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ntri App Study Meterials\module1\Excel\"/>
    </mc:Choice>
  </mc:AlternateContent>
  <xr:revisionPtr revIDLastSave="0" documentId="13_ncr:1_{D9F8E8B8-CE7F-4B91-8BD3-374820F16B07}" xr6:coauthVersionLast="47" xr6:coauthVersionMax="47" xr10:uidLastSave="{00000000-0000-0000-0000-000000000000}"/>
  <bookViews>
    <workbookView xWindow="-108" yWindow="-108" windowWidth="23256" windowHeight="12576" xr2:uid="{E7ABFA44-F988-45D1-A3CA-2B7E27CC0867}"/>
  </bookViews>
  <sheets>
    <sheet name="Medical_Examinations" sheetId="7" r:id="rId1"/>
    <sheet name="Customer Names" sheetId="6" r:id="rId2"/>
    <sheet name="Hospitalization" sheetId="9" r:id="rId3"/>
    <sheet name="Pivot Table" sheetId="11" r:id="rId4"/>
    <sheet name="Dashboard" sheetId="14" r:id="rId5"/>
    <sheet name="HealthCare" sheetId="10" r:id="rId6"/>
  </sheets>
  <definedNames>
    <definedName name="_xlnm._FilterDatabase" localSheetId="2" hidden="1">Hospitalization!$A$1:$A$2344</definedName>
    <definedName name="ExternalData_1" localSheetId="0" hidden="1">Medical_Examinations!$A$1:$J$2336</definedName>
    <definedName name="Slicer_Diabetes_Status">#N/A</definedName>
    <definedName name="Slicer_Weight_Status">#N/A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344" i="10" l="1"/>
  <c r="Q2344" i="10"/>
  <c r="P2344" i="10"/>
  <c r="O2344" i="10"/>
  <c r="M2344" i="10"/>
  <c r="I13" i="10"/>
  <c r="R11" i="10"/>
  <c r="R12" i="10"/>
  <c r="K2336" i="10"/>
  <c r="L2336" i="10"/>
  <c r="U2325" i="9"/>
  <c r="R2341" i="10"/>
  <c r="R2342" i="10"/>
  <c r="R2343" i="10"/>
  <c r="R2038" i="10"/>
  <c r="R2039" i="10"/>
  <c r="R2040" i="10"/>
  <c r="R2041" i="10"/>
  <c r="R2042" i="10"/>
  <c r="R2043" i="10"/>
  <c r="R2044" i="10"/>
  <c r="R2045" i="10"/>
  <c r="R2046" i="10"/>
  <c r="R2047" i="10"/>
  <c r="R2048" i="10"/>
  <c r="R2049" i="10"/>
  <c r="R2050" i="10"/>
  <c r="R2051" i="10"/>
  <c r="R2052" i="10"/>
  <c r="R2053" i="10"/>
  <c r="R2054" i="10"/>
  <c r="R2055" i="10"/>
  <c r="R2056" i="10"/>
  <c r="R2057" i="10"/>
  <c r="R2058" i="10"/>
  <c r="R2059" i="10"/>
  <c r="R2060" i="10"/>
  <c r="R2061" i="10"/>
  <c r="R2062" i="10"/>
  <c r="R2063" i="10"/>
  <c r="R2064" i="10"/>
  <c r="R2065" i="10"/>
  <c r="R2066" i="10"/>
  <c r="R2067" i="10"/>
  <c r="R2068" i="10"/>
  <c r="R2069" i="10"/>
  <c r="R2070" i="10"/>
  <c r="R2071" i="10"/>
  <c r="R2072" i="10"/>
  <c r="R2073" i="10"/>
  <c r="R2074" i="10"/>
  <c r="R2075" i="10"/>
  <c r="R2076" i="10"/>
  <c r="R2077" i="10"/>
  <c r="R2078" i="10"/>
  <c r="R2079" i="10"/>
  <c r="R2080" i="10"/>
  <c r="R2081" i="10"/>
  <c r="R2082" i="10"/>
  <c r="R2083" i="10"/>
  <c r="R2084" i="10"/>
  <c r="R2085" i="10"/>
  <c r="R2086" i="10"/>
  <c r="R2087" i="10"/>
  <c r="R2088" i="10"/>
  <c r="R2089" i="10"/>
  <c r="R2090" i="10"/>
  <c r="R2091" i="10"/>
  <c r="R2092" i="10"/>
  <c r="R2093" i="10"/>
  <c r="R2094" i="10"/>
  <c r="R2095" i="10"/>
  <c r="R2096" i="10"/>
  <c r="R2097" i="10"/>
  <c r="R2098" i="10"/>
  <c r="R2099" i="10"/>
  <c r="R2100" i="10"/>
  <c r="R2101" i="10"/>
  <c r="R2102" i="10"/>
  <c r="R2103" i="10"/>
  <c r="R2104" i="10"/>
  <c r="R2105" i="10"/>
  <c r="R2106" i="10"/>
  <c r="R2107" i="10"/>
  <c r="R2108" i="10"/>
  <c r="R2109" i="10"/>
  <c r="R2110" i="10"/>
  <c r="R2111" i="10"/>
  <c r="R2112" i="10"/>
  <c r="R2113" i="10"/>
  <c r="R2114" i="10"/>
  <c r="R2115" i="10"/>
  <c r="R2116" i="10"/>
  <c r="R2117" i="10"/>
  <c r="R2118" i="10"/>
  <c r="R2119" i="10"/>
  <c r="R2120" i="10"/>
  <c r="R2121" i="10"/>
  <c r="R2122" i="10"/>
  <c r="R2123" i="10"/>
  <c r="R2124" i="10"/>
  <c r="R2125" i="10"/>
  <c r="R2126" i="10"/>
  <c r="R2127" i="10"/>
  <c r="R2128" i="10"/>
  <c r="R2129" i="10"/>
  <c r="R2130" i="10"/>
  <c r="R2131" i="10"/>
  <c r="R2132" i="10"/>
  <c r="R2133" i="10"/>
  <c r="R2134" i="10"/>
  <c r="R2135" i="10"/>
  <c r="R2136" i="10"/>
  <c r="R2137" i="10"/>
  <c r="R2138" i="10"/>
  <c r="R2139" i="10"/>
  <c r="R2140" i="10"/>
  <c r="R2141" i="10"/>
  <c r="R2142" i="10"/>
  <c r="R2143" i="10"/>
  <c r="R2144" i="10"/>
  <c r="R2145" i="10"/>
  <c r="R2146" i="10"/>
  <c r="R2147" i="10"/>
  <c r="R2148" i="10"/>
  <c r="R2149" i="10"/>
  <c r="R2150" i="10"/>
  <c r="R2151" i="10"/>
  <c r="R2152" i="10"/>
  <c r="R2153" i="10"/>
  <c r="R2154" i="10"/>
  <c r="R2155" i="10"/>
  <c r="R2156" i="10"/>
  <c r="R2157" i="10"/>
  <c r="R2158" i="10"/>
  <c r="R2159" i="10"/>
  <c r="R2160" i="10"/>
  <c r="R2161" i="10"/>
  <c r="R2162" i="10"/>
  <c r="R2163" i="10"/>
  <c r="R2164" i="10"/>
  <c r="R2165" i="10"/>
  <c r="R2166" i="10"/>
  <c r="R2167" i="10"/>
  <c r="R2168" i="10"/>
  <c r="R2169" i="10"/>
  <c r="R2170" i="10"/>
  <c r="R2171" i="10"/>
  <c r="R2172" i="10"/>
  <c r="R2173" i="10"/>
  <c r="R2174" i="10"/>
  <c r="R2175" i="10"/>
  <c r="R2176" i="10"/>
  <c r="R2177" i="10"/>
  <c r="R2178" i="10"/>
  <c r="R2179" i="10"/>
  <c r="R2180" i="10"/>
  <c r="R2181" i="10"/>
  <c r="R2182" i="10"/>
  <c r="R2183" i="10"/>
  <c r="R2184" i="10"/>
  <c r="R2185" i="10"/>
  <c r="R2186" i="10"/>
  <c r="R2187" i="10"/>
  <c r="R2188" i="10"/>
  <c r="R2189" i="10"/>
  <c r="R2190" i="10"/>
  <c r="R2191" i="10"/>
  <c r="R2192" i="10"/>
  <c r="R2193" i="10"/>
  <c r="R2194" i="10"/>
  <c r="R2195" i="10"/>
  <c r="R2196" i="10"/>
  <c r="R2197" i="10"/>
  <c r="R2198" i="10"/>
  <c r="R2199" i="10"/>
  <c r="R2200" i="10"/>
  <c r="R2201" i="10"/>
  <c r="R2202" i="10"/>
  <c r="R2203" i="10"/>
  <c r="R2204" i="10"/>
  <c r="R2205" i="10"/>
  <c r="R2206" i="10"/>
  <c r="R2207" i="10"/>
  <c r="R2208" i="10"/>
  <c r="R2209" i="10"/>
  <c r="R2210" i="10"/>
  <c r="R2211" i="10"/>
  <c r="R2212" i="10"/>
  <c r="R2213" i="10"/>
  <c r="R2214" i="10"/>
  <c r="R2215" i="10"/>
  <c r="R2216" i="10"/>
  <c r="R2217" i="10"/>
  <c r="R2218" i="10"/>
  <c r="R2219" i="10"/>
  <c r="R2220" i="10"/>
  <c r="R2221" i="10"/>
  <c r="R2222" i="10"/>
  <c r="R2223" i="10"/>
  <c r="R2224" i="10"/>
  <c r="R2225" i="10"/>
  <c r="R2226" i="10"/>
  <c r="R2227" i="10"/>
  <c r="R2228" i="10"/>
  <c r="R2229" i="10"/>
  <c r="R2230" i="10"/>
  <c r="R2231" i="10"/>
  <c r="R2232" i="10"/>
  <c r="R2233" i="10"/>
  <c r="R2234" i="10"/>
  <c r="R2235" i="10"/>
  <c r="R2236" i="10"/>
  <c r="R2237" i="10"/>
  <c r="R2238" i="10"/>
  <c r="R2239" i="10"/>
  <c r="R2240" i="10"/>
  <c r="R2241" i="10"/>
  <c r="R2242" i="10"/>
  <c r="R2243" i="10"/>
  <c r="R2244" i="10"/>
  <c r="R2245" i="10"/>
  <c r="R2246" i="10"/>
  <c r="R2247" i="10"/>
  <c r="R2248" i="10"/>
  <c r="R2249" i="10"/>
  <c r="R2250" i="10"/>
  <c r="R2251" i="10"/>
  <c r="R2252" i="10"/>
  <c r="R2253" i="10"/>
  <c r="R2254" i="10"/>
  <c r="R2255" i="10"/>
  <c r="R2256" i="10"/>
  <c r="R2257" i="10"/>
  <c r="R2258" i="10"/>
  <c r="R2259" i="10"/>
  <c r="R2260" i="10"/>
  <c r="R2261" i="10"/>
  <c r="R2262" i="10"/>
  <c r="R2263" i="10"/>
  <c r="R2264" i="10"/>
  <c r="R2265" i="10"/>
  <c r="R2266" i="10"/>
  <c r="R2267" i="10"/>
  <c r="R2268" i="10"/>
  <c r="R2269" i="10"/>
  <c r="R2270" i="10"/>
  <c r="R2271" i="10"/>
  <c r="R2272" i="10"/>
  <c r="R2273" i="10"/>
  <c r="R2274" i="10"/>
  <c r="R2275" i="10"/>
  <c r="R2276" i="10"/>
  <c r="R2277" i="10"/>
  <c r="R2278" i="10"/>
  <c r="R2279" i="10"/>
  <c r="R2280" i="10"/>
  <c r="R2281" i="10"/>
  <c r="R2282" i="10"/>
  <c r="R2283" i="10"/>
  <c r="R2284" i="10"/>
  <c r="R2285" i="10"/>
  <c r="R2286" i="10"/>
  <c r="R2287" i="10"/>
  <c r="R2288" i="10"/>
  <c r="R2289" i="10"/>
  <c r="R2290" i="10"/>
  <c r="R2291" i="10"/>
  <c r="R2292" i="10"/>
  <c r="R2293" i="10"/>
  <c r="R2294" i="10"/>
  <c r="R2295" i="10"/>
  <c r="R2296" i="10"/>
  <c r="R2297" i="10"/>
  <c r="R2298" i="10"/>
  <c r="R2299" i="10"/>
  <c r="R2300" i="10"/>
  <c r="R2301" i="10"/>
  <c r="R2302" i="10"/>
  <c r="R2303" i="10"/>
  <c r="R2304" i="10"/>
  <c r="R2305" i="10"/>
  <c r="R2306" i="10"/>
  <c r="R2307" i="10"/>
  <c r="R2308" i="10"/>
  <c r="R2309" i="10"/>
  <c r="R2310" i="10"/>
  <c r="R2311" i="10"/>
  <c r="R2312" i="10"/>
  <c r="R2313" i="10"/>
  <c r="R2314" i="10"/>
  <c r="R2315" i="10"/>
  <c r="R2316" i="10"/>
  <c r="R2317" i="10"/>
  <c r="R2318" i="10"/>
  <c r="R2319" i="10"/>
  <c r="R2320" i="10"/>
  <c r="R2321" i="10"/>
  <c r="R2322" i="10"/>
  <c r="R2323" i="10"/>
  <c r="R2324" i="10"/>
  <c r="R2325" i="10"/>
  <c r="R2326" i="10"/>
  <c r="R2327" i="10"/>
  <c r="R2328" i="10"/>
  <c r="R2329" i="10"/>
  <c r="R2330" i="10"/>
  <c r="R2331" i="10"/>
  <c r="R2332" i="10"/>
  <c r="R2333" i="10"/>
  <c r="R2334" i="10"/>
  <c r="R2335" i="10"/>
  <c r="R2336" i="10"/>
  <c r="R2337" i="10"/>
  <c r="R2338" i="10"/>
  <c r="R2339" i="10"/>
  <c r="R2340" i="10"/>
  <c r="R1868" i="10"/>
  <c r="R1869" i="10"/>
  <c r="R1870" i="10"/>
  <c r="R1871" i="10"/>
  <c r="R1872" i="10"/>
  <c r="R1873" i="10"/>
  <c r="R1874" i="10"/>
  <c r="R1875" i="10"/>
  <c r="R1876" i="10"/>
  <c r="R1877" i="10"/>
  <c r="R1878" i="10"/>
  <c r="R1879" i="10"/>
  <c r="R1880" i="10"/>
  <c r="R1881" i="10"/>
  <c r="R1882" i="10"/>
  <c r="R1883" i="10"/>
  <c r="R1884" i="10"/>
  <c r="R1885" i="10"/>
  <c r="R1886" i="10"/>
  <c r="R1887" i="10"/>
  <c r="R1888" i="10"/>
  <c r="R1889" i="10"/>
  <c r="R1890" i="10"/>
  <c r="R1891" i="10"/>
  <c r="R1892" i="10"/>
  <c r="R1893" i="10"/>
  <c r="R1894" i="10"/>
  <c r="R1895" i="10"/>
  <c r="R1896" i="10"/>
  <c r="R1897" i="10"/>
  <c r="R1898" i="10"/>
  <c r="R1899" i="10"/>
  <c r="R1900" i="10"/>
  <c r="R1901" i="10"/>
  <c r="R1902" i="10"/>
  <c r="R1903" i="10"/>
  <c r="R1904" i="10"/>
  <c r="R1905" i="10"/>
  <c r="R1906" i="10"/>
  <c r="R1907" i="10"/>
  <c r="R1908" i="10"/>
  <c r="R1909" i="10"/>
  <c r="R1910" i="10"/>
  <c r="R1911" i="10"/>
  <c r="R1912" i="10"/>
  <c r="R1913" i="10"/>
  <c r="R1914" i="10"/>
  <c r="R1915" i="10"/>
  <c r="R1916" i="10"/>
  <c r="R1917" i="10"/>
  <c r="R1918" i="10"/>
  <c r="R1919" i="10"/>
  <c r="R1920" i="10"/>
  <c r="R1921" i="10"/>
  <c r="R1922" i="10"/>
  <c r="R1923" i="10"/>
  <c r="R1924" i="10"/>
  <c r="R1925" i="10"/>
  <c r="R1926" i="10"/>
  <c r="R1927" i="10"/>
  <c r="R1928" i="10"/>
  <c r="R1929" i="10"/>
  <c r="R1930" i="10"/>
  <c r="R1931" i="10"/>
  <c r="R1932" i="10"/>
  <c r="R1933" i="10"/>
  <c r="R1934" i="10"/>
  <c r="R1935" i="10"/>
  <c r="R1936" i="10"/>
  <c r="R1937" i="10"/>
  <c r="R1938" i="10"/>
  <c r="R1939" i="10"/>
  <c r="R1940" i="10"/>
  <c r="R1941" i="10"/>
  <c r="R1942" i="10"/>
  <c r="R1943" i="10"/>
  <c r="R1944" i="10"/>
  <c r="R1945" i="10"/>
  <c r="R1946" i="10"/>
  <c r="R1947" i="10"/>
  <c r="R1948" i="10"/>
  <c r="R1949" i="10"/>
  <c r="R1950" i="10"/>
  <c r="R1951" i="10"/>
  <c r="R1952" i="10"/>
  <c r="R1953" i="10"/>
  <c r="R1954" i="10"/>
  <c r="R1955" i="10"/>
  <c r="R1956" i="10"/>
  <c r="R1957" i="10"/>
  <c r="R1958" i="10"/>
  <c r="R1959" i="10"/>
  <c r="R1960" i="10"/>
  <c r="R1961" i="10"/>
  <c r="R1962" i="10"/>
  <c r="R1963" i="10"/>
  <c r="R1964" i="10"/>
  <c r="R1965" i="10"/>
  <c r="R1966" i="10"/>
  <c r="R1967" i="10"/>
  <c r="R1968" i="10"/>
  <c r="R1969" i="10"/>
  <c r="R1970" i="10"/>
  <c r="R1971" i="10"/>
  <c r="R1972" i="10"/>
  <c r="R1973" i="10"/>
  <c r="R1974" i="10"/>
  <c r="R1975" i="10"/>
  <c r="R1976" i="10"/>
  <c r="R1977" i="10"/>
  <c r="R1978" i="10"/>
  <c r="R1979" i="10"/>
  <c r="R1980" i="10"/>
  <c r="R1981" i="10"/>
  <c r="R1982" i="10"/>
  <c r="R1983" i="10"/>
  <c r="R1984" i="10"/>
  <c r="R1985" i="10"/>
  <c r="R1986" i="10"/>
  <c r="R1987" i="10"/>
  <c r="R1988" i="10"/>
  <c r="R1989" i="10"/>
  <c r="R1990" i="10"/>
  <c r="R1991" i="10"/>
  <c r="R1992" i="10"/>
  <c r="R1993" i="10"/>
  <c r="R1994" i="10"/>
  <c r="R1995" i="10"/>
  <c r="R1996" i="10"/>
  <c r="R1997" i="10"/>
  <c r="R1998" i="10"/>
  <c r="R1999" i="10"/>
  <c r="R2000" i="10"/>
  <c r="R2001" i="10"/>
  <c r="R2002" i="10"/>
  <c r="R2003" i="10"/>
  <c r="R2004" i="10"/>
  <c r="R2005" i="10"/>
  <c r="R2006" i="10"/>
  <c r="R2007" i="10"/>
  <c r="R2008" i="10"/>
  <c r="R2009" i="10"/>
  <c r="R2010" i="10"/>
  <c r="R2011" i="10"/>
  <c r="R2012" i="10"/>
  <c r="R2013" i="10"/>
  <c r="R2014" i="10"/>
  <c r="R2015" i="10"/>
  <c r="R2016" i="10"/>
  <c r="R2017" i="10"/>
  <c r="R2018" i="10"/>
  <c r="R2019" i="10"/>
  <c r="R2020" i="10"/>
  <c r="R2021" i="10"/>
  <c r="R2022" i="10"/>
  <c r="R2023" i="10"/>
  <c r="R2024" i="10"/>
  <c r="R2025" i="10"/>
  <c r="R2026" i="10"/>
  <c r="R2027" i="10"/>
  <c r="R2028" i="10"/>
  <c r="R2029" i="10"/>
  <c r="R2030" i="10"/>
  <c r="R2031" i="10"/>
  <c r="R2032" i="10"/>
  <c r="R2033" i="10"/>
  <c r="R2034" i="10"/>
  <c r="R2035" i="10"/>
  <c r="R2036" i="10"/>
  <c r="R2037" i="10"/>
  <c r="R1249" i="10"/>
  <c r="R1250" i="10"/>
  <c r="R1251" i="10"/>
  <c r="R1252" i="10"/>
  <c r="R1253" i="10"/>
  <c r="R1254" i="10"/>
  <c r="R1255" i="10"/>
  <c r="R1256" i="10"/>
  <c r="R1257" i="10"/>
  <c r="R1258" i="10"/>
  <c r="R1259" i="10"/>
  <c r="R1260" i="10"/>
  <c r="R1261" i="10"/>
  <c r="R1262" i="10"/>
  <c r="R1263" i="10"/>
  <c r="R1264" i="10"/>
  <c r="R1265" i="10"/>
  <c r="R1266" i="10"/>
  <c r="R1267" i="10"/>
  <c r="R1268" i="10"/>
  <c r="R1269" i="10"/>
  <c r="R1270" i="10"/>
  <c r="R1271" i="10"/>
  <c r="R1272" i="10"/>
  <c r="R1273" i="10"/>
  <c r="R1274" i="10"/>
  <c r="R1275" i="10"/>
  <c r="R1276" i="10"/>
  <c r="R1277" i="10"/>
  <c r="R1278" i="10"/>
  <c r="R1279" i="10"/>
  <c r="R1280" i="10"/>
  <c r="R1281" i="10"/>
  <c r="R1282" i="10"/>
  <c r="R1283" i="10"/>
  <c r="R1284" i="10"/>
  <c r="R1285" i="10"/>
  <c r="R1286" i="10"/>
  <c r="R1287" i="10"/>
  <c r="R1288" i="10"/>
  <c r="R1289" i="10"/>
  <c r="R1290" i="10"/>
  <c r="R1291" i="10"/>
  <c r="R1292" i="10"/>
  <c r="R1293" i="10"/>
  <c r="R1294" i="10"/>
  <c r="R1295" i="10"/>
  <c r="R1296" i="10"/>
  <c r="R1297" i="10"/>
  <c r="R1298" i="10"/>
  <c r="R1299" i="10"/>
  <c r="R1300" i="10"/>
  <c r="R1301" i="10"/>
  <c r="R1302" i="10"/>
  <c r="R1303" i="10"/>
  <c r="R1304" i="10"/>
  <c r="R1305" i="10"/>
  <c r="R1306" i="10"/>
  <c r="R1307" i="10"/>
  <c r="R1308" i="10"/>
  <c r="R1309" i="10"/>
  <c r="R1310" i="10"/>
  <c r="R1311" i="10"/>
  <c r="R1312" i="10"/>
  <c r="R1313" i="10"/>
  <c r="R1314" i="10"/>
  <c r="R1315" i="10"/>
  <c r="R1316" i="10"/>
  <c r="R1317" i="10"/>
  <c r="R1318" i="10"/>
  <c r="R1319" i="10"/>
  <c r="R1320" i="10"/>
  <c r="R1321" i="10"/>
  <c r="R1322" i="10"/>
  <c r="R1323" i="10"/>
  <c r="R1324" i="10"/>
  <c r="R1325" i="10"/>
  <c r="R1326" i="10"/>
  <c r="R1327" i="10"/>
  <c r="R1328" i="10"/>
  <c r="R1329" i="10"/>
  <c r="R1330" i="10"/>
  <c r="R1331" i="10"/>
  <c r="R1332" i="10"/>
  <c r="R1333" i="10"/>
  <c r="R1334" i="10"/>
  <c r="R1335" i="10"/>
  <c r="R1336" i="10"/>
  <c r="R1337" i="10"/>
  <c r="R1338" i="10"/>
  <c r="R1339" i="10"/>
  <c r="R1340" i="10"/>
  <c r="R1341" i="10"/>
  <c r="R1342" i="10"/>
  <c r="R1343" i="10"/>
  <c r="R1344" i="10"/>
  <c r="R1345" i="10"/>
  <c r="R1346" i="10"/>
  <c r="R1347" i="10"/>
  <c r="R1348" i="10"/>
  <c r="R1349" i="10"/>
  <c r="R1350" i="10"/>
  <c r="R1351" i="10"/>
  <c r="R1352" i="10"/>
  <c r="R1353" i="10"/>
  <c r="R1354" i="10"/>
  <c r="R1355" i="10"/>
  <c r="R1356" i="10"/>
  <c r="R1357" i="10"/>
  <c r="R1358" i="10"/>
  <c r="R1359" i="10"/>
  <c r="R1360" i="10"/>
  <c r="R1361" i="10"/>
  <c r="R1362" i="10"/>
  <c r="R1363" i="10"/>
  <c r="R1364" i="10"/>
  <c r="R1365" i="10"/>
  <c r="R1366" i="10"/>
  <c r="R1367" i="10"/>
  <c r="R1368" i="10"/>
  <c r="R1369" i="10"/>
  <c r="R1370" i="10"/>
  <c r="R1371" i="10"/>
  <c r="R1372" i="10"/>
  <c r="R1373" i="10"/>
  <c r="R1374" i="10"/>
  <c r="R1375" i="10"/>
  <c r="R1376" i="10"/>
  <c r="R1377" i="10"/>
  <c r="R1378" i="10"/>
  <c r="R1379" i="10"/>
  <c r="R1380" i="10"/>
  <c r="R1381" i="10"/>
  <c r="R1382" i="10"/>
  <c r="R1383" i="10"/>
  <c r="R1384" i="10"/>
  <c r="R1385" i="10"/>
  <c r="R1386" i="10"/>
  <c r="R1387" i="10"/>
  <c r="R1388" i="10"/>
  <c r="R1389" i="10"/>
  <c r="R1390" i="10"/>
  <c r="R1391" i="10"/>
  <c r="R1392" i="10"/>
  <c r="R1393" i="10"/>
  <c r="R1394" i="10"/>
  <c r="R1395" i="10"/>
  <c r="R1396" i="10"/>
  <c r="R1397" i="10"/>
  <c r="R1398" i="10"/>
  <c r="R1399" i="10"/>
  <c r="R1400" i="10"/>
  <c r="R1401" i="10"/>
  <c r="R1402" i="10"/>
  <c r="R1403" i="10"/>
  <c r="R1404" i="10"/>
  <c r="R1405" i="10"/>
  <c r="R1406" i="10"/>
  <c r="R1407" i="10"/>
  <c r="R1408" i="10"/>
  <c r="R1409" i="10"/>
  <c r="R1410" i="10"/>
  <c r="R1411" i="10"/>
  <c r="R1412" i="10"/>
  <c r="R1413" i="10"/>
  <c r="R1414" i="10"/>
  <c r="R1415" i="10"/>
  <c r="R1416" i="10"/>
  <c r="R1417" i="10"/>
  <c r="R1418" i="10"/>
  <c r="R1419" i="10"/>
  <c r="R1420" i="10"/>
  <c r="R1421" i="10"/>
  <c r="R1422" i="10"/>
  <c r="R1423" i="10"/>
  <c r="R1424" i="10"/>
  <c r="R1425" i="10"/>
  <c r="R1426" i="10"/>
  <c r="R1427" i="10"/>
  <c r="R1428" i="10"/>
  <c r="R1429" i="10"/>
  <c r="R1430" i="10"/>
  <c r="R1431" i="10"/>
  <c r="R1432" i="10"/>
  <c r="R1433" i="10"/>
  <c r="R1434" i="10"/>
  <c r="R1435" i="10"/>
  <c r="R1436" i="10"/>
  <c r="R1437" i="10"/>
  <c r="R1438" i="10"/>
  <c r="R1439" i="10"/>
  <c r="R1440" i="10"/>
  <c r="R1441" i="10"/>
  <c r="R1442" i="10"/>
  <c r="R1443" i="10"/>
  <c r="R1444" i="10"/>
  <c r="R1445" i="10"/>
  <c r="R1446" i="10"/>
  <c r="R1447" i="10"/>
  <c r="R1448" i="10"/>
  <c r="R1449" i="10"/>
  <c r="R1450" i="10"/>
  <c r="R1451" i="10"/>
  <c r="R1452" i="10"/>
  <c r="R1453" i="10"/>
  <c r="R1454" i="10"/>
  <c r="R1455" i="10"/>
  <c r="R1456" i="10"/>
  <c r="R1457" i="10"/>
  <c r="R1458" i="10"/>
  <c r="R1459" i="10"/>
  <c r="R1460" i="10"/>
  <c r="R1461" i="10"/>
  <c r="R1462" i="10"/>
  <c r="R1463" i="10"/>
  <c r="R1464" i="10"/>
  <c r="R1465" i="10"/>
  <c r="R1466" i="10"/>
  <c r="R1467" i="10"/>
  <c r="R1468" i="10"/>
  <c r="R1469" i="10"/>
  <c r="R1470" i="10"/>
  <c r="R1471" i="10"/>
  <c r="R1472" i="10"/>
  <c r="R1473" i="10"/>
  <c r="R1474" i="10"/>
  <c r="R1475" i="10"/>
  <c r="R1476" i="10"/>
  <c r="R1477" i="10"/>
  <c r="R1478" i="10"/>
  <c r="R1479" i="10"/>
  <c r="R1480" i="10"/>
  <c r="R1481" i="10"/>
  <c r="R1482" i="10"/>
  <c r="R1483" i="10"/>
  <c r="R1484" i="10"/>
  <c r="R1485" i="10"/>
  <c r="R1486" i="10"/>
  <c r="R1487" i="10"/>
  <c r="R1488" i="10"/>
  <c r="R1489" i="10"/>
  <c r="R1490" i="10"/>
  <c r="R1491" i="10"/>
  <c r="R1492" i="10"/>
  <c r="R1493" i="10"/>
  <c r="R1494" i="10"/>
  <c r="R1495" i="10"/>
  <c r="R1496" i="10"/>
  <c r="R1497" i="10"/>
  <c r="R1498" i="10"/>
  <c r="R1499" i="10"/>
  <c r="R1500" i="10"/>
  <c r="R1501" i="10"/>
  <c r="R1502" i="10"/>
  <c r="R1503" i="10"/>
  <c r="R1504" i="10"/>
  <c r="R1505" i="10"/>
  <c r="R1506" i="10"/>
  <c r="R1507" i="10"/>
  <c r="R1508" i="10"/>
  <c r="R1509" i="10"/>
  <c r="R1510" i="10"/>
  <c r="R1511" i="10"/>
  <c r="R1512" i="10"/>
  <c r="R1513" i="10"/>
  <c r="R1514" i="10"/>
  <c r="R1515" i="10"/>
  <c r="R1516" i="10"/>
  <c r="R1517" i="10"/>
  <c r="R1518" i="10"/>
  <c r="R1519" i="10"/>
  <c r="R1520" i="10"/>
  <c r="R1521" i="10"/>
  <c r="R1522" i="10"/>
  <c r="R1523" i="10"/>
  <c r="R1524" i="10"/>
  <c r="R1525" i="10"/>
  <c r="R1526" i="10"/>
  <c r="R1527" i="10"/>
  <c r="R1528" i="10"/>
  <c r="R1529" i="10"/>
  <c r="R1530" i="10"/>
  <c r="R1531" i="10"/>
  <c r="R1532" i="10"/>
  <c r="R1533" i="10"/>
  <c r="R1534" i="10"/>
  <c r="R1535" i="10"/>
  <c r="R1536" i="10"/>
  <c r="R1537" i="10"/>
  <c r="R1538" i="10"/>
  <c r="R1539" i="10"/>
  <c r="R1540" i="10"/>
  <c r="R1541" i="10"/>
  <c r="R1542" i="10"/>
  <c r="R1543" i="10"/>
  <c r="R1544" i="10"/>
  <c r="R1545" i="10"/>
  <c r="R1546" i="10"/>
  <c r="R1547" i="10"/>
  <c r="R1548" i="10"/>
  <c r="R1549" i="10"/>
  <c r="R1550" i="10"/>
  <c r="R1551" i="10"/>
  <c r="R1552" i="10"/>
  <c r="R1553" i="10"/>
  <c r="R1554" i="10"/>
  <c r="R1555" i="10"/>
  <c r="R1556" i="10"/>
  <c r="R1557" i="10"/>
  <c r="R1558" i="10"/>
  <c r="R1559" i="10"/>
  <c r="R1560" i="10"/>
  <c r="R1561" i="10"/>
  <c r="R1562" i="10"/>
  <c r="R1563" i="10"/>
  <c r="R1564" i="10"/>
  <c r="R1565" i="10"/>
  <c r="R1566" i="10"/>
  <c r="R1567" i="10"/>
  <c r="R1568" i="10"/>
  <c r="R1569" i="10"/>
  <c r="R1570" i="10"/>
  <c r="R1571" i="10"/>
  <c r="R1572" i="10"/>
  <c r="R1573" i="10"/>
  <c r="R1574" i="10"/>
  <c r="R1575" i="10"/>
  <c r="R1576" i="10"/>
  <c r="R1577" i="10"/>
  <c r="R1578" i="10"/>
  <c r="R1579" i="10"/>
  <c r="R1580" i="10"/>
  <c r="R1581" i="10"/>
  <c r="R1582" i="10"/>
  <c r="R1583" i="10"/>
  <c r="R1584" i="10"/>
  <c r="R1585" i="10"/>
  <c r="R1586" i="10"/>
  <c r="R1587" i="10"/>
  <c r="R1588" i="10"/>
  <c r="R1589" i="10"/>
  <c r="R1590" i="10"/>
  <c r="R1591" i="10"/>
  <c r="R1592" i="10"/>
  <c r="R1593" i="10"/>
  <c r="R1594" i="10"/>
  <c r="R1595" i="10"/>
  <c r="R1596" i="10"/>
  <c r="R1597" i="10"/>
  <c r="R1598" i="10"/>
  <c r="R1599" i="10"/>
  <c r="R1600" i="10"/>
  <c r="R1601" i="10"/>
  <c r="R1602" i="10"/>
  <c r="R1603" i="10"/>
  <c r="R1604" i="10"/>
  <c r="R1605" i="10"/>
  <c r="R1606" i="10"/>
  <c r="R1607" i="10"/>
  <c r="R1608" i="10"/>
  <c r="R1609" i="10"/>
  <c r="R1610" i="10"/>
  <c r="R1611" i="10"/>
  <c r="R1612" i="10"/>
  <c r="R1613" i="10"/>
  <c r="R1614" i="10"/>
  <c r="R1615" i="10"/>
  <c r="R1616" i="10"/>
  <c r="R1617" i="10"/>
  <c r="R1618" i="10"/>
  <c r="R1619" i="10"/>
  <c r="R1620" i="10"/>
  <c r="R1621" i="10"/>
  <c r="R1622" i="10"/>
  <c r="R1623" i="10"/>
  <c r="R1624" i="10"/>
  <c r="R1625" i="10"/>
  <c r="R1626" i="10"/>
  <c r="R1627" i="10"/>
  <c r="R1628" i="10"/>
  <c r="R1629" i="10"/>
  <c r="R1630" i="10"/>
  <c r="R1631" i="10"/>
  <c r="R1632" i="10"/>
  <c r="R1633" i="10"/>
  <c r="R1634" i="10"/>
  <c r="R1635" i="10"/>
  <c r="R1636" i="10"/>
  <c r="R1637" i="10"/>
  <c r="R1638" i="10"/>
  <c r="R1639" i="10"/>
  <c r="R1640" i="10"/>
  <c r="R1641" i="10"/>
  <c r="R1642" i="10"/>
  <c r="R1643" i="10"/>
  <c r="R1644" i="10"/>
  <c r="R1645" i="10"/>
  <c r="R1646" i="10"/>
  <c r="R1647" i="10"/>
  <c r="R1648" i="10"/>
  <c r="R1649" i="10"/>
  <c r="R1650" i="10"/>
  <c r="R1651" i="10"/>
  <c r="R1652" i="10"/>
  <c r="R1653" i="10"/>
  <c r="R1654" i="10"/>
  <c r="R1655" i="10"/>
  <c r="R1656" i="10"/>
  <c r="R1657" i="10"/>
  <c r="R1658" i="10"/>
  <c r="R1659" i="10"/>
  <c r="R1660" i="10"/>
  <c r="R1661" i="10"/>
  <c r="R1662" i="10"/>
  <c r="R1663" i="10"/>
  <c r="R1664" i="10"/>
  <c r="R1665" i="10"/>
  <c r="R1666" i="10"/>
  <c r="R1667" i="10"/>
  <c r="R1668" i="10"/>
  <c r="R1669" i="10"/>
  <c r="R1670" i="10"/>
  <c r="R1671" i="10"/>
  <c r="R1672" i="10"/>
  <c r="R1673" i="10"/>
  <c r="R1674" i="10"/>
  <c r="R1675" i="10"/>
  <c r="R1676" i="10"/>
  <c r="R1677" i="10"/>
  <c r="R1678" i="10"/>
  <c r="R1679" i="10"/>
  <c r="R1680" i="10"/>
  <c r="R1681" i="10"/>
  <c r="R1682" i="10"/>
  <c r="R1683" i="10"/>
  <c r="R1684" i="10"/>
  <c r="R1685" i="10"/>
  <c r="R1686" i="10"/>
  <c r="R1687" i="10"/>
  <c r="R1688" i="10"/>
  <c r="R1689" i="10"/>
  <c r="R1690" i="10"/>
  <c r="R1691" i="10"/>
  <c r="R1692" i="10"/>
  <c r="R1693" i="10"/>
  <c r="R1694" i="10"/>
  <c r="R1695" i="10"/>
  <c r="R1696" i="10"/>
  <c r="R1697" i="10"/>
  <c r="R1698" i="10"/>
  <c r="R1699" i="10"/>
  <c r="R1700" i="10"/>
  <c r="R1701" i="10"/>
  <c r="R1702" i="10"/>
  <c r="R1703" i="10"/>
  <c r="R1704" i="10"/>
  <c r="R1705" i="10"/>
  <c r="R1706" i="10"/>
  <c r="R1707" i="10"/>
  <c r="R1708" i="10"/>
  <c r="R1709" i="10"/>
  <c r="R1710" i="10"/>
  <c r="R1711" i="10"/>
  <c r="R1712" i="10"/>
  <c r="R1713" i="10"/>
  <c r="R1714" i="10"/>
  <c r="R1715" i="10"/>
  <c r="R1716" i="10"/>
  <c r="R1717" i="10"/>
  <c r="R1718" i="10"/>
  <c r="R1719" i="10"/>
  <c r="R1720" i="10"/>
  <c r="R1721" i="10"/>
  <c r="R1722" i="10"/>
  <c r="R1723" i="10"/>
  <c r="R1724" i="10"/>
  <c r="R1725" i="10"/>
  <c r="R1726" i="10"/>
  <c r="R1727" i="10"/>
  <c r="R1728" i="10"/>
  <c r="R1729" i="10"/>
  <c r="R1730" i="10"/>
  <c r="R1731" i="10"/>
  <c r="R1732" i="10"/>
  <c r="R1733" i="10"/>
  <c r="R1734" i="10"/>
  <c r="R1735" i="10"/>
  <c r="R1736" i="10"/>
  <c r="R1737" i="10"/>
  <c r="R1738" i="10"/>
  <c r="R1739" i="10"/>
  <c r="R1740" i="10"/>
  <c r="R1741" i="10"/>
  <c r="R1742" i="10"/>
  <c r="R1743" i="10"/>
  <c r="R1744" i="10"/>
  <c r="R1745" i="10"/>
  <c r="R1746" i="10"/>
  <c r="R1747" i="10"/>
  <c r="R1748" i="10"/>
  <c r="R1749" i="10"/>
  <c r="R1750" i="10"/>
  <c r="R1751" i="10"/>
  <c r="R1752" i="10"/>
  <c r="R1753" i="10"/>
  <c r="R1754" i="10"/>
  <c r="R1755" i="10"/>
  <c r="R1756" i="10"/>
  <c r="R1757" i="10"/>
  <c r="R1758" i="10"/>
  <c r="R1759" i="10"/>
  <c r="R1760" i="10"/>
  <c r="R1761" i="10"/>
  <c r="R1762" i="10"/>
  <c r="R1763" i="10"/>
  <c r="R1764" i="10"/>
  <c r="R1765" i="10"/>
  <c r="R1766" i="10"/>
  <c r="R1767" i="10"/>
  <c r="R1768" i="10"/>
  <c r="R1769" i="10"/>
  <c r="R1770" i="10"/>
  <c r="R1771" i="10"/>
  <c r="R1772" i="10"/>
  <c r="R1773" i="10"/>
  <c r="R1774" i="10"/>
  <c r="R1775" i="10"/>
  <c r="R1776" i="10"/>
  <c r="R1777" i="10"/>
  <c r="R1778" i="10"/>
  <c r="R1779" i="10"/>
  <c r="R1780" i="10"/>
  <c r="R1781" i="10"/>
  <c r="R1782" i="10"/>
  <c r="R1783" i="10"/>
  <c r="R1784" i="10"/>
  <c r="R1785" i="10"/>
  <c r="R1786" i="10"/>
  <c r="R1787" i="10"/>
  <c r="R1788" i="10"/>
  <c r="R1789" i="10"/>
  <c r="R1790" i="10"/>
  <c r="R1791" i="10"/>
  <c r="R1792" i="10"/>
  <c r="R1793" i="10"/>
  <c r="R1794" i="10"/>
  <c r="R1795" i="10"/>
  <c r="R1796" i="10"/>
  <c r="R1797" i="10"/>
  <c r="R1798" i="10"/>
  <c r="R1799" i="10"/>
  <c r="R1800" i="10"/>
  <c r="R1801" i="10"/>
  <c r="R1802" i="10"/>
  <c r="R1803" i="10"/>
  <c r="R1804" i="10"/>
  <c r="R1805" i="10"/>
  <c r="R1806" i="10"/>
  <c r="R1807" i="10"/>
  <c r="R1808" i="10"/>
  <c r="R1809" i="10"/>
  <c r="R1810" i="10"/>
  <c r="R1811" i="10"/>
  <c r="R1812" i="10"/>
  <c r="R1813" i="10"/>
  <c r="R1814" i="10"/>
  <c r="R1815" i="10"/>
  <c r="R1816" i="10"/>
  <c r="R1817" i="10"/>
  <c r="R1818" i="10"/>
  <c r="R1819" i="10"/>
  <c r="R1820" i="10"/>
  <c r="R1821" i="10"/>
  <c r="R1822" i="10"/>
  <c r="R1823" i="10"/>
  <c r="R1824" i="10"/>
  <c r="R1825" i="10"/>
  <c r="R1826" i="10"/>
  <c r="R1827" i="10"/>
  <c r="R1828" i="10"/>
  <c r="R1829" i="10"/>
  <c r="R1830" i="10"/>
  <c r="R1831" i="10"/>
  <c r="R1832" i="10"/>
  <c r="R1833" i="10"/>
  <c r="R1834" i="10"/>
  <c r="R1835" i="10"/>
  <c r="R1836" i="10"/>
  <c r="R1837" i="10"/>
  <c r="R1838" i="10"/>
  <c r="R1839" i="10"/>
  <c r="R1840" i="10"/>
  <c r="R1841" i="10"/>
  <c r="R1842" i="10"/>
  <c r="R1843" i="10"/>
  <c r="R1844" i="10"/>
  <c r="R1845" i="10"/>
  <c r="R1846" i="10"/>
  <c r="R1847" i="10"/>
  <c r="R1848" i="10"/>
  <c r="R1849" i="10"/>
  <c r="R1850" i="10"/>
  <c r="R1851" i="10"/>
  <c r="R1852" i="10"/>
  <c r="R1853" i="10"/>
  <c r="R1854" i="10"/>
  <c r="R1855" i="10"/>
  <c r="R1856" i="10"/>
  <c r="R1857" i="10"/>
  <c r="R1858" i="10"/>
  <c r="R1859" i="10"/>
  <c r="R1860" i="10"/>
  <c r="R1861" i="10"/>
  <c r="R1862" i="10"/>
  <c r="R1863" i="10"/>
  <c r="R1864" i="10"/>
  <c r="R1865" i="10"/>
  <c r="R1866" i="10"/>
  <c r="R1867" i="10"/>
  <c r="R1049" i="10"/>
  <c r="R1050" i="10"/>
  <c r="R1051" i="10"/>
  <c r="R1052" i="10"/>
  <c r="R1053" i="10"/>
  <c r="R1054" i="10"/>
  <c r="R1055" i="10"/>
  <c r="R1056" i="10"/>
  <c r="R1057" i="10"/>
  <c r="R1058" i="10"/>
  <c r="R1059" i="10"/>
  <c r="R1060" i="10"/>
  <c r="R1061" i="10"/>
  <c r="R1062" i="10"/>
  <c r="R1063" i="10"/>
  <c r="R1064" i="10"/>
  <c r="R1065" i="10"/>
  <c r="R1066" i="10"/>
  <c r="R1067" i="10"/>
  <c r="R1068" i="10"/>
  <c r="R1069" i="10"/>
  <c r="R1070" i="10"/>
  <c r="R1071" i="10"/>
  <c r="R1072" i="10"/>
  <c r="R1073" i="10"/>
  <c r="R1074" i="10"/>
  <c r="R1075" i="10"/>
  <c r="R1076" i="10"/>
  <c r="R1077" i="10"/>
  <c r="R1078" i="10"/>
  <c r="R1079" i="10"/>
  <c r="R1080" i="10"/>
  <c r="R1081" i="10"/>
  <c r="R1082" i="10"/>
  <c r="R1083" i="10"/>
  <c r="R1084" i="10"/>
  <c r="R1085" i="10"/>
  <c r="R1086" i="10"/>
  <c r="R1087" i="10"/>
  <c r="R1088" i="10"/>
  <c r="R1089" i="10"/>
  <c r="R1090" i="10"/>
  <c r="R1091" i="10"/>
  <c r="R1092" i="10"/>
  <c r="R1093" i="10"/>
  <c r="R1094" i="10"/>
  <c r="R1095" i="10"/>
  <c r="R1096" i="10"/>
  <c r="R1097" i="10"/>
  <c r="R1098" i="10"/>
  <c r="R1099" i="10"/>
  <c r="R1100" i="10"/>
  <c r="R1101" i="10"/>
  <c r="R1102" i="10"/>
  <c r="R1103" i="10"/>
  <c r="R1104" i="10"/>
  <c r="R1105" i="10"/>
  <c r="R1106" i="10"/>
  <c r="R1107" i="10"/>
  <c r="R1108" i="10"/>
  <c r="R1109" i="10"/>
  <c r="R1110" i="10"/>
  <c r="R1111" i="10"/>
  <c r="R1112" i="10"/>
  <c r="R1113" i="10"/>
  <c r="R1114" i="10"/>
  <c r="R1115" i="10"/>
  <c r="R1116" i="10"/>
  <c r="R1117" i="10"/>
  <c r="R1118" i="10"/>
  <c r="R1119" i="10"/>
  <c r="R1120" i="10"/>
  <c r="R1121" i="10"/>
  <c r="R1122" i="10"/>
  <c r="R1123" i="10"/>
  <c r="R1124" i="10"/>
  <c r="R1125" i="10"/>
  <c r="R1126" i="10"/>
  <c r="R1127" i="10"/>
  <c r="R1128" i="10"/>
  <c r="R1129" i="10"/>
  <c r="R1130" i="10"/>
  <c r="R1131" i="10"/>
  <c r="R1132" i="10"/>
  <c r="R1133" i="10"/>
  <c r="R1134" i="10"/>
  <c r="R1135" i="10"/>
  <c r="R1136" i="10"/>
  <c r="R1137" i="10"/>
  <c r="R1138" i="10"/>
  <c r="R1139" i="10"/>
  <c r="R1140" i="10"/>
  <c r="R1141" i="10"/>
  <c r="R1142" i="10"/>
  <c r="R1143" i="10"/>
  <c r="R1144" i="10"/>
  <c r="R1145" i="10"/>
  <c r="R1146" i="10"/>
  <c r="R1147" i="10"/>
  <c r="R1148" i="10"/>
  <c r="R1149" i="10"/>
  <c r="R1150" i="10"/>
  <c r="R1151" i="10"/>
  <c r="R1152" i="10"/>
  <c r="R1153" i="10"/>
  <c r="R1154" i="10"/>
  <c r="R1155" i="10"/>
  <c r="R1156" i="10"/>
  <c r="R1157" i="10"/>
  <c r="R1158" i="10"/>
  <c r="R1159" i="10"/>
  <c r="R1160" i="10"/>
  <c r="R1161" i="10"/>
  <c r="R1162" i="10"/>
  <c r="R1163" i="10"/>
  <c r="R1164" i="10"/>
  <c r="R1165" i="10"/>
  <c r="R1166" i="10"/>
  <c r="R1167" i="10"/>
  <c r="R1168" i="10"/>
  <c r="R1169" i="10"/>
  <c r="R1170" i="10"/>
  <c r="R1171" i="10"/>
  <c r="R1172" i="10"/>
  <c r="R1173" i="10"/>
  <c r="R1174" i="10"/>
  <c r="R1175" i="10"/>
  <c r="R1176" i="10"/>
  <c r="R1177" i="10"/>
  <c r="R1178" i="10"/>
  <c r="R1179" i="10"/>
  <c r="R1180" i="10"/>
  <c r="R1181" i="10"/>
  <c r="R1182" i="10"/>
  <c r="R1183" i="10"/>
  <c r="R1184" i="10"/>
  <c r="R1185" i="10"/>
  <c r="R1186" i="10"/>
  <c r="R1187" i="10"/>
  <c r="R1188" i="10"/>
  <c r="R1189" i="10"/>
  <c r="R1190" i="10"/>
  <c r="R1191" i="10"/>
  <c r="R1192" i="10"/>
  <c r="R1193" i="10"/>
  <c r="R1194" i="10"/>
  <c r="R1195" i="10"/>
  <c r="R1196" i="10"/>
  <c r="R1197" i="10"/>
  <c r="R1198" i="10"/>
  <c r="R1199" i="10"/>
  <c r="R1200" i="10"/>
  <c r="R1201" i="10"/>
  <c r="R1202" i="10"/>
  <c r="R1203" i="10"/>
  <c r="R1204" i="10"/>
  <c r="R1205" i="10"/>
  <c r="R1206" i="10"/>
  <c r="R1207" i="10"/>
  <c r="R1208" i="10"/>
  <c r="R1209" i="10"/>
  <c r="R1210" i="10"/>
  <c r="R1211" i="10"/>
  <c r="R1212" i="10"/>
  <c r="R1213" i="10"/>
  <c r="R1214" i="10"/>
  <c r="R1215" i="10"/>
  <c r="R1216" i="10"/>
  <c r="R1217" i="10"/>
  <c r="R1218" i="10"/>
  <c r="R1219" i="10"/>
  <c r="R1220" i="10"/>
  <c r="R1221" i="10"/>
  <c r="R1222" i="10"/>
  <c r="R1223" i="10"/>
  <c r="R1224" i="10"/>
  <c r="R1225" i="10"/>
  <c r="R1226" i="10"/>
  <c r="R1227" i="10"/>
  <c r="R1228" i="10"/>
  <c r="R1229" i="10"/>
  <c r="R1230" i="10"/>
  <c r="R1231" i="10"/>
  <c r="R1232" i="10"/>
  <c r="R1233" i="10"/>
  <c r="R1234" i="10"/>
  <c r="R1235" i="10"/>
  <c r="R1236" i="10"/>
  <c r="R1237" i="10"/>
  <c r="R1238" i="10"/>
  <c r="R1239" i="10"/>
  <c r="R1240" i="10"/>
  <c r="R1241" i="10"/>
  <c r="R1242" i="10"/>
  <c r="R1243" i="10"/>
  <c r="R1244" i="10"/>
  <c r="R1245" i="10"/>
  <c r="R1246" i="10"/>
  <c r="R1247" i="10"/>
  <c r="R1248" i="10"/>
  <c r="R1002" i="10"/>
  <c r="R1003" i="10"/>
  <c r="R1004" i="10"/>
  <c r="R1005" i="10"/>
  <c r="R1006" i="10"/>
  <c r="R1007" i="10"/>
  <c r="R1008" i="10"/>
  <c r="R1009" i="10"/>
  <c r="R1010" i="10"/>
  <c r="R1011" i="10"/>
  <c r="R1012" i="10"/>
  <c r="R1013" i="10"/>
  <c r="R1014" i="10"/>
  <c r="R1015" i="10"/>
  <c r="R1016" i="10"/>
  <c r="R1017" i="10"/>
  <c r="R1018" i="10"/>
  <c r="R1019" i="10"/>
  <c r="R1020" i="10"/>
  <c r="R1021" i="10"/>
  <c r="R1022" i="10"/>
  <c r="R1023" i="10"/>
  <c r="R1024" i="10"/>
  <c r="R1025" i="10"/>
  <c r="R1026" i="10"/>
  <c r="R1027" i="10"/>
  <c r="R1028" i="10"/>
  <c r="R1029" i="10"/>
  <c r="R1030" i="10"/>
  <c r="R1031" i="10"/>
  <c r="R1032" i="10"/>
  <c r="R1033" i="10"/>
  <c r="R1034" i="10"/>
  <c r="R1035" i="10"/>
  <c r="R1036" i="10"/>
  <c r="R1037" i="10"/>
  <c r="R1038" i="10"/>
  <c r="R1039" i="10"/>
  <c r="R1040" i="10"/>
  <c r="R1041" i="10"/>
  <c r="R1042" i="10"/>
  <c r="R1043" i="10"/>
  <c r="R1044" i="10"/>
  <c r="R1045" i="10"/>
  <c r="R1046" i="10"/>
  <c r="R1047" i="10"/>
  <c r="R1048" i="10"/>
  <c r="R1001" i="10"/>
  <c r="R615" i="10"/>
  <c r="R616" i="10"/>
  <c r="R617" i="10"/>
  <c r="R618" i="10"/>
  <c r="R619" i="10"/>
  <c r="R620" i="10"/>
  <c r="R621" i="10"/>
  <c r="R622" i="10"/>
  <c r="R623" i="10"/>
  <c r="R624" i="10"/>
  <c r="R625" i="10"/>
  <c r="R626" i="10"/>
  <c r="R627" i="10"/>
  <c r="R628" i="10"/>
  <c r="R629" i="10"/>
  <c r="R630" i="10"/>
  <c r="R631" i="10"/>
  <c r="R632" i="10"/>
  <c r="R633" i="10"/>
  <c r="R634" i="10"/>
  <c r="R635" i="10"/>
  <c r="R636" i="10"/>
  <c r="R637" i="10"/>
  <c r="R638" i="10"/>
  <c r="R639" i="10"/>
  <c r="R640" i="10"/>
  <c r="R641" i="10"/>
  <c r="R642" i="10"/>
  <c r="R643" i="10"/>
  <c r="R644" i="10"/>
  <c r="R645" i="10"/>
  <c r="R646" i="10"/>
  <c r="R647" i="10"/>
  <c r="R648" i="10"/>
  <c r="R649" i="10"/>
  <c r="R650" i="10"/>
  <c r="R651" i="10"/>
  <c r="R652" i="10"/>
  <c r="R653" i="10"/>
  <c r="R654" i="10"/>
  <c r="R655" i="10"/>
  <c r="R656" i="10"/>
  <c r="R657" i="10"/>
  <c r="R658" i="10"/>
  <c r="R659" i="10"/>
  <c r="R660" i="10"/>
  <c r="R661" i="10"/>
  <c r="R662" i="10"/>
  <c r="R663" i="10"/>
  <c r="R664" i="10"/>
  <c r="R665" i="10"/>
  <c r="R666" i="10"/>
  <c r="R667" i="10"/>
  <c r="R668" i="10"/>
  <c r="R669" i="10"/>
  <c r="R670" i="10"/>
  <c r="R671" i="10"/>
  <c r="R672" i="10"/>
  <c r="R673" i="10"/>
  <c r="R674" i="10"/>
  <c r="R675" i="10"/>
  <c r="R676" i="10"/>
  <c r="R677" i="10"/>
  <c r="R678" i="10"/>
  <c r="R679" i="10"/>
  <c r="R680" i="10"/>
  <c r="R681" i="10"/>
  <c r="R682" i="10"/>
  <c r="R683" i="10"/>
  <c r="R684" i="10"/>
  <c r="R685" i="10"/>
  <c r="R686" i="10"/>
  <c r="R687" i="10"/>
  <c r="R688" i="10"/>
  <c r="R689" i="10"/>
  <c r="R690" i="10"/>
  <c r="R691" i="10"/>
  <c r="R692" i="10"/>
  <c r="R693" i="10"/>
  <c r="R694" i="10"/>
  <c r="R695" i="10"/>
  <c r="R696" i="10"/>
  <c r="R697" i="10"/>
  <c r="R698" i="10"/>
  <c r="R699" i="10"/>
  <c r="R700" i="10"/>
  <c r="R701" i="10"/>
  <c r="R702" i="10"/>
  <c r="R703" i="10"/>
  <c r="R704" i="10"/>
  <c r="R705" i="10"/>
  <c r="R706" i="10"/>
  <c r="R707" i="10"/>
  <c r="R708" i="10"/>
  <c r="R709" i="10"/>
  <c r="R710" i="10"/>
  <c r="R711" i="10"/>
  <c r="R712" i="10"/>
  <c r="R713" i="10"/>
  <c r="R714" i="10"/>
  <c r="R715" i="10"/>
  <c r="R716" i="10"/>
  <c r="R717" i="10"/>
  <c r="R718" i="10"/>
  <c r="R719" i="10"/>
  <c r="R720" i="10"/>
  <c r="R721" i="10"/>
  <c r="R722" i="10"/>
  <c r="R723" i="10"/>
  <c r="R724" i="10"/>
  <c r="R725" i="10"/>
  <c r="R726" i="10"/>
  <c r="R727" i="10"/>
  <c r="R728" i="10"/>
  <c r="R729" i="10"/>
  <c r="R730" i="10"/>
  <c r="R731" i="10"/>
  <c r="R732" i="10"/>
  <c r="R733" i="10"/>
  <c r="R734" i="10"/>
  <c r="R735" i="10"/>
  <c r="R736" i="10"/>
  <c r="R737" i="10"/>
  <c r="R738" i="10"/>
  <c r="R739" i="10"/>
  <c r="R740" i="10"/>
  <c r="R741" i="10"/>
  <c r="R742" i="10"/>
  <c r="R743" i="10"/>
  <c r="R744" i="10"/>
  <c r="R745" i="10"/>
  <c r="R746" i="10"/>
  <c r="R747" i="10"/>
  <c r="R748" i="10"/>
  <c r="R749" i="10"/>
  <c r="R750" i="10"/>
  <c r="R751" i="10"/>
  <c r="R752" i="10"/>
  <c r="R753" i="10"/>
  <c r="R754" i="10"/>
  <c r="R755" i="10"/>
  <c r="R756" i="10"/>
  <c r="R757" i="10"/>
  <c r="R758" i="10"/>
  <c r="R759" i="10"/>
  <c r="R760" i="10"/>
  <c r="R761" i="10"/>
  <c r="R762" i="10"/>
  <c r="R763" i="10"/>
  <c r="R764" i="10"/>
  <c r="R765" i="10"/>
  <c r="R766" i="10"/>
  <c r="R767" i="10"/>
  <c r="R768" i="10"/>
  <c r="R769" i="10"/>
  <c r="R770" i="10"/>
  <c r="R771" i="10"/>
  <c r="R772" i="10"/>
  <c r="R773" i="10"/>
  <c r="R774" i="10"/>
  <c r="R775" i="10"/>
  <c r="R776" i="10"/>
  <c r="R777" i="10"/>
  <c r="R778" i="10"/>
  <c r="R779" i="10"/>
  <c r="R780" i="10"/>
  <c r="R781" i="10"/>
  <c r="R782" i="10"/>
  <c r="R783" i="10"/>
  <c r="R784" i="10"/>
  <c r="R785" i="10"/>
  <c r="R786" i="10"/>
  <c r="R787" i="10"/>
  <c r="R788" i="10"/>
  <c r="R789" i="10"/>
  <c r="R790" i="10"/>
  <c r="R791" i="10"/>
  <c r="R792" i="10"/>
  <c r="R793" i="10"/>
  <c r="R794" i="10"/>
  <c r="R795" i="10"/>
  <c r="R796" i="10"/>
  <c r="R797" i="10"/>
  <c r="R798" i="10"/>
  <c r="R799" i="10"/>
  <c r="R800" i="10"/>
  <c r="R801" i="10"/>
  <c r="R802" i="10"/>
  <c r="R803" i="10"/>
  <c r="R804" i="10"/>
  <c r="R805" i="10"/>
  <c r="R806" i="10"/>
  <c r="R807" i="10"/>
  <c r="R808" i="10"/>
  <c r="R809" i="10"/>
  <c r="R810" i="10"/>
  <c r="R811" i="10"/>
  <c r="R812" i="10"/>
  <c r="R813" i="10"/>
  <c r="R814" i="10"/>
  <c r="R815" i="10"/>
  <c r="R816" i="10"/>
  <c r="R817" i="10"/>
  <c r="R818" i="10"/>
  <c r="R819" i="10"/>
  <c r="R820" i="10"/>
  <c r="R821" i="10"/>
  <c r="R822" i="10"/>
  <c r="R823" i="10"/>
  <c r="R824" i="10"/>
  <c r="R825" i="10"/>
  <c r="R826" i="10"/>
  <c r="R827" i="10"/>
  <c r="R828" i="10"/>
  <c r="R829" i="10"/>
  <c r="R830" i="10"/>
  <c r="R831" i="10"/>
  <c r="R832" i="10"/>
  <c r="R833" i="10"/>
  <c r="R834" i="10"/>
  <c r="R835" i="10"/>
  <c r="R836" i="10"/>
  <c r="R837" i="10"/>
  <c r="R838" i="10"/>
  <c r="R839" i="10"/>
  <c r="R840" i="10"/>
  <c r="R841" i="10"/>
  <c r="R842" i="10"/>
  <c r="R843" i="10"/>
  <c r="R844" i="10"/>
  <c r="R845" i="10"/>
  <c r="R846" i="10"/>
  <c r="R847" i="10"/>
  <c r="R848" i="10"/>
  <c r="R849" i="10"/>
  <c r="R850" i="10"/>
  <c r="R851" i="10"/>
  <c r="R852" i="10"/>
  <c r="R853" i="10"/>
  <c r="R854" i="10"/>
  <c r="R855" i="10"/>
  <c r="R856" i="10"/>
  <c r="R857" i="10"/>
  <c r="R858" i="10"/>
  <c r="R859" i="10"/>
  <c r="R860" i="10"/>
  <c r="R861" i="10"/>
  <c r="R862" i="10"/>
  <c r="R863" i="10"/>
  <c r="R864" i="10"/>
  <c r="R865" i="10"/>
  <c r="R866" i="10"/>
  <c r="R867" i="10"/>
  <c r="R868" i="10"/>
  <c r="R869" i="10"/>
  <c r="R870" i="10"/>
  <c r="R871" i="10"/>
  <c r="R872" i="10"/>
  <c r="R873" i="10"/>
  <c r="R874" i="10"/>
  <c r="R875" i="10"/>
  <c r="R876" i="10"/>
  <c r="R877" i="10"/>
  <c r="R878" i="10"/>
  <c r="R879" i="10"/>
  <c r="R880" i="10"/>
  <c r="R881" i="10"/>
  <c r="R882" i="10"/>
  <c r="R883" i="10"/>
  <c r="R884" i="10"/>
  <c r="R885" i="10"/>
  <c r="R886" i="10"/>
  <c r="R887" i="10"/>
  <c r="R888" i="10"/>
  <c r="R889" i="10"/>
  <c r="R890" i="10"/>
  <c r="R891" i="10"/>
  <c r="R892" i="10"/>
  <c r="R893" i="10"/>
  <c r="R894" i="10"/>
  <c r="R895" i="10"/>
  <c r="R896" i="10"/>
  <c r="R897" i="10"/>
  <c r="R898" i="10"/>
  <c r="R899" i="10"/>
  <c r="R900" i="10"/>
  <c r="R901" i="10"/>
  <c r="R902" i="10"/>
  <c r="R903" i="10"/>
  <c r="R904" i="10"/>
  <c r="R905" i="10"/>
  <c r="R906" i="10"/>
  <c r="R907" i="10"/>
  <c r="R908" i="10"/>
  <c r="R909" i="10"/>
  <c r="R910" i="10"/>
  <c r="R911" i="10"/>
  <c r="R912" i="10"/>
  <c r="R913" i="10"/>
  <c r="R914" i="10"/>
  <c r="R915" i="10"/>
  <c r="R916" i="10"/>
  <c r="R917" i="10"/>
  <c r="R918" i="10"/>
  <c r="R919" i="10"/>
  <c r="R920" i="10"/>
  <c r="R921" i="10"/>
  <c r="R922" i="10"/>
  <c r="R923" i="10"/>
  <c r="R924" i="10"/>
  <c r="R925" i="10"/>
  <c r="R926" i="10"/>
  <c r="R927" i="10"/>
  <c r="R928" i="10"/>
  <c r="R929" i="10"/>
  <c r="R930" i="10"/>
  <c r="R931" i="10"/>
  <c r="R932" i="10"/>
  <c r="R933" i="10"/>
  <c r="R934" i="10"/>
  <c r="R935" i="10"/>
  <c r="R936" i="10"/>
  <c r="R937" i="10"/>
  <c r="R938" i="10"/>
  <c r="R939" i="10"/>
  <c r="R940" i="10"/>
  <c r="R941" i="10"/>
  <c r="R942" i="10"/>
  <c r="R943" i="10"/>
  <c r="R944" i="10"/>
  <c r="R945" i="10"/>
  <c r="R946" i="10"/>
  <c r="R947" i="10"/>
  <c r="R948" i="10"/>
  <c r="R949" i="10"/>
  <c r="R950" i="10"/>
  <c r="R951" i="10"/>
  <c r="R952" i="10"/>
  <c r="R953" i="10"/>
  <c r="R954" i="10"/>
  <c r="R955" i="10"/>
  <c r="R956" i="10"/>
  <c r="R957" i="10"/>
  <c r="R958" i="10"/>
  <c r="R959" i="10"/>
  <c r="R960" i="10"/>
  <c r="R961" i="10"/>
  <c r="R962" i="10"/>
  <c r="R963" i="10"/>
  <c r="R964" i="10"/>
  <c r="R965" i="10"/>
  <c r="R966" i="10"/>
  <c r="R967" i="10"/>
  <c r="R968" i="10"/>
  <c r="R969" i="10"/>
  <c r="R970" i="10"/>
  <c r="R971" i="10"/>
  <c r="R972" i="10"/>
  <c r="R973" i="10"/>
  <c r="R974" i="10"/>
  <c r="R975" i="10"/>
  <c r="R976" i="10"/>
  <c r="R977" i="10"/>
  <c r="R978" i="10"/>
  <c r="R979" i="10"/>
  <c r="R980" i="10"/>
  <c r="R981" i="10"/>
  <c r="R982" i="10"/>
  <c r="R983" i="10"/>
  <c r="R984" i="10"/>
  <c r="R985" i="10"/>
  <c r="R986" i="10"/>
  <c r="R987" i="10"/>
  <c r="R988" i="10"/>
  <c r="R989" i="10"/>
  <c r="R990" i="10"/>
  <c r="R991" i="10"/>
  <c r="R992" i="10"/>
  <c r="R993" i="10"/>
  <c r="R994" i="10"/>
  <c r="R995" i="10"/>
  <c r="R996" i="10"/>
  <c r="R997" i="10"/>
  <c r="R998" i="10"/>
  <c r="R999" i="10"/>
  <c r="R1000" i="10"/>
  <c r="R361" i="10"/>
  <c r="R362" i="10"/>
  <c r="R363" i="10"/>
  <c r="R364" i="10"/>
  <c r="R365" i="10"/>
  <c r="R366" i="10"/>
  <c r="R367" i="10"/>
  <c r="R368" i="10"/>
  <c r="R369" i="10"/>
  <c r="R370" i="10"/>
  <c r="R371" i="10"/>
  <c r="R372" i="10"/>
  <c r="R373" i="10"/>
  <c r="R374" i="10"/>
  <c r="R375" i="10"/>
  <c r="R376" i="10"/>
  <c r="R377" i="10"/>
  <c r="R378" i="10"/>
  <c r="R379" i="10"/>
  <c r="R380" i="10"/>
  <c r="R381" i="10"/>
  <c r="R382" i="10"/>
  <c r="R383" i="10"/>
  <c r="R384" i="10"/>
  <c r="R385" i="10"/>
  <c r="R386" i="10"/>
  <c r="R387" i="10"/>
  <c r="R388" i="10"/>
  <c r="R389" i="10"/>
  <c r="R390" i="10"/>
  <c r="R391" i="10"/>
  <c r="R392" i="10"/>
  <c r="R393" i="10"/>
  <c r="R394" i="10"/>
  <c r="R395" i="10"/>
  <c r="R396" i="10"/>
  <c r="R397" i="10"/>
  <c r="R398" i="10"/>
  <c r="R399" i="10"/>
  <c r="R400" i="10"/>
  <c r="R401" i="10"/>
  <c r="R402" i="10"/>
  <c r="R403" i="10"/>
  <c r="R404" i="10"/>
  <c r="R405" i="10"/>
  <c r="R406" i="10"/>
  <c r="R407" i="10"/>
  <c r="R408" i="10"/>
  <c r="R409" i="10"/>
  <c r="R410" i="10"/>
  <c r="R411" i="10"/>
  <c r="R412" i="10"/>
  <c r="R413" i="10"/>
  <c r="R414" i="10"/>
  <c r="R415" i="10"/>
  <c r="R416" i="10"/>
  <c r="R417" i="10"/>
  <c r="R418" i="10"/>
  <c r="R419" i="10"/>
  <c r="R420" i="10"/>
  <c r="R421" i="10"/>
  <c r="R422" i="10"/>
  <c r="R423" i="10"/>
  <c r="R424" i="10"/>
  <c r="R425" i="10"/>
  <c r="R426" i="10"/>
  <c r="R427" i="10"/>
  <c r="R428" i="10"/>
  <c r="R429" i="10"/>
  <c r="R430" i="10"/>
  <c r="R431" i="10"/>
  <c r="R432" i="10"/>
  <c r="R433" i="10"/>
  <c r="R434" i="10"/>
  <c r="R435" i="10"/>
  <c r="R436" i="10"/>
  <c r="R437" i="10"/>
  <c r="R438" i="10"/>
  <c r="R439" i="10"/>
  <c r="R440" i="10"/>
  <c r="R441" i="10"/>
  <c r="R442" i="10"/>
  <c r="R443" i="10"/>
  <c r="R444" i="10"/>
  <c r="R445" i="10"/>
  <c r="R446" i="10"/>
  <c r="R447" i="10"/>
  <c r="R448" i="10"/>
  <c r="R449" i="10"/>
  <c r="R450" i="10"/>
  <c r="R451" i="10"/>
  <c r="R452" i="10"/>
  <c r="R453" i="10"/>
  <c r="R454" i="10"/>
  <c r="R455" i="10"/>
  <c r="R456" i="10"/>
  <c r="R457" i="10"/>
  <c r="R458" i="10"/>
  <c r="R459" i="10"/>
  <c r="R460" i="10"/>
  <c r="R461" i="10"/>
  <c r="R462" i="10"/>
  <c r="R463" i="10"/>
  <c r="R464" i="10"/>
  <c r="R465" i="10"/>
  <c r="R466" i="10"/>
  <c r="R467" i="10"/>
  <c r="R468" i="10"/>
  <c r="R469" i="10"/>
  <c r="R470" i="10"/>
  <c r="R471" i="10"/>
  <c r="R472" i="10"/>
  <c r="R473" i="10"/>
  <c r="R474" i="10"/>
  <c r="R475" i="10"/>
  <c r="R476" i="10"/>
  <c r="R477" i="10"/>
  <c r="R478" i="10"/>
  <c r="R479" i="10"/>
  <c r="R480" i="10"/>
  <c r="R481" i="10"/>
  <c r="R482" i="10"/>
  <c r="R483" i="10"/>
  <c r="R484" i="10"/>
  <c r="R485" i="10"/>
  <c r="R486" i="10"/>
  <c r="R487" i="10"/>
  <c r="R488" i="10"/>
  <c r="R489" i="10"/>
  <c r="R490" i="10"/>
  <c r="R491" i="10"/>
  <c r="R492" i="10"/>
  <c r="R493" i="10"/>
  <c r="R494" i="10"/>
  <c r="R495" i="10"/>
  <c r="R496" i="10"/>
  <c r="R497" i="10"/>
  <c r="R498" i="10"/>
  <c r="R499" i="10"/>
  <c r="R500" i="10"/>
  <c r="R501" i="10"/>
  <c r="R502" i="10"/>
  <c r="R503" i="10"/>
  <c r="R504" i="10"/>
  <c r="R505" i="10"/>
  <c r="R506" i="10"/>
  <c r="R507" i="10"/>
  <c r="R508" i="10"/>
  <c r="R509" i="10"/>
  <c r="R510" i="10"/>
  <c r="R511" i="10"/>
  <c r="R512" i="10"/>
  <c r="R513" i="10"/>
  <c r="R514" i="10"/>
  <c r="R515" i="10"/>
  <c r="R516" i="10"/>
  <c r="R517" i="10"/>
  <c r="R518" i="10"/>
  <c r="R519" i="10"/>
  <c r="R520" i="10"/>
  <c r="R521" i="10"/>
  <c r="R522" i="10"/>
  <c r="R523" i="10"/>
  <c r="R524" i="10"/>
  <c r="R525" i="10"/>
  <c r="R526" i="10"/>
  <c r="R527" i="10"/>
  <c r="R528" i="10"/>
  <c r="R529" i="10"/>
  <c r="R530" i="10"/>
  <c r="R531" i="10"/>
  <c r="R532" i="10"/>
  <c r="R533" i="10"/>
  <c r="R534" i="10"/>
  <c r="R535" i="10"/>
  <c r="R536" i="10"/>
  <c r="R537" i="10"/>
  <c r="R538" i="10"/>
  <c r="R539" i="10"/>
  <c r="R540" i="10"/>
  <c r="R541" i="10"/>
  <c r="R542" i="10"/>
  <c r="R543" i="10"/>
  <c r="R544" i="10"/>
  <c r="R545" i="10"/>
  <c r="R546" i="10"/>
  <c r="R547" i="10"/>
  <c r="R548" i="10"/>
  <c r="R549" i="10"/>
  <c r="R550" i="10"/>
  <c r="R551" i="10"/>
  <c r="R552" i="10"/>
  <c r="R553" i="10"/>
  <c r="R554" i="10"/>
  <c r="R555" i="10"/>
  <c r="R556" i="10"/>
  <c r="R557" i="10"/>
  <c r="R558" i="10"/>
  <c r="R559" i="10"/>
  <c r="R560" i="10"/>
  <c r="R561" i="10"/>
  <c r="R562" i="10"/>
  <c r="R563" i="10"/>
  <c r="R564" i="10"/>
  <c r="R565" i="10"/>
  <c r="R566" i="10"/>
  <c r="R567" i="10"/>
  <c r="R568" i="10"/>
  <c r="R569" i="10"/>
  <c r="R570" i="10"/>
  <c r="R571" i="10"/>
  <c r="R572" i="10"/>
  <c r="R573" i="10"/>
  <c r="R574" i="10"/>
  <c r="R575" i="10"/>
  <c r="R576" i="10"/>
  <c r="R577" i="10"/>
  <c r="R578" i="10"/>
  <c r="R579" i="10"/>
  <c r="R580" i="10"/>
  <c r="R581" i="10"/>
  <c r="R582" i="10"/>
  <c r="R583" i="10"/>
  <c r="R584" i="10"/>
  <c r="R585" i="10"/>
  <c r="R586" i="10"/>
  <c r="R587" i="10"/>
  <c r="R588" i="10"/>
  <c r="R589" i="10"/>
  <c r="R590" i="10"/>
  <c r="R591" i="10"/>
  <c r="R592" i="10"/>
  <c r="R593" i="10"/>
  <c r="R594" i="10"/>
  <c r="R595" i="10"/>
  <c r="R596" i="10"/>
  <c r="R597" i="10"/>
  <c r="R598" i="10"/>
  <c r="R599" i="10"/>
  <c r="R600" i="10"/>
  <c r="R601" i="10"/>
  <c r="R602" i="10"/>
  <c r="R603" i="10"/>
  <c r="R604" i="10"/>
  <c r="R605" i="10"/>
  <c r="R606" i="10"/>
  <c r="R607" i="10"/>
  <c r="R608" i="10"/>
  <c r="R609" i="10"/>
  <c r="R610" i="10"/>
  <c r="R611" i="10"/>
  <c r="R612" i="10"/>
  <c r="R613" i="10"/>
  <c r="R614"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254" i="10"/>
  <c r="R255" i="10"/>
  <c r="R256" i="10"/>
  <c r="R257" i="10"/>
  <c r="R258" i="10"/>
  <c r="R259" i="10"/>
  <c r="R260" i="10"/>
  <c r="R261" i="10"/>
  <c r="R262" i="10"/>
  <c r="R263" i="10"/>
  <c r="R264" i="10"/>
  <c r="R265" i="10"/>
  <c r="R266" i="10"/>
  <c r="R267" i="10"/>
  <c r="R268" i="10"/>
  <c r="R269" i="10"/>
  <c r="R270" i="10"/>
  <c r="R271" i="10"/>
  <c r="R272" i="10"/>
  <c r="R273" i="10"/>
  <c r="R274" i="10"/>
  <c r="R275" i="10"/>
  <c r="R276" i="10"/>
  <c r="R277" i="10"/>
  <c r="R278" i="10"/>
  <c r="R279" i="10"/>
  <c r="R280" i="10"/>
  <c r="R281" i="10"/>
  <c r="R282" i="10"/>
  <c r="R283" i="10"/>
  <c r="R284" i="10"/>
  <c r="R285" i="10"/>
  <c r="R286" i="10"/>
  <c r="R287" i="10"/>
  <c r="R288" i="10"/>
  <c r="R289" i="10"/>
  <c r="R290" i="10"/>
  <c r="R291" i="10"/>
  <c r="R292" i="10"/>
  <c r="R293" i="10"/>
  <c r="R294" i="10"/>
  <c r="R295" i="10"/>
  <c r="R296" i="10"/>
  <c r="R297" i="10"/>
  <c r="R298" i="10"/>
  <c r="R299" i="10"/>
  <c r="R300" i="10"/>
  <c r="R301" i="10"/>
  <c r="R302" i="10"/>
  <c r="R303" i="10"/>
  <c r="R304" i="10"/>
  <c r="R305" i="10"/>
  <c r="R306" i="10"/>
  <c r="R307" i="10"/>
  <c r="R308" i="10"/>
  <c r="R309" i="10"/>
  <c r="R310" i="10"/>
  <c r="R311" i="10"/>
  <c r="R312" i="10"/>
  <c r="R313" i="10"/>
  <c r="R314" i="10"/>
  <c r="R315" i="10"/>
  <c r="R316" i="10"/>
  <c r="R317" i="10"/>
  <c r="R318" i="10"/>
  <c r="R319" i="10"/>
  <c r="R320" i="10"/>
  <c r="R321" i="10"/>
  <c r="R322" i="10"/>
  <c r="R323" i="10"/>
  <c r="R324" i="10"/>
  <c r="R325" i="10"/>
  <c r="R326" i="10"/>
  <c r="R327" i="10"/>
  <c r="R328" i="10"/>
  <c r="R329" i="10"/>
  <c r="R330" i="10"/>
  <c r="R331" i="10"/>
  <c r="R332" i="10"/>
  <c r="R333" i="10"/>
  <c r="R334" i="10"/>
  <c r="R335" i="10"/>
  <c r="R336" i="10"/>
  <c r="R337" i="10"/>
  <c r="R338" i="10"/>
  <c r="R339" i="10"/>
  <c r="R340" i="10"/>
  <c r="R341" i="10"/>
  <c r="R342" i="10"/>
  <c r="R343" i="10"/>
  <c r="R344" i="10"/>
  <c r="R345" i="10"/>
  <c r="R346" i="10"/>
  <c r="R347" i="10"/>
  <c r="R348" i="10"/>
  <c r="R349" i="10"/>
  <c r="R350" i="10"/>
  <c r="R351" i="10"/>
  <c r="R352" i="10"/>
  <c r="R353" i="10"/>
  <c r="R354" i="10"/>
  <c r="R355" i="10"/>
  <c r="R356" i="10"/>
  <c r="R357" i="10"/>
  <c r="R358" i="10"/>
  <c r="R359" i="10"/>
  <c r="R360"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13" i="10"/>
  <c r="R114" i="10"/>
  <c r="R115" i="10"/>
  <c r="R116" i="10"/>
  <c r="R117" i="10"/>
  <c r="R111" i="10"/>
  <c r="R112" i="10"/>
  <c r="R102" i="10"/>
  <c r="R103" i="10"/>
  <c r="R104" i="10"/>
  <c r="R105" i="10"/>
  <c r="R106" i="10"/>
  <c r="R107" i="10"/>
  <c r="R108" i="10"/>
  <c r="R109" i="10"/>
  <c r="R110" i="10"/>
  <c r="R101" i="10"/>
  <c r="R3" i="10"/>
  <c r="R4" i="10"/>
  <c r="R5" i="10"/>
  <c r="R6" i="10"/>
  <c r="R7" i="10"/>
  <c r="R8" i="10"/>
  <c r="R9" i="10"/>
  <c r="R10"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2" i="10"/>
  <c r="Q2337" i="10"/>
  <c r="Q2338" i="10"/>
  <c r="Q2339" i="10"/>
  <c r="Q2340" i="10"/>
  <c r="Q2341" i="10"/>
  <c r="Q2342" i="10"/>
  <c r="Q2343" i="10"/>
  <c r="Q1894" i="10"/>
  <c r="Q1895" i="10"/>
  <c r="Q1896" i="10"/>
  <c r="Q1897" i="10"/>
  <c r="Q1898" i="10"/>
  <c r="Q1899" i="10"/>
  <c r="Q1900" i="10"/>
  <c r="Q1901" i="10"/>
  <c r="Q1902" i="10"/>
  <c r="Q1903" i="10"/>
  <c r="Q1904" i="10"/>
  <c r="Q1905" i="10"/>
  <c r="Q1906" i="10"/>
  <c r="Q1907" i="10"/>
  <c r="Q1908" i="10"/>
  <c r="Q1909" i="10"/>
  <c r="Q1910" i="10"/>
  <c r="Q1911" i="10"/>
  <c r="Q1912" i="10"/>
  <c r="Q1913" i="10"/>
  <c r="Q1914" i="10"/>
  <c r="Q1915" i="10"/>
  <c r="Q1916" i="10"/>
  <c r="Q1917" i="10"/>
  <c r="Q1918" i="10"/>
  <c r="Q1919" i="10"/>
  <c r="Q1920" i="10"/>
  <c r="Q1921" i="10"/>
  <c r="Q1922" i="10"/>
  <c r="Q1923" i="10"/>
  <c r="Q1924" i="10"/>
  <c r="Q1925" i="10"/>
  <c r="Q1926" i="10"/>
  <c r="Q1927" i="10"/>
  <c r="Q1928" i="10"/>
  <c r="Q1929" i="10"/>
  <c r="Q1930" i="10"/>
  <c r="Q1931" i="10"/>
  <c r="Q1932" i="10"/>
  <c r="Q1933" i="10"/>
  <c r="Q1934" i="10"/>
  <c r="Q1935" i="10"/>
  <c r="Q1936" i="10"/>
  <c r="Q1937" i="10"/>
  <c r="Q1938" i="10"/>
  <c r="Q1939" i="10"/>
  <c r="Q1940" i="10"/>
  <c r="Q1941" i="10"/>
  <c r="Q1942" i="10"/>
  <c r="Q1943" i="10"/>
  <c r="Q1944" i="10"/>
  <c r="Q1945" i="10"/>
  <c r="Q1946" i="10"/>
  <c r="Q1947" i="10"/>
  <c r="Q1948" i="10"/>
  <c r="Q1949" i="10"/>
  <c r="Q1950" i="10"/>
  <c r="Q1951" i="10"/>
  <c r="Q1952" i="10"/>
  <c r="Q1953" i="10"/>
  <c r="Q1954" i="10"/>
  <c r="Q1955" i="10"/>
  <c r="Q1956" i="10"/>
  <c r="Q1957" i="10"/>
  <c r="Q1958" i="10"/>
  <c r="Q1959" i="10"/>
  <c r="Q1960" i="10"/>
  <c r="Q1961" i="10"/>
  <c r="Q1962" i="10"/>
  <c r="Q1963" i="10"/>
  <c r="Q1964" i="10"/>
  <c r="Q1965" i="10"/>
  <c r="Q1966" i="10"/>
  <c r="Q1967" i="10"/>
  <c r="Q1968" i="10"/>
  <c r="Q1969" i="10"/>
  <c r="Q1970" i="10"/>
  <c r="Q1971" i="10"/>
  <c r="Q1972" i="10"/>
  <c r="Q1973" i="10"/>
  <c r="Q1974" i="10"/>
  <c r="Q1975" i="10"/>
  <c r="Q1976" i="10"/>
  <c r="Q1977" i="10"/>
  <c r="Q1978" i="10"/>
  <c r="Q1979" i="10"/>
  <c r="Q1980" i="10"/>
  <c r="Q1981" i="10"/>
  <c r="Q1982" i="10"/>
  <c r="Q1983" i="10"/>
  <c r="Q1984" i="10"/>
  <c r="Q1985" i="10"/>
  <c r="Q1986" i="10"/>
  <c r="Q1987" i="10"/>
  <c r="Q1988" i="10"/>
  <c r="Q1989" i="10"/>
  <c r="Q1990" i="10"/>
  <c r="Q1991" i="10"/>
  <c r="Q1992" i="10"/>
  <c r="Q1993" i="10"/>
  <c r="Q1994" i="10"/>
  <c r="Q1995" i="10"/>
  <c r="Q1996" i="10"/>
  <c r="Q1997" i="10"/>
  <c r="Q1998" i="10"/>
  <c r="Q1999" i="10"/>
  <c r="Q2000" i="10"/>
  <c r="Q2001" i="10"/>
  <c r="Q2002" i="10"/>
  <c r="Q2003" i="10"/>
  <c r="Q2004" i="10"/>
  <c r="Q2005" i="10"/>
  <c r="Q2006" i="10"/>
  <c r="Q2007" i="10"/>
  <c r="Q2008" i="10"/>
  <c r="Q2009" i="10"/>
  <c r="Q2010" i="10"/>
  <c r="Q2011" i="10"/>
  <c r="Q2012" i="10"/>
  <c r="Q2013" i="10"/>
  <c r="Q2014" i="10"/>
  <c r="Q2015" i="10"/>
  <c r="Q2016" i="10"/>
  <c r="Q2017" i="10"/>
  <c r="Q2018" i="10"/>
  <c r="Q2019" i="10"/>
  <c r="Q2020" i="10"/>
  <c r="Q2021" i="10"/>
  <c r="Q2022" i="10"/>
  <c r="Q2023" i="10"/>
  <c r="Q2024" i="10"/>
  <c r="Q2025" i="10"/>
  <c r="Q2026" i="10"/>
  <c r="Q2027" i="10"/>
  <c r="Q2028" i="10"/>
  <c r="Q2029" i="10"/>
  <c r="Q2030" i="10"/>
  <c r="Q2031" i="10"/>
  <c r="Q2032" i="10"/>
  <c r="Q2033" i="10"/>
  <c r="Q2034" i="10"/>
  <c r="Q2035" i="10"/>
  <c r="Q2036" i="10"/>
  <c r="Q2037" i="10"/>
  <c r="Q2038" i="10"/>
  <c r="Q2039" i="10"/>
  <c r="Q2040" i="10"/>
  <c r="Q2041" i="10"/>
  <c r="Q2042" i="10"/>
  <c r="Q2043" i="10"/>
  <c r="Q2044" i="10"/>
  <c r="Q2045" i="10"/>
  <c r="Q2046" i="10"/>
  <c r="Q2047" i="10"/>
  <c r="Q2048" i="10"/>
  <c r="Q2049" i="10"/>
  <c r="Q2050" i="10"/>
  <c r="Q2051" i="10"/>
  <c r="Q2052" i="10"/>
  <c r="Q2053" i="10"/>
  <c r="Q2054" i="10"/>
  <c r="Q2055" i="10"/>
  <c r="Q2056" i="10"/>
  <c r="Q2057" i="10"/>
  <c r="Q2058" i="10"/>
  <c r="Q2059" i="10"/>
  <c r="Q2060" i="10"/>
  <c r="Q2061" i="10"/>
  <c r="Q2062" i="10"/>
  <c r="Q2063" i="10"/>
  <c r="Q2064" i="10"/>
  <c r="Q2065" i="10"/>
  <c r="Q2066" i="10"/>
  <c r="Q2067" i="10"/>
  <c r="Q2068" i="10"/>
  <c r="Q2069" i="10"/>
  <c r="Q2070" i="10"/>
  <c r="Q2071" i="10"/>
  <c r="Q2072" i="10"/>
  <c r="Q2073" i="10"/>
  <c r="Q2074" i="10"/>
  <c r="Q2075" i="10"/>
  <c r="Q2076" i="10"/>
  <c r="Q2077" i="10"/>
  <c r="Q2078" i="10"/>
  <c r="Q2079" i="10"/>
  <c r="Q2080" i="10"/>
  <c r="Q2081" i="10"/>
  <c r="Q2082" i="10"/>
  <c r="Q2083" i="10"/>
  <c r="Q2084" i="10"/>
  <c r="Q2085" i="10"/>
  <c r="Q2086" i="10"/>
  <c r="Q2087" i="10"/>
  <c r="Q2088" i="10"/>
  <c r="Q2089" i="10"/>
  <c r="Q2090" i="10"/>
  <c r="Q2091" i="10"/>
  <c r="Q2092" i="10"/>
  <c r="Q2093" i="10"/>
  <c r="Q2094" i="10"/>
  <c r="Q2095" i="10"/>
  <c r="Q2096" i="10"/>
  <c r="Q2097" i="10"/>
  <c r="Q2098" i="10"/>
  <c r="Q2099" i="10"/>
  <c r="Q2100" i="10"/>
  <c r="Q2101" i="10"/>
  <c r="Q2102" i="10"/>
  <c r="Q2103" i="10"/>
  <c r="Q2104" i="10"/>
  <c r="Q2105" i="10"/>
  <c r="Q2106" i="10"/>
  <c r="Q2107" i="10"/>
  <c r="Q2108" i="10"/>
  <c r="Q2109" i="10"/>
  <c r="Q2110" i="10"/>
  <c r="Q2111" i="10"/>
  <c r="Q2112" i="10"/>
  <c r="Q2113" i="10"/>
  <c r="Q2114" i="10"/>
  <c r="Q2115" i="10"/>
  <c r="Q2116" i="10"/>
  <c r="Q2117" i="10"/>
  <c r="Q2118" i="10"/>
  <c r="Q2119" i="10"/>
  <c r="Q2120" i="10"/>
  <c r="Q2121" i="10"/>
  <c r="Q2122" i="10"/>
  <c r="Q2123" i="10"/>
  <c r="Q2124" i="10"/>
  <c r="Q2125" i="10"/>
  <c r="Q2126" i="10"/>
  <c r="Q2127" i="10"/>
  <c r="Q2128" i="10"/>
  <c r="Q2129" i="10"/>
  <c r="Q2130" i="10"/>
  <c r="Q2131" i="10"/>
  <c r="Q2132" i="10"/>
  <c r="Q2133" i="10"/>
  <c r="Q2134" i="10"/>
  <c r="Q2135" i="10"/>
  <c r="Q2136" i="10"/>
  <c r="Q2137" i="10"/>
  <c r="Q2138" i="10"/>
  <c r="Q2139" i="10"/>
  <c r="Q2140" i="10"/>
  <c r="Q2141" i="10"/>
  <c r="Q2142" i="10"/>
  <c r="Q2143" i="10"/>
  <c r="Q2144" i="10"/>
  <c r="Q2145" i="10"/>
  <c r="Q2146" i="10"/>
  <c r="Q2147" i="10"/>
  <c r="Q2148" i="10"/>
  <c r="Q2149" i="10"/>
  <c r="Q2150" i="10"/>
  <c r="Q2151" i="10"/>
  <c r="Q2152" i="10"/>
  <c r="Q2153" i="10"/>
  <c r="Q2154" i="10"/>
  <c r="Q2155" i="10"/>
  <c r="Q2156" i="10"/>
  <c r="Q2157" i="10"/>
  <c r="Q2158" i="10"/>
  <c r="Q2159" i="10"/>
  <c r="Q2160" i="10"/>
  <c r="Q2161" i="10"/>
  <c r="Q2162" i="10"/>
  <c r="Q2163" i="10"/>
  <c r="Q2164" i="10"/>
  <c r="Q2165" i="10"/>
  <c r="Q2166" i="10"/>
  <c r="Q2167" i="10"/>
  <c r="Q2168" i="10"/>
  <c r="Q2169" i="10"/>
  <c r="Q2170" i="10"/>
  <c r="Q2171" i="10"/>
  <c r="Q2172" i="10"/>
  <c r="Q2173" i="10"/>
  <c r="Q2174" i="10"/>
  <c r="Q2175" i="10"/>
  <c r="Q2176" i="10"/>
  <c r="Q2177" i="10"/>
  <c r="Q2178" i="10"/>
  <c r="Q2179" i="10"/>
  <c r="Q2180" i="10"/>
  <c r="Q2181" i="10"/>
  <c r="Q2182" i="10"/>
  <c r="Q2183" i="10"/>
  <c r="Q2184" i="10"/>
  <c r="Q2185" i="10"/>
  <c r="Q2186" i="10"/>
  <c r="Q2187" i="10"/>
  <c r="Q2188" i="10"/>
  <c r="Q2189" i="10"/>
  <c r="Q2190" i="10"/>
  <c r="Q2191" i="10"/>
  <c r="Q2192" i="10"/>
  <c r="Q2193" i="10"/>
  <c r="Q2194" i="10"/>
  <c r="Q2195" i="10"/>
  <c r="Q2196" i="10"/>
  <c r="Q2197" i="10"/>
  <c r="Q2198" i="10"/>
  <c r="Q2199" i="10"/>
  <c r="Q2200" i="10"/>
  <c r="Q2201" i="10"/>
  <c r="Q2202" i="10"/>
  <c r="Q2203" i="10"/>
  <c r="Q2204" i="10"/>
  <c r="Q2205" i="10"/>
  <c r="Q2206" i="10"/>
  <c r="Q2207" i="10"/>
  <c r="Q2208" i="10"/>
  <c r="Q2209" i="10"/>
  <c r="Q2210" i="10"/>
  <c r="Q2211" i="10"/>
  <c r="Q2212" i="10"/>
  <c r="Q2213" i="10"/>
  <c r="Q2214" i="10"/>
  <c r="Q2215" i="10"/>
  <c r="Q2216" i="10"/>
  <c r="Q2217" i="10"/>
  <c r="Q2218" i="10"/>
  <c r="Q2219" i="10"/>
  <c r="Q2220" i="10"/>
  <c r="Q2221" i="10"/>
  <c r="Q2222" i="10"/>
  <c r="Q2223" i="10"/>
  <c r="Q2224" i="10"/>
  <c r="Q2225" i="10"/>
  <c r="Q2226" i="10"/>
  <c r="Q2227" i="10"/>
  <c r="Q2228" i="10"/>
  <c r="Q2229" i="10"/>
  <c r="Q2230" i="10"/>
  <c r="Q2231" i="10"/>
  <c r="Q2232" i="10"/>
  <c r="Q2233" i="10"/>
  <c r="Q2234" i="10"/>
  <c r="Q2235" i="10"/>
  <c r="Q2236" i="10"/>
  <c r="Q2237" i="10"/>
  <c r="Q2238" i="10"/>
  <c r="Q2239" i="10"/>
  <c r="Q2240" i="10"/>
  <c r="Q2241" i="10"/>
  <c r="Q2242" i="10"/>
  <c r="Q2243" i="10"/>
  <c r="Q2244" i="10"/>
  <c r="Q2245" i="10"/>
  <c r="Q2246" i="10"/>
  <c r="Q2247" i="10"/>
  <c r="Q2248" i="10"/>
  <c r="Q2249" i="10"/>
  <c r="Q2250" i="10"/>
  <c r="Q2251" i="10"/>
  <c r="Q2252" i="10"/>
  <c r="Q2253" i="10"/>
  <c r="Q2254" i="10"/>
  <c r="Q2255" i="10"/>
  <c r="Q2256" i="10"/>
  <c r="Q2257" i="10"/>
  <c r="Q2258" i="10"/>
  <c r="Q2259" i="10"/>
  <c r="Q2260" i="10"/>
  <c r="Q2261" i="10"/>
  <c r="Q2262" i="10"/>
  <c r="Q2263" i="10"/>
  <c r="Q2264" i="10"/>
  <c r="Q2265" i="10"/>
  <c r="Q2266" i="10"/>
  <c r="Q2267" i="10"/>
  <c r="Q2268" i="10"/>
  <c r="Q2269" i="10"/>
  <c r="Q2270" i="10"/>
  <c r="Q2271" i="10"/>
  <c r="Q2272" i="10"/>
  <c r="Q2273" i="10"/>
  <c r="Q2274" i="10"/>
  <c r="Q2275" i="10"/>
  <c r="Q2276" i="10"/>
  <c r="Q2277" i="10"/>
  <c r="Q2278" i="10"/>
  <c r="Q2279" i="10"/>
  <c r="Q2280" i="10"/>
  <c r="Q2281" i="10"/>
  <c r="Q2282" i="10"/>
  <c r="Q2283" i="10"/>
  <c r="Q2284" i="10"/>
  <c r="Q2285" i="10"/>
  <c r="Q2286" i="10"/>
  <c r="Q2287" i="10"/>
  <c r="Q2288" i="10"/>
  <c r="Q2289" i="10"/>
  <c r="Q2290" i="10"/>
  <c r="Q2291" i="10"/>
  <c r="Q2292" i="10"/>
  <c r="Q2293" i="10"/>
  <c r="Q2294" i="10"/>
  <c r="Q2295" i="10"/>
  <c r="Q2296" i="10"/>
  <c r="Q2297" i="10"/>
  <c r="Q2298" i="10"/>
  <c r="Q2299" i="10"/>
  <c r="Q2300" i="10"/>
  <c r="Q2301" i="10"/>
  <c r="Q2302" i="10"/>
  <c r="Q2303" i="10"/>
  <c r="Q2304" i="10"/>
  <c r="Q2305" i="10"/>
  <c r="Q2306" i="10"/>
  <c r="Q2307" i="10"/>
  <c r="Q2308" i="10"/>
  <c r="Q2309" i="10"/>
  <c r="Q2310" i="10"/>
  <c r="Q2311" i="10"/>
  <c r="Q2312" i="10"/>
  <c r="Q2313" i="10"/>
  <c r="Q2314" i="10"/>
  <c r="Q2315" i="10"/>
  <c r="Q2316" i="10"/>
  <c r="Q2317" i="10"/>
  <c r="Q2318" i="10"/>
  <c r="Q2319" i="10"/>
  <c r="Q2320" i="10"/>
  <c r="Q2321" i="10"/>
  <c r="Q2322" i="10"/>
  <c r="Q2323" i="10"/>
  <c r="Q2324" i="10"/>
  <c r="Q2325" i="10"/>
  <c r="Q2326" i="10"/>
  <c r="Q2327" i="10"/>
  <c r="Q2328" i="10"/>
  <c r="Q2329" i="10"/>
  <c r="Q2330" i="10"/>
  <c r="Q2331" i="10"/>
  <c r="Q2332" i="10"/>
  <c r="Q2333" i="10"/>
  <c r="Q2334" i="10"/>
  <c r="Q2335" i="10"/>
  <c r="Q2336" i="10"/>
  <c r="Q1457" i="10"/>
  <c r="Q1458" i="10"/>
  <c r="Q1459" i="10"/>
  <c r="Q1460" i="10"/>
  <c r="Q1461" i="10"/>
  <c r="Q1462" i="10"/>
  <c r="Q1463" i="10"/>
  <c r="Q1464" i="10"/>
  <c r="Q1465" i="10"/>
  <c r="Q1466" i="10"/>
  <c r="Q1467" i="10"/>
  <c r="Q1468" i="10"/>
  <c r="Q1469" i="10"/>
  <c r="Q1470" i="10"/>
  <c r="Q1471" i="10"/>
  <c r="Q1472" i="10"/>
  <c r="Q1473" i="10"/>
  <c r="Q1474" i="10"/>
  <c r="Q1475" i="10"/>
  <c r="Q1476" i="10"/>
  <c r="Q1477" i="10"/>
  <c r="Q1478" i="10"/>
  <c r="Q1479" i="10"/>
  <c r="Q1480" i="10"/>
  <c r="Q1481" i="10"/>
  <c r="Q1482" i="10"/>
  <c r="Q1483" i="10"/>
  <c r="Q1484" i="10"/>
  <c r="Q1485" i="10"/>
  <c r="Q1486" i="10"/>
  <c r="Q1487" i="10"/>
  <c r="Q1488" i="10"/>
  <c r="Q1489" i="10"/>
  <c r="Q1490" i="10"/>
  <c r="Q1491" i="10"/>
  <c r="Q1492" i="10"/>
  <c r="Q1493" i="10"/>
  <c r="Q1494" i="10"/>
  <c r="Q1495" i="10"/>
  <c r="Q1496" i="10"/>
  <c r="Q1497" i="10"/>
  <c r="Q1498" i="10"/>
  <c r="Q1499" i="10"/>
  <c r="Q1500" i="10"/>
  <c r="Q1501" i="10"/>
  <c r="Q1502" i="10"/>
  <c r="Q1503" i="10"/>
  <c r="Q1504" i="10"/>
  <c r="Q1505" i="10"/>
  <c r="Q1506" i="10"/>
  <c r="Q1507" i="10"/>
  <c r="Q1508" i="10"/>
  <c r="Q1509" i="10"/>
  <c r="Q1510" i="10"/>
  <c r="Q1511" i="10"/>
  <c r="Q1512" i="10"/>
  <c r="Q1513" i="10"/>
  <c r="Q1514" i="10"/>
  <c r="Q1515" i="10"/>
  <c r="Q1516" i="10"/>
  <c r="Q1517" i="10"/>
  <c r="Q1518" i="10"/>
  <c r="Q1519" i="10"/>
  <c r="Q1520" i="10"/>
  <c r="Q1521" i="10"/>
  <c r="Q1522" i="10"/>
  <c r="Q1523" i="10"/>
  <c r="Q1524" i="10"/>
  <c r="Q1525" i="10"/>
  <c r="Q1526" i="10"/>
  <c r="Q1527" i="10"/>
  <c r="Q1528" i="10"/>
  <c r="Q1529" i="10"/>
  <c r="Q1530" i="10"/>
  <c r="Q1531" i="10"/>
  <c r="Q1532" i="10"/>
  <c r="Q1533" i="10"/>
  <c r="Q1534" i="10"/>
  <c r="Q1535" i="10"/>
  <c r="Q1536" i="10"/>
  <c r="Q1537" i="10"/>
  <c r="Q1538" i="10"/>
  <c r="Q1539" i="10"/>
  <c r="Q1540" i="10"/>
  <c r="Q1541" i="10"/>
  <c r="Q1542" i="10"/>
  <c r="Q1543" i="10"/>
  <c r="Q1544" i="10"/>
  <c r="Q1545" i="10"/>
  <c r="Q1546" i="10"/>
  <c r="Q1547" i="10"/>
  <c r="Q1548" i="10"/>
  <c r="Q1549" i="10"/>
  <c r="Q1550" i="10"/>
  <c r="Q1551" i="10"/>
  <c r="Q1552" i="10"/>
  <c r="Q1553" i="10"/>
  <c r="Q1554" i="10"/>
  <c r="Q1555" i="10"/>
  <c r="Q1556" i="10"/>
  <c r="Q1557" i="10"/>
  <c r="Q1558" i="10"/>
  <c r="Q1559" i="10"/>
  <c r="Q1560" i="10"/>
  <c r="Q1561" i="10"/>
  <c r="Q1562" i="10"/>
  <c r="Q1563" i="10"/>
  <c r="Q1564" i="10"/>
  <c r="Q1565" i="10"/>
  <c r="Q1566" i="10"/>
  <c r="Q1567" i="10"/>
  <c r="Q1568" i="10"/>
  <c r="Q1569" i="10"/>
  <c r="Q1570" i="10"/>
  <c r="Q1571" i="10"/>
  <c r="Q1572" i="10"/>
  <c r="Q1573" i="10"/>
  <c r="Q1574" i="10"/>
  <c r="Q1575" i="10"/>
  <c r="Q1576" i="10"/>
  <c r="Q1577" i="10"/>
  <c r="Q1578" i="10"/>
  <c r="Q1579" i="10"/>
  <c r="Q1580" i="10"/>
  <c r="Q1581" i="10"/>
  <c r="Q1582" i="10"/>
  <c r="Q1583" i="10"/>
  <c r="Q1584" i="10"/>
  <c r="Q1585" i="10"/>
  <c r="Q1586" i="10"/>
  <c r="Q1587" i="10"/>
  <c r="Q1588" i="10"/>
  <c r="Q1589" i="10"/>
  <c r="Q1590" i="10"/>
  <c r="Q1591" i="10"/>
  <c r="Q1592" i="10"/>
  <c r="Q1593" i="10"/>
  <c r="Q1594" i="10"/>
  <c r="Q1595" i="10"/>
  <c r="Q1596" i="10"/>
  <c r="Q1597" i="10"/>
  <c r="Q1598" i="10"/>
  <c r="Q1599" i="10"/>
  <c r="Q1600" i="10"/>
  <c r="Q1601" i="10"/>
  <c r="Q1602" i="10"/>
  <c r="Q1603" i="10"/>
  <c r="Q1604" i="10"/>
  <c r="Q1605" i="10"/>
  <c r="Q1606" i="10"/>
  <c r="Q1607" i="10"/>
  <c r="Q1608" i="10"/>
  <c r="Q1609" i="10"/>
  <c r="Q1610" i="10"/>
  <c r="Q1611" i="10"/>
  <c r="Q1612" i="10"/>
  <c r="Q1613" i="10"/>
  <c r="Q1614" i="10"/>
  <c r="Q1615" i="10"/>
  <c r="Q1616" i="10"/>
  <c r="Q1617" i="10"/>
  <c r="Q1618" i="10"/>
  <c r="Q1619" i="10"/>
  <c r="Q1620" i="10"/>
  <c r="Q1621" i="10"/>
  <c r="Q1622" i="10"/>
  <c r="Q1623" i="10"/>
  <c r="Q1624" i="10"/>
  <c r="Q1625" i="10"/>
  <c r="Q1626" i="10"/>
  <c r="Q1627" i="10"/>
  <c r="Q1628" i="10"/>
  <c r="Q1629" i="10"/>
  <c r="Q1630" i="10"/>
  <c r="Q1631" i="10"/>
  <c r="Q1632" i="10"/>
  <c r="Q1633" i="10"/>
  <c r="Q1634" i="10"/>
  <c r="Q1635" i="10"/>
  <c r="Q1636" i="10"/>
  <c r="Q1637" i="10"/>
  <c r="Q1638" i="10"/>
  <c r="Q1639" i="10"/>
  <c r="Q1640" i="10"/>
  <c r="Q1641" i="10"/>
  <c r="Q1642" i="10"/>
  <c r="Q1643" i="10"/>
  <c r="Q1644" i="10"/>
  <c r="Q1645" i="10"/>
  <c r="Q1646" i="10"/>
  <c r="Q1647" i="10"/>
  <c r="Q1648" i="10"/>
  <c r="Q1649" i="10"/>
  <c r="Q1650" i="10"/>
  <c r="Q1651" i="10"/>
  <c r="Q1652" i="10"/>
  <c r="Q1653" i="10"/>
  <c r="Q1654" i="10"/>
  <c r="Q1655" i="10"/>
  <c r="Q1656" i="10"/>
  <c r="Q1657" i="10"/>
  <c r="Q1658" i="10"/>
  <c r="Q1659" i="10"/>
  <c r="Q1660" i="10"/>
  <c r="Q1661" i="10"/>
  <c r="Q1662" i="10"/>
  <c r="Q1663" i="10"/>
  <c r="Q1664" i="10"/>
  <c r="Q1665" i="10"/>
  <c r="Q1666" i="10"/>
  <c r="Q1667" i="10"/>
  <c r="Q1668" i="10"/>
  <c r="Q1669" i="10"/>
  <c r="Q1670" i="10"/>
  <c r="Q1671" i="10"/>
  <c r="Q1672" i="10"/>
  <c r="Q1673" i="10"/>
  <c r="Q1674" i="10"/>
  <c r="Q1675" i="10"/>
  <c r="Q1676" i="10"/>
  <c r="Q1677" i="10"/>
  <c r="Q1678" i="10"/>
  <c r="Q1679" i="10"/>
  <c r="Q1680" i="10"/>
  <c r="Q1681" i="10"/>
  <c r="Q1682" i="10"/>
  <c r="Q1683" i="10"/>
  <c r="Q1684" i="10"/>
  <c r="Q1685" i="10"/>
  <c r="Q1686" i="10"/>
  <c r="Q1687" i="10"/>
  <c r="Q1688" i="10"/>
  <c r="Q1689" i="10"/>
  <c r="Q1690" i="10"/>
  <c r="Q1691" i="10"/>
  <c r="Q1692" i="10"/>
  <c r="Q1693" i="10"/>
  <c r="Q1694" i="10"/>
  <c r="Q1695" i="10"/>
  <c r="Q1696" i="10"/>
  <c r="Q1697" i="10"/>
  <c r="Q1698" i="10"/>
  <c r="Q1699" i="10"/>
  <c r="Q1700" i="10"/>
  <c r="Q1701" i="10"/>
  <c r="Q1702" i="10"/>
  <c r="Q1703" i="10"/>
  <c r="Q1704" i="10"/>
  <c r="Q1705" i="10"/>
  <c r="Q1706" i="10"/>
  <c r="Q1707" i="10"/>
  <c r="Q1708" i="10"/>
  <c r="Q1709" i="10"/>
  <c r="Q1710" i="10"/>
  <c r="Q1711" i="10"/>
  <c r="Q1712" i="10"/>
  <c r="Q1713" i="10"/>
  <c r="Q1714" i="10"/>
  <c r="Q1715" i="10"/>
  <c r="Q1716" i="10"/>
  <c r="Q1717" i="10"/>
  <c r="Q1718" i="10"/>
  <c r="Q1719" i="10"/>
  <c r="Q1720" i="10"/>
  <c r="Q1721" i="10"/>
  <c r="Q1722" i="10"/>
  <c r="Q1723" i="10"/>
  <c r="Q1724" i="10"/>
  <c r="Q1725" i="10"/>
  <c r="Q1726" i="10"/>
  <c r="Q1727" i="10"/>
  <c r="Q1728" i="10"/>
  <c r="Q1729" i="10"/>
  <c r="Q1730" i="10"/>
  <c r="Q1731" i="10"/>
  <c r="Q1732" i="10"/>
  <c r="Q1733" i="10"/>
  <c r="Q1734" i="10"/>
  <c r="Q1735" i="10"/>
  <c r="Q1736" i="10"/>
  <c r="Q1737" i="10"/>
  <c r="Q1738" i="10"/>
  <c r="Q1739" i="10"/>
  <c r="Q1740" i="10"/>
  <c r="Q1741" i="10"/>
  <c r="Q1742" i="10"/>
  <c r="Q1743" i="10"/>
  <c r="Q1744" i="10"/>
  <c r="Q1745" i="10"/>
  <c r="Q1746" i="10"/>
  <c r="Q1747" i="10"/>
  <c r="Q1748" i="10"/>
  <c r="Q1749" i="10"/>
  <c r="Q1750" i="10"/>
  <c r="Q1751" i="10"/>
  <c r="Q1752" i="10"/>
  <c r="Q1753" i="10"/>
  <c r="Q1754" i="10"/>
  <c r="Q1755" i="10"/>
  <c r="Q1756" i="10"/>
  <c r="Q1757" i="10"/>
  <c r="Q1758" i="10"/>
  <c r="Q1759" i="10"/>
  <c r="Q1760" i="10"/>
  <c r="Q1761" i="10"/>
  <c r="Q1762" i="10"/>
  <c r="Q1763" i="10"/>
  <c r="Q1764" i="10"/>
  <c r="Q1765" i="10"/>
  <c r="Q1766" i="10"/>
  <c r="Q1767" i="10"/>
  <c r="Q1768" i="10"/>
  <c r="Q1769" i="10"/>
  <c r="Q1770" i="10"/>
  <c r="Q1771" i="10"/>
  <c r="Q1772" i="10"/>
  <c r="Q1773" i="10"/>
  <c r="Q1774" i="10"/>
  <c r="Q1775" i="10"/>
  <c r="Q1776" i="10"/>
  <c r="Q1777" i="10"/>
  <c r="Q1778" i="10"/>
  <c r="Q1779" i="10"/>
  <c r="Q1780" i="10"/>
  <c r="Q1781" i="10"/>
  <c r="Q1782" i="10"/>
  <c r="Q1783" i="10"/>
  <c r="Q1784" i="10"/>
  <c r="Q1785" i="10"/>
  <c r="Q1786" i="10"/>
  <c r="Q1787" i="10"/>
  <c r="Q1788" i="10"/>
  <c r="Q1789" i="10"/>
  <c r="Q1790" i="10"/>
  <c r="Q1791" i="10"/>
  <c r="Q1792" i="10"/>
  <c r="Q1793" i="10"/>
  <c r="Q1794" i="10"/>
  <c r="Q1795" i="10"/>
  <c r="Q1796" i="10"/>
  <c r="Q1797" i="10"/>
  <c r="Q1798" i="10"/>
  <c r="Q1799" i="10"/>
  <c r="Q1800" i="10"/>
  <c r="Q1801" i="10"/>
  <c r="Q1802" i="10"/>
  <c r="Q1803" i="10"/>
  <c r="Q1804" i="10"/>
  <c r="Q1805" i="10"/>
  <c r="Q1806" i="10"/>
  <c r="Q1807" i="10"/>
  <c r="Q1808" i="10"/>
  <c r="Q1809" i="10"/>
  <c r="Q1810" i="10"/>
  <c r="Q1811" i="10"/>
  <c r="Q1812" i="10"/>
  <c r="Q1813" i="10"/>
  <c r="Q1814" i="10"/>
  <c r="Q1815" i="10"/>
  <c r="Q1816" i="10"/>
  <c r="Q1817" i="10"/>
  <c r="Q1818" i="10"/>
  <c r="Q1819" i="10"/>
  <c r="Q1820" i="10"/>
  <c r="Q1821" i="10"/>
  <c r="Q1822" i="10"/>
  <c r="Q1823" i="10"/>
  <c r="Q1824" i="10"/>
  <c r="Q1825" i="10"/>
  <c r="Q1826" i="10"/>
  <c r="Q1827" i="10"/>
  <c r="Q1828" i="10"/>
  <c r="Q1829" i="10"/>
  <c r="Q1830" i="10"/>
  <c r="Q1831" i="10"/>
  <c r="Q1832" i="10"/>
  <c r="Q1833" i="10"/>
  <c r="Q1834" i="10"/>
  <c r="Q1835" i="10"/>
  <c r="Q1836" i="10"/>
  <c r="Q1837" i="10"/>
  <c r="Q1838" i="10"/>
  <c r="Q1839" i="10"/>
  <c r="Q1840" i="10"/>
  <c r="Q1841" i="10"/>
  <c r="Q1842" i="10"/>
  <c r="Q1843" i="10"/>
  <c r="Q1844" i="10"/>
  <c r="Q1845" i="10"/>
  <c r="Q1846" i="10"/>
  <c r="Q1847" i="10"/>
  <c r="Q1848" i="10"/>
  <c r="Q1849" i="10"/>
  <c r="Q1850" i="10"/>
  <c r="Q1851" i="10"/>
  <c r="Q1852" i="10"/>
  <c r="Q1853" i="10"/>
  <c r="Q1854" i="10"/>
  <c r="Q1855" i="10"/>
  <c r="Q1856" i="10"/>
  <c r="Q1857" i="10"/>
  <c r="Q1858" i="10"/>
  <c r="Q1859" i="10"/>
  <c r="Q1860" i="10"/>
  <c r="Q1861" i="10"/>
  <c r="Q1862" i="10"/>
  <c r="Q1863" i="10"/>
  <c r="Q1864" i="10"/>
  <c r="Q1865" i="10"/>
  <c r="Q1866" i="10"/>
  <c r="Q1867" i="10"/>
  <c r="Q1868" i="10"/>
  <c r="Q1869" i="10"/>
  <c r="Q1870" i="10"/>
  <c r="Q1871" i="10"/>
  <c r="Q1872" i="10"/>
  <c r="Q1873" i="10"/>
  <c r="Q1874" i="10"/>
  <c r="Q1875" i="10"/>
  <c r="Q1876" i="10"/>
  <c r="Q1877" i="10"/>
  <c r="Q1878" i="10"/>
  <c r="Q1879" i="10"/>
  <c r="Q1880" i="10"/>
  <c r="Q1881" i="10"/>
  <c r="Q1882" i="10"/>
  <c r="Q1883" i="10"/>
  <c r="Q1884" i="10"/>
  <c r="Q1885" i="10"/>
  <c r="Q1886" i="10"/>
  <c r="Q1887" i="10"/>
  <c r="Q1888" i="10"/>
  <c r="Q1889" i="10"/>
  <c r="Q1890" i="10"/>
  <c r="Q1891" i="10"/>
  <c r="Q1892" i="10"/>
  <c r="Q1893" i="10"/>
  <c r="Q1074" i="10"/>
  <c r="Q1075" i="10"/>
  <c r="Q1076" i="10"/>
  <c r="Q1077" i="10"/>
  <c r="Q1078" i="10"/>
  <c r="Q1079" i="10"/>
  <c r="Q1080" i="10"/>
  <c r="Q1081" i="10"/>
  <c r="Q1082" i="10"/>
  <c r="Q1083" i="10"/>
  <c r="Q1084" i="10"/>
  <c r="Q1085" i="10"/>
  <c r="Q1086" i="10"/>
  <c r="Q1087" i="10"/>
  <c r="Q1088" i="10"/>
  <c r="Q1089" i="10"/>
  <c r="Q1090" i="10"/>
  <c r="Q1091" i="10"/>
  <c r="Q1092" i="10"/>
  <c r="Q1093" i="10"/>
  <c r="Q1094" i="10"/>
  <c r="Q1095" i="10"/>
  <c r="Q1096" i="10"/>
  <c r="Q1097" i="10"/>
  <c r="Q1098" i="10"/>
  <c r="Q1099" i="10"/>
  <c r="Q1100" i="10"/>
  <c r="Q1101" i="10"/>
  <c r="Q1102" i="10"/>
  <c r="Q1103" i="10"/>
  <c r="Q1104" i="10"/>
  <c r="Q1105" i="10"/>
  <c r="Q1106" i="10"/>
  <c r="Q1107" i="10"/>
  <c r="Q1108" i="10"/>
  <c r="Q1109" i="10"/>
  <c r="Q1110" i="10"/>
  <c r="Q1111" i="10"/>
  <c r="Q1112" i="10"/>
  <c r="Q1113" i="10"/>
  <c r="Q1114" i="10"/>
  <c r="Q1115" i="10"/>
  <c r="Q1116" i="10"/>
  <c r="Q1117" i="10"/>
  <c r="Q1118" i="10"/>
  <c r="Q1119" i="10"/>
  <c r="Q1120" i="10"/>
  <c r="Q1121" i="10"/>
  <c r="Q1122" i="10"/>
  <c r="Q1123" i="10"/>
  <c r="Q1124" i="10"/>
  <c r="Q1125" i="10"/>
  <c r="Q1126" i="10"/>
  <c r="Q1127" i="10"/>
  <c r="Q1128" i="10"/>
  <c r="Q1129" i="10"/>
  <c r="Q1130" i="10"/>
  <c r="Q1131" i="10"/>
  <c r="Q1132" i="10"/>
  <c r="Q1133" i="10"/>
  <c r="Q1134" i="10"/>
  <c r="Q1135" i="10"/>
  <c r="Q1136" i="10"/>
  <c r="Q1137" i="10"/>
  <c r="Q1138" i="10"/>
  <c r="Q1139" i="10"/>
  <c r="Q1140" i="10"/>
  <c r="Q1141" i="10"/>
  <c r="Q1142" i="10"/>
  <c r="Q1143" i="10"/>
  <c r="Q1144" i="10"/>
  <c r="Q1145" i="10"/>
  <c r="Q1146" i="10"/>
  <c r="Q1147" i="10"/>
  <c r="Q1148" i="10"/>
  <c r="Q1149" i="10"/>
  <c r="Q1150" i="10"/>
  <c r="Q1151" i="10"/>
  <c r="Q1152" i="10"/>
  <c r="Q1153" i="10"/>
  <c r="Q1154" i="10"/>
  <c r="Q1155" i="10"/>
  <c r="Q1156" i="10"/>
  <c r="Q1157" i="10"/>
  <c r="Q1158" i="10"/>
  <c r="Q1159" i="10"/>
  <c r="Q1160" i="10"/>
  <c r="Q1161" i="10"/>
  <c r="Q1162" i="10"/>
  <c r="Q1163" i="10"/>
  <c r="Q1164" i="10"/>
  <c r="Q1165" i="10"/>
  <c r="Q1166" i="10"/>
  <c r="Q1167" i="10"/>
  <c r="Q1168" i="10"/>
  <c r="Q1169" i="10"/>
  <c r="Q1170" i="10"/>
  <c r="Q1171" i="10"/>
  <c r="Q1172" i="10"/>
  <c r="Q1173" i="10"/>
  <c r="Q1174" i="10"/>
  <c r="Q1175" i="10"/>
  <c r="Q1176" i="10"/>
  <c r="Q1177" i="10"/>
  <c r="Q1178" i="10"/>
  <c r="Q1179" i="10"/>
  <c r="Q1180" i="10"/>
  <c r="Q1181" i="10"/>
  <c r="Q1182" i="10"/>
  <c r="Q1183" i="10"/>
  <c r="Q1184" i="10"/>
  <c r="Q1185" i="10"/>
  <c r="Q1186" i="10"/>
  <c r="Q1187" i="10"/>
  <c r="Q1188" i="10"/>
  <c r="Q1189" i="10"/>
  <c r="Q1190" i="10"/>
  <c r="Q1191" i="10"/>
  <c r="Q1192" i="10"/>
  <c r="Q1193" i="10"/>
  <c r="Q1194" i="10"/>
  <c r="Q1195" i="10"/>
  <c r="Q1196" i="10"/>
  <c r="Q1197" i="10"/>
  <c r="Q1198" i="10"/>
  <c r="Q1199" i="10"/>
  <c r="Q1200" i="10"/>
  <c r="Q1201" i="10"/>
  <c r="Q1202" i="10"/>
  <c r="Q1203" i="10"/>
  <c r="Q1204" i="10"/>
  <c r="Q1205" i="10"/>
  <c r="Q1206" i="10"/>
  <c r="Q1207" i="10"/>
  <c r="Q1208" i="10"/>
  <c r="Q1209" i="10"/>
  <c r="Q1210" i="10"/>
  <c r="Q1211" i="10"/>
  <c r="Q1212" i="10"/>
  <c r="Q1213" i="10"/>
  <c r="Q1214" i="10"/>
  <c r="Q1215" i="10"/>
  <c r="Q1216" i="10"/>
  <c r="Q1217" i="10"/>
  <c r="Q1218" i="10"/>
  <c r="Q1219" i="10"/>
  <c r="Q1220" i="10"/>
  <c r="Q1221" i="10"/>
  <c r="Q1222" i="10"/>
  <c r="Q1223" i="10"/>
  <c r="Q1224" i="10"/>
  <c r="Q1225" i="10"/>
  <c r="Q1226" i="10"/>
  <c r="Q1227" i="10"/>
  <c r="Q1228" i="10"/>
  <c r="Q1229" i="10"/>
  <c r="Q1230" i="10"/>
  <c r="Q1231" i="10"/>
  <c r="Q1232" i="10"/>
  <c r="Q1233" i="10"/>
  <c r="Q1234" i="10"/>
  <c r="Q1235" i="10"/>
  <c r="Q1236" i="10"/>
  <c r="Q1237" i="10"/>
  <c r="Q1238" i="10"/>
  <c r="Q1239" i="10"/>
  <c r="Q1240" i="10"/>
  <c r="Q1241" i="10"/>
  <c r="Q1242" i="10"/>
  <c r="Q1243" i="10"/>
  <c r="Q1244" i="10"/>
  <c r="Q1245" i="10"/>
  <c r="Q1246" i="10"/>
  <c r="Q1247" i="10"/>
  <c r="Q1248" i="10"/>
  <c r="Q1249" i="10"/>
  <c r="Q1250" i="10"/>
  <c r="Q1251" i="10"/>
  <c r="Q1252" i="10"/>
  <c r="Q1253" i="10"/>
  <c r="Q1254" i="10"/>
  <c r="Q1255" i="10"/>
  <c r="Q1256" i="10"/>
  <c r="Q1257" i="10"/>
  <c r="Q1258" i="10"/>
  <c r="Q1259" i="10"/>
  <c r="Q1260" i="10"/>
  <c r="Q1261" i="10"/>
  <c r="Q1262" i="10"/>
  <c r="Q1263" i="10"/>
  <c r="Q1264" i="10"/>
  <c r="Q1265" i="10"/>
  <c r="Q1266" i="10"/>
  <c r="Q1267" i="10"/>
  <c r="Q1268" i="10"/>
  <c r="Q1269" i="10"/>
  <c r="Q1270" i="10"/>
  <c r="Q1271" i="10"/>
  <c r="Q1272" i="10"/>
  <c r="Q1273" i="10"/>
  <c r="Q1274" i="10"/>
  <c r="Q1275" i="10"/>
  <c r="Q1276" i="10"/>
  <c r="Q1277" i="10"/>
  <c r="Q1278" i="10"/>
  <c r="Q1279" i="10"/>
  <c r="Q1280" i="10"/>
  <c r="Q1281" i="10"/>
  <c r="Q1282" i="10"/>
  <c r="Q1283" i="10"/>
  <c r="Q1284" i="10"/>
  <c r="Q1285" i="10"/>
  <c r="Q1286" i="10"/>
  <c r="Q1287" i="10"/>
  <c r="Q1288" i="10"/>
  <c r="Q1289" i="10"/>
  <c r="Q1290" i="10"/>
  <c r="Q1291" i="10"/>
  <c r="Q1292" i="10"/>
  <c r="Q1293" i="10"/>
  <c r="Q1294" i="10"/>
  <c r="Q1295" i="10"/>
  <c r="Q1296" i="10"/>
  <c r="Q1297" i="10"/>
  <c r="Q1298" i="10"/>
  <c r="Q1299" i="10"/>
  <c r="Q1300" i="10"/>
  <c r="Q1301" i="10"/>
  <c r="Q1302" i="10"/>
  <c r="Q1303" i="10"/>
  <c r="Q1304" i="10"/>
  <c r="Q1305" i="10"/>
  <c r="Q1306" i="10"/>
  <c r="Q1307" i="10"/>
  <c r="Q1308" i="10"/>
  <c r="Q1309" i="10"/>
  <c r="Q1310" i="10"/>
  <c r="Q1311" i="10"/>
  <c r="Q1312" i="10"/>
  <c r="Q1313" i="10"/>
  <c r="Q1314" i="10"/>
  <c r="Q1315" i="10"/>
  <c r="Q1316" i="10"/>
  <c r="Q1317" i="10"/>
  <c r="Q1318" i="10"/>
  <c r="Q1319" i="10"/>
  <c r="Q1320" i="10"/>
  <c r="Q1321" i="10"/>
  <c r="Q1322" i="10"/>
  <c r="Q1323" i="10"/>
  <c r="Q1324" i="10"/>
  <c r="Q1325" i="10"/>
  <c r="Q1326" i="10"/>
  <c r="Q1327" i="10"/>
  <c r="Q1328" i="10"/>
  <c r="Q1329" i="10"/>
  <c r="Q1330" i="10"/>
  <c r="Q1331" i="10"/>
  <c r="Q1332" i="10"/>
  <c r="Q1333" i="10"/>
  <c r="Q1334" i="10"/>
  <c r="Q1335" i="10"/>
  <c r="Q1336" i="10"/>
  <c r="Q1337" i="10"/>
  <c r="Q1338" i="10"/>
  <c r="Q1339" i="10"/>
  <c r="Q1340" i="10"/>
  <c r="Q1341" i="10"/>
  <c r="Q1342" i="10"/>
  <c r="Q1343" i="10"/>
  <c r="Q1344" i="10"/>
  <c r="Q1345" i="10"/>
  <c r="Q1346" i="10"/>
  <c r="Q1347" i="10"/>
  <c r="Q1348" i="10"/>
  <c r="Q1349" i="10"/>
  <c r="Q1350" i="10"/>
  <c r="Q1351" i="10"/>
  <c r="Q1352" i="10"/>
  <c r="Q1353" i="10"/>
  <c r="Q1354" i="10"/>
  <c r="Q1355" i="10"/>
  <c r="Q1356" i="10"/>
  <c r="Q1357" i="10"/>
  <c r="Q1358" i="10"/>
  <c r="Q1359" i="10"/>
  <c r="Q1360" i="10"/>
  <c r="Q1361" i="10"/>
  <c r="Q1362" i="10"/>
  <c r="Q1363" i="10"/>
  <c r="Q1364" i="10"/>
  <c r="Q1365" i="10"/>
  <c r="Q1366" i="10"/>
  <c r="Q1367" i="10"/>
  <c r="Q1368" i="10"/>
  <c r="Q1369" i="10"/>
  <c r="Q1370" i="10"/>
  <c r="Q1371" i="10"/>
  <c r="Q1372" i="10"/>
  <c r="Q1373" i="10"/>
  <c r="Q1374" i="10"/>
  <c r="Q1375" i="10"/>
  <c r="Q1376" i="10"/>
  <c r="Q1377" i="10"/>
  <c r="Q1378" i="10"/>
  <c r="Q1379" i="10"/>
  <c r="Q1380" i="10"/>
  <c r="Q1381" i="10"/>
  <c r="Q1382" i="10"/>
  <c r="Q1383" i="10"/>
  <c r="Q1384" i="10"/>
  <c r="Q1385" i="10"/>
  <c r="Q1386" i="10"/>
  <c r="Q1387" i="10"/>
  <c r="Q1388" i="10"/>
  <c r="Q1389" i="10"/>
  <c r="Q1390" i="10"/>
  <c r="Q1391" i="10"/>
  <c r="Q1392" i="10"/>
  <c r="Q1393" i="10"/>
  <c r="Q1394" i="10"/>
  <c r="Q1395" i="10"/>
  <c r="Q1396" i="10"/>
  <c r="Q1397" i="10"/>
  <c r="Q1398" i="10"/>
  <c r="Q1399" i="10"/>
  <c r="Q1400" i="10"/>
  <c r="Q1401" i="10"/>
  <c r="Q1402" i="10"/>
  <c r="Q1403" i="10"/>
  <c r="Q1404" i="10"/>
  <c r="Q1405" i="10"/>
  <c r="Q1406" i="10"/>
  <c r="Q1407" i="10"/>
  <c r="Q1408" i="10"/>
  <c r="Q1409" i="10"/>
  <c r="Q1410" i="10"/>
  <c r="Q1411" i="10"/>
  <c r="Q1412" i="10"/>
  <c r="Q1413" i="10"/>
  <c r="Q1414" i="10"/>
  <c r="Q1415" i="10"/>
  <c r="Q1416" i="10"/>
  <c r="Q1417" i="10"/>
  <c r="Q1418" i="10"/>
  <c r="Q1419" i="10"/>
  <c r="Q1420" i="10"/>
  <c r="Q1421" i="10"/>
  <c r="Q1422" i="10"/>
  <c r="Q1423" i="10"/>
  <c r="Q1424" i="10"/>
  <c r="Q1425" i="10"/>
  <c r="Q1426" i="10"/>
  <c r="Q1427" i="10"/>
  <c r="Q1428" i="10"/>
  <c r="Q1429" i="10"/>
  <c r="Q1430" i="10"/>
  <c r="Q1431" i="10"/>
  <c r="Q1432" i="10"/>
  <c r="Q1433" i="10"/>
  <c r="Q1434" i="10"/>
  <c r="Q1435" i="10"/>
  <c r="Q1436" i="10"/>
  <c r="Q1437" i="10"/>
  <c r="Q1438" i="10"/>
  <c r="Q1439" i="10"/>
  <c r="Q1440" i="10"/>
  <c r="Q1441" i="10"/>
  <c r="Q1442" i="10"/>
  <c r="Q1443" i="10"/>
  <c r="Q1444" i="10"/>
  <c r="Q1445" i="10"/>
  <c r="Q1446" i="10"/>
  <c r="Q1447" i="10"/>
  <c r="Q1448" i="10"/>
  <c r="Q1449" i="10"/>
  <c r="Q1450" i="10"/>
  <c r="Q1451" i="10"/>
  <c r="Q1452" i="10"/>
  <c r="Q1453" i="10"/>
  <c r="Q1454" i="10"/>
  <c r="Q1455" i="10"/>
  <c r="Q1456" i="10"/>
  <c r="Q1020" i="10"/>
  <c r="Q1021" i="10"/>
  <c r="Q1022" i="10"/>
  <c r="Q1023" i="10"/>
  <c r="Q1024" i="10"/>
  <c r="Q1025" i="10"/>
  <c r="Q1026" i="10"/>
  <c r="Q1027" i="10"/>
  <c r="Q1028" i="10"/>
  <c r="Q1029" i="10"/>
  <c r="Q1030" i="10"/>
  <c r="Q1031" i="10"/>
  <c r="Q1032" i="10"/>
  <c r="Q1033" i="10"/>
  <c r="Q1034" i="10"/>
  <c r="Q1035" i="10"/>
  <c r="Q1036" i="10"/>
  <c r="Q1037" i="10"/>
  <c r="Q1038" i="10"/>
  <c r="Q1039" i="10"/>
  <c r="Q1040" i="10"/>
  <c r="Q1041" i="10"/>
  <c r="Q1042" i="10"/>
  <c r="Q1043" i="10"/>
  <c r="Q1044" i="10"/>
  <c r="Q1045" i="10"/>
  <c r="Q1046" i="10"/>
  <c r="Q1047" i="10"/>
  <c r="Q1048" i="10"/>
  <c r="Q1049" i="10"/>
  <c r="Q1050" i="10"/>
  <c r="Q1051" i="10"/>
  <c r="Q1052" i="10"/>
  <c r="Q1053" i="10"/>
  <c r="Q1054" i="10"/>
  <c r="Q1055" i="10"/>
  <c r="Q1056" i="10"/>
  <c r="Q1057" i="10"/>
  <c r="Q1058" i="10"/>
  <c r="Q1059" i="10"/>
  <c r="Q1060" i="10"/>
  <c r="Q1061" i="10"/>
  <c r="Q1062" i="10"/>
  <c r="Q1063" i="10"/>
  <c r="Q1064" i="10"/>
  <c r="Q1065" i="10"/>
  <c r="Q1066" i="10"/>
  <c r="Q1067" i="10"/>
  <c r="Q1068" i="10"/>
  <c r="Q1069" i="10"/>
  <c r="Q1070" i="10"/>
  <c r="Q1071" i="10"/>
  <c r="Q1072" i="10"/>
  <c r="Q1073" i="10"/>
  <c r="Q1002" i="10"/>
  <c r="Q1003" i="10"/>
  <c r="Q1004" i="10"/>
  <c r="Q1005" i="10"/>
  <c r="Q1006" i="10"/>
  <c r="Q1007" i="10"/>
  <c r="Q1008" i="10"/>
  <c r="Q1009" i="10"/>
  <c r="Q1010" i="10"/>
  <c r="Q1011" i="10"/>
  <c r="Q1012" i="10"/>
  <c r="Q1013" i="10"/>
  <c r="Q1014" i="10"/>
  <c r="Q1015" i="10"/>
  <c r="Q1016" i="10"/>
  <c r="Q1017" i="10"/>
  <c r="Q1018" i="10"/>
  <c r="Q1019" i="10"/>
  <c r="Q1001"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674" i="10"/>
  <c r="Q675" i="10"/>
  <c r="Q676" i="10"/>
  <c r="Q677" i="10"/>
  <c r="Q678" i="10"/>
  <c r="Q679" i="10"/>
  <c r="Q680" i="10"/>
  <c r="Q681" i="10"/>
  <c r="Q682" i="10"/>
  <c r="Q683" i="10"/>
  <c r="Q684" i="10"/>
  <c r="Q685" i="10"/>
  <c r="Q686" i="10"/>
  <c r="Q687" i="10"/>
  <c r="Q688" i="10"/>
  <c r="Q689" i="10"/>
  <c r="Q690" i="10"/>
  <c r="Q691" i="10"/>
  <c r="Q692" i="10"/>
  <c r="Q693" i="10"/>
  <c r="Q694" i="10"/>
  <c r="Q695" i="10"/>
  <c r="Q696" i="10"/>
  <c r="Q697" i="10"/>
  <c r="Q698" i="10"/>
  <c r="Q699" i="10"/>
  <c r="Q700" i="10"/>
  <c r="Q701" i="10"/>
  <c r="Q702" i="10"/>
  <c r="Q703" i="10"/>
  <c r="Q704" i="10"/>
  <c r="Q705" i="10"/>
  <c r="Q706" i="10"/>
  <c r="Q707" i="10"/>
  <c r="Q708" i="10"/>
  <c r="Q709" i="10"/>
  <c r="Q710" i="10"/>
  <c r="Q711" i="10"/>
  <c r="Q712" i="10"/>
  <c r="Q713" i="10"/>
  <c r="Q714" i="10"/>
  <c r="Q715" i="10"/>
  <c r="Q716" i="10"/>
  <c r="Q717" i="10"/>
  <c r="Q718" i="10"/>
  <c r="Q719" i="10"/>
  <c r="Q720" i="10"/>
  <c r="Q721" i="10"/>
  <c r="Q722" i="10"/>
  <c r="Q723" i="10"/>
  <c r="Q724" i="10"/>
  <c r="Q725" i="10"/>
  <c r="Q726" i="10"/>
  <c r="Q727" i="10"/>
  <c r="Q728" i="10"/>
  <c r="Q729" i="10"/>
  <c r="Q730" i="10"/>
  <c r="Q731" i="10"/>
  <c r="Q732" i="10"/>
  <c r="Q733" i="10"/>
  <c r="Q734" i="10"/>
  <c r="Q735" i="10"/>
  <c r="Q736" i="10"/>
  <c r="Q737" i="10"/>
  <c r="Q738" i="10"/>
  <c r="Q739" i="10"/>
  <c r="Q740" i="10"/>
  <c r="Q741" i="10"/>
  <c r="Q742" i="10"/>
  <c r="Q743" i="10"/>
  <c r="Q744" i="10"/>
  <c r="Q745" i="10"/>
  <c r="Q746" i="10"/>
  <c r="Q747" i="10"/>
  <c r="Q748" i="10"/>
  <c r="Q749" i="10"/>
  <c r="Q750" i="10"/>
  <c r="Q751" i="10"/>
  <c r="Q752" i="10"/>
  <c r="Q753" i="10"/>
  <c r="Q754" i="10"/>
  <c r="Q755" i="10"/>
  <c r="Q756" i="10"/>
  <c r="Q757" i="10"/>
  <c r="Q758" i="10"/>
  <c r="Q759" i="10"/>
  <c r="Q760" i="10"/>
  <c r="Q761" i="10"/>
  <c r="Q762" i="10"/>
  <c r="Q763" i="10"/>
  <c r="Q764" i="10"/>
  <c r="Q765" i="10"/>
  <c r="Q766" i="10"/>
  <c r="Q767" i="10"/>
  <c r="Q768" i="10"/>
  <c r="Q769" i="10"/>
  <c r="Q770" i="10"/>
  <c r="Q771" i="10"/>
  <c r="Q772" i="10"/>
  <c r="Q773" i="10"/>
  <c r="Q774" i="10"/>
  <c r="Q775" i="10"/>
  <c r="Q776" i="10"/>
  <c r="Q777" i="10"/>
  <c r="Q778" i="10"/>
  <c r="Q779" i="10"/>
  <c r="Q780" i="10"/>
  <c r="Q781" i="10"/>
  <c r="Q782" i="10"/>
  <c r="Q783" i="10"/>
  <c r="Q784" i="10"/>
  <c r="Q785" i="10"/>
  <c r="Q786" i="10"/>
  <c r="Q787" i="10"/>
  <c r="Q788" i="10"/>
  <c r="Q789" i="10"/>
  <c r="Q790" i="10"/>
  <c r="Q791" i="10"/>
  <c r="Q792" i="10"/>
  <c r="Q793" i="10"/>
  <c r="Q794" i="10"/>
  <c r="Q795" i="10"/>
  <c r="Q796" i="10"/>
  <c r="Q797" i="10"/>
  <c r="Q798" i="10"/>
  <c r="Q799" i="10"/>
  <c r="Q800" i="10"/>
  <c r="Q801" i="10"/>
  <c r="Q802" i="10"/>
  <c r="Q803" i="10"/>
  <c r="Q804" i="10"/>
  <c r="Q805" i="10"/>
  <c r="Q806" i="10"/>
  <c r="Q807" i="10"/>
  <c r="Q808" i="10"/>
  <c r="Q809" i="10"/>
  <c r="Q810" i="10"/>
  <c r="Q811" i="10"/>
  <c r="Q812" i="10"/>
  <c r="Q813" i="10"/>
  <c r="Q814" i="10"/>
  <c r="Q815" i="10"/>
  <c r="Q816" i="10"/>
  <c r="Q817" i="10"/>
  <c r="Q818" i="10"/>
  <c r="Q819" i="10"/>
  <c r="Q820" i="10"/>
  <c r="Q821" i="10"/>
  <c r="Q822" i="10"/>
  <c r="Q823" i="10"/>
  <c r="Q824" i="10"/>
  <c r="Q825" i="10"/>
  <c r="Q826" i="10"/>
  <c r="Q827" i="10"/>
  <c r="Q828" i="10"/>
  <c r="Q829" i="10"/>
  <c r="Q830" i="10"/>
  <c r="Q831" i="10"/>
  <c r="Q832" i="10"/>
  <c r="Q833" i="10"/>
  <c r="Q834" i="10"/>
  <c r="Q835" i="10"/>
  <c r="Q836" i="10"/>
  <c r="Q837" i="10"/>
  <c r="Q838" i="10"/>
  <c r="Q839" i="10"/>
  <c r="Q840" i="10"/>
  <c r="Q841" i="10"/>
  <c r="Q842" i="10"/>
  <c r="Q843" i="10"/>
  <c r="Q844" i="10"/>
  <c r="Q845" i="10"/>
  <c r="Q846" i="10"/>
  <c r="Q847" i="10"/>
  <c r="Q848" i="10"/>
  <c r="Q849" i="10"/>
  <c r="Q850" i="10"/>
  <c r="Q851" i="10"/>
  <c r="Q852" i="10"/>
  <c r="Q853" i="10"/>
  <c r="Q854" i="10"/>
  <c r="Q855" i="10"/>
  <c r="Q856" i="10"/>
  <c r="Q857" i="10"/>
  <c r="Q858" i="10"/>
  <c r="Q859" i="10"/>
  <c r="Q860" i="10"/>
  <c r="Q861" i="10"/>
  <c r="Q862" i="10"/>
  <c r="Q863" i="10"/>
  <c r="Q864" i="10"/>
  <c r="Q865" i="10"/>
  <c r="Q866" i="10"/>
  <c r="Q867" i="10"/>
  <c r="Q868" i="10"/>
  <c r="Q869" i="10"/>
  <c r="Q870" i="10"/>
  <c r="Q871" i="10"/>
  <c r="Q872" i="10"/>
  <c r="Q873" i="10"/>
  <c r="Q874" i="10"/>
  <c r="Q875" i="10"/>
  <c r="Q876" i="10"/>
  <c r="Q877" i="10"/>
  <c r="Q878" i="10"/>
  <c r="Q879" i="10"/>
  <c r="Q880" i="10"/>
  <c r="Q881" i="10"/>
  <c r="Q882" i="10"/>
  <c r="Q883" i="10"/>
  <c r="Q884" i="10"/>
  <c r="Q885" i="10"/>
  <c r="Q886" i="10"/>
  <c r="Q887" i="10"/>
  <c r="Q888" i="10"/>
  <c r="Q889" i="10"/>
  <c r="Q890" i="10"/>
  <c r="Q891" i="10"/>
  <c r="Q892" i="10"/>
  <c r="Q893" i="10"/>
  <c r="Q894" i="10"/>
  <c r="Q895" i="10"/>
  <c r="Q896" i="10"/>
  <c r="Q897" i="10"/>
  <c r="Q898" i="10"/>
  <c r="Q899" i="10"/>
  <c r="Q900" i="10"/>
  <c r="Q901" i="10"/>
  <c r="Q902" i="10"/>
  <c r="Q903" i="10"/>
  <c r="Q904" i="10"/>
  <c r="Q905" i="10"/>
  <c r="Q906" i="10"/>
  <c r="Q907" i="10"/>
  <c r="Q908" i="10"/>
  <c r="Q909" i="10"/>
  <c r="Q910" i="10"/>
  <c r="Q911" i="10"/>
  <c r="Q912" i="10"/>
  <c r="Q913" i="10"/>
  <c r="Q914" i="10"/>
  <c r="Q915" i="10"/>
  <c r="Q916" i="10"/>
  <c r="Q917" i="10"/>
  <c r="Q918" i="10"/>
  <c r="Q919" i="10"/>
  <c r="Q920" i="10"/>
  <c r="Q921" i="10"/>
  <c r="Q922" i="10"/>
  <c r="Q923" i="10"/>
  <c r="Q924" i="10"/>
  <c r="Q925" i="10"/>
  <c r="Q926" i="10"/>
  <c r="Q927" i="10"/>
  <c r="Q928" i="10"/>
  <c r="Q929" i="10"/>
  <c r="Q930" i="10"/>
  <c r="Q931" i="10"/>
  <c r="Q932" i="10"/>
  <c r="Q933" i="10"/>
  <c r="Q934" i="10"/>
  <c r="Q935" i="10"/>
  <c r="Q936" i="10"/>
  <c r="Q937" i="10"/>
  <c r="Q938" i="10"/>
  <c r="Q939" i="10"/>
  <c r="Q940" i="10"/>
  <c r="Q941" i="10"/>
  <c r="Q942" i="10"/>
  <c r="Q943" i="10"/>
  <c r="Q944" i="10"/>
  <c r="Q945" i="10"/>
  <c r="Q946" i="10"/>
  <c r="Q947" i="10"/>
  <c r="Q948" i="10"/>
  <c r="Q949" i="10"/>
  <c r="Q950" i="10"/>
  <c r="Q951" i="10"/>
  <c r="Q952" i="10"/>
  <c r="Q953" i="10"/>
  <c r="Q954" i="10"/>
  <c r="Q955" i="10"/>
  <c r="Q956" i="10"/>
  <c r="Q957" i="10"/>
  <c r="Q958" i="10"/>
  <c r="Q959" i="10"/>
  <c r="Q960" i="10"/>
  <c r="Q961" i="10"/>
  <c r="Q962" i="10"/>
  <c r="Q963" i="10"/>
  <c r="Q964" i="10"/>
  <c r="Q965" i="10"/>
  <c r="Q966" i="10"/>
  <c r="Q967" i="10"/>
  <c r="Q968" i="10"/>
  <c r="Q969" i="10"/>
  <c r="Q970" i="10"/>
  <c r="Q971" i="10"/>
  <c r="Q972" i="10"/>
  <c r="Q973" i="10"/>
  <c r="Q974" i="10"/>
  <c r="Q975" i="10"/>
  <c r="Q976" i="10"/>
  <c r="Q977" i="10"/>
  <c r="Q978" i="10"/>
  <c r="Q979" i="10"/>
  <c r="Q980" i="10"/>
  <c r="Q981" i="10"/>
  <c r="Q982" i="10"/>
  <c r="Q983" i="10"/>
  <c r="Q984" i="10"/>
  <c r="Q985" i="10"/>
  <c r="Q986" i="10"/>
  <c r="Q987" i="10"/>
  <c r="Q988" i="10"/>
  <c r="Q989" i="10"/>
  <c r="Q990" i="10"/>
  <c r="Q991" i="10"/>
  <c r="Q992" i="10"/>
  <c r="Q993" i="10"/>
  <c r="Q994" i="10"/>
  <c r="Q995" i="10"/>
  <c r="Q996" i="10"/>
  <c r="Q997" i="10"/>
  <c r="Q998" i="10"/>
  <c r="Q999" i="10"/>
  <c r="Q1000"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21" i="10"/>
  <c r="Q122" i="10"/>
  <c r="Q123" i="10"/>
  <c r="Q124" i="10"/>
  <c r="Q125" i="10"/>
  <c r="Q126" i="10"/>
  <c r="Q127" i="10"/>
  <c r="Q128" i="10"/>
  <c r="Q129" i="10"/>
  <c r="Q102" i="10"/>
  <c r="Q103" i="10"/>
  <c r="Q104" i="10"/>
  <c r="Q105" i="10"/>
  <c r="Q106" i="10"/>
  <c r="Q107" i="10"/>
  <c r="Q108" i="10"/>
  <c r="Q109" i="10"/>
  <c r="Q110" i="10"/>
  <c r="Q101" i="10"/>
  <c r="P102" i="10"/>
  <c r="P103" i="10"/>
  <c r="P104" i="10"/>
  <c r="P105" i="10"/>
  <c r="P106" i="10"/>
  <c r="P107" i="10"/>
  <c r="P108" i="10"/>
  <c r="P109" i="10"/>
  <c r="P110" i="10"/>
  <c r="P101"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11" i="10"/>
  <c r="Q112" i="10"/>
  <c r="Q113" i="10"/>
  <c r="Q114" i="10"/>
  <c r="Q115" i="10"/>
  <c r="Q116" i="10"/>
  <c r="Q117" i="10"/>
  <c r="Q118" i="10"/>
  <c r="Q119" i="10"/>
  <c r="Q120" i="10"/>
  <c r="Q11" i="10"/>
  <c r="P10" i="10"/>
  <c r="Q3" i="10"/>
  <c r="Q4" i="10"/>
  <c r="Q5" i="10"/>
  <c r="Q6" i="10"/>
  <c r="Q7" i="10"/>
  <c r="Q8" i="10"/>
  <c r="Q9" i="10"/>
  <c r="Q10" i="10"/>
  <c r="Q12" i="10"/>
  <c r="Q13" i="10"/>
  <c r="Q14" i="10"/>
  <c r="Q15" i="10"/>
  <c r="Q16" i="10"/>
  <c r="Q17" i="10"/>
  <c r="Q18" i="10"/>
  <c r="Q19" i="10"/>
  <c r="Q20" i="10"/>
  <c r="Q21" i="10"/>
  <c r="Q22" i="10"/>
  <c r="Q23" i="10"/>
  <c r="Q24" i="10"/>
  <c r="Q25" i="10"/>
  <c r="Q26" i="10"/>
  <c r="Q27" i="10"/>
  <c r="Q2" i="10"/>
  <c r="P2340" i="10"/>
  <c r="P2341" i="10"/>
  <c r="P2342" i="10"/>
  <c r="P2343"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P2337" i="10"/>
  <c r="P2338" i="10"/>
  <c r="P2339"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002" i="10"/>
  <c r="P1003" i="10"/>
  <c r="P1004" i="10"/>
  <c r="P1005" i="10"/>
  <c r="P1006" i="10"/>
  <c r="P1007" i="10"/>
  <c r="P1008" i="10"/>
  <c r="P1009" i="10"/>
  <c r="P1010" i="10"/>
  <c r="P1011" i="10"/>
  <c r="P1012" i="10"/>
  <c r="P1013" i="10"/>
  <c r="P1014" i="10"/>
  <c r="P1015" i="10"/>
  <c r="P1016" i="10"/>
  <c r="P1017" i="10"/>
  <c r="P1018" i="10"/>
  <c r="P1019" i="10"/>
  <c r="P1020" i="10"/>
  <c r="P1001"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11" i="10"/>
  <c r="P12" i="10"/>
  <c r="P13" i="10"/>
  <c r="P14" i="10"/>
  <c r="P3" i="10"/>
  <c r="P4" i="10"/>
  <c r="P5" i="10"/>
  <c r="P6" i="10"/>
  <c r="P7" i="10"/>
  <c r="P8" i="10"/>
  <c r="P9" i="10"/>
  <c r="P15" i="10"/>
  <c r="P16" i="10"/>
  <c r="P17" i="10"/>
  <c r="P18" i="10"/>
  <c r="P19" i="10"/>
  <c r="P20" i="10"/>
  <c r="P21" i="10"/>
  <c r="P22" i="10"/>
  <c r="P23" i="10"/>
  <c r="P24" i="10"/>
  <c r="P25" i="10"/>
  <c r="P26" i="10"/>
  <c r="P2" i="10"/>
  <c r="O2343" i="10"/>
  <c r="O2333" i="10"/>
  <c r="O2334" i="10"/>
  <c r="O2335" i="10"/>
  <c r="O2336" i="10"/>
  <c r="O2337" i="10"/>
  <c r="O2338" i="10"/>
  <c r="O2339" i="10"/>
  <c r="O2332" i="10"/>
  <c r="O2340" i="10"/>
  <c r="O2341" i="10"/>
  <c r="O2342"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010"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11" i="10"/>
  <c r="O112" i="10"/>
  <c r="O113" i="10"/>
  <c r="O114" i="10"/>
  <c r="O115" i="10"/>
  <c r="O116" i="10"/>
  <c r="O117" i="10"/>
  <c r="O118" i="10"/>
  <c r="O119" i="10"/>
  <c r="O120" i="10"/>
  <c r="O121" i="10"/>
  <c r="O122" i="10"/>
  <c r="O123" i="10"/>
  <c r="O124" i="10"/>
  <c r="O110" i="10"/>
  <c r="M107" i="10"/>
  <c r="M108" i="10"/>
  <c r="M109" i="10"/>
  <c r="M110" i="10"/>
  <c r="M102" i="10"/>
  <c r="M103" i="10"/>
  <c r="M104" i="10"/>
  <c r="M105" i="10"/>
  <c r="M106" i="10"/>
  <c r="M101"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29" i="10"/>
  <c r="O30" i="10"/>
  <c r="O31" i="10"/>
  <c r="O32" i="10"/>
  <c r="O33" i="10"/>
  <c r="O34" i="10"/>
  <c r="O35" i="10"/>
  <c r="O36" i="10"/>
  <c r="O37" i="10"/>
  <c r="O38" i="10"/>
  <c r="O39" i="10"/>
  <c r="O40" i="10"/>
  <c r="O41" i="10"/>
  <c r="O42" i="10"/>
  <c r="O43" i="10"/>
  <c r="O44" i="10"/>
  <c r="O45" i="10"/>
  <c r="O46" i="10"/>
  <c r="O22" i="10"/>
  <c r="O23" i="10"/>
  <c r="O24" i="10"/>
  <c r="O25" i="10"/>
  <c r="O26" i="10"/>
  <c r="O27" i="10"/>
  <c r="O28" i="10"/>
  <c r="O20" i="10"/>
  <c r="O12" i="10"/>
  <c r="O13" i="10"/>
  <c r="O14" i="10"/>
  <c r="O15" i="10"/>
  <c r="O16" i="10"/>
  <c r="O17" i="10"/>
  <c r="O18" i="10"/>
  <c r="O19" i="10"/>
  <c r="O21" i="10"/>
  <c r="O11" i="10"/>
  <c r="O3" i="10"/>
  <c r="O4" i="10"/>
  <c r="O5" i="10"/>
  <c r="O6" i="10"/>
  <c r="O7" i="10"/>
  <c r="O8" i="10"/>
  <c r="O9" i="10"/>
  <c r="O10" i="10"/>
  <c r="O2" i="10"/>
  <c r="M11" i="10"/>
  <c r="M1160" i="10"/>
  <c r="M1161" i="10"/>
  <c r="M1162" i="10"/>
  <c r="M1163" i="10"/>
  <c r="M1164" i="10"/>
  <c r="M1165" i="10"/>
  <c r="M1166" i="10"/>
  <c r="M1167" i="10"/>
  <c r="M1168" i="10"/>
  <c r="M1169" i="10"/>
  <c r="M1170" i="10"/>
  <c r="M1171" i="10"/>
  <c r="M1172" i="10"/>
  <c r="M1173" i="10"/>
  <c r="M1174" i="10"/>
  <c r="M1175" i="10"/>
  <c r="M1176" i="10"/>
  <c r="M1177"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18" i="10"/>
  <c r="M1019" i="10"/>
  <c r="M1020" i="10"/>
  <c r="M1021" i="10"/>
  <c r="M1022" i="10"/>
  <c r="M1010" i="10"/>
  <c r="M1011" i="10"/>
  <c r="M1012" i="10"/>
  <c r="M1013" i="10"/>
  <c r="M1014" i="10"/>
  <c r="M1015" i="10"/>
  <c r="M1016" i="10"/>
  <c r="M1017" i="10"/>
  <c r="M1002" i="10"/>
  <c r="M1003" i="10"/>
  <c r="M1004" i="10"/>
  <c r="M1005" i="10"/>
  <c r="M1006" i="10"/>
  <c r="M1007" i="10"/>
  <c r="M1008" i="10"/>
  <c r="M1009" i="10"/>
  <c r="M1001" i="10"/>
  <c r="M2340" i="10"/>
  <c r="M2341" i="10"/>
  <c r="M2342" i="10"/>
  <c r="M2343" i="10"/>
  <c r="M2337" i="10"/>
  <c r="M2338" i="10"/>
  <c r="M2339" i="10"/>
  <c r="M2335" i="10"/>
  <c r="D2337" i="10"/>
  <c r="M2336" i="10"/>
  <c r="M2333" i="10"/>
  <c r="M2334" i="10"/>
  <c r="M2332" i="10"/>
  <c r="M2327" i="10"/>
  <c r="M2328" i="10"/>
  <c r="M2329" i="10"/>
  <c r="M2330" i="10"/>
  <c r="M2331" i="10"/>
  <c r="M2326" i="10"/>
  <c r="M2325" i="10"/>
  <c r="M2322" i="10"/>
  <c r="M2323" i="10"/>
  <c r="M2324" i="10"/>
  <c r="M2314" i="10"/>
  <c r="M2315" i="10"/>
  <c r="M2316" i="10"/>
  <c r="M2317" i="10"/>
  <c r="M2318" i="10"/>
  <c r="M2319" i="10"/>
  <c r="M2320" i="10"/>
  <c r="M2321" i="10"/>
  <c r="M2313" i="10"/>
  <c r="M2301" i="10"/>
  <c r="M2302" i="10"/>
  <c r="M2303" i="10"/>
  <c r="M2304" i="10"/>
  <c r="M2305" i="10"/>
  <c r="M2306" i="10"/>
  <c r="M2307" i="10"/>
  <c r="M2308" i="10"/>
  <c r="M2309" i="10"/>
  <c r="M2310" i="10"/>
  <c r="M2311" i="10"/>
  <c r="M2312" i="10"/>
  <c r="M2293" i="10"/>
  <c r="M2294" i="10"/>
  <c r="M2295" i="10"/>
  <c r="M2296" i="10"/>
  <c r="M2297" i="10"/>
  <c r="M2298" i="10"/>
  <c r="M2299" i="10"/>
  <c r="M2300" i="10"/>
  <c r="M2289" i="10"/>
  <c r="M2290" i="10"/>
  <c r="M2291" i="10"/>
  <c r="M2292" i="10"/>
  <c r="M2288" i="10"/>
  <c r="M2283" i="10"/>
  <c r="M2284" i="10"/>
  <c r="M2285" i="10"/>
  <c r="M2286" i="10"/>
  <c r="M2287"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45" i="10"/>
  <c r="M2246" i="10"/>
  <c r="M2247" i="10"/>
  <c r="M2248" i="10"/>
  <c r="M2239" i="10"/>
  <c r="M2240" i="10"/>
  <c r="M2241" i="10"/>
  <c r="M2242" i="10"/>
  <c r="M2243" i="10"/>
  <c r="M2244" i="10"/>
  <c r="M2238" i="10"/>
  <c r="M2223" i="10"/>
  <c r="M2224" i="10"/>
  <c r="M2225" i="10"/>
  <c r="M2226" i="10"/>
  <c r="M2227" i="10"/>
  <c r="M2228" i="10"/>
  <c r="M2229" i="10"/>
  <c r="M2230" i="10"/>
  <c r="M2231" i="10"/>
  <c r="M2232" i="10"/>
  <c r="M2233" i="10"/>
  <c r="M2234" i="10"/>
  <c r="M2235" i="10"/>
  <c r="M2236" i="10"/>
  <c r="M2237" i="10"/>
  <c r="M2222"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106"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069"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01" i="10"/>
  <c r="M1802" i="10"/>
  <c r="M1800"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767" i="10"/>
  <c r="M1766" i="10"/>
  <c r="M1757" i="10"/>
  <c r="M1758" i="10"/>
  <c r="M1759" i="10"/>
  <c r="M1760" i="10"/>
  <c r="M1761" i="10"/>
  <c r="M1762" i="10"/>
  <c r="M1763" i="10"/>
  <c r="M1764" i="10"/>
  <c r="M1765" i="10"/>
  <c r="M1756"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185" i="10"/>
  <c r="M1186" i="10"/>
  <c r="M1187" i="10"/>
  <c r="M1188" i="10"/>
  <c r="M1189" i="10"/>
  <c r="M1190" i="10"/>
  <c r="M1191" i="10"/>
  <c r="M1192" i="10"/>
  <c r="M1193" i="10"/>
  <c r="M1194" i="10"/>
  <c r="M1178" i="10"/>
  <c r="M1179" i="10"/>
  <c r="M1180" i="10"/>
  <c r="M1181" i="10"/>
  <c r="M1182" i="10"/>
  <c r="M1183" i="10"/>
  <c r="M1184" i="10"/>
  <c r="M24" i="10"/>
  <c r="M3" i="10"/>
  <c r="M4" i="10"/>
  <c r="M5" i="10"/>
  <c r="M6" i="10"/>
  <c r="M7" i="10"/>
  <c r="M8" i="10"/>
  <c r="M9" i="10"/>
  <c r="M10" i="10"/>
  <c r="M12" i="10"/>
  <c r="M13" i="10"/>
  <c r="M14" i="10"/>
  <c r="M15" i="10"/>
  <c r="M16" i="10"/>
  <c r="M17" i="10"/>
  <c r="M18" i="10"/>
  <c r="M19" i="10"/>
  <c r="M20" i="10"/>
  <c r="M21" i="10"/>
  <c r="M22" i="10"/>
  <c r="M23"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2" i="10"/>
  <c r="U2322" i="9"/>
  <c r="U2323" i="9"/>
  <c r="U2326" i="9"/>
  <c r="U2327" i="9"/>
  <c r="U2331" i="9"/>
  <c r="U2332" i="9"/>
  <c r="U2333" i="9"/>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I3" i="10"/>
  <c r="I4" i="10"/>
  <c r="I5" i="10"/>
  <c r="I6" i="10"/>
  <c r="I7" i="10"/>
  <c r="I8" i="10"/>
  <c r="I9" i="10"/>
  <c r="I10" i="10"/>
  <c r="I11" i="10"/>
  <c r="I12"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 i="10"/>
  <c r="E2318" i="7" a="1"/>
  <c r="E2318" i="7" s="1"/>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281" i="10"/>
  <c r="C1282" i="10"/>
  <c r="C1283"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3" i="10"/>
  <c r="C2" i="10"/>
  <c r="B2336"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2" i="10"/>
  <c r="F2340" i="9"/>
  <c r="F2341" i="9"/>
  <c r="F2342" i="9"/>
  <c r="F2343" i="9"/>
  <c r="F2344" i="9"/>
  <c r="N2339" i="10" s="1"/>
  <c r="F2338" i="9"/>
  <c r="N2338" i="10" s="1"/>
  <c r="F2337" i="9"/>
  <c r="N2337" i="10" s="1"/>
  <c r="F2336" i="9"/>
  <c r="F2335" i="9"/>
  <c r="F2334" i="9"/>
  <c r="F2333" i="9"/>
  <c r="F2332" i="9"/>
  <c r="F2331" i="9"/>
  <c r="F2330" i="9"/>
  <c r="F2329" i="9"/>
  <c r="F2328" i="9"/>
  <c r="F2327" i="9"/>
  <c r="F2326" i="9"/>
  <c r="F2325" i="9"/>
  <c r="F2324" i="9"/>
  <c r="F2323" i="9"/>
  <c r="F2322" i="9"/>
  <c r="F2321" i="9"/>
  <c r="F2320" i="9"/>
  <c r="F2319" i="9"/>
  <c r="F2318" i="9"/>
  <c r="F2317" i="9"/>
  <c r="F2316" i="9"/>
  <c r="F2315" i="9"/>
  <c r="F2314" i="9"/>
  <c r="F2313" i="9"/>
  <c r="F2312" i="9"/>
  <c r="F2311" i="9"/>
  <c r="F2310" i="9"/>
  <c r="F2309" i="9"/>
  <c r="F2308" i="9"/>
  <c r="F2307" i="9"/>
  <c r="F2306" i="9"/>
  <c r="F2305" i="9"/>
  <c r="F2304" i="9"/>
  <c r="F2303" i="9"/>
  <c r="F2302" i="9"/>
  <c r="F2301" i="9"/>
  <c r="F2300" i="9"/>
  <c r="F2299" i="9"/>
  <c r="F2298" i="9"/>
  <c r="F2297" i="9"/>
  <c r="F2296" i="9"/>
  <c r="F2295" i="9"/>
  <c r="F2294" i="9"/>
  <c r="F2293" i="9"/>
  <c r="F2292" i="9"/>
  <c r="F2291" i="9"/>
  <c r="F2290" i="9"/>
  <c r="F2289" i="9"/>
  <c r="F2288" i="9"/>
  <c r="F2287" i="9"/>
  <c r="F2286" i="9"/>
  <c r="F2285" i="9"/>
  <c r="F2284" i="9"/>
  <c r="F2283" i="9"/>
  <c r="F2282" i="9"/>
  <c r="F2281" i="9"/>
  <c r="F2280" i="9"/>
  <c r="F2279" i="9"/>
  <c r="F2278" i="9"/>
  <c r="F2277" i="9"/>
  <c r="F2276" i="9"/>
  <c r="F2275" i="9"/>
  <c r="F2274" i="9"/>
  <c r="F2273" i="9"/>
  <c r="F2272" i="9"/>
  <c r="F2271" i="9"/>
  <c r="F2270" i="9"/>
  <c r="F2269" i="9"/>
  <c r="F2268" i="9"/>
  <c r="F2267" i="9"/>
  <c r="F2266" i="9"/>
  <c r="F2265" i="9"/>
  <c r="F2264" i="9"/>
  <c r="F2263" i="9"/>
  <c r="F2262" i="9"/>
  <c r="F2261" i="9"/>
  <c r="F2260" i="9"/>
  <c r="F2259" i="9"/>
  <c r="F2258" i="9"/>
  <c r="F2257" i="9"/>
  <c r="F2256" i="9"/>
  <c r="F2255" i="9"/>
  <c r="F2254" i="9"/>
  <c r="F2253" i="9"/>
  <c r="F2252" i="9"/>
  <c r="F2251" i="9"/>
  <c r="F2250" i="9"/>
  <c r="F2249" i="9"/>
  <c r="F2248" i="9"/>
  <c r="F2247" i="9"/>
  <c r="F2246" i="9"/>
  <c r="F2245" i="9"/>
  <c r="F2244" i="9"/>
  <c r="F2243" i="9"/>
  <c r="F2242" i="9"/>
  <c r="F2241" i="9"/>
  <c r="F2240" i="9"/>
  <c r="F2239" i="9"/>
  <c r="F2238" i="9"/>
  <c r="F2237" i="9"/>
  <c r="F2236" i="9"/>
  <c r="F2235" i="9"/>
  <c r="F2234" i="9"/>
  <c r="F2233" i="9"/>
  <c r="F2232" i="9"/>
  <c r="F2231" i="9"/>
  <c r="F2230" i="9"/>
  <c r="F2229" i="9"/>
  <c r="F2228" i="9"/>
  <c r="F2227" i="9"/>
  <c r="F2226" i="9"/>
  <c r="F2225" i="9"/>
  <c r="F2224" i="9"/>
  <c r="F2223" i="9"/>
  <c r="F2222" i="9"/>
  <c r="F2221" i="9"/>
  <c r="F2220" i="9"/>
  <c r="F2219" i="9"/>
  <c r="F2218" i="9"/>
  <c r="F2217" i="9"/>
  <c r="F2216" i="9"/>
  <c r="F2215" i="9"/>
  <c r="F2214" i="9"/>
  <c r="F2213" i="9"/>
  <c r="F2212" i="9"/>
  <c r="F2211" i="9"/>
  <c r="F2210" i="9"/>
  <c r="F2209" i="9"/>
  <c r="F2208" i="9"/>
  <c r="F2207" i="9"/>
  <c r="F2206" i="9"/>
  <c r="F2205" i="9"/>
  <c r="F2204" i="9"/>
  <c r="F2203" i="9"/>
  <c r="F2202" i="9"/>
  <c r="F2201" i="9"/>
  <c r="F2200" i="9"/>
  <c r="F2199" i="9"/>
  <c r="F2198" i="9"/>
  <c r="F2197" i="9"/>
  <c r="F2196" i="9"/>
  <c r="F2195" i="9"/>
  <c r="F2194" i="9"/>
  <c r="F2193" i="9"/>
  <c r="F2192" i="9"/>
  <c r="F2191" i="9"/>
  <c r="F2190" i="9"/>
  <c r="F2189" i="9"/>
  <c r="F2188" i="9"/>
  <c r="F2187" i="9"/>
  <c r="F2186" i="9"/>
  <c r="F2185" i="9"/>
  <c r="F2184" i="9"/>
  <c r="F2183" i="9"/>
  <c r="F2182" i="9"/>
  <c r="F2181" i="9"/>
  <c r="F2180" i="9"/>
  <c r="F2179" i="9"/>
  <c r="F2178" i="9"/>
  <c r="F2177" i="9"/>
  <c r="F2176" i="9"/>
  <c r="F2175" i="9"/>
  <c r="F2174" i="9"/>
  <c r="F2173" i="9"/>
  <c r="F2172" i="9"/>
  <c r="F2171" i="9"/>
  <c r="F2170" i="9"/>
  <c r="F2169" i="9"/>
  <c r="F2168" i="9"/>
  <c r="F2167" i="9"/>
  <c r="F2166" i="9"/>
  <c r="F2165" i="9"/>
  <c r="F2164" i="9"/>
  <c r="F2163" i="9"/>
  <c r="F2162" i="9"/>
  <c r="F2161" i="9"/>
  <c r="F2160" i="9"/>
  <c r="F2159" i="9"/>
  <c r="F2158" i="9"/>
  <c r="F2157" i="9"/>
  <c r="F2156" i="9"/>
  <c r="F2155" i="9"/>
  <c r="F2154" i="9"/>
  <c r="F2153" i="9"/>
  <c r="F2152" i="9"/>
  <c r="F2151" i="9"/>
  <c r="F2150" i="9"/>
  <c r="F2149" i="9"/>
  <c r="F2148" i="9"/>
  <c r="F2147" i="9"/>
  <c r="F2146" i="9"/>
  <c r="F2145" i="9"/>
  <c r="F2144" i="9"/>
  <c r="F2143" i="9"/>
  <c r="F2142" i="9"/>
  <c r="F2141" i="9"/>
  <c r="F2140" i="9"/>
  <c r="F2139" i="9"/>
  <c r="F2138" i="9"/>
  <c r="F2137" i="9"/>
  <c r="F2136" i="9"/>
  <c r="F2135" i="9"/>
  <c r="F2134" i="9"/>
  <c r="F2133" i="9"/>
  <c r="F2132" i="9"/>
  <c r="F2131" i="9"/>
  <c r="F2130" i="9"/>
  <c r="F2129" i="9"/>
  <c r="F2128" i="9"/>
  <c r="F2127" i="9"/>
  <c r="F2126" i="9"/>
  <c r="F2125" i="9"/>
  <c r="F2124" i="9"/>
  <c r="F2123" i="9"/>
  <c r="F2122" i="9"/>
  <c r="F2121" i="9"/>
  <c r="F2120" i="9"/>
  <c r="F2119" i="9"/>
  <c r="F2118" i="9"/>
  <c r="F2117" i="9"/>
  <c r="F2116" i="9"/>
  <c r="F2115" i="9"/>
  <c r="F2114" i="9"/>
  <c r="F2113" i="9"/>
  <c r="F2112" i="9"/>
  <c r="F2111" i="9"/>
  <c r="F2110" i="9"/>
  <c r="F2109" i="9"/>
  <c r="F2108" i="9"/>
  <c r="F2107" i="9"/>
  <c r="F2106" i="9"/>
  <c r="F2105" i="9"/>
  <c r="F2104" i="9"/>
  <c r="F2103" i="9"/>
  <c r="F2102" i="9"/>
  <c r="F2101" i="9"/>
  <c r="F2100" i="9"/>
  <c r="F2099" i="9"/>
  <c r="F2098" i="9"/>
  <c r="F2097" i="9"/>
  <c r="F2096" i="9"/>
  <c r="F2095" i="9"/>
  <c r="F2094" i="9"/>
  <c r="F2093" i="9"/>
  <c r="F2092" i="9"/>
  <c r="F2091" i="9"/>
  <c r="F2090" i="9"/>
  <c r="F2089" i="9"/>
  <c r="F2088" i="9"/>
  <c r="F2087" i="9"/>
  <c r="F2086" i="9"/>
  <c r="F2085" i="9"/>
  <c r="F2084" i="9"/>
  <c r="F2083" i="9"/>
  <c r="F2082" i="9"/>
  <c r="F2081" i="9"/>
  <c r="F2080" i="9"/>
  <c r="F2079" i="9"/>
  <c r="F2078" i="9"/>
  <c r="F2077" i="9"/>
  <c r="F2076" i="9"/>
  <c r="F2075" i="9"/>
  <c r="F2074" i="9"/>
  <c r="F2073" i="9"/>
  <c r="F2072" i="9"/>
  <c r="F2071" i="9"/>
  <c r="F2070" i="9"/>
  <c r="F2069" i="9"/>
  <c r="F2068" i="9"/>
  <c r="F2067" i="9"/>
  <c r="F2066" i="9"/>
  <c r="F2065" i="9"/>
  <c r="F2064" i="9"/>
  <c r="F2063" i="9"/>
  <c r="F2062" i="9"/>
  <c r="F2061" i="9"/>
  <c r="F2060" i="9"/>
  <c r="F2059" i="9"/>
  <c r="F2058" i="9"/>
  <c r="F2057" i="9"/>
  <c r="F2056" i="9"/>
  <c r="F2055" i="9"/>
  <c r="F2054" i="9"/>
  <c r="F2053" i="9"/>
  <c r="F2052" i="9"/>
  <c r="F2051" i="9"/>
  <c r="F2050" i="9"/>
  <c r="F2049" i="9"/>
  <c r="F2048" i="9"/>
  <c r="F2047" i="9"/>
  <c r="F2046" i="9"/>
  <c r="F2045" i="9"/>
  <c r="F2044" i="9"/>
  <c r="F2043" i="9"/>
  <c r="F2042" i="9"/>
  <c r="F2041" i="9"/>
  <c r="F2040" i="9"/>
  <c r="F2039" i="9"/>
  <c r="F2038" i="9"/>
  <c r="F2037" i="9"/>
  <c r="F2036" i="9"/>
  <c r="F2035" i="9"/>
  <c r="F2034" i="9"/>
  <c r="F2033" i="9"/>
  <c r="F2032" i="9"/>
  <c r="F2031" i="9"/>
  <c r="F2030" i="9"/>
  <c r="F2029" i="9"/>
  <c r="F2028" i="9"/>
  <c r="F2027" i="9"/>
  <c r="F2026" i="9"/>
  <c r="F2025" i="9"/>
  <c r="F2024" i="9"/>
  <c r="F2023" i="9"/>
  <c r="F2022" i="9"/>
  <c r="F2021" i="9"/>
  <c r="F2020" i="9"/>
  <c r="F2019" i="9"/>
  <c r="F2018" i="9"/>
  <c r="F2017" i="9"/>
  <c r="F2016" i="9"/>
  <c r="F2015" i="9"/>
  <c r="F2014" i="9"/>
  <c r="F2013" i="9"/>
  <c r="F2012" i="9"/>
  <c r="F2011" i="9"/>
  <c r="F2010" i="9"/>
  <c r="F2009" i="9"/>
  <c r="F2008" i="9"/>
  <c r="F2007" i="9"/>
  <c r="F2006" i="9"/>
  <c r="F2005" i="9"/>
  <c r="F2004" i="9"/>
  <c r="F2003" i="9"/>
  <c r="F2002" i="9"/>
  <c r="F2001" i="9"/>
  <c r="F2000" i="9"/>
  <c r="F1999" i="9"/>
  <c r="F1998" i="9"/>
  <c r="F1997" i="9"/>
  <c r="F1996" i="9"/>
  <c r="F1995" i="9"/>
  <c r="F1994" i="9"/>
  <c r="F1993" i="9"/>
  <c r="F1992" i="9"/>
  <c r="F1991" i="9"/>
  <c r="F1990" i="9"/>
  <c r="F1989" i="9"/>
  <c r="F1988" i="9"/>
  <c r="F1987" i="9"/>
  <c r="F1986" i="9"/>
  <c r="F1985" i="9"/>
  <c r="F1984" i="9"/>
  <c r="F1983" i="9"/>
  <c r="F1982" i="9"/>
  <c r="F1981" i="9"/>
  <c r="F1980" i="9"/>
  <c r="F1979" i="9"/>
  <c r="F1978" i="9"/>
  <c r="F1977" i="9"/>
  <c r="F1976" i="9"/>
  <c r="F1975" i="9"/>
  <c r="F1974" i="9"/>
  <c r="F1973" i="9"/>
  <c r="F1972" i="9"/>
  <c r="F1971" i="9"/>
  <c r="F1970" i="9"/>
  <c r="F1969" i="9"/>
  <c r="F1968" i="9"/>
  <c r="F1967" i="9"/>
  <c r="F1966" i="9"/>
  <c r="F1965" i="9"/>
  <c r="F1964" i="9"/>
  <c r="F1963" i="9"/>
  <c r="F1962" i="9"/>
  <c r="F1961" i="9"/>
  <c r="F1960" i="9"/>
  <c r="F1959" i="9"/>
  <c r="F1958" i="9"/>
  <c r="F1957" i="9"/>
  <c r="F1956" i="9"/>
  <c r="F1955" i="9"/>
  <c r="F1954" i="9"/>
  <c r="F1953" i="9"/>
  <c r="F1952" i="9"/>
  <c r="F1951" i="9"/>
  <c r="F1950" i="9"/>
  <c r="F1949" i="9"/>
  <c r="F1948" i="9"/>
  <c r="F1947" i="9"/>
  <c r="F1946" i="9"/>
  <c r="F1945" i="9"/>
  <c r="F1944" i="9"/>
  <c r="F1943" i="9"/>
  <c r="F1942" i="9"/>
  <c r="F1941" i="9"/>
  <c r="F1940" i="9"/>
  <c r="F1939" i="9"/>
  <c r="F1938" i="9"/>
  <c r="F1937" i="9"/>
  <c r="F1936" i="9"/>
  <c r="F1935" i="9"/>
  <c r="F1934" i="9"/>
  <c r="F1933" i="9"/>
  <c r="F1932" i="9"/>
  <c r="F1931" i="9"/>
  <c r="F1930" i="9"/>
  <c r="F1929" i="9"/>
  <c r="F1928" i="9"/>
  <c r="F1927" i="9"/>
  <c r="F1926" i="9"/>
  <c r="F1925" i="9"/>
  <c r="F1924" i="9"/>
  <c r="F1923" i="9"/>
  <c r="F1922" i="9"/>
  <c r="F1921" i="9"/>
  <c r="F1920" i="9"/>
  <c r="F1919" i="9"/>
  <c r="F1918" i="9"/>
  <c r="F1917" i="9"/>
  <c r="F1916" i="9"/>
  <c r="F1915" i="9"/>
  <c r="F1914" i="9"/>
  <c r="F1913" i="9"/>
  <c r="F1912" i="9"/>
  <c r="F1911" i="9"/>
  <c r="F1910" i="9"/>
  <c r="F1909" i="9"/>
  <c r="F1908" i="9"/>
  <c r="F1907" i="9"/>
  <c r="F1906" i="9"/>
  <c r="F1905" i="9"/>
  <c r="F1904" i="9"/>
  <c r="F1903" i="9"/>
  <c r="F1902" i="9"/>
  <c r="F1901" i="9"/>
  <c r="F1900" i="9"/>
  <c r="F1899" i="9"/>
  <c r="F1898" i="9"/>
  <c r="F1897" i="9"/>
  <c r="F1896" i="9"/>
  <c r="F1895" i="9"/>
  <c r="F1894" i="9"/>
  <c r="F1893" i="9"/>
  <c r="F1892" i="9"/>
  <c r="F1891" i="9"/>
  <c r="F1890" i="9"/>
  <c r="F1889" i="9"/>
  <c r="F1888" i="9"/>
  <c r="F1887" i="9"/>
  <c r="F1886" i="9"/>
  <c r="F1885" i="9"/>
  <c r="F1884" i="9"/>
  <c r="F1883" i="9"/>
  <c r="F1882" i="9"/>
  <c r="F1881" i="9"/>
  <c r="F1880" i="9"/>
  <c r="F1879" i="9"/>
  <c r="F1878" i="9"/>
  <c r="F1877" i="9"/>
  <c r="F1876" i="9"/>
  <c r="F1875" i="9"/>
  <c r="F1874" i="9"/>
  <c r="F1873" i="9"/>
  <c r="F1872" i="9"/>
  <c r="F1871" i="9"/>
  <c r="F1870" i="9"/>
  <c r="F1869" i="9"/>
  <c r="F1868" i="9"/>
  <c r="F1867" i="9"/>
  <c r="F1866" i="9"/>
  <c r="F1865" i="9"/>
  <c r="F1864" i="9"/>
  <c r="F1863" i="9"/>
  <c r="F1862" i="9"/>
  <c r="F1861" i="9"/>
  <c r="F1860" i="9"/>
  <c r="F1859" i="9"/>
  <c r="F1858" i="9"/>
  <c r="F1857" i="9"/>
  <c r="F1856" i="9"/>
  <c r="F1855" i="9"/>
  <c r="F1854" i="9"/>
  <c r="F1853" i="9"/>
  <c r="F1852" i="9"/>
  <c r="F1851" i="9"/>
  <c r="F1850" i="9"/>
  <c r="F1849" i="9"/>
  <c r="F1848" i="9"/>
  <c r="F1847" i="9"/>
  <c r="F1846" i="9"/>
  <c r="F1845" i="9"/>
  <c r="F1844" i="9"/>
  <c r="F1843" i="9"/>
  <c r="F1842" i="9"/>
  <c r="F1841" i="9"/>
  <c r="F1840" i="9"/>
  <c r="F1839" i="9"/>
  <c r="F1838" i="9"/>
  <c r="F1837" i="9"/>
  <c r="F1836" i="9"/>
  <c r="F1835" i="9"/>
  <c r="F1834" i="9"/>
  <c r="F1833" i="9"/>
  <c r="F1832" i="9"/>
  <c r="F1831" i="9"/>
  <c r="F1830" i="9"/>
  <c r="F1829" i="9"/>
  <c r="F1828" i="9"/>
  <c r="F1827" i="9"/>
  <c r="F1826" i="9"/>
  <c r="F1825" i="9"/>
  <c r="F1824" i="9"/>
  <c r="F1823" i="9"/>
  <c r="F1822" i="9"/>
  <c r="F1821" i="9"/>
  <c r="F1820" i="9"/>
  <c r="F1819" i="9"/>
  <c r="F1818" i="9"/>
  <c r="F1817" i="9"/>
  <c r="F1816" i="9"/>
  <c r="F1815" i="9"/>
  <c r="F1814" i="9"/>
  <c r="F1813" i="9"/>
  <c r="F1812" i="9"/>
  <c r="F1811" i="9"/>
  <c r="F1810" i="9"/>
  <c r="F1809" i="9"/>
  <c r="F1808" i="9"/>
  <c r="F1807" i="9"/>
  <c r="F1806" i="9"/>
  <c r="F1805" i="9"/>
  <c r="F1804" i="9"/>
  <c r="F1803" i="9"/>
  <c r="F1802" i="9"/>
  <c r="F1801" i="9"/>
  <c r="F1800" i="9"/>
  <c r="F1799" i="9"/>
  <c r="F1798" i="9"/>
  <c r="F1797" i="9"/>
  <c r="F1796" i="9"/>
  <c r="F1795" i="9"/>
  <c r="F1794" i="9"/>
  <c r="F1793" i="9"/>
  <c r="F1792" i="9"/>
  <c r="F1791" i="9"/>
  <c r="F1790" i="9"/>
  <c r="F1789" i="9"/>
  <c r="F1788" i="9"/>
  <c r="F1787" i="9"/>
  <c r="F1786" i="9"/>
  <c r="F1785" i="9"/>
  <c r="F1784" i="9"/>
  <c r="F1783" i="9"/>
  <c r="F1782" i="9"/>
  <c r="F1781" i="9"/>
  <c r="F1780" i="9"/>
  <c r="F1779" i="9"/>
  <c r="F1778" i="9"/>
  <c r="F1777" i="9"/>
  <c r="F1776" i="9"/>
  <c r="F1775" i="9"/>
  <c r="F1774" i="9"/>
  <c r="F1773" i="9"/>
  <c r="F1772" i="9"/>
  <c r="F1771" i="9"/>
  <c r="F1770" i="9"/>
  <c r="F1769" i="9"/>
  <c r="F1768" i="9"/>
  <c r="F1767" i="9"/>
  <c r="F1766" i="9"/>
  <c r="F1765" i="9"/>
  <c r="F1764" i="9"/>
  <c r="F1763" i="9"/>
  <c r="F1762" i="9"/>
  <c r="F1761" i="9"/>
  <c r="F1760" i="9"/>
  <c r="F1759" i="9"/>
  <c r="F1758" i="9"/>
  <c r="F1757" i="9"/>
  <c r="F1756" i="9"/>
  <c r="F1755" i="9"/>
  <c r="F1754" i="9"/>
  <c r="F1753" i="9"/>
  <c r="F1752" i="9"/>
  <c r="F1751" i="9"/>
  <c r="F1750" i="9"/>
  <c r="F1749" i="9"/>
  <c r="F1748" i="9"/>
  <c r="F1747" i="9"/>
  <c r="F1746" i="9"/>
  <c r="F1745" i="9"/>
  <c r="F1744" i="9"/>
  <c r="F1743" i="9"/>
  <c r="F1742" i="9"/>
  <c r="F1741" i="9"/>
  <c r="F1740" i="9"/>
  <c r="F1739" i="9"/>
  <c r="F1738" i="9"/>
  <c r="F1737" i="9"/>
  <c r="F1736" i="9"/>
  <c r="F1735" i="9"/>
  <c r="F1734" i="9"/>
  <c r="F1733" i="9"/>
  <c r="F1732" i="9"/>
  <c r="F1731" i="9"/>
  <c r="F1730" i="9"/>
  <c r="F1729" i="9"/>
  <c r="F1728" i="9"/>
  <c r="F1727" i="9"/>
  <c r="F1726" i="9"/>
  <c r="F1725" i="9"/>
  <c r="F1724" i="9"/>
  <c r="F1723" i="9"/>
  <c r="F1722" i="9"/>
  <c r="F1721" i="9"/>
  <c r="F1720" i="9"/>
  <c r="F1719" i="9"/>
  <c r="F1718" i="9"/>
  <c r="F1717" i="9"/>
  <c r="F1716" i="9"/>
  <c r="F1715" i="9"/>
  <c r="F1714" i="9"/>
  <c r="F1713" i="9"/>
  <c r="F1712" i="9"/>
  <c r="F1711" i="9"/>
  <c r="F1710" i="9"/>
  <c r="F1709" i="9"/>
  <c r="F1708" i="9"/>
  <c r="F1707" i="9"/>
  <c r="F1706" i="9"/>
  <c r="F1705" i="9"/>
  <c r="F1704" i="9"/>
  <c r="F1703" i="9"/>
  <c r="F1702" i="9"/>
  <c r="F1701" i="9"/>
  <c r="F1700" i="9"/>
  <c r="F1699" i="9"/>
  <c r="F1698" i="9"/>
  <c r="F1697" i="9"/>
  <c r="F1696" i="9"/>
  <c r="F1695" i="9"/>
  <c r="F1694" i="9"/>
  <c r="F1693" i="9"/>
  <c r="F1692" i="9"/>
  <c r="F1691" i="9"/>
  <c r="F1690" i="9"/>
  <c r="F1689" i="9"/>
  <c r="F1688" i="9"/>
  <c r="F1687" i="9"/>
  <c r="F1686" i="9"/>
  <c r="F1685" i="9"/>
  <c r="F1684" i="9"/>
  <c r="F1683" i="9"/>
  <c r="F1682" i="9"/>
  <c r="F1681" i="9"/>
  <c r="F1680" i="9"/>
  <c r="F1679" i="9"/>
  <c r="F1678" i="9"/>
  <c r="F1677" i="9"/>
  <c r="F1676" i="9"/>
  <c r="F1675" i="9"/>
  <c r="F1674" i="9"/>
  <c r="F1673" i="9"/>
  <c r="F1672" i="9"/>
  <c r="F1671" i="9"/>
  <c r="F1670" i="9"/>
  <c r="F1669" i="9"/>
  <c r="F1668" i="9"/>
  <c r="F1667" i="9"/>
  <c r="F1666" i="9"/>
  <c r="F1665" i="9"/>
  <c r="F1664" i="9"/>
  <c r="F1663" i="9"/>
  <c r="F1662" i="9"/>
  <c r="F1661" i="9"/>
  <c r="F1660" i="9"/>
  <c r="F1659" i="9"/>
  <c r="F1658" i="9"/>
  <c r="F1657" i="9"/>
  <c r="F1656" i="9"/>
  <c r="F1655" i="9"/>
  <c r="F1654" i="9"/>
  <c r="F1653" i="9"/>
  <c r="F1652" i="9"/>
  <c r="F1651" i="9"/>
  <c r="F1650" i="9"/>
  <c r="F1649" i="9"/>
  <c r="F1648" i="9"/>
  <c r="F1647" i="9"/>
  <c r="F1646" i="9"/>
  <c r="F1645" i="9"/>
  <c r="F1644" i="9"/>
  <c r="F1643" i="9"/>
  <c r="F1642" i="9"/>
  <c r="F1641" i="9"/>
  <c r="F1640" i="9"/>
  <c r="F1639" i="9"/>
  <c r="F1638" i="9"/>
  <c r="F1637" i="9"/>
  <c r="F1636" i="9"/>
  <c r="F1635" i="9"/>
  <c r="F1634" i="9"/>
  <c r="F1633" i="9"/>
  <c r="F1632" i="9"/>
  <c r="F1631" i="9"/>
  <c r="F1630" i="9"/>
  <c r="F1629" i="9"/>
  <c r="F1628" i="9"/>
  <c r="F1627" i="9"/>
  <c r="F1626" i="9"/>
  <c r="F1625" i="9"/>
  <c r="F1624" i="9"/>
  <c r="F1623" i="9"/>
  <c r="F1622" i="9"/>
  <c r="F1621" i="9"/>
  <c r="F1620" i="9"/>
  <c r="F1619" i="9"/>
  <c r="F1618" i="9"/>
  <c r="F1617" i="9"/>
  <c r="F1616" i="9"/>
  <c r="F1615" i="9"/>
  <c r="F1614" i="9"/>
  <c r="F1613" i="9"/>
  <c r="F1612" i="9"/>
  <c r="F1611" i="9"/>
  <c r="F1610" i="9"/>
  <c r="F1609" i="9"/>
  <c r="F1608" i="9"/>
  <c r="F1607" i="9"/>
  <c r="F1606" i="9"/>
  <c r="F1605" i="9"/>
  <c r="F1604" i="9"/>
  <c r="F1603" i="9"/>
  <c r="F1602" i="9"/>
  <c r="F1601" i="9"/>
  <c r="F1600" i="9"/>
  <c r="F1599" i="9"/>
  <c r="F1598" i="9"/>
  <c r="F1597" i="9"/>
  <c r="F1596" i="9"/>
  <c r="F1595" i="9"/>
  <c r="F1594" i="9"/>
  <c r="F1593" i="9"/>
  <c r="F1592" i="9"/>
  <c r="F1591" i="9"/>
  <c r="F1590" i="9"/>
  <c r="F1589" i="9"/>
  <c r="F1588" i="9"/>
  <c r="F1587" i="9"/>
  <c r="F1586" i="9"/>
  <c r="F1585" i="9"/>
  <c r="F1584" i="9"/>
  <c r="F1583" i="9"/>
  <c r="F1582" i="9"/>
  <c r="F1581" i="9"/>
  <c r="F1580" i="9"/>
  <c r="F1579" i="9"/>
  <c r="F1578" i="9"/>
  <c r="F1577" i="9"/>
  <c r="F1576" i="9"/>
  <c r="F1575" i="9"/>
  <c r="F1574" i="9"/>
  <c r="F1573" i="9"/>
  <c r="F1572" i="9"/>
  <c r="F1571" i="9"/>
  <c r="F1570" i="9"/>
  <c r="F1569" i="9"/>
  <c r="F1568" i="9"/>
  <c r="F1567" i="9"/>
  <c r="F1566" i="9"/>
  <c r="F1565" i="9"/>
  <c r="F1564" i="9"/>
  <c r="F1563" i="9"/>
  <c r="F1562" i="9"/>
  <c r="F1561" i="9"/>
  <c r="F1560" i="9"/>
  <c r="F1559" i="9"/>
  <c r="F1558" i="9"/>
  <c r="F1557" i="9"/>
  <c r="F1556" i="9"/>
  <c r="F1555" i="9"/>
  <c r="F1554" i="9"/>
  <c r="F1553" i="9"/>
  <c r="F1552" i="9"/>
  <c r="F1551" i="9"/>
  <c r="F1550" i="9"/>
  <c r="F1549" i="9"/>
  <c r="F1548" i="9"/>
  <c r="F1547" i="9"/>
  <c r="F1546" i="9"/>
  <c r="F1545" i="9"/>
  <c r="F1544" i="9"/>
  <c r="F1543" i="9"/>
  <c r="F1542" i="9"/>
  <c r="F1541" i="9"/>
  <c r="F1540" i="9"/>
  <c r="F1539" i="9"/>
  <c r="F1538" i="9"/>
  <c r="F1537" i="9"/>
  <c r="F1536" i="9"/>
  <c r="F1535" i="9"/>
  <c r="F1534" i="9"/>
  <c r="F1533" i="9"/>
  <c r="F1532" i="9"/>
  <c r="F1531" i="9"/>
  <c r="F1530" i="9"/>
  <c r="F1529" i="9"/>
  <c r="F1528" i="9"/>
  <c r="F1527" i="9"/>
  <c r="F1526" i="9"/>
  <c r="F1525" i="9"/>
  <c r="F1524" i="9"/>
  <c r="F1523" i="9"/>
  <c r="F1522" i="9"/>
  <c r="F1521" i="9"/>
  <c r="F1520" i="9"/>
  <c r="F1519" i="9"/>
  <c r="F1518" i="9"/>
  <c r="F1517" i="9"/>
  <c r="F1516" i="9"/>
  <c r="F1515" i="9"/>
  <c r="F1514" i="9"/>
  <c r="F1513" i="9"/>
  <c r="F1512" i="9"/>
  <c r="F1511" i="9"/>
  <c r="F1510" i="9"/>
  <c r="F1509" i="9"/>
  <c r="F1508" i="9"/>
  <c r="F1507" i="9"/>
  <c r="F1506" i="9"/>
  <c r="F1505" i="9"/>
  <c r="F1504" i="9"/>
  <c r="F1503" i="9"/>
  <c r="F1502" i="9"/>
  <c r="F1501" i="9"/>
  <c r="F1500" i="9"/>
  <c r="F1499" i="9"/>
  <c r="F1498" i="9"/>
  <c r="F1497" i="9"/>
  <c r="F1496" i="9"/>
  <c r="F1495" i="9"/>
  <c r="F1494" i="9"/>
  <c r="F1493" i="9"/>
  <c r="F1492" i="9"/>
  <c r="F1491" i="9"/>
  <c r="F1490" i="9"/>
  <c r="F1489" i="9"/>
  <c r="F1488" i="9"/>
  <c r="F1487" i="9"/>
  <c r="N2336" i="10" s="1"/>
  <c r="F1486" i="9"/>
  <c r="N2335" i="10" s="1"/>
  <c r="F1485" i="9"/>
  <c r="N2334" i="10" s="1"/>
  <c r="F1484" i="9"/>
  <c r="N2333" i="10" s="1"/>
  <c r="F1483" i="9"/>
  <c r="N2332" i="10" s="1"/>
  <c r="F1482" i="9"/>
  <c r="N2331" i="10" s="1"/>
  <c r="F1481" i="9"/>
  <c r="F1480" i="9"/>
  <c r="N2330" i="10" s="1"/>
  <c r="F1479" i="9"/>
  <c r="N2329" i="10" s="1"/>
  <c r="F1478" i="9"/>
  <c r="N2328" i="10" s="1"/>
  <c r="F1477" i="9"/>
  <c r="N2327" i="10" s="1"/>
  <c r="F1476" i="9"/>
  <c r="N2326" i="10" s="1"/>
  <c r="F1475" i="9"/>
  <c r="N2325" i="10" s="1"/>
  <c r="F1474" i="9"/>
  <c r="N2324" i="10" s="1"/>
  <c r="F1473" i="9"/>
  <c r="N2323" i="10" s="1"/>
  <c r="F1472" i="9"/>
  <c r="N2322" i="10" s="1"/>
  <c r="F1471" i="9"/>
  <c r="N2321" i="10" s="1"/>
  <c r="F1470" i="9"/>
  <c r="F1469" i="9"/>
  <c r="N2320" i="10" s="1"/>
  <c r="F1468" i="9"/>
  <c r="N2319" i="10" s="1"/>
  <c r="F1467" i="9"/>
  <c r="N2318" i="10" s="1"/>
  <c r="F1466" i="9"/>
  <c r="N2317" i="10" s="1"/>
  <c r="F1465" i="9"/>
  <c r="N2316" i="10" s="1"/>
  <c r="F1464" i="9"/>
  <c r="N2315" i="10" s="1"/>
  <c r="F1463" i="9"/>
  <c r="N2314" i="10" s="1"/>
  <c r="F1462" i="9"/>
  <c r="N2313" i="10" s="1"/>
  <c r="F1461" i="9"/>
  <c r="N2312" i="10" s="1"/>
  <c r="F1460" i="9"/>
  <c r="N2311" i="10" s="1"/>
  <c r="F1459" i="9"/>
  <c r="F1458" i="9"/>
  <c r="N2310" i="10" s="1"/>
  <c r="F1457" i="9"/>
  <c r="N2309" i="10" s="1"/>
  <c r="F1456" i="9"/>
  <c r="N2308" i="10" s="1"/>
  <c r="F1455" i="9"/>
  <c r="N2307" i="10" s="1"/>
  <c r="F1454" i="9"/>
  <c r="N2306" i="10" s="1"/>
  <c r="F1453" i="9"/>
  <c r="N2305" i="10" s="1"/>
  <c r="F1452" i="9"/>
  <c r="N2304" i="10" s="1"/>
  <c r="F1451" i="9"/>
  <c r="N2303" i="10" s="1"/>
  <c r="F1450" i="9"/>
  <c r="N2302" i="10" s="1"/>
  <c r="F1449" i="9"/>
  <c r="N2301" i="10" s="1"/>
  <c r="F1448" i="9"/>
  <c r="F1447" i="9"/>
  <c r="F1446" i="9"/>
  <c r="N2300" i="10" s="1"/>
  <c r="F1445" i="9"/>
  <c r="N2299" i="10" s="1"/>
  <c r="F1444" i="9"/>
  <c r="N2298" i="10" s="1"/>
  <c r="F1443" i="9"/>
  <c r="N2297" i="10" s="1"/>
  <c r="F1442" i="9"/>
  <c r="N2296" i="10" s="1"/>
  <c r="F1441" i="9"/>
  <c r="N2295" i="10" s="1"/>
  <c r="F1440" i="9"/>
  <c r="N2294" i="10" s="1"/>
  <c r="F1439" i="9"/>
  <c r="N2293" i="10" s="1"/>
  <c r="F1438" i="9"/>
  <c r="N2292" i="10" s="1"/>
  <c r="F1437" i="9"/>
  <c r="N2291" i="10" s="1"/>
  <c r="F1436" i="9"/>
  <c r="F1435" i="9"/>
  <c r="N2290" i="10" s="1"/>
  <c r="F1434" i="9"/>
  <c r="N2289" i="10" s="1"/>
  <c r="F1433" i="9"/>
  <c r="N2288" i="10" s="1"/>
  <c r="F1432" i="9"/>
  <c r="N2287" i="10" s="1"/>
  <c r="F1431" i="9"/>
  <c r="N2286" i="10" s="1"/>
  <c r="F1430" i="9"/>
  <c r="N2285" i="10" s="1"/>
  <c r="F1429" i="9"/>
  <c r="N2284" i="10" s="1"/>
  <c r="F1428" i="9"/>
  <c r="N2283" i="10" s="1"/>
  <c r="F1427" i="9"/>
  <c r="N2282" i="10" s="1"/>
  <c r="F1426" i="9"/>
  <c r="N2281" i="10" s="1"/>
  <c r="F1425" i="9"/>
  <c r="F1424" i="9"/>
  <c r="N2280" i="10" s="1"/>
  <c r="F1423" i="9"/>
  <c r="N2279" i="10" s="1"/>
  <c r="F1422" i="9"/>
  <c r="N2278" i="10" s="1"/>
  <c r="F1421" i="9"/>
  <c r="N2277" i="10" s="1"/>
  <c r="F1420" i="9"/>
  <c r="N2276" i="10" s="1"/>
  <c r="F1419" i="9"/>
  <c r="N2275" i="10" s="1"/>
  <c r="F1418" i="9"/>
  <c r="N2274" i="10" s="1"/>
  <c r="F1417" i="9"/>
  <c r="N2273" i="10" s="1"/>
  <c r="F1416" i="9"/>
  <c r="N2272" i="10" s="1"/>
  <c r="F1415" i="9"/>
  <c r="N2271" i="10" s="1"/>
  <c r="F1414" i="9"/>
  <c r="F1413" i="9"/>
  <c r="N2270" i="10" s="1"/>
  <c r="F1412" i="9"/>
  <c r="N2269" i="10" s="1"/>
  <c r="F1411" i="9"/>
  <c r="N2268" i="10" s="1"/>
  <c r="F1410" i="9"/>
  <c r="N2267" i="10" s="1"/>
  <c r="F1409" i="9"/>
  <c r="N2266" i="10" s="1"/>
  <c r="F1408" i="9"/>
  <c r="N2265" i="10" s="1"/>
  <c r="F1407" i="9"/>
  <c r="N2264" i="10" s="1"/>
  <c r="F1406" i="9"/>
  <c r="N2263" i="10" s="1"/>
  <c r="F1405" i="9"/>
  <c r="N2262" i="10" s="1"/>
  <c r="F1404" i="9"/>
  <c r="N2261" i="10" s="1"/>
  <c r="F1403" i="9"/>
  <c r="F1402" i="9"/>
  <c r="N2260" i="10" s="1"/>
  <c r="F1401" i="9"/>
  <c r="N2259" i="10" s="1"/>
  <c r="F1400" i="9"/>
  <c r="N2258" i="10" s="1"/>
  <c r="F1399" i="9"/>
  <c r="N2257" i="10" s="1"/>
  <c r="F1398" i="9"/>
  <c r="N2256" i="10" s="1"/>
  <c r="F1397" i="9"/>
  <c r="N2255" i="10" s="1"/>
  <c r="F1396" i="9"/>
  <c r="N2254" i="10" s="1"/>
  <c r="F1395" i="9"/>
  <c r="N2253" i="10" s="1"/>
  <c r="F1394" i="9"/>
  <c r="N2252" i="10" s="1"/>
  <c r="F1393" i="9"/>
  <c r="N2251" i="10" s="1"/>
  <c r="F1392" i="9"/>
  <c r="F1391" i="9"/>
  <c r="N2250" i="10" s="1"/>
  <c r="F1390" i="9"/>
  <c r="N2249" i="10" s="1"/>
  <c r="F1389" i="9"/>
  <c r="N2248" i="10" s="1"/>
  <c r="F1388" i="9"/>
  <c r="N2247" i="10" s="1"/>
  <c r="F1387" i="9"/>
  <c r="N2246" i="10" s="1"/>
  <c r="F1386" i="9"/>
  <c r="N2245" i="10" s="1"/>
  <c r="F1385" i="9"/>
  <c r="N2244" i="10" s="1"/>
  <c r="F1384" i="9"/>
  <c r="N2243" i="10" s="1"/>
  <c r="F1383" i="9"/>
  <c r="N2242" i="10" s="1"/>
  <c r="F1382" i="9"/>
  <c r="N2241" i="10" s="1"/>
  <c r="F1381" i="9"/>
  <c r="F1380" i="9"/>
  <c r="N2240" i="10" s="1"/>
  <c r="F1379" i="9"/>
  <c r="N2239" i="10" s="1"/>
  <c r="F1378" i="9"/>
  <c r="N2238" i="10" s="1"/>
  <c r="F1377" i="9"/>
  <c r="N2237" i="10" s="1"/>
  <c r="F1376" i="9"/>
  <c r="N2236" i="10" s="1"/>
  <c r="F1375" i="9"/>
  <c r="N2235" i="10" s="1"/>
  <c r="F1374" i="9"/>
  <c r="N2234" i="10" s="1"/>
  <c r="F1373" i="9"/>
  <c r="N2233" i="10" s="1"/>
  <c r="F1372" i="9"/>
  <c r="N2232" i="10" s="1"/>
  <c r="F1371" i="9"/>
  <c r="N2231" i="10" s="1"/>
  <c r="F1370" i="9"/>
  <c r="F1369" i="9"/>
  <c r="N2230" i="10" s="1"/>
  <c r="F1368" i="9"/>
  <c r="N2229" i="10" s="1"/>
  <c r="F1367" i="9"/>
  <c r="N2228" i="10" s="1"/>
  <c r="F1366" i="9"/>
  <c r="N2227" i="10" s="1"/>
  <c r="F1365" i="9"/>
  <c r="N2226" i="10" s="1"/>
  <c r="F1364" i="9"/>
  <c r="N2225" i="10" s="1"/>
  <c r="F1363" i="9"/>
  <c r="N2224" i="10" s="1"/>
  <c r="F1362" i="9"/>
  <c r="N2223" i="10" s="1"/>
  <c r="F1361" i="9"/>
  <c r="N2222" i="10" s="1"/>
  <c r="F1360" i="9"/>
  <c r="N2221" i="10" s="1"/>
  <c r="F1359" i="9"/>
  <c r="F1358" i="9"/>
  <c r="N2220" i="10" s="1"/>
  <c r="F1357" i="9"/>
  <c r="N2219" i="10" s="1"/>
  <c r="F1356" i="9"/>
  <c r="N2218" i="10" s="1"/>
  <c r="F1355" i="9"/>
  <c r="N2217" i="10" s="1"/>
  <c r="F1354" i="9"/>
  <c r="N2216" i="10" s="1"/>
  <c r="F1353" i="9"/>
  <c r="N2215" i="10" s="1"/>
  <c r="F1352" i="9"/>
  <c r="N2214" i="10" s="1"/>
  <c r="F1351" i="9"/>
  <c r="N2213" i="10" s="1"/>
  <c r="F1350" i="9"/>
  <c r="N2212" i="10" s="1"/>
  <c r="F1349" i="9"/>
  <c r="N2211" i="10" s="1"/>
  <c r="F1348" i="9"/>
  <c r="F1347" i="9"/>
  <c r="N2210" i="10" s="1"/>
  <c r="F1346" i="9"/>
  <c r="N2209" i="10" s="1"/>
  <c r="F1345" i="9"/>
  <c r="N2208" i="10" s="1"/>
  <c r="F1344" i="9"/>
  <c r="N2207" i="10" s="1"/>
  <c r="F1343" i="9"/>
  <c r="N2206" i="10" s="1"/>
  <c r="F1342" i="9"/>
  <c r="N2205" i="10" s="1"/>
  <c r="F1341" i="9"/>
  <c r="N2204" i="10" s="1"/>
  <c r="F1340" i="9"/>
  <c r="N2203" i="10" s="1"/>
  <c r="F1339" i="9"/>
  <c r="N2202" i="10" s="1"/>
  <c r="F1338" i="9"/>
  <c r="N2201" i="10" s="1"/>
  <c r="F1337" i="9"/>
  <c r="F1336" i="9"/>
  <c r="F1335" i="9"/>
  <c r="N2200" i="10" s="1"/>
  <c r="F1334" i="9"/>
  <c r="N2199" i="10" s="1"/>
  <c r="F1333" i="9"/>
  <c r="N2198" i="10" s="1"/>
  <c r="F1332" i="9"/>
  <c r="N2197" i="10" s="1"/>
  <c r="F1331" i="9"/>
  <c r="N2196" i="10" s="1"/>
  <c r="F1330" i="9"/>
  <c r="N2195" i="10" s="1"/>
  <c r="F1329" i="9"/>
  <c r="N2194" i="10" s="1"/>
  <c r="F1328" i="9"/>
  <c r="N2193" i="10" s="1"/>
  <c r="F1327" i="9"/>
  <c r="N2192" i="10" s="1"/>
  <c r="F1326" i="9"/>
  <c r="N2191" i="10" s="1"/>
  <c r="F1325" i="9"/>
  <c r="F1324" i="9"/>
  <c r="N2190" i="10" s="1"/>
  <c r="F1323" i="9"/>
  <c r="N2189" i="10" s="1"/>
  <c r="F1322" i="9"/>
  <c r="N2188" i="10" s="1"/>
  <c r="F1321" i="9"/>
  <c r="N2187" i="10" s="1"/>
  <c r="F1320" i="9"/>
  <c r="N2186" i="10" s="1"/>
  <c r="F1319" i="9"/>
  <c r="N2185" i="10" s="1"/>
  <c r="F1318" i="9"/>
  <c r="N2184" i="10" s="1"/>
  <c r="F1317" i="9"/>
  <c r="N2183" i="10" s="1"/>
  <c r="F1316" i="9"/>
  <c r="N2182" i="10" s="1"/>
  <c r="F1315" i="9"/>
  <c r="N2181" i="10" s="1"/>
  <c r="F1314" i="9"/>
  <c r="F1313" i="9"/>
  <c r="N2180" i="10" s="1"/>
  <c r="F1312" i="9"/>
  <c r="N2179" i="10" s="1"/>
  <c r="F1311" i="9"/>
  <c r="N2178" i="10" s="1"/>
  <c r="F1310" i="9"/>
  <c r="N2177" i="10" s="1"/>
  <c r="F1309" i="9"/>
  <c r="N2176" i="10" s="1"/>
  <c r="F1308" i="9"/>
  <c r="N2175" i="10" s="1"/>
  <c r="F1307" i="9"/>
  <c r="N2174" i="10" s="1"/>
  <c r="F1306" i="9"/>
  <c r="N2173" i="10" s="1"/>
  <c r="F1305" i="9"/>
  <c r="N2172" i="10" s="1"/>
  <c r="F1304" i="9"/>
  <c r="N2171" i="10" s="1"/>
  <c r="F1303" i="9"/>
  <c r="F1302" i="9"/>
  <c r="N2170" i="10" s="1"/>
  <c r="F1301" i="9"/>
  <c r="N2169" i="10" s="1"/>
  <c r="F1300" i="9"/>
  <c r="N2168" i="10" s="1"/>
  <c r="F1299" i="9"/>
  <c r="N2167" i="10" s="1"/>
  <c r="F1298" i="9"/>
  <c r="N2166" i="10" s="1"/>
  <c r="F1297" i="9"/>
  <c r="N2165" i="10" s="1"/>
  <c r="F1296" i="9"/>
  <c r="N2164" i="10" s="1"/>
  <c r="F1295" i="9"/>
  <c r="N2163" i="10" s="1"/>
  <c r="F1294" i="9"/>
  <c r="N2162" i="10" s="1"/>
  <c r="F1293" i="9"/>
  <c r="N2161" i="10" s="1"/>
  <c r="F1292" i="9"/>
  <c r="F1291" i="9"/>
  <c r="N2160" i="10" s="1"/>
  <c r="F1290" i="9"/>
  <c r="N2159" i="10" s="1"/>
  <c r="F1289" i="9"/>
  <c r="N2158" i="10" s="1"/>
  <c r="F1288" i="9"/>
  <c r="N2157" i="10" s="1"/>
  <c r="F1287" i="9"/>
  <c r="N2156" i="10" s="1"/>
  <c r="F1286" i="9"/>
  <c r="N2155" i="10" s="1"/>
  <c r="F1285" i="9"/>
  <c r="N2154" i="10" s="1"/>
  <c r="F1284" i="9"/>
  <c r="N2153" i="10" s="1"/>
  <c r="F1283" i="9"/>
  <c r="N2152" i="10" s="1"/>
  <c r="F1282" i="9"/>
  <c r="N2151" i="10" s="1"/>
  <c r="F1281" i="9"/>
  <c r="F1280" i="9"/>
  <c r="N2150" i="10" s="1"/>
  <c r="F1279" i="9"/>
  <c r="N2149" i="10" s="1"/>
  <c r="F1278" i="9"/>
  <c r="N2148" i="10" s="1"/>
  <c r="F1277" i="9"/>
  <c r="N2147" i="10" s="1"/>
  <c r="F1276" i="9"/>
  <c r="N2146" i="10" s="1"/>
  <c r="F1275" i="9"/>
  <c r="N2145" i="10" s="1"/>
  <c r="F1274" i="9"/>
  <c r="N2144" i="10" s="1"/>
  <c r="F1273" i="9"/>
  <c r="N2143" i="10" s="1"/>
  <c r="F1272" i="9"/>
  <c r="N2142" i="10" s="1"/>
  <c r="F1271" i="9"/>
  <c r="N2141" i="10" s="1"/>
  <c r="F1270" i="9"/>
  <c r="F1269" i="9"/>
  <c r="N2140" i="10" s="1"/>
  <c r="F1268" i="9"/>
  <c r="N2139" i="10" s="1"/>
  <c r="F1267" i="9"/>
  <c r="N2138" i="10" s="1"/>
  <c r="F1266" i="9"/>
  <c r="N2137" i="10" s="1"/>
  <c r="F1265" i="9"/>
  <c r="N2136" i="10" s="1"/>
  <c r="F1264" i="9"/>
  <c r="N2135" i="10" s="1"/>
  <c r="F1263" i="9"/>
  <c r="N2134" i="10" s="1"/>
  <c r="F1262" i="9"/>
  <c r="N2133" i="10" s="1"/>
  <c r="F1261" i="9"/>
  <c r="N2132" i="10" s="1"/>
  <c r="F1260" i="9"/>
  <c r="N2131" i="10" s="1"/>
  <c r="F1259" i="9"/>
  <c r="F1258" i="9"/>
  <c r="N2130" i="10" s="1"/>
  <c r="F1257" i="9"/>
  <c r="N2129" i="10" s="1"/>
  <c r="F1256" i="9"/>
  <c r="N2128" i="10" s="1"/>
  <c r="F1255" i="9"/>
  <c r="N2127" i="10" s="1"/>
  <c r="F1254" i="9"/>
  <c r="N2126" i="10" s="1"/>
  <c r="F1253" i="9"/>
  <c r="N2125" i="10" s="1"/>
  <c r="F1252" i="9"/>
  <c r="N2124" i="10" s="1"/>
  <c r="F1251" i="9"/>
  <c r="N2123" i="10" s="1"/>
  <c r="F1250" i="9"/>
  <c r="N2122" i="10" s="1"/>
  <c r="F1249" i="9"/>
  <c r="N2121" i="10" s="1"/>
  <c r="F1248" i="9"/>
  <c r="F1247" i="9"/>
  <c r="N2120" i="10" s="1"/>
  <c r="F1246" i="9"/>
  <c r="N2119" i="10" s="1"/>
  <c r="F1245" i="9"/>
  <c r="N2118" i="10" s="1"/>
  <c r="F1244" i="9"/>
  <c r="N2117" i="10" s="1"/>
  <c r="F1243" i="9"/>
  <c r="N2116" i="10" s="1"/>
  <c r="F1242" i="9"/>
  <c r="N2115" i="10" s="1"/>
  <c r="F1241" i="9"/>
  <c r="N2114" i="10" s="1"/>
  <c r="F1240" i="9"/>
  <c r="N2113" i="10" s="1"/>
  <c r="F1239" i="9"/>
  <c r="N2112" i="10" s="1"/>
  <c r="F1238" i="9"/>
  <c r="N2111" i="10" s="1"/>
  <c r="F1237" i="9"/>
  <c r="F1236" i="9"/>
  <c r="N2110" i="10" s="1"/>
  <c r="F1235" i="9"/>
  <c r="N2109" i="10" s="1"/>
  <c r="F1234" i="9"/>
  <c r="N2108" i="10" s="1"/>
  <c r="F1233" i="9"/>
  <c r="N2107" i="10" s="1"/>
  <c r="F1232" i="9"/>
  <c r="N2106" i="10" s="1"/>
  <c r="F1231" i="9"/>
  <c r="F1230" i="9"/>
  <c r="F1229" i="9"/>
  <c r="F1228" i="9"/>
  <c r="F1227" i="9"/>
  <c r="F1226" i="9"/>
  <c r="F1225" i="9"/>
  <c r="F1224" i="9"/>
  <c r="F1223" i="9"/>
  <c r="F1222" i="9"/>
  <c r="F1221" i="9"/>
  <c r="F1220" i="9"/>
  <c r="F1219" i="9"/>
  <c r="F1218" i="9"/>
  <c r="F1217" i="9"/>
  <c r="F1216" i="9"/>
  <c r="F1215" i="9"/>
  <c r="F1214" i="9"/>
  <c r="F1213" i="9"/>
  <c r="F1212" i="9"/>
  <c r="F1211" i="9"/>
  <c r="F1210" i="9"/>
  <c r="F1209" i="9"/>
  <c r="F1208" i="9"/>
  <c r="F1207" i="9"/>
  <c r="F1206" i="9"/>
  <c r="F1205" i="9"/>
  <c r="F1204" i="9"/>
  <c r="F1203" i="9"/>
  <c r="F1202" i="9"/>
  <c r="F1201" i="9"/>
  <c r="F1200" i="9"/>
  <c r="F1199" i="9"/>
  <c r="F1198" i="9"/>
  <c r="F1197" i="9"/>
  <c r="F1196" i="9"/>
  <c r="F1195" i="9"/>
  <c r="F1194" i="9"/>
  <c r="F1193" i="9"/>
  <c r="F1192" i="9"/>
  <c r="F1191" i="9"/>
  <c r="F1190" i="9"/>
  <c r="F1189" i="9"/>
  <c r="F1188" i="9"/>
  <c r="F1187" i="9"/>
  <c r="F1186" i="9"/>
  <c r="F1185" i="9"/>
  <c r="F1184" i="9"/>
  <c r="F1183" i="9"/>
  <c r="F1182" i="9"/>
  <c r="F1181" i="9"/>
  <c r="F1180" i="9"/>
  <c r="F1179" i="9"/>
  <c r="F1178" i="9"/>
  <c r="F1177" i="9"/>
  <c r="F1176" i="9"/>
  <c r="F1175" i="9"/>
  <c r="F1174" i="9"/>
  <c r="F1173" i="9"/>
  <c r="F1172" i="9"/>
  <c r="F1171" i="9"/>
  <c r="F1170" i="9"/>
  <c r="F1169" i="9"/>
  <c r="F1168" i="9"/>
  <c r="F1167" i="9"/>
  <c r="F1166" i="9"/>
  <c r="F1165" i="9"/>
  <c r="F1164" i="9"/>
  <c r="F1163" i="9"/>
  <c r="F1162" i="9"/>
  <c r="F1161" i="9"/>
  <c r="F1160" i="9"/>
  <c r="F1159" i="9"/>
  <c r="F1158" i="9"/>
  <c r="F1157" i="9"/>
  <c r="F1156" i="9"/>
  <c r="F1155" i="9"/>
  <c r="F1154" i="9"/>
  <c r="F1153" i="9"/>
  <c r="F1152" i="9"/>
  <c r="F1151" i="9"/>
  <c r="F1150" i="9"/>
  <c r="F1149" i="9"/>
  <c r="F1148" i="9"/>
  <c r="F1147" i="9"/>
  <c r="F1146" i="9"/>
  <c r="F1145" i="9"/>
  <c r="F1144" i="9"/>
  <c r="F1143" i="9"/>
  <c r="F1142" i="9"/>
  <c r="F1141" i="9"/>
  <c r="F1140" i="9"/>
  <c r="F1139" i="9"/>
  <c r="F1138" i="9"/>
  <c r="F1137" i="9"/>
  <c r="F1136" i="9"/>
  <c r="F1135" i="9"/>
  <c r="F1134" i="9"/>
  <c r="F1133" i="9"/>
  <c r="F1132" i="9"/>
  <c r="F1131" i="9"/>
  <c r="F1130" i="9"/>
  <c r="F1129" i="9"/>
  <c r="F1128" i="9"/>
  <c r="F1127" i="9"/>
  <c r="F1126" i="9"/>
  <c r="F1125" i="9"/>
  <c r="F1124" i="9"/>
  <c r="F1123" i="9"/>
  <c r="F1122" i="9"/>
  <c r="F1121" i="9"/>
  <c r="F1120" i="9"/>
  <c r="F1119" i="9"/>
  <c r="F1118" i="9"/>
  <c r="F1117" i="9"/>
  <c r="F1116" i="9"/>
  <c r="F1115" i="9"/>
  <c r="F1114" i="9"/>
  <c r="F1113" i="9"/>
  <c r="F1112" i="9"/>
  <c r="F1111" i="9"/>
  <c r="F1110" i="9"/>
  <c r="F1109" i="9"/>
  <c r="F1108" i="9"/>
  <c r="F1107" i="9"/>
  <c r="F1106" i="9"/>
  <c r="F1105" i="9"/>
  <c r="F1104" i="9"/>
  <c r="F1103" i="9"/>
  <c r="F1102" i="9"/>
  <c r="F1101" i="9"/>
  <c r="F1100" i="9"/>
  <c r="F1099" i="9"/>
  <c r="F1098" i="9"/>
  <c r="F1097" i="9"/>
  <c r="F1096" i="9"/>
  <c r="F1095" i="9"/>
  <c r="F1094" i="9"/>
  <c r="F1093" i="9"/>
  <c r="F1092" i="9"/>
  <c r="F1091" i="9"/>
  <c r="F1090" i="9"/>
  <c r="F1089" i="9"/>
  <c r="F1088" i="9"/>
  <c r="F1087" i="9"/>
  <c r="F1086" i="9"/>
  <c r="F1085" i="9"/>
  <c r="F1084" i="9"/>
  <c r="F1083" i="9"/>
  <c r="F1082" i="9"/>
  <c r="F1081" i="9"/>
  <c r="F1080" i="9"/>
  <c r="F1079" i="9"/>
  <c r="F1078" i="9"/>
  <c r="F1077" i="9"/>
  <c r="F1076" i="9"/>
  <c r="F1075" i="9"/>
  <c r="F1074" i="9"/>
  <c r="F1073" i="9"/>
  <c r="F1072" i="9"/>
  <c r="F1071" i="9"/>
  <c r="F1070" i="9"/>
  <c r="F1069" i="9"/>
  <c r="F1068" i="9"/>
  <c r="F1067" i="9"/>
  <c r="F1066" i="9"/>
  <c r="F1065" i="9"/>
  <c r="F1064" i="9"/>
  <c r="F1063" i="9"/>
  <c r="F1062" i="9"/>
  <c r="F1061" i="9"/>
  <c r="F1060" i="9"/>
  <c r="F1059" i="9"/>
  <c r="F1058" i="9"/>
  <c r="F1057" i="9"/>
  <c r="F1056" i="9"/>
  <c r="F1055" i="9"/>
  <c r="F1054" i="9"/>
  <c r="F1053" i="9"/>
  <c r="F1052" i="9"/>
  <c r="F1051" i="9"/>
  <c r="F1050" i="9"/>
  <c r="F1049" i="9"/>
  <c r="F1048" i="9"/>
  <c r="F1047" i="9"/>
  <c r="F1046" i="9"/>
  <c r="F1045" i="9"/>
  <c r="F1044" i="9"/>
  <c r="F1043" i="9"/>
  <c r="F1042" i="9"/>
  <c r="F1041" i="9"/>
  <c r="F1040" i="9"/>
  <c r="F1039" i="9"/>
  <c r="F1038" i="9"/>
  <c r="F1037" i="9"/>
  <c r="F1036" i="9"/>
  <c r="F1035" i="9"/>
  <c r="F1034" i="9"/>
  <c r="F1033" i="9"/>
  <c r="F1032" i="9"/>
  <c r="F1031" i="9"/>
  <c r="F1030" i="9"/>
  <c r="F1029" i="9"/>
  <c r="F1028" i="9"/>
  <c r="F1027" i="9"/>
  <c r="F1026" i="9"/>
  <c r="F1025" i="9"/>
  <c r="F1024" i="9"/>
  <c r="F1023" i="9"/>
  <c r="F1022" i="9"/>
  <c r="F1021" i="9"/>
  <c r="F1020" i="9"/>
  <c r="F1019" i="9"/>
  <c r="F1018" i="9"/>
  <c r="F1017" i="9"/>
  <c r="F1016" i="9"/>
  <c r="F1015" i="9"/>
  <c r="F1014" i="9"/>
  <c r="F1013" i="9"/>
  <c r="F1012" i="9"/>
  <c r="F1011" i="9"/>
  <c r="F1010" i="9"/>
  <c r="F1009" i="9"/>
  <c r="F1008" i="9"/>
  <c r="F1007" i="9"/>
  <c r="F1006" i="9"/>
  <c r="F1005" i="9"/>
  <c r="F1004" i="9"/>
  <c r="F1003" i="9"/>
  <c r="F1002" i="9"/>
  <c r="F1001" i="9"/>
  <c r="F1000" i="9"/>
  <c r="F999" i="9"/>
  <c r="F998" i="9"/>
  <c r="F997" i="9"/>
  <c r="F996" i="9"/>
  <c r="F995" i="9"/>
  <c r="F994" i="9"/>
  <c r="F993" i="9"/>
  <c r="F992" i="9"/>
  <c r="F991" i="9"/>
  <c r="F990" i="9"/>
  <c r="F989" i="9"/>
  <c r="F988" i="9"/>
  <c r="F987" i="9"/>
  <c r="F986" i="9"/>
  <c r="F985" i="9"/>
  <c r="F984" i="9"/>
  <c r="F983" i="9"/>
  <c r="F982" i="9"/>
  <c r="F981" i="9"/>
  <c r="F980" i="9"/>
  <c r="F979" i="9"/>
  <c r="F978" i="9"/>
  <c r="F977" i="9"/>
  <c r="F976" i="9"/>
  <c r="F975" i="9"/>
  <c r="F974" i="9"/>
  <c r="F973" i="9"/>
  <c r="F972" i="9"/>
  <c r="F971" i="9"/>
  <c r="F970" i="9"/>
  <c r="F969" i="9"/>
  <c r="F968" i="9"/>
  <c r="F967" i="9"/>
  <c r="F966" i="9"/>
  <c r="F965" i="9"/>
  <c r="F964" i="9"/>
  <c r="F963" i="9"/>
  <c r="F962" i="9"/>
  <c r="F961" i="9"/>
  <c r="F960" i="9"/>
  <c r="F959" i="9"/>
  <c r="F958" i="9"/>
  <c r="F957" i="9"/>
  <c r="F956" i="9"/>
  <c r="F955" i="9"/>
  <c r="F954" i="9"/>
  <c r="F953" i="9"/>
  <c r="F952" i="9"/>
  <c r="F951" i="9"/>
  <c r="F950" i="9"/>
  <c r="F949" i="9"/>
  <c r="F948" i="9"/>
  <c r="F947" i="9"/>
  <c r="F946" i="9"/>
  <c r="F945" i="9"/>
  <c r="F944" i="9"/>
  <c r="F943" i="9"/>
  <c r="F942" i="9"/>
  <c r="F941" i="9"/>
  <c r="F940" i="9"/>
  <c r="F939" i="9"/>
  <c r="F938" i="9"/>
  <c r="F937" i="9"/>
  <c r="F936" i="9"/>
  <c r="F935" i="9"/>
  <c r="F934" i="9"/>
  <c r="F933" i="9"/>
  <c r="F932" i="9"/>
  <c r="F931" i="9"/>
  <c r="F930" i="9"/>
  <c r="F929" i="9"/>
  <c r="F928" i="9"/>
  <c r="F927" i="9"/>
  <c r="F926" i="9"/>
  <c r="F925" i="9"/>
  <c r="F924" i="9"/>
  <c r="F923" i="9"/>
  <c r="F922" i="9"/>
  <c r="F921" i="9"/>
  <c r="F920" i="9"/>
  <c r="F919" i="9"/>
  <c r="F918" i="9"/>
  <c r="F917" i="9"/>
  <c r="F916" i="9"/>
  <c r="F915" i="9"/>
  <c r="F914" i="9"/>
  <c r="F913" i="9"/>
  <c r="F912" i="9"/>
  <c r="F911" i="9"/>
  <c r="F910" i="9"/>
  <c r="F909" i="9"/>
  <c r="F908" i="9"/>
  <c r="F907" i="9"/>
  <c r="F906" i="9"/>
  <c r="F905" i="9"/>
  <c r="F904" i="9"/>
  <c r="F903" i="9"/>
  <c r="F902" i="9"/>
  <c r="F901" i="9"/>
  <c r="F900" i="9"/>
  <c r="F899" i="9"/>
  <c r="F898" i="9"/>
  <c r="F897" i="9"/>
  <c r="F896" i="9"/>
  <c r="F895" i="9"/>
  <c r="F894" i="9"/>
  <c r="F893" i="9"/>
  <c r="F892" i="9"/>
  <c r="F891" i="9"/>
  <c r="F890" i="9"/>
  <c r="F889" i="9"/>
  <c r="F888" i="9"/>
  <c r="F887" i="9"/>
  <c r="F886" i="9"/>
  <c r="F885" i="9"/>
  <c r="N880" i="10" s="1"/>
  <c r="F884" i="9"/>
  <c r="F883" i="9"/>
  <c r="F882" i="9"/>
  <c r="F881" i="9"/>
  <c r="F880" i="9"/>
  <c r="F879" i="9"/>
  <c r="F878" i="9"/>
  <c r="F877" i="9"/>
  <c r="N872" i="10" s="1"/>
  <c r="F876" i="9"/>
  <c r="F875" i="9"/>
  <c r="F874" i="9"/>
  <c r="F873" i="9"/>
  <c r="F872" i="9"/>
  <c r="F871" i="9"/>
  <c r="F870" i="9"/>
  <c r="F869" i="9"/>
  <c r="F868" i="9"/>
  <c r="F867" i="9"/>
  <c r="F866" i="9"/>
  <c r="F865" i="9"/>
  <c r="F864" i="9"/>
  <c r="F863" i="9"/>
  <c r="F862" i="9"/>
  <c r="F861" i="9"/>
  <c r="F860" i="9"/>
  <c r="F859" i="9"/>
  <c r="F858" i="9"/>
  <c r="F857" i="9"/>
  <c r="F856" i="9"/>
  <c r="F855" i="9"/>
  <c r="F854" i="9"/>
  <c r="F853" i="9"/>
  <c r="F852" i="9"/>
  <c r="F851" i="9"/>
  <c r="F850" i="9"/>
  <c r="F849" i="9"/>
  <c r="F848" i="9"/>
  <c r="F847" i="9"/>
  <c r="F846" i="9"/>
  <c r="F845" i="9"/>
  <c r="F844" i="9"/>
  <c r="F843" i="9"/>
  <c r="F842" i="9"/>
  <c r="F841" i="9"/>
  <c r="F840" i="9"/>
  <c r="F839" i="9"/>
  <c r="F838" i="9"/>
  <c r="F837" i="9"/>
  <c r="F836" i="9"/>
  <c r="F835" i="9"/>
  <c r="F834" i="9"/>
  <c r="F833" i="9"/>
  <c r="F832" i="9"/>
  <c r="F831" i="9"/>
  <c r="F830" i="9"/>
  <c r="F829" i="9"/>
  <c r="F828" i="9"/>
  <c r="F827" i="9"/>
  <c r="F826" i="9"/>
  <c r="F825" i="9"/>
  <c r="F824" i="9"/>
  <c r="F823" i="9"/>
  <c r="F822" i="9"/>
  <c r="F821" i="9"/>
  <c r="F820" i="9"/>
  <c r="F819" i="9"/>
  <c r="F818" i="9"/>
  <c r="F817" i="9"/>
  <c r="F816" i="9"/>
  <c r="F815" i="9"/>
  <c r="F814" i="9"/>
  <c r="F813" i="9"/>
  <c r="F812" i="9"/>
  <c r="F811" i="9"/>
  <c r="F810" i="9"/>
  <c r="F809" i="9"/>
  <c r="F808" i="9"/>
  <c r="F807" i="9"/>
  <c r="F806" i="9"/>
  <c r="F805" i="9"/>
  <c r="F804" i="9"/>
  <c r="F803" i="9"/>
  <c r="F802" i="9"/>
  <c r="F801" i="9"/>
  <c r="F800" i="9"/>
  <c r="F799" i="9"/>
  <c r="F798" i="9"/>
  <c r="F797" i="9"/>
  <c r="F796" i="9"/>
  <c r="F795" i="9"/>
  <c r="F794" i="9"/>
  <c r="F793" i="9"/>
  <c r="F792" i="9"/>
  <c r="F791" i="9"/>
  <c r="F790" i="9"/>
  <c r="F789" i="9"/>
  <c r="F788" i="9"/>
  <c r="F787" i="9"/>
  <c r="F786" i="9"/>
  <c r="F785" i="9"/>
  <c r="F784" i="9"/>
  <c r="F783" i="9"/>
  <c r="F782" i="9"/>
  <c r="F781" i="9"/>
  <c r="F780" i="9"/>
  <c r="F779" i="9"/>
  <c r="F778" i="9"/>
  <c r="F777" i="9"/>
  <c r="F776" i="9"/>
  <c r="F775" i="9"/>
  <c r="F774" i="9"/>
  <c r="F773" i="9"/>
  <c r="F772" i="9"/>
  <c r="F771" i="9"/>
  <c r="F770" i="9"/>
  <c r="F769" i="9"/>
  <c r="F768" i="9"/>
  <c r="F767" i="9"/>
  <c r="F766" i="9"/>
  <c r="F765" i="9"/>
  <c r="F764" i="9"/>
  <c r="F763" i="9"/>
  <c r="F762" i="9"/>
  <c r="F761" i="9"/>
  <c r="F760" i="9"/>
  <c r="F759" i="9"/>
  <c r="F758" i="9"/>
  <c r="F757" i="9"/>
  <c r="F756" i="9"/>
  <c r="F755" i="9"/>
  <c r="F754" i="9"/>
  <c r="F753" i="9"/>
  <c r="F752" i="9"/>
  <c r="F751" i="9"/>
  <c r="F750" i="9"/>
  <c r="F749" i="9"/>
  <c r="F748" i="9"/>
  <c r="F747" i="9"/>
  <c r="F746" i="9"/>
  <c r="F745" i="9"/>
  <c r="F744" i="9"/>
  <c r="F743" i="9"/>
  <c r="F742" i="9"/>
  <c r="F741" i="9"/>
  <c r="F740" i="9"/>
  <c r="F739" i="9"/>
  <c r="F738" i="9"/>
  <c r="F737" i="9"/>
  <c r="F736" i="9"/>
  <c r="F735" i="9"/>
  <c r="F734" i="9"/>
  <c r="F733" i="9"/>
  <c r="N728" i="10" s="1"/>
  <c r="F732" i="9"/>
  <c r="F731" i="9"/>
  <c r="F730" i="9"/>
  <c r="F729" i="9"/>
  <c r="F728" i="9"/>
  <c r="F727" i="9"/>
  <c r="F726" i="9"/>
  <c r="F725" i="9"/>
  <c r="F724" i="9"/>
  <c r="F723" i="9"/>
  <c r="F722" i="9"/>
  <c r="F721" i="9"/>
  <c r="F720" i="9"/>
  <c r="F719" i="9"/>
  <c r="F718" i="9"/>
  <c r="F717" i="9"/>
  <c r="F716" i="9"/>
  <c r="F715" i="9"/>
  <c r="F714" i="9"/>
  <c r="F713" i="9"/>
  <c r="F712" i="9"/>
  <c r="F711" i="9"/>
  <c r="F710" i="9"/>
  <c r="F709" i="9"/>
  <c r="F708" i="9"/>
  <c r="F707" i="9"/>
  <c r="F706" i="9"/>
  <c r="F705" i="9"/>
  <c r="F704" i="9"/>
  <c r="F703" i="9"/>
  <c r="F702" i="9"/>
  <c r="F701" i="9"/>
  <c r="F700" i="9"/>
  <c r="F699" i="9"/>
  <c r="F698" i="9"/>
  <c r="F697" i="9"/>
  <c r="F696" i="9"/>
  <c r="F695" i="9"/>
  <c r="F694" i="9"/>
  <c r="F693" i="9"/>
  <c r="F692" i="9"/>
  <c r="F691" i="9"/>
  <c r="F690" i="9"/>
  <c r="F689" i="9"/>
  <c r="F688" i="9"/>
  <c r="F687" i="9"/>
  <c r="F686" i="9"/>
  <c r="F685" i="9"/>
  <c r="F684" i="9"/>
  <c r="F683" i="9"/>
  <c r="F682" i="9"/>
  <c r="F681" i="9"/>
  <c r="F680" i="9"/>
  <c r="F679" i="9"/>
  <c r="F678" i="9"/>
  <c r="F677" i="9"/>
  <c r="F676" i="9"/>
  <c r="F675" i="9"/>
  <c r="F674" i="9"/>
  <c r="F673" i="9"/>
  <c r="F672" i="9"/>
  <c r="F671" i="9"/>
  <c r="F670" i="9"/>
  <c r="F669" i="9"/>
  <c r="F668" i="9"/>
  <c r="F667" i="9"/>
  <c r="F666" i="9"/>
  <c r="F665" i="9"/>
  <c r="F664" i="9"/>
  <c r="F663" i="9"/>
  <c r="F662" i="9"/>
  <c r="F661" i="9"/>
  <c r="N656" i="10" s="1"/>
  <c r="F660" i="9"/>
  <c r="F659" i="9"/>
  <c r="F658" i="9"/>
  <c r="F657" i="9"/>
  <c r="F656" i="9"/>
  <c r="F655" i="9"/>
  <c r="F654" i="9"/>
  <c r="F653" i="9"/>
  <c r="F652" i="9"/>
  <c r="F651" i="9"/>
  <c r="F650" i="9"/>
  <c r="F649" i="9"/>
  <c r="F648" i="9"/>
  <c r="F647" i="9"/>
  <c r="F646" i="9"/>
  <c r="F645" i="9"/>
  <c r="F644" i="9"/>
  <c r="F643" i="9"/>
  <c r="F642" i="9"/>
  <c r="F641" i="9"/>
  <c r="F640" i="9"/>
  <c r="F639" i="9"/>
  <c r="F638" i="9"/>
  <c r="F637" i="9"/>
  <c r="F636" i="9"/>
  <c r="F635" i="9"/>
  <c r="F634" i="9"/>
  <c r="F633" i="9"/>
  <c r="F632" i="9"/>
  <c r="F631" i="9"/>
  <c r="F630" i="9"/>
  <c r="F629" i="9"/>
  <c r="F628" i="9"/>
  <c r="F627" i="9"/>
  <c r="F626" i="9"/>
  <c r="F625" i="9"/>
  <c r="F624" i="9"/>
  <c r="F623" i="9"/>
  <c r="F622" i="9"/>
  <c r="F621" i="9"/>
  <c r="F620" i="9"/>
  <c r="F619" i="9"/>
  <c r="F618" i="9"/>
  <c r="F617" i="9"/>
  <c r="F616" i="9"/>
  <c r="F615" i="9"/>
  <c r="F614" i="9"/>
  <c r="F613" i="9"/>
  <c r="F612" i="9"/>
  <c r="F611" i="9"/>
  <c r="F610" i="9"/>
  <c r="F609" i="9"/>
  <c r="F608" i="9"/>
  <c r="F607" i="9"/>
  <c r="F606" i="9"/>
  <c r="F605" i="9"/>
  <c r="F604" i="9"/>
  <c r="F603" i="9"/>
  <c r="F602" i="9"/>
  <c r="F601" i="9"/>
  <c r="F600" i="9"/>
  <c r="F599" i="9"/>
  <c r="F598" i="9"/>
  <c r="F597" i="9"/>
  <c r="F596" i="9"/>
  <c r="F595" i="9"/>
  <c r="F594" i="9"/>
  <c r="F593" i="9"/>
  <c r="F592" i="9"/>
  <c r="F591" i="9"/>
  <c r="F590" i="9"/>
  <c r="F589" i="9"/>
  <c r="N584" i="10" s="1"/>
  <c r="F588" i="9"/>
  <c r="N583" i="10" s="1"/>
  <c r="F587" i="9"/>
  <c r="F586" i="9"/>
  <c r="F585" i="9"/>
  <c r="F584" i="9"/>
  <c r="F583" i="9"/>
  <c r="F582" i="9"/>
  <c r="F581" i="9"/>
  <c r="F580" i="9"/>
  <c r="F579" i="9"/>
  <c r="F578" i="9"/>
  <c r="F577" i="9"/>
  <c r="F576" i="9"/>
  <c r="F575" i="9"/>
  <c r="F574" i="9"/>
  <c r="F573" i="9"/>
  <c r="F572" i="9"/>
  <c r="F571" i="9"/>
  <c r="F570" i="9"/>
  <c r="F569" i="9"/>
  <c r="F568" i="9"/>
  <c r="F567" i="9"/>
  <c r="F566" i="9"/>
  <c r="F565" i="9"/>
  <c r="F564" i="9"/>
  <c r="F563" i="9"/>
  <c r="F562" i="9"/>
  <c r="F561" i="9"/>
  <c r="F560" i="9"/>
  <c r="F559" i="9"/>
  <c r="F558" i="9"/>
  <c r="F557" i="9"/>
  <c r="F556" i="9"/>
  <c r="F555" i="9"/>
  <c r="F554" i="9"/>
  <c r="F553" i="9"/>
  <c r="F552" i="9"/>
  <c r="F551" i="9"/>
  <c r="F550" i="9"/>
  <c r="F549" i="9"/>
  <c r="F548" i="9"/>
  <c r="F547" i="9"/>
  <c r="F546" i="9"/>
  <c r="F545" i="9"/>
  <c r="F544" i="9"/>
  <c r="F543" i="9"/>
  <c r="F542" i="9"/>
  <c r="F541" i="9"/>
  <c r="F540" i="9"/>
  <c r="F539" i="9"/>
  <c r="F538" i="9"/>
  <c r="F537" i="9"/>
  <c r="F536" i="9"/>
  <c r="F535" i="9"/>
  <c r="F534" i="9"/>
  <c r="F533" i="9"/>
  <c r="F532" i="9"/>
  <c r="F531" i="9"/>
  <c r="F530" i="9"/>
  <c r="F529" i="9"/>
  <c r="F528" i="9"/>
  <c r="F527" i="9"/>
  <c r="F526" i="9"/>
  <c r="F525" i="9"/>
  <c r="F524" i="9"/>
  <c r="F523" i="9"/>
  <c r="F522" i="9"/>
  <c r="F521" i="9"/>
  <c r="F520" i="9"/>
  <c r="F519" i="9"/>
  <c r="F518" i="9"/>
  <c r="F517" i="9"/>
  <c r="F516" i="9"/>
  <c r="F515" i="9"/>
  <c r="F514" i="9"/>
  <c r="N509" i="10" s="1"/>
  <c r="F513" i="9"/>
  <c r="F512" i="9"/>
  <c r="F511" i="9"/>
  <c r="F510" i="9"/>
  <c r="F509" i="9"/>
  <c r="F508" i="9"/>
  <c r="N503" i="10" s="1"/>
  <c r="F507" i="9"/>
  <c r="N502" i="10" s="1"/>
  <c r="F506" i="9"/>
  <c r="N501" i="10" s="1"/>
  <c r="F505" i="9"/>
  <c r="F504" i="9"/>
  <c r="F503" i="9"/>
  <c r="F502" i="9"/>
  <c r="F501" i="9"/>
  <c r="F500" i="9"/>
  <c r="F499" i="9"/>
  <c r="F498" i="9"/>
  <c r="F497" i="9"/>
  <c r="F496" i="9"/>
  <c r="F495" i="9"/>
  <c r="F494" i="9"/>
  <c r="F493" i="9"/>
  <c r="F492" i="9"/>
  <c r="F491" i="9"/>
  <c r="F490" i="9"/>
  <c r="F489" i="9"/>
  <c r="F488" i="9"/>
  <c r="F487" i="9"/>
  <c r="F486" i="9"/>
  <c r="F485" i="9"/>
  <c r="F484" i="9"/>
  <c r="F483" i="9"/>
  <c r="F482" i="9"/>
  <c r="F481" i="9"/>
  <c r="F480" i="9"/>
  <c r="F479" i="9"/>
  <c r="F478" i="9"/>
  <c r="F477" i="9"/>
  <c r="F476" i="9"/>
  <c r="F475" i="9"/>
  <c r="F474" i="9"/>
  <c r="F473" i="9"/>
  <c r="F472" i="9"/>
  <c r="F471" i="9"/>
  <c r="F470" i="9"/>
  <c r="F469" i="9"/>
  <c r="F468" i="9"/>
  <c r="F467" i="9"/>
  <c r="F466" i="9"/>
  <c r="F465" i="9"/>
  <c r="F464" i="9"/>
  <c r="F463" i="9"/>
  <c r="F462" i="9"/>
  <c r="F461" i="9"/>
  <c r="F460" i="9"/>
  <c r="F459" i="9"/>
  <c r="F458" i="9"/>
  <c r="F457" i="9"/>
  <c r="F456" i="9"/>
  <c r="F455" i="9"/>
  <c r="F454" i="9"/>
  <c r="F453" i="9"/>
  <c r="F452" i="9"/>
  <c r="F451" i="9"/>
  <c r="F450" i="9"/>
  <c r="F449" i="9"/>
  <c r="F448" i="9"/>
  <c r="F447" i="9"/>
  <c r="F446" i="9"/>
  <c r="F445" i="9"/>
  <c r="F444" i="9"/>
  <c r="F443" i="9"/>
  <c r="F442" i="9"/>
  <c r="F441" i="9"/>
  <c r="F440" i="9"/>
  <c r="F439" i="9"/>
  <c r="F438" i="9"/>
  <c r="F437" i="9"/>
  <c r="F436" i="9"/>
  <c r="F435" i="9"/>
  <c r="F434" i="9"/>
  <c r="N430" i="10" s="1"/>
  <c r="F433" i="9"/>
  <c r="F432" i="9"/>
  <c r="F431" i="9"/>
  <c r="F430" i="9"/>
  <c r="F429" i="9"/>
  <c r="N425" i="10" s="1"/>
  <c r="F428" i="9"/>
  <c r="N424" i="10" s="1"/>
  <c r="F427" i="9"/>
  <c r="N423" i="10" s="1"/>
  <c r="F426" i="9"/>
  <c r="N422" i="10" s="1"/>
  <c r="F425" i="9"/>
  <c r="F424" i="9"/>
  <c r="F423" i="9"/>
  <c r="F422" i="9"/>
  <c r="F421" i="9"/>
  <c r="F420" i="9"/>
  <c r="F419" i="9"/>
  <c r="F418" i="9"/>
  <c r="F417" i="9"/>
  <c r="F416" i="9"/>
  <c r="F415" i="9"/>
  <c r="F414" i="9"/>
  <c r="F413" i="9"/>
  <c r="F412" i="9"/>
  <c r="F411" i="9"/>
  <c r="F410" i="9"/>
  <c r="F409" i="9"/>
  <c r="F408" i="9"/>
  <c r="F407" i="9"/>
  <c r="F406" i="9"/>
  <c r="F405" i="9"/>
  <c r="F404" i="9"/>
  <c r="F403" i="9"/>
  <c r="F402" i="9"/>
  <c r="F401" i="9"/>
  <c r="F400" i="9"/>
  <c r="F399" i="9"/>
  <c r="F398" i="9"/>
  <c r="F397" i="9"/>
  <c r="F396" i="9"/>
  <c r="F395" i="9"/>
  <c r="F394" i="9"/>
  <c r="F393" i="9"/>
  <c r="F392" i="9"/>
  <c r="F391" i="9"/>
  <c r="F390" i="9"/>
  <c r="F389" i="9"/>
  <c r="F388" i="9"/>
  <c r="F387" i="9"/>
  <c r="F386" i="9"/>
  <c r="F385" i="9"/>
  <c r="F384" i="9"/>
  <c r="F383" i="9"/>
  <c r="F382" i="9"/>
  <c r="F381" i="9"/>
  <c r="F380" i="9"/>
  <c r="F379" i="9"/>
  <c r="F378" i="9"/>
  <c r="F377" i="9"/>
  <c r="F376" i="9"/>
  <c r="F375" i="9"/>
  <c r="F374" i="9"/>
  <c r="F373" i="9"/>
  <c r="F372" i="9"/>
  <c r="F371" i="9"/>
  <c r="F370" i="9"/>
  <c r="F369" i="9"/>
  <c r="F368" i="9"/>
  <c r="F367" i="9"/>
  <c r="F366" i="9"/>
  <c r="F365" i="9"/>
  <c r="F364" i="9"/>
  <c r="N360" i="10" s="1"/>
  <c r="F363" i="9"/>
  <c r="N359" i="10" s="1"/>
  <c r="F362" i="9"/>
  <c r="N358" i="10" s="1"/>
  <c r="F361" i="9"/>
  <c r="F360" i="9"/>
  <c r="F359" i="9"/>
  <c r="F358" i="9"/>
  <c r="F357" i="9"/>
  <c r="N353" i="10" s="1"/>
  <c r="F356" i="9"/>
  <c r="N352" i="10" s="1"/>
  <c r="F355" i="9"/>
  <c r="N351" i="10" s="1"/>
  <c r="F354" i="9"/>
  <c r="F353" i="9"/>
  <c r="F352" i="9"/>
  <c r="F351" i="9"/>
  <c r="F350" i="9"/>
  <c r="F349" i="9"/>
  <c r="F348" i="9"/>
  <c r="F347" i="9"/>
  <c r="F346" i="9"/>
  <c r="F345" i="9"/>
  <c r="F344" i="9"/>
  <c r="F343" i="9"/>
  <c r="F342" i="9"/>
  <c r="F341" i="9"/>
  <c r="F340" i="9"/>
  <c r="F339" i="9"/>
  <c r="F338" i="9"/>
  <c r="F337" i="9"/>
  <c r="F336" i="9"/>
  <c r="F335" i="9"/>
  <c r="F334" i="9"/>
  <c r="F333" i="9"/>
  <c r="F332" i="9"/>
  <c r="F331" i="9"/>
  <c r="F330" i="9"/>
  <c r="F329" i="9"/>
  <c r="F328" i="9"/>
  <c r="F327" i="9"/>
  <c r="F326" i="9"/>
  <c r="F325" i="9"/>
  <c r="F324" i="9"/>
  <c r="F323" i="9"/>
  <c r="F322" i="9"/>
  <c r="F321" i="9"/>
  <c r="F320" i="9"/>
  <c r="F319" i="9"/>
  <c r="F318" i="9"/>
  <c r="F317" i="9"/>
  <c r="F316" i="9"/>
  <c r="F315" i="9"/>
  <c r="F314" i="9"/>
  <c r="F313" i="9"/>
  <c r="F312" i="9"/>
  <c r="F311" i="9"/>
  <c r="F310" i="9"/>
  <c r="F309" i="9"/>
  <c r="F308" i="9"/>
  <c r="F307" i="9"/>
  <c r="F306" i="9"/>
  <c r="F305" i="9"/>
  <c r="F304" i="9"/>
  <c r="F303" i="9"/>
  <c r="F302" i="9"/>
  <c r="F301" i="9"/>
  <c r="N297" i="10" s="1"/>
  <c r="F300" i="9"/>
  <c r="N296" i="10" s="1"/>
  <c r="F299" i="9"/>
  <c r="N295" i="10" s="1"/>
  <c r="F298" i="9"/>
  <c r="N294" i="10" s="1"/>
  <c r="F297" i="9"/>
  <c r="F296" i="9"/>
  <c r="F295" i="9"/>
  <c r="F294" i="9"/>
  <c r="F293" i="9"/>
  <c r="F292" i="9"/>
  <c r="F291" i="9"/>
  <c r="F290" i="9"/>
  <c r="F289" i="9"/>
  <c r="F288" i="9"/>
  <c r="F287" i="9"/>
  <c r="F286" i="9"/>
  <c r="F285" i="9"/>
  <c r="F284" i="9"/>
  <c r="F283" i="9"/>
  <c r="F282" i="9"/>
  <c r="F281" i="9"/>
  <c r="F280" i="9"/>
  <c r="F279" i="9"/>
  <c r="F278" i="9"/>
  <c r="F277" i="9"/>
  <c r="F276" i="9"/>
  <c r="F275" i="9"/>
  <c r="F274" i="9"/>
  <c r="F273" i="9"/>
  <c r="F272" i="9"/>
  <c r="F271" i="9"/>
  <c r="F270" i="9"/>
  <c r="F269" i="9"/>
  <c r="F268" i="9"/>
  <c r="F267" i="9"/>
  <c r="F266" i="9"/>
  <c r="F265" i="9"/>
  <c r="F264" i="9"/>
  <c r="F263" i="9"/>
  <c r="F262" i="9"/>
  <c r="F261" i="9"/>
  <c r="F260" i="9"/>
  <c r="F259" i="9"/>
  <c r="F258" i="9"/>
  <c r="F257" i="9"/>
  <c r="F256" i="9"/>
  <c r="F255" i="9"/>
  <c r="F254" i="9"/>
  <c r="F253" i="9"/>
  <c r="F252" i="9"/>
  <c r="F251" i="9"/>
  <c r="F250" i="9"/>
  <c r="F249" i="9"/>
  <c r="F248" i="9"/>
  <c r="F247" i="9"/>
  <c r="F246" i="9"/>
  <c r="F245" i="9"/>
  <c r="F244" i="9"/>
  <c r="F243" i="9"/>
  <c r="F242" i="9"/>
  <c r="F241" i="9"/>
  <c r="F240" i="9"/>
  <c r="F239" i="9"/>
  <c r="F238" i="9"/>
  <c r="F237" i="9"/>
  <c r="F236" i="9"/>
  <c r="F235" i="9"/>
  <c r="N232" i="10" s="1"/>
  <c r="F234" i="9"/>
  <c r="F233" i="9"/>
  <c r="F232" i="9"/>
  <c r="F231" i="9"/>
  <c r="F230" i="9"/>
  <c r="F229" i="9"/>
  <c r="F228" i="9"/>
  <c r="F227" i="9"/>
  <c r="F226" i="9"/>
  <c r="F225" i="9"/>
  <c r="F224" i="9"/>
  <c r="N1200" i="10" s="1"/>
  <c r="F223" i="9"/>
  <c r="F222" i="9"/>
  <c r="N1198" i="10" s="1"/>
  <c r="F221" i="9"/>
  <c r="N1197" i="10" s="1"/>
  <c r="F220" i="9"/>
  <c r="N217" i="10" s="1"/>
  <c r="F219" i="9"/>
  <c r="N1195" i="10" s="1"/>
  <c r="F218" i="9"/>
  <c r="N1194" i="10" s="1"/>
  <c r="F217" i="9"/>
  <c r="N1193" i="10" s="1"/>
  <c r="F216" i="9"/>
  <c r="N1192" i="10" s="1"/>
  <c r="F215" i="9"/>
  <c r="N1191" i="10" s="1"/>
  <c r="F214" i="9"/>
  <c r="F213" i="9"/>
  <c r="N1190" i="10" s="1"/>
  <c r="F212" i="9"/>
  <c r="N1189" i="10" s="1"/>
  <c r="F211" i="9"/>
  <c r="N209" i="10" s="1"/>
  <c r="F210" i="9"/>
  <c r="N1187" i="10" s="1"/>
  <c r="F209" i="9"/>
  <c r="N1186" i="10" s="1"/>
  <c r="F208" i="9"/>
  <c r="N1185" i="10" s="1"/>
  <c r="F207" i="9"/>
  <c r="N205" i="10" s="1"/>
  <c r="F206" i="9"/>
  <c r="N1183" i="10" s="1"/>
  <c r="F205" i="9"/>
  <c r="N1182" i="10" s="1"/>
  <c r="F204" i="9"/>
  <c r="N1181" i="10" s="1"/>
  <c r="F203" i="9"/>
  <c r="N201" i="10" s="1"/>
  <c r="F202" i="9"/>
  <c r="N1180" i="10" s="1"/>
  <c r="F201" i="9"/>
  <c r="N1179" i="10" s="1"/>
  <c r="F200" i="9"/>
  <c r="N198" i="10" s="1"/>
  <c r="F199" i="9"/>
  <c r="F198" i="9"/>
  <c r="N1176" i="10" s="1"/>
  <c r="F197" i="9"/>
  <c r="N1175" i="10" s="1"/>
  <c r="F196" i="9"/>
  <c r="N194" i="10" s="1"/>
  <c r="F195" i="9"/>
  <c r="N1173" i="10" s="1"/>
  <c r="F194" i="9"/>
  <c r="N1172" i="10" s="1"/>
  <c r="F193" i="9"/>
  <c r="N1171" i="10" s="1"/>
  <c r="F192" i="9"/>
  <c r="F191" i="9"/>
  <c r="N1170" i="10" s="1"/>
  <c r="F190" i="9"/>
  <c r="N1169" i="10" s="1"/>
  <c r="F189" i="9"/>
  <c r="N1168" i="10" s="1"/>
  <c r="F188" i="9"/>
  <c r="N1167" i="10" s="1"/>
  <c r="F187" i="9"/>
  <c r="N1166" i="10" s="1"/>
  <c r="F186" i="9"/>
  <c r="N1165" i="10" s="1"/>
  <c r="F185" i="9"/>
  <c r="N1164" i="10" s="1"/>
  <c r="F184" i="9"/>
  <c r="N1163" i="10" s="1"/>
  <c r="F183" i="9"/>
  <c r="N182" i="10" s="1"/>
  <c r="F182" i="9"/>
  <c r="N1161" i="10" s="1"/>
  <c r="F181" i="9"/>
  <c r="F180" i="9"/>
  <c r="F179" i="9"/>
  <c r="N1159" i="10" s="1"/>
  <c r="F178" i="9"/>
  <c r="N1158" i="10" s="1"/>
  <c r="F177" i="9"/>
  <c r="N1157" i="10" s="1"/>
  <c r="F176" i="9"/>
  <c r="N1156" i="10" s="1"/>
  <c r="F175" i="9"/>
  <c r="N1155" i="10" s="1"/>
  <c r="F174" i="9"/>
  <c r="N1154" i="10" s="1"/>
  <c r="F173" i="9"/>
  <c r="N1153" i="10" s="1"/>
  <c r="F172" i="9"/>
  <c r="F171" i="9"/>
  <c r="N1151" i="10" s="1"/>
  <c r="F170" i="9"/>
  <c r="F169" i="9"/>
  <c r="N1150" i="10" s="1"/>
  <c r="F168" i="9"/>
  <c r="N167" i="10" s="1"/>
  <c r="F167" i="9"/>
  <c r="F166" i="9"/>
  <c r="N1147" i="10" s="1"/>
  <c r="F165" i="9"/>
  <c r="N1146" i="10" s="1"/>
  <c r="F164" i="9"/>
  <c r="N163" i="10" s="1"/>
  <c r="F163" i="9"/>
  <c r="N1144" i="10" s="1"/>
  <c r="F162" i="9"/>
  <c r="N1143" i="10" s="1"/>
  <c r="F161" i="9"/>
  <c r="N1142" i="10" s="1"/>
  <c r="F160" i="9"/>
  <c r="N1141" i="10" s="1"/>
  <c r="F159" i="9"/>
  <c r="F158" i="9"/>
  <c r="N1140" i="10" s="1"/>
  <c r="F157" i="9"/>
  <c r="N1139" i="10" s="1"/>
  <c r="F156" i="9"/>
  <c r="N1138" i="10" s="1"/>
  <c r="F155" i="9"/>
  <c r="N1137" i="10" s="1"/>
  <c r="F154" i="9"/>
  <c r="F153" i="9"/>
  <c r="N1135" i="10" s="1"/>
  <c r="F152" i="9"/>
  <c r="N1134" i="10" s="1"/>
  <c r="F151" i="9"/>
  <c r="N1133" i="10" s="1"/>
  <c r="F150" i="9"/>
  <c r="N1132" i="10" s="1"/>
  <c r="F149" i="9"/>
  <c r="N148" i="10" s="1"/>
  <c r="F148" i="9"/>
  <c r="F147" i="9"/>
  <c r="N1130" i="10" s="1"/>
  <c r="F146" i="9"/>
  <c r="N1129" i="10" s="1"/>
  <c r="F145" i="9"/>
  <c r="N1128" i="10" s="1"/>
  <c r="F144" i="9"/>
  <c r="N1127" i="10" s="1"/>
  <c r="F143" i="9"/>
  <c r="N1126" i="10" s="1"/>
  <c r="F142" i="9"/>
  <c r="N1125" i="10" s="1"/>
  <c r="F141" i="9"/>
  <c r="N1124" i="10" s="1"/>
  <c r="F140" i="9"/>
  <c r="N140" i="10" s="1"/>
  <c r="F139" i="9"/>
  <c r="N1122" i="10" s="1"/>
  <c r="F138" i="9"/>
  <c r="N1121" i="10" s="1"/>
  <c r="F137" i="9"/>
  <c r="F136" i="9"/>
  <c r="N136" i="10" s="1"/>
  <c r="F135" i="9"/>
  <c r="N1119" i="10" s="1"/>
  <c r="F134" i="9"/>
  <c r="N1118" i="10" s="1"/>
  <c r="F133" i="9"/>
  <c r="N1117" i="10" s="1"/>
  <c r="F132" i="9"/>
  <c r="N132" i="10" s="1"/>
  <c r="F131" i="9"/>
  <c r="N1115" i="10" s="1"/>
  <c r="F130" i="9"/>
  <c r="F129" i="9"/>
  <c r="N1113" i="10" s="1"/>
  <c r="F128" i="9"/>
  <c r="N1112" i="10" s="1"/>
  <c r="F127" i="9"/>
  <c r="N1111" i="10" s="1"/>
  <c r="F126" i="9"/>
  <c r="F125" i="9"/>
  <c r="N1110" i="10" s="1"/>
  <c r="F124" i="9"/>
  <c r="N1109" i="10" s="1"/>
  <c r="F123" i="9"/>
  <c r="N1108" i="10" s="1"/>
  <c r="F122" i="9"/>
  <c r="F121" i="9"/>
  <c r="N1106" i="10" s="1"/>
  <c r="F120" i="9"/>
  <c r="N1105" i="10" s="1"/>
  <c r="F119" i="9"/>
  <c r="N1104" i="10" s="1"/>
  <c r="F118" i="9"/>
  <c r="N1103" i="10" s="1"/>
  <c r="F117" i="9"/>
  <c r="N117" i="10" s="1"/>
  <c r="F116" i="9"/>
  <c r="N1101" i="10" s="1"/>
  <c r="F115" i="9"/>
  <c r="F114" i="9"/>
  <c r="F113" i="9"/>
  <c r="N1100" i="10" s="1"/>
  <c r="F112" i="9"/>
  <c r="N1099" i="10" s="1"/>
  <c r="F111" i="9"/>
  <c r="N1098" i="10" s="1"/>
  <c r="F110" i="9"/>
  <c r="F109" i="9"/>
  <c r="F108" i="9"/>
  <c r="F107" i="9"/>
  <c r="F106" i="9"/>
  <c r="F105" i="9"/>
  <c r="F104" i="9"/>
  <c r="F103" i="9"/>
  <c r="N110" i="10" s="1"/>
  <c r="F102" i="9"/>
  <c r="F101" i="9"/>
  <c r="F100" i="9"/>
  <c r="N1088" i="10" s="1"/>
  <c r="F99" i="9"/>
  <c r="N1087" i="10" s="1"/>
  <c r="F98" i="9"/>
  <c r="N1086" i="10" s="1"/>
  <c r="F97" i="9"/>
  <c r="N1085" i="10" s="1"/>
  <c r="F96" i="9"/>
  <c r="N1084" i="10" s="1"/>
  <c r="F95" i="9"/>
  <c r="N1083" i="10" s="1"/>
  <c r="F94" i="9"/>
  <c r="N1082" i="10" s="1"/>
  <c r="F93" i="9"/>
  <c r="N1081" i="10" s="1"/>
  <c r="F92" i="9"/>
  <c r="N109" i="10" s="1"/>
  <c r="F91" i="9"/>
  <c r="N1080" i="10" s="1"/>
  <c r="F90" i="9"/>
  <c r="N1079" i="10" s="1"/>
  <c r="F89" i="9"/>
  <c r="N1078" i="10" s="1"/>
  <c r="F88" i="9"/>
  <c r="N1077" i="10" s="1"/>
  <c r="F87" i="9"/>
  <c r="N1076" i="10" s="1"/>
  <c r="F86" i="9"/>
  <c r="N1075" i="10" s="1"/>
  <c r="F85" i="9"/>
  <c r="N1074" i="10" s="1"/>
  <c r="F84" i="9"/>
  <c r="N1073" i="10" s="1"/>
  <c r="F83" i="9"/>
  <c r="N1072" i="10" s="1"/>
  <c r="F82" i="9"/>
  <c r="N1071" i="10" s="1"/>
  <c r="F81" i="9"/>
  <c r="N108" i="10" s="1"/>
  <c r="F80" i="9"/>
  <c r="N1070" i="10" s="1"/>
  <c r="F79" i="9"/>
  <c r="N1069" i="10" s="1"/>
  <c r="F78" i="9"/>
  <c r="N1068" i="10" s="1"/>
  <c r="F77" i="9"/>
  <c r="N1067" i="10" s="1"/>
  <c r="F76" i="9"/>
  <c r="N1066" i="10" s="1"/>
  <c r="F75" i="9"/>
  <c r="N75" i="10" s="1"/>
  <c r="F74" i="9"/>
  <c r="N1064" i="10" s="1"/>
  <c r="F73" i="9"/>
  <c r="N1063" i="10" s="1"/>
  <c r="F72" i="9"/>
  <c r="N1062" i="10" s="1"/>
  <c r="F71" i="9"/>
  <c r="N1061" i="10" s="1"/>
  <c r="F70" i="9"/>
  <c r="N107" i="10" s="1"/>
  <c r="F69" i="9"/>
  <c r="N1060" i="10" s="1"/>
  <c r="F68" i="9"/>
  <c r="F67" i="9"/>
  <c r="N1058" i="10" s="1"/>
  <c r="F66" i="9"/>
  <c r="N1057" i="10" s="1"/>
  <c r="F65" i="9"/>
  <c r="N1056" i="10" s="1"/>
  <c r="F64" i="9"/>
  <c r="N1055" i="10" s="1"/>
  <c r="F63" i="9"/>
  <c r="N1054" i="10" s="1"/>
  <c r="F62" i="9"/>
  <c r="N1053" i="10" s="1"/>
  <c r="F61" i="9"/>
  <c r="N1052" i="10" s="1"/>
  <c r="F60" i="9"/>
  <c r="N60" i="10" s="1"/>
  <c r="F59" i="9"/>
  <c r="N106" i="10" s="1"/>
  <c r="F58" i="9"/>
  <c r="N1050" i="10" s="1"/>
  <c r="F57" i="9"/>
  <c r="N1049" i="10" s="1"/>
  <c r="F56" i="9"/>
  <c r="N1048" i="10" s="1"/>
  <c r="F55" i="9"/>
  <c r="F54" i="9"/>
  <c r="N1046" i="10" s="1"/>
  <c r="F53" i="9"/>
  <c r="N1045" i="10" s="1"/>
  <c r="F52" i="9"/>
  <c r="N52" i="10" s="1"/>
  <c r="F51" i="9"/>
  <c r="N1043" i="10" s="1"/>
  <c r="F50" i="9"/>
  <c r="F49" i="9"/>
  <c r="N1041" i="10" s="1"/>
  <c r="F48" i="9"/>
  <c r="N105" i="10" s="1"/>
  <c r="F47" i="9"/>
  <c r="N1040" i="10" s="1"/>
  <c r="F46" i="9"/>
  <c r="N1039" i="10" s="1"/>
  <c r="F45" i="9"/>
  <c r="N1038" i="10" s="1"/>
  <c r="F44" i="9"/>
  <c r="N1037" i="10" s="1"/>
  <c r="F43" i="9"/>
  <c r="N1036" i="10" s="1"/>
  <c r="F42" i="9"/>
  <c r="F41" i="9"/>
  <c r="N1034" i="10" s="1"/>
  <c r="F40" i="9"/>
  <c r="N1033" i="10" s="1"/>
  <c r="F39" i="9"/>
  <c r="N1032" i="10" s="1"/>
  <c r="F38" i="9"/>
  <c r="N1031" i="10" s="1"/>
  <c r="F37" i="9"/>
  <c r="N37" i="10" s="1"/>
  <c r="F36" i="9"/>
  <c r="N1030" i="10" s="1"/>
  <c r="F35" i="9"/>
  <c r="N1029" i="10" s="1"/>
  <c r="F34" i="9"/>
  <c r="N1028" i="10" s="1"/>
  <c r="F33" i="9"/>
  <c r="N1027" i="10" s="1"/>
  <c r="F32" i="9"/>
  <c r="F31" i="9"/>
  <c r="N1025" i="10" s="1"/>
  <c r="F30" i="9"/>
  <c r="N1024" i="10" s="1"/>
  <c r="F29" i="9"/>
  <c r="N1023" i="10" s="1"/>
  <c r="F28" i="9"/>
  <c r="N1022" i="10" s="1"/>
  <c r="F27" i="9"/>
  <c r="F26" i="9"/>
  <c r="N26" i="10" s="1"/>
  <c r="F25" i="9"/>
  <c r="N1020" i="10" s="1"/>
  <c r="F24" i="9"/>
  <c r="N1019" i="10" s="1"/>
  <c r="F23" i="9"/>
  <c r="N1018" i="10" s="1"/>
  <c r="F22" i="9"/>
  <c r="N1017" i="10" s="1"/>
  <c r="F21" i="9"/>
  <c r="N1016" i="10" s="1"/>
  <c r="F20" i="9"/>
  <c r="N1015" i="10" s="1"/>
  <c r="F19" i="9"/>
  <c r="N19" i="10" s="1"/>
  <c r="F18" i="9"/>
  <c r="F17" i="9"/>
  <c r="N1012" i="10" s="1"/>
  <c r="F16" i="9"/>
  <c r="N1011" i="10" s="1"/>
  <c r="F15" i="9"/>
  <c r="N102" i="10" s="1"/>
  <c r="F14" i="9"/>
  <c r="N1010" i="10" s="1"/>
  <c r="F13" i="9"/>
  <c r="N1009" i="10" s="1"/>
  <c r="F12" i="9"/>
  <c r="N1008" i="10" s="1"/>
  <c r="F11" i="9"/>
  <c r="F10" i="9"/>
  <c r="F9" i="9"/>
  <c r="N1005" i="10" s="1"/>
  <c r="F8" i="9"/>
  <c r="N1004" i="10" s="1"/>
  <c r="F7" i="9"/>
  <c r="N1003" i="10" s="1"/>
  <c r="F6" i="9"/>
  <c r="N1002" i="10" s="1"/>
  <c r="F5" i="9"/>
  <c r="N1001" i="10" s="1"/>
  <c r="F4" i="9"/>
  <c r="N101" i="10" s="1"/>
  <c r="F3" i="9"/>
  <c r="N11" i="10" s="1"/>
  <c r="F2" i="9"/>
  <c r="N2" i="10" s="1"/>
  <c r="F2339" i="9"/>
  <c r="S31" i="11"/>
  <c r="S18" i="11"/>
  <c r="Q18" i="11"/>
  <c r="R18" i="11"/>
  <c r="U18" i="11"/>
  <c r="T18" i="11"/>
  <c r="D2342" i="10" l="1"/>
  <c r="E2342" i="10"/>
  <c r="D2343" i="10"/>
  <c r="D2340" i="10"/>
  <c r="E2343" i="10"/>
  <c r="D2344" i="10"/>
  <c r="E2338" i="10"/>
  <c r="E2344" i="10" s="1"/>
  <c r="E2339" i="10"/>
  <c r="E2340" i="10"/>
  <c r="E2341" i="10"/>
  <c r="D2341" i="10"/>
  <c r="D2338" i="10"/>
  <c r="D2339" i="10"/>
  <c r="N2344" i="10"/>
  <c r="L2349" i="10"/>
  <c r="L2350" i="10"/>
  <c r="L2351" i="10"/>
  <c r="N504" i="10"/>
  <c r="N68" i="10"/>
  <c r="N171" i="10"/>
  <c r="N179" i="10"/>
  <c r="N225" i="10"/>
  <c r="N368" i="10"/>
  <c r="N432" i="10"/>
  <c r="N440" i="10"/>
  <c r="N10" i="10"/>
  <c r="N104" i="10"/>
  <c r="N103" i="10"/>
  <c r="N403" i="10"/>
  <c r="N498" i="10"/>
  <c r="N1188" i="10"/>
  <c r="N55" i="10"/>
  <c r="N275" i="10"/>
  <c r="N166" i="10"/>
  <c r="N197" i="10"/>
  <c r="N220" i="10"/>
  <c r="N32" i="10"/>
  <c r="N50" i="10"/>
  <c r="N122" i="10"/>
  <c r="N130" i="10"/>
  <c r="N153" i="10"/>
  <c r="N246" i="10"/>
  <c r="N318" i="10"/>
  <c r="N382" i="10"/>
  <c r="N390" i="10"/>
  <c r="N454" i="10"/>
  <c r="N18" i="10"/>
  <c r="N42" i="10"/>
  <c r="N27" i="10"/>
  <c r="N240" i="10"/>
  <c r="N1196" i="10"/>
  <c r="N1148" i="10"/>
  <c r="N1116" i="10"/>
  <c r="N1092" i="10"/>
  <c r="N1131" i="10"/>
  <c r="N1123" i="10"/>
  <c r="N1107" i="10"/>
  <c r="N1091" i="10"/>
  <c r="N1178" i="10"/>
  <c r="N1162" i="10"/>
  <c r="N1114" i="10"/>
  <c r="N1090" i="10"/>
  <c r="N1177" i="10"/>
  <c r="N1145" i="10"/>
  <c r="N1097" i="10"/>
  <c r="N1089" i="10"/>
  <c r="N1184" i="10"/>
  <c r="N1160" i="10"/>
  <c r="N1152" i="10"/>
  <c r="N1136" i="10"/>
  <c r="N1120" i="10"/>
  <c r="N1096" i="10"/>
  <c r="N1065" i="10"/>
  <c r="N1199" i="10"/>
  <c r="N1095" i="10"/>
  <c r="N1174" i="10"/>
  <c r="N1102" i="10"/>
  <c r="N1094" i="10"/>
  <c r="N1149" i="10"/>
  <c r="N1093" i="10"/>
  <c r="N1047" i="10"/>
  <c r="N1007" i="10"/>
  <c r="N1014" i="10"/>
  <c r="N1006" i="10"/>
  <c r="N1021" i="10"/>
  <c r="N1013" i="10"/>
  <c r="N1044" i="10"/>
  <c r="N1059" i="10"/>
  <c r="N1051" i="10"/>
  <c r="N1035" i="10"/>
  <c r="N1042" i="10"/>
  <c r="N1026" i="10"/>
  <c r="N268" i="10"/>
  <c r="N332" i="10"/>
  <c r="N340" i="10"/>
  <c r="N58" i="10"/>
  <c r="N76" i="10"/>
  <c r="N202" i="10"/>
  <c r="N210" i="10"/>
  <c r="N233" i="10"/>
  <c r="N304" i="10"/>
  <c r="N376" i="10"/>
  <c r="N448" i="10"/>
  <c r="N527" i="10"/>
  <c r="N74" i="10"/>
  <c r="N208" i="10"/>
  <c r="N231" i="10"/>
  <c r="N278" i="10"/>
  <c r="N28" i="10"/>
  <c r="N92" i="10"/>
  <c r="N2343" i="10"/>
  <c r="N2342" i="10"/>
  <c r="N2341" i="10"/>
  <c r="N2340" i="10"/>
  <c r="N342" i="10"/>
  <c r="N256" i="10"/>
  <c r="N84" i="10"/>
  <c r="N223" i="10"/>
  <c r="N177" i="10"/>
  <c r="N406" i="10"/>
  <c r="N493" i="10"/>
  <c r="N154" i="10"/>
  <c r="N185" i="10"/>
  <c r="N400" i="10"/>
  <c r="N464" i="10"/>
  <c r="N479" i="10"/>
  <c r="N392" i="10"/>
  <c r="N172" i="10"/>
  <c r="N608" i="10"/>
  <c r="N688" i="10"/>
  <c r="N328" i="10"/>
  <c r="N141" i="10"/>
  <c r="N180" i="10"/>
  <c r="N536" i="10"/>
  <c r="N241" i="10"/>
  <c r="N441" i="10"/>
  <c r="N528" i="10"/>
  <c r="N248" i="10"/>
  <c r="N53" i="10"/>
  <c r="N195" i="10"/>
  <c r="N218" i="10"/>
  <c r="N305" i="10"/>
  <c r="N377" i="10"/>
  <c r="N449" i="10"/>
  <c r="N14" i="10"/>
  <c r="N135" i="10"/>
  <c r="N17" i="10"/>
  <c r="N184" i="10"/>
  <c r="N34" i="10"/>
  <c r="N186" i="10"/>
  <c r="N416" i="10"/>
  <c r="N29" i="10"/>
  <c r="N93" i="10"/>
  <c r="N345" i="10"/>
  <c r="N409" i="10"/>
  <c r="N640" i="10"/>
  <c r="N704" i="10"/>
  <c r="N124" i="10"/>
  <c r="N155" i="10"/>
  <c r="N288" i="10"/>
  <c r="N273" i="10"/>
  <c r="N401" i="10"/>
  <c r="N496" i="10"/>
  <c r="N568" i="10"/>
  <c r="N632" i="10"/>
  <c r="N62" i="10"/>
  <c r="N70" i="10"/>
  <c r="N173" i="10"/>
  <c r="N227" i="10"/>
  <c r="N266" i="10"/>
  <c r="N142" i="10"/>
  <c r="N150" i="10"/>
  <c r="N259" i="10"/>
  <c r="N323" i="10"/>
  <c r="N395" i="10"/>
  <c r="N467" i="10"/>
  <c r="N546" i="10"/>
  <c r="N39" i="10"/>
  <c r="N251" i="10"/>
  <c r="N316" i="10"/>
  <c r="N388" i="10"/>
  <c r="N44" i="10"/>
  <c r="N57" i="10"/>
  <c r="N137" i="10"/>
  <c r="N168" i="10"/>
  <c r="N191" i="10"/>
  <c r="N199" i="10"/>
  <c r="N214" i="10"/>
  <c r="N238" i="10"/>
  <c r="N245" i="10"/>
  <c r="N301" i="10"/>
  <c r="N309" i="10"/>
  <c r="N373" i="10"/>
  <c r="N445" i="10"/>
  <c r="N524" i="10"/>
  <c r="N366" i="10"/>
  <c r="N438" i="10"/>
  <c r="N517" i="10"/>
  <c r="N90" i="10"/>
  <c r="N77" i="10"/>
  <c r="N236" i="10"/>
  <c r="N379" i="10"/>
  <c r="N443" i="10"/>
  <c r="N522" i="10"/>
  <c r="N530" i="10"/>
  <c r="N82" i="10"/>
  <c r="N4" i="10"/>
  <c r="N5" i="10"/>
  <c r="N243" i="10"/>
  <c r="N307" i="10"/>
  <c r="N371" i="10"/>
  <c r="N158" i="10"/>
  <c r="N331" i="10"/>
  <c r="N482" i="10"/>
  <c r="N626" i="10"/>
  <c r="N47" i="10"/>
  <c r="N189" i="10"/>
  <c r="N267" i="10"/>
  <c r="N339" i="10"/>
  <c r="N475" i="10"/>
  <c r="N490" i="10"/>
  <c r="N538" i="10"/>
  <c r="N554" i="10"/>
  <c r="N159" i="10"/>
  <c r="N190" i="10"/>
  <c r="N252" i="10"/>
  <c r="N260" i="10"/>
  <c r="N324" i="10"/>
  <c r="N396" i="10"/>
  <c r="N468" i="10"/>
  <c r="N176" i="10"/>
  <c r="N532" i="10"/>
  <c r="N540" i="10"/>
  <c r="N604" i="10"/>
  <c r="N239" i="10"/>
  <c r="N302" i="10"/>
  <c r="N114" i="10"/>
  <c r="N145" i="10"/>
  <c r="N310" i="10"/>
  <c r="N374" i="10"/>
  <c r="N446" i="10"/>
  <c r="N525" i="10"/>
  <c r="N83" i="10"/>
  <c r="N123" i="10"/>
  <c r="N598" i="10"/>
  <c r="N13" i="10"/>
  <c r="N133" i="10"/>
  <c r="N257" i="10"/>
  <c r="N281" i="10"/>
  <c r="N321" i="10"/>
  <c r="N417" i="10"/>
  <c r="N552" i="10"/>
  <c r="N560" i="10"/>
  <c r="N576" i="10"/>
  <c r="N624" i="10"/>
  <c r="N648" i="10"/>
  <c r="N712" i="10"/>
  <c r="N720" i="10"/>
  <c r="N776" i="10"/>
  <c r="N784" i="10"/>
  <c r="N792" i="10"/>
  <c r="N800" i="10"/>
  <c r="N848" i="10"/>
  <c r="N856" i="10"/>
  <c r="N864" i="10"/>
  <c r="N936" i="10"/>
  <c r="N164" i="10"/>
  <c r="N203" i="10"/>
  <c r="N234" i="10"/>
  <c r="N289" i="10"/>
  <c r="N329" i="10"/>
  <c r="N118" i="10"/>
  <c r="N149" i="10"/>
  <c r="N561" i="10"/>
  <c r="N569" i="10"/>
  <c r="N64" i="10"/>
  <c r="N151" i="10"/>
  <c r="N175" i="10"/>
  <c r="N221" i="10"/>
  <c r="N229" i="10"/>
  <c r="N364" i="10"/>
  <c r="N113" i="10"/>
  <c r="N144" i="10"/>
  <c r="N286" i="10"/>
  <c r="N350" i="10"/>
  <c r="N414" i="10"/>
  <c r="N1445" i="10"/>
  <c r="N1517" i="10"/>
  <c r="N1597" i="10"/>
  <c r="N3" i="10"/>
  <c r="N51" i="10"/>
  <c r="N59" i="10"/>
  <c r="N131" i="10"/>
  <c r="N139" i="10"/>
  <c r="N146" i="10"/>
  <c r="N162" i="10"/>
  <c r="N170" i="10"/>
  <c r="N193" i="10"/>
  <c r="N216" i="10"/>
  <c r="N271" i="10"/>
  <c r="N279" i="10"/>
  <c r="N343" i="10"/>
  <c r="N407" i="10"/>
  <c r="N494" i="10"/>
  <c r="N1582" i="10"/>
  <c r="N264" i="10"/>
  <c r="N336" i="10"/>
  <c r="N472" i="10"/>
  <c r="N487" i="10"/>
  <c r="N1207" i="10"/>
  <c r="N1223" i="10"/>
  <c r="N1231" i="10"/>
  <c r="N1239" i="10"/>
  <c r="N1247" i="10"/>
  <c r="N1271" i="10"/>
  <c r="N1279" i="10"/>
  <c r="N1287" i="10"/>
  <c r="N1303" i="10"/>
  <c r="N1311" i="10"/>
  <c r="N1319" i="10"/>
  <c r="N1343" i="10"/>
  <c r="N1351" i="10"/>
  <c r="N1359" i="10"/>
  <c r="N1375" i="10"/>
  <c r="N1383" i="10"/>
  <c r="N1391" i="10"/>
  <c r="N1399" i="10"/>
  <c r="N1415" i="10"/>
  <c r="N1423" i="10"/>
  <c r="N1447" i="10"/>
  <c r="N1455" i="10"/>
  <c r="N1463" i="10"/>
  <c r="N1495" i="10"/>
  <c r="N1511" i="10"/>
  <c r="N1519" i="10"/>
  <c r="N1527" i="10"/>
  <c r="N1567" i="10"/>
  <c r="N1575" i="10"/>
  <c r="N1591" i="10"/>
  <c r="N1599" i="10"/>
  <c r="N1654" i="10"/>
  <c r="N1686" i="10"/>
  <c r="N393" i="10"/>
  <c r="N480" i="10"/>
  <c r="N616" i="10"/>
  <c r="N768" i="10"/>
  <c r="N832" i="10"/>
  <c r="N840" i="10"/>
  <c r="N904" i="10"/>
  <c r="N465" i="10"/>
  <c r="N544" i="10"/>
  <c r="N696" i="10"/>
  <c r="N22" i="10"/>
  <c r="N126" i="10"/>
  <c r="N157" i="10"/>
  <c r="N188" i="10"/>
  <c r="N187" i="10"/>
  <c r="N433" i="10"/>
  <c r="N15" i="10"/>
  <c r="N63" i="10"/>
  <c r="N111" i="10"/>
  <c r="N119" i="10"/>
  <c r="N127" i="10"/>
  <c r="N174" i="10"/>
  <c r="N228" i="10"/>
  <c r="N283" i="10"/>
  <c r="N347" i="10"/>
  <c r="N411" i="10"/>
  <c r="N419" i="10"/>
  <c r="N578" i="10"/>
  <c r="N1202" i="10"/>
  <c r="N1210" i="10"/>
  <c r="N1218" i="10"/>
  <c r="N1226" i="10"/>
  <c r="N1242" i="10"/>
  <c r="N1250" i="10"/>
  <c r="N1258" i="10"/>
  <c r="N1274" i="10"/>
  <c r="N1282" i="10"/>
  <c r="N1290" i="10"/>
  <c r="N1298" i="10"/>
  <c r="N1314" i="10"/>
  <c r="N1322" i="10"/>
  <c r="N1330" i="10"/>
  <c r="N1346" i="10"/>
  <c r="N1354" i="10"/>
  <c r="N1362" i="10"/>
  <c r="N1370" i="10"/>
  <c r="N1378" i="10"/>
  <c r="N1394" i="10"/>
  <c r="N1418" i="10"/>
  <c r="N1426" i="10"/>
  <c r="N1434" i="10"/>
  <c r="N1442" i="10"/>
  <c r="N1450" i="10"/>
  <c r="N1466" i="10"/>
  <c r="N1474" i="10"/>
  <c r="N1498" i="10"/>
  <c r="N1506" i="10"/>
  <c r="N1514" i="10"/>
  <c r="N1546" i="10"/>
  <c r="N1562" i="10"/>
  <c r="N1570" i="10"/>
  <c r="N1586" i="10"/>
  <c r="N1594" i="10"/>
  <c r="N1625" i="10"/>
  <c r="N1641" i="10"/>
  <c r="N1649" i="10"/>
  <c r="N1673" i="10"/>
  <c r="N1713" i="10"/>
  <c r="N1745" i="10"/>
  <c r="N1817" i="10"/>
  <c r="N1897" i="10"/>
  <c r="N1255" i="10"/>
  <c r="N125" i="10"/>
  <c r="N8" i="10"/>
  <c r="N40" i="10"/>
  <c r="N112" i="10"/>
  <c r="N120" i="10"/>
  <c r="N128" i="10"/>
  <c r="N143" i="10"/>
  <c r="N276" i="10"/>
  <c r="N404" i="10"/>
  <c r="N1211" i="10"/>
  <c r="N1219" i="10"/>
  <c r="N1235" i="10"/>
  <c r="N1243" i="10"/>
  <c r="N1267" i="10"/>
  <c r="N1275" i="10"/>
  <c r="N1291" i="10"/>
  <c r="N1299" i="10"/>
  <c r="N1307" i="10"/>
  <c r="N1315" i="10"/>
  <c r="N1347" i="10"/>
  <c r="N1363" i="10"/>
  <c r="N1411" i="10"/>
  <c r="N1419" i="10"/>
  <c r="N1491" i="10"/>
  <c r="N1499" i="10"/>
  <c r="N1563" i="10"/>
  <c r="N1327" i="10"/>
  <c r="N1471" i="10"/>
  <c r="N1543" i="10"/>
  <c r="N156" i="10"/>
  <c r="N16" i="10"/>
  <c r="N25" i="10"/>
  <c r="N81" i="10"/>
  <c r="N89" i="10"/>
  <c r="N261" i="10"/>
  <c r="N269" i="10"/>
  <c r="N333" i="10"/>
  <c r="N484" i="10"/>
  <c r="N1204" i="10"/>
  <c r="N1236" i="10"/>
  <c r="N1252" i="10"/>
  <c r="N1260" i="10"/>
  <c r="N1284" i="10"/>
  <c r="N1308" i="10"/>
  <c r="N1324" i="10"/>
  <c r="N1356" i="10"/>
  <c r="N1428" i="10"/>
  <c r="N1476" i="10"/>
  <c r="N1548" i="10"/>
  <c r="N1572" i="10"/>
  <c r="N1580" i="10"/>
  <c r="N1627" i="10"/>
  <c r="N1651" i="10"/>
  <c r="N1659" i="10"/>
  <c r="N138" i="10"/>
  <c r="N169" i="10"/>
  <c r="N215" i="10"/>
  <c r="N326" i="10"/>
  <c r="N398" i="10"/>
  <c r="N462" i="10"/>
  <c r="N470" i="10"/>
  <c r="N477" i="10"/>
  <c r="N541" i="10"/>
  <c r="N1213" i="10"/>
  <c r="N1221" i="10"/>
  <c r="N1229" i="10"/>
  <c r="N1237" i="10"/>
  <c r="N1245" i="10"/>
  <c r="N1253" i="10"/>
  <c r="N1261" i="10"/>
  <c r="N1269" i="10"/>
  <c r="N1277" i="10"/>
  <c r="N1293" i="10"/>
  <c r="N1301" i="10"/>
  <c r="N1309" i="10"/>
  <c r="N1317" i="10"/>
  <c r="N1325" i="10"/>
  <c r="N1333" i="10"/>
  <c r="N1341" i="10"/>
  <c r="N1349" i="10"/>
  <c r="N1365" i="10"/>
  <c r="N1373" i="10"/>
  <c r="N1381" i="10"/>
  <c r="N1389" i="10"/>
  <c r="N1397" i="10"/>
  <c r="N1405" i="10"/>
  <c r="N1413" i="10"/>
  <c r="N1437" i="10"/>
  <c r="N1453" i="10"/>
  <c r="N1461" i="10"/>
  <c r="N1469" i="10"/>
  <c r="N1477" i="10"/>
  <c r="N1493" i="10"/>
  <c r="N1501" i="10"/>
  <c r="N1509" i="10"/>
  <c r="N1525" i="10"/>
  <c r="N1541" i="10"/>
  <c r="N1549" i="10"/>
  <c r="N1565" i="10"/>
  <c r="N1628" i="10"/>
  <c r="N1644" i="10"/>
  <c r="N1844" i="10"/>
  <c r="N1916" i="10"/>
  <c r="N161" i="10"/>
  <c r="N192" i="10"/>
  <c r="N200" i="10"/>
  <c r="N254" i="10"/>
  <c r="N35" i="10"/>
  <c r="N115" i="10"/>
  <c r="N247" i="10"/>
  <c r="N311" i="10"/>
  <c r="N319" i="10"/>
  <c r="N383" i="10"/>
  <c r="N455" i="10"/>
  <c r="N1206" i="10"/>
  <c r="N1214" i="10"/>
  <c r="N1238" i="10"/>
  <c r="N1246" i="10"/>
  <c r="N1254" i="10"/>
  <c r="N1262" i="10"/>
  <c r="N1270" i="10"/>
  <c r="N1286" i="10"/>
  <c r="N1294" i="10"/>
  <c r="N1302" i="10"/>
  <c r="N1310" i="10"/>
  <c r="N1326" i="10"/>
  <c r="N1334" i="10"/>
  <c r="N1366" i="10"/>
  <c r="N1382" i="10"/>
  <c r="N1390" i="10"/>
  <c r="N1406" i="10"/>
  <c r="N1438" i="10"/>
  <c r="N1454" i="10"/>
  <c r="N1486" i="10"/>
  <c r="N1502" i="10"/>
  <c r="N1510" i="10"/>
  <c r="N1526" i="10"/>
  <c r="N1558" i="10"/>
  <c r="N1590" i="10"/>
  <c r="N1637" i="10"/>
  <c r="N1701" i="10"/>
  <c r="N1630" i="10"/>
  <c r="N1622" i="10"/>
  <c r="N45" i="10"/>
  <c r="N361" i="10"/>
  <c r="N520" i="10"/>
  <c r="N600" i="10"/>
  <c r="N664" i="10"/>
  <c r="N736" i="10"/>
  <c r="N808" i="10"/>
  <c r="N888" i="10"/>
  <c r="N1216" i="10"/>
  <c r="N1224" i="10"/>
  <c r="N1232" i="10"/>
  <c r="N1240" i="10"/>
  <c r="N1248" i="10"/>
  <c r="N1256" i="10"/>
  <c r="N1264" i="10"/>
  <c r="N1272" i="10"/>
  <c r="N1280" i="10"/>
  <c r="N1296" i="10"/>
  <c r="N1304" i="10"/>
  <c r="N1312" i="10"/>
  <c r="N1320" i="10"/>
  <c r="N1328" i="10"/>
  <c r="N1336" i="10"/>
  <c r="N1344" i="10"/>
  <c r="N1368" i="10"/>
  <c r="N1376" i="10"/>
  <c r="N1384" i="10"/>
  <c r="N1392" i="10"/>
  <c r="N1400" i="10"/>
  <c r="N1408" i="10"/>
  <c r="N1416" i="10"/>
  <c r="N1432" i="10"/>
  <c r="N1440" i="10"/>
  <c r="N1448" i="10"/>
  <c r="N1456" i="10"/>
  <c r="N1464" i="10"/>
  <c r="N1472" i="10"/>
  <c r="N1480" i="10"/>
  <c r="N1488" i="10"/>
  <c r="N1496" i="10"/>
  <c r="N1504" i="10"/>
  <c r="N1512" i="10"/>
  <c r="N1520" i="10"/>
  <c r="N1528" i="10"/>
  <c r="N1536" i="10"/>
  <c r="N1544" i="10"/>
  <c r="N1568" i="10"/>
  <c r="N1584" i="10"/>
  <c r="N1615" i="10"/>
  <c r="N1623" i="10"/>
  <c r="N1647" i="10"/>
  <c r="N1663" i="10"/>
  <c r="N1695" i="10"/>
  <c r="N1711" i="10"/>
  <c r="N1719" i="10"/>
  <c r="N1735" i="10"/>
  <c r="N1807" i="10"/>
  <c r="N1831" i="10"/>
  <c r="N1839" i="10"/>
  <c r="N1887" i="10"/>
  <c r="N1903" i="10"/>
  <c r="N1479" i="10"/>
  <c r="N369" i="10"/>
  <c r="N512" i="10"/>
  <c r="N592" i="10"/>
  <c r="N30" i="10"/>
  <c r="N181" i="10"/>
  <c r="N298" i="10"/>
  <c r="N354" i="10"/>
  <c r="N426" i="10"/>
  <c r="N505" i="10"/>
  <c r="N1201" i="10"/>
  <c r="N1209" i="10"/>
  <c r="N1233" i="10"/>
  <c r="N1265" i="10"/>
  <c r="N1281" i="10"/>
  <c r="N1289" i="10"/>
  <c r="N1305" i="10"/>
  <c r="N1353" i="10"/>
  <c r="N1385" i="10"/>
  <c r="N1425" i="10"/>
  <c r="N1457" i="10"/>
  <c r="N1521" i="10"/>
  <c r="N1529" i="10"/>
  <c r="N1608" i="10"/>
  <c r="N147" i="10"/>
  <c r="N226" i="10"/>
  <c r="N265" i="10"/>
  <c r="N23" i="10"/>
  <c r="N315" i="10"/>
  <c r="N61" i="10"/>
  <c r="N12" i="10"/>
  <c r="N116" i="10"/>
  <c r="N408" i="10"/>
  <c r="N495" i="10"/>
  <c r="N69" i="10"/>
  <c r="N85" i="10"/>
  <c r="N242" i="10"/>
  <c r="N31" i="10"/>
  <c r="N56" i="10"/>
  <c r="N43" i="10"/>
  <c r="N67" i="10"/>
  <c r="N91" i="10"/>
  <c r="N280" i="10"/>
  <c r="N344" i="10"/>
  <c r="N1215" i="10"/>
  <c r="N36" i="10"/>
  <c r="N272" i="10"/>
  <c r="N211" i="10"/>
  <c r="N249" i="10"/>
  <c r="N313" i="10"/>
  <c r="N457" i="10"/>
  <c r="N473" i="10"/>
  <c r="N488" i="10"/>
  <c r="N20" i="10"/>
  <c r="N21" i="10"/>
  <c r="N337" i="10"/>
  <c r="N385" i="10"/>
  <c r="N363" i="10"/>
  <c r="N387" i="10"/>
  <c r="N435" i="10"/>
  <c r="N451" i="10"/>
  <c r="N459" i="10"/>
  <c r="N514" i="10"/>
  <c r="N1266" i="10"/>
  <c r="N1338" i="10"/>
  <c r="N1402" i="10"/>
  <c r="N1410" i="10"/>
  <c r="N1482" i="10"/>
  <c r="N1490" i="10"/>
  <c r="N1538" i="10"/>
  <c r="N1554" i="10"/>
  <c r="N1578" i="10"/>
  <c r="N1602" i="10"/>
  <c r="N1617" i="10"/>
  <c r="N1633" i="10"/>
  <c r="N1657" i="10"/>
  <c r="N1697" i="10"/>
  <c r="N1705" i="10"/>
  <c r="N1721" i="10"/>
  <c r="N1729" i="10"/>
  <c r="N1841" i="10"/>
  <c r="N1873" i="10"/>
  <c r="N1945" i="10"/>
  <c r="N2001" i="10"/>
  <c r="N2009" i="10"/>
  <c r="N213" i="10"/>
  <c r="N244" i="10"/>
  <c r="N308" i="10"/>
  <c r="N380" i="10"/>
  <c r="N1251" i="10"/>
  <c r="N1259" i="10"/>
  <c r="N1323" i="10"/>
  <c r="N183" i="10"/>
  <c r="N206" i="10"/>
  <c r="N237" i="10"/>
  <c r="N292" i="10"/>
  <c r="N300" i="10"/>
  <c r="N356" i="10"/>
  <c r="N372" i="10"/>
  <c r="N9" i="10"/>
  <c r="N33" i="10"/>
  <c r="N41" i="10"/>
  <c r="N49" i="10"/>
  <c r="N65" i="10"/>
  <c r="N73" i="10"/>
  <c r="N121" i="10"/>
  <c r="N129" i="10"/>
  <c r="N152" i="10"/>
  <c r="N160" i="10"/>
  <c r="N207" i="10"/>
  <c r="N222" i="10"/>
  <c r="N230" i="10"/>
  <c r="N253" i="10"/>
  <c r="N285" i="10"/>
  <c r="N293" i="10"/>
  <c r="N317" i="10"/>
  <c r="N325" i="10"/>
  <c r="N349" i="10"/>
  <c r="N357" i="10"/>
  <c r="N365" i="10"/>
  <c r="N381" i="10"/>
  <c r="N389" i="10"/>
  <c r="N397" i="10"/>
  <c r="N413" i="10"/>
  <c r="N421" i="10"/>
  <c r="N429" i="10"/>
  <c r="N437" i="10"/>
  <c r="N453" i="10"/>
  <c r="N461" i="10"/>
  <c r="N469" i="10"/>
  <c r="N508" i="10"/>
  <c r="N516" i="10"/>
  <c r="N1228" i="10"/>
  <c r="N1244" i="10"/>
  <c r="N1268" i="10"/>
  <c r="N1276" i="10"/>
  <c r="N1316" i="10"/>
  <c r="N1332" i="10"/>
  <c r="N1340" i="10"/>
  <c r="N1348" i="10"/>
  <c r="N1372" i="10"/>
  <c r="N1380" i="10"/>
  <c r="N1388" i="10"/>
  <c r="N1396" i="10"/>
  <c r="N1404" i="10"/>
  <c r="N1412" i="10"/>
  <c r="N1420" i="10"/>
  <c r="N1444" i="10"/>
  <c r="N1452" i="10"/>
  <c r="N1460" i="10"/>
  <c r="N1468" i="10"/>
  <c r="N1484" i="10"/>
  <c r="N1516" i="10"/>
  <c r="N1524" i="10"/>
  <c r="N1532" i="10"/>
  <c r="N1540" i="10"/>
  <c r="N1556" i="10"/>
  <c r="N1596" i="10"/>
  <c r="N1604" i="10"/>
  <c r="N1611" i="10"/>
  <c r="N1619" i="10"/>
  <c r="N1635" i="10"/>
  <c r="N1683" i="10"/>
  <c r="N1691" i="10"/>
  <c r="N1699" i="10"/>
  <c r="N1707" i="10"/>
  <c r="N1723" i="10"/>
  <c r="N1851" i="10"/>
  <c r="N1859" i="10"/>
  <c r="N1923" i="10"/>
  <c r="N178" i="10"/>
  <c r="N224" i="10"/>
  <c r="N263" i="10"/>
  <c r="N287" i="10"/>
  <c r="N303" i="10"/>
  <c r="N335" i="10"/>
  <c r="N367" i="10"/>
  <c r="N375" i="10"/>
  <c r="N415" i="10"/>
  <c r="N431" i="10"/>
  <c r="N439" i="10"/>
  <c r="N447" i="10"/>
  <c r="N471" i="10"/>
  <c r="N486" i="10"/>
  <c r="N518" i="10"/>
  <c r="N1222" i="10"/>
  <c r="N1230" i="10"/>
  <c r="N1318" i="10"/>
  <c r="N1358" i="10"/>
  <c r="N1374" i="10"/>
  <c r="N1398" i="10"/>
  <c r="N1422" i="10"/>
  <c r="N1430" i="10"/>
  <c r="N1446" i="10"/>
  <c r="N1462" i="10"/>
  <c r="N1470" i="10"/>
  <c r="N1518" i="10"/>
  <c r="N1534" i="10"/>
  <c r="N1598" i="10"/>
  <c r="N1606" i="10"/>
  <c r="N1613" i="10"/>
  <c r="N1693" i="10"/>
  <c r="N1837" i="10"/>
  <c r="N1901" i="10"/>
  <c r="N1909" i="10"/>
  <c r="N1295" i="10"/>
  <c r="N1367" i="10"/>
  <c r="N1431" i="10"/>
  <c r="N1439" i="10"/>
  <c r="N1503" i="10"/>
  <c r="N1583" i="10"/>
  <c r="N1662" i="10"/>
  <c r="N1670" i="10"/>
  <c r="N1822" i="10"/>
  <c r="N1830" i="10"/>
  <c r="N1208" i="10"/>
  <c r="N1352" i="10"/>
  <c r="N1360" i="10"/>
  <c r="N1424" i="10"/>
  <c r="N1552" i="10"/>
  <c r="N1560" i="10"/>
  <c r="N1576" i="10"/>
  <c r="N1592" i="10"/>
  <c r="N1600" i="10"/>
  <c r="N1631" i="10"/>
  <c r="N1639" i="10"/>
  <c r="N1655" i="10"/>
  <c r="N1671" i="10"/>
  <c r="N1679" i="10"/>
  <c r="N1687" i="10"/>
  <c r="N1703" i="10"/>
  <c r="N1727" i="10"/>
  <c r="N1743" i="10"/>
  <c r="N1751" i="10"/>
  <c r="N1815" i="10"/>
  <c r="N1823" i="10"/>
  <c r="N1855" i="10"/>
  <c r="N1863" i="10"/>
  <c r="N1871" i="10"/>
  <c r="N1879" i="10"/>
  <c r="N1895" i="10"/>
  <c r="N1927" i="10"/>
  <c r="N1935" i="10"/>
  <c r="N1943" i="10"/>
  <c r="N1951" i="10"/>
  <c r="N1959" i="10"/>
  <c r="N1967" i="10"/>
  <c r="N1975" i="10"/>
  <c r="N1983" i="10"/>
  <c r="N2007" i="10"/>
  <c r="N2015" i="10"/>
  <c r="N2023" i="10"/>
  <c r="N2031" i="10"/>
  <c r="N2039" i="10"/>
  <c r="N2046" i="10"/>
  <c r="N2054" i="10"/>
  <c r="N1288" i="10"/>
  <c r="N6" i="10"/>
  <c r="N38" i="10"/>
  <c r="N46" i="10"/>
  <c r="N54" i="10"/>
  <c r="N78" i="10"/>
  <c r="N86" i="10"/>
  <c r="N134" i="10"/>
  <c r="N165" i="10"/>
  <c r="N196" i="10"/>
  <c r="N204" i="10"/>
  <c r="N212" i="10"/>
  <c r="N219" i="10"/>
  <c r="N235" i="10"/>
  <c r="N250" i="10"/>
  <c r="N258" i="10"/>
  <c r="N274" i="10"/>
  <c r="N282" i="10"/>
  <c r="N290" i="10"/>
  <c r="N306" i="10"/>
  <c r="N314" i="10"/>
  <c r="N322" i="10"/>
  <c r="N330" i="10"/>
  <c r="N338" i="10"/>
  <c r="N346" i="10"/>
  <c r="N378" i="10"/>
  <c r="N386" i="10"/>
  <c r="N394" i="10"/>
  <c r="N402" i="10"/>
  <c r="N410" i="10"/>
  <c r="N418" i="10"/>
  <c r="N442" i="10"/>
  <c r="N450" i="10"/>
  <c r="N458" i="10"/>
  <c r="N466" i="10"/>
  <c r="N474" i="10"/>
  <c r="N481" i="10"/>
  <c r="N489" i="10"/>
  <c r="N497" i="10"/>
  <c r="N1217" i="10"/>
  <c r="N1225" i="10"/>
  <c r="N1257" i="10"/>
  <c r="N1273" i="10"/>
  <c r="N1297" i="10"/>
  <c r="N1321" i="10"/>
  <c r="N1329" i="10"/>
  <c r="N1337" i="10"/>
  <c r="N1345" i="10"/>
  <c r="N1361" i="10"/>
  <c r="N1369" i="10"/>
  <c r="N1377" i="10"/>
  <c r="N1401" i="10"/>
  <c r="N1409" i="10"/>
  <c r="N1417" i="10"/>
  <c r="N1433" i="10"/>
  <c r="N1473" i="10"/>
  <c r="N1481" i="10"/>
  <c r="N1489" i="10"/>
  <c r="N1497" i="10"/>
  <c r="N1505" i="10"/>
  <c r="N1553" i="10"/>
  <c r="N1561" i="10"/>
  <c r="N1569" i="10"/>
  <c r="N1585" i="10"/>
  <c r="N1664" i="10"/>
  <c r="N1736" i="10"/>
  <c r="N1808" i="10"/>
  <c r="N752" i="10"/>
  <c r="N71" i="10"/>
  <c r="N87" i="10"/>
  <c r="N95" i="10"/>
  <c r="N291" i="10"/>
  <c r="N355" i="10"/>
  <c r="N427" i="10"/>
  <c r="N506" i="10"/>
  <c r="N562" i="10"/>
  <c r="N570" i="10"/>
  <c r="N586" i="10"/>
  <c r="N594" i="10"/>
  <c r="N602" i="10"/>
  <c r="N610" i="10"/>
  <c r="N618" i="10"/>
  <c r="N634" i="10"/>
  <c r="N642" i="10"/>
  <c r="N650" i="10"/>
  <c r="N658" i="10"/>
  <c r="N666" i="10"/>
  <c r="N674" i="10"/>
  <c r="N682" i="10"/>
  <c r="N690" i="10"/>
  <c r="N698" i="10"/>
  <c r="N706" i="10"/>
  <c r="N714" i="10"/>
  <c r="N722" i="10"/>
  <c r="N730" i="10"/>
  <c r="N738" i="10"/>
  <c r="N746" i="10"/>
  <c r="N754" i="10"/>
  <c r="N762" i="10"/>
  <c r="N770" i="10"/>
  <c r="N778" i="10"/>
  <c r="N786" i="10"/>
  <c r="N794" i="10"/>
  <c r="N802" i="10"/>
  <c r="N810" i="10"/>
  <c r="N818" i="10"/>
  <c r="N826" i="10"/>
  <c r="N834" i="10"/>
  <c r="N842" i="10"/>
  <c r="N850" i="10"/>
  <c r="N858" i="10"/>
  <c r="N866" i="10"/>
  <c r="N874" i="10"/>
  <c r="N882" i="10"/>
  <c r="N890" i="10"/>
  <c r="N898" i="10"/>
  <c r="N906" i="10"/>
  <c r="N914" i="10"/>
  <c r="N922" i="10"/>
  <c r="N930" i="10"/>
  <c r="N938" i="10"/>
  <c r="N946" i="10"/>
  <c r="N954" i="10"/>
  <c r="N962" i="10"/>
  <c r="N970" i="10"/>
  <c r="N978" i="10"/>
  <c r="N986" i="10"/>
  <c r="N994" i="10"/>
  <c r="N1234" i="10"/>
  <c r="N1306" i="10"/>
  <c r="N1386" i="10"/>
  <c r="N1458" i="10"/>
  <c r="N1522" i="10"/>
  <c r="N1530" i="10"/>
  <c r="N1609" i="10"/>
  <c r="N1665" i="10"/>
  <c r="N1681" i="10"/>
  <c r="N1689" i="10"/>
  <c r="N1737" i="10"/>
  <c r="N1753" i="10"/>
  <c r="N1801" i="10"/>
  <c r="N1809" i="10"/>
  <c r="N1825" i="10"/>
  <c r="N1833" i="10"/>
  <c r="N1849" i="10"/>
  <c r="N1857" i="10"/>
  <c r="N100" i="10"/>
  <c r="N760" i="10"/>
  <c r="N7" i="10"/>
  <c r="N79" i="10"/>
  <c r="N299" i="10"/>
  <c r="N24" i="10"/>
  <c r="N48" i="10"/>
  <c r="N72" i="10"/>
  <c r="N80" i="10"/>
  <c r="N88" i="10"/>
  <c r="N96" i="10"/>
  <c r="N284" i="10"/>
  <c r="N348" i="10"/>
  <c r="N412" i="10"/>
  <c r="N420" i="10"/>
  <c r="N428" i="10"/>
  <c r="N436" i="10"/>
  <c r="N444" i="10"/>
  <c r="N452" i="10"/>
  <c r="N460" i="10"/>
  <c r="N476" i="10"/>
  <c r="N483" i="10"/>
  <c r="N491" i="10"/>
  <c r="N499" i="10"/>
  <c r="N507" i="10"/>
  <c r="N515" i="10"/>
  <c r="N523" i="10"/>
  <c r="N531" i="10"/>
  <c r="N539" i="10"/>
  <c r="N547" i="10"/>
  <c r="N555" i="10"/>
  <c r="N563" i="10"/>
  <c r="N571" i="10"/>
  <c r="N579" i="10"/>
  <c r="N587" i="10"/>
  <c r="N595" i="10"/>
  <c r="N603" i="10"/>
  <c r="N611" i="10"/>
  <c r="N619" i="10"/>
  <c r="N627" i="10"/>
  <c r="N635" i="10"/>
  <c r="N643" i="10"/>
  <c r="N651" i="10"/>
  <c r="N659" i="10"/>
  <c r="N667" i="10"/>
  <c r="N675" i="10"/>
  <c r="N683" i="10"/>
  <c r="N691" i="10"/>
  <c r="N699" i="10"/>
  <c r="N707" i="10"/>
  <c r="N715" i="10"/>
  <c r="N723" i="10"/>
  <c r="N731" i="10"/>
  <c r="N739" i="10"/>
  <c r="N747" i="10"/>
  <c r="N755" i="10"/>
  <c r="N763" i="10"/>
  <c r="N771" i="10"/>
  <c r="N779" i="10"/>
  <c r="N787" i="10"/>
  <c r="N795" i="10"/>
  <c r="N803" i="10"/>
  <c r="N811" i="10"/>
  <c r="N819" i="10"/>
  <c r="N827" i="10"/>
  <c r="N835" i="10"/>
  <c r="N843" i="10"/>
  <c r="N851" i="10"/>
  <c r="N859" i="10"/>
  <c r="N867" i="10"/>
  <c r="N875" i="10"/>
  <c r="N883" i="10"/>
  <c r="N891" i="10"/>
  <c r="N899" i="10"/>
  <c r="N907" i="10"/>
  <c r="N915" i="10"/>
  <c r="N923" i="10"/>
  <c r="N931" i="10"/>
  <c r="N939" i="10"/>
  <c r="N947" i="10"/>
  <c r="N955" i="10"/>
  <c r="N963" i="10"/>
  <c r="N971" i="10"/>
  <c r="N979" i="10"/>
  <c r="N987" i="10"/>
  <c r="N97" i="10"/>
  <c r="N277" i="10"/>
  <c r="N341" i="10"/>
  <c r="N405" i="10"/>
  <c r="N492" i="10"/>
  <c r="N500" i="10"/>
  <c r="N548" i="10"/>
  <c r="N556" i="10"/>
  <c r="N564" i="10"/>
  <c r="N572" i="10"/>
  <c r="N580" i="10"/>
  <c r="N588" i="10"/>
  <c r="N596" i="10"/>
  <c r="N612" i="10"/>
  <c r="N620" i="10"/>
  <c r="N628" i="10"/>
  <c r="N636" i="10"/>
  <c r="N644" i="10"/>
  <c r="N652" i="10"/>
  <c r="N660" i="10"/>
  <c r="N668" i="10"/>
  <c r="N676" i="10"/>
  <c r="N684" i="10"/>
  <c r="N692" i="10"/>
  <c r="N700" i="10"/>
  <c r="N708" i="10"/>
  <c r="N716" i="10"/>
  <c r="N724" i="10"/>
  <c r="N732" i="10"/>
  <c r="N740" i="10"/>
  <c r="N748" i="10"/>
  <c r="N756" i="10"/>
  <c r="N764" i="10"/>
  <c r="N772" i="10"/>
  <c r="N780" i="10"/>
  <c r="N788" i="10"/>
  <c r="N796" i="10"/>
  <c r="N804" i="10"/>
  <c r="N812" i="10"/>
  <c r="N820" i="10"/>
  <c r="N828" i="10"/>
  <c r="N836" i="10"/>
  <c r="N844" i="10"/>
  <c r="N852" i="10"/>
  <c r="N860" i="10"/>
  <c r="N868" i="10"/>
  <c r="N876" i="10"/>
  <c r="N884" i="10"/>
  <c r="N892" i="10"/>
  <c r="N900" i="10"/>
  <c r="N908" i="10"/>
  <c r="N916" i="10"/>
  <c r="N924" i="10"/>
  <c r="N932" i="10"/>
  <c r="N940" i="10"/>
  <c r="N948" i="10"/>
  <c r="N956" i="10"/>
  <c r="N964" i="10"/>
  <c r="N972" i="10"/>
  <c r="N980" i="10"/>
  <c r="N988" i="10"/>
  <c r="N996" i="10"/>
  <c r="N1212" i="10"/>
  <c r="N1220" i="10"/>
  <c r="N1292" i="10"/>
  <c r="N1300" i="10"/>
  <c r="N1364" i="10"/>
  <c r="N1436" i="10"/>
  <c r="N1492" i="10"/>
  <c r="N1500" i="10"/>
  <c r="N1508" i="10"/>
  <c r="N1564" i="10"/>
  <c r="N1588" i="10"/>
  <c r="N66" i="10"/>
  <c r="N98" i="10"/>
  <c r="N262" i="10"/>
  <c r="N270" i="10"/>
  <c r="N334" i="10"/>
  <c r="N485" i="10"/>
  <c r="N533" i="10"/>
  <c r="N549" i="10"/>
  <c r="N557" i="10"/>
  <c r="N565" i="10"/>
  <c r="N573" i="10"/>
  <c r="N581" i="10"/>
  <c r="N589" i="10"/>
  <c r="N597" i="10"/>
  <c r="N605" i="10"/>
  <c r="N613" i="10"/>
  <c r="N621" i="10"/>
  <c r="N629" i="10"/>
  <c r="N637" i="10"/>
  <c r="N645" i="10"/>
  <c r="N653" i="10"/>
  <c r="N661" i="10"/>
  <c r="N669" i="10"/>
  <c r="N677" i="10"/>
  <c r="N685" i="10"/>
  <c r="N693" i="10"/>
  <c r="N701" i="10"/>
  <c r="N709" i="10"/>
  <c r="N717" i="10"/>
  <c r="N725" i="10"/>
  <c r="N733" i="10"/>
  <c r="N741" i="10"/>
  <c r="N749" i="10"/>
  <c r="N757" i="10"/>
  <c r="N765" i="10"/>
  <c r="N773" i="10"/>
  <c r="N781" i="10"/>
  <c r="N789" i="10"/>
  <c r="N797" i="10"/>
  <c r="N805" i="10"/>
  <c r="N813" i="10"/>
  <c r="N821" i="10"/>
  <c r="N829" i="10"/>
  <c r="N837" i="10"/>
  <c r="N845" i="10"/>
  <c r="N853" i="10"/>
  <c r="N861" i="10"/>
  <c r="N869" i="10"/>
  <c r="N877" i="10"/>
  <c r="N885" i="10"/>
  <c r="N893" i="10"/>
  <c r="N901" i="10"/>
  <c r="N909" i="10"/>
  <c r="N917" i="10"/>
  <c r="N925" i="10"/>
  <c r="N933" i="10"/>
  <c r="N941" i="10"/>
  <c r="N949" i="10"/>
  <c r="N957" i="10"/>
  <c r="N965" i="10"/>
  <c r="N973" i="10"/>
  <c r="N981" i="10"/>
  <c r="N989" i="10"/>
  <c r="N997" i="10"/>
  <c r="N1205" i="10"/>
  <c r="N1285" i="10"/>
  <c r="N1357" i="10"/>
  <c r="N99" i="10"/>
  <c r="N255" i="10"/>
  <c r="N327" i="10"/>
  <c r="N391" i="10"/>
  <c r="N399" i="10"/>
  <c r="N463" i="10"/>
  <c r="N478" i="10"/>
  <c r="N510" i="10"/>
  <c r="N526" i="10"/>
  <c r="N534" i="10"/>
  <c r="N542" i="10"/>
  <c r="N550" i="10"/>
  <c r="N558" i="10"/>
  <c r="N566" i="10"/>
  <c r="N574" i="10"/>
  <c r="N582" i="10"/>
  <c r="N590" i="10"/>
  <c r="N606" i="10"/>
  <c r="N614" i="10"/>
  <c r="N622" i="10"/>
  <c r="N630" i="10"/>
  <c r="N638" i="10"/>
  <c r="N646" i="10"/>
  <c r="N654" i="10"/>
  <c r="N662" i="10"/>
  <c r="N670" i="10"/>
  <c r="N678" i="10"/>
  <c r="N686" i="10"/>
  <c r="N694" i="10"/>
  <c r="N702" i="10"/>
  <c r="N710" i="10"/>
  <c r="N718" i="10"/>
  <c r="N726" i="10"/>
  <c r="N734" i="10"/>
  <c r="N742" i="10"/>
  <c r="N750" i="10"/>
  <c r="N758" i="10"/>
  <c r="N766" i="10"/>
  <c r="N774" i="10"/>
  <c r="N782" i="10"/>
  <c r="N790" i="10"/>
  <c r="N798" i="10"/>
  <c r="N806" i="10"/>
  <c r="N814" i="10"/>
  <c r="N822" i="10"/>
  <c r="N830" i="10"/>
  <c r="N838" i="10"/>
  <c r="N846" i="10"/>
  <c r="N854" i="10"/>
  <c r="N862" i="10"/>
  <c r="N870" i="10"/>
  <c r="N878" i="10"/>
  <c r="N886" i="10"/>
  <c r="N894" i="10"/>
  <c r="N902" i="10"/>
  <c r="N910" i="10"/>
  <c r="N918" i="10"/>
  <c r="N926" i="10"/>
  <c r="N934" i="10"/>
  <c r="N942" i="10"/>
  <c r="N950" i="10"/>
  <c r="N958" i="10"/>
  <c r="N966" i="10"/>
  <c r="N974" i="10"/>
  <c r="N982" i="10"/>
  <c r="N990" i="10"/>
  <c r="N998" i="10"/>
  <c r="N1278" i="10"/>
  <c r="N1342" i="10"/>
  <c r="N1350" i="10"/>
  <c r="N312" i="10"/>
  <c r="N320" i="10"/>
  <c r="N384" i="10"/>
  <c r="N456" i="10"/>
  <c r="N511" i="10"/>
  <c r="N519" i="10"/>
  <c r="N535" i="10"/>
  <c r="N543" i="10"/>
  <c r="N551" i="10"/>
  <c r="N559" i="10"/>
  <c r="N567" i="10"/>
  <c r="N575" i="10"/>
  <c r="N591" i="10"/>
  <c r="N599" i="10"/>
  <c r="N607" i="10"/>
  <c r="N615" i="10"/>
  <c r="N623" i="10"/>
  <c r="N631" i="10"/>
  <c r="N639" i="10"/>
  <c r="N647" i="10"/>
  <c r="N655" i="10"/>
  <c r="N663" i="10"/>
  <c r="N671" i="10"/>
  <c r="N679" i="10"/>
  <c r="N687" i="10"/>
  <c r="N695" i="10"/>
  <c r="N703" i="10"/>
  <c r="N711" i="10"/>
  <c r="N719" i="10"/>
  <c r="N727" i="10"/>
  <c r="N735" i="10"/>
  <c r="N743" i="10"/>
  <c r="N751" i="10"/>
  <c r="N759" i="10"/>
  <c r="N767" i="10"/>
  <c r="N775" i="10"/>
  <c r="N783" i="10"/>
  <c r="N791" i="10"/>
  <c r="N799" i="10"/>
  <c r="N807" i="10"/>
  <c r="N815" i="10"/>
  <c r="N823" i="10"/>
  <c r="N831" i="10"/>
  <c r="N839" i="10"/>
  <c r="N847" i="10"/>
  <c r="N855" i="10"/>
  <c r="N863" i="10"/>
  <c r="N871" i="10"/>
  <c r="N879" i="10"/>
  <c r="N887" i="10"/>
  <c r="N895" i="10"/>
  <c r="N903" i="10"/>
  <c r="N911" i="10"/>
  <c r="N919" i="10"/>
  <c r="N927" i="10"/>
  <c r="N935" i="10"/>
  <c r="N943" i="10"/>
  <c r="N951" i="10"/>
  <c r="N959" i="10"/>
  <c r="N967" i="10"/>
  <c r="N975" i="10"/>
  <c r="N983" i="10"/>
  <c r="N991" i="10"/>
  <c r="N999" i="10"/>
  <c r="N1263" i="10"/>
  <c r="N1335" i="10"/>
  <c r="N1407" i="10"/>
  <c r="N1487" i="10"/>
  <c r="N1535" i="10"/>
  <c r="N672" i="10"/>
  <c r="N816" i="10"/>
  <c r="N824" i="10"/>
  <c r="N896" i="10"/>
  <c r="N912" i="10"/>
  <c r="N920" i="10"/>
  <c r="N928" i="10"/>
  <c r="N944" i="10"/>
  <c r="N952" i="10"/>
  <c r="N960" i="10"/>
  <c r="N968" i="10"/>
  <c r="N976" i="10"/>
  <c r="N984" i="10"/>
  <c r="N992" i="10"/>
  <c r="N1000" i="10"/>
  <c r="N1847" i="10"/>
  <c r="N1911" i="10"/>
  <c r="N1919" i="10"/>
  <c r="N1991" i="10"/>
  <c r="N1999" i="10"/>
  <c r="N2062" i="10"/>
  <c r="N680" i="10"/>
  <c r="N744" i="10"/>
  <c r="N94" i="10"/>
  <c r="N362" i="10"/>
  <c r="N370" i="10"/>
  <c r="N434" i="10"/>
  <c r="N513" i="10"/>
  <c r="N521" i="10"/>
  <c r="N529" i="10"/>
  <c r="N537" i="10"/>
  <c r="N545" i="10"/>
  <c r="N553" i="10"/>
  <c r="N577" i="10"/>
  <c r="N585" i="10"/>
  <c r="N593" i="10"/>
  <c r="N601" i="10"/>
  <c r="N609" i="10"/>
  <c r="N617" i="10"/>
  <c r="N625" i="10"/>
  <c r="N633" i="10"/>
  <c r="N641" i="10"/>
  <c r="N649" i="10"/>
  <c r="N657" i="10"/>
  <c r="N665" i="10"/>
  <c r="N673" i="10"/>
  <c r="N681" i="10"/>
  <c r="N689" i="10"/>
  <c r="N697" i="10"/>
  <c r="N705" i="10"/>
  <c r="N713" i="10"/>
  <c r="N721" i="10"/>
  <c r="N729" i="10"/>
  <c r="N737" i="10"/>
  <c r="N745" i="10"/>
  <c r="N753" i="10"/>
  <c r="N761" i="10"/>
  <c r="N769" i="10"/>
  <c r="N777" i="10"/>
  <c r="N785" i="10"/>
  <c r="N793" i="10"/>
  <c r="N801" i="10"/>
  <c r="N809" i="10"/>
  <c r="N817" i="10"/>
  <c r="N825" i="10"/>
  <c r="N833" i="10"/>
  <c r="N841" i="10"/>
  <c r="N849" i="10"/>
  <c r="N857" i="10"/>
  <c r="N865" i="10"/>
  <c r="N873" i="10"/>
  <c r="N881" i="10"/>
  <c r="N889" i="10"/>
  <c r="N897" i="10"/>
  <c r="N905" i="10"/>
  <c r="N913" i="10"/>
  <c r="N921" i="10"/>
  <c r="N929" i="10"/>
  <c r="N937" i="10"/>
  <c r="N945" i="10"/>
  <c r="N953" i="10"/>
  <c r="N961" i="10"/>
  <c r="N969" i="10"/>
  <c r="N977" i="10"/>
  <c r="N985" i="10"/>
  <c r="N993" i="10"/>
  <c r="N1241" i="10"/>
  <c r="N1249" i="10"/>
  <c r="N1865" i="10"/>
  <c r="N1881" i="10"/>
  <c r="N1889" i="10"/>
  <c r="N1905" i="10"/>
  <c r="N1913" i="10"/>
  <c r="N1921" i="10"/>
  <c r="N1929" i="10"/>
  <c r="N1937" i="10"/>
  <c r="N1953" i="10"/>
  <c r="N1961" i="10"/>
  <c r="N1969" i="10"/>
  <c r="N1977" i="10"/>
  <c r="N1985" i="10"/>
  <c r="N1993" i="10"/>
  <c r="N2017" i="10"/>
  <c r="N2025" i="10"/>
  <c r="N2033" i="10"/>
  <c r="N2041" i="10"/>
  <c r="N2048" i="10"/>
  <c r="N2056" i="10"/>
  <c r="N2064" i="10"/>
  <c r="N995" i="10"/>
  <c r="N1203" i="10"/>
  <c r="N1227" i="10"/>
  <c r="N1283" i="10"/>
  <c r="N1331" i="10"/>
  <c r="N1339" i="10"/>
  <c r="N1355" i="10"/>
  <c r="N1371" i="10"/>
  <c r="N1379" i="10"/>
  <c r="N1387" i="10"/>
  <c r="N1395" i="10"/>
  <c r="N1403" i="10"/>
  <c r="N1427" i="10"/>
  <c r="N1435" i="10"/>
  <c r="N1443" i="10"/>
  <c r="N1451" i="10"/>
  <c r="N1459" i="10"/>
  <c r="N1467" i="10"/>
  <c r="N1475" i="10"/>
  <c r="N1483" i="10"/>
  <c r="N1507" i="10"/>
  <c r="N1515" i="10"/>
  <c r="N1523" i="10"/>
  <c r="N1531" i="10"/>
  <c r="N1539" i="10"/>
  <c r="N1547" i="10"/>
  <c r="N1555" i="10"/>
  <c r="N1571" i="10"/>
  <c r="N1579" i="10"/>
  <c r="N1587" i="10"/>
  <c r="N1595" i="10"/>
  <c r="N1603" i="10"/>
  <c r="N1610" i="10"/>
  <c r="N1618" i="10"/>
  <c r="N1626" i="10"/>
  <c r="N1634" i="10"/>
  <c r="N1642" i="10"/>
  <c r="N1650" i="10"/>
  <c r="N1658" i="10"/>
  <c r="N1666" i="10"/>
  <c r="N1674" i="10"/>
  <c r="N1682" i="10"/>
  <c r="N1690" i="10"/>
  <c r="N1698" i="10"/>
  <c r="N1706" i="10"/>
  <c r="N1714" i="10"/>
  <c r="N1722" i="10"/>
  <c r="N1730" i="10"/>
  <c r="N1738" i="10"/>
  <c r="N1746" i="10"/>
  <c r="N1754" i="10"/>
  <c r="N1802" i="10"/>
  <c r="N1810" i="10"/>
  <c r="N1818" i="10"/>
  <c r="N1826" i="10"/>
  <c r="N1834" i="10"/>
  <c r="N1842" i="10"/>
  <c r="N1850" i="10"/>
  <c r="N1858" i="10"/>
  <c r="N1866" i="10"/>
  <c r="N1874" i="10"/>
  <c r="N1882" i="10"/>
  <c r="N1890" i="10"/>
  <c r="N1898" i="10"/>
  <c r="N1906" i="10"/>
  <c r="N1914" i="10"/>
  <c r="N1922" i="10"/>
  <c r="N1930" i="10"/>
  <c r="N1938" i="10"/>
  <c r="N1946" i="10"/>
  <c r="N1954" i="10"/>
  <c r="N1962" i="10"/>
  <c r="N1970" i="10"/>
  <c r="N1978" i="10"/>
  <c r="N1986" i="10"/>
  <c r="N1994" i="10"/>
  <c r="N2002" i="10"/>
  <c r="N2010" i="10"/>
  <c r="N2018" i="10"/>
  <c r="N2026" i="10"/>
  <c r="N2034" i="10"/>
  <c r="N2042" i="10"/>
  <c r="N2049" i="10"/>
  <c r="N2057" i="10"/>
  <c r="N2065" i="10"/>
  <c r="N1643" i="10"/>
  <c r="N1667" i="10"/>
  <c r="N1675" i="10"/>
  <c r="N1715" i="10"/>
  <c r="N1731" i="10"/>
  <c r="N1739" i="10"/>
  <c r="N1747" i="10"/>
  <c r="N1803" i="10"/>
  <c r="N1811" i="10"/>
  <c r="N1819" i="10"/>
  <c r="N1827" i="10"/>
  <c r="N1835" i="10"/>
  <c r="N1843" i="10"/>
  <c r="N1867" i="10"/>
  <c r="N1875" i="10"/>
  <c r="N1883" i="10"/>
  <c r="N1891" i="10"/>
  <c r="N1899" i="10"/>
  <c r="N1907" i="10"/>
  <c r="N1915" i="10"/>
  <c r="N1931" i="10"/>
  <c r="N1939" i="10"/>
  <c r="N1947" i="10"/>
  <c r="N1955" i="10"/>
  <c r="N1963" i="10"/>
  <c r="N1971" i="10"/>
  <c r="N1979" i="10"/>
  <c r="N1987" i="10"/>
  <c r="N1995" i="10"/>
  <c r="N2003" i="10"/>
  <c r="N2011" i="10"/>
  <c r="N2019" i="10"/>
  <c r="N2027" i="10"/>
  <c r="N2035" i="10"/>
  <c r="N2043" i="10"/>
  <c r="N2050" i="10"/>
  <c r="N2058" i="10"/>
  <c r="N2066" i="10"/>
  <c r="N1421" i="10"/>
  <c r="N1429" i="10"/>
  <c r="N1485" i="10"/>
  <c r="N1533" i="10"/>
  <c r="N1557" i="10"/>
  <c r="N1573" i="10"/>
  <c r="N1581" i="10"/>
  <c r="N1589" i="10"/>
  <c r="N1605" i="10"/>
  <c r="N1612" i="10"/>
  <c r="N1620" i="10"/>
  <c r="N1636" i="10"/>
  <c r="N1652" i="10"/>
  <c r="N1660" i="10"/>
  <c r="N1668" i="10"/>
  <c r="N1676" i="10"/>
  <c r="N1684" i="10"/>
  <c r="N1692" i="10"/>
  <c r="N1700" i="10"/>
  <c r="N1708" i="10"/>
  <c r="N1716" i="10"/>
  <c r="N1724" i="10"/>
  <c r="N1732" i="10"/>
  <c r="N1740" i="10"/>
  <c r="N1748" i="10"/>
  <c r="N1804" i="10"/>
  <c r="N1812" i="10"/>
  <c r="N1820" i="10"/>
  <c r="N1828" i="10"/>
  <c r="N1836" i="10"/>
  <c r="N1852" i="10"/>
  <c r="N1860" i="10"/>
  <c r="N1868" i="10"/>
  <c r="N1876" i="10"/>
  <c r="N1884" i="10"/>
  <c r="N1892" i="10"/>
  <c r="N1900" i="10"/>
  <c r="N1908" i="10"/>
  <c r="N1924" i="10"/>
  <c r="N1932" i="10"/>
  <c r="N1940" i="10"/>
  <c r="N1948" i="10"/>
  <c r="N1956" i="10"/>
  <c r="N1964" i="10"/>
  <c r="N1972" i="10"/>
  <c r="N1980" i="10"/>
  <c r="N1988" i="10"/>
  <c r="N1996" i="10"/>
  <c r="N2004" i="10"/>
  <c r="N2012" i="10"/>
  <c r="N2020" i="10"/>
  <c r="N2028" i="10"/>
  <c r="N2036" i="10"/>
  <c r="N2051" i="10"/>
  <c r="N2059" i="10"/>
  <c r="N2067" i="10"/>
  <c r="N1414" i="10"/>
  <c r="N1478" i="10"/>
  <c r="N1494" i="10"/>
  <c r="N1542" i="10"/>
  <c r="N1550" i="10"/>
  <c r="N1566" i="10"/>
  <c r="N1574" i="10"/>
  <c r="N1621" i="10"/>
  <c r="N1629" i="10"/>
  <c r="N1645" i="10"/>
  <c r="N1653" i="10"/>
  <c r="N1661" i="10"/>
  <c r="N1669" i="10"/>
  <c r="N1677" i="10"/>
  <c r="N1685" i="10"/>
  <c r="N1709" i="10"/>
  <c r="N1717" i="10"/>
  <c r="N1725" i="10"/>
  <c r="N1733" i="10"/>
  <c r="N1741" i="10"/>
  <c r="N1749" i="10"/>
  <c r="N1805" i="10"/>
  <c r="N1813" i="10"/>
  <c r="N1821" i="10"/>
  <c r="N1829" i="10"/>
  <c r="N1845" i="10"/>
  <c r="N1853" i="10"/>
  <c r="N1861" i="10"/>
  <c r="N1869" i="10"/>
  <c r="N1877" i="10"/>
  <c r="N1885" i="10"/>
  <c r="N1893" i="10"/>
  <c r="N1917" i="10"/>
  <c r="N1925" i="10"/>
  <c r="N1933" i="10"/>
  <c r="N1941" i="10"/>
  <c r="N1949" i="10"/>
  <c r="N1957" i="10"/>
  <c r="N1965" i="10"/>
  <c r="N1973" i="10"/>
  <c r="N1981" i="10"/>
  <c r="N1989" i="10"/>
  <c r="N1997" i="10"/>
  <c r="N2005" i="10"/>
  <c r="N2013" i="10"/>
  <c r="N2021" i="10"/>
  <c r="N2029" i="10"/>
  <c r="N2037" i="10"/>
  <c r="N2044" i="10"/>
  <c r="N2052" i="10"/>
  <c r="N2060" i="10"/>
  <c r="N2068" i="10"/>
  <c r="N1551" i="10"/>
  <c r="N1559" i="10"/>
  <c r="N1607" i="10"/>
  <c r="N1614" i="10"/>
  <c r="N1638" i="10"/>
  <c r="N1646" i="10"/>
  <c r="N1678" i="10"/>
  <c r="N1694" i="10"/>
  <c r="N1702" i="10"/>
  <c r="N1710" i="10"/>
  <c r="N1718" i="10"/>
  <c r="N1726" i="10"/>
  <c r="N1734" i="10"/>
  <c r="N1742" i="10"/>
  <c r="N1750" i="10"/>
  <c r="N1806" i="10"/>
  <c r="N1814" i="10"/>
  <c r="N1838" i="10"/>
  <c r="N1846" i="10"/>
  <c r="N1854" i="10"/>
  <c r="N1862" i="10"/>
  <c r="N1870" i="10"/>
  <c r="N1878" i="10"/>
  <c r="N1886" i="10"/>
  <c r="N1894" i="10"/>
  <c r="N1902" i="10"/>
  <c r="N1910" i="10"/>
  <c r="N1918" i="10"/>
  <c r="N1926" i="10"/>
  <c r="N1934" i="10"/>
  <c r="N1942" i="10"/>
  <c r="N1950" i="10"/>
  <c r="N1958" i="10"/>
  <c r="N1966" i="10"/>
  <c r="N1974" i="10"/>
  <c r="N1982" i="10"/>
  <c r="N1990" i="10"/>
  <c r="N1998" i="10"/>
  <c r="N2006" i="10"/>
  <c r="N2014" i="10"/>
  <c r="N2022" i="10"/>
  <c r="N2030" i="10"/>
  <c r="N2038" i="10"/>
  <c r="N2045" i="10"/>
  <c r="N2053" i="10"/>
  <c r="N2061" i="10"/>
  <c r="N1313" i="10"/>
  <c r="N1393" i="10"/>
  <c r="N1441" i="10"/>
  <c r="N1449" i="10"/>
  <c r="N1465" i="10"/>
  <c r="N1513" i="10"/>
  <c r="N1537" i="10"/>
  <c r="N1545" i="10"/>
  <c r="N1577" i="10"/>
  <c r="N1593" i="10"/>
  <c r="N1601" i="10"/>
  <c r="N1616" i="10"/>
  <c r="N1624" i="10"/>
  <c r="N1632" i="10"/>
  <c r="N1640" i="10"/>
  <c r="N1648" i="10"/>
  <c r="N1656" i="10"/>
  <c r="N1672" i="10"/>
  <c r="N1680" i="10"/>
  <c r="N1688" i="10"/>
  <c r="N1696" i="10"/>
  <c r="N1704" i="10"/>
  <c r="N1712" i="10"/>
  <c r="N1720" i="10"/>
  <c r="N1728" i="10"/>
  <c r="N1744" i="10"/>
  <c r="N1752" i="10"/>
  <c r="N1800" i="10"/>
  <c r="N1816" i="10"/>
  <c r="N1824" i="10"/>
  <c r="N1832" i="10"/>
  <c r="N1840" i="10"/>
  <c r="N1848" i="10"/>
  <c r="N1856" i="10"/>
  <c r="N1864" i="10"/>
  <c r="N1872" i="10"/>
  <c r="N1880" i="10"/>
  <c r="N1888" i="10"/>
  <c r="N1896" i="10"/>
  <c r="N1904" i="10"/>
  <c r="N1912" i="10"/>
  <c r="N1920" i="10"/>
  <c r="N1928" i="10"/>
  <c r="N1936" i="10"/>
  <c r="N1944" i="10"/>
  <c r="N1952" i="10"/>
  <c r="N1960" i="10"/>
  <c r="N1968" i="10"/>
  <c r="N1976" i="10"/>
  <c r="N1984" i="10"/>
  <c r="N1992" i="10"/>
  <c r="N2000" i="10"/>
  <c r="N2008" i="10"/>
  <c r="N2016" i="10"/>
  <c r="N2024" i="10"/>
  <c r="N2032" i="10"/>
  <c r="N2040" i="10"/>
  <c r="N2047" i="10"/>
  <c r="N2055" i="10"/>
  <c r="N2063" i="10"/>
  <c r="N2101" i="10"/>
  <c r="N2093" i="10"/>
  <c r="N2085" i="10"/>
  <c r="N2077" i="10"/>
  <c r="N2100" i="10"/>
  <c r="N2092" i="10"/>
  <c r="N2084" i="10"/>
  <c r="N2076" i="10"/>
  <c r="N2099" i="10"/>
  <c r="N2091" i="10"/>
  <c r="N2083" i="10"/>
  <c r="N2075" i="10"/>
  <c r="N2098" i="10"/>
  <c r="N2090" i="10"/>
  <c r="N2082" i="10"/>
  <c r="N2074" i="10"/>
  <c r="N2105" i="10"/>
  <c r="N2097" i="10"/>
  <c r="N2089" i="10"/>
  <c r="N2081" i="10"/>
  <c r="N2073" i="10"/>
  <c r="N2104" i="10"/>
  <c r="N2096" i="10"/>
  <c r="N2088" i="10"/>
  <c r="N2080" i="10"/>
  <c r="N2072" i="10"/>
  <c r="N2103" i="10"/>
  <c r="N2095" i="10"/>
  <c r="N2087" i="10"/>
  <c r="N2079" i="10"/>
  <c r="N2071" i="10"/>
  <c r="N2102" i="10"/>
  <c r="N2094" i="10"/>
  <c r="N2086" i="10"/>
  <c r="N2078" i="10"/>
  <c r="N2070" i="10"/>
  <c r="N2069" i="10"/>
  <c r="N1792" i="10"/>
  <c r="N1784" i="10"/>
  <c r="N1776" i="10"/>
  <c r="N1799" i="10"/>
  <c r="N1791" i="10"/>
  <c r="N1783" i="10"/>
  <c r="N1775" i="10"/>
  <c r="N1798" i="10"/>
  <c r="N1790" i="10"/>
  <c r="N1782" i="10"/>
  <c r="N1774" i="10"/>
  <c r="N1797" i="10"/>
  <c r="N1789" i="10"/>
  <c r="N1781" i="10"/>
  <c r="N1773" i="10"/>
  <c r="N1796" i="10"/>
  <c r="N1788" i="10"/>
  <c r="N1780" i="10"/>
  <c r="N1772" i="10"/>
  <c r="N1795" i="10"/>
  <c r="N1787" i="10"/>
  <c r="N1779" i="10"/>
  <c r="N1771" i="10"/>
  <c r="N1794" i="10"/>
  <c r="N1786" i="10"/>
  <c r="N1778" i="10"/>
  <c r="N1770" i="10"/>
  <c r="N1793" i="10"/>
  <c r="N1785" i="10"/>
  <c r="N1777" i="10"/>
  <c r="N1769" i="10"/>
  <c r="N1763" i="10"/>
  <c r="N1764" i="10"/>
  <c r="N1762" i="10"/>
  <c r="N1761" i="10"/>
  <c r="N1768" i="10"/>
  <c r="N1760" i="10"/>
  <c r="N1767" i="10"/>
  <c r="N1759" i="10"/>
  <c r="N1766" i="10"/>
  <c r="N1758" i="10"/>
  <c r="N1765" i="10"/>
  <c r="N1757" i="10"/>
  <c r="N1756" i="10"/>
  <c r="N1755" i="10"/>
  <c r="E24" i="7" a="1"/>
  <c r="E24" i="7" s="1"/>
  <c r="E25" i="7" a="1"/>
  <c r="E25" i="7" s="1"/>
  <c r="E26" i="7" a="1"/>
  <c r="E26" i="7" s="1"/>
  <c r="E27" i="7" a="1"/>
  <c r="E27" i="7" s="1"/>
  <c r="E28" i="7" a="1"/>
  <c r="E28" i="7" s="1"/>
  <c r="E29" i="7" a="1"/>
  <c r="E29" i="7" s="1"/>
  <c r="E30" i="7" a="1"/>
  <c r="E30" i="7" s="1"/>
  <c r="E31" i="7" a="1"/>
  <c r="E31" i="7" s="1"/>
  <c r="E32" i="7" a="1"/>
  <c r="E32" i="7" s="1"/>
  <c r="E33" i="7" a="1"/>
  <c r="E33" i="7" s="1"/>
  <c r="E34" i="7" a="1"/>
  <c r="E34" i="7" s="1"/>
  <c r="E35" i="7" a="1"/>
  <c r="E35" i="7" s="1"/>
  <c r="E36" i="7" a="1"/>
  <c r="E36" i="7" s="1"/>
  <c r="E37" i="7" a="1"/>
  <c r="E37" i="7" s="1"/>
  <c r="E38" i="7" a="1"/>
  <c r="E38" i="7" s="1"/>
  <c r="E39" i="7" a="1"/>
  <c r="E39" i="7" s="1"/>
  <c r="E40" i="7" a="1"/>
  <c r="E40" i="7" s="1"/>
  <c r="E41" i="7" a="1"/>
  <c r="E41" i="7" s="1"/>
  <c r="E42" i="7" a="1"/>
  <c r="E42" i="7" s="1"/>
  <c r="E43" i="7" a="1"/>
  <c r="E43" i="7" s="1"/>
  <c r="E44" i="7" a="1"/>
  <c r="E44" i="7" s="1"/>
  <c r="E45" i="7" a="1"/>
  <c r="E45" i="7" s="1"/>
  <c r="E46" i="7" a="1"/>
  <c r="E46" i="7" s="1"/>
  <c r="E47" i="7" a="1"/>
  <c r="E47" i="7" s="1"/>
  <c r="E48" i="7" a="1"/>
  <c r="E48" i="7" s="1"/>
  <c r="E49" i="7" a="1"/>
  <c r="E49" i="7" s="1"/>
  <c r="E50" i="7" a="1"/>
  <c r="E50" i="7" s="1"/>
  <c r="E51" i="7" a="1"/>
  <c r="E51" i="7" s="1"/>
  <c r="E52" i="7" a="1"/>
  <c r="E52" i="7" s="1"/>
  <c r="E53" i="7" a="1"/>
  <c r="E53" i="7" s="1"/>
  <c r="E54" i="7" a="1"/>
  <c r="E54" i="7" s="1"/>
  <c r="E55" i="7" a="1"/>
  <c r="E55" i="7" s="1"/>
  <c r="E56" i="7" a="1"/>
  <c r="E56" i="7" s="1"/>
  <c r="E57" i="7" a="1"/>
  <c r="E57" i="7" s="1"/>
  <c r="E58" i="7" a="1"/>
  <c r="E58" i="7" s="1"/>
  <c r="E59" i="7" a="1"/>
  <c r="E59" i="7" s="1"/>
  <c r="E60" i="7" a="1"/>
  <c r="E60" i="7" s="1"/>
  <c r="E61" i="7" a="1"/>
  <c r="E61" i="7" s="1"/>
  <c r="E62" i="7" a="1"/>
  <c r="E62" i="7" s="1"/>
  <c r="E63" i="7" a="1"/>
  <c r="E63" i="7" s="1"/>
  <c r="E64" i="7" a="1"/>
  <c r="E64" i="7" s="1"/>
  <c r="E65" i="7" a="1"/>
  <c r="E65" i="7" s="1"/>
  <c r="E66" i="7" a="1"/>
  <c r="E66" i="7" s="1"/>
  <c r="E67" i="7" a="1"/>
  <c r="E67" i="7" s="1"/>
  <c r="E68" i="7" a="1"/>
  <c r="E68" i="7" s="1"/>
  <c r="E69" i="7" a="1"/>
  <c r="E69" i="7" s="1"/>
  <c r="E70" i="7" a="1"/>
  <c r="E70" i="7" s="1"/>
  <c r="E71" i="7" a="1"/>
  <c r="E71" i="7" s="1"/>
  <c r="E72" i="7" a="1"/>
  <c r="E72" i="7" s="1"/>
  <c r="E73" i="7" a="1"/>
  <c r="E73" i="7" s="1"/>
  <c r="E74" i="7" a="1"/>
  <c r="E74" i="7" s="1"/>
  <c r="E75" i="7" a="1"/>
  <c r="E75" i="7" s="1"/>
  <c r="E76" i="7" a="1"/>
  <c r="E76" i="7" s="1"/>
  <c r="E77" i="7" a="1"/>
  <c r="E77" i="7" s="1"/>
  <c r="E78" i="7" a="1"/>
  <c r="E78" i="7" s="1"/>
  <c r="E79" i="7" a="1"/>
  <c r="E79" i="7" s="1"/>
  <c r="E80" i="7" a="1"/>
  <c r="E80" i="7" s="1"/>
  <c r="E81" i="7" a="1"/>
  <c r="E81" i="7" s="1"/>
  <c r="E82" i="7" a="1"/>
  <c r="E82" i="7" s="1"/>
  <c r="E83" i="7" a="1"/>
  <c r="E83" i="7" s="1"/>
  <c r="E84" i="7" a="1"/>
  <c r="E84" i="7" s="1"/>
  <c r="E85" i="7" a="1"/>
  <c r="E85" i="7" s="1"/>
  <c r="E86" i="7" a="1"/>
  <c r="E86" i="7" s="1"/>
  <c r="E87" i="7" a="1"/>
  <c r="E87" i="7" s="1"/>
  <c r="E88" i="7" a="1"/>
  <c r="E88" i="7" s="1"/>
  <c r="E89" i="7" a="1"/>
  <c r="E89" i="7" s="1"/>
  <c r="E90" i="7" a="1"/>
  <c r="E90" i="7" s="1"/>
  <c r="E91" i="7" a="1"/>
  <c r="E91" i="7" s="1"/>
  <c r="E92" i="7" a="1"/>
  <c r="E92" i="7" s="1"/>
  <c r="E93" i="7" a="1"/>
  <c r="E93" i="7" s="1"/>
  <c r="E94" i="7" a="1"/>
  <c r="E94" i="7" s="1"/>
  <c r="E95" i="7" a="1"/>
  <c r="E95" i="7" s="1"/>
  <c r="E96" i="7" a="1"/>
  <c r="E96" i="7" s="1"/>
  <c r="E97" i="7" a="1"/>
  <c r="E97" i="7" s="1"/>
  <c r="E98" i="7" a="1"/>
  <c r="E98" i="7" s="1"/>
  <c r="E99" i="7" a="1"/>
  <c r="E99" i="7" s="1"/>
  <c r="E100" i="7" a="1"/>
  <c r="E100" i="7" s="1"/>
  <c r="E101" i="7" a="1"/>
  <c r="E101" i="7" s="1"/>
  <c r="E102" i="7" a="1"/>
  <c r="E102" i="7" s="1"/>
  <c r="E103" i="7" a="1"/>
  <c r="E103" i="7" s="1"/>
  <c r="E104" i="7" a="1"/>
  <c r="E104" i="7" s="1"/>
  <c r="E105" i="7" a="1"/>
  <c r="E105" i="7" s="1"/>
  <c r="E106" i="7" a="1"/>
  <c r="E106" i="7" s="1"/>
  <c r="E107" i="7" a="1"/>
  <c r="E107" i="7" s="1"/>
  <c r="E108" i="7" a="1"/>
  <c r="E108" i="7" s="1"/>
  <c r="E109" i="7" a="1"/>
  <c r="E109" i="7" s="1"/>
  <c r="E110" i="7" a="1"/>
  <c r="E110" i="7" s="1"/>
  <c r="E111" i="7" a="1"/>
  <c r="E111" i="7" s="1"/>
  <c r="E112" i="7" a="1"/>
  <c r="E112" i="7" s="1"/>
  <c r="E113" i="7" a="1"/>
  <c r="E113" i="7" s="1"/>
  <c r="E114" i="7" a="1"/>
  <c r="E114" i="7" s="1"/>
  <c r="E115" i="7" a="1"/>
  <c r="E115" i="7" s="1"/>
  <c r="E116" i="7" a="1"/>
  <c r="E116" i="7" s="1"/>
  <c r="E117" i="7" a="1"/>
  <c r="E117" i="7" s="1"/>
  <c r="E118" i="7" a="1"/>
  <c r="E118" i="7" s="1"/>
  <c r="E119" i="7" a="1"/>
  <c r="E119" i="7" s="1"/>
  <c r="E120" i="7" a="1"/>
  <c r="E120" i="7" s="1"/>
  <c r="E121" i="7" a="1"/>
  <c r="E121" i="7" s="1"/>
  <c r="E122" i="7" a="1"/>
  <c r="E122" i="7" s="1"/>
  <c r="E123" i="7" a="1"/>
  <c r="E123" i="7" s="1"/>
  <c r="E124" i="7" a="1"/>
  <c r="E124" i="7" s="1"/>
  <c r="E125" i="7" a="1"/>
  <c r="E125" i="7" s="1"/>
  <c r="E126" i="7" a="1"/>
  <c r="E126" i="7" s="1"/>
  <c r="E127" i="7" a="1"/>
  <c r="E127" i="7" s="1"/>
  <c r="E128" i="7" a="1"/>
  <c r="E128" i="7" s="1"/>
  <c r="E129" i="7" a="1"/>
  <c r="E129" i="7" s="1"/>
  <c r="E130" i="7" a="1"/>
  <c r="E130" i="7" s="1"/>
  <c r="E131" i="7" a="1"/>
  <c r="E131" i="7" s="1"/>
  <c r="E132" i="7" a="1"/>
  <c r="E132" i="7" s="1"/>
  <c r="E133" i="7" a="1"/>
  <c r="E133" i="7" s="1"/>
  <c r="E134" i="7" a="1"/>
  <c r="E134" i="7" s="1"/>
  <c r="E135" i="7" a="1"/>
  <c r="E135" i="7" s="1"/>
  <c r="E136" i="7" a="1"/>
  <c r="E136" i="7" s="1"/>
  <c r="E137" i="7" a="1"/>
  <c r="E137" i="7" s="1"/>
  <c r="E138" i="7" a="1"/>
  <c r="E138" i="7" s="1"/>
  <c r="E139" i="7" a="1"/>
  <c r="E139" i="7" s="1"/>
  <c r="E140" i="7" a="1"/>
  <c r="E140" i="7" s="1"/>
  <c r="E141" i="7" a="1"/>
  <c r="E141" i="7" s="1"/>
  <c r="E142" i="7" a="1"/>
  <c r="E142" i="7" s="1"/>
  <c r="E143" i="7" a="1"/>
  <c r="E143" i="7" s="1"/>
  <c r="E144" i="7" a="1"/>
  <c r="E144" i="7" s="1"/>
  <c r="E145" i="7" a="1"/>
  <c r="E145" i="7" s="1"/>
  <c r="E146" i="7" a="1"/>
  <c r="E146" i="7" s="1"/>
  <c r="E147" i="7" a="1"/>
  <c r="E147" i="7" s="1"/>
  <c r="E148" i="7" a="1"/>
  <c r="E148" i="7" s="1"/>
  <c r="E149" i="7" a="1"/>
  <c r="E149" i="7" s="1"/>
  <c r="E150" i="7" a="1"/>
  <c r="E150" i="7" s="1"/>
  <c r="E151" i="7" a="1"/>
  <c r="E151" i="7" s="1"/>
  <c r="E152" i="7" a="1"/>
  <c r="E152" i="7" s="1"/>
  <c r="E153" i="7" a="1"/>
  <c r="E153" i="7" s="1"/>
  <c r="E154" i="7" a="1"/>
  <c r="E154" i="7" s="1"/>
  <c r="E155" i="7" a="1"/>
  <c r="E155" i="7" s="1"/>
  <c r="E156" i="7" a="1"/>
  <c r="E156" i="7" s="1"/>
  <c r="E157" i="7" a="1"/>
  <c r="E157" i="7" s="1"/>
  <c r="E158" i="7" a="1"/>
  <c r="E158" i="7" s="1"/>
  <c r="E159" i="7" a="1"/>
  <c r="E159" i="7" s="1"/>
  <c r="E160" i="7" a="1"/>
  <c r="E160" i="7" s="1"/>
  <c r="E161" i="7" a="1"/>
  <c r="E161" i="7" s="1"/>
  <c r="E162" i="7" a="1"/>
  <c r="E162" i="7" s="1"/>
  <c r="E163" i="7" a="1"/>
  <c r="E163" i="7" s="1"/>
  <c r="E164" i="7" a="1"/>
  <c r="E164" i="7" s="1"/>
  <c r="E165" i="7" a="1"/>
  <c r="E165" i="7" s="1"/>
  <c r="E166" i="7" a="1"/>
  <c r="E166" i="7" s="1"/>
  <c r="E167" i="7" a="1"/>
  <c r="E167" i="7" s="1"/>
  <c r="E168" i="7" a="1"/>
  <c r="E168" i="7" s="1"/>
  <c r="E169" i="7" a="1"/>
  <c r="E169" i="7" s="1"/>
  <c r="E170" i="7" a="1"/>
  <c r="E170" i="7" s="1"/>
  <c r="E171" i="7" a="1"/>
  <c r="E171" i="7" s="1"/>
  <c r="E172" i="7" a="1"/>
  <c r="E172" i="7" s="1"/>
  <c r="E173" i="7" a="1"/>
  <c r="E173" i="7" s="1"/>
  <c r="E174" i="7" a="1"/>
  <c r="E174" i="7" s="1"/>
  <c r="E175" i="7" a="1"/>
  <c r="E175" i="7" s="1"/>
  <c r="E176" i="7" a="1"/>
  <c r="E176" i="7" s="1"/>
  <c r="E177" i="7" a="1"/>
  <c r="E177" i="7" s="1"/>
  <c r="E178" i="7" a="1"/>
  <c r="E178" i="7" s="1"/>
  <c r="E179" i="7" a="1"/>
  <c r="E179" i="7" s="1"/>
  <c r="E180" i="7" a="1"/>
  <c r="E180" i="7" s="1"/>
  <c r="E181" i="7" a="1"/>
  <c r="E181" i="7" s="1"/>
  <c r="E182" i="7" a="1"/>
  <c r="E182" i="7" s="1"/>
  <c r="E183" i="7" a="1"/>
  <c r="E183" i="7" s="1"/>
  <c r="E184" i="7" a="1"/>
  <c r="E184" i="7" s="1"/>
  <c r="E185" i="7" a="1"/>
  <c r="E185" i="7" s="1"/>
  <c r="E186" i="7" a="1"/>
  <c r="E186" i="7" s="1"/>
  <c r="E187" i="7" a="1"/>
  <c r="E187" i="7" s="1"/>
  <c r="E188" i="7" a="1"/>
  <c r="E188" i="7" s="1"/>
  <c r="E189" i="7" a="1"/>
  <c r="E189" i="7" s="1"/>
  <c r="E190" i="7" a="1"/>
  <c r="E190" i="7" s="1"/>
  <c r="E191" i="7" a="1"/>
  <c r="E191" i="7" s="1"/>
  <c r="E192" i="7" a="1"/>
  <c r="E192" i="7" s="1"/>
  <c r="E193" i="7" a="1"/>
  <c r="E193" i="7" s="1"/>
  <c r="E194" i="7" a="1"/>
  <c r="E194" i="7" s="1"/>
  <c r="E195" i="7" a="1"/>
  <c r="E195" i="7" s="1"/>
  <c r="E196" i="7" a="1"/>
  <c r="E196" i="7" s="1"/>
  <c r="E197" i="7" a="1"/>
  <c r="E197" i="7" s="1"/>
  <c r="E198" i="7" a="1"/>
  <c r="E198" i="7" s="1"/>
  <c r="E199" i="7" a="1"/>
  <c r="E199" i="7" s="1"/>
  <c r="E200" i="7" a="1"/>
  <c r="E200" i="7" s="1"/>
  <c r="E201" i="7" a="1"/>
  <c r="E201" i="7" s="1"/>
  <c r="E202" i="7" a="1"/>
  <c r="E202" i="7" s="1"/>
  <c r="E203" i="7" a="1"/>
  <c r="E203" i="7" s="1"/>
  <c r="E204" i="7" a="1"/>
  <c r="E204" i="7" s="1"/>
  <c r="E205" i="7" a="1"/>
  <c r="E205" i="7" s="1"/>
  <c r="E206" i="7" a="1"/>
  <c r="E206" i="7" s="1"/>
  <c r="E207" i="7" a="1"/>
  <c r="E207" i="7" s="1"/>
  <c r="E208" i="7" a="1"/>
  <c r="E208" i="7" s="1"/>
  <c r="E209" i="7" a="1"/>
  <c r="E209" i="7" s="1"/>
  <c r="E210" i="7" a="1"/>
  <c r="E210" i="7" s="1"/>
  <c r="E211" i="7" a="1"/>
  <c r="E211" i="7" s="1"/>
  <c r="E212" i="7" a="1"/>
  <c r="E212" i="7" s="1"/>
  <c r="E213" i="7" a="1"/>
  <c r="E213" i="7" s="1"/>
  <c r="E214" i="7" a="1"/>
  <c r="E214" i="7" s="1"/>
  <c r="E215" i="7" a="1"/>
  <c r="E215" i="7" s="1"/>
  <c r="E216" i="7" a="1"/>
  <c r="E216" i="7" s="1"/>
  <c r="E217" i="7" a="1"/>
  <c r="E217" i="7" s="1"/>
  <c r="E218" i="7" a="1"/>
  <c r="E218" i="7" s="1"/>
  <c r="E219" i="7" a="1"/>
  <c r="E219" i="7" s="1"/>
  <c r="E220" i="7" a="1"/>
  <c r="E220" i="7" s="1"/>
  <c r="E221" i="7" a="1"/>
  <c r="E221" i="7" s="1"/>
  <c r="E222" i="7" a="1"/>
  <c r="E222" i="7" s="1"/>
  <c r="E223" i="7" a="1"/>
  <c r="E223" i="7" s="1"/>
  <c r="E224" i="7" a="1"/>
  <c r="E224" i="7" s="1"/>
  <c r="E225" i="7" a="1"/>
  <c r="E225" i="7" s="1"/>
  <c r="E226" i="7" a="1"/>
  <c r="E226" i="7" s="1"/>
  <c r="E227" i="7" a="1"/>
  <c r="E227" i="7" s="1"/>
  <c r="E228" i="7" a="1"/>
  <c r="E228" i="7" s="1"/>
  <c r="E229" i="7" a="1"/>
  <c r="E229" i="7" s="1"/>
  <c r="E230" i="7" a="1"/>
  <c r="E230" i="7" s="1"/>
  <c r="E231" i="7" a="1"/>
  <c r="E231" i="7" s="1"/>
  <c r="E232" i="7" a="1"/>
  <c r="E232" i="7" s="1"/>
  <c r="E233" i="7" a="1"/>
  <c r="E233" i="7" s="1"/>
  <c r="E234" i="7" a="1"/>
  <c r="E234" i="7" s="1"/>
  <c r="E235" i="7" a="1"/>
  <c r="E235" i="7" s="1"/>
  <c r="E236" i="7" a="1"/>
  <c r="E236" i="7" s="1"/>
  <c r="E237" i="7" a="1"/>
  <c r="E237" i="7" s="1"/>
  <c r="E238" i="7" a="1"/>
  <c r="E238" i="7" s="1"/>
  <c r="E239" i="7" a="1"/>
  <c r="E239" i="7" s="1"/>
  <c r="E240" i="7" a="1"/>
  <c r="E240" i="7" s="1"/>
  <c r="E241" i="7" a="1"/>
  <c r="E241" i="7" s="1"/>
  <c r="E242" i="7" a="1"/>
  <c r="E242" i="7" s="1"/>
  <c r="E243" i="7" a="1"/>
  <c r="E243" i="7" s="1"/>
  <c r="E244" i="7" a="1"/>
  <c r="E244" i="7" s="1"/>
  <c r="E245" i="7" a="1"/>
  <c r="E245" i="7" s="1"/>
  <c r="E246" i="7" a="1"/>
  <c r="E246" i="7" s="1"/>
  <c r="E247" i="7" a="1"/>
  <c r="E247" i="7" s="1"/>
  <c r="E248" i="7" a="1"/>
  <c r="E248" i="7" s="1"/>
  <c r="E249" i="7" a="1"/>
  <c r="E249" i="7" s="1"/>
  <c r="E250" i="7" a="1"/>
  <c r="E250" i="7" s="1"/>
  <c r="E251" i="7" a="1"/>
  <c r="E251" i="7" s="1"/>
  <c r="E252" i="7" a="1"/>
  <c r="E252" i="7" s="1"/>
  <c r="E253" i="7" a="1"/>
  <c r="E253" i="7" s="1"/>
  <c r="E254" i="7" a="1"/>
  <c r="E254" i="7" s="1"/>
  <c r="E255" i="7" a="1"/>
  <c r="E255" i="7" s="1"/>
  <c r="E256" i="7" a="1"/>
  <c r="E256" i="7" s="1"/>
  <c r="E257" i="7" a="1"/>
  <c r="E257" i="7" s="1"/>
  <c r="E258" i="7" a="1"/>
  <c r="E258" i="7" s="1"/>
  <c r="E259" i="7" a="1"/>
  <c r="E259" i="7" s="1"/>
  <c r="E260" i="7" a="1"/>
  <c r="E260" i="7" s="1"/>
  <c r="E261" i="7" a="1"/>
  <c r="E261" i="7" s="1"/>
  <c r="E262" i="7" a="1"/>
  <c r="E262" i="7" s="1"/>
  <c r="E263" i="7" a="1"/>
  <c r="E263" i="7" s="1"/>
  <c r="E264" i="7" a="1"/>
  <c r="E264" i="7" s="1"/>
  <c r="E265" i="7" a="1"/>
  <c r="E265" i="7" s="1"/>
  <c r="E266" i="7" a="1"/>
  <c r="E266" i="7" s="1"/>
  <c r="E267" i="7" a="1"/>
  <c r="E267" i="7" s="1"/>
  <c r="E268" i="7" a="1"/>
  <c r="E268" i="7" s="1"/>
  <c r="E269" i="7" a="1"/>
  <c r="E269" i="7" s="1"/>
  <c r="E270" i="7" a="1"/>
  <c r="E270" i="7" s="1"/>
  <c r="E271" i="7" a="1"/>
  <c r="E271" i="7" s="1"/>
  <c r="E272" i="7" a="1"/>
  <c r="E272" i="7" s="1"/>
  <c r="E273" i="7" a="1"/>
  <c r="E273" i="7" s="1"/>
  <c r="E274" i="7" a="1"/>
  <c r="E274" i="7" s="1"/>
  <c r="E275" i="7" a="1"/>
  <c r="E275" i="7" s="1"/>
  <c r="E276" i="7" a="1"/>
  <c r="E276" i="7" s="1"/>
  <c r="E277" i="7" a="1"/>
  <c r="E277" i="7" s="1"/>
  <c r="E278" i="7" a="1"/>
  <c r="E278" i="7" s="1"/>
  <c r="E279" i="7" a="1"/>
  <c r="E279" i="7" s="1"/>
  <c r="E280" i="7" a="1"/>
  <c r="E280" i="7" s="1"/>
  <c r="E281" i="7" a="1"/>
  <c r="E281" i="7" s="1"/>
  <c r="E282" i="7" a="1"/>
  <c r="E282" i="7" s="1"/>
  <c r="E283" i="7" a="1"/>
  <c r="E283" i="7" s="1"/>
  <c r="E284" i="7" a="1"/>
  <c r="E284" i="7" s="1"/>
  <c r="E285" i="7" a="1"/>
  <c r="E285" i="7" s="1"/>
  <c r="E286" i="7" a="1"/>
  <c r="E286" i="7" s="1"/>
  <c r="E287" i="7" a="1"/>
  <c r="E287" i="7" s="1"/>
  <c r="E288" i="7" a="1"/>
  <c r="E288" i="7" s="1"/>
  <c r="E289" i="7" a="1"/>
  <c r="E289" i="7" s="1"/>
  <c r="E290" i="7" a="1"/>
  <c r="E290" i="7" s="1"/>
  <c r="E291" i="7" a="1"/>
  <c r="E291" i="7" s="1"/>
  <c r="E292" i="7" a="1"/>
  <c r="E292" i="7" s="1"/>
  <c r="E293" i="7" a="1"/>
  <c r="E293" i="7" s="1"/>
  <c r="E294" i="7" a="1"/>
  <c r="E294" i="7" s="1"/>
  <c r="E295" i="7" a="1"/>
  <c r="E295" i="7" s="1"/>
  <c r="E296" i="7" a="1"/>
  <c r="E296" i="7" s="1"/>
  <c r="E297" i="7" a="1"/>
  <c r="E297" i="7" s="1"/>
  <c r="E298" i="7" a="1"/>
  <c r="E298" i="7" s="1"/>
  <c r="E299" i="7" a="1"/>
  <c r="E299" i="7" s="1"/>
  <c r="E300" i="7" a="1"/>
  <c r="E300" i="7" s="1"/>
  <c r="E301" i="7" a="1"/>
  <c r="E301" i="7" s="1"/>
  <c r="E302" i="7" a="1"/>
  <c r="E302" i="7" s="1"/>
  <c r="E303" i="7" a="1"/>
  <c r="E303" i="7" s="1"/>
  <c r="E304" i="7" a="1"/>
  <c r="E304" i="7" s="1"/>
  <c r="E305" i="7" a="1"/>
  <c r="E305" i="7" s="1"/>
  <c r="E306" i="7" a="1"/>
  <c r="E306" i="7" s="1"/>
  <c r="E307" i="7" a="1"/>
  <c r="E307" i="7" s="1"/>
  <c r="E308" i="7" a="1"/>
  <c r="E308" i="7" s="1"/>
  <c r="E309" i="7" a="1"/>
  <c r="E309" i="7" s="1"/>
  <c r="E310" i="7" a="1"/>
  <c r="E310" i="7" s="1"/>
  <c r="E311" i="7" a="1"/>
  <c r="E311" i="7" s="1"/>
  <c r="E312" i="7" a="1"/>
  <c r="E312" i="7" s="1"/>
  <c r="E313" i="7" a="1"/>
  <c r="E313" i="7" s="1"/>
  <c r="E314" i="7" a="1"/>
  <c r="E314" i="7" s="1"/>
  <c r="E315" i="7" a="1"/>
  <c r="E315" i="7" s="1"/>
  <c r="E316" i="7" a="1"/>
  <c r="E316" i="7" s="1"/>
  <c r="E317" i="7" a="1"/>
  <c r="E317" i="7" s="1"/>
  <c r="E318" i="7" a="1"/>
  <c r="E318" i="7" s="1"/>
  <c r="E319" i="7" a="1"/>
  <c r="E319" i="7" s="1"/>
  <c r="E320" i="7" a="1"/>
  <c r="E320" i="7" s="1"/>
  <c r="E321" i="7" a="1"/>
  <c r="E321" i="7" s="1"/>
  <c r="E322" i="7" a="1"/>
  <c r="E322" i="7" s="1"/>
  <c r="E323" i="7" a="1"/>
  <c r="E323" i="7" s="1"/>
  <c r="E324" i="7" a="1"/>
  <c r="E324" i="7" s="1"/>
  <c r="E325" i="7" a="1"/>
  <c r="E325" i="7" s="1"/>
  <c r="E326" i="7" a="1"/>
  <c r="E326" i="7" s="1"/>
  <c r="E327" i="7" a="1"/>
  <c r="E327" i="7" s="1"/>
  <c r="E328" i="7" a="1"/>
  <c r="E328" i="7" s="1"/>
  <c r="E329" i="7" a="1"/>
  <c r="E329" i="7" s="1"/>
  <c r="E330" i="7" a="1"/>
  <c r="E330" i="7" s="1"/>
  <c r="E331" i="7" a="1"/>
  <c r="E331" i="7" s="1"/>
  <c r="E332" i="7" a="1"/>
  <c r="E332" i="7" s="1"/>
  <c r="E333" i="7" a="1"/>
  <c r="E333" i="7" s="1"/>
  <c r="E334" i="7" a="1"/>
  <c r="E334" i="7" s="1"/>
  <c r="E335" i="7" a="1"/>
  <c r="E335" i="7" s="1"/>
  <c r="E336" i="7" a="1"/>
  <c r="E336" i="7" s="1"/>
  <c r="E337" i="7" a="1"/>
  <c r="E337" i="7" s="1"/>
  <c r="E338" i="7" a="1"/>
  <c r="E338" i="7" s="1"/>
  <c r="E339" i="7" a="1"/>
  <c r="E339" i="7" s="1"/>
  <c r="E340" i="7" a="1"/>
  <c r="E340" i="7" s="1"/>
  <c r="E341" i="7" a="1"/>
  <c r="E341" i="7" s="1"/>
  <c r="E342" i="7" a="1"/>
  <c r="E342" i="7" s="1"/>
  <c r="E343" i="7" a="1"/>
  <c r="E343" i="7" s="1"/>
  <c r="E344" i="7" a="1"/>
  <c r="E344" i="7" s="1"/>
  <c r="E345" i="7" a="1"/>
  <c r="E345" i="7" s="1"/>
  <c r="E346" i="7" a="1"/>
  <c r="E346" i="7" s="1"/>
  <c r="E347" i="7" a="1"/>
  <c r="E347" i="7" s="1"/>
  <c r="E348" i="7" a="1"/>
  <c r="E348" i="7" s="1"/>
  <c r="E349" i="7" a="1"/>
  <c r="E349" i="7" s="1"/>
  <c r="E350" i="7" a="1"/>
  <c r="E350" i="7" s="1"/>
  <c r="E351" i="7" a="1"/>
  <c r="E351" i="7" s="1"/>
  <c r="E352" i="7" a="1"/>
  <c r="E352" i="7" s="1"/>
  <c r="E353" i="7" a="1"/>
  <c r="E353" i="7" s="1"/>
  <c r="E354" i="7" a="1"/>
  <c r="E354" i="7" s="1"/>
  <c r="E355" i="7" a="1"/>
  <c r="E355" i="7" s="1"/>
  <c r="E356" i="7" a="1"/>
  <c r="E356" i="7" s="1"/>
  <c r="E357" i="7" a="1"/>
  <c r="E357" i="7" s="1"/>
  <c r="E358" i="7" a="1"/>
  <c r="E358" i="7" s="1"/>
  <c r="E359" i="7" a="1"/>
  <c r="E359" i="7" s="1"/>
  <c r="E360" i="7" a="1"/>
  <c r="E360" i="7" s="1"/>
  <c r="E361" i="7" a="1"/>
  <c r="E361" i="7" s="1"/>
  <c r="E362" i="7" a="1"/>
  <c r="E362" i="7" s="1"/>
  <c r="E363" i="7" a="1"/>
  <c r="E363" i="7" s="1"/>
  <c r="E364" i="7" a="1"/>
  <c r="E364" i="7" s="1"/>
  <c r="E365" i="7" a="1"/>
  <c r="E365" i="7" s="1"/>
  <c r="E366" i="7" a="1"/>
  <c r="E366" i="7" s="1"/>
  <c r="E367" i="7" a="1"/>
  <c r="E367" i="7" s="1"/>
  <c r="E368" i="7" a="1"/>
  <c r="E368" i="7" s="1"/>
  <c r="E369" i="7" a="1"/>
  <c r="E369" i="7" s="1"/>
  <c r="E370" i="7" a="1"/>
  <c r="E370" i="7" s="1"/>
  <c r="E371" i="7" a="1"/>
  <c r="E371" i="7" s="1"/>
  <c r="E372" i="7" a="1"/>
  <c r="E372" i="7" s="1"/>
  <c r="E373" i="7" a="1"/>
  <c r="E373" i="7" s="1"/>
  <c r="E374" i="7" a="1"/>
  <c r="E374" i="7" s="1"/>
  <c r="E375" i="7" a="1"/>
  <c r="E375" i="7" s="1"/>
  <c r="E376" i="7" a="1"/>
  <c r="E376" i="7" s="1"/>
  <c r="E377" i="7" a="1"/>
  <c r="E377" i="7" s="1"/>
  <c r="E378" i="7" a="1"/>
  <c r="E378" i="7" s="1"/>
  <c r="E379" i="7" a="1"/>
  <c r="E379" i="7" s="1"/>
  <c r="E380" i="7" a="1"/>
  <c r="E380" i="7" s="1"/>
  <c r="E381" i="7" a="1"/>
  <c r="E381" i="7" s="1"/>
  <c r="E382" i="7" a="1"/>
  <c r="E382" i="7" s="1"/>
  <c r="E383" i="7" a="1"/>
  <c r="E383" i="7" s="1"/>
  <c r="E384" i="7" a="1"/>
  <c r="E384" i="7" s="1"/>
  <c r="E385" i="7" a="1"/>
  <c r="E385" i="7" s="1"/>
  <c r="E386" i="7" a="1"/>
  <c r="E386" i="7" s="1"/>
  <c r="E387" i="7" a="1"/>
  <c r="E387" i="7" s="1"/>
  <c r="E388" i="7" a="1"/>
  <c r="E388" i="7" s="1"/>
  <c r="E389" i="7" a="1"/>
  <c r="E389" i="7" s="1"/>
  <c r="E390" i="7" a="1"/>
  <c r="E390" i="7" s="1"/>
  <c r="E391" i="7" a="1"/>
  <c r="E391" i="7" s="1"/>
  <c r="E392" i="7" a="1"/>
  <c r="E392" i="7" s="1"/>
  <c r="E393" i="7" a="1"/>
  <c r="E393" i="7" s="1"/>
  <c r="E394" i="7" a="1"/>
  <c r="E394" i="7" s="1"/>
  <c r="E395" i="7" a="1"/>
  <c r="E395" i="7" s="1"/>
  <c r="E396" i="7" a="1"/>
  <c r="E396" i="7" s="1"/>
  <c r="E397" i="7" a="1"/>
  <c r="E397" i="7" s="1"/>
  <c r="E398" i="7" a="1"/>
  <c r="E398" i="7" s="1"/>
  <c r="E399" i="7" a="1"/>
  <c r="E399" i="7" s="1"/>
  <c r="E400" i="7" a="1"/>
  <c r="E400" i="7" s="1"/>
  <c r="E401" i="7" a="1"/>
  <c r="E401" i="7" s="1"/>
  <c r="E402" i="7" a="1"/>
  <c r="E402" i="7" s="1"/>
  <c r="E403" i="7" a="1"/>
  <c r="E403" i="7" s="1"/>
  <c r="E404" i="7" a="1"/>
  <c r="E404" i="7" s="1"/>
  <c r="E405" i="7" a="1"/>
  <c r="E405" i="7" s="1"/>
  <c r="E406" i="7" a="1"/>
  <c r="E406" i="7" s="1"/>
  <c r="E407" i="7" a="1"/>
  <c r="E407" i="7" s="1"/>
  <c r="E408" i="7" a="1"/>
  <c r="E408" i="7" s="1"/>
  <c r="E409" i="7" a="1"/>
  <c r="E409" i="7" s="1"/>
  <c r="E410" i="7" a="1"/>
  <c r="E410" i="7" s="1"/>
  <c r="E411" i="7" a="1"/>
  <c r="E411" i="7" s="1"/>
  <c r="E412" i="7" a="1"/>
  <c r="E412" i="7" s="1"/>
  <c r="E413" i="7" a="1"/>
  <c r="E413" i="7" s="1"/>
  <c r="E414" i="7" a="1"/>
  <c r="E414" i="7" s="1"/>
  <c r="E415" i="7" a="1"/>
  <c r="E415" i="7" s="1"/>
  <c r="E416" i="7" a="1"/>
  <c r="E416" i="7" s="1"/>
  <c r="E417" i="7" a="1"/>
  <c r="E417" i="7" s="1"/>
  <c r="E418" i="7" a="1"/>
  <c r="E418" i="7" s="1"/>
  <c r="E419" i="7" a="1"/>
  <c r="E419" i="7" s="1"/>
  <c r="E420" i="7" a="1"/>
  <c r="E420" i="7" s="1"/>
  <c r="E421" i="7" a="1"/>
  <c r="E421" i="7" s="1"/>
  <c r="E422" i="7" a="1"/>
  <c r="E422" i="7" s="1"/>
  <c r="E423" i="7" a="1"/>
  <c r="E423" i="7" s="1"/>
  <c r="E424" i="7" a="1"/>
  <c r="E424" i="7" s="1"/>
  <c r="E425" i="7" a="1"/>
  <c r="E425" i="7" s="1"/>
  <c r="E426" i="7" a="1"/>
  <c r="E426" i="7" s="1"/>
  <c r="E427" i="7" a="1"/>
  <c r="E427" i="7" s="1"/>
  <c r="E428" i="7" a="1"/>
  <c r="E428" i="7" s="1"/>
  <c r="E429" i="7" a="1"/>
  <c r="E429" i="7" s="1"/>
  <c r="E430" i="7" a="1"/>
  <c r="E430" i="7" s="1"/>
  <c r="E431" i="7" a="1"/>
  <c r="E431" i="7" s="1"/>
  <c r="E432" i="7" a="1"/>
  <c r="E432" i="7" s="1"/>
  <c r="E433" i="7" a="1"/>
  <c r="E433" i="7" s="1"/>
  <c r="E434" i="7" a="1"/>
  <c r="E434" i="7" s="1"/>
  <c r="E435" i="7" a="1"/>
  <c r="E435" i="7" s="1"/>
  <c r="E436" i="7" a="1"/>
  <c r="E436" i="7" s="1"/>
  <c r="E437" i="7" a="1"/>
  <c r="E437" i="7" s="1"/>
  <c r="E438" i="7" a="1"/>
  <c r="E438" i="7" s="1"/>
  <c r="E439" i="7" a="1"/>
  <c r="E439" i="7" s="1"/>
  <c r="E440" i="7" a="1"/>
  <c r="E440" i="7" s="1"/>
  <c r="E441" i="7" a="1"/>
  <c r="E441" i="7" s="1"/>
  <c r="E442" i="7" a="1"/>
  <c r="E442" i="7" s="1"/>
  <c r="E443" i="7" a="1"/>
  <c r="E443" i="7" s="1"/>
  <c r="E444" i="7" a="1"/>
  <c r="E444" i="7" s="1"/>
  <c r="E445" i="7" a="1"/>
  <c r="E445" i="7" s="1"/>
  <c r="E446" i="7" a="1"/>
  <c r="E446" i="7" s="1"/>
  <c r="E447" i="7" a="1"/>
  <c r="E447" i="7" s="1"/>
  <c r="E448" i="7" a="1"/>
  <c r="E448" i="7" s="1"/>
  <c r="E449" i="7" a="1"/>
  <c r="E449" i="7" s="1"/>
  <c r="E450" i="7" a="1"/>
  <c r="E450" i="7" s="1"/>
  <c r="E451" i="7" a="1"/>
  <c r="E451" i="7" s="1"/>
  <c r="E452" i="7" a="1"/>
  <c r="E452" i="7" s="1"/>
  <c r="E453" i="7" a="1"/>
  <c r="E453" i="7" s="1"/>
  <c r="E454" i="7" a="1"/>
  <c r="E454" i="7" s="1"/>
  <c r="E455" i="7" a="1"/>
  <c r="E455" i="7" s="1"/>
  <c r="E456" i="7" a="1"/>
  <c r="E456" i="7" s="1"/>
  <c r="E457" i="7" a="1"/>
  <c r="E457" i="7" s="1"/>
  <c r="E458" i="7" a="1"/>
  <c r="E458" i="7" s="1"/>
  <c r="E459" i="7" a="1"/>
  <c r="E459" i="7" s="1"/>
  <c r="E460" i="7" a="1"/>
  <c r="E460" i="7" s="1"/>
  <c r="E461" i="7" a="1"/>
  <c r="E461" i="7" s="1"/>
  <c r="E462" i="7" a="1"/>
  <c r="E462" i="7" s="1"/>
  <c r="E463" i="7" a="1"/>
  <c r="E463" i="7" s="1"/>
  <c r="E464" i="7" a="1"/>
  <c r="E464" i="7" s="1"/>
  <c r="E465" i="7" a="1"/>
  <c r="E465" i="7" s="1"/>
  <c r="E466" i="7" a="1"/>
  <c r="E466" i="7" s="1"/>
  <c r="E467" i="7" a="1"/>
  <c r="E467" i="7" s="1"/>
  <c r="E468" i="7" a="1"/>
  <c r="E468" i="7" s="1"/>
  <c r="E469" i="7" a="1"/>
  <c r="E469" i="7" s="1"/>
  <c r="E470" i="7" a="1"/>
  <c r="E470" i="7" s="1"/>
  <c r="E471" i="7" a="1"/>
  <c r="E471" i="7" s="1"/>
  <c r="E472" i="7" a="1"/>
  <c r="E472" i="7" s="1"/>
  <c r="E473" i="7" a="1"/>
  <c r="E473" i="7" s="1"/>
  <c r="E474" i="7" a="1"/>
  <c r="E474" i="7" s="1"/>
  <c r="E475" i="7" a="1"/>
  <c r="E475" i="7" s="1"/>
  <c r="E476" i="7" a="1"/>
  <c r="E476" i="7" s="1"/>
  <c r="E477" i="7" a="1"/>
  <c r="E477" i="7" s="1"/>
  <c r="E478" i="7" a="1"/>
  <c r="E478" i="7" s="1"/>
  <c r="E479" i="7" a="1"/>
  <c r="E479" i="7" s="1"/>
  <c r="E480" i="7" a="1"/>
  <c r="E480" i="7" s="1"/>
  <c r="E481" i="7" a="1"/>
  <c r="E481" i="7" s="1"/>
  <c r="E482" i="7" a="1"/>
  <c r="E482" i="7" s="1"/>
  <c r="E483" i="7" a="1"/>
  <c r="E483" i="7" s="1"/>
  <c r="E484" i="7" a="1"/>
  <c r="E484" i="7" s="1"/>
  <c r="E485" i="7" a="1"/>
  <c r="E485" i="7" s="1"/>
  <c r="E486" i="7" a="1"/>
  <c r="E486" i="7" s="1"/>
  <c r="E487" i="7" a="1"/>
  <c r="E487" i="7" s="1"/>
  <c r="E488" i="7" a="1"/>
  <c r="E488" i="7" s="1"/>
  <c r="E489" i="7" a="1"/>
  <c r="E489" i="7" s="1"/>
  <c r="E490" i="7" a="1"/>
  <c r="E490" i="7" s="1"/>
  <c r="E491" i="7" a="1"/>
  <c r="E491" i="7" s="1"/>
  <c r="E492" i="7" a="1"/>
  <c r="E492" i="7" s="1"/>
  <c r="E493" i="7" a="1"/>
  <c r="E493" i="7" s="1"/>
  <c r="E494" i="7" a="1"/>
  <c r="E494" i="7" s="1"/>
  <c r="E495" i="7" a="1"/>
  <c r="E495" i="7" s="1"/>
  <c r="E496" i="7" a="1"/>
  <c r="E496" i="7" s="1"/>
  <c r="E497" i="7" a="1"/>
  <c r="E497" i="7" s="1"/>
  <c r="E498" i="7" a="1"/>
  <c r="E498" i="7" s="1"/>
  <c r="E499" i="7" a="1"/>
  <c r="E499" i="7" s="1"/>
  <c r="E500" i="7" a="1"/>
  <c r="E500" i="7" s="1"/>
  <c r="E501" i="7" a="1"/>
  <c r="E501" i="7" s="1"/>
  <c r="E502" i="7" a="1"/>
  <c r="E502" i="7" s="1"/>
  <c r="E503" i="7" a="1"/>
  <c r="E503" i="7" s="1"/>
  <c r="E504" i="7" a="1"/>
  <c r="E504" i="7" s="1"/>
  <c r="E505" i="7" a="1"/>
  <c r="E505" i="7" s="1"/>
  <c r="E506" i="7" a="1"/>
  <c r="E506" i="7" s="1"/>
  <c r="E507" i="7" a="1"/>
  <c r="E507" i="7" s="1"/>
  <c r="E508" i="7" a="1"/>
  <c r="E508" i="7" s="1"/>
  <c r="E509" i="7" a="1"/>
  <c r="E509" i="7" s="1"/>
  <c r="E510" i="7" a="1"/>
  <c r="E510" i="7" s="1"/>
  <c r="E511" i="7" a="1"/>
  <c r="E511" i="7" s="1"/>
  <c r="E512" i="7" a="1"/>
  <c r="E512" i="7" s="1"/>
  <c r="E513" i="7" a="1"/>
  <c r="E513" i="7" s="1"/>
  <c r="E514" i="7" a="1"/>
  <c r="E514" i="7" s="1"/>
  <c r="E515" i="7" a="1"/>
  <c r="E515" i="7" s="1"/>
  <c r="E516" i="7" a="1"/>
  <c r="E516" i="7" s="1"/>
  <c r="E517" i="7" a="1"/>
  <c r="E517" i="7" s="1"/>
  <c r="E518" i="7" a="1"/>
  <c r="E518" i="7" s="1"/>
  <c r="E519" i="7" a="1"/>
  <c r="E519" i="7" s="1"/>
  <c r="E520" i="7" a="1"/>
  <c r="E520" i="7" s="1"/>
  <c r="E521" i="7" a="1"/>
  <c r="E521" i="7" s="1"/>
  <c r="E522" i="7" a="1"/>
  <c r="E522" i="7" s="1"/>
  <c r="E523" i="7" a="1"/>
  <c r="E523" i="7" s="1"/>
  <c r="E524" i="7" a="1"/>
  <c r="E524" i="7" s="1"/>
  <c r="E525" i="7" a="1"/>
  <c r="E525" i="7" s="1"/>
  <c r="E526" i="7" a="1"/>
  <c r="E526" i="7" s="1"/>
  <c r="E527" i="7" a="1"/>
  <c r="E527" i="7" s="1"/>
  <c r="E528" i="7" a="1"/>
  <c r="E528" i="7" s="1"/>
  <c r="E529" i="7" a="1"/>
  <c r="E529" i="7" s="1"/>
  <c r="E530" i="7" a="1"/>
  <c r="E530" i="7" s="1"/>
  <c r="E531" i="7" a="1"/>
  <c r="E531" i="7" s="1"/>
  <c r="E532" i="7" a="1"/>
  <c r="E532" i="7" s="1"/>
  <c r="E533" i="7" a="1"/>
  <c r="E533" i="7" s="1"/>
  <c r="E534" i="7" a="1"/>
  <c r="E534" i="7" s="1"/>
  <c r="E535" i="7" a="1"/>
  <c r="E535" i="7" s="1"/>
  <c r="E536" i="7" a="1"/>
  <c r="E536" i="7" s="1"/>
  <c r="E537" i="7" a="1"/>
  <c r="E537" i="7" s="1"/>
  <c r="E538" i="7" a="1"/>
  <c r="E538" i="7" s="1"/>
  <c r="E539" i="7" a="1"/>
  <c r="E539" i="7" s="1"/>
  <c r="E540" i="7" a="1"/>
  <c r="E540" i="7" s="1"/>
  <c r="E541" i="7" a="1"/>
  <c r="E541" i="7" s="1"/>
  <c r="E542" i="7" a="1"/>
  <c r="E542" i="7" s="1"/>
  <c r="E543" i="7" a="1"/>
  <c r="E543" i="7" s="1"/>
  <c r="E544" i="7" a="1"/>
  <c r="E544" i="7" s="1"/>
  <c r="E545" i="7" a="1"/>
  <c r="E545" i="7" s="1"/>
  <c r="E546" i="7" a="1"/>
  <c r="E546" i="7" s="1"/>
  <c r="E547" i="7" a="1"/>
  <c r="E547" i="7" s="1"/>
  <c r="E548" i="7" a="1"/>
  <c r="E548" i="7" s="1"/>
  <c r="E549" i="7" a="1"/>
  <c r="E549" i="7" s="1"/>
  <c r="E550" i="7" a="1"/>
  <c r="E550" i="7" s="1"/>
  <c r="E551" i="7" a="1"/>
  <c r="E551" i="7" s="1"/>
  <c r="E552" i="7" a="1"/>
  <c r="E552" i="7" s="1"/>
  <c r="E553" i="7" a="1"/>
  <c r="E553" i="7" s="1"/>
  <c r="E554" i="7" a="1"/>
  <c r="E554" i="7" s="1"/>
  <c r="E555" i="7" a="1"/>
  <c r="E555" i="7" s="1"/>
  <c r="E556" i="7" a="1"/>
  <c r="E556" i="7" s="1"/>
  <c r="E557" i="7" a="1"/>
  <c r="E557" i="7" s="1"/>
  <c r="E558" i="7" a="1"/>
  <c r="E558" i="7" s="1"/>
  <c r="E559" i="7" a="1"/>
  <c r="E559" i="7" s="1"/>
  <c r="E560" i="7" a="1"/>
  <c r="E560" i="7" s="1"/>
  <c r="E561" i="7" a="1"/>
  <c r="E561" i="7" s="1"/>
  <c r="E562" i="7" a="1"/>
  <c r="E562" i="7" s="1"/>
  <c r="E563" i="7" a="1"/>
  <c r="E563" i="7" s="1"/>
  <c r="E564" i="7" a="1"/>
  <c r="E564" i="7" s="1"/>
  <c r="E565" i="7" a="1"/>
  <c r="E565" i="7" s="1"/>
  <c r="E566" i="7" a="1"/>
  <c r="E566" i="7" s="1"/>
  <c r="E567" i="7" a="1"/>
  <c r="E567" i="7" s="1"/>
  <c r="E568" i="7" a="1"/>
  <c r="E568" i="7" s="1"/>
  <c r="E569" i="7" a="1"/>
  <c r="E569" i="7" s="1"/>
  <c r="E570" i="7" a="1"/>
  <c r="E570" i="7" s="1"/>
  <c r="E571" i="7" a="1"/>
  <c r="E571" i="7" s="1"/>
  <c r="E572" i="7" a="1"/>
  <c r="E572" i="7" s="1"/>
  <c r="E573" i="7" a="1"/>
  <c r="E573" i="7" s="1"/>
  <c r="E574" i="7" a="1"/>
  <c r="E574" i="7" s="1"/>
  <c r="E575" i="7" a="1"/>
  <c r="E575" i="7" s="1"/>
  <c r="E576" i="7" a="1"/>
  <c r="E576" i="7" s="1"/>
  <c r="E577" i="7" a="1"/>
  <c r="E577" i="7" s="1"/>
  <c r="E578" i="7" a="1"/>
  <c r="E578" i="7" s="1"/>
  <c r="E579" i="7" a="1"/>
  <c r="E579" i="7" s="1"/>
  <c r="E580" i="7" a="1"/>
  <c r="E580" i="7" s="1"/>
  <c r="E581" i="7" a="1"/>
  <c r="E581" i="7" s="1"/>
  <c r="E582" i="7" a="1"/>
  <c r="E582" i="7" s="1"/>
  <c r="E583" i="7" a="1"/>
  <c r="E583" i="7" s="1"/>
  <c r="E584" i="7" a="1"/>
  <c r="E584" i="7" s="1"/>
  <c r="E585" i="7" a="1"/>
  <c r="E585" i="7" s="1"/>
  <c r="E586" i="7" a="1"/>
  <c r="E586" i="7" s="1"/>
  <c r="E587" i="7" a="1"/>
  <c r="E587" i="7" s="1"/>
  <c r="E588" i="7" a="1"/>
  <c r="E588" i="7" s="1"/>
  <c r="E589" i="7" a="1"/>
  <c r="E589" i="7" s="1"/>
  <c r="E590" i="7" a="1"/>
  <c r="E590" i="7" s="1"/>
  <c r="E591" i="7" a="1"/>
  <c r="E591" i="7" s="1"/>
  <c r="E592" i="7" a="1"/>
  <c r="E592" i="7" s="1"/>
  <c r="E593" i="7" a="1"/>
  <c r="E593" i="7" s="1"/>
  <c r="E594" i="7" a="1"/>
  <c r="E594" i="7" s="1"/>
  <c r="E595" i="7" a="1"/>
  <c r="E595" i="7" s="1"/>
  <c r="E596" i="7" a="1"/>
  <c r="E596" i="7" s="1"/>
  <c r="E597" i="7" a="1"/>
  <c r="E597" i="7" s="1"/>
  <c r="E598" i="7" a="1"/>
  <c r="E598" i="7" s="1"/>
  <c r="E599" i="7" a="1"/>
  <c r="E599" i="7" s="1"/>
  <c r="E600" i="7" a="1"/>
  <c r="E600" i="7" s="1"/>
  <c r="E601" i="7" a="1"/>
  <c r="E601" i="7" s="1"/>
  <c r="E602" i="7" a="1"/>
  <c r="E602" i="7" s="1"/>
  <c r="E603" i="7" a="1"/>
  <c r="E603" i="7" s="1"/>
  <c r="E604" i="7" a="1"/>
  <c r="E604" i="7" s="1"/>
  <c r="E605" i="7" a="1"/>
  <c r="E605" i="7" s="1"/>
  <c r="E606" i="7" a="1"/>
  <c r="E606" i="7" s="1"/>
  <c r="E607" i="7" a="1"/>
  <c r="E607" i="7" s="1"/>
  <c r="E608" i="7" a="1"/>
  <c r="E608" i="7" s="1"/>
  <c r="E609" i="7" a="1"/>
  <c r="E609" i="7" s="1"/>
  <c r="E610" i="7" a="1"/>
  <c r="E610" i="7" s="1"/>
  <c r="E611" i="7" a="1"/>
  <c r="E611" i="7" s="1"/>
  <c r="E612" i="7" a="1"/>
  <c r="E612" i="7" s="1"/>
  <c r="E613" i="7" a="1"/>
  <c r="E613" i="7" s="1"/>
  <c r="E614" i="7" a="1"/>
  <c r="E614" i="7" s="1"/>
  <c r="E615" i="7" a="1"/>
  <c r="E615" i="7" s="1"/>
  <c r="E616" i="7" a="1"/>
  <c r="E616" i="7" s="1"/>
  <c r="E617" i="7" a="1"/>
  <c r="E617" i="7" s="1"/>
  <c r="E618" i="7" a="1"/>
  <c r="E618" i="7" s="1"/>
  <c r="E619" i="7" a="1"/>
  <c r="E619" i="7" s="1"/>
  <c r="E620" i="7" a="1"/>
  <c r="E620" i="7" s="1"/>
  <c r="E621" i="7" a="1"/>
  <c r="E621" i="7" s="1"/>
  <c r="E622" i="7" a="1"/>
  <c r="E622" i="7" s="1"/>
  <c r="E623" i="7" a="1"/>
  <c r="E623" i="7" s="1"/>
  <c r="E624" i="7" a="1"/>
  <c r="E624" i="7" s="1"/>
  <c r="E625" i="7" a="1"/>
  <c r="E625" i="7" s="1"/>
  <c r="E626" i="7" a="1"/>
  <c r="E626" i="7" s="1"/>
  <c r="E627" i="7" a="1"/>
  <c r="E627" i="7" s="1"/>
  <c r="E628" i="7" a="1"/>
  <c r="E628" i="7" s="1"/>
  <c r="E629" i="7" a="1"/>
  <c r="E629" i="7" s="1"/>
  <c r="E630" i="7" a="1"/>
  <c r="E630" i="7" s="1"/>
  <c r="E631" i="7" a="1"/>
  <c r="E631" i="7" s="1"/>
  <c r="E632" i="7" a="1"/>
  <c r="E632" i="7" s="1"/>
  <c r="E633" i="7" a="1"/>
  <c r="E633" i="7" s="1"/>
  <c r="E634" i="7" a="1"/>
  <c r="E634" i="7" s="1"/>
  <c r="E635" i="7" a="1"/>
  <c r="E635" i="7" s="1"/>
  <c r="E636" i="7" a="1"/>
  <c r="E636" i="7" s="1"/>
  <c r="E637" i="7" a="1"/>
  <c r="E637" i="7" s="1"/>
  <c r="E638" i="7" a="1"/>
  <c r="E638" i="7" s="1"/>
  <c r="E639" i="7" a="1"/>
  <c r="E639" i="7" s="1"/>
  <c r="E640" i="7" a="1"/>
  <c r="E640" i="7" s="1"/>
  <c r="E641" i="7" a="1"/>
  <c r="E641" i="7" s="1"/>
  <c r="E642" i="7" a="1"/>
  <c r="E642" i="7" s="1"/>
  <c r="E643" i="7" a="1"/>
  <c r="E643" i="7" s="1"/>
  <c r="E644" i="7" a="1"/>
  <c r="E644" i="7" s="1"/>
  <c r="E645" i="7" a="1"/>
  <c r="E645" i="7" s="1"/>
  <c r="E646" i="7" a="1"/>
  <c r="E646" i="7" s="1"/>
  <c r="E647" i="7" a="1"/>
  <c r="E647" i="7" s="1"/>
  <c r="E648" i="7" a="1"/>
  <c r="E648" i="7" s="1"/>
  <c r="E649" i="7" a="1"/>
  <c r="E649" i="7" s="1"/>
  <c r="E650" i="7" a="1"/>
  <c r="E650" i="7" s="1"/>
  <c r="E651" i="7" a="1"/>
  <c r="E651" i="7" s="1"/>
  <c r="E652" i="7" a="1"/>
  <c r="E652" i="7" s="1"/>
  <c r="E653" i="7" a="1"/>
  <c r="E653" i="7" s="1"/>
  <c r="E654" i="7" a="1"/>
  <c r="E654" i="7" s="1"/>
  <c r="E655" i="7" a="1"/>
  <c r="E655" i="7" s="1"/>
  <c r="E656" i="7" a="1"/>
  <c r="E656" i="7" s="1"/>
  <c r="E657" i="7" a="1"/>
  <c r="E657" i="7" s="1"/>
  <c r="E658" i="7" a="1"/>
  <c r="E658" i="7" s="1"/>
  <c r="E659" i="7" a="1"/>
  <c r="E659" i="7" s="1"/>
  <c r="E660" i="7" a="1"/>
  <c r="E660" i="7" s="1"/>
  <c r="E661" i="7" a="1"/>
  <c r="E661" i="7" s="1"/>
  <c r="E662" i="7" a="1"/>
  <c r="E662" i="7" s="1"/>
  <c r="E663" i="7" a="1"/>
  <c r="E663" i="7" s="1"/>
  <c r="E664" i="7" a="1"/>
  <c r="E664" i="7" s="1"/>
  <c r="E665" i="7" a="1"/>
  <c r="E665" i="7" s="1"/>
  <c r="E666" i="7" a="1"/>
  <c r="E666" i="7" s="1"/>
  <c r="E667" i="7" a="1"/>
  <c r="E667" i="7" s="1"/>
  <c r="E668" i="7" a="1"/>
  <c r="E668" i="7" s="1"/>
  <c r="E669" i="7" a="1"/>
  <c r="E669" i="7" s="1"/>
  <c r="E670" i="7" a="1"/>
  <c r="E670" i="7" s="1"/>
  <c r="E671" i="7" a="1"/>
  <c r="E671" i="7" s="1"/>
  <c r="E672" i="7" a="1"/>
  <c r="E672" i="7" s="1"/>
  <c r="E673" i="7" a="1"/>
  <c r="E673" i="7" s="1"/>
  <c r="E674" i="7" a="1"/>
  <c r="E674" i="7" s="1"/>
  <c r="E675" i="7" a="1"/>
  <c r="E675" i="7" s="1"/>
  <c r="E676" i="7" a="1"/>
  <c r="E676" i="7" s="1"/>
  <c r="E677" i="7" a="1"/>
  <c r="E677" i="7" s="1"/>
  <c r="E678" i="7" a="1"/>
  <c r="E678" i="7" s="1"/>
  <c r="E679" i="7" a="1"/>
  <c r="E679" i="7" s="1"/>
  <c r="E680" i="7" a="1"/>
  <c r="E680" i="7" s="1"/>
  <c r="E681" i="7" a="1"/>
  <c r="E681" i="7" s="1"/>
  <c r="E682" i="7" a="1"/>
  <c r="E682" i="7" s="1"/>
  <c r="E683" i="7" a="1"/>
  <c r="E683" i="7" s="1"/>
  <c r="E684" i="7" a="1"/>
  <c r="E684" i="7" s="1"/>
  <c r="E685" i="7" a="1"/>
  <c r="E685" i="7" s="1"/>
  <c r="E686" i="7" a="1"/>
  <c r="E686" i="7" s="1"/>
  <c r="E687" i="7" a="1"/>
  <c r="E687" i="7" s="1"/>
  <c r="E688" i="7" a="1"/>
  <c r="E688" i="7" s="1"/>
  <c r="E689" i="7" a="1"/>
  <c r="E689" i="7" s="1"/>
  <c r="E690" i="7" a="1"/>
  <c r="E690" i="7" s="1"/>
  <c r="E691" i="7" a="1"/>
  <c r="E691" i="7" s="1"/>
  <c r="E692" i="7" a="1"/>
  <c r="E692" i="7" s="1"/>
  <c r="E693" i="7" a="1"/>
  <c r="E693" i="7" s="1"/>
  <c r="E694" i="7" a="1"/>
  <c r="E694" i="7" s="1"/>
  <c r="E695" i="7" a="1"/>
  <c r="E695" i="7" s="1"/>
  <c r="E696" i="7" a="1"/>
  <c r="E696" i="7" s="1"/>
  <c r="E697" i="7" a="1"/>
  <c r="E697" i="7" s="1"/>
  <c r="E698" i="7" a="1"/>
  <c r="E698" i="7" s="1"/>
  <c r="E699" i="7" a="1"/>
  <c r="E699" i="7" s="1"/>
  <c r="E700" i="7" a="1"/>
  <c r="E700" i="7" s="1"/>
  <c r="E701" i="7" a="1"/>
  <c r="E701" i="7" s="1"/>
  <c r="E702" i="7" a="1"/>
  <c r="E702" i="7" s="1"/>
  <c r="E703" i="7" a="1"/>
  <c r="E703" i="7" s="1"/>
  <c r="E704" i="7" a="1"/>
  <c r="E704" i="7" s="1"/>
  <c r="E705" i="7" a="1"/>
  <c r="E705" i="7" s="1"/>
  <c r="E706" i="7" a="1"/>
  <c r="E706" i="7" s="1"/>
  <c r="E707" i="7" a="1"/>
  <c r="E707" i="7" s="1"/>
  <c r="E708" i="7" a="1"/>
  <c r="E708" i="7" s="1"/>
  <c r="E709" i="7" a="1"/>
  <c r="E709" i="7" s="1"/>
  <c r="E710" i="7" a="1"/>
  <c r="E710" i="7" s="1"/>
  <c r="E711" i="7" a="1"/>
  <c r="E711" i="7" s="1"/>
  <c r="E712" i="7" a="1"/>
  <c r="E712" i="7" s="1"/>
  <c r="E713" i="7" a="1"/>
  <c r="E713" i="7" s="1"/>
  <c r="E714" i="7" a="1"/>
  <c r="E714" i="7" s="1"/>
  <c r="E715" i="7" a="1"/>
  <c r="E715" i="7" s="1"/>
  <c r="E716" i="7" a="1"/>
  <c r="E716" i="7" s="1"/>
  <c r="E717" i="7" a="1"/>
  <c r="E717" i="7" s="1"/>
  <c r="E718" i="7" a="1"/>
  <c r="E718" i="7" s="1"/>
  <c r="E719" i="7" a="1"/>
  <c r="E719" i="7" s="1"/>
  <c r="E720" i="7" a="1"/>
  <c r="E720" i="7" s="1"/>
  <c r="E721" i="7" a="1"/>
  <c r="E721" i="7" s="1"/>
  <c r="E722" i="7" a="1"/>
  <c r="E722" i="7" s="1"/>
  <c r="E723" i="7" a="1"/>
  <c r="E723" i="7" s="1"/>
  <c r="E724" i="7" a="1"/>
  <c r="E724" i="7" s="1"/>
  <c r="E725" i="7" a="1"/>
  <c r="E725" i="7" s="1"/>
  <c r="E726" i="7" a="1"/>
  <c r="E726" i="7" s="1"/>
  <c r="E727" i="7" a="1"/>
  <c r="E727" i="7" s="1"/>
  <c r="E728" i="7" a="1"/>
  <c r="E728" i="7" s="1"/>
  <c r="E729" i="7" a="1"/>
  <c r="E729" i="7" s="1"/>
  <c r="E730" i="7" a="1"/>
  <c r="E730" i="7" s="1"/>
  <c r="E731" i="7" a="1"/>
  <c r="E731" i="7" s="1"/>
  <c r="E732" i="7" a="1"/>
  <c r="E732" i="7" s="1"/>
  <c r="E733" i="7" a="1"/>
  <c r="E733" i="7" s="1"/>
  <c r="E734" i="7" a="1"/>
  <c r="E734" i="7" s="1"/>
  <c r="E735" i="7" a="1"/>
  <c r="E735" i="7" s="1"/>
  <c r="E736" i="7" a="1"/>
  <c r="E736" i="7" s="1"/>
  <c r="E737" i="7" a="1"/>
  <c r="E737" i="7" s="1"/>
  <c r="E738" i="7" a="1"/>
  <c r="E738" i="7" s="1"/>
  <c r="E739" i="7" a="1"/>
  <c r="E739" i="7" s="1"/>
  <c r="E740" i="7" a="1"/>
  <c r="E740" i="7" s="1"/>
  <c r="E741" i="7" a="1"/>
  <c r="E741" i="7" s="1"/>
  <c r="E742" i="7" a="1"/>
  <c r="E742" i="7" s="1"/>
  <c r="E743" i="7" a="1"/>
  <c r="E743" i="7" s="1"/>
  <c r="E744" i="7" a="1"/>
  <c r="E744" i="7" s="1"/>
  <c r="E745" i="7" a="1"/>
  <c r="E745" i="7" s="1"/>
  <c r="E746" i="7" a="1"/>
  <c r="E746" i="7" s="1"/>
  <c r="E747" i="7" a="1"/>
  <c r="E747" i="7" s="1"/>
  <c r="E748" i="7" a="1"/>
  <c r="E748" i="7" s="1"/>
  <c r="E749" i="7" a="1"/>
  <c r="E749" i="7" s="1"/>
  <c r="E750" i="7" a="1"/>
  <c r="E750" i="7" s="1"/>
  <c r="E751" i="7" a="1"/>
  <c r="E751" i="7" s="1"/>
  <c r="E752" i="7" a="1"/>
  <c r="E752" i="7" s="1"/>
  <c r="E753" i="7" a="1"/>
  <c r="E753" i="7" s="1"/>
  <c r="E754" i="7" a="1"/>
  <c r="E754" i="7" s="1"/>
  <c r="E755" i="7" a="1"/>
  <c r="E755" i="7" s="1"/>
  <c r="E756" i="7" a="1"/>
  <c r="E756" i="7" s="1"/>
  <c r="E757" i="7" a="1"/>
  <c r="E757" i="7" s="1"/>
  <c r="E758" i="7" a="1"/>
  <c r="E758" i="7" s="1"/>
  <c r="E759" i="7" a="1"/>
  <c r="E759" i="7" s="1"/>
  <c r="E760" i="7" a="1"/>
  <c r="E760" i="7" s="1"/>
  <c r="E761" i="7" a="1"/>
  <c r="E761" i="7" s="1"/>
  <c r="E762" i="7" a="1"/>
  <c r="E762" i="7" s="1"/>
  <c r="E763" i="7" a="1"/>
  <c r="E763" i="7" s="1"/>
  <c r="E764" i="7" a="1"/>
  <c r="E764" i="7" s="1"/>
  <c r="E765" i="7" a="1"/>
  <c r="E765" i="7" s="1"/>
  <c r="E766" i="7" a="1"/>
  <c r="E766" i="7" s="1"/>
  <c r="E767" i="7" a="1"/>
  <c r="E767" i="7" s="1"/>
  <c r="E768" i="7" a="1"/>
  <c r="E768" i="7" s="1"/>
  <c r="E769" i="7" a="1"/>
  <c r="E769" i="7" s="1"/>
  <c r="E770" i="7" a="1"/>
  <c r="E770" i="7" s="1"/>
  <c r="E771" i="7" a="1"/>
  <c r="E771" i="7" s="1"/>
  <c r="E772" i="7" a="1"/>
  <c r="E772" i="7" s="1"/>
  <c r="E773" i="7" a="1"/>
  <c r="E773" i="7" s="1"/>
  <c r="E774" i="7" a="1"/>
  <c r="E774" i="7" s="1"/>
  <c r="E775" i="7" a="1"/>
  <c r="E775" i="7" s="1"/>
  <c r="E776" i="7" a="1"/>
  <c r="E776" i="7" s="1"/>
  <c r="E777" i="7" a="1"/>
  <c r="E777" i="7" s="1"/>
  <c r="E778" i="7" a="1"/>
  <c r="E778" i="7" s="1"/>
  <c r="E779" i="7" a="1"/>
  <c r="E779" i="7" s="1"/>
  <c r="E780" i="7" a="1"/>
  <c r="E780" i="7" s="1"/>
  <c r="E781" i="7" a="1"/>
  <c r="E781" i="7" s="1"/>
  <c r="E782" i="7" a="1"/>
  <c r="E782" i="7" s="1"/>
  <c r="E783" i="7" a="1"/>
  <c r="E783" i="7" s="1"/>
  <c r="E784" i="7" a="1"/>
  <c r="E784" i="7" s="1"/>
  <c r="E785" i="7" a="1"/>
  <c r="E785" i="7" s="1"/>
  <c r="E786" i="7" a="1"/>
  <c r="E786" i="7" s="1"/>
  <c r="E787" i="7" a="1"/>
  <c r="E787" i="7" s="1"/>
  <c r="E788" i="7" a="1"/>
  <c r="E788" i="7" s="1"/>
  <c r="E789" i="7" a="1"/>
  <c r="E789" i="7" s="1"/>
  <c r="E790" i="7" a="1"/>
  <c r="E790" i="7" s="1"/>
  <c r="E791" i="7" a="1"/>
  <c r="E791" i="7" s="1"/>
  <c r="E792" i="7" a="1"/>
  <c r="E792" i="7" s="1"/>
  <c r="E793" i="7" a="1"/>
  <c r="E793" i="7" s="1"/>
  <c r="E794" i="7" a="1"/>
  <c r="E794" i="7" s="1"/>
  <c r="E795" i="7" a="1"/>
  <c r="E795" i="7" s="1"/>
  <c r="E796" i="7" a="1"/>
  <c r="E796" i="7" s="1"/>
  <c r="E797" i="7" a="1"/>
  <c r="E797" i="7" s="1"/>
  <c r="E798" i="7" a="1"/>
  <c r="E798" i="7" s="1"/>
  <c r="E799" i="7" a="1"/>
  <c r="E799" i="7" s="1"/>
  <c r="E800" i="7" a="1"/>
  <c r="E800" i="7" s="1"/>
  <c r="E801" i="7" a="1"/>
  <c r="E801" i="7" s="1"/>
  <c r="E802" i="7" a="1"/>
  <c r="E802" i="7" s="1"/>
  <c r="E803" i="7" a="1"/>
  <c r="E803" i="7" s="1"/>
  <c r="E804" i="7" a="1"/>
  <c r="E804" i="7" s="1"/>
  <c r="E805" i="7" a="1"/>
  <c r="E805" i="7" s="1"/>
  <c r="E806" i="7" a="1"/>
  <c r="E806" i="7" s="1"/>
  <c r="E807" i="7" a="1"/>
  <c r="E807" i="7" s="1"/>
  <c r="E808" i="7" a="1"/>
  <c r="E808" i="7" s="1"/>
  <c r="E809" i="7" a="1"/>
  <c r="E809" i="7" s="1"/>
  <c r="E810" i="7" a="1"/>
  <c r="E810" i="7" s="1"/>
  <c r="E811" i="7" a="1"/>
  <c r="E811" i="7" s="1"/>
  <c r="E812" i="7" a="1"/>
  <c r="E812" i="7" s="1"/>
  <c r="E813" i="7" a="1"/>
  <c r="E813" i="7" s="1"/>
  <c r="E814" i="7" a="1"/>
  <c r="E814" i="7" s="1"/>
  <c r="E815" i="7" a="1"/>
  <c r="E815" i="7" s="1"/>
  <c r="E816" i="7" a="1"/>
  <c r="E816" i="7" s="1"/>
  <c r="E817" i="7" a="1"/>
  <c r="E817" i="7" s="1"/>
  <c r="E818" i="7" a="1"/>
  <c r="E818" i="7" s="1"/>
  <c r="E819" i="7" a="1"/>
  <c r="E819" i="7" s="1"/>
  <c r="E820" i="7" a="1"/>
  <c r="E820" i="7" s="1"/>
  <c r="E821" i="7" a="1"/>
  <c r="E821" i="7" s="1"/>
  <c r="E822" i="7" a="1"/>
  <c r="E822" i="7" s="1"/>
  <c r="E823" i="7" a="1"/>
  <c r="E823" i="7" s="1"/>
  <c r="E824" i="7" a="1"/>
  <c r="E824" i="7" s="1"/>
  <c r="E825" i="7" a="1"/>
  <c r="E825" i="7" s="1"/>
  <c r="E826" i="7" a="1"/>
  <c r="E826" i="7" s="1"/>
  <c r="E827" i="7" a="1"/>
  <c r="E827" i="7" s="1"/>
  <c r="E828" i="7" a="1"/>
  <c r="E828" i="7" s="1"/>
  <c r="E829" i="7" a="1"/>
  <c r="E829" i="7" s="1"/>
  <c r="E830" i="7" a="1"/>
  <c r="E830" i="7" s="1"/>
  <c r="E831" i="7" a="1"/>
  <c r="E831" i="7" s="1"/>
  <c r="E832" i="7" a="1"/>
  <c r="E832" i="7" s="1"/>
  <c r="E833" i="7" a="1"/>
  <c r="E833" i="7" s="1"/>
  <c r="E834" i="7" a="1"/>
  <c r="E834" i="7" s="1"/>
  <c r="E835" i="7" a="1"/>
  <c r="E835" i="7" s="1"/>
  <c r="E836" i="7" a="1"/>
  <c r="E836" i="7" s="1"/>
  <c r="E837" i="7" a="1"/>
  <c r="E837" i="7" s="1"/>
  <c r="E838" i="7" a="1"/>
  <c r="E838" i="7" s="1"/>
  <c r="E839" i="7" a="1"/>
  <c r="E839" i="7" s="1"/>
  <c r="E840" i="7" a="1"/>
  <c r="E840" i="7" s="1"/>
  <c r="E841" i="7" a="1"/>
  <c r="E841" i="7" s="1"/>
  <c r="E842" i="7" a="1"/>
  <c r="E842" i="7" s="1"/>
  <c r="E843" i="7" a="1"/>
  <c r="E843" i="7" s="1"/>
  <c r="E844" i="7" a="1"/>
  <c r="E844" i="7" s="1"/>
  <c r="E845" i="7" a="1"/>
  <c r="E845" i="7" s="1"/>
  <c r="E846" i="7" a="1"/>
  <c r="E846" i="7" s="1"/>
  <c r="E847" i="7" a="1"/>
  <c r="E847" i="7" s="1"/>
  <c r="E848" i="7" a="1"/>
  <c r="E848" i="7" s="1"/>
  <c r="E849" i="7" a="1"/>
  <c r="E849" i="7" s="1"/>
  <c r="E850" i="7" a="1"/>
  <c r="E850" i="7" s="1"/>
  <c r="E851" i="7" a="1"/>
  <c r="E851" i="7" s="1"/>
  <c r="E852" i="7" a="1"/>
  <c r="E852" i="7" s="1"/>
  <c r="E853" i="7" a="1"/>
  <c r="E853" i="7" s="1"/>
  <c r="E854" i="7" a="1"/>
  <c r="E854" i="7" s="1"/>
  <c r="E855" i="7" a="1"/>
  <c r="E855" i="7" s="1"/>
  <c r="E856" i="7" a="1"/>
  <c r="E856" i="7" s="1"/>
  <c r="E857" i="7" a="1"/>
  <c r="E857" i="7" s="1"/>
  <c r="E858" i="7" a="1"/>
  <c r="E858" i="7" s="1"/>
  <c r="E859" i="7" a="1"/>
  <c r="E859" i="7" s="1"/>
  <c r="E860" i="7" a="1"/>
  <c r="E860" i="7" s="1"/>
  <c r="E861" i="7" a="1"/>
  <c r="E861" i="7" s="1"/>
  <c r="E862" i="7" a="1"/>
  <c r="E862" i="7" s="1"/>
  <c r="E863" i="7" a="1"/>
  <c r="E863" i="7" s="1"/>
  <c r="E864" i="7" a="1"/>
  <c r="E864" i="7" s="1"/>
  <c r="E865" i="7" a="1"/>
  <c r="E865" i="7" s="1"/>
  <c r="E866" i="7" a="1"/>
  <c r="E866" i="7" s="1"/>
  <c r="E867" i="7" a="1"/>
  <c r="E867" i="7" s="1"/>
  <c r="E868" i="7" a="1"/>
  <c r="E868" i="7" s="1"/>
  <c r="E869" i="7" a="1"/>
  <c r="E869" i="7" s="1"/>
  <c r="E870" i="7" a="1"/>
  <c r="E870" i="7" s="1"/>
  <c r="E871" i="7" a="1"/>
  <c r="E871" i="7" s="1"/>
  <c r="E872" i="7" a="1"/>
  <c r="E872" i="7" s="1"/>
  <c r="E873" i="7" a="1"/>
  <c r="E873" i="7" s="1"/>
  <c r="E874" i="7" a="1"/>
  <c r="E874" i="7" s="1"/>
  <c r="E875" i="7" a="1"/>
  <c r="E875" i="7" s="1"/>
  <c r="E876" i="7" a="1"/>
  <c r="E876" i="7" s="1"/>
  <c r="E877" i="7" a="1"/>
  <c r="E877" i="7" s="1"/>
  <c r="E878" i="7" a="1"/>
  <c r="E878" i="7" s="1"/>
  <c r="E879" i="7" a="1"/>
  <c r="E879" i="7" s="1"/>
  <c r="E880" i="7" a="1"/>
  <c r="E880" i="7" s="1"/>
  <c r="E881" i="7" a="1"/>
  <c r="E881" i="7" s="1"/>
  <c r="E882" i="7" a="1"/>
  <c r="E882" i="7" s="1"/>
  <c r="E883" i="7" a="1"/>
  <c r="E883" i="7" s="1"/>
  <c r="E884" i="7" a="1"/>
  <c r="E884" i="7" s="1"/>
  <c r="E885" i="7" a="1"/>
  <c r="E885" i="7" s="1"/>
  <c r="E886" i="7" a="1"/>
  <c r="E886" i="7" s="1"/>
  <c r="E887" i="7" a="1"/>
  <c r="E887" i="7" s="1"/>
  <c r="E888" i="7" a="1"/>
  <c r="E888" i="7" s="1"/>
  <c r="E889" i="7" a="1"/>
  <c r="E889" i="7" s="1"/>
  <c r="E890" i="7" a="1"/>
  <c r="E890" i="7" s="1"/>
  <c r="E891" i="7" a="1"/>
  <c r="E891" i="7" s="1"/>
  <c r="E892" i="7" a="1"/>
  <c r="E892" i="7" s="1"/>
  <c r="E893" i="7" a="1"/>
  <c r="E893" i="7" s="1"/>
  <c r="E894" i="7" a="1"/>
  <c r="E894" i="7" s="1"/>
  <c r="E895" i="7" a="1"/>
  <c r="E895" i="7" s="1"/>
  <c r="E896" i="7" a="1"/>
  <c r="E896" i="7" s="1"/>
  <c r="E897" i="7" a="1"/>
  <c r="E897" i="7" s="1"/>
  <c r="E898" i="7" a="1"/>
  <c r="E898" i="7" s="1"/>
  <c r="E899" i="7" a="1"/>
  <c r="E899" i="7" s="1"/>
  <c r="E900" i="7" a="1"/>
  <c r="E900" i="7" s="1"/>
  <c r="E901" i="7" a="1"/>
  <c r="E901" i="7" s="1"/>
  <c r="E902" i="7" a="1"/>
  <c r="E902" i="7" s="1"/>
  <c r="E903" i="7" a="1"/>
  <c r="E903" i="7" s="1"/>
  <c r="E904" i="7" a="1"/>
  <c r="E904" i="7" s="1"/>
  <c r="E905" i="7" a="1"/>
  <c r="E905" i="7" s="1"/>
  <c r="E906" i="7" a="1"/>
  <c r="E906" i="7" s="1"/>
  <c r="E907" i="7" a="1"/>
  <c r="E907" i="7" s="1"/>
  <c r="E908" i="7" a="1"/>
  <c r="E908" i="7" s="1"/>
  <c r="E909" i="7" a="1"/>
  <c r="E909" i="7" s="1"/>
  <c r="E910" i="7" a="1"/>
  <c r="E910" i="7" s="1"/>
  <c r="E911" i="7" a="1"/>
  <c r="E911" i="7" s="1"/>
  <c r="E912" i="7" a="1"/>
  <c r="E912" i="7" s="1"/>
  <c r="E913" i="7" a="1"/>
  <c r="E913" i="7" s="1"/>
  <c r="E914" i="7" a="1"/>
  <c r="E914" i="7" s="1"/>
  <c r="E915" i="7" a="1"/>
  <c r="E915" i="7" s="1"/>
  <c r="E916" i="7" a="1"/>
  <c r="E916" i="7" s="1"/>
  <c r="E917" i="7" a="1"/>
  <c r="E917" i="7" s="1"/>
  <c r="E918" i="7" a="1"/>
  <c r="E918" i="7" s="1"/>
  <c r="E919" i="7" a="1"/>
  <c r="E919" i="7" s="1"/>
  <c r="E920" i="7" a="1"/>
  <c r="E920" i="7" s="1"/>
  <c r="E921" i="7" a="1"/>
  <c r="E921" i="7" s="1"/>
  <c r="E922" i="7" a="1"/>
  <c r="E922" i="7" s="1"/>
  <c r="E923" i="7" a="1"/>
  <c r="E923" i="7" s="1"/>
  <c r="E924" i="7" a="1"/>
  <c r="E924" i="7" s="1"/>
  <c r="E925" i="7" a="1"/>
  <c r="E925" i="7" s="1"/>
  <c r="E926" i="7" a="1"/>
  <c r="E926" i="7" s="1"/>
  <c r="E927" i="7" a="1"/>
  <c r="E927" i="7" s="1"/>
  <c r="E928" i="7" a="1"/>
  <c r="E928" i="7" s="1"/>
  <c r="E929" i="7" a="1"/>
  <c r="E929" i="7" s="1"/>
  <c r="E930" i="7" a="1"/>
  <c r="E930" i="7" s="1"/>
  <c r="E931" i="7" a="1"/>
  <c r="E931" i="7" s="1"/>
  <c r="E932" i="7" a="1"/>
  <c r="E932" i="7" s="1"/>
  <c r="E933" i="7" a="1"/>
  <c r="E933" i="7" s="1"/>
  <c r="E934" i="7" a="1"/>
  <c r="E934" i="7" s="1"/>
  <c r="E935" i="7" a="1"/>
  <c r="E935" i="7" s="1"/>
  <c r="E936" i="7" a="1"/>
  <c r="E936" i="7" s="1"/>
  <c r="E937" i="7" a="1"/>
  <c r="E937" i="7" s="1"/>
  <c r="E938" i="7" a="1"/>
  <c r="E938" i="7" s="1"/>
  <c r="E939" i="7" a="1"/>
  <c r="E939" i="7" s="1"/>
  <c r="E940" i="7" a="1"/>
  <c r="E940" i="7" s="1"/>
  <c r="E941" i="7" a="1"/>
  <c r="E941" i="7" s="1"/>
  <c r="E942" i="7" a="1"/>
  <c r="E942" i="7" s="1"/>
  <c r="E943" i="7" a="1"/>
  <c r="E943" i="7" s="1"/>
  <c r="E944" i="7" a="1"/>
  <c r="E944" i="7" s="1"/>
  <c r="E945" i="7" a="1"/>
  <c r="E945" i="7" s="1"/>
  <c r="E946" i="7" a="1"/>
  <c r="E946" i="7" s="1"/>
  <c r="E947" i="7" a="1"/>
  <c r="E947" i="7" s="1"/>
  <c r="E948" i="7" a="1"/>
  <c r="E948" i="7" s="1"/>
  <c r="E949" i="7" a="1"/>
  <c r="E949" i="7" s="1"/>
  <c r="E950" i="7" a="1"/>
  <c r="E950" i="7" s="1"/>
  <c r="E951" i="7" a="1"/>
  <c r="E951" i="7" s="1"/>
  <c r="E952" i="7" a="1"/>
  <c r="E952" i="7" s="1"/>
  <c r="E953" i="7" a="1"/>
  <c r="E953" i="7" s="1"/>
  <c r="E954" i="7" a="1"/>
  <c r="E954" i="7" s="1"/>
  <c r="E955" i="7" a="1"/>
  <c r="E955" i="7" s="1"/>
  <c r="E956" i="7" a="1"/>
  <c r="E956" i="7" s="1"/>
  <c r="E957" i="7" a="1"/>
  <c r="E957" i="7" s="1"/>
  <c r="E958" i="7" a="1"/>
  <c r="E958" i="7" s="1"/>
  <c r="E959" i="7" a="1"/>
  <c r="E959" i="7" s="1"/>
  <c r="E960" i="7" a="1"/>
  <c r="E960" i="7" s="1"/>
  <c r="E961" i="7" a="1"/>
  <c r="E961" i="7" s="1"/>
  <c r="E962" i="7" a="1"/>
  <c r="E962" i="7" s="1"/>
  <c r="E963" i="7" a="1"/>
  <c r="E963" i="7" s="1"/>
  <c r="E964" i="7" a="1"/>
  <c r="E964" i="7" s="1"/>
  <c r="E965" i="7" a="1"/>
  <c r="E965" i="7" s="1"/>
  <c r="E966" i="7" a="1"/>
  <c r="E966" i="7" s="1"/>
  <c r="E967" i="7" a="1"/>
  <c r="E967" i="7" s="1"/>
  <c r="E968" i="7" a="1"/>
  <c r="E968" i="7" s="1"/>
  <c r="E969" i="7" a="1"/>
  <c r="E969" i="7" s="1"/>
  <c r="E970" i="7" a="1"/>
  <c r="E970" i="7" s="1"/>
  <c r="E971" i="7" a="1"/>
  <c r="E971" i="7" s="1"/>
  <c r="E972" i="7" a="1"/>
  <c r="E972" i="7" s="1"/>
  <c r="E973" i="7" a="1"/>
  <c r="E973" i="7" s="1"/>
  <c r="E974" i="7" a="1"/>
  <c r="E974" i="7" s="1"/>
  <c r="E975" i="7" a="1"/>
  <c r="E975" i="7" s="1"/>
  <c r="E976" i="7" a="1"/>
  <c r="E976" i="7" s="1"/>
  <c r="E977" i="7" a="1"/>
  <c r="E977" i="7" s="1"/>
  <c r="E978" i="7" a="1"/>
  <c r="E978" i="7" s="1"/>
  <c r="E979" i="7" a="1"/>
  <c r="E979" i="7" s="1"/>
  <c r="E980" i="7" a="1"/>
  <c r="E980" i="7" s="1"/>
  <c r="E981" i="7" a="1"/>
  <c r="E981" i="7" s="1"/>
  <c r="E982" i="7" a="1"/>
  <c r="E982" i="7" s="1"/>
  <c r="E983" i="7" a="1"/>
  <c r="E983" i="7" s="1"/>
  <c r="E984" i="7" a="1"/>
  <c r="E984" i="7" s="1"/>
  <c r="E985" i="7" a="1"/>
  <c r="E985" i="7" s="1"/>
  <c r="E986" i="7" a="1"/>
  <c r="E986" i="7" s="1"/>
  <c r="E987" i="7" a="1"/>
  <c r="E987" i="7" s="1"/>
  <c r="E988" i="7" a="1"/>
  <c r="E988" i="7" s="1"/>
  <c r="E989" i="7" a="1"/>
  <c r="E989" i="7" s="1"/>
  <c r="E990" i="7" a="1"/>
  <c r="E990" i="7" s="1"/>
  <c r="E991" i="7" a="1"/>
  <c r="E991" i="7" s="1"/>
  <c r="E992" i="7" a="1"/>
  <c r="E992" i="7" s="1"/>
  <c r="E993" i="7" a="1"/>
  <c r="E993" i="7" s="1"/>
  <c r="E994" i="7" a="1"/>
  <c r="E994" i="7" s="1"/>
  <c r="E995" i="7" a="1"/>
  <c r="E995" i="7" s="1"/>
  <c r="E996" i="7" a="1"/>
  <c r="E996" i="7" s="1"/>
  <c r="E997" i="7" a="1"/>
  <c r="E997" i="7" s="1"/>
  <c r="E998" i="7" a="1"/>
  <c r="E998" i="7" s="1"/>
  <c r="E999" i="7" a="1"/>
  <c r="E999" i="7" s="1"/>
  <c r="E1000" i="7" a="1"/>
  <c r="E1000" i="7" s="1"/>
  <c r="E1001" i="7" a="1"/>
  <c r="E1001" i="7" s="1"/>
  <c r="E1002" i="7" a="1"/>
  <c r="E1002" i="7" s="1"/>
  <c r="E1003" i="7" a="1"/>
  <c r="E1003" i="7" s="1"/>
  <c r="E1004" i="7" a="1"/>
  <c r="E1004" i="7" s="1"/>
  <c r="E1005" i="7" a="1"/>
  <c r="E1005" i="7" s="1"/>
  <c r="E1006" i="7" a="1"/>
  <c r="E1006" i="7" s="1"/>
  <c r="E1007" i="7" a="1"/>
  <c r="E1007" i="7" s="1"/>
  <c r="E1008" i="7" a="1"/>
  <c r="E1008" i="7" s="1"/>
  <c r="E1009" i="7" a="1"/>
  <c r="E1009" i="7" s="1"/>
  <c r="E1010" i="7" a="1"/>
  <c r="E1010" i="7" s="1"/>
  <c r="E1011" i="7" a="1"/>
  <c r="E1011" i="7" s="1"/>
  <c r="E1012" i="7" a="1"/>
  <c r="E1012" i="7" s="1"/>
  <c r="E1013" i="7" a="1"/>
  <c r="E1013" i="7" s="1"/>
  <c r="E1014" i="7" a="1"/>
  <c r="E1014" i="7" s="1"/>
  <c r="E1015" i="7" a="1"/>
  <c r="E1015" i="7" s="1"/>
  <c r="E1016" i="7" a="1"/>
  <c r="E1016" i="7" s="1"/>
  <c r="E1017" i="7" a="1"/>
  <c r="E1017" i="7" s="1"/>
  <c r="E1018" i="7" a="1"/>
  <c r="E1018" i="7" s="1"/>
  <c r="E1019" i="7" a="1"/>
  <c r="E1019" i="7" s="1"/>
  <c r="E1020" i="7" a="1"/>
  <c r="E1020" i="7" s="1"/>
  <c r="E1021" i="7" a="1"/>
  <c r="E1021" i="7" s="1"/>
  <c r="E1022" i="7" a="1"/>
  <c r="E1022" i="7" s="1"/>
  <c r="E1023" i="7" a="1"/>
  <c r="E1023" i="7" s="1"/>
  <c r="E1024" i="7" a="1"/>
  <c r="E1024" i="7" s="1"/>
  <c r="E1025" i="7" a="1"/>
  <c r="E1025" i="7" s="1"/>
  <c r="E1026" i="7" a="1"/>
  <c r="E1026" i="7" s="1"/>
  <c r="E1027" i="7" a="1"/>
  <c r="E1027" i="7" s="1"/>
  <c r="E1028" i="7" a="1"/>
  <c r="E1028" i="7" s="1"/>
  <c r="E1029" i="7" a="1"/>
  <c r="E1029" i="7" s="1"/>
  <c r="E1030" i="7" a="1"/>
  <c r="E1030" i="7" s="1"/>
  <c r="E1031" i="7" a="1"/>
  <c r="E1031" i="7" s="1"/>
  <c r="E1032" i="7" a="1"/>
  <c r="E1032" i="7" s="1"/>
  <c r="E1033" i="7" a="1"/>
  <c r="E1033" i="7" s="1"/>
  <c r="E1034" i="7" a="1"/>
  <c r="E1034" i="7" s="1"/>
  <c r="E1035" i="7" a="1"/>
  <c r="E1035" i="7" s="1"/>
  <c r="E1036" i="7" a="1"/>
  <c r="E1036" i="7" s="1"/>
  <c r="E1037" i="7" a="1"/>
  <c r="E1037" i="7" s="1"/>
  <c r="E1038" i="7" a="1"/>
  <c r="E1038" i="7" s="1"/>
  <c r="E1039" i="7" a="1"/>
  <c r="E1039" i="7" s="1"/>
  <c r="E1040" i="7" a="1"/>
  <c r="E1040" i="7" s="1"/>
  <c r="E1041" i="7" a="1"/>
  <c r="E1041" i="7" s="1"/>
  <c r="E1042" i="7" a="1"/>
  <c r="E1042" i="7" s="1"/>
  <c r="E1043" i="7" a="1"/>
  <c r="E1043" i="7" s="1"/>
  <c r="E1044" i="7" a="1"/>
  <c r="E1044" i="7" s="1"/>
  <c r="E1045" i="7" a="1"/>
  <c r="E1045" i="7" s="1"/>
  <c r="E1046" i="7" a="1"/>
  <c r="E1046" i="7" s="1"/>
  <c r="E1047" i="7" a="1"/>
  <c r="E1047" i="7" s="1"/>
  <c r="E1048" i="7" a="1"/>
  <c r="E1048" i="7" s="1"/>
  <c r="E1049" i="7" a="1"/>
  <c r="E1049" i="7" s="1"/>
  <c r="E1050" i="7" a="1"/>
  <c r="E1050" i="7" s="1"/>
  <c r="E1051" i="7" a="1"/>
  <c r="E1051" i="7" s="1"/>
  <c r="E1052" i="7" a="1"/>
  <c r="E1052" i="7" s="1"/>
  <c r="E1053" i="7" a="1"/>
  <c r="E1053" i="7" s="1"/>
  <c r="E1054" i="7" a="1"/>
  <c r="E1054" i="7" s="1"/>
  <c r="E1055" i="7" a="1"/>
  <c r="E1055" i="7" s="1"/>
  <c r="E1056" i="7" a="1"/>
  <c r="E1056" i="7" s="1"/>
  <c r="E1057" i="7" a="1"/>
  <c r="E1057" i="7" s="1"/>
  <c r="E1058" i="7" a="1"/>
  <c r="E1058" i="7" s="1"/>
  <c r="E1059" i="7" a="1"/>
  <c r="E1059" i="7" s="1"/>
  <c r="E1060" i="7" a="1"/>
  <c r="E1060" i="7" s="1"/>
  <c r="E1061" i="7" a="1"/>
  <c r="E1061" i="7" s="1"/>
  <c r="E1062" i="7" a="1"/>
  <c r="E1062" i="7" s="1"/>
  <c r="E1063" i="7" a="1"/>
  <c r="E1063" i="7" s="1"/>
  <c r="E1064" i="7" a="1"/>
  <c r="E1064" i="7" s="1"/>
  <c r="E1065" i="7" a="1"/>
  <c r="E1065" i="7" s="1"/>
  <c r="E1066" i="7" a="1"/>
  <c r="E1066" i="7" s="1"/>
  <c r="E1067" i="7" a="1"/>
  <c r="E1067" i="7" s="1"/>
  <c r="E1068" i="7" a="1"/>
  <c r="E1068" i="7" s="1"/>
  <c r="E1069" i="7" a="1"/>
  <c r="E1069" i="7" s="1"/>
  <c r="E1070" i="7" a="1"/>
  <c r="E1070" i="7" s="1"/>
  <c r="E1071" i="7" a="1"/>
  <c r="E1071" i="7" s="1"/>
  <c r="E1072" i="7" a="1"/>
  <c r="E1072" i="7" s="1"/>
  <c r="E1073" i="7" a="1"/>
  <c r="E1073" i="7" s="1"/>
  <c r="E1074" i="7" a="1"/>
  <c r="E1074" i="7" s="1"/>
  <c r="E1075" i="7" a="1"/>
  <c r="E1075" i="7" s="1"/>
  <c r="E1076" i="7" a="1"/>
  <c r="E1076" i="7" s="1"/>
  <c r="E1077" i="7" a="1"/>
  <c r="E1077" i="7" s="1"/>
  <c r="E1078" i="7" a="1"/>
  <c r="E1078" i="7" s="1"/>
  <c r="E1079" i="7" a="1"/>
  <c r="E1079" i="7" s="1"/>
  <c r="E1080" i="7" a="1"/>
  <c r="E1080" i="7" s="1"/>
  <c r="E1081" i="7" a="1"/>
  <c r="E1081" i="7" s="1"/>
  <c r="E1082" i="7" a="1"/>
  <c r="E1082" i="7" s="1"/>
  <c r="E1083" i="7" a="1"/>
  <c r="E1083" i="7" s="1"/>
  <c r="E1084" i="7" a="1"/>
  <c r="E1084" i="7" s="1"/>
  <c r="E1085" i="7" a="1"/>
  <c r="E1085" i="7" s="1"/>
  <c r="E1086" i="7" a="1"/>
  <c r="E1086" i="7" s="1"/>
  <c r="E1087" i="7" a="1"/>
  <c r="E1087" i="7" s="1"/>
  <c r="E1088" i="7" a="1"/>
  <c r="E1088" i="7" s="1"/>
  <c r="E1089" i="7" a="1"/>
  <c r="E1089" i="7" s="1"/>
  <c r="E1090" i="7" a="1"/>
  <c r="E1090" i="7" s="1"/>
  <c r="E1091" i="7" a="1"/>
  <c r="E1091" i="7" s="1"/>
  <c r="E1092" i="7" a="1"/>
  <c r="E1092" i="7" s="1"/>
  <c r="E1093" i="7" a="1"/>
  <c r="E1093" i="7" s="1"/>
  <c r="E1094" i="7" a="1"/>
  <c r="E1094" i="7" s="1"/>
  <c r="E1095" i="7" a="1"/>
  <c r="E1095" i="7" s="1"/>
  <c r="E1096" i="7" a="1"/>
  <c r="E1096" i="7" s="1"/>
  <c r="E1097" i="7" a="1"/>
  <c r="E1097" i="7" s="1"/>
  <c r="E1098" i="7" a="1"/>
  <c r="E1098" i="7" s="1"/>
  <c r="E1099" i="7" a="1"/>
  <c r="E1099" i="7" s="1"/>
  <c r="E1100" i="7" a="1"/>
  <c r="E1100" i="7" s="1"/>
  <c r="E1101" i="7" a="1"/>
  <c r="E1101" i="7" s="1"/>
  <c r="E1102" i="7" a="1"/>
  <c r="E1102" i="7" s="1"/>
  <c r="E1103" i="7" a="1"/>
  <c r="E1103" i="7" s="1"/>
  <c r="E1104" i="7" a="1"/>
  <c r="E1104" i="7" s="1"/>
  <c r="E1105" i="7" a="1"/>
  <c r="E1105" i="7" s="1"/>
  <c r="E1106" i="7" a="1"/>
  <c r="E1106" i="7" s="1"/>
  <c r="E1107" i="7" a="1"/>
  <c r="E1107" i="7" s="1"/>
  <c r="E1108" i="7" a="1"/>
  <c r="E1108" i="7" s="1"/>
  <c r="E1109" i="7" a="1"/>
  <c r="E1109" i="7" s="1"/>
  <c r="E1110" i="7" a="1"/>
  <c r="E1110" i="7" s="1"/>
  <c r="E1111" i="7" a="1"/>
  <c r="E1111" i="7" s="1"/>
  <c r="E1112" i="7" a="1"/>
  <c r="E1112" i="7" s="1"/>
  <c r="E1113" i="7" a="1"/>
  <c r="E1113" i="7" s="1"/>
  <c r="E1114" i="7" a="1"/>
  <c r="E1114" i="7" s="1"/>
  <c r="E1115" i="7" a="1"/>
  <c r="E1115" i="7" s="1"/>
  <c r="E1116" i="7" a="1"/>
  <c r="E1116" i="7" s="1"/>
  <c r="E1117" i="7" a="1"/>
  <c r="E1117" i="7" s="1"/>
  <c r="E1118" i="7" a="1"/>
  <c r="E1118" i="7" s="1"/>
  <c r="E1119" i="7" a="1"/>
  <c r="E1119" i="7" s="1"/>
  <c r="E1120" i="7" a="1"/>
  <c r="E1120" i="7" s="1"/>
  <c r="E1121" i="7" a="1"/>
  <c r="E1121" i="7" s="1"/>
  <c r="E1122" i="7" a="1"/>
  <c r="E1122" i="7" s="1"/>
  <c r="E1123" i="7" a="1"/>
  <c r="E1123" i="7" s="1"/>
  <c r="E1124" i="7" a="1"/>
  <c r="E1124" i="7" s="1"/>
  <c r="E1125" i="7" a="1"/>
  <c r="E1125" i="7" s="1"/>
  <c r="E1126" i="7" a="1"/>
  <c r="E1126" i="7" s="1"/>
  <c r="E1127" i="7" a="1"/>
  <c r="E1127" i="7" s="1"/>
  <c r="E1128" i="7" a="1"/>
  <c r="E1128" i="7" s="1"/>
  <c r="E1129" i="7" a="1"/>
  <c r="E1129" i="7" s="1"/>
  <c r="E1130" i="7" a="1"/>
  <c r="E1130" i="7" s="1"/>
  <c r="E1131" i="7" a="1"/>
  <c r="E1131" i="7" s="1"/>
  <c r="E1132" i="7" a="1"/>
  <c r="E1132" i="7" s="1"/>
  <c r="E1133" i="7" a="1"/>
  <c r="E1133" i="7" s="1"/>
  <c r="E1134" i="7" a="1"/>
  <c r="E1134" i="7" s="1"/>
  <c r="E1135" i="7" a="1"/>
  <c r="E1135" i="7" s="1"/>
  <c r="E1136" i="7" a="1"/>
  <c r="E1136" i="7" s="1"/>
  <c r="E1137" i="7" a="1"/>
  <c r="E1137" i="7" s="1"/>
  <c r="E1138" i="7" a="1"/>
  <c r="E1138" i="7" s="1"/>
  <c r="E1139" i="7" a="1"/>
  <c r="E1139" i="7" s="1"/>
  <c r="E1140" i="7" a="1"/>
  <c r="E1140" i="7" s="1"/>
  <c r="E1141" i="7" a="1"/>
  <c r="E1141" i="7" s="1"/>
  <c r="E1142" i="7" a="1"/>
  <c r="E1142" i="7" s="1"/>
  <c r="E1143" i="7" a="1"/>
  <c r="E1143" i="7" s="1"/>
  <c r="E1144" i="7" a="1"/>
  <c r="E1144" i="7" s="1"/>
  <c r="E1145" i="7" a="1"/>
  <c r="E1145" i="7" s="1"/>
  <c r="E1146" i="7" a="1"/>
  <c r="E1146" i="7" s="1"/>
  <c r="E1147" i="7" a="1"/>
  <c r="E1147" i="7" s="1"/>
  <c r="E1148" i="7" a="1"/>
  <c r="E1148" i="7" s="1"/>
  <c r="E1149" i="7" a="1"/>
  <c r="E1149" i="7" s="1"/>
  <c r="E1150" i="7" a="1"/>
  <c r="E1150" i="7" s="1"/>
  <c r="E1151" i="7" a="1"/>
  <c r="E1151" i="7" s="1"/>
  <c r="E1152" i="7" a="1"/>
  <c r="E1152" i="7" s="1"/>
  <c r="E1153" i="7" a="1"/>
  <c r="E1153" i="7" s="1"/>
  <c r="E1154" i="7" a="1"/>
  <c r="E1154" i="7" s="1"/>
  <c r="E1155" i="7" a="1"/>
  <c r="E1155" i="7"/>
  <c r="E1156" i="7" a="1"/>
  <c r="E1156" i="7" s="1"/>
  <c r="E1157" i="7" a="1"/>
  <c r="E1157" i="7" s="1"/>
  <c r="E1158" i="7" a="1"/>
  <c r="E1158" i="7" s="1"/>
  <c r="E1159" i="7" a="1"/>
  <c r="E1159" i="7" s="1"/>
  <c r="E1160" i="7" a="1"/>
  <c r="E1160" i="7" s="1"/>
  <c r="E1161" i="7" a="1"/>
  <c r="E1161" i="7" s="1"/>
  <c r="E1162" i="7" a="1"/>
  <c r="E1162" i="7" s="1"/>
  <c r="E1163" i="7" a="1"/>
  <c r="E1163" i="7" s="1"/>
  <c r="E1164" i="7" a="1"/>
  <c r="E1164" i="7" s="1"/>
  <c r="E1165" i="7" a="1"/>
  <c r="E1165" i="7" s="1"/>
  <c r="E1166" i="7" a="1"/>
  <c r="E1166" i="7" s="1"/>
  <c r="E1167" i="7" a="1"/>
  <c r="E1167" i="7" s="1"/>
  <c r="E1168" i="7" a="1"/>
  <c r="E1168" i="7" s="1"/>
  <c r="E1169" i="7" a="1"/>
  <c r="E1169" i="7" s="1"/>
  <c r="E1170" i="7" a="1"/>
  <c r="E1170" i="7" s="1"/>
  <c r="E1171" i="7" a="1"/>
  <c r="E1171" i="7" s="1"/>
  <c r="E1172" i="7" a="1"/>
  <c r="E1172" i="7" s="1"/>
  <c r="E1173" i="7" a="1"/>
  <c r="E1173" i="7" s="1"/>
  <c r="E1174" i="7" a="1"/>
  <c r="E1174" i="7" s="1"/>
  <c r="E1175" i="7" a="1"/>
  <c r="E1175" i="7" s="1"/>
  <c r="E1176" i="7" a="1"/>
  <c r="E1176" i="7" s="1"/>
  <c r="E1177" i="7" a="1"/>
  <c r="E1177" i="7" s="1"/>
  <c r="E1178" i="7" a="1"/>
  <c r="E1178" i="7" s="1"/>
  <c r="E1179" i="7" a="1"/>
  <c r="E1179" i="7" s="1"/>
  <c r="E1180" i="7" a="1"/>
  <c r="E1180" i="7" s="1"/>
  <c r="E1181" i="7" a="1"/>
  <c r="E1181" i="7" s="1"/>
  <c r="E1182" i="7" a="1"/>
  <c r="E1182" i="7" s="1"/>
  <c r="E1183" i="7" a="1"/>
  <c r="E1183" i="7" s="1"/>
  <c r="E1184" i="7" a="1"/>
  <c r="E1184" i="7" s="1"/>
  <c r="E1185" i="7" a="1"/>
  <c r="E1185" i="7" s="1"/>
  <c r="E1186" i="7" a="1"/>
  <c r="E1186" i="7" s="1"/>
  <c r="E1187" i="7" a="1"/>
  <c r="E1187" i="7" s="1"/>
  <c r="E1188" i="7" a="1"/>
  <c r="E1188" i="7" s="1"/>
  <c r="E1189" i="7" a="1"/>
  <c r="E1189" i="7" s="1"/>
  <c r="E1190" i="7" a="1"/>
  <c r="E1190" i="7" s="1"/>
  <c r="E1191" i="7" a="1"/>
  <c r="E1191" i="7" s="1"/>
  <c r="E1192" i="7" a="1"/>
  <c r="E1192" i="7" s="1"/>
  <c r="E1193" i="7" a="1"/>
  <c r="E1193" i="7" s="1"/>
  <c r="E1194" i="7" a="1"/>
  <c r="E1194" i="7" s="1"/>
  <c r="E1195" i="7" a="1"/>
  <c r="E1195" i="7" s="1"/>
  <c r="E1196" i="7" a="1"/>
  <c r="E1196" i="7" s="1"/>
  <c r="E1197" i="7" a="1"/>
  <c r="E1197" i="7" s="1"/>
  <c r="E1198" i="7" a="1"/>
  <c r="E1198" i="7" s="1"/>
  <c r="E1199" i="7" a="1"/>
  <c r="E1199" i="7" s="1"/>
  <c r="E1200" i="7" a="1"/>
  <c r="E1200" i="7" s="1"/>
  <c r="E1201" i="7" a="1"/>
  <c r="E1201" i="7" s="1"/>
  <c r="E1202" i="7" a="1"/>
  <c r="E1202" i="7" s="1"/>
  <c r="E1203" i="7" a="1"/>
  <c r="E1203" i="7" s="1"/>
  <c r="E1204" i="7" a="1"/>
  <c r="E1204" i="7" s="1"/>
  <c r="E1205" i="7" a="1"/>
  <c r="E1205" i="7" s="1"/>
  <c r="E1206" i="7" a="1"/>
  <c r="E1206" i="7" s="1"/>
  <c r="E1207" i="7" a="1"/>
  <c r="E1207" i="7" s="1"/>
  <c r="E1208" i="7" a="1"/>
  <c r="E1208" i="7" s="1"/>
  <c r="E1209" i="7" a="1"/>
  <c r="E1209" i="7" s="1"/>
  <c r="E1210" i="7" a="1"/>
  <c r="E1210" i="7" s="1"/>
  <c r="E1211" i="7" a="1"/>
  <c r="E1211" i="7" s="1"/>
  <c r="E1212" i="7" a="1"/>
  <c r="E1212" i="7" s="1"/>
  <c r="E1213" i="7" a="1"/>
  <c r="E1213" i="7" s="1"/>
  <c r="E1214" i="7" a="1"/>
  <c r="E1214" i="7" s="1"/>
  <c r="E1215" i="7" a="1"/>
  <c r="E1215" i="7" s="1"/>
  <c r="E1216" i="7" a="1"/>
  <c r="E1216" i="7" s="1"/>
  <c r="E1217" i="7" a="1"/>
  <c r="E1217" i="7" s="1"/>
  <c r="E1218" i="7" a="1"/>
  <c r="E1218" i="7" s="1"/>
  <c r="E1219" i="7" a="1"/>
  <c r="E1219" i="7" s="1"/>
  <c r="E1220" i="7" a="1"/>
  <c r="E1220" i="7" s="1"/>
  <c r="E1221" i="7" a="1"/>
  <c r="E1221" i="7" s="1"/>
  <c r="E1222" i="7" a="1"/>
  <c r="E1222" i="7" s="1"/>
  <c r="E1223" i="7" a="1"/>
  <c r="E1223" i="7" s="1"/>
  <c r="E1224" i="7" a="1"/>
  <c r="E1224" i="7" s="1"/>
  <c r="E1225" i="7" a="1"/>
  <c r="E1225" i="7" s="1"/>
  <c r="E1226" i="7" a="1"/>
  <c r="E1226" i="7" s="1"/>
  <c r="E1227" i="7" a="1"/>
  <c r="E1227" i="7" s="1"/>
  <c r="E1228" i="7" a="1"/>
  <c r="E1228" i="7" s="1"/>
  <c r="E1229" i="7" a="1"/>
  <c r="E1229" i="7" s="1"/>
  <c r="E1230" i="7" a="1"/>
  <c r="E1230" i="7" s="1"/>
  <c r="E1231" i="7" a="1"/>
  <c r="E1231" i="7" s="1"/>
  <c r="E1232" i="7" a="1"/>
  <c r="E1232" i="7" s="1"/>
  <c r="E1233" i="7" a="1"/>
  <c r="E1233" i="7" s="1"/>
  <c r="E1234" i="7" a="1"/>
  <c r="E1234" i="7" s="1"/>
  <c r="E1235" i="7" a="1"/>
  <c r="E1235" i="7" s="1"/>
  <c r="E1236" i="7" a="1"/>
  <c r="E1236" i="7" s="1"/>
  <c r="E1237" i="7" a="1"/>
  <c r="E1237" i="7" s="1"/>
  <c r="E1238" i="7" a="1"/>
  <c r="E1238" i="7" s="1"/>
  <c r="E1239" i="7" a="1"/>
  <c r="E1239" i="7" s="1"/>
  <c r="E1240" i="7" a="1"/>
  <c r="E1240" i="7" s="1"/>
  <c r="E1241" i="7" a="1"/>
  <c r="E1241" i="7" s="1"/>
  <c r="E1242" i="7" a="1"/>
  <c r="E1242" i="7" s="1"/>
  <c r="E1243" i="7" a="1"/>
  <c r="E1243" i="7" s="1"/>
  <c r="E1244" i="7" a="1"/>
  <c r="E1244" i="7" s="1"/>
  <c r="E1245" i="7" a="1"/>
  <c r="E1245" i="7" s="1"/>
  <c r="E1246" i="7" a="1"/>
  <c r="E1246" i="7" s="1"/>
  <c r="E1247" i="7" a="1"/>
  <c r="E1247" i="7" s="1"/>
  <c r="E1248" i="7" a="1"/>
  <c r="E1248" i="7" s="1"/>
  <c r="E1249" i="7" a="1"/>
  <c r="E1249" i="7" s="1"/>
  <c r="E1250" i="7" a="1"/>
  <c r="E1250" i="7" s="1"/>
  <c r="E1251" i="7" a="1"/>
  <c r="E1251" i="7" s="1"/>
  <c r="E1252" i="7" a="1"/>
  <c r="E1252" i="7" s="1"/>
  <c r="E1253" i="7" a="1"/>
  <c r="E1253" i="7" s="1"/>
  <c r="E1254" i="7" a="1"/>
  <c r="E1254" i="7" s="1"/>
  <c r="E1255" i="7" a="1"/>
  <c r="E1255" i="7" s="1"/>
  <c r="E1256" i="7" a="1"/>
  <c r="E1256" i="7" s="1"/>
  <c r="E1257" i="7" a="1"/>
  <c r="E1257" i="7" s="1"/>
  <c r="E1258" i="7" a="1"/>
  <c r="E1258" i="7" s="1"/>
  <c r="E1259" i="7" a="1"/>
  <c r="E1259" i="7" s="1"/>
  <c r="E1260" i="7" a="1"/>
  <c r="E1260" i="7" s="1"/>
  <c r="E1261" i="7" a="1"/>
  <c r="E1261" i="7" s="1"/>
  <c r="E1262" i="7" a="1"/>
  <c r="E1262" i="7" s="1"/>
  <c r="E1263" i="7" a="1"/>
  <c r="E1263" i="7" s="1"/>
  <c r="E1264" i="7" a="1"/>
  <c r="E1264" i="7" s="1"/>
  <c r="E1265" i="7" a="1"/>
  <c r="E1265" i="7" s="1"/>
  <c r="E1266" i="7" a="1"/>
  <c r="E1266" i="7" s="1"/>
  <c r="E1267" i="7" a="1"/>
  <c r="E1267" i="7" s="1"/>
  <c r="E1268" i="7" a="1"/>
  <c r="E1268" i="7" s="1"/>
  <c r="E1269" i="7" a="1"/>
  <c r="E1269" i="7" s="1"/>
  <c r="E1270" i="7" a="1"/>
  <c r="E1270" i="7" s="1"/>
  <c r="E1271" i="7" a="1"/>
  <c r="E1271" i="7" s="1"/>
  <c r="E1272" i="7" a="1"/>
  <c r="E1272" i="7" s="1"/>
  <c r="E1273" i="7" a="1"/>
  <c r="E1273" i="7" s="1"/>
  <c r="E1274" i="7" a="1"/>
  <c r="E1274" i="7" s="1"/>
  <c r="E1275" i="7" a="1"/>
  <c r="E1275" i="7" s="1"/>
  <c r="E1276" i="7" a="1"/>
  <c r="E1276" i="7" s="1"/>
  <c r="E1277" i="7" a="1"/>
  <c r="E1277" i="7" s="1"/>
  <c r="E1278" i="7" a="1"/>
  <c r="E1278" i="7" s="1"/>
  <c r="E1279" i="7" a="1"/>
  <c r="E1279" i="7" s="1"/>
  <c r="E1280" i="7" a="1"/>
  <c r="E1280" i="7" s="1"/>
  <c r="E1281" i="7" a="1"/>
  <c r="E1281" i="7" s="1"/>
  <c r="E1282" i="7" a="1"/>
  <c r="E1282" i="7" s="1"/>
  <c r="E1283" i="7" a="1"/>
  <c r="E1283" i="7" s="1"/>
  <c r="E1284" i="7" a="1"/>
  <c r="E1284" i="7" s="1"/>
  <c r="E1285" i="7" a="1"/>
  <c r="E1285" i="7" s="1"/>
  <c r="E1286" i="7" a="1"/>
  <c r="E1286" i="7" s="1"/>
  <c r="E1287" i="7" a="1"/>
  <c r="E1287" i="7" s="1"/>
  <c r="E1288" i="7" a="1"/>
  <c r="E1288" i="7" s="1"/>
  <c r="E1289" i="7" a="1"/>
  <c r="E1289" i="7" s="1"/>
  <c r="E1290" i="7" a="1"/>
  <c r="E1290" i="7" s="1"/>
  <c r="E1291" i="7" a="1"/>
  <c r="E1291" i="7" s="1"/>
  <c r="E1292" i="7" a="1"/>
  <c r="E1292" i="7" s="1"/>
  <c r="E1293" i="7" a="1"/>
  <c r="E1293" i="7" s="1"/>
  <c r="E1294" i="7" a="1"/>
  <c r="E1294" i="7" s="1"/>
  <c r="E1295" i="7" a="1"/>
  <c r="E1295" i="7" s="1"/>
  <c r="E1296" i="7" a="1"/>
  <c r="E1296" i="7" s="1"/>
  <c r="E1297" i="7" a="1"/>
  <c r="E1297" i="7" s="1"/>
  <c r="E1298" i="7" a="1"/>
  <c r="E1298" i="7" s="1"/>
  <c r="E1299" i="7" a="1"/>
  <c r="E1299" i="7" s="1"/>
  <c r="E1300" i="7" a="1"/>
  <c r="E1300" i="7" s="1"/>
  <c r="E1301" i="7" a="1"/>
  <c r="E1301" i="7" s="1"/>
  <c r="E1302" i="7" a="1"/>
  <c r="E1302" i="7" s="1"/>
  <c r="E1303" i="7" a="1"/>
  <c r="E1303" i="7" s="1"/>
  <c r="E1304" i="7" a="1"/>
  <c r="E1304" i="7" s="1"/>
  <c r="E1305" i="7" a="1"/>
  <c r="E1305" i="7" s="1"/>
  <c r="E1306" i="7" a="1"/>
  <c r="E1306" i="7" s="1"/>
  <c r="E1307" i="7" a="1"/>
  <c r="E1307" i="7" s="1"/>
  <c r="E1308" i="7" a="1"/>
  <c r="E1308" i="7" s="1"/>
  <c r="E1309" i="7" a="1"/>
  <c r="E1309" i="7" s="1"/>
  <c r="E1310" i="7" a="1"/>
  <c r="E1310" i="7" s="1"/>
  <c r="E1311" i="7" a="1"/>
  <c r="E1311" i="7" s="1"/>
  <c r="E1312" i="7" a="1"/>
  <c r="E1312" i="7" s="1"/>
  <c r="E1313" i="7" a="1"/>
  <c r="E1313" i="7" s="1"/>
  <c r="E1314" i="7" a="1"/>
  <c r="E1314" i="7" s="1"/>
  <c r="E1315" i="7" a="1"/>
  <c r="E1315" i="7" s="1"/>
  <c r="E1316" i="7" a="1"/>
  <c r="E1316" i="7" s="1"/>
  <c r="E1317" i="7" a="1"/>
  <c r="E1317" i="7" s="1"/>
  <c r="E1318" i="7" a="1"/>
  <c r="E1318" i="7" s="1"/>
  <c r="E1319" i="7" a="1"/>
  <c r="E1319" i="7" s="1"/>
  <c r="E1320" i="7" a="1"/>
  <c r="E1320" i="7" s="1"/>
  <c r="E1321" i="7" a="1"/>
  <c r="E1321" i="7" s="1"/>
  <c r="E1322" i="7" a="1"/>
  <c r="E1322" i="7" s="1"/>
  <c r="E1323" i="7" a="1"/>
  <c r="E1323" i="7" s="1"/>
  <c r="E1324" i="7" a="1"/>
  <c r="E1324" i="7" s="1"/>
  <c r="E1325" i="7" a="1"/>
  <c r="E1325" i="7" s="1"/>
  <c r="E1326" i="7" a="1"/>
  <c r="E1326" i="7" s="1"/>
  <c r="E1327" i="7" a="1"/>
  <c r="E1327" i="7" s="1"/>
  <c r="E1328" i="7" a="1"/>
  <c r="E1328" i="7" s="1"/>
  <c r="E1329" i="7" a="1"/>
  <c r="E1329" i="7" s="1"/>
  <c r="E1330" i="7" a="1"/>
  <c r="E1330" i="7" s="1"/>
  <c r="E1331" i="7" a="1"/>
  <c r="E1331" i="7" s="1"/>
  <c r="E1332" i="7" a="1"/>
  <c r="E1332" i="7" s="1"/>
  <c r="E1333" i="7" a="1"/>
  <c r="E1333" i="7" s="1"/>
  <c r="E1334" i="7" a="1"/>
  <c r="E1334" i="7" s="1"/>
  <c r="E1335" i="7" a="1"/>
  <c r="E1335" i="7" s="1"/>
  <c r="E1336" i="7" a="1"/>
  <c r="E1336" i="7" s="1"/>
  <c r="E1337" i="7" a="1"/>
  <c r="E1337" i="7" s="1"/>
  <c r="E1338" i="7" a="1"/>
  <c r="E1338" i="7" s="1"/>
  <c r="E1339" i="7" a="1"/>
  <c r="E1339" i="7" s="1"/>
  <c r="E1340" i="7" a="1"/>
  <c r="E1340" i="7" s="1"/>
  <c r="E1341" i="7" a="1"/>
  <c r="E1341" i="7" s="1"/>
  <c r="E1342" i="7" a="1"/>
  <c r="E1342" i="7" s="1"/>
  <c r="E1343" i="7" a="1"/>
  <c r="E1343" i="7" s="1"/>
  <c r="E1344" i="7" a="1"/>
  <c r="E1344" i="7" s="1"/>
  <c r="E1345" i="7" a="1"/>
  <c r="E1345" i="7" s="1"/>
  <c r="E1346" i="7" a="1"/>
  <c r="E1346" i="7" s="1"/>
  <c r="E1347" i="7" a="1"/>
  <c r="E1347" i="7" s="1"/>
  <c r="E1348" i="7" a="1"/>
  <c r="E1348" i="7" s="1"/>
  <c r="E1349" i="7" a="1"/>
  <c r="E1349" i="7" s="1"/>
  <c r="E1350" i="7" a="1"/>
  <c r="E1350" i="7" s="1"/>
  <c r="E1351" i="7" a="1"/>
  <c r="E1351" i="7" s="1"/>
  <c r="E1352" i="7" a="1"/>
  <c r="E1352" i="7" s="1"/>
  <c r="E1353" i="7" a="1"/>
  <c r="E1353" i="7" s="1"/>
  <c r="E1354" i="7" a="1"/>
  <c r="E1354" i="7" s="1"/>
  <c r="E1355" i="7" a="1"/>
  <c r="E1355" i="7" s="1"/>
  <c r="E1356" i="7" a="1"/>
  <c r="E1356" i="7" s="1"/>
  <c r="E1357" i="7" a="1"/>
  <c r="E1357" i="7" s="1"/>
  <c r="E1358" i="7" a="1"/>
  <c r="E1358" i="7" s="1"/>
  <c r="E1359" i="7" a="1"/>
  <c r="E1359" i="7" s="1"/>
  <c r="E1360" i="7" a="1"/>
  <c r="E1360" i="7" s="1"/>
  <c r="E1361" i="7" a="1"/>
  <c r="E1361" i="7" s="1"/>
  <c r="E1362" i="7" a="1"/>
  <c r="E1362" i="7" s="1"/>
  <c r="E1363" i="7" a="1"/>
  <c r="E1363" i="7" s="1"/>
  <c r="E1364" i="7" a="1"/>
  <c r="E1364" i="7" s="1"/>
  <c r="E1365" i="7" a="1"/>
  <c r="E1365" i="7" s="1"/>
  <c r="E1366" i="7" a="1"/>
  <c r="E1366" i="7" s="1"/>
  <c r="E1367" i="7" a="1"/>
  <c r="E1367" i="7" s="1"/>
  <c r="E1368" i="7" a="1"/>
  <c r="E1368" i="7" s="1"/>
  <c r="E1369" i="7" a="1"/>
  <c r="E1369" i="7" s="1"/>
  <c r="E1370" i="7" a="1"/>
  <c r="E1370" i="7" s="1"/>
  <c r="E1371" i="7" a="1"/>
  <c r="E1371" i="7" s="1"/>
  <c r="E1372" i="7" a="1"/>
  <c r="E1372" i="7" s="1"/>
  <c r="E1373" i="7" a="1"/>
  <c r="E1373" i="7" s="1"/>
  <c r="E1374" i="7" a="1"/>
  <c r="E1374" i="7" s="1"/>
  <c r="E1375" i="7" a="1"/>
  <c r="E1375" i="7" s="1"/>
  <c r="E1376" i="7" a="1"/>
  <c r="E1376" i="7" s="1"/>
  <c r="E1377" i="7" a="1"/>
  <c r="E1377" i="7" s="1"/>
  <c r="E1378" i="7" a="1"/>
  <c r="E1378" i="7" s="1"/>
  <c r="E1379" i="7" a="1"/>
  <c r="E1379" i="7" s="1"/>
  <c r="E1380" i="7" a="1"/>
  <c r="E1380" i="7" s="1"/>
  <c r="E1381" i="7" a="1"/>
  <c r="E1381" i="7" s="1"/>
  <c r="E1382" i="7" a="1"/>
  <c r="E1382" i="7" s="1"/>
  <c r="E1383" i="7" a="1"/>
  <c r="E1383" i="7" s="1"/>
  <c r="E1384" i="7" a="1"/>
  <c r="E1384" i="7" s="1"/>
  <c r="E1385" i="7" a="1"/>
  <c r="E1385" i="7" s="1"/>
  <c r="E1386" i="7" a="1"/>
  <c r="E1386" i="7" s="1"/>
  <c r="E1387" i="7" a="1"/>
  <c r="E1387" i="7" s="1"/>
  <c r="E1388" i="7" a="1"/>
  <c r="E1388" i="7" s="1"/>
  <c r="E1389" i="7" a="1"/>
  <c r="E1389" i="7" s="1"/>
  <c r="E1390" i="7" a="1"/>
  <c r="E1390" i="7" s="1"/>
  <c r="E1391" i="7" a="1"/>
  <c r="E1391" i="7" s="1"/>
  <c r="E1392" i="7" a="1"/>
  <c r="E1392" i="7" s="1"/>
  <c r="E1393" i="7" a="1"/>
  <c r="E1393" i="7" s="1"/>
  <c r="E1394" i="7" a="1"/>
  <c r="E1394" i="7" s="1"/>
  <c r="E1395" i="7" a="1"/>
  <c r="E1395" i="7" s="1"/>
  <c r="E1396" i="7" a="1"/>
  <c r="E1396" i="7" s="1"/>
  <c r="E1397" i="7" a="1"/>
  <c r="E1397" i="7" s="1"/>
  <c r="E1398" i="7" a="1"/>
  <c r="E1398" i="7" s="1"/>
  <c r="E1399" i="7" a="1"/>
  <c r="E1399" i="7" s="1"/>
  <c r="E1400" i="7" a="1"/>
  <c r="E1400" i="7" s="1"/>
  <c r="E1401" i="7" a="1"/>
  <c r="E1401" i="7" s="1"/>
  <c r="E1402" i="7" a="1"/>
  <c r="E1402" i="7" s="1"/>
  <c r="E1403" i="7" a="1"/>
  <c r="E1403" i="7" s="1"/>
  <c r="E1404" i="7" a="1"/>
  <c r="E1404" i="7" s="1"/>
  <c r="E1405" i="7" a="1"/>
  <c r="E1405" i="7" s="1"/>
  <c r="E1406" i="7" a="1"/>
  <c r="E1406" i="7" s="1"/>
  <c r="E1407" i="7" a="1"/>
  <c r="E1407" i="7" s="1"/>
  <c r="E1408" i="7" a="1"/>
  <c r="E1408" i="7" s="1"/>
  <c r="E1409" i="7" a="1"/>
  <c r="E1409" i="7" s="1"/>
  <c r="E1410" i="7" a="1"/>
  <c r="E1410" i="7" s="1"/>
  <c r="E1411" i="7" a="1"/>
  <c r="E1411" i="7" s="1"/>
  <c r="E1412" i="7" a="1"/>
  <c r="E1412" i="7" s="1"/>
  <c r="E1413" i="7" a="1"/>
  <c r="E1413" i="7" s="1"/>
  <c r="E1414" i="7" a="1"/>
  <c r="E1414" i="7" s="1"/>
  <c r="E1415" i="7" a="1"/>
  <c r="E1415" i="7" s="1"/>
  <c r="E1416" i="7" a="1"/>
  <c r="E1416" i="7" s="1"/>
  <c r="E1417" i="7" a="1"/>
  <c r="E1417" i="7" s="1"/>
  <c r="E1418" i="7" a="1"/>
  <c r="E1418" i="7" s="1"/>
  <c r="E1419" i="7" a="1"/>
  <c r="E1419" i="7" s="1"/>
  <c r="E1420" i="7" a="1"/>
  <c r="E1420" i="7" s="1"/>
  <c r="E1421" i="7" a="1"/>
  <c r="E1421" i="7" s="1"/>
  <c r="E1422" i="7" a="1"/>
  <c r="E1422" i="7" s="1"/>
  <c r="E1423" i="7" a="1"/>
  <c r="E1423" i="7" s="1"/>
  <c r="E1424" i="7" a="1"/>
  <c r="E1424" i="7" s="1"/>
  <c r="E1425" i="7" a="1"/>
  <c r="E1425" i="7" s="1"/>
  <c r="E1426" i="7" a="1"/>
  <c r="E1426" i="7" s="1"/>
  <c r="E1427" i="7" a="1"/>
  <c r="E1427" i="7" s="1"/>
  <c r="E1428" i="7" a="1"/>
  <c r="E1428" i="7" s="1"/>
  <c r="E1429" i="7" a="1"/>
  <c r="E1429" i="7" s="1"/>
  <c r="E1430" i="7" a="1"/>
  <c r="E1430" i="7" s="1"/>
  <c r="E1431" i="7" a="1"/>
  <c r="E1431" i="7" s="1"/>
  <c r="E1432" i="7" a="1"/>
  <c r="E1432" i="7" s="1"/>
  <c r="E1433" i="7" a="1"/>
  <c r="E1433" i="7" s="1"/>
  <c r="E1434" i="7" a="1"/>
  <c r="E1434" i="7" s="1"/>
  <c r="E1435" i="7" a="1"/>
  <c r="E1435" i="7" s="1"/>
  <c r="E1436" i="7" a="1"/>
  <c r="E1436" i="7" s="1"/>
  <c r="E1437" i="7" a="1"/>
  <c r="E1437" i="7" s="1"/>
  <c r="E1438" i="7" a="1"/>
  <c r="E1438" i="7" s="1"/>
  <c r="E1439" i="7" a="1"/>
  <c r="E1439" i="7" s="1"/>
  <c r="E1440" i="7" a="1"/>
  <c r="E1440" i="7" s="1"/>
  <c r="E1441" i="7" a="1"/>
  <c r="E1441" i="7" s="1"/>
  <c r="E1442" i="7" a="1"/>
  <c r="E1442" i="7" s="1"/>
  <c r="E1443" i="7" a="1"/>
  <c r="E1443" i="7" s="1"/>
  <c r="E1444" i="7" a="1"/>
  <c r="E1444" i="7" s="1"/>
  <c r="E1445" i="7" a="1"/>
  <c r="E1445" i="7" s="1"/>
  <c r="E1446" i="7" a="1"/>
  <c r="E1446" i="7" s="1"/>
  <c r="E1447" i="7" a="1"/>
  <c r="E1447" i="7" s="1"/>
  <c r="E1448" i="7" a="1"/>
  <c r="E1448" i="7" s="1"/>
  <c r="E1449" i="7" a="1"/>
  <c r="E1449" i="7" s="1"/>
  <c r="E1450" i="7" a="1"/>
  <c r="E1450" i="7" s="1"/>
  <c r="E1451" i="7" a="1"/>
  <c r="E1451" i="7" s="1"/>
  <c r="E1452" i="7" a="1"/>
  <c r="E1452" i="7" s="1"/>
  <c r="E1453" i="7" a="1"/>
  <c r="E1453" i="7" s="1"/>
  <c r="E1454" i="7" a="1"/>
  <c r="E1454" i="7" s="1"/>
  <c r="E1455" i="7" a="1"/>
  <c r="E1455" i="7" s="1"/>
  <c r="E1456" i="7" a="1"/>
  <c r="E1456" i="7" s="1"/>
  <c r="E1457" i="7" a="1"/>
  <c r="E1457" i="7" s="1"/>
  <c r="E1458" i="7" a="1"/>
  <c r="E1458" i="7" s="1"/>
  <c r="E1459" i="7" a="1"/>
  <c r="E1459" i="7" s="1"/>
  <c r="E1460" i="7" a="1"/>
  <c r="E1460" i="7" s="1"/>
  <c r="E1461" i="7" a="1"/>
  <c r="E1461" i="7" s="1"/>
  <c r="E1462" i="7" a="1"/>
  <c r="E1462" i="7" s="1"/>
  <c r="E1463" i="7" a="1"/>
  <c r="E1463" i="7" s="1"/>
  <c r="E1464" i="7" a="1"/>
  <c r="E1464" i="7" s="1"/>
  <c r="E1465" i="7" a="1"/>
  <c r="E1465" i="7" s="1"/>
  <c r="E1466" i="7" a="1"/>
  <c r="E1466" i="7" s="1"/>
  <c r="E1467" i="7" a="1"/>
  <c r="E1467" i="7" s="1"/>
  <c r="E1468" i="7" a="1"/>
  <c r="E1468" i="7" s="1"/>
  <c r="E1469" i="7" a="1"/>
  <c r="E1469" i="7" s="1"/>
  <c r="E1470" i="7" a="1"/>
  <c r="E1470" i="7" s="1"/>
  <c r="E1471" i="7" a="1"/>
  <c r="E1471" i="7" s="1"/>
  <c r="E1472" i="7" a="1"/>
  <c r="E1472" i="7" s="1"/>
  <c r="E1473" i="7" a="1"/>
  <c r="E1473" i="7" s="1"/>
  <c r="E1474" i="7" a="1"/>
  <c r="E1474" i="7" s="1"/>
  <c r="E1475" i="7" a="1"/>
  <c r="E1475" i="7" s="1"/>
  <c r="E1476" i="7" a="1"/>
  <c r="E1476" i="7" s="1"/>
  <c r="E1477" i="7" a="1"/>
  <c r="E1477" i="7" s="1"/>
  <c r="E1478" i="7" a="1"/>
  <c r="E1478" i="7" s="1"/>
  <c r="E1479" i="7" a="1"/>
  <c r="E1479" i="7" s="1"/>
  <c r="E1480" i="7" a="1"/>
  <c r="E1480" i="7" s="1"/>
  <c r="E1481" i="7" a="1"/>
  <c r="E1481" i="7" s="1"/>
  <c r="E1482" i="7" a="1"/>
  <c r="E1482" i="7" s="1"/>
  <c r="E1483" i="7" a="1"/>
  <c r="E1483" i="7" s="1"/>
  <c r="E1484" i="7" a="1"/>
  <c r="E1484" i="7" s="1"/>
  <c r="E1485" i="7" a="1"/>
  <c r="E1485" i="7" s="1"/>
  <c r="E1486" i="7" a="1"/>
  <c r="E1486" i="7" s="1"/>
  <c r="E1487" i="7" a="1"/>
  <c r="E1487" i="7" s="1"/>
  <c r="E1488" i="7" a="1"/>
  <c r="E1488" i="7" s="1"/>
  <c r="E1489" i="7" a="1"/>
  <c r="E1489" i="7" s="1"/>
  <c r="E1490" i="7" a="1"/>
  <c r="E1490" i="7" s="1"/>
  <c r="E1491" i="7" a="1"/>
  <c r="E1491" i="7" s="1"/>
  <c r="E1492" i="7" a="1"/>
  <c r="E1492" i="7" s="1"/>
  <c r="E1493" i="7" a="1"/>
  <c r="E1493" i="7" s="1"/>
  <c r="E1494" i="7" a="1"/>
  <c r="E1494" i="7" s="1"/>
  <c r="E1495" i="7" a="1"/>
  <c r="E1495" i="7" s="1"/>
  <c r="E1496" i="7" a="1"/>
  <c r="E1496" i="7" s="1"/>
  <c r="E1497" i="7" a="1"/>
  <c r="E1497" i="7" s="1"/>
  <c r="E1498" i="7" a="1"/>
  <c r="E1498" i="7" s="1"/>
  <c r="E1499" i="7" a="1"/>
  <c r="E1499" i="7" s="1"/>
  <c r="E1500" i="7" a="1"/>
  <c r="E1500" i="7" s="1"/>
  <c r="E1501" i="7" a="1"/>
  <c r="E1501" i="7" s="1"/>
  <c r="E1502" i="7" a="1"/>
  <c r="E1502" i="7" s="1"/>
  <c r="E1503" i="7" a="1"/>
  <c r="E1503" i="7" s="1"/>
  <c r="E1504" i="7" a="1"/>
  <c r="E1504" i="7" s="1"/>
  <c r="E1505" i="7" a="1"/>
  <c r="E1505" i="7" s="1"/>
  <c r="E1506" i="7" a="1"/>
  <c r="E1506" i="7" s="1"/>
  <c r="E1507" i="7" a="1"/>
  <c r="E1507" i="7" s="1"/>
  <c r="E1508" i="7" a="1"/>
  <c r="E1508" i="7" s="1"/>
  <c r="E1509" i="7" a="1"/>
  <c r="E1509" i="7" s="1"/>
  <c r="E1510" i="7" a="1"/>
  <c r="E1510" i="7" s="1"/>
  <c r="E1511" i="7" a="1"/>
  <c r="E1511" i="7" s="1"/>
  <c r="E1512" i="7" a="1"/>
  <c r="E1512" i="7" s="1"/>
  <c r="E1513" i="7" a="1"/>
  <c r="E1513" i="7" s="1"/>
  <c r="E1514" i="7" a="1"/>
  <c r="E1514" i="7" s="1"/>
  <c r="E1515" i="7" a="1"/>
  <c r="E1515" i="7" s="1"/>
  <c r="E1516" i="7" a="1"/>
  <c r="E1516" i="7" s="1"/>
  <c r="E1517" i="7" a="1"/>
  <c r="E1517" i="7" s="1"/>
  <c r="E1518" i="7" a="1"/>
  <c r="E1518" i="7" s="1"/>
  <c r="E1519" i="7" a="1"/>
  <c r="E1519" i="7" s="1"/>
  <c r="E1520" i="7" a="1"/>
  <c r="E1520" i="7" s="1"/>
  <c r="E1521" i="7" a="1"/>
  <c r="E1521" i="7" s="1"/>
  <c r="E1522" i="7" a="1"/>
  <c r="E1522" i="7" s="1"/>
  <c r="E1523" i="7" a="1"/>
  <c r="E1523" i="7" s="1"/>
  <c r="E1524" i="7" a="1"/>
  <c r="E1524" i="7" s="1"/>
  <c r="E1525" i="7" a="1"/>
  <c r="E1525" i="7" s="1"/>
  <c r="E1526" i="7" a="1"/>
  <c r="E1526" i="7" s="1"/>
  <c r="E1527" i="7" a="1"/>
  <c r="E1527" i="7" s="1"/>
  <c r="E1528" i="7" a="1"/>
  <c r="E1528" i="7" s="1"/>
  <c r="E1529" i="7" a="1"/>
  <c r="E1529" i="7" s="1"/>
  <c r="E1530" i="7" a="1"/>
  <c r="E1530" i="7" s="1"/>
  <c r="E1531" i="7" a="1"/>
  <c r="E1531" i="7" s="1"/>
  <c r="E1532" i="7" a="1"/>
  <c r="E1532" i="7" s="1"/>
  <c r="E1533" i="7" a="1"/>
  <c r="E1533" i="7" s="1"/>
  <c r="E1534" i="7" a="1"/>
  <c r="E1534" i="7" s="1"/>
  <c r="E1535" i="7" a="1"/>
  <c r="E1535" i="7" s="1"/>
  <c r="E1536" i="7" a="1"/>
  <c r="E1536" i="7" s="1"/>
  <c r="E1537" i="7" a="1"/>
  <c r="E1537" i="7" s="1"/>
  <c r="E1538" i="7" a="1"/>
  <c r="E1538" i="7" s="1"/>
  <c r="E1539" i="7" a="1"/>
  <c r="E1539" i="7" s="1"/>
  <c r="E1540" i="7" a="1"/>
  <c r="E1540" i="7" s="1"/>
  <c r="E1541" i="7" a="1"/>
  <c r="E1541" i="7" s="1"/>
  <c r="E1542" i="7" a="1"/>
  <c r="E1542" i="7" s="1"/>
  <c r="E1543" i="7" a="1"/>
  <c r="E1543" i="7" s="1"/>
  <c r="E1544" i="7" a="1"/>
  <c r="E1544" i="7" s="1"/>
  <c r="E1545" i="7" a="1"/>
  <c r="E1545" i="7" s="1"/>
  <c r="E1546" i="7" a="1"/>
  <c r="E1546" i="7" s="1"/>
  <c r="E1547" i="7" a="1"/>
  <c r="E1547" i="7" s="1"/>
  <c r="E1548" i="7" a="1"/>
  <c r="E1548" i="7" s="1"/>
  <c r="E1549" i="7" a="1"/>
  <c r="E1549" i="7" s="1"/>
  <c r="E1550" i="7" a="1"/>
  <c r="E1550" i="7" s="1"/>
  <c r="E1551" i="7" a="1"/>
  <c r="E1551" i="7" s="1"/>
  <c r="E1552" i="7" a="1"/>
  <c r="E1552" i="7" s="1"/>
  <c r="E1553" i="7" a="1"/>
  <c r="E1553" i="7" s="1"/>
  <c r="E1554" i="7" a="1"/>
  <c r="E1554" i="7" s="1"/>
  <c r="E1555" i="7" a="1"/>
  <c r="E1555" i="7" s="1"/>
  <c r="E1556" i="7" a="1"/>
  <c r="E1556" i="7" s="1"/>
  <c r="E1557" i="7" a="1"/>
  <c r="E1557" i="7" s="1"/>
  <c r="E1558" i="7" a="1"/>
  <c r="E1558" i="7" s="1"/>
  <c r="E1559" i="7" a="1"/>
  <c r="E1559" i="7" s="1"/>
  <c r="E1560" i="7" a="1"/>
  <c r="E1560" i="7" s="1"/>
  <c r="E1561" i="7" a="1"/>
  <c r="E1561" i="7" s="1"/>
  <c r="E1562" i="7" a="1"/>
  <c r="E1562" i="7" s="1"/>
  <c r="E1563" i="7" a="1"/>
  <c r="E1563" i="7" s="1"/>
  <c r="E1564" i="7" a="1"/>
  <c r="E1564" i="7" s="1"/>
  <c r="E1565" i="7" a="1"/>
  <c r="E1565" i="7" s="1"/>
  <c r="E1566" i="7" a="1"/>
  <c r="E1566" i="7" s="1"/>
  <c r="E1567" i="7" a="1"/>
  <c r="E1567" i="7" s="1"/>
  <c r="E1568" i="7" a="1"/>
  <c r="E1568" i="7" s="1"/>
  <c r="E1569" i="7" a="1"/>
  <c r="E1569" i="7" s="1"/>
  <c r="E1570" i="7" a="1"/>
  <c r="E1570" i="7" s="1"/>
  <c r="E1571" i="7" a="1"/>
  <c r="E1571" i="7" s="1"/>
  <c r="E1572" i="7" a="1"/>
  <c r="E1572" i="7" s="1"/>
  <c r="E1573" i="7" a="1"/>
  <c r="E1573" i="7" s="1"/>
  <c r="E1574" i="7" a="1"/>
  <c r="E1574" i="7" s="1"/>
  <c r="E1575" i="7" a="1"/>
  <c r="E1575" i="7" s="1"/>
  <c r="E1576" i="7" a="1"/>
  <c r="E1576" i="7" s="1"/>
  <c r="E1577" i="7" a="1"/>
  <c r="E1577" i="7" s="1"/>
  <c r="E1578" i="7" a="1"/>
  <c r="E1578" i="7" s="1"/>
  <c r="E1579" i="7" a="1"/>
  <c r="E1579" i="7" s="1"/>
  <c r="E1580" i="7" a="1"/>
  <c r="E1580" i="7" s="1"/>
  <c r="E1581" i="7" a="1"/>
  <c r="E1581" i="7" s="1"/>
  <c r="E1582" i="7" a="1"/>
  <c r="E1582" i="7" s="1"/>
  <c r="E1583" i="7" a="1"/>
  <c r="E1583" i="7" s="1"/>
  <c r="E1584" i="7" a="1"/>
  <c r="E1584" i="7" s="1"/>
  <c r="E1585" i="7" a="1"/>
  <c r="E1585" i="7" s="1"/>
  <c r="E1586" i="7" a="1"/>
  <c r="E1586" i="7" s="1"/>
  <c r="E1587" i="7" a="1"/>
  <c r="E1587" i="7" s="1"/>
  <c r="E1588" i="7" a="1"/>
  <c r="E1588" i="7" s="1"/>
  <c r="E1589" i="7" a="1"/>
  <c r="E1589" i="7" s="1"/>
  <c r="E1590" i="7" a="1"/>
  <c r="E1590" i="7" s="1"/>
  <c r="E1591" i="7" a="1"/>
  <c r="E1591" i="7" s="1"/>
  <c r="E1592" i="7" a="1"/>
  <c r="E1592" i="7" s="1"/>
  <c r="E1593" i="7" a="1"/>
  <c r="E1593" i="7" s="1"/>
  <c r="E1594" i="7" a="1"/>
  <c r="E1594" i="7" s="1"/>
  <c r="E1595" i="7" a="1"/>
  <c r="E1595" i="7" s="1"/>
  <c r="E1596" i="7" a="1"/>
  <c r="E1596" i="7" s="1"/>
  <c r="E1597" i="7" a="1"/>
  <c r="E1597" i="7" s="1"/>
  <c r="E1598" i="7" a="1"/>
  <c r="E1598" i="7" s="1"/>
  <c r="E1599" i="7" a="1"/>
  <c r="E1599" i="7" s="1"/>
  <c r="E1600" i="7" a="1"/>
  <c r="E1600" i="7" s="1"/>
  <c r="E1601" i="7" a="1"/>
  <c r="E1601" i="7" s="1"/>
  <c r="E1602" i="7" a="1"/>
  <c r="E1602" i="7" s="1"/>
  <c r="E1603" i="7" a="1"/>
  <c r="E1603" i="7" s="1"/>
  <c r="E1604" i="7" a="1"/>
  <c r="E1604" i="7" s="1"/>
  <c r="E1605" i="7" a="1"/>
  <c r="E1605" i="7" s="1"/>
  <c r="E1606" i="7" a="1"/>
  <c r="E1606" i="7" s="1"/>
  <c r="E1607" i="7" a="1"/>
  <c r="E1607" i="7" s="1"/>
  <c r="E1608" i="7" a="1"/>
  <c r="E1608" i="7" s="1"/>
  <c r="E1609" i="7" a="1"/>
  <c r="E1609" i="7" s="1"/>
  <c r="E1610" i="7" a="1"/>
  <c r="E1610" i="7" s="1"/>
  <c r="E1611" i="7" a="1"/>
  <c r="E1611" i="7" s="1"/>
  <c r="E1612" i="7" a="1"/>
  <c r="E1612" i="7" s="1"/>
  <c r="E1613" i="7" a="1"/>
  <c r="E1613" i="7" s="1"/>
  <c r="E1614" i="7" a="1"/>
  <c r="E1614" i="7" s="1"/>
  <c r="E1615" i="7" a="1"/>
  <c r="E1615" i="7" s="1"/>
  <c r="E1616" i="7" a="1"/>
  <c r="E1616" i="7" s="1"/>
  <c r="E1617" i="7" a="1"/>
  <c r="E1617" i="7" s="1"/>
  <c r="E1618" i="7" a="1"/>
  <c r="E1618" i="7" s="1"/>
  <c r="E1619" i="7" a="1"/>
  <c r="E1619" i="7" s="1"/>
  <c r="E1620" i="7" a="1"/>
  <c r="E1620" i="7" s="1"/>
  <c r="E1621" i="7" a="1"/>
  <c r="E1621" i="7" s="1"/>
  <c r="E1622" i="7" a="1"/>
  <c r="E1622" i="7" s="1"/>
  <c r="E1623" i="7" a="1"/>
  <c r="E1623" i="7" s="1"/>
  <c r="E1624" i="7" a="1"/>
  <c r="E1624" i="7" s="1"/>
  <c r="E1625" i="7" a="1"/>
  <c r="E1625" i="7" s="1"/>
  <c r="E1626" i="7" a="1"/>
  <c r="E1626" i="7" s="1"/>
  <c r="E1627" i="7" a="1"/>
  <c r="E1627" i="7" s="1"/>
  <c r="E1628" i="7" a="1"/>
  <c r="E1628" i="7" s="1"/>
  <c r="E1629" i="7" a="1"/>
  <c r="E1629" i="7" s="1"/>
  <c r="E1630" i="7" a="1"/>
  <c r="E1630" i="7" s="1"/>
  <c r="E1631" i="7" a="1"/>
  <c r="E1631" i="7" s="1"/>
  <c r="E1632" i="7" a="1"/>
  <c r="E1632" i="7" s="1"/>
  <c r="E1633" i="7" a="1"/>
  <c r="E1633" i="7" s="1"/>
  <c r="E1634" i="7" a="1"/>
  <c r="E1634" i="7" s="1"/>
  <c r="E1635" i="7" a="1"/>
  <c r="E1635" i="7" s="1"/>
  <c r="E1636" i="7" a="1"/>
  <c r="E1636" i="7" s="1"/>
  <c r="E1637" i="7" a="1"/>
  <c r="E1637" i="7" s="1"/>
  <c r="E1638" i="7" a="1"/>
  <c r="E1638" i="7" s="1"/>
  <c r="E1639" i="7" a="1"/>
  <c r="E1639" i="7" s="1"/>
  <c r="E1640" i="7" a="1"/>
  <c r="E1640" i="7" s="1"/>
  <c r="E1641" i="7" a="1"/>
  <c r="E1641" i="7" s="1"/>
  <c r="E1642" i="7" a="1"/>
  <c r="E1642" i="7" s="1"/>
  <c r="E1643" i="7" a="1"/>
  <c r="E1643" i="7" s="1"/>
  <c r="E1644" i="7" a="1"/>
  <c r="E1644" i="7" s="1"/>
  <c r="E1645" i="7" a="1"/>
  <c r="E1645" i="7" s="1"/>
  <c r="E1646" i="7" a="1"/>
  <c r="E1646" i="7" s="1"/>
  <c r="E1647" i="7" a="1"/>
  <c r="E1647" i="7" s="1"/>
  <c r="E1648" i="7" a="1"/>
  <c r="E1648" i="7" s="1"/>
  <c r="E1649" i="7" a="1"/>
  <c r="E1649" i="7" s="1"/>
  <c r="E1650" i="7" a="1"/>
  <c r="E1650" i="7" s="1"/>
  <c r="E1651" i="7" a="1"/>
  <c r="E1651" i="7" s="1"/>
  <c r="E1652" i="7" a="1"/>
  <c r="E1652" i="7" s="1"/>
  <c r="E1653" i="7" a="1"/>
  <c r="E1653" i="7" s="1"/>
  <c r="E1654" i="7" a="1"/>
  <c r="E1654" i="7" s="1"/>
  <c r="E1655" i="7" a="1"/>
  <c r="E1655" i="7" s="1"/>
  <c r="E1656" i="7" a="1"/>
  <c r="E1656" i="7" s="1"/>
  <c r="E1657" i="7" a="1"/>
  <c r="E1657" i="7" s="1"/>
  <c r="E1658" i="7" a="1"/>
  <c r="E1658" i="7" s="1"/>
  <c r="E1659" i="7" a="1"/>
  <c r="E1659" i="7" s="1"/>
  <c r="E1660" i="7" a="1"/>
  <c r="E1660" i="7" s="1"/>
  <c r="E1661" i="7" a="1"/>
  <c r="E1661" i="7" s="1"/>
  <c r="E1662" i="7" a="1"/>
  <c r="E1662" i="7" s="1"/>
  <c r="E1663" i="7" a="1"/>
  <c r="E1663" i="7" s="1"/>
  <c r="E1664" i="7" a="1"/>
  <c r="E1664" i="7" s="1"/>
  <c r="E1665" i="7" a="1"/>
  <c r="E1665" i="7" s="1"/>
  <c r="E1666" i="7" a="1"/>
  <c r="E1666" i="7" s="1"/>
  <c r="E1667" i="7" a="1"/>
  <c r="E1667" i="7" s="1"/>
  <c r="E1668" i="7" a="1"/>
  <c r="E1668" i="7" s="1"/>
  <c r="E1669" i="7" a="1"/>
  <c r="E1669" i="7" s="1"/>
  <c r="E1670" i="7" a="1"/>
  <c r="E1670" i="7" s="1"/>
  <c r="E1671" i="7" a="1"/>
  <c r="E1671" i="7" s="1"/>
  <c r="E1672" i="7" a="1"/>
  <c r="E1672" i="7" s="1"/>
  <c r="E1673" i="7" a="1"/>
  <c r="E1673" i="7" s="1"/>
  <c r="E1674" i="7" a="1"/>
  <c r="E1674" i="7" s="1"/>
  <c r="E1675" i="7" a="1"/>
  <c r="E1675" i="7" s="1"/>
  <c r="E1676" i="7" a="1"/>
  <c r="E1676" i="7" s="1"/>
  <c r="E1677" i="7" a="1"/>
  <c r="E1677" i="7" s="1"/>
  <c r="E1678" i="7" a="1"/>
  <c r="E1678" i="7" s="1"/>
  <c r="E1679" i="7" a="1"/>
  <c r="E1679" i="7" s="1"/>
  <c r="E1680" i="7" a="1"/>
  <c r="E1680" i="7" s="1"/>
  <c r="E1681" i="7" a="1"/>
  <c r="E1681" i="7" s="1"/>
  <c r="E1682" i="7" a="1"/>
  <c r="E1682" i="7" s="1"/>
  <c r="E1683" i="7" a="1"/>
  <c r="E1683" i="7" s="1"/>
  <c r="E1684" i="7" a="1"/>
  <c r="E1684" i="7" s="1"/>
  <c r="E1685" i="7" a="1"/>
  <c r="E1685" i="7" s="1"/>
  <c r="E1686" i="7" a="1"/>
  <c r="E1686" i="7" s="1"/>
  <c r="E1687" i="7" a="1"/>
  <c r="E1687" i="7" s="1"/>
  <c r="E1688" i="7" a="1"/>
  <c r="E1688" i="7" s="1"/>
  <c r="E1689" i="7" a="1"/>
  <c r="E1689" i="7" s="1"/>
  <c r="E1690" i="7" a="1"/>
  <c r="E1690" i="7" s="1"/>
  <c r="E1691" i="7" a="1"/>
  <c r="E1691" i="7" s="1"/>
  <c r="E1692" i="7" a="1"/>
  <c r="E1692" i="7" s="1"/>
  <c r="E1693" i="7" a="1"/>
  <c r="E1693" i="7" s="1"/>
  <c r="E1694" i="7" a="1"/>
  <c r="E1694" i="7" s="1"/>
  <c r="E1695" i="7" a="1"/>
  <c r="E1695" i="7" s="1"/>
  <c r="E1696" i="7" a="1"/>
  <c r="E1696" i="7" s="1"/>
  <c r="E1697" i="7" a="1"/>
  <c r="E1697" i="7" s="1"/>
  <c r="E1698" i="7" a="1"/>
  <c r="E1698" i="7" s="1"/>
  <c r="E1699" i="7" a="1"/>
  <c r="E1699" i="7" s="1"/>
  <c r="E1700" i="7" a="1"/>
  <c r="E1700" i="7" s="1"/>
  <c r="E1701" i="7" a="1"/>
  <c r="E1701" i="7" s="1"/>
  <c r="E1702" i="7" a="1"/>
  <c r="E1702" i="7" s="1"/>
  <c r="E1703" i="7" a="1"/>
  <c r="E1703" i="7" s="1"/>
  <c r="E1704" i="7" a="1"/>
  <c r="E1704" i="7" s="1"/>
  <c r="E1705" i="7" a="1"/>
  <c r="E1705" i="7" s="1"/>
  <c r="E1706" i="7" a="1"/>
  <c r="E1706" i="7" s="1"/>
  <c r="E1707" i="7" a="1"/>
  <c r="E1707" i="7" s="1"/>
  <c r="E1708" i="7" a="1"/>
  <c r="E1708" i="7" s="1"/>
  <c r="E1709" i="7" a="1"/>
  <c r="E1709" i="7" s="1"/>
  <c r="E1710" i="7" a="1"/>
  <c r="E1710" i="7" s="1"/>
  <c r="E1711" i="7" a="1"/>
  <c r="E1711" i="7" s="1"/>
  <c r="E1712" i="7" a="1"/>
  <c r="E1712" i="7" s="1"/>
  <c r="E1713" i="7" a="1"/>
  <c r="E1713" i="7" s="1"/>
  <c r="E1714" i="7" a="1"/>
  <c r="E1714" i="7" s="1"/>
  <c r="E1715" i="7" a="1"/>
  <c r="E1715" i="7" s="1"/>
  <c r="E1716" i="7" a="1"/>
  <c r="E1716" i="7" s="1"/>
  <c r="E1717" i="7" a="1"/>
  <c r="E1717" i="7" s="1"/>
  <c r="E1718" i="7" a="1"/>
  <c r="E1718" i="7" s="1"/>
  <c r="E1719" i="7" a="1"/>
  <c r="E1719" i="7" s="1"/>
  <c r="E1720" i="7" a="1"/>
  <c r="E1720" i="7" s="1"/>
  <c r="E1721" i="7" a="1"/>
  <c r="E1721" i="7" s="1"/>
  <c r="E1722" i="7" a="1"/>
  <c r="E1722" i="7" s="1"/>
  <c r="E1723" i="7" a="1"/>
  <c r="E1723" i="7" s="1"/>
  <c r="E1724" i="7" a="1"/>
  <c r="E1724" i="7" s="1"/>
  <c r="E1725" i="7" a="1"/>
  <c r="E1725" i="7" s="1"/>
  <c r="E1726" i="7" a="1"/>
  <c r="E1726" i="7" s="1"/>
  <c r="E1727" i="7" a="1"/>
  <c r="E1727" i="7" s="1"/>
  <c r="E1728" i="7" a="1"/>
  <c r="E1728" i="7" s="1"/>
  <c r="E1729" i="7" a="1"/>
  <c r="E1729" i="7" s="1"/>
  <c r="E1730" i="7" a="1"/>
  <c r="E1730" i="7" s="1"/>
  <c r="E1731" i="7" a="1"/>
  <c r="E1731" i="7" s="1"/>
  <c r="E1732" i="7" a="1"/>
  <c r="E1732" i="7" s="1"/>
  <c r="E1733" i="7" a="1"/>
  <c r="E1733" i="7" s="1"/>
  <c r="E1734" i="7" a="1"/>
  <c r="E1734" i="7" s="1"/>
  <c r="E1735" i="7" a="1"/>
  <c r="E1735" i="7" s="1"/>
  <c r="E1736" i="7" a="1"/>
  <c r="E1736" i="7" s="1"/>
  <c r="E1737" i="7" a="1"/>
  <c r="E1737" i="7" s="1"/>
  <c r="E1738" i="7" a="1"/>
  <c r="E1738" i="7" s="1"/>
  <c r="E1739" i="7" a="1"/>
  <c r="E1739" i="7" s="1"/>
  <c r="E1740" i="7" a="1"/>
  <c r="E1740" i="7" s="1"/>
  <c r="E1741" i="7" a="1"/>
  <c r="E1741" i="7" s="1"/>
  <c r="E1742" i="7" a="1"/>
  <c r="E1742" i="7" s="1"/>
  <c r="E1743" i="7" a="1"/>
  <c r="E1743" i="7" s="1"/>
  <c r="E1744" i="7" a="1"/>
  <c r="E1744" i="7" s="1"/>
  <c r="E1745" i="7" a="1"/>
  <c r="E1745" i="7" s="1"/>
  <c r="E1746" i="7" a="1"/>
  <c r="E1746" i="7" s="1"/>
  <c r="E1747" i="7" a="1"/>
  <c r="E1747" i="7" s="1"/>
  <c r="E1748" i="7" a="1"/>
  <c r="E1748" i="7" s="1"/>
  <c r="E1749" i="7" a="1"/>
  <c r="E1749" i="7" s="1"/>
  <c r="E1750" i="7" a="1"/>
  <c r="E1750" i="7" s="1"/>
  <c r="E1751" i="7" a="1"/>
  <c r="E1751" i="7" s="1"/>
  <c r="E1752" i="7" a="1"/>
  <c r="E1752" i="7" s="1"/>
  <c r="E1753" i="7" a="1"/>
  <c r="E1753" i="7" s="1"/>
  <c r="E1754" i="7" a="1"/>
  <c r="E1754" i="7" s="1"/>
  <c r="E1755" i="7" a="1"/>
  <c r="E1755" i="7" s="1"/>
  <c r="E1756" i="7" a="1"/>
  <c r="E1756" i="7" s="1"/>
  <c r="E1757" i="7" a="1"/>
  <c r="E1757" i="7" s="1"/>
  <c r="E1758" i="7" a="1"/>
  <c r="E1758" i="7" s="1"/>
  <c r="E1759" i="7" a="1"/>
  <c r="E1759" i="7" s="1"/>
  <c r="E1760" i="7" a="1"/>
  <c r="E1760" i="7" s="1"/>
  <c r="E1761" i="7" a="1"/>
  <c r="E1761" i="7" s="1"/>
  <c r="E1762" i="7" a="1"/>
  <c r="E1762" i="7" s="1"/>
  <c r="E1763" i="7" a="1"/>
  <c r="E1763" i="7" s="1"/>
  <c r="E1764" i="7" a="1"/>
  <c r="E1764" i="7" s="1"/>
  <c r="E1765" i="7" a="1"/>
  <c r="E1765" i="7" s="1"/>
  <c r="E1766" i="7" a="1"/>
  <c r="E1766" i="7" s="1"/>
  <c r="E1767" i="7" a="1"/>
  <c r="E1767" i="7" s="1"/>
  <c r="E1768" i="7" a="1"/>
  <c r="E1768" i="7" s="1"/>
  <c r="E1769" i="7" a="1"/>
  <c r="E1769" i="7" s="1"/>
  <c r="E1770" i="7" a="1"/>
  <c r="E1770" i="7" s="1"/>
  <c r="E1771" i="7" a="1"/>
  <c r="E1771" i="7" s="1"/>
  <c r="E1772" i="7" a="1"/>
  <c r="E1772" i="7" s="1"/>
  <c r="E1773" i="7" a="1"/>
  <c r="E1773" i="7" s="1"/>
  <c r="E1774" i="7" a="1"/>
  <c r="E1774" i="7" s="1"/>
  <c r="E1775" i="7" a="1"/>
  <c r="E1775" i="7" s="1"/>
  <c r="E1776" i="7" a="1"/>
  <c r="E1776" i="7" s="1"/>
  <c r="E1777" i="7" a="1"/>
  <c r="E1777" i="7" s="1"/>
  <c r="E1778" i="7" a="1"/>
  <c r="E1778" i="7" s="1"/>
  <c r="E1779" i="7" a="1"/>
  <c r="E1779" i="7" s="1"/>
  <c r="E1780" i="7" a="1"/>
  <c r="E1780" i="7" s="1"/>
  <c r="E1781" i="7" a="1"/>
  <c r="E1781" i="7" s="1"/>
  <c r="E1782" i="7" a="1"/>
  <c r="E1782" i="7" s="1"/>
  <c r="E1783" i="7" a="1"/>
  <c r="E1783" i="7" s="1"/>
  <c r="E1784" i="7" a="1"/>
  <c r="E1784" i="7" s="1"/>
  <c r="E1785" i="7" a="1"/>
  <c r="E1785" i="7" s="1"/>
  <c r="E1786" i="7" a="1"/>
  <c r="E1786" i="7" s="1"/>
  <c r="E1787" i="7" a="1"/>
  <c r="E1787" i="7" s="1"/>
  <c r="E1788" i="7" a="1"/>
  <c r="E1788" i="7" s="1"/>
  <c r="E1789" i="7" a="1"/>
  <c r="E1789" i="7" s="1"/>
  <c r="E1790" i="7" a="1"/>
  <c r="E1790" i="7" s="1"/>
  <c r="E1791" i="7" a="1"/>
  <c r="E1791" i="7" s="1"/>
  <c r="E1792" i="7" a="1"/>
  <c r="E1792" i="7" s="1"/>
  <c r="E1793" i="7" a="1"/>
  <c r="E1793" i="7" s="1"/>
  <c r="E1794" i="7" a="1"/>
  <c r="E1794" i="7" s="1"/>
  <c r="E1795" i="7" a="1"/>
  <c r="E1795" i="7" s="1"/>
  <c r="E1796" i="7" a="1"/>
  <c r="E1796" i="7" s="1"/>
  <c r="E1797" i="7" a="1"/>
  <c r="E1797" i="7" s="1"/>
  <c r="E1798" i="7" a="1"/>
  <c r="E1798" i="7" s="1"/>
  <c r="E1799" i="7" a="1"/>
  <c r="E1799" i="7" s="1"/>
  <c r="E1800" i="7" a="1"/>
  <c r="E1800" i="7" s="1"/>
  <c r="E1801" i="7" a="1"/>
  <c r="E1801" i="7" s="1"/>
  <c r="E1802" i="7" a="1"/>
  <c r="E1802" i="7" s="1"/>
  <c r="E1803" i="7" a="1"/>
  <c r="E1803" i="7" s="1"/>
  <c r="E1804" i="7" a="1"/>
  <c r="E1804" i="7" s="1"/>
  <c r="E1805" i="7" a="1"/>
  <c r="E1805" i="7" s="1"/>
  <c r="E1806" i="7" a="1"/>
  <c r="E1806" i="7" s="1"/>
  <c r="E1807" i="7" a="1"/>
  <c r="E1807" i="7" s="1"/>
  <c r="E1808" i="7" a="1"/>
  <c r="E1808" i="7" s="1"/>
  <c r="E1809" i="7" a="1"/>
  <c r="E1809" i="7" s="1"/>
  <c r="E1810" i="7" a="1"/>
  <c r="E1810" i="7" s="1"/>
  <c r="E1811" i="7" a="1"/>
  <c r="E1811" i="7" s="1"/>
  <c r="E1812" i="7" a="1"/>
  <c r="E1812" i="7" s="1"/>
  <c r="E1813" i="7" a="1"/>
  <c r="E1813" i="7" s="1"/>
  <c r="E1814" i="7" a="1"/>
  <c r="E1814" i="7" s="1"/>
  <c r="E1815" i="7" a="1"/>
  <c r="E1815" i="7" s="1"/>
  <c r="E1816" i="7" a="1"/>
  <c r="E1816" i="7" s="1"/>
  <c r="E1817" i="7" a="1"/>
  <c r="E1817" i="7" s="1"/>
  <c r="E1818" i="7" a="1"/>
  <c r="E1818" i="7" s="1"/>
  <c r="E1819" i="7" a="1"/>
  <c r="E1819" i="7" s="1"/>
  <c r="E1820" i="7" a="1"/>
  <c r="E1820" i="7" s="1"/>
  <c r="E1821" i="7" a="1"/>
  <c r="E1821" i="7" s="1"/>
  <c r="E1822" i="7" a="1"/>
  <c r="E1822" i="7" s="1"/>
  <c r="E1823" i="7" a="1"/>
  <c r="E1823" i="7" s="1"/>
  <c r="E1824" i="7" a="1"/>
  <c r="E1824" i="7" s="1"/>
  <c r="E1825" i="7" a="1"/>
  <c r="E1825" i="7" s="1"/>
  <c r="E1826" i="7" a="1"/>
  <c r="E1826" i="7" s="1"/>
  <c r="E1827" i="7" a="1"/>
  <c r="E1827" i="7" s="1"/>
  <c r="E1828" i="7" a="1"/>
  <c r="E1828" i="7" s="1"/>
  <c r="E1829" i="7" a="1"/>
  <c r="E1829" i="7" s="1"/>
  <c r="E1830" i="7" a="1"/>
  <c r="E1830" i="7" s="1"/>
  <c r="E1831" i="7" a="1"/>
  <c r="E1831" i="7" s="1"/>
  <c r="E1832" i="7" a="1"/>
  <c r="E1832" i="7" s="1"/>
  <c r="E1833" i="7" a="1"/>
  <c r="E1833" i="7" s="1"/>
  <c r="E1834" i="7" a="1"/>
  <c r="E1834" i="7" s="1"/>
  <c r="E1835" i="7" a="1"/>
  <c r="E1835" i="7" s="1"/>
  <c r="E1836" i="7" a="1"/>
  <c r="E1836" i="7" s="1"/>
  <c r="E1837" i="7" a="1"/>
  <c r="E1837" i="7" s="1"/>
  <c r="E1838" i="7" a="1"/>
  <c r="E1838" i="7" s="1"/>
  <c r="E1839" i="7" a="1"/>
  <c r="E1839" i="7" s="1"/>
  <c r="E1840" i="7" a="1"/>
  <c r="E1840" i="7" s="1"/>
  <c r="E1841" i="7" a="1"/>
  <c r="E1841" i="7" s="1"/>
  <c r="E1842" i="7" a="1"/>
  <c r="E1842" i="7" s="1"/>
  <c r="E1843" i="7" a="1"/>
  <c r="E1843" i="7" s="1"/>
  <c r="E1844" i="7" a="1"/>
  <c r="E1844" i="7" s="1"/>
  <c r="E1845" i="7" a="1"/>
  <c r="E1845" i="7" s="1"/>
  <c r="E1846" i="7" a="1"/>
  <c r="E1846" i="7" s="1"/>
  <c r="E1847" i="7" a="1"/>
  <c r="E1847" i="7" s="1"/>
  <c r="E1848" i="7" a="1"/>
  <c r="E1848" i="7" s="1"/>
  <c r="E1849" i="7" a="1"/>
  <c r="E1849" i="7" s="1"/>
  <c r="E1850" i="7" a="1"/>
  <c r="E1850" i="7" s="1"/>
  <c r="E1851" i="7" a="1"/>
  <c r="E1851" i="7" s="1"/>
  <c r="E1852" i="7" a="1"/>
  <c r="E1852" i="7" s="1"/>
  <c r="E1853" i="7" a="1"/>
  <c r="E1853" i="7" s="1"/>
  <c r="E1854" i="7" a="1"/>
  <c r="E1854" i="7" s="1"/>
  <c r="E1855" i="7" a="1"/>
  <c r="E1855" i="7" s="1"/>
  <c r="E1856" i="7" a="1"/>
  <c r="E1856" i="7" s="1"/>
  <c r="E1857" i="7" a="1"/>
  <c r="E1857" i="7" s="1"/>
  <c r="E1858" i="7" a="1"/>
  <c r="E1858" i="7" s="1"/>
  <c r="E1859" i="7" a="1"/>
  <c r="E1859" i="7" s="1"/>
  <c r="E1860" i="7" a="1"/>
  <c r="E1860" i="7" s="1"/>
  <c r="E1861" i="7" a="1"/>
  <c r="E1861" i="7" s="1"/>
  <c r="E1862" i="7" a="1"/>
  <c r="E1862" i="7" s="1"/>
  <c r="E1863" i="7" a="1"/>
  <c r="E1863" i="7" s="1"/>
  <c r="E1864" i="7" a="1"/>
  <c r="E1864" i="7" s="1"/>
  <c r="E1865" i="7" a="1"/>
  <c r="E1865" i="7" s="1"/>
  <c r="E1866" i="7" a="1"/>
  <c r="E1866" i="7" s="1"/>
  <c r="E1867" i="7" a="1"/>
  <c r="E1867" i="7" s="1"/>
  <c r="E1868" i="7" a="1"/>
  <c r="E1868" i="7" s="1"/>
  <c r="E1869" i="7" a="1"/>
  <c r="E1869" i="7" s="1"/>
  <c r="E1870" i="7" a="1"/>
  <c r="E1870" i="7" s="1"/>
  <c r="E1871" i="7" a="1"/>
  <c r="E1871" i="7" s="1"/>
  <c r="E1872" i="7" a="1"/>
  <c r="E1872" i="7" s="1"/>
  <c r="E1873" i="7" a="1"/>
  <c r="E1873" i="7" s="1"/>
  <c r="E1874" i="7" a="1"/>
  <c r="E1874" i="7" s="1"/>
  <c r="E1875" i="7" a="1"/>
  <c r="E1875" i="7" s="1"/>
  <c r="E1876" i="7" a="1"/>
  <c r="E1876" i="7" s="1"/>
  <c r="E1877" i="7" a="1"/>
  <c r="E1877" i="7" s="1"/>
  <c r="E1878" i="7" a="1"/>
  <c r="E1878" i="7" s="1"/>
  <c r="E1879" i="7" a="1"/>
  <c r="E1879" i="7" s="1"/>
  <c r="E1880" i="7" a="1"/>
  <c r="E1880" i="7" s="1"/>
  <c r="E1881" i="7" a="1"/>
  <c r="E1881" i="7" s="1"/>
  <c r="E1882" i="7" a="1"/>
  <c r="E1882" i="7" s="1"/>
  <c r="E1883" i="7" a="1"/>
  <c r="E1883" i="7" s="1"/>
  <c r="E1884" i="7" a="1"/>
  <c r="E1884" i="7" s="1"/>
  <c r="E1885" i="7" a="1"/>
  <c r="E1885" i="7" s="1"/>
  <c r="E1886" i="7" a="1"/>
  <c r="E1886" i="7" s="1"/>
  <c r="E1887" i="7" a="1"/>
  <c r="E1887" i="7" s="1"/>
  <c r="E1888" i="7" a="1"/>
  <c r="E1888" i="7" s="1"/>
  <c r="E1889" i="7" a="1"/>
  <c r="E1889" i="7" s="1"/>
  <c r="E1890" i="7" a="1"/>
  <c r="E1890" i="7" s="1"/>
  <c r="E1891" i="7" a="1"/>
  <c r="E1891" i="7" s="1"/>
  <c r="E1892" i="7" a="1"/>
  <c r="E1892" i="7" s="1"/>
  <c r="E1893" i="7" a="1"/>
  <c r="E1893" i="7" s="1"/>
  <c r="E1894" i="7" a="1"/>
  <c r="E1894" i="7" s="1"/>
  <c r="E1895" i="7" a="1"/>
  <c r="E1895" i="7" s="1"/>
  <c r="E1896" i="7" a="1"/>
  <c r="E1896" i="7" s="1"/>
  <c r="E1897" i="7" a="1"/>
  <c r="E1897" i="7" s="1"/>
  <c r="E1898" i="7" a="1"/>
  <c r="E1898" i="7" s="1"/>
  <c r="E1899" i="7" a="1"/>
  <c r="E1899" i="7" s="1"/>
  <c r="E1900" i="7" a="1"/>
  <c r="E1900" i="7" s="1"/>
  <c r="E1901" i="7" a="1"/>
  <c r="E1901" i="7" s="1"/>
  <c r="E1902" i="7" a="1"/>
  <c r="E1902" i="7" s="1"/>
  <c r="E1903" i="7" a="1"/>
  <c r="E1903" i="7" s="1"/>
  <c r="E1904" i="7" a="1"/>
  <c r="E1904" i="7" s="1"/>
  <c r="E1905" i="7" a="1"/>
  <c r="E1905" i="7" s="1"/>
  <c r="E1906" i="7" a="1"/>
  <c r="E1906" i="7" s="1"/>
  <c r="E1907" i="7" a="1"/>
  <c r="E1907" i="7"/>
  <c r="E1908" i="7" a="1"/>
  <c r="E1908" i="7" s="1"/>
  <c r="E1909" i="7" a="1"/>
  <c r="E1909" i="7" s="1"/>
  <c r="E1910" i="7" a="1"/>
  <c r="E1910" i="7" s="1"/>
  <c r="E1911" i="7" a="1"/>
  <c r="E1911" i="7" s="1"/>
  <c r="E1912" i="7" a="1"/>
  <c r="E1912" i="7" s="1"/>
  <c r="E1913" i="7" a="1"/>
  <c r="E1913" i="7" s="1"/>
  <c r="E1914" i="7" a="1"/>
  <c r="E1914" i="7" s="1"/>
  <c r="E1915" i="7" a="1"/>
  <c r="E1915" i="7" s="1"/>
  <c r="E1916" i="7" a="1"/>
  <c r="E1916" i="7" s="1"/>
  <c r="E1917" i="7" a="1"/>
  <c r="E1917" i="7" s="1"/>
  <c r="E1918" i="7" a="1"/>
  <c r="E1918" i="7" s="1"/>
  <c r="E1919" i="7" a="1"/>
  <c r="E1919" i="7" s="1"/>
  <c r="E1920" i="7" a="1"/>
  <c r="E1920" i="7" s="1"/>
  <c r="E1921" i="7" a="1"/>
  <c r="E1921" i="7" s="1"/>
  <c r="E1922" i="7" a="1"/>
  <c r="E1922" i="7" s="1"/>
  <c r="E1923" i="7" a="1"/>
  <c r="E1923" i="7" s="1"/>
  <c r="E1924" i="7" a="1"/>
  <c r="E1924" i="7" s="1"/>
  <c r="E1925" i="7" a="1"/>
  <c r="E1925" i="7" s="1"/>
  <c r="E1926" i="7" a="1"/>
  <c r="E1926" i="7" s="1"/>
  <c r="E1927" i="7" a="1"/>
  <c r="E1927" i="7" s="1"/>
  <c r="E1928" i="7" a="1"/>
  <c r="E1928" i="7" s="1"/>
  <c r="E1929" i="7" a="1"/>
  <c r="E1929" i="7" s="1"/>
  <c r="E1930" i="7" a="1"/>
  <c r="E1930" i="7" s="1"/>
  <c r="E1931" i="7" a="1"/>
  <c r="E1931" i="7" s="1"/>
  <c r="E1932" i="7" a="1"/>
  <c r="E1932" i="7" s="1"/>
  <c r="E1933" i="7" a="1"/>
  <c r="E1933" i="7" s="1"/>
  <c r="E1934" i="7" a="1"/>
  <c r="E1934" i="7" s="1"/>
  <c r="E1935" i="7" a="1"/>
  <c r="E1935" i="7" s="1"/>
  <c r="E1936" i="7" a="1"/>
  <c r="E1936" i="7" s="1"/>
  <c r="E1937" i="7" a="1"/>
  <c r="E1937" i="7" s="1"/>
  <c r="E1938" i="7" a="1"/>
  <c r="E1938" i="7" s="1"/>
  <c r="E1939" i="7" a="1"/>
  <c r="E1939" i="7" s="1"/>
  <c r="E1940" i="7" a="1"/>
  <c r="E1940" i="7" s="1"/>
  <c r="E1941" i="7" a="1"/>
  <c r="E1941" i="7" s="1"/>
  <c r="E1942" i="7" a="1"/>
  <c r="E1942" i="7" s="1"/>
  <c r="E1943" i="7" a="1"/>
  <c r="E1943" i="7" s="1"/>
  <c r="E1944" i="7" a="1"/>
  <c r="E1944" i="7" s="1"/>
  <c r="E1945" i="7" a="1"/>
  <c r="E1945" i="7" s="1"/>
  <c r="E1946" i="7" a="1"/>
  <c r="E1946" i="7" s="1"/>
  <c r="E1947" i="7" a="1"/>
  <c r="E1947" i="7" s="1"/>
  <c r="E1948" i="7" a="1"/>
  <c r="E1948" i="7" s="1"/>
  <c r="E1949" i="7" a="1"/>
  <c r="E1949" i="7" s="1"/>
  <c r="E1950" i="7" a="1"/>
  <c r="E1950" i="7" s="1"/>
  <c r="E1951" i="7" a="1"/>
  <c r="E1951" i="7" s="1"/>
  <c r="E1952" i="7" a="1"/>
  <c r="E1952" i="7" s="1"/>
  <c r="E1953" i="7" a="1"/>
  <c r="E1953" i="7" s="1"/>
  <c r="E1954" i="7" a="1"/>
  <c r="E1954" i="7" s="1"/>
  <c r="E1955" i="7" a="1"/>
  <c r="E1955" i="7" s="1"/>
  <c r="E1956" i="7" a="1"/>
  <c r="E1956" i="7" s="1"/>
  <c r="E1957" i="7" a="1"/>
  <c r="E1957" i="7" s="1"/>
  <c r="E1958" i="7" a="1"/>
  <c r="E1958" i="7" s="1"/>
  <c r="E1959" i="7" a="1"/>
  <c r="E1959" i="7" s="1"/>
  <c r="E1960" i="7" a="1"/>
  <c r="E1960" i="7" s="1"/>
  <c r="E1961" i="7" a="1"/>
  <c r="E1961" i="7" s="1"/>
  <c r="E1962" i="7" a="1"/>
  <c r="E1962" i="7" s="1"/>
  <c r="E1963" i="7" a="1"/>
  <c r="E1963" i="7" s="1"/>
  <c r="E1964" i="7" a="1"/>
  <c r="E1964" i="7" s="1"/>
  <c r="E1965" i="7" a="1"/>
  <c r="E1965" i="7" s="1"/>
  <c r="E1966" i="7" a="1"/>
  <c r="E1966" i="7" s="1"/>
  <c r="E1967" i="7" a="1"/>
  <c r="E1967" i="7" s="1"/>
  <c r="E1968" i="7" a="1"/>
  <c r="E1968" i="7" s="1"/>
  <c r="E1969" i="7" a="1"/>
  <c r="E1969" i="7" s="1"/>
  <c r="E1970" i="7" a="1"/>
  <c r="E1970" i="7" s="1"/>
  <c r="E1971" i="7" a="1"/>
  <c r="E1971" i="7" s="1"/>
  <c r="E1972" i="7" a="1"/>
  <c r="E1972" i="7" s="1"/>
  <c r="E1973" i="7" a="1"/>
  <c r="E1973" i="7" s="1"/>
  <c r="E1974" i="7" a="1"/>
  <c r="E1974" i="7" s="1"/>
  <c r="E1975" i="7" a="1"/>
  <c r="E1975" i="7" s="1"/>
  <c r="E1976" i="7" a="1"/>
  <c r="E1976" i="7" s="1"/>
  <c r="E1977" i="7" a="1"/>
  <c r="E1977" i="7" s="1"/>
  <c r="E1978" i="7" a="1"/>
  <c r="E1978" i="7" s="1"/>
  <c r="E1979" i="7" a="1"/>
  <c r="E1979" i="7" s="1"/>
  <c r="E1980" i="7" a="1"/>
  <c r="E1980" i="7" s="1"/>
  <c r="E1981" i="7" a="1"/>
  <c r="E1981" i="7" s="1"/>
  <c r="E1982" i="7" a="1"/>
  <c r="E1982" i="7" s="1"/>
  <c r="E1983" i="7" a="1"/>
  <c r="E1983" i="7" s="1"/>
  <c r="E1984" i="7" a="1"/>
  <c r="E1984" i="7" s="1"/>
  <c r="E1985" i="7" a="1"/>
  <c r="E1985" i="7" s="1"/>
  <c r="E1986" i="7" a="1"/>
  <c r="E1986" i="7" s="1"/>
  <c r="E1987" i="7" a="1"/>
  <c r="E1987" i="7" s="1"/>
  <c r="E1988" i="7" a="1"/>
  <c r="E1988" i="7" s="1"/>
  <c r="E1989" i="7" a="1"/>
  <c r="E1989" i="7" s="1"/>
  <c r="E1990" i="7" a="1"/>
  <c r="E1990" i="7" s="1"/>
  <c r="E1991" i="7" a="1"/>
  <c r="E1991" i="7" s="1"/>
  <c r="E1992" i="7" a="1"/>
  <c r="E1992" i="7" s="1"/>
  <c r="E1993" i="7" a="1"/>
  <c r="E1993" i="7" s="1"/>
  <c r="E1994" i="7" a="1"/>
  <c r="E1994" i="7" s="1"/>
  <c r="E1995" i="7" a="1"/>
  <c r="E1995" i="7" s="1"/>
  <c r="E1996" i="7" a="1"/>
  <c r="E1996" i="7" s="1"/>
  <c r="E1997" i="7" a="1"/>
  <c r="E1997" i="7" s="1"/>
  <c r="E1998" i="7" a="1"/>
  <c r="E1998" i="7" s="1"/>
  <c r="E1999" i="7" a="1"/>
  <c r="E1999" i="7" s="1"/>
  <c r="E2000" i="7" a="1"/>
  <c r="E2000" i="7" s="1"/>
  <c r="E2001" i="7" a="1"/>
  <c r="E2001" i="7" s="1"/>
  <c r="E2002" i="7" a="1"/>
  <c r="E2002" i="7" s="1"/>
  <c r="E2003" i="7" a="1"/>
  <c r="E2003" i="7" s="1"/>
  <c r="E2004" i="7" a="1"/>
  <c r="E2004" i="7" s="1"/>
  <c r="E2005" i="7" a="1"/>
  <c r="E2005" i="7" s="1"/>
  <c r="E2006" i="7" a="1"/>
  <c r="E2006" i="7" s="1"/>
  <c r="E2007" i="7" a="1"/>
  <c r="E2007" i="7" s="1"/>
  <c r="E2008" i="7" a="1"/>
  <c r="E2008" i="7" s="1"/>
  <c r="E2009" i="7" a="1"/>
  <c r="E2009" i="7" s="1"/>
  <c r="E2010" i="7" a="1"/>
  <c r="E2010" i="7" s="1"/>
  <c r="E2011" i="7" a="1"/>
  <c r="E2011" i="7" s="1"/>
  <c r="E2012" i="7" a="1"/>
  <c r="E2012" i="7" s="1"/>
  <c r="E2013" i="7" a="1"/>
  <c r="E2013" i="7" s="1"/>
  <c r="E2014" i="7" a="1"/>
  <c r="E2014" i="7" s="1"/>
  <c r="E2015" i="7" a="1"/>
  <c r="E2015" i="7" s="1"/>
  <c r="E2016" i="7" a="1"/>
  <c r="E2016" i="7" s="1"/>
  <c r="E2017" i="7" a="1"/>
  <c r="E2017" i="7" s="1"/>
  <c r="E2018" i="7" a="1"/>
  <c r="E2018" i="7" s="1"/>
  <c r="E2019" i="7" a="1"/>
  <c r="E2019" i="7" s="1"/>
  <c r="E2020" i="7" a="1"/>
  <c r="E2020" i="7" s="1"/>
  <c r="E2021" i="7" a="1"/>
  <c r="E2021" i="7" s="1"/>
  <c r="E2022" i="7" a="1"/>
  <c r="E2022" i="7" s="1"/>
  <c r="E2023" i="7" a="1"/>
  <c r="E2023" i="7" s="1"/>
  <c r="E2024" i="7" a="1"/>
  <c r="E2024" i="7" s="1"/>
  <c r="E2025" i="7" a="1"/>
  <c r="E2025" i="7" s="1"/>
  <c r="E2026" i="7" a="1"/>
  <c r="E2026" i="7" s="1"/>
  <c r="E2027" i="7" a="1"/>
  <c r="E2027" i="7" s="1"/>
  <c r="E2028" i="7" a="1"/>
  <c r="E2028" i="7" s="1"/>
  <c r="E2029" i="7" a="1"/>
  <c r="E2029" i="7" s="1"/>
  <c r="E2030" i="7" a="1"/>
  <c r="E2030" i="7" s="1"/>
  <c r="E2031" i="7" a="1"/>
  <c r="E2031" i="7" s="1"/>
  <c r="E2032" i="7" a="1"/>
  <c r="E2032" i="7" s="1"/>
  <c r="E2033" i="7" a="1"/>
  <c r="E2033" i="7" s="1"/>
  <c r="E2034" i="7" a="1"/>
  <c r="E2034" i="7" s="1"/>
  <c r="E2035" i="7" a="1"/>
  <c r="E2035" i="7" s="1"/>
  <c r="E2036" i="7" a="1"/>
  <c r="E2036" i="7" s="1"/>
  <c r="E2037" i="7" a="1"/>
  <c r="E2037" i="7" s="1"/>
  <c r="E2038" i="7" a="1"/>
  <c r="E2038" i="7" s="1"/>
  <c r="E2039" i="7" a="1"/>
  <c r="E2039" i="7" s="1"/>
  <c r="E2040" i="7" a="1"/>
  <c r="E2040" i="7" s="1"/>
  <c r="E2041" i="7" a="1"/>
  <c r="E2041" i="7" s="1"/>
  <c r="E2042" i="7" a="1"/>
  <c r="E2042" i="7" s="1"/>
  <c r="E2043" i="7" a="1"/>
  <c r="E2043" i="7" s="1"/>
  <c r="E2044" i="7" a="1"/>
  <c r="E2044" i="7" s="1"/>
  <c r="E2045" i="7" a="1"/>
  <c r="E2045" i="7" s="1"/>
  <c r="E2046" i="7" a="1"/>
  <c r="E2046" i="7" s="1"/>
  <c r="E2047" i="7" a="1"/>
  <c r="E2047" i="7" s="1"/>
  <c r="E2048" i="7" a="1"/>
  <c r="E2048" i="7" s="1"/>
  <c r="E2049" i="7" a="1"/>
  <c r="E2049" i="7" s="1"/>
  <c r="E2050" i="7" a="1"/>
  <c r="E2050" i="7" s="1"/>
  <c r="E2051" i="7" a="1"/>
  <c r="E2051" i="7" s="1"/>
  <c r="E2052" i="7" a="1"/>
  <c r="E2052" i="7" s="1"/>
  <c r="E2053" i="7" a="1"/>
  <c r="E2053" i="7" s="1"/>
  <c r="E2054" i="7" a="1"/>
  <c r="E2054" i="7" s="1"/>
  <c r="E2055" i="7" a="1"/>
  <c r="E2055" i="7" s="1"/>
  <c r="E2056" i="7" a="1"/>
  <c r="E2056" i="7" s="1"/>
  <c r="E2057" i="7" a="1"/>
  <c r="E2057" i="7" s="1"/>
  <c r="E2058" i="7" a="1"/>
  <c r="E2058" i="7" s="1"/>
  <c r="E2059" i="7" a="1"/>
  <c r="E2059" i="7" s="1"/>
  <c r="E2060" i="7" a="1"/>
  <c r="E2060" i="7" s="1"/>
  <c r="E2061" i="7" a="1"/>
  <c r="E2061" i="7" s="1"/>
  <c r="E2062" i="7" a="1"/>
  <c r="E2062" i="7" s="1"/>
  <c r="E2063" i="7" a="1"/>
  <c r="E2063" i="7" s="1"/>
  <c r="E2064" i="7" a="1"/>
  <c r="E2064" i="7" s="1"/>
  <c r="E2065" i="7" a="1"/>
  <c r="E2065" i="7" s="1"/>
  <c r="E2066" i="7" a="1"/>
  <c r="E2066" i="7" s="1"/>
  <c r="E2067" i="7" a="1"/>
  <c r="E2067" i="7" s="1"/>
  <c r="E2068" i="7" a="1"/>
  <c r="E2068" i="7" s="1"/>
  <c r="E2069" i="7" a="1"/>
  <c r="E2069" i="7" s="1"/>
  <c r="E2070" i="7" a="1"/>
  <c r="E2070" i="7" s="1"/>
  <c r="E2071" i="7" a="1"/>
  <c r="E2071" i="7" s="1"/>
  <c r="E2072" i="7" a="1"/>
  <c r="E2072" i="7" s="1"/>
  <c r="E2073" i="7" a="1"/>
  <c r="E2073" i="7" s="1"/>
  <c r="E2074" i="7" a="1"/>
  <c r="E2074" i="7" s="1"/>
  <c r="E2075" i="7" a="1"/>
  <c r="E2075" i="7" s="1"/>
  <c r="E2076" i="7" a="1"/>
  <c r="E2076" i="7" s="1"/>
  <c r="E2077" i="7" a="1"/>
  <c r="E2077" i="7" s="1"/>
  <c r="E2078" i="7" a="1"/>
  <c r="E2078" i="7" s="1"/>
  <c r="E2079" i="7" a="1"/>
  <c r="E2079" i="7" s="1"/>
  <c r="E2080" i="7" a="1"/>
  <c r="E2080" i="7" s="1"/>
  <c r="E2081" i="7" a="1"/>
  <c r="E2081" i="7" s="1"/>
  <c r="E2082" i="7" a="1"/>
  <c r="E2082" i="7" s="1"/>
  <c r="E2083" i="7" a="1"/>
  <c r="E2083" i="7" s="1"/>
  <c r="E2084" i="7" a="1"/>
  <c r="E2084" i="7" s="1"/>
  <c r="E2085" i="7" a="1"/>
  <c r="E2085" i="7" s="1"/>
  <c r="E2086" i="7" a="1"/>
  <c r="E2086" i="7" s="1"/>
  <c r="E2087" i="7" a="1"/>
  <c r="E2087" i="7" s="1"/>
  <c r="E2088" i="7" a="1"/>
  <c r="E2088" i="7" s="1"/>
  <c r="E2089" i="7" a="1"/>
  <c r="E2089" i="7" s="1"/>
  <c r="E2090" i="7" a="1"/>
  <c r="E2090" i="7" s="1"/>
  <c r="E2091" i="7" a="1"/>
  <c r="E2091" i="7" s="1"/>
  <c r="E2092" i="7" a="1"/>
  <c r="E2092" i="7" s="1"/>
  <c r="E2093" i="7" a="1"/>
  <c r="E2093" i="7" s="1"/>
  <c r="E2094" i="7" a="1"/>
  <c r="E2094" i="7" s="1"/>
  <c r="E2095" i="7" a="1"/>
  <c r="E2095" i="7" s="1"/>
  <c r="E2096" i="7" a="1"/>
  <c r="E2096" i="7" s="1"/>
  <c r="E2097" i="7" a="1"/>
  <c r="E2097" i="7" s="1"/>
  <c r="E2098" i="7" a="1"/>
  <c r="E2098" i="7" s="1"/>
  <c r="E2099" i="7" a="1"/>
  <c r="E2099" i="7" s="1"/>
  <c r="E2100" i="7" a="1"/>
  <c r="E2100" i="7" s="1"/>
  <c r="E2101" i="7" a="1"/>
  <c r="E2101" i="7" s="1"/>
  <c r="E2102" i="7" a="1"/>
  <c r="E2102" i="7" s="1"/>
  <c r="E2103" i="7" a="1"/>
  <c r="E2103" i="7" s="1"/>
  <c r="E2104" i="7" a="1"/>
  <c r="E2104" i="7" s="1"/>
  <c r="E2105" i="7" a="1"/>
  <c r="E2105" i="7" s="1"/>
  <c r="E2106" i="7" a="1"/>
  <c r="E2106" i="7" s="1"/>
  <c r="E2107" i="7" a="1"/>
  <c r="E2107" i="7" s="1"/>
  <c r="E2108" i="7" a="1"/>
  <c r="E2108" i="7" s="1"/>
  <c r="E2109" i="7" a="1"/>
  <c r="E2109" i="7" s="1"/>
  <c r="E2110" i="7" a="1"/>
  <c r="E2110" i="7" s="1"/>
  <c r="E2111" i="7" a="1"/>
  <c r="E2111" i="7" s="1"/>
  <c r="E2112" i="7" a="1"/>
  <c r="E2112" i="7" s="1"/>
  <c r="E2113" i="7" a="1"/>
  <c r="E2113" i="7" s="1"/>
  <c r="E2114" i="7" a="1"/>
  <c r="E2114" i="7" s="1"/>
  <c r="E2115" i="7" a="1"/>
  <c r="E2115" i="7" s="1"/>
  <c r="E2116" i="7" a="1"/>
  <c r="E2116" i="7" s="1"/>
  <c r="E2117" i="7" a="1"/>
  <c r="E2117" i="7" s="1"/>
  <c r="E2118" i="7" a="1"/>
  <c r="E2118" i="7" s="1"/>
  <c r="E2119" i="7" a="1"/>
  <c r="E2119" i="7" s="1"/>
  <c r="E2120" i="7" a="1"/>
  <c r="E2120" i="7" s="1"/>
  <c r="E2121" i="7" a="1"/>
  <c r="E2121" i="7" s="1"/>
  <c r="E2122" i="7" a="1"/>
  <c r="E2122" i="7" s="1"/>
  <c r="E2123" i="7" a="1"/>
  <c r="E2123" i="7" s="1"/>
  <c r="E2124" i="7" a="1"/>
  <c r="E2124" i="7" s="1"/>
  <c r="E2125" i="7" a="1"/>
  <c r="E2125" i="7" s="1"/>
  <c r="E2126" i="7" a="1"/>
  <c r="E2126" i="7" s="1"/>
  <c r="E2127" i="7" a="1"/>
  <c r="E2127" i="7" s="1"/>
  <c r="E2128" i="7" a="1"/>
  <c r="E2128" i="7" s="1"/>
  <c r="E2129" i="7" a="1"/>
  <c r="E2129" i="7" s="1"/>
  <c r="E2130" i="7" a="1"/>
  <c r="E2130" i="7" s="1"/>
  <c r="E2131" i="7" a="1"/>
  <c r="E2131" i="7" s="1"/>
  <c r="E2132" i="7" a="1"/>
  <c r="E2132" i="7" s="1"/>
  <c r="E2133" i="7" a="1"/>
  <c r="E2133" i="7" s="1"/>
  <c r="E2134" i="7" a="1"/>
  <c r="E2134" i="7" s="1"/>
  <c r="E2135" i="7" a="1"/>
  <c r="E2135" i="7" s="1"/>
  <c r="E2136" i="7" a="1"/>
  <c r="E2136" i="7" s="1"/>
  <c r="E2137" i="7" a="1"/>
  <c r="E2137" i="7" s="1"/>
  <c r="E2138" i="7" a="1"/>
  <c r="E2138" i="7" s="1"/>
  <c r="E2139" i="7" a="1"/>
  <c r="E2139" i="7" s="1"/>
  <c r="E2140" i="7" a="1"/>
  <c r="E2140" i="7" s="1"/>
  <c r="E2141" i="7" a="1"/>
  <c r="E2141" i="7" s="1"/>
  <c r="E2142" i="7" a="1"/>
  <c r="E2142" i="7" s="1"/>
  <c r="E2143" i="7" a="1"/>
  <c r="E2143" i="7" s="1"/>
  <c r="E2144" i="7" a="1"/>
  <c r="E2144" i="7" s="1"/>
  <c r="E2145" i="7" a="1"/>
  <c r="E2145" i="7" s="1"/>
  <c r="E2146" i="7" a="1"/>
  <c r="E2146" i="7" s="1"/>
  <c r="E2147" i="7" a="1"/>
  <c r="E2147" i="7" s="1"/>
  <c r="E2148" i="7" a="1"/>
  <c r="E2148" i="7" s="1"/>
  <c r="E2149" i="7" a="1"/>
  <c r="E2149" i="7" s="1"/>
  <c r="E2150" i="7" a="1"/>
  <c r="E2150" i="7" s="1"/>
  <c r="E2151" i="7" a="1"/>
  <c r="E2151" i="7" s="1"/>
  <c r="E2152" i="7" a="1"/>
  <c r="E2152" i="7" s="1"/>
  <c r="E2153" i="7" a="1"/>
  <c r="E2153" i="7" s="1"/>
  <c r="E2154" i="7" a="1"/>
  <c r="E2154" i="7" s="1"/>
  <c r="E2155" i="7" a="1"/>
  <c r="E2155" i="7" s="1"/>
  <c r="E2156" i="7" a="1"/>
  <c r="E2156" i="7" s="1"/>
  <c r="E2157" i="7" a="1"/>
  <c r="E2157" i="7" s="1"/>
  <c r="E2158" i="7" a="1"/>
  <c r="E2158" i="7" s="1"/>
  <c r="E2159" i="7" a="1"/>
  <c r="E2159" i="7" s="1"/>
  <c r="E2160" i="7" a="1"/>
  <c r="E2160" i="7" s="1"/>
  <c r="E2161" i="7" a="1"/>
  <c r="E2161" i="7" s="1"/>
  <c r="E2162" i="7" a="1"/>
  <c r="E2162" i="7" s="1"/>
  <c r="E2163" i="7" a="1"/>
  <c r="E2163" i="7" s="1"/>
  <c r="E2164" i="7" a="1"/>
  <c r="E2164" i="7" s="1"/>
  <c r="E2165" i="7" a="1"/>
  <c r="E2165" i="7" s="1"/>
  <c r="E2166" i="7" a="1"/>
  <c r="E2166" i="7" s="1"/>
  <c r="E2167" i="7" a="1"/>
  <c r="E2167" i="7" s="1"/>
  <c r="E2168" i="7" a="1"/>
  <c r="E2168" i="7" s="1"/>
  <c r="E2169" i="7" a="1"/>
  <c r="E2169" i="7" s="1"/>
  <c r="E2170" i="7" a="1"/>
  <c r="E2170" i="7" s="1"/>
  <c r="E2171" i="7" a="1"/>
  <c r="E2171" i="7" s="1"/>
  <c r="E2172" i="7" a="1"/>
  <c r="E2172" i="7" s="1"/>
  <c r="E2173" i="7" a="1"/>
  <c r="E2173" i="7" s="1"/>
  <c r="E2174" i="7" a="1"/>
  <c r="E2174" i="7" s="1"/>
  <c r="E2175" i="7" a="1"/>
  <c r="E2175" i="7" s="1"/>
  <c r="E2176" i="7" a="1"/>
  <c r="E2176" i="7" s="1"/>
  <c r="E2177" i="7" a="1"/>
  <c r="E2177" i="7" s="1"/>
  <c r="E2178" i="7" a="1"/>
  <c r="E2178" i="7" s="1"/>
  <c r="E2179" i="7" a="1"/>
  <c r="E2179" i="7" s="1"/>
  <c r="E2180" i="7" a="1"/>
  <c r="E2180" i="7" s="1"/>
  <c r="E2181" i="7" a="1"/>
  <c r="E2181" i="7" s="1"/>
  <c r="E2182" i="7" a="1"/>
  <c r="E2182" i="7" s="1"/>
  <c r="E2183" i="7" a="1"/>
  <c r="E2183" i="7" s="1"/>
  <c r="E2184" i="7" a="1"/>
  <c r="E2184" i="7" s="1"/>
  <c r="E2185" i="7" a="1"/>
  <c r="E2185" i="7" s="1"/>
  <c r="E2186" i="7" a="1"/>
  <c r="E2186" i="7" s="1"/>
  <c r="E2187" i="7" a="1"/>
  <c r="E2187" i="7" s="1"/>
  <c r="E2188" i="7" a="1"/>
  <c r="E2188" i="7" s="1"/>
  <c r="E2189" i="7" a="1"/>
  <c r="E2189" i="7" s="1"/>
  <c r="E2190" i="7" a="1"/>
  <c r="E2190" i="7" s="1"/>
  <c r="E2191" i="7" a="1"/>
  <c r="E2191" i="7" s="1"/>
  <c r="E2192" i="7" a="1"/>
  <c r="E2192" i="7" s="1"/>
  <c r="E2193" i="7" a="1"/>
  <c r="E2193" i="7" s="1"/>
  <c r="E2194" i="7" a="1"/>
  <c r="E2194" i="7" s="1"/>
  <c r="E2195" i="7" a="1"/>
  <c r="E2195" i="7" s="1"/>
  <c r="E2196" i="7" a="1"/>
  <c r="E2196" i="7" s="1"/>
  <c r="E2197" i="7" a="1"/>
  <c r="E2197" i="7" s="1"/>
  <c r="E2198" i="7" a="1"/>
  <c r="E2198" i="7" s="1"/>
  <c r="E2199" i="7" a="1"/>
  <c r="E2199" i="7" s="1"/>
  <c r="E2200" i="7" a="1"/>
  <c r="E2200" i="7" s="1"/>
  <c r="E2201" i="7" a="1"/>
  <c r="E2201" i="7" s="1"/>
  <c r="E2202" i="7" a="1"/>
  <c r="E2202" i="7" s="1"/>
  <c r="E2203" i="7" a="1"/>
  <c r="E2203" i="7" s="1"/>
  <c r="E2204" i="7" a="1"/>
  <c r="E2204" i="7" s="1"/>
  <c r="E2205" i="7" a="1"/>
  <c r="E2205" i="7" s="1"/>
  <c r="E2206" i="7" a="1"/>
  <c r="E2206" i="7" s="1"/>
  <c r="E2207" i="7" a="1"/>
  <c r="E2207" i="7" s="1"/>
  <c r="E2208" i="7" a="1"/>
  <c r="E2208" i="7" s="1"/>
  <c r="E2209" i="7" a="1"/>
  <c r="E2209" i="7" s="1"/>
  <c r="E2210" i="7" a="1"/>
  <c r="E2210" i="7" s="1"/>
  <c r="E2211" i="7" a="1"/>
  <c r="E2211" i="7" s="1"/>
  <c r="E2212" i="7" a="1"/>
  <c r="E2212" i="7" s="1"/>
  <c r="E2213" i="7" a="1"/>
  <c r="E2213" i="7" s="1"/>
  <c r="E2214" i="7" a="1"/>
  <c r="E2214" i="7" s="1"/>
  <c r="E2215" i="7" a="1"/>
  <c r="E2215" i="7" s="1"/>
  <c r="E2216" i="7" a="1"/>
  <c r="E2216" i="7" s="1"/>
  <c r="E2217" i="7" a="1"/>
  <c r="E2217" i="7" s="1"/>
  <c r="E2218" i="7" a="1"/>
  <c r="E2218" i="7" s="1"/>
  <c r="E2219" i="7" a="1"/>
  <c r="E2219" i="7" s="1"/>
  <c r="E2220" i="7" a="1"/>
  <c r="E2220" i="7" s="1"/>
  <c r="E2221" i="7" a="1"/>
  <c r="E2221" i="7" s="1"/>
  <c r="E2222" i="7" a="1"/>
  <c r="E2222" i="7" s="1"/>
  <c r="E2223" i="7" a="1"/>
  <c r="E2223" i="7" s="1"/>
  <c r="E2224" i="7" a="1"/>
  <c r="E2224" i="7" s="1"/>
  <c r="E2225" i="7" a="1"/>
  <c r="E2225" i="7" s="1"/>
  <c r="E2226" i="7" a="1"/>
  <c r="E2226" i="7" s="1"/>
  <c r="E2227" i="7" a="1"/>
  <c r="E2227" i="7" s="1"/>
  <c r="E2228" i="7" a="1"/>
  <c r="E2228" i="7" s="1"/>
  <c r="E2229" i="7" a="1"/>
  <c r="E2229" i="7" s="1"/>
  <c r="E2230" i="7" a="1"/>
  <c r="E2230" i="7" s="1"/>
  <c r="E2231" i="7" a="1"/>
  <c r="E2231" i="7" s="1"/>
  <c r="E2232" i="7" a="1"/>
  <c r="E2232" i="7" s="1"/>
  <c r="E2233" i="7" a="1"/>
  <c r="E2233" i="7" s="1"/>
  <c r="E2234" i="7" a="1"/>
  <c r="E2234" i="7" s="1"/>
  <c r="E2235" i="7" a="1"/>
  <c r="E2235" i="7" s="1"/>
  <c r="E2236" i="7" a="1"/>
  <c r="E2236" i="7" s="1"/>
  <c r="E2237" i="7" a="1"/>
  <c r="E2237" i="7" s="1"/>
  <c r="E2238" i="7" a="1"/>
  <c r="E2238" i="7" s="1"/>
  <c r="E2239" i="7" a="1"/>
  <c r="E2239" i="7" s="1"/>
  <c r="E2240" i="7" a="1"/>
  <c r="E2240" i="7" s="1"/>
  <c r="E2241" i="7" a="1"/>
  <c r="E2241" i="7" s="1"/>
  <c r="E2242" i="7" a="1"/>
  <c r="E2242" i="7" s="1"/>
  <c r="E2243" i="7" a="1"/>
  <c r="E2243" i="7" s="1"/>
  <c r="E2244" i="7" a="1"/>
  <c r="E2244" i="7" s="1"/>
  <c r="E2245" i="7" a="1"/>
  <c r="E2245" i="7" s="1"/>
  <c r="E2246" i="7" a="1"/>
  <c r="E2246" i="7" s="1"/>
  <c r="E2247" i="7" a="1"/>
  <c r="E2247" i="7" s="1"/>
  <c r="E2248" i="7" a="1"/>
  <c r="E2248" i="7" s="1"/>
  <c r="E2249" i="7" a="1"/>
  <c r="E2249" i="7" s="1"/>
  <c r="E2250" i="7" a="1"/>
  <c r="E2250" i="7" s="1"/>
  <c r="E2251" i="7" a="1"/>
  <c r="E2251" i="7" s="1"/>
  <c r="E2252" i="7" a="1"/>
  <c r="E2252" i="7" s="1"/>
  <c r="E2253" i="7" a="1"/>
  <c r="E2253" i="7" s="1"/>
  <c r="E2254" i="7" a="1"/>
  <c r="E2254" i="7" s="1"/>
  <c r="E2255" i="7" a="1"/>
  <c r="E2255" i="7" s="1"/>
  <c r="E2256" i="7" a="1"/>
  <c r="E2256" i="7" s="1"/>
  <c r="E2257" i="7" a="1"/>
  <c r="E2257" i="7" s="1"/>
  <c r="E2258" i="7" a="1"/>
  <c r="E2258" i="7" s="1"/>
  <c r="E2259" i="7" a="1"/>
  <c r="E2259" i="7" s="1"/>
  <c r="E2260" i="7" a="1"/>
  <c r="E2260" i="7" s="1"/>
  <c r="E2261" i="7" a="1"/>
  <c r="E2261" i="7" s="1"/>
  <c r="E2262" i="7" a="1"/>
  <c r="E2262" i="7" s="1"/>
  <c r="E2263" i="7" a="1"/>
  <c r="E2263" i="7" s="1"/>
  <c r="E2264" i="7" a="1"/>
  <c r="E2264" i="7" s="1"/>
  <c r="E2265" i="7" a="1"/>
  <c r="E2265" i="7" s="1"/>
  <c r="E2266" i="7" a="1"/>
  <c r="E2266" i="7" s="1"/>
  <c r="E2267" i="7" a="1"/>
  <c r="E2267" i="7" s="1"/>
  <c r="E2268" i="7" a="1"/>
  <c r="E2268" i="7" s="1"/>
  <c r="E2269" i="7" a="1"/>
  <c r="E2269" i="7" s="1"/>
  <c r="E2270" i="7" a="1"/>
  <c r="E2270" i="7" s="1"/>
  <c r="E2271" i="7" a="1"/>
  <c r="E2271" i="7" s="1"/>
  <c r="E2272" i="7" a="1"/>
  <c r="E2272" i="7" s="1"/>
  <c r="E2273" i="7" a="1"/>
  <c r="E2273" i="7" s="1"/>
  <c r="E2274" i="7" a="1"/>
  <c r="E2274" i="7" s="1"/>
  <c r="E2275" i="7" a="1"/>
  <c r="E2275" i="7" s="1"/>
  <c r="E2276" i="7" a="1"/>
  <c r="E2276" i="7" s="1"/>
  <c r="E2277" i="7" a="1"/>
  <c r="E2277" i="7" s="1"/>
  <c r="E2278" i="7" a="1"/>
  <c r="E2278" i="7" s="1"/>
  <c r="E2279" i="7" a="1"/>
  <c r="E2279" i="7" s="1"/>
  <c r="E2280" i="7" a="1"/>
  <c r="E2280" i="7" s="1"/>
  <c r="E2281" i="7" a="1"/>
  <c r="E2281" i="7" s="1"/>
  <c r="E2282" i="7" a="1"/>
  <c r="E2282" i="7" s="1"/>
  <c r="E2283" i="7" a="1"/>
  <c r="E2283" i="7" s="1"/>
  <c r="E2284" i="7" a="1"/>
  <c r="E2284" i="7" s="1"/>
  <c r="E2285" i="7" a="1"/>
  <c r="E2285" i="7" s="1"/>
  <c r="E2286" i="7" a="1"/>
  <c r="E2286" i="7" s="1"/>
  <c r="E2287" i="7" a="1"/>
  <c r="E2287" i="7" s="1"/>
  <c r="E2288" i="7" a="1"/>
  <c r="E2288" i="7" s="1"/>
  <c r="E2289" i="7" a="1"/>
  <c r="E2289" i="7" s="1"/>
  <c r="E2290" i="7" a="1"/>
  <c r="E2290" i="7" s="1"/>
  <c r="E2291" i="7" a="1"/>
  <c r="E2291" i="7" s="1"/>
  <c r="E2292" i="7" a="1"/>
  <c r="E2292" i="7" s="1"/>
  <c r="E2293" i="7" a="1"/>
  <c r="E2293" i="7" s="1"/>
  <c r="E2294" i="7" a="1"/>
  <c r="E2294" i="7" s="1"/>
  <c r="E2295" i="7" a="1"/>
  <c r="E2295" i="7" s="1"/>
  <c r="E2296" i="7" a="1"/>
  <c r="E2296" i="7" s="1"/>
  <c r="E2297" i="7" a="1"/>
  <c r="E2297" i="7" s="1"/>
  <c r="E2298" i="7" a="1"/>
  <c r="E2298" i="7" s="1"/>
  <c r="E2299" i="7" a="1"/>
  <c r="E2299" i="7" s="1"/>
  <c r="E2300" i="7" a="1"/>
  <c r="E2300" i="7" s="1"/>
  <c r="E2301" i="7" a="1"/>
  <c r="E2301" i="7" s="1"/>
  <c r="E2302" i="7" a="1"/>
  <c r="E2302" i="7" s="1"/>
  <c r="E2303" i="7" a="1"/>
  <c r="E2303" i="7" s="1"/>
  <c r="E2304" i="7" a="1"/>
  <c r="E2304" i="7" s="1"/>
  <c r="E2305" i="7" a="1"/>
  <c r="E2305" i="7" s="1"/>
  <c r="E2306" i="7" a="1"/>
  <c r="E2306" i="7" s="1"/>
  <c r="E2307" i="7" a="1"/>
  <c r="E2307" i="7" s="1"/>
  <c r="E2308" i="7" a="1"/>
  <c r="E2308" i="7" s="1"/>
  <c r="E2309" i="7" a="1"/>
  <c r="E2309" i="7" s="1"/>
  <c r="E2310" i="7" a="1"/>
  <c r="E2310" i="7" s="1"/>
  <c r="E2311" i="7" a="1"/>
  <c r="E2311" i="7" s="1"/>
  <c r="E2312" i="7" a="1"/>
  <c r="E2312" i="7" s="1"/>
  <c r="E2313" i="7" a="1"/>
  <c r="E2313" i="7" s="1"/>
  <c r="E2314" i="7" a="1"/>
  <c r="E2314" i="7" s="1"/>
  <c r="E2315" i="7" a="1"/>
  <c r="E2315" i="7" s="1"/>
  <c r="E2316" i="7" a="1"/>
  <c r="E2316" i="7" s="1"/>
  <c r="E2317" i="7" a="1"/>
  <c r="E2317" i="7" s="1"/>
  <c r="E2319" i="7" a="1"/>
  <c r="E2319" i="7" s="1"/>
  <c r="E2320" i="7" a="1"/>
  <c r="E2320" i="7" s="1"/>
  <c r="E2321" i="7" a="1"/>
  <c r="E2321" i="7" s="1"/>
  <c r="E2322" i="7" a="1"/>
  <c r="E2322" i="7" s="1"/>
  <c r="E2323" i="7" a="1"/>
  <c r="E2323" i="7" s="1"/>
  <c r="E2324" i="7" a="1"/>
  <c r="E2324" i="7" s="1"/>
  <c r="E2325" i="7" a="1"/>
  <c r="E2325" i="7" s="1"/>
  <c r="E2326" i="7" a="1"/>
  <c r="E2326" i="7" s="1"/>
  <c r="E2327" i="7" a="1"/>
  <c r="E2327" i="7" s="1"/>
  <c r="E2328" i="7" a="1"/>
  <c r="E2328" i="7" s="1"/>
  <c r="E2329" i="7" a="1"/>
  <c r="E2329" i="7" s="1"/>
  <c r="E2330" i="7" a="1"/>
  <c r="E2330" i="7" s="1"/>
  <c r="E2331" i="7" a="1"/>
  <c r="E2331" i="7" s="1"/>
  <c r="E2332" i="7" a="1"/>
  <c r="E2332" i="7" s="1"/>
  <c r="E2333" i="7" a="1"/>
  <c r="E2333" i="7" s="1"/>
  <c r="E2334" i="7" a="1"/>
  <c r="E2334" i="7" s="1"/>
  <c r="E2335" i="7" a="1"/>
  <c r="E2335" i="7" s="1"/>
  <c r="E2336" i="7" a="1"/>
  <c r="E2336" i="7" s="1"/>
  <c r="E3" i="7" a="1"/>
  <c r="E3" i="7" s="1"/>
  <c r="E4" i="7" a="1"/>
  <c r="E4" i="7" s="1"/>
  <c r="E5" i="7" a="1"/>
  <c r="E5" i="7" s="1"/>
  <c r="E6" i="7" a="1"/>
  <c r="E6" i="7" s="1"/>
  <c r="E7" i="7" a="1"/>
  <c r="E7" i="7" s="1"/>
  <c r="E8" i="7" a="1"/>
  <c r="E8" i="7" s="1"/>
  <c r="E9" i="7" a="1"/>
  <c r="E9" i="7" s="1"/>
  <c r="E10" i="7" a="1"/>
  <c r="E10" i="7" s="1"/>
  <c r="E11" i="7" a="1"/>
  <c r="E11" i="7" s="1"/>
  <c r="E12" i="7" a="1"/>
  <c r="E12" i="7" s="1"/>
  <c r="E13" i="7" a="1"/>
  <c r="E13" i="7" s="1"/>
  <c r="E14" i="7" a="1"/>
  <c r="E14" i="7" s="1"/>
  <c r="E15" i="7" a="1"/>
  <c r="E15" i="7" s="1"/>
  <c r="E16" i="7" a="1"/>
  <c r="E16" i="7" s="1"/>
  <c r="E17" i="7" a="1"/>
  <c r="E17" i="7" s="1"/>
  <c r="E18" i="7" a="1"/>
  <c r="E18" i="7" s="1"/>
  <c r="E19" i="7" a="1"/>
  <c r="E19" i="7" s="1"/>
  <c r="E20" i="7" a="1"/>
  <c r="E20" i="7" s="1"/>
  <c r="E21" i="7" a="1"/>
  <c r="E21" i="7" s="1"/>
  <c r="E22" i="7" a="1"/>
  <c r="E22" i="7" s="1"/>
  <c r="E23" i="7" a="1"/>
  <c r="E23" i="7" s="1"/>
  <c r="E2" i="7" a="1"/>
  <c r="E2" i="7" s="1"/>
  <c r="C2" i="7" a="1"/>
  <c r="C2" i="7" s="1"/>
  <c r="C3" i="7" a="1"/>
  <c r="C3" i="7" s="1"/>
  <c r="C4" i="7" a="1"/>
  <c r="C4" i="7" s="1"/>
  <c r="C5" i="7" a="1"/>
  <c r="C5" i="7" s="1"/>
  <c r="C6" i="7" a="1"/>
  <c r="C6" i="7" s="1"/>
  <c r="C7" i="7" a="1"/>
  <c r="C7" i="7" s="1"/>
  <c r="C8" i="7" a="1"/>
  <c r="C8" i="7" s="1"/>
  <c r="C9" i="7" a="1"/>
  <c r="C9" i="7" s="1"/>
  <c r="C10" i="7" a="1"/>
  <c r="C10" i="7" s="1"/>
  <c r="C11" i="7" a="1"/>
  <c r="C11" i="7" s="1"/>
  <c r="C12" i="7" a="1"/>
  <c r="C12" i="7" s="1"/>
  <c r="C13" i="7" a="1"/>
  <c r="C13" i="7" s="1"/>
  <c r="C14" i="7" a="1"/>
  <c r="C14" i="7" s="1"/>
  <c r="C15" i="7" a="1"/>
  <c r="C15" i="7" s="1"/>
  <c r="C16" i="7" a="1"/>
  <c r="C16" i="7" s="1"/>
  <c r="C17" i="7" a="1"/>
  <c r="C17" i="7" s="1"/>
  <c r="C18" i="7" a="1"/>
  <c r="C18" i="7" s="1"/>
  <c r="C19" i="7" a="1"/>
  <c r="C19" i="7" s="1"/>
  <c r="C20" i="7" a="1"/>
  <c r="C20" i="7" s="1"/>
  <c r="C21" i="7" a="1"/>
  <c r="C21" i="7" s="1"/>
  <c r="C22" i="7" a="1"/>
  <c r="C22" i="7" s="1"/>
  <c r="C23" i="7" a="1"/>
  <c r="C23" i="7" s="1"/>
  <c r="C24" i="7" a="1"/>
  <c r="C24" i="7" s="1"/>
  <c r="C25" i="7" a="1"/>
  <c r="C25" i="7" s="1"/>
  <c r="C26" i="7" a="1"/>
  <c r="C26" i="7" s="1"/>
  <c r="C27" i="7" a="1"/>
  <c r="C27" i="7" s="1"/>
  <c r="C28" i="7" a="1"/>
  <c r="C28" i="7" s="1"/>
  <c r="C29" i="7" a="1"/>
  <c r="C29" i="7" s="1"/>
  <c r="C30" i="7" a="1"/>
  <c r="C30" i="7" s="1"/>
  <c r="C31" i="7" a="1"/>
  <c r="C31" i="7" s="1"/>
  <c r="C32" i="7" a="1"/>
  <c r="C32" i="7" s="1"/>
  <c r="C33" i="7" a="1"/>
  <c r="C33" i="7" s="1"/>
  <c r="C34" i="7" a="1"/>
  <c r="C34" i="7" s="1"/>
  <c r="C35" i="7" a="1"/>
  <c r="C35" i="7" s="1"/>
  <c r="C36" i="7" a="1"/>
  <c r="C36" i="7" s="1"/>
  <c r="C37" i="7" a="1"/>
  <c r="C37" i="7" s="1"/>
  <c r="C38" i="7" a="1"/>
  <c r="C38" i="7" s="1"/>
  <c r="C39" i="7" a="1"/>
  <c r="C39" i="7" s="1"/>
  <c r="C40" i="7" a="1"/>
  <c r="C40" i="7" s="1"/>
  <c r="C41" i="7" a="1"/>
  <c r="C41" i="7" s="1"/>
  <c r="C42" i="7" a="1"/>
  <c r="C42" i="7" s="1"/>
  <c r="C43" i="7" a="1"/>
  <c r="C43" i="7" s="1"/>
  <c r="C44" i="7" a="1"/>
  <c r="C44" i="7" s="1"/>
  <c r="C45" i="7" a="1"/>
  <c r="C45" i="7" s="1"/>
  <c r="C46" i="7" a="1"/>
  <c r="C46" i="7" s="1"/>
  <c r="C47" i="7" a="1"/>
  <c r="C47" i="7" s="1"/>
  <c r="C48" i="7" a="1"/>
  <c r="C48" i="7" s="1"/>
  <c r="C49" i="7" a="1"/>
  <c r="C49" i="7" s="1"/>
  <c r="C50" i="7" a="1"/>
  <c r="C50" i="7" s="1"/>
  <c r="C51" i="7" a="1"/>
  <c r="C51" i="7" s="1"/>
  <c r="C52" i="7" a="1"/>
  <c r="C52" i="7" s="1"/>
  <c r="C53" i="7" a="1"/>
  <c r="C53" i="7" s="1"/>
  <c r="C54" i="7" a="1"/>
  <c r="C54" i="7" s="1"/>
  <c r="C55" i="7" a="1"/>
  <c r="C55" i="7" s="1"/>
  <c r="C56" i="7" a="1"/>
  <c r="C56" i="7" s="1"/>
  <c r="C57" i="7" a="1"/>
  <c r="C57" i="7" s="1"/>
  <c r="C58" i="7" a="1"/>
  <c r="C58" i="7" s="1"/>
  <c r="C59" i="7" a="1"/>
  <c r="C59" i="7" s="1"/>
  <c r="C60" i="7" a="1"/>
  <c r="C60" i="7" s="1"/>
  <c r="C61" i="7" a="1"/>
  <c r="C61" i="7" s="1"/>
  <c r="C62" i="7" a="1"/>
  <c r="C62" i="7" s="1"/>
  <c r="C63" i="7" a="1"/>
  <c r="C63" i="7" s="1"/>
  <c r="C64" i="7" a="1"/>
  <c r="C64" i="7" s="1"/>
  <c r="C65" i="7" a="1"/>
  <c r="C65" i="7" s="1"/>
  <c r="C66" i="7" a="1"/>
  <c r="C66" i="7" s="1"/>
  <c r="C67" i="7" a="1"/>
  <c r="C67" i="7" s="1"/>
  <c r="C68" i="7" a="1"/>
  <c r="C68" i="7" s="1"/>
  <c r="C69" i="7" a="1"/>
  <c r="C69" i="7" s="1"/>
  <c r="C70" i="7" a="1"/>
  <c r="C70" i="7" s="1"/>
  <c r="C71" i="7" a="1"/>
  <c r="C71" i="7" s="1"/>
  <c r="C72" i="7" a="1"/>
  <c r="C72" i="7" s="1"/>
  <c r="C73" i="7" a="1"/>
  <c r="C73" i="7" s="1"/>
  <c r="C74" i="7" a="1"/>
  <c r="C74" i="7" s="1"/>
  <c r="C75" i="7" a="1"/>
  <c r="C75" i="7" s="1"/>
  <c r="C76" i="7" a="1"/>
  <c r="C76" i="7" s="1"/>
  <c r="C77" i="7" a="1"/>
  <c r="C77" i="7" s="1"/>
  <c r="C78" i="7" a="1"/>
  <c r="C78" i="7" s="1"/>
  <c r="C79" i="7" a="1"/>
  <c r="C79" i="7" s="1"/>
  <c r="C80" i="7" a="1"/>
  <c r="C80" i="7" s="1"/>
  <c r="C81" i="7" a="1"/>
  <c r="C81" i="7" s="1"/>
  <c r="C82" i="7" a="1"/>
  <c r="C82" i="7" s="1"/>
  <c r="C83" i="7" a="1"/>
  <c r="C83" i="7" s="1"/>
  <c r="C84" i="7" a="1"/>
  <c r="C84" i="7" s="1"/>
  <c r="C85" i="7" a="1"/>
  <c r="C85" i="7" s="1"/>
  <c r="C86" i="7" a="1"/>
  <c r="C86" i="7" s="1"/>
  <c r="C87" i="7" a="1"/>
  <c r="C87" i="7" s="1"/>
  <c r="C88" i="7" a="1"/>
  <c r="C88" i="7" s="1"/>
  <c r="C89" i="7" a="1"/>
  <c r="C89" i="7" s="1"/>
  <c r="C90" i="7" a="1"/>
  <c r="C90" i="7" s="1"/>
  <c r="C91" i="7" a="1"/>
  <c r="C91" i="7" s="1"/>
  <c r="C92" i="7" a="1"/>
  <c r="C92" i="7" s="1"/>
  <c r="C93" i="7" a="1"/>
  <c r="C93" i="7" s="1"/>
  <c r="C94" i="7" a="1"/>
  <c r="C94" i="7" s="1"/>
  <c r="C95" i="7" a="1"/>
  <c r="C95" i="7" s="1"/>
  <c r="C96" i="7" a="1"/>
  <c r="C96" i="7" s="1"/>
  <c r="C97" i="7" a="1"/>
  <c r="C97" i="7" s="1"/>
  <c r="C98" i="7" a="1"/>
  <c r="C98" i="7" s="1"/>
  <c r="C99" i="7" a="1"/>
  <c r="C99" i="7" s="1"/>
  <c r="C100" i="7" a="1"/>
  <c r="C100" i="7" s="1"/>
  <c r="C101" i="7" a="1"/>
  <c r="C101" i="7" s="1"/>
  <c r="C102" i="7" a="1"/>
  <c r="C102" i="7" s="1"/>
  <c r="C103" i="7" a="1"/>
  <c r="C103" i="7" s="1"/>
  <c r="C104" i="7" a="1"/>
  <c r="C104" i="7" s="1"/>
  <c r="C105" i="7" a="1"/>
  <c r="C105" i="7" s="1"/>
  <c r="C106" i="7" a="1"/>
  <c r="C106" i="7" s="1"/>
  <c r="C107" i="7" a="1"/>
  <c r="C107" i="7" s="1"/>
  <c r="C108" i="7" a="1"/>
  <c r="C108" i="7" s="1"/>
  <c r="C109" i="7" a="1"/>
  <c r="C109" i="7" s="1"/>
  <c r="C110" i="7" a="1"/>
  <c r="C110" i="7" s="1"/>
  <c r="C111" i="7" a="1"/>
  <c r="C111" i="7" s="1"/>
  <c r="C112" i="7" a="1"/>
  <c r="C112" i="7" s="1"/>
  <c r="C113" i="7" a="1"/>
  <c r="C113" i="7" s="1"/>
  <c r="C114" i="7" a="1"/>
  <c r="C114" i="7" s="1"/>
  <c r="C115" i="7" a="1"/>
  <c r="C115" i="7" s="1"/>
  <c r="C116" i="7" a="1"/>
  <c r="C116" i="7" s="1"/>
  <c r="C117" i="7" a="1"/>
  <c r="C117" i="7" s="1"/>
  <c r="C118" i="7" a="1"/>
  <c r="C118" i="7" s="1"/>
  <c r="C119" i="7" a="1"/>
  <c r="C119" i="7" s="1"/>
  <c r="C120" i="7" a="1"/>
  <c r="C120" i="7" s="1"/>
  <c r="C121" i="7" a="1"/>
  <c r="C121" i="7" s="1"/>
  <c r="C122" i="7" a="1"/>
  <c r="C122" i="7" s="1"/>
  <c r="C123" i="7" a="1"/>
  <c r="C123" i="7" s="1"/>
  <c r="C124" i="7" a="1"/>
  <c r="C124" i="7" s="1"/>
  <c r="C125" i="7" a="1"/>
  <c r="C125" i="7" s="1"/>
  <c r="C126" i="7" a="1"/>
  <c r="C126" i="7" s="1"/>
  <c r="C127" i="7" a="1"/>
  <c r="C127" i="7" s="1"/>
  <c r="C128" i="7" a="1"/>
  <c r="C128" i="7" s="1"/>
  <c r="C129" i="7" a="1"/>
  <c r="C129" i="7" s="1"/>
  <c r="C130" i="7" a="1"/>
  <c r="C130" i="7" s="1"/>
  <c r="C131" i="7" a="1"/>
  <c r="C131" i="7" s="1"/>
  <c r="C132" i="7" a="1"/>
  <c r="C132" i="7" s="1"/>
  <c r="C133" i="7" a="1"/>
  <c r="C133" i="7" s="1"/>
  <c r="C134" i="7" a="1"/>
  <c r="C134" i="7" s="1"/>
  <c r="C135" i="7" a="1"/>
  <c r="C135" i="7" s="1"/>
  <c r="C136" i="7" a="1"/>
  <c r="C136" i="7" s="1"/>
  <c r="C137" i="7" a="1"/>
  <c r="C137" i="7" s="1"/>
  <c r="C138" i="7" a="1"/>
  <c r="C138" i="7" s="1"/>
  <c r="C139" i="7" a="1"/>
  <c r="C139" i="7" s="1"/>
  <c r="C140" i="7" a="1"/>
  <c r="C140" i="7" s="1"/>
  <c r="C141" i="7" a="1"/>
  <c r="C141" i="7" s="1"/>
  <c r="C142" i="7" a="1"/>
  <c r="C142" i="7" s="1"/>
  <c r="C143" i="7" a="1"/>
  <c r="C143" i="7" s="1"/>
  <c r="C144" i="7" a="1"/>
  <c r="C144" i="7" s="1"/>
  <c r="C145" i="7" a="1"/>
  <c r="C145" i="7" s="1"/>
  <c r="C146" i="7" a="1"/>
  <c r="C146" i="7" s="1"/>
  <c r="C147" i="7" a="1"/>
  <c r="C147" i="7" s="1"/>
  <c r="C148" i="7" a="1"/>
  <c r="C148" i="7" s="1"/>
  <c r="C149" i="7" a="1"/>
  <c r="C149" i="7" s="1"/>
  <c r="C150" i="7" a="1"/>
  <c r="C150" i="7" s="1"/>
  <c r="C151" i="7" a="1"/>
  <c r="C151" i="7" s="1"/>
  <c r="C152" i="7" a="1"/>
  <c r="C152" i="7" s="1"/>
  <c r="C153" i="7" a="1"/>
  <c r="C153" i="7" s="1"/>
  <c r="C154" i="7" a="1"/>
  <c r="C154" i="7" s="1"/>
  <c r="C155" i="7" a="1"/>
  <c r="C155" i="7" s="1"/>
  <c r="C156" i="7" a="1"/>
  <c r="C156" i="7" s="1"/>
  <c r="C157" i="7" a="1"/>
  <c r="C157" i="7" s="1"/>
  <c r="C158" i="7" a="1"/>
  <c r="C158" i="7" s="1"/>
  <c r="C159" i="7" a="1"/>
  <c r="C159" i="7" s="1"/>
  <c r="C160" i="7" a="1"/>
  <c r="C160" i="7" s="1"/>
  <c r="C161" i="7" a="1"/>
  <c r="C161" i="7" s="1"/>
  <c r="C162" i="7" a="1"/>
  <c r="C162" i="7" s="1"/>
  <c r="C163" i="7" a="1"/>
  <c r="C163" i="7" s="1"/>
  <c r="C164" i="7" a="1"/>
  <c r="C164" i="7" s="1"/>
  <c r="C165" i="7" a="1"/>
  <c r="C165" i="7" s="1"/>
  <c r="C166" i="7" a="1"/>
  <c r="C166" i="7" s="1"/>
  <c r="C167" i="7" a="1"/>
  <c r="C167" i="7" s="1"/>
  <c r="C168" i="7" a="1"/>
  <c r="C168" i="7" s="1"/>
  <c r="C169" i="7" a="1"/>
  <c r="C169" i="7" s="1"/>
  <c r="C170" i="7" a="1"/>
  <c r="C170" i="7" s="1"/>
  <c r="C171" i="7" a="1"/>
  <c r="C171" i="7" s="1"/>
  <c r="C172" i="7" a="1"/>
  <c r="C172" i="7" s="1"/>
  <c r="C173" i="7" a="1"/>
  <c r="C173" i="7" s="1"/>
  <c r="C174" i="7" a="1"/>
  <c r="C174" i="7" s="1"/>
  <c r="C175" i="7" a="1"/>
  <c r="C175" i="7" s="1"/>
  <c r="C176" i="7" a="1"/>
  <c r="C176" i="7" s="1"/>
  <c r="C177" i="7" a="1"/>
  <c r="C177" i="7" s="1"/>
  <c r="C178" i="7" a="1"/>
  <c r="C178" i="7" s="1"/>
  <c r="C179" i="7" a="1"/>
  <c r="C179" i="7" s="1"/>
  <c r="C180" i="7" a="1"/>
  <c r="C180" i="7" s="1"/>
  <c r="C181" i="7" a="1"/>
  <c r="C181" i="7" s="1"/>
  <c r="C182" i="7" a="1"/>
  <c r="C182" i="7" s="1"/>
  <c r="C183" i="7" a="1"/>
  <c r="C183" i="7" s="1"/>
  <c r="C184" i="7" a="1"/>
  <c r="C184" i="7" s="1"/>
  <c r="C185" i="7" a="1"/>
  <c r="C185" i="7" s="1"/>
  <c r="C186" i="7" a="1"/>
  <c r="C186" i="7" s="1"/>
  <c r="C187" i="7" a="1"/>
  <c r="C187" i="7" s="1"/>
  <c r="C188" i="7" a="1"/>
  <c r="C188" i="7" s="1"/>
  <c r="C189" i="7" a="1"/>
  <c r="C189" i="7" s="1"/>
  <c r="C190" i="7" a="1"/>
  <c r="C190" i="7" s="1"/>
  <c r="C191" i="7" a="1"/>
  <c r="C191" i="7" s="1"/>
  <c r="C192" i="7" a="1"/>
  <c r="C192" i="7" s="1"/>
  <c r="C193" i="7" a="1"/>
  <c r="C193" i="7" s="1"/>
  <c r="C194" i="7" a="1"/>
  <c r="C194" i="7" s="1"/>
  <c r="C195" i="7" a="1"/>
  <c r="C195" i="7" s="1"/>
  <c r="C196" i="7" a="1"/>
  <c r="C196" i="7" s="1"/>
  <c r="C197" i="7" a="1"/>
  <c r="C197" i="7" s="1"/>
  <c r="C198" i="7" a="1"/>
  <c r="C198" i="7" s="1"/>
  <c r="C199" i="7" a="1"/>
  <c r="C199" i="7" s="1"/>
  <c r="C200" i="7" a="1"/>
  <c r="C200" i="7" s="1"/>
  <c r="C201" i="7" a="1"/>
  <c r="C201" i="7" s="1"/>
  <c r="C202" i="7" a="1"/>
  <c r="C202" i="7" s="1"/>
  <c r="C203" i="7" a="1"/>
  <c r="C203" i="7" s="1"/>
  <c r="C204" i="7" a="1"/>
  <c r="C204" i="7" s="1"/>
  <c r="C205" i="7" a="1"/>
  <c r="C205" i="7" s="1"/>
  <c r="C206" i="7" a="1"/>
  <c r="C206" i="7" s="1"/>
  <c r="C207" i="7" a="1"/>
  <c r="C207" i="7" s="1"/>
  <c r="C208" i="7" a="1"/>
  <c r="C208" i="7" s="1"/>
  <c r="C209" i="7" a="1"/>
  <c r="C209" i="7" s="1"/>
  <c r="C210" i="7" a="1"/>
  <c r="C210" i="7" s="1"/>
  <c r="C211" i="7" a="1"/>
  <c r="C211" i="7" s="1"/>
  <c r="C212" i="7" a="1"/>
  <c r="C212" i="7" s="1"/>
  <c r="C213" i="7" a="1"/>
  <c r="C213" i="7" s="1"/>
  <c r="C214" i="7" a="1"/>
  <c r="C214" i="7" s="1"/>
  <c r="C215" i="7" a="1"/>
  <c r="C215" i="7" s="1"/>
  <c r="C216" i="7" a="1"/>
  <c r="C216" i="7" s="1"/>
  <c r="C217" i="7" a="1"/>
  <c r="C217" i="7" s="1"/>
  <c r="C218" i="7" a="1"/>
  <c r="C218" i="7" s="1"/>
  <c r="C219" i="7" a="1"/>
  <c r="C219" i="7" s="1"/>
  <c r="C220" i="7" a="1"/>
  <c r="C220" i="7" s="1"/>
  <c r="C221" i="7" a="1"/>
  <c r="C221" i="7" s="1"/>
  <c r="C222" i="7" a="1"/>
  <c r="C222" i="7" s="1"/>
  <c r="C223" i="7" a="1"/>
  <c r="C223" i="7" s="1"/>
  <c r="C224" i="7" a="1"/>
  <c r="C224" i="7" s="1"/>
  <c r="C225" i="7" a="1"/>
  <c r="C225" i="7" s="1"/>
  <c r="C226" i="7" a="1"/>
  <c r="C226" i="7" s="1"/>
  <c r="C227" i="7" a="1"/>
  <c r="C227" i="7" s="1"/>
  <c r="C228" i="7" a="1"/>
  <c r="C228" i="7" s="1"/>
  <c r="C229" i="7" a="1"/>
  <c r="C229" i="7" s="1"/>
  <c r="C230" i="7" a="1"/>
  <c r="C230" i="7" s="1"/>
  <c r="C231" i="7" a="1"/>
  <c r="C231" i="7" s="1"/>
  <c r="C232" i="7" a="1"/>
  <c r="C232" i="7" s="1"/>
  <c r="C233" i="7" a="1"/>
  <c r="C233" i="7" s="1"/>
  <c r="C234" i="7" a="1"/>
  <c r="C234" i="7" s="1"/>
  <c r="C235" i="7" a="1"/>
  <c r="C235" i="7" s="1"/>
  <c r="C236" i="7" a="1"/>
  <c r="C236" i="7" s="1"/>
  <c r="C237" i="7" a="1"/>
  <c r="C237" i="7" s="1"/>
  <c r="C238" i="7" a="1"/>
  <c r="C238" i="7" s="1"/>
  <c r="C239" i="7" a="1"/>
  <c r="C239" i="7" s="1"/>
  <c r="C240" i="7" a="1"/>
  <c r="C240" i="7" s="1"/>
  <c r="C241" i="7" a="1"/>
  <c r="C241" i="7" s="1"/>
  <c r="C242" i="7" a="1"/>
  <c r="C242" i="7" s="1"/>
  <c r="C243" i="7" a="1"/>
  <c r="C243" i="7" s="1"/>
  <c r="C244" i="7" a="1"/>
  <c r="C244" i="7" s="1"/>
  <c r="C245" i="7" a="1"/>
  <c r="C245" i="7" s="1"/>
  <c r="C246" i="7" a="1"/>
  <c r="C246" i="7" s="1"/>
  <c r="C247" i="7" a="1"/>
  <c r="C247" i="7" s="1"/>
  <c r="C248" i="7" a="1"/>
  <c r="C248" i="7" s="1"/>
  <c r="C249" i="7" a="1"/>
  <c r="C249" i="7" s="1"/>
  <c r="C250" i="7" a="1"/>
  <c r="C250" i="7" s="1"/>
  <c r="C251" i="7" a="1"/>
  <c r="C251" i="7" s="1"/>
  <c r="C252" i="7" a="1"/>
  <c r="C252" i="7" s="1"/>
  <c r="C253" i="7" a="1"/>
  <c r="C253" i="7" s="1"/>
  <c r="C254" i="7" a="1"/>
  <c r="C254" i="7" s="1"/>
  <c r="C255" i="7" a="1"/>
  <c r="C255" i="7" s="1"/>
  <c r="C256" i="7" a="1"/>
  <c r="C256" i="7" s="1"/>
  <c r="C257" i="7" a="1"/>
  <c r="C257" i="7" s="1"/>
  <c r="C258" i="7" a="1"/>
  <c r="C258" i="7" s="1"/>
  <c r="C259" i="7" a="1"/>
  <c r="C259" i="7" s="1"/>
  <c r="C260" i="7" a="1"/>
  <c r="C260" i="7" s="1"/>
  <c r="C261" i="7" a="1"/>
  <c r="C261" i="7" s="1"/>
  <c r="C262" i="7" a="1"/>
  <c r="C262" i="7" s="1"/>
  <c r="C263" i="7" a="1"/>
  <c r="C263" i="7" s="1"/>
  <c r="C264" i="7" a="1"/>
  <c r="C264" i="7" s="1"/>
  <c r="C265" i="7" a="1"/>
  <c r="C265" i="7" s="1"/>
  <c r="C266" i="7" a="1"/>
  <c r="C266" i="7" s="1"/>
  <c r="C267" i="7" a="1"/>
  <c r="C267" i="7" s="1"/>
  <c r="C268" i="7" a="1"/>
  <c r="C268" i="7" s="1"/>
  <c r="C269" i="7" a="1"/>
  <c r="C269" i="7" s="1"/>
  <c r="C270" i="7" a="1"/>
  <c r="C270" i="7" s="1"/>
  <c r="C271" i="7" a="1"/>
  <c r="C271" i="7" s="1"/>
  <c r="C272" i="7" a="1"/>
  <c r="C272" i="7" s="1"/>
  <c r="C273" i="7" a="1"/>
  <c r="C273" i="7" s="1"/>
  <c r="C274" i="7" a="1"/>
  <c r="C274" i="7" s="1"/>
  <c r="C275" i="7" a="1"/>
  <c r="C275" i="7" s="1"/>
  <c r="C276" i="7" a="1"/>
  <c r="C276" i="7" s="1"/>
  <c r="C277" i="7" a="1"/>
  <c r="C277" i="7" s="1"/>
  <c r="C278" i="7" a="1"/>
  <c r="C278" i="7" s="1"/>
  <c r="C279" i="7" a="1"/>
  <c r="C279" i="7" s="1"/>
  <c r="C280" i="7" a="1"/>
  <c r="C280" i="7" s="1"/>
  <c r="C281" i="7" a="1"/>
  <c r="C281" i="7" s="1"/>
  <c r="C282" i="7" a="1"/>
  <c r="C282" i="7" s="1"/>
  <c r="C283" i="7" a="1"/>
  <c r="C283" i="7" s="1"/>
  <c r="C284" i="7" a="1"/>
  <c r="C284" i="7" s="1"/>
  <c r="C285" i="7" a="1"/>
  <c r="C285" i="7" s="1"/>
  <c r="C286" i="7" a="1"/>
  <c r="C286" i="7" s="1"/>
  <c r="C287" i="7" a="1"/>
  <c r="C287" i="7" s="1"/>
  <c r="C288" i="7" a="1"/>
  <c r="C288" i="7" s="1"/>
  <c r="C289" i="7" a="1"/>
  <c r="C289" i="7" s="1"/>
  <c r="C290" i="7" a="1"/>
  <c r="C290" i="7" s="1"/>
  <c r="C291" i="7" a="1"/>
  <c r="C291" i="7" s="1"/>
  <c r="C292" i="7" a="1"/>
  <c r="C292" i="7" s="1"/>
  <c r="C293" i="7" a="1"/>
  <c r="C293" i="7" s="1"/>
  <c r="C294" i="7" a="1"/>
  <c r="C294" i="7" s="1"/>
  <c r="C295" i="7" a="1"/>
  <c r="C295" i="7" s="1"/>
  <c r="C296" i="7" a="1"/>
  <c r="C296" i="7" s="1"/>
  <c r="C297" i="7" a="1"/>
  <c r="C297" i="7" s="1"/>
  <c r="C298" i="7" a="1"/>
  <c r="C298" i="7" s="1"/>
  <c r="C299" i="7" a="1"/>
  <c r="C299" i="7" s="1"/>
  <c r="C300" i="7" a="1"/>
  <c r="C300" i="7" s="1"/>
  <c r="C301" i="7" a="1"/>
  <c r="C301" i="7" s="1"/>
  <c r="C302" i="7" a="1"/>
  <c r="C302" i="7" s="1"/>
  <c r="C303" i="7" a="1"/>
  <c r="C303" i="7" s="1"/>
  <c r="C304" i="7" a="1"/>
  <c r="C304" i="7" s="1"/>
  <c r="C305" i="7" a="1"/>
  <c r="C305" i="7" s="1"/>
  <c r="C306" i="7" a="1"/>
  <c r="C306" i="7" s="1"/>
  <c r="C307" i="7" a="1"/>
  <c r="C307" i="7" s="1"/>
  <c r="C308" i="7" a="1"/>
  <c r="C308" i="7" s="1"/>
  <c r="C309" i="7" a="1"/>
  <c r="C309" i="7" s="1"/>
  <c r="C310" i="7" a="1"/>
  <c r="C310" i="7" s="1"/>
  <c r="C311" i="7" a="1"/>
  <c r="C311" i="7" s="1"/>
  <c r="C312" i="7" a="1"/>
  <c r="C312" i="7" s="1"/>
  <c r="C313" i="7" a="1"/>
  <c r="C313" i="7" s="1"/>
  <c r="C314" i="7" a="1"/>
  <c r="C314" i="7" s="1"/>
  <c r="C315" i="7" a="1"/>
  <c r="C315" i="7" s="1"/>
  <c r="C316" i="7" a="1"/>
  <c r="C316" i="7" s="1"/>
  <c r="C317" i="7" a="1"/>
  <c r="C317" i="7" s="1"/>
  <c r="C318" i="7" a="1"/>
  <c r="C318" i="7" s="1"/>
  <c r="C319" i="7" a="1"/>
  <c r="C319" i="7" s="1"/>
  <c r="C320" i="7" a="1"/>
  <c r="C320" i="7" s="1"/>
  <c r="C321" i="7" a="1"/>
  <c r="C321" i="7" s="1"/>
  <c r="C322" i="7" a="1"/>
  <c r="C322" i="7" s="1"/>
  <c r="C323" i="7" a="1"/>
  <c r="C323" i="7" s="1"/>
  <c r="C324" i="7" a="1"/>
  <c r="C324" i="7" s="1"/>
  <c r="C325" i="7" a="1"/>
  <c r="C325" i="7" s="1"/>
  <c r="C326" i="7" a="1"/>
  <c r="C326" i="7" s="1"/>
  <c r="C327" i="7" a="1"/>
  <c r="C327" i="7" s="1"/>
  <c r="C328" i="7" a="1"/>
  <c r="C328" i="7" s="1"/>
  <c r="C329" i="7" a="1"/>
  <c r="C329" i="7" s="1"/>
  <c r="C330" i="7" a="1"/>
  <c r="C330" i="7" s="1"/>
  <c r="C331" i="7" a="1"/>
  <c r="C331" i="7" s="1"/>
  <c r="C332" i="7" a="1"/>
  <c r="C332" i="7" s="1"/>
  <c r="C333" i="7" a="1"/>
  <c r="C333" i="7" s="1"/>
  <c r="C334" i="7" a="1"/>
  <c r="C334" i="7" s="1"/>
  <c r="C335" i="7" a="1"/>
  <c r="C335" i="7" s="1"/>
  <c r="C336" i="7" a="1"/>
  <c r="C336" i="7" s="1"/>
  <c r="C337" i="7" a="1"/>
  <c r="C337" i="7" s="1"/>
  <c r="C338" i="7" a="1"/>
  <c r="C338" i="7" s="1"/>
  <c r="C339" i="7" a="1"/>
  <c r="C339" i="7" s="1"/>
  <c r="C340" i="7" a="1"/>
  <c r="C340" i="7" s="1"/>
  <c r="C341" i="7" a="1"/>
  <c r="C341" i="7" s="1"/>
  <c r="C342" i="7" a="1"/>
  <c r="C342" i="7" s="1"/>
  <c r="C343" i="7" a="1"/>
  <c r="C343" i="7" s="1"/>
  <c r="C344" i="7" a="1"/>
  <c r="C344" i="7" s="1"/>
  <c r="C345" i="7" a="1"/>
  <c r="C345" i="7" s="1"/>
  <c r="C346" i="7" a="1"/>
  <c r="C346" i="7" s="1"/>
  <c r="C347" i="7" a="1"/>
  <c r="C347" i="7" s="1"/>
  <c r="C348" i="7" a="1"/>
  <c r="C348" i="7" s="1"/>
  <c r="C349" i="7" a="1"/>
  <c r="C349" i="7" s="1"/>
  <c r="C350" i="7" a="1"/>
  <c r="C350" i="7" s="1"/>
  <c r="C351" i="7" a="1"/>
  <c r="C351" i="7" s="1"/>
  <c r="C352" i="7" a="1"/>
  <c r="C352" i="7" s="1"/>
  <c r="C353" i="7" a="1"/>
  <c r="C353" i="7" s="1"/>
  <c r="C354" i="7" a="1"/>
  <c r="C354" i="7" s="1"/>
  <c r="C355" i="7" a="1"/>
  <c r="C355" i="7" s="1"/>
  <c r="C356" i="7" a="1"/>
  <c r="C356" i="7" s="1"/>
  <c r="C357" i="7" a="1"/>
  <c r="C357" i="7" s="1"/>
  <c r="C358" i="7" a="1"/>
  <c r="C358" i="7" s="1"/>
  <c r="C359" i="7" a="1"/>
  <c r="C359" i="7" s="1"/>
  <c r="C360" i="7" a="1"/>
  <c r="C360" i="7" s="1"/>
  <c r="C361" i="7" a="1"/>
  <c r="C361" i="7" s="1"/>
  <c r="C362" i="7" a="1"/>
  <c r="C362" i="7" s="1"/>
  <c r="C363" i="7" a="1"/>
  <c r="C363" i="7" s="1"/>
  <c r="C364" i="7" a="1"/>
  <c r="C364" i="7" s="1"/>
  <c r="C365" i="7" a="1"/>
  <c r="C365" i="7" s="1"/>
  <c r="C366" i="7" a="1"/>
  <c r="C366" i="7" s="1"/>
  <c r="C367" i="7" a="1"/>
  <c r="C367" i="7" s="1"/>
  <c r="C368" i="7" a="1"/>
  <c r="C368" i="7" s="1"/>
  <c r="C369" i="7" a="1"/>
  <c r="C369" i="7" s="1"/>
  <c r="C370" i="7" a="1"/>
  <c r="C370" i="7" s="1"/>
  <c r="C371" i="7" a="1"/>
  <c r="C371" i="7" s="1"/>
  <c r="C372" i="7" a="1"/>
  <c r="C372" i="7" s="1"/>
  <c r="C373" i="7" a="1"/>
  <c r="C373" i="7" s="1"/>
  <c r="C374" i="7" a="1"/>
  <c r="C374" i="7" s="1"/>
  <c r="C375" i="7" a="1"/>
  <c r="C375" i="7" s="1"/>
  <c r="C376" i="7" a="1"/>
  <c r="C376" i="7" s="1"/>
  <c r="C377" i="7" a="1"/>
  <c r="C377" i="7" s="1"/>
  <c r="C378" i="7" a="1"/>
  <c r="C378" i="7" s="1"/>
  <c r="C379" i="7" a="1"/>
  <c r="C379" i="7" s="1"/>
  <c r="C380" i="7" a="1"/>
  <c r="C380" i="7" s="1"/>
  <c r="C381" i="7" a="1"/>
  <c r="C381" i="7" s="1"/>
  <c r="C382" i="7" a="1"/>
  <c r="C382" i="7" s="1"/>
  <c r="C383" i="7" a="1"/>
  <c r="C383" i="7" s="1"/>
  <c r="C384" i="7" a="1"/>
  <c r="C384" i="7" s="1"/>
  <c r="C385" i="7" a="1"/>
  <c r="C385" i="7" s="1"/>
  <c r="C386" i="7" a="1"/>
  <c r="C386" i="7" s="1"/>
  <c r="C387" i="7" a="1"/>
  <c r="C387" i="7" s="1"/>
  <c r="C388" i="7" a="1"/>
  <c r="C388" i="7" s="1"/>
  <c r="C389" i="7" a="1"/>
  <c r="C389" i="7" s="1"/>
  <c r="C390" i="7" a="1"/>
  <c r="C390" i="7" s="1"/>
  <c r="C391" i="7" a="1"/>
  <c r="C391" i="7" s="1"/>
  <c r="C392" i="7" a="1"/>
  <c r="C392" i="7" s="1"/>
  <c r="C393" i="7" a="1"/>
  <c r="C393" i="7" s="1"/>
  <c r="C394" i="7" a="1"/>
  <c r="C394" i="7" s="1"/>
  <c r="C395" i="7" a="1"/>
  <c r="C395" i="7" s="1"/>
  <c r="C396" i="7" a="1"/>
  <c r="C396" i="7" s="1"/>
  <c r="C397" i="7" a="1"/>
  <c r="C397" i="7" s="1"/>
  <c r="C398" i="7" a="1"/>
  <c r="C398" i="7" s="1"/>
  <c r="C399" i="7" a="1"/>
  <c r="C399" i="7" s="1"/>
  <c r="C400" i="7" a="1"/>
  <c r="C400" i="7" s="1"/>
  <c r="C401" i="7" a="1"/>
  <c r="C401" i="7" s="1"/>
  <c r="C402" i="7" a="1"/>
  <c r="C402" i="7" s="1"/>
  <c r="C403" i="7" a="1"/>
  <c r="C403" i="7" s="1"/>
  <c r="C404" i="7" a="1"/>
  <c r="C404" i="7" s="1"/>
  <c r="C405" i="7" a="1"/>
  <c r="C405" i="7" s="1"/>
  <c r="C406" i="7" a="1"/>
  <c r="C406" i="7" s="1"/>
  <c r="C407" i="7" a="1"/>
  <c r="C407" i="7" s="1"/>
  <c r="C408" i="7" a="1"/>
  <c r="C408" i="7" s="1"/>
  <c r="C409" i="7" a="1"/>
  <c r="C409" i="7" s="1"/>
  <c r="C410" i="7" a="1"/>
  <c r="C410" i="7" s="1"/>
  <c r="C411" i="7" a="1"/>
  <c r="C411" i="7" s="1"/>
  <c r="C412" i="7" a="1"/>
  <c r="C412" i="7" s="1"/>
  <c r="C413" i="7" a="1"/>
  <c r="C413" i="7" s="1"/>
  <c r="C414" i="7" a="1"/>
  <c r="C414" i="7" s="1"/>
  <c r="C415" i="7" a="1"/>
  <c r="C415" i="7" s="1"/>
  <c r="C416" i="7" a="1"/>
  <c r="C416" i="7" s="1"/>
  <c r="C417" i="7" a="1"/>
  <c r="C417" i="7" s="1"/>
  <c r="C418" i="7" a="1"/>
  <c r="C418" i="7" s="1"/>
  <c r="C419" i="7" a="1"/>
  <c r="C419" i="7" s="1"/>
  <c r="C420" i="7" a="1"/>
  <c r="C420" i="7" s="1"/>
  <c r="C421" i="7" a="1"/>
  <c r="C421" i="7" s="1"/>
  <c r="C422" i="7" a="1"/>
  <c r="C422" i="7" s="1"/>
  <c r="C423" i="7" a="1"/>
  <c r="C423" i="7" s="1"/>
  <c r="C424" i="7" a="1"/>
  <c r="C424" i="7" s="1"/>
  <c r="C425" i="7" a="1"/>
  <c r="C425" i="7" s="1"/>
  <c r="C426" i="7" a="1"/>
  <c r="C426" i="7" s="1"/>
  <c r="C427" i="7" a="1"/>
  <c r="C427" i="7" s="1"/>
  <c r="C428" i="7" a="1"/>
  <c r="C428" i="7" s="1"/>
  <c r="C429" i="7" a="1"/>
  <c r="C429" i="7" s="1"/>
  <c r="C430" i="7" a="1"/>
  <c r="C430" i="7" s="1"/>
  <c r="C431" i="7" a="1"/>
  <c r="C431" i="7" s="1"/>
  <c r="C432" i="7" a="1"/>
  <c r="C432" i="7" s="1"/>
  <c r="C433" i="7" a="1"/>
  <c r="C433" i="7" s="1"/>
  <c r="C434" i="7" a="1"/>
  <c r="C434" i="7" s="1"/>
  <c r="C435" i="7" a="1"/>
  <c r="C435" i="7" s="1"/>
  <c r="C436" i="7" a="1"/>
  <c r="C436" i="7" s="1"/>
  <c r="C437" i="7" a="1"/>
  <c r="C437" i="7" s="1"/>
  <c r="C438" i="7" a="1"/>
  <c r="C438" i="7" s="1"/>
  <c r="C439" i="7" a="1"/>
  <c r="C439" i="7" s="1"/>
  <c r="C440" i="7" a="1"/>
  <c r="C440" i="7" s="1"/>
  <c r="C441" i="7" a="1"/>
  <c r="C441" i="7" s="1"/>
  <c r="C442" i="7" a="1"/>
  <c r="C442" i="7" s="1"/>
  <c r="C443" i="7" a="1"/>
  <c r="C443" i="7" s="1"/>
  <c r="C444" i="7" a="1"/>
  <c r="C444" i="7" s="1"/>
  <c r="C445" i="7" a="1"/>
  <c r="C445" i="7" s="1"/>
  <c r="C446" i="7" a="1"/>
  <c r="C446" i="7" s="1"/>
  <c r="C447" i="7" a="1"/>
  <c r="C447" i="7" s="1"/>
  <c r="C448" i="7" a="1"/>
  <c r="C448" i="7" s="1"/>
  <c r="C449" i="7" a="1"/>
  <c r="C449" i="7" s="1"/>
  <c r="C450" i="7" a="1"/>
  <c r="C450" i="7" s="1"/>
  <c r="C451" i="7" a="1"/>
  <c r="C451" i="7" s="1"/>
  <c r="C452" i="7" a="1"/>
  <c r="C452" i="7" s="1"/>
  <c r="C453" i="7" a="1"/>
  <c r="C453" i="7" s="1"/>
  <c r="C454" i="7" a="1"/>
  <c r="C454" i="7" s="1"/>
  <c r="C455" i="7" a="1"/>
  <c r="C455" i="7" s="1"/>
  <c r="C456" i="7" a="1"/>
  <c r="C456" i="7" s="1"/>
  <c r="C457" i="7" a="1"/>
  <c r="C457" i="7" s="1"/>
  <c r="C458" i="7" a="1"/>
  <c r="C458" i="7" s="1"/>
  <c r="C459" i="7" a="1"/>
  <c r="C459" i="7" s="1"/>
  <c r="C460" i="7" a="1"/>
  <c r="C460" i="7" s="1"/>
  <c r="C461" i="7" a="1"/>
  <c r="C461" i="7" s="1"/>
  <c r="C462" i="7" a="1"/>
  <c r="C462" i="7" s="1"/>
  <c r="C463" i="7" a="1"/>
  <c r="C463" i="7" s="1"/>
  <c r="C464" i="7" a="1"/>
  <c r="C464" i="7" s="1"/>
  <c r="C465" i="7" a="1"/>
  <c r="C465" i="7" s="1"/>
  <c r="C466" i="7" a="1"/>
  <c r="C466" i="7" s="1"/>
  <c r="C467" i="7" a="1"/>
  <c r="C467" i="7" s="1"/>
  <c r="C468" i="7" a="1"/>
  <c r="C468" i="7" s="1"/>
  <c r="C469" i="7" a="1"/>
  <c r="C469" i="7" s="1"/>
  <c r="C470" i="7" a="1"/>
  <c r="C470" i="7" s="1"/>
  <c r="C471" i="7" a="1"/>
  <c r="C471" i="7" s="1"/>
  <c r="C472" i="7" a="1"/>
  <c r="C472" i="7" s="1"/>
  <c r="C473" i="7" a="1"/>
  <c r="C473" i="7" s="1"/>
  <c r="C474" i="7" a="1"/>
  <c r="C474" i="7" s="1"/>
  <c r="C475" i="7" a="1"/>
  <c r="C475" i="7" s="1"/>
  <c r="C476" i="7" a="1"/>
  <c r="C476" i="7" s="1"/>
  <c r="C477" i="7" a="1"/>
  <c r="C477" i="7" s="1"/>
  <c r="C478" i="7" a="1"/>
  <c r="C478" i="7" s="1"/>
  <c r="C479" i="7" a="1"/>
  <c r="C479" i="7" s="1"/>
  <c r="C480" i="7" a="1"/>
  <c r="C480" i="7" s="1"/>
  <c r="C481" i="7" a="1"/>
  <c r="C481" i="7" s="1"/>
  <c r="C482" i="7" a="1"/>
  <c r="C482" i="7" s="1"/>
  <c r="C483" i="7" a="1"/>
  <c r="C483" i="7" s="1"/>
  <c r="C484" i="7" a="1"/>
  <c r="C484" i="7" s="1"/>
  <c r="C485" i="7" a="1"/>
  <c r="C485" i="7" s="1"/>
  <c r="C486" i="7" a="1"/>
  <c r="C486" i="7" s="1"/>
  <c r="C487" i="7" a="1"/>
  <c r="C487" i="7" s="1"/>
  <c r="C488" i="7" a="1"/>
  <c r="C488" i="7" s="1"/>
  <c r="C489" i="7" a="1"/>
  <c r="C489" i="7" s="1"/>
  <c r="C490" i="7" a="1"/>
  <c r="C490" i="7" s="1"/>
  <c r="C491" i="7" a="1"/>
  <c r="C491" i="7" s="1"/>
  <c r="C492" i="7" a="1"/>
  <c r="C492" i="7" s="1"/>
  <c r="C493" i="7" a="1"/>
  <c r="C493" i="7" s="1"/>
  <c r="C494" i="7" a="1"/>
  <c r="C494" i="7" s="1"/>
  <c r="C495" i="7" a="1"/>
  <c r="C495" i="7" s="1"/>
  <c r="C496" i="7" a="1"/>
  <c r="C496" i="7" s="1"/>
  <c r="C497" i="7" a="1"/>
  <c r="C497" i="7" s="1"/>
  <c r="C498" i="7" a="1"/>
  <c r="C498" i="7" s="1"/>
  <c r="C499" i="7" a="1"/>
  <c r="C499" i="7" s="1"/>
  <c r="C500" i="7" a="1"/>
  <c r="C500" i="7" s="1"/>
  <c r="C501" i="7" a="1"/>
  <c r="C501" i="7" s="1"/>
  <c r="C502" i="7" a="1"/>
  <c r="C502" i="7" s="1"/>
  <c r="C503" i="7" a="1"/>
  <c r="C503" i="7" s="1"/>
  <c r="C504" i="7" a="1"/>
  <c r="C504" i="7" s="1"/>
  <c r="C505" i="7" a="1"/>
  <c r="C505" i="7" s="1"/>
  <c r="C506" i="7" a="1"/>
  <c r="C506" i="7" s="1"/>
  <c r="C507" i="7" a="1"/>
  <c r="C507" i="7" s="1"/>
  <c r="C508" i="7" a="1"/>
  <c r="C508" i="7" s="1"/>
  <c r="C509" i="7" a="1"/>
  <c r="C509" i="7" s="1"/>
  <c r="C510" i="7" a="1"/>
  <c r="C510" i="7" s="1"/>
  <c r="C511" i="7" a="1"/>
  <c r="C511" i="7" s="1"/>
  <c r="C512" i="7" a="1"/>
  <c r="C512" i="7" s="1"/>
  <c r="C513" i="7" a="1"/>
  <c r="C513" i="7" s="1"/>
  <c r="C514" i="7" a="1"/>
  <c r="C514" i="7" s="1"/>
  <c r="C515" i="7" a="1"/>
  <c r="C515" i="7" s="1"/>
  <c r="C516" i="7" a="1"/>
  <c r="C516" i="7" s="1"/>
  <c r="C517" i="7" a="1"/>
  <c r="C517" i="7" s="1"/>
  <c r="C518" i="7" a="1"/>
  <c r="C518" i="7" s="1"/>
  <c r="C519" i="7" a="1"/>
  <c r="C519" i="7" s="1"/>
  <c r="C520" i="7" a="1"/>
  <c r="C520" i="7" s="1"/>
  <c r="C521" i="7" a="1"/>
  <c r="C521" i="7" s="1"/>
  <c r="C522" i="7" a="1"/>
  <c r="C522" i="7" s="1"/>
  <c r="C523" i="7" a="1"/>
  <c r="C523" i="7" s="1"/>
  <c r="C524" i="7" a="1"/>
  <c r="C524" i="7" s="1"/>
  <c r="C525" i="7" a="1"/>
  <c r="C525" i="7" s="1"/>
  <c r="C526" i="7" a="1"/>
  <c r="C526" i="7" s="1"/>
  <c r="C527" i="7" a="1"/>
  <c r="C527" i="7" s="1"/>
  <c r="C528" i="7" a="1"/>
  <c r="C528" i="7" s="1"/>
  <c r="C529" i="7" a="1"/>
  <c r="C529" i="7" s="1"/>
  <c r="C530" i="7" a="1"/>
  <c r="C530" i="7" s="1"/>
  <c r="C531" i="7" a="1"/>
  <c r="C531" i="7" s="1"/>
  <c r="C532" i="7" a="1"/>
  <c r="C532" i="7" s="1"/>
  <c r="C533" i="7" a="1"/>
  <c r="C533" i="7" s="1"/>
  <c r="C534" i="7" a="1"/>
  <c r="C534" i="7" s="1"/>
  <c r="C535" i="7" a="1"/>
  <c r="C535" i="7" s="1"/>
  <c r="C536" i="7" a="1"/>
  <c r="C536" i="7" s="1"/>
  <c r="C537" i="7" a="1"/>
  <c r="C537" i="7" s="1"/>
  <c r="C538" i="7" a="1"/>
  <c r="C538" i="7" s="1"/>
  <c r="C539" i="7" a="1"/>
  <c r="C539" i="7" s="1"/>
  <c r="C540" i="7" a="1"/>
  <c r="C540" i="7" s="1"/>
  <c r="C541" i="7" a="1"/>
  <c r="C541" i="7" s="1"/>
  <c r="C542" i="7" a="1"/>
  <c r="C542" i="7" s="1"/>
  <c r="C543" i="7" a="1"/>
  <c r="C543" i="7" s="1"/>
  <c r="C544" i="7" a="1"/>
  <c r="C544" i="7" s="1"/>
  <c r="C545" i="7" a="1"/>
  <c r="C545" i="7" s="1"/>
  <c r="C546" i="7" a="1"/>
  <c r="C546" i="7" s="1"/>
  <c r="C547" i="7" a="1"/>
  <c r="C547" i="7" s="1"/>
  <c r="C548" i="7" a="1"/>
  <c r="C548" i="7" s="1"/>
  <c r="C549" i="7" a="1"/>
  <c r="C549" i="7" s="1"/>
  <c r="C550" i="7" a="1"/>
  <c r="C550" i="7" s="1"/>
  <c r="C551" i="7" a="1"/>
  <c r="C551" i="7" s="1"/>
  <c r="C552" i="7" a="1"/>
  <c r="C552" i="7" s="1"/>
  <c r="C553" i="7" a="1"/>
  <c r="C553" i="7" s="1"/>
  <c r="C554" i="7" a="1"/>
  <c r="C554" i="7" s="1"/>
  <c r="C555" i="7" a="1"/>
  <c r="C555" i="7" s="1"/>
  <c r="C556" i="7" a="1"/>
  <c r="C556" i="7" s="1"/>
  <c r="C557" i="7" a="1"/>
  <c r="C557" i="7" s="1"/>
  <c r="C558" i="7" a="1"/>
  <c r="C558" i="7" s="1"/>
  <c r="C559" i="7" a="1"/>
  <c r="C559" i="7" s="1"/>
  <c r="C560" i="7" a="1"/>
  <c r="C560" i="7" s="1"/>
  <c r="C561" i="7" a="1"/>
  <c r="C561" i="7" s="1"/>
  <c r="C562" i="7" a="1"/>
  <c r="C562" i="7" s="1"/>
  <c r="C563" i="7" a="1"/>
  <c r="C563" i="7" s="1"/>
  <c r="C564" i="7" a="1"/>
  <c r="C564" i="7" s="1"/>
  <c r="C565" i="7" a="1"/>
  <c r="C565" i="7" s="1"/>
  <c r="C566" i="7" a="1"/>
  <c r="C566" i="7" s="1"/>
  <c r="C567" i="7" a="1"/>
  <c r="C567" i="7" s="1"/>
  <c r="C568" i="7" a="1"/>
  <c r="C568" i="7" s="1"/>
  <c r="C569" i="7" a="1"/>
  <c r="C569" i="7" s="1"/>
  <c r="C570" i="7" a="1"/>
  <c r="C570" i="7" s="1"/>
  <c r="C571" i="7" a="1"/>
  <c r="C571" i="7" s="1"/>
  <c r="C572" i="7" a="1"/>
  <c r="C572" i="7" s="1"/>
  <c r="C573" i="7" a="1"/>
  <c r="C573" i="7" s="1"/>
  <c r="C574" i="7" a="1"/>
  <c r="C574" i="7" s="1"/>
  <c r="C575" i="7" a="1"/>
  <c r="C575" i="7" s="1"/>
  <c r="C576" i="7" a="1"/>
  <c r="C576" i="7" s="1"/>
  <c r="C577" i="7" a="1"/>
  <c r="C577" i="7" s="1"/>
  <c r="C578" i="7" a="1"/>
  <c r="C578" i="7" s="1"/>
  <c r="C579" i="7" a="1"/>
  <c r="C579" i="7" s="1"/>
  <c r="C580" i="7" a="1"/>
  <c r="C580" i="7" s="1"/>
  <c r="C581" i="7" a="1"/>
  <c r="C581" i="7" s="1"/>
  <c r="C582" i="7" a="1"/>
  <c r="C582" i="7" s="1"/>
  <c r="C583" i="7" a="1"/>
  <c r="C583" i="7" s="1"/>
  <c r="C584" i="7" a="1"/>
  <c r="C584" i="7" s="1"/>
  <c r="C585" i="7" a="1"/>
  <c r="C585" i="7" s="1"/>
  <c r="C586" i="7" a="1"/>
  <c r="C586" i="7" s="1"/>
  <c r="C587" i="7" a="1"/>
  <c r="C587" i="7" s="1"/>
  <c r="C588" i="7" a="1"/>
  <c r="C588" i="7" s="1"/>
  <c r="C589" i="7" a="1"/>
  <c r="C589" i="7" s="1"/>
  <c r="C590" i="7" a="1"/>
  <c r="C590" i="7" s="1"/>
  <c r="C591" i="7" a="1"/>
  <c r="C591" i="7" s="1"/>
  <c r="C592" i="7" a="1"/>
  <c r="C592" i="7" s="1"/>
  <c r="C593" i="7" a="1"/>
  <c r="C593" i="7" s="1"/>
  <c r="C594" i="7" a="1"/>
  <c r="C594" i="7" s="1"/>
  <c r="C595" i="7" a="1"/>
  <c r="C595" i="7" s="1"/>
  <c r="C596" i="7" a="1"/>
  <c r="C596" i="7" s="1"/>
  <c r="C597" i="7" a="1"/>
  <c r="C597" i="7" s="1"/>
  <c r="C598" i="7" a="1"/>
  <c r="C598" i="7" s="1"/>
  <c r="C599" i="7" a="1"/>
  <c r="C599" i="7" s="1"/>
  <c r="C600" i="7" a="1"/>
  <c r="C600" i="7" s="1"/>
  <c r="C601" i="7" a="1"/>
  <c r="C601" i="7" s="1"/>
  <c r="C602" i="7" a="1"/>
  <c r="C602" i="7" s="1"/>
  <c r="C603" i="7" a="1"/>
  <c r="C603" i="7" s="1"/>
  <c r="C604" i="7" a="1"/>
  <c r="C604" i="7" s="1"/>
  <c r="C605" i="7" a="1"/>
  <c r="C605" i="7" s="1"/>
  <c r="C606" i="7" a="1"/>
  <c r="C606" i="7" s="1"/>
  <c r="C607" i="7" a="1"/>
  <c r="C607" i="7" s="1"/>
  <c r="C608" i="7" a="1"/>
  <c r="C608" i="7" s="1"/>
  <c r="C609" i="7" a="1"/>
  <c r="C609" i="7" s="1"/>
  <c r="C610" i="7" a="1"/>
  <c r="C610" i="7" s="1"/>
  <c r="C611" i="7" a="1"/>
  <c r="C611" i="7" s="1"/>
  <c r="C612" i="7" a="1"/>
  <c r="C612" i="7" s="1"/>
  <c r="C613" i="7" a="1"/>
  <c r="C613" i="7" s="1"/>
  <c r="C614" i="7" a="1"/>
  <c r="C614" i="7" s="1"/>
  <c r="C615" i="7" a="1"/>
  <c r="C615" i="7" s="1"/>
  <c r="C616" i="7" a="1"/>
  <c r="C616" i="7" s="1"/>
  <c r="C617" i="7" a="1"/>
  <c r="C617" i="7" s="1"/>
  <c r="C618" i="7" a="1"/>
  <c r="C618" i="7" s="1"/>
  <c r="C619" i="7" a="1"/>
  <c r="C619" i="7" s="1"/>
  <c r="C620" i="7" a="1"/>
  <c r="C620" i="7" s="1"/>
  <c r="C621" i="7" a="1"/>
  <c r="C621" i="7" s="1"/>
  <c r="C622" i="7" a="1"/>
  <c r="C622" i="7" s="1"/>
  <c r="C623" i="7" a="1"/>
  <c r="C623" i="7" s="1"/>
  <c r="C624" i="7" a="1"/>
  <c r="C624" i="7" s="1"/>
  <c r="C625" i="7" a="1"/>
  <c r="C625" i="7" s="1"/>
  <c r="C626" i="7" a="1"/>
  <c r="C626" i="7" s="1"/>
  <c r="C627" i="7" a="1"/>
  <c r="C627" i="7" s="1"/>
  <c r="C628" i="7" a="1"/>
  <c r="C628" i="7" s="1"/>
  <c r="C629" i="7" a="1"/>
  <c r="C629" i="7" s="1"/>
  <c r="C630" i="7" a="1"/>
  <c r="C630" i="7" s="1"/>
  <c r="C631" i="7" a="1"/>
  <c r="C631" i="7" s="1"/>
  <c r="C632" i="7" a="1"/>
  <c r="C632" i="7" s="1"/>
  <c r="C633" i="7" a="1"/>
  <c r="C633" i="7" s="1"/>
  <c r="C634" i="7" a="1"/>
  <c r="C634" i="7" s="1"/>
  <c r="C635" i="7" a="1"/>
  <c r="C635" i="7" s="1"/>
  <c r="C636" i="7" a="1"/>
  <c r="C636" i="7" s="1"/>
  <c r="C637" i="7" a="1"/>
  <c r="C637" i="7" s="1"/>
  <c r="C638" i="7" a="1"/>
  <c r="C638" i="7" s="1"/>
  <c r="C639" i="7" a="1"/>
  <c r="C639" i="7" s="1"/>
  <c r="C640" i="7" a="1"/>
  <c r="C640" i="7" s="1"/>
  <c r="C641" i="7" a="1"/>
  <c r="C641" i="7" s="1"/>
  <c r="C642" i="7" a="1"/>
  <c r="C642" i="7" s="1"/>
  <c r="C643" i="7" a="1"/>
  <c r="C643" i="7" s="1"/>
  <c r="C644" i="7" a="1"/>
  <c r="C644" i="7" s="1"/>
  <c r="C645" i="7" a="1"/>
  <c r="C645" i="7" s="1"/>
  <c r="C646" i="7" a="1"/>
  <c r="C646" i="7" s="1"/>
  <c r="C647" i="7" a="1"/>
  <c r="C647" i="7" s="1"/>
  <c r="C648" i="7" a="1"/>
  <c r="C648" i="7" s="1"/>
  <c r="C649" i="7" a="1"/>
  <c r="C649" i="7" s="1"/>
  <c r="C650" i="7" a="1"/>
  <c r="C650" i="7" s="1"/>
  <c r="C651" i="7" a="1"/>
  <c r="C651" i="7" s="1"/>
  <c r="C652" i="7" a="1"/>
  <c r="C652" i="7" s="1"/>
  <c r="C653" i="7" a="1"/>
  <c r="C653" i="7" s="1"/>
  <c r="C654" i="7" a="1"/>
  <c r="C654" i="7" s="1"/>
  <c r="C655" i="7" a="1"/>
  <c r="C655" i="7" s="1"/>
  <c r="C656" i="7" a="1"/>
  <c r="C656" i="7" s="1"/>
  <c r="C657" i="7" a="1"/>
  <c r="C657" i="7" s="1"/>
  <c r="C658" i="7" a="1"/>
  <c r="C658" i="7" s="1"/>
  <c r="C659" i="7" a="1"/>
  <c r="C659" i="7" s="1"/>
  <c r="C660" i="7" a="1"/>
  <c r="C660" i="7" s="1"/>
  <c r="C661" i="7" a="1"/>
  <c r="C661" i="7" s="1"/>
  <c r="C662" i="7" a="1"/>
  <c r="C662" i="7" s="1"/>
  <c r="C663" i="7" a="1"/>
  <c r="C663" i="7" s="1"/>
  <c r="C664" i="7" a="1"/>
  <c r="C664" i="7" s="1"/>
  <c r="C665" i="7" a="1"/>
  <c r="C665" i="7" s="1"/>
  <c r="C666" i="7" a="1"/>
  <c r="C666" i="7" s="1"/>
  <c r="C667" i="7" a="1"/>
  <c r="C667" i="7" s="1"/>
  <c r="C668" i="7" a="1"/>
  <c r="C668" i="7" s="1"/>
  <c r="C669" i="7" a="1"/>
  <c r="C669" i="7" s="1"/>
  <c r="C670" i="7" a="1"/>
  <c r="C670" i="7" s="1"/>
  <c r="C671" i="7" a="1"/>
  <c r="C671" i="7" s="1"/>
  <c r="C672" i="7" a="1"/>
  <c r="C672" i="7" s="1"/>
  <c r="C673" i="7" a="1"/>
  <c r="C673" i="7" s="1"/>
  <c r="C674" i="7" a="1"/>
  <c r="C674" i="7" s="1"/>
  <c r="C675" i="7" a="1"/>
  <c r="C675" i="7" s="1"/>
  <c r="C676" i="7" a="1"/>
  <c r="C676" i="7" s="1"/>
  <c r="C677" i="7" a="1"/>
  <c r="C677" i="7" s="1"/>
  <c r="C678" i="7" a="1"/>
  <c r="C678" i="7" s="1"/>
  <c r="C679" i="7" a="1"/>
  <c r="C679" i="7" s="1"/>
  <c r="C680" i="7" a="1"/>
  <c r="C680" i="7" s="1"/>
  <c r="C681" i="7" a="1"/>
  <c r="C681" i="7" s="1"/>
  <c r="C682" i="7" a="1"/>
  <c r="C682" i="7" s="1"/>
  <c r="C683" i="7" a="1"/>
  <c r="C683" i="7" s="1"/>
  <c r="C684" i="7" a="1"/>
  <c r="C684" i="7" s="1"/>
  <c r="C685" i="7" a="1"/>
  <c r="C685" i="7" s="1"/>
  <c r="C686" i="7" a="1"/>
  <c r="C686" i="7" s="1"/>
  <c r="C687" i="7" a="1"/>
  <c r="C687" i="7" s="1"/>
  <c r="C688" i="7" a="1"/>
  <c r="C688" i="7" s="1"/>
  <c r="C689" i="7" a="1"/>
  <c r="C689" i="7" s="1"/>
  <c r="C690" i="7" a="1"/>
  <c r="C690" i="7" s="1"/>
  <c r="C691" i="7" a="1"/>
  <c r="C691" i="7" s="1"/>
  <c r="C692" i="7" a="1"/>
  <c r="C692" i="7" s="1"/>
  <c r="C693" i="7" a="1"/>
  <c r="C693" i="7" s="1"/>
  <c r="C694" i="7" a="1"/>
  <c r="C694" i="7" s="1"/>
  <c r="C695" i="7" a="1"/>
  <c r="C695" i="7" s="1"/>
  <c r="C696" i="7" a="1"/>
  <c r="C696" i="7" s="1"/>
  <c r="C697" i="7" a="1"/>
  <c r="C697" i="7" s="1"/>
  <c r="C698" i="7" a="1"/>
  <c r="C698" i="7" s="1"/>
  <c r="C699" i="7" a="1"/>
  <c r="C699" i="7" s="1"/>
  <c r="C700" i="7" a="1"/>
  <c r="C700" i="7" s="1"/>
  <c r="C701" i="7" a="1"/>
  <c r="C701" i="7" s="1"/>
  <c r="C702" i="7" a="1"/>
  <c r="C702" i="7" s="1"/>
  <c r="C703" i="7" a="1"/>
  <c r="C703" i="7" s="1"/>
  <c r="C704" i="7" a="1"/>
  <c r="C704" i="7" s="1"/>
  <c r="C705" i="7" a="1"/>
  <c r="C705" i="7" s="1"/>
  <c r="C706" i="7" a="1"/>
  <c r="C706" i="7" s="1"/>
  <c r="C707" i="7" a="1"/>
  <c r="C707" i="7" s="1"/>
  <c r="C708" i="7" a="1"/>
  <c r="C708" i="7" s="1"/>
  <c r="C709" i="7" a="1"/>
  <c r="C709" i="7" s="1"/>
  <c r="C710" i="7" a="1"/>
  <c r="C710" i="7" s="1"/>
  <c r="C711" i="7" a="1"/>
  <c r="C711" i="7" s="1"/>
  <c r="C712" i="7" a="1"/>
  <c r="C712" i="7" s="1"/>
  <c r="C713" i="7" a="1"/>
  <c r="C713" i="7" s="1"/>
  <c r="C714" i="7" a="1"/>
  <c r="C714" i="7" s="1"/>
  <c r="C715" i="7" a="1"/>
  <c r="C715" i="7" s="1"/>
  <c r="C716" i="7" a="1"/>
  <c r="C716" i="7" s="1"/>
  <c r="C717" i="7" a="1"/>
  <c r="C717" i="7" s="1"/>
  <c r="C718" i="7" a="1"/>
  <c r="C718" i="7" s="1"/>
  <c r="C719" i="7" a="1"/>
  <c r="C719" i="7" s="1"/>
  <c r="C720" i="7" a="1"/>
  <c r="C720" i="7" s="1"/>
  <c r="C721" i="7" a="1"/>
  <c r="C721" i="7" s="1"/>
  <c r="C722" i="7" a="1"/>
  <c r="C722" i="7" s="1"/>
  <c r="C723" i="7" a="1"/>
  <c r="C723" i="7" s="1"/>
  <c r="C724" i="7" a="1"/>
  <c r="C724" i="7" s="1"/>
  <c r="C725" i="7" a="1"/>
  <c r="C725" i="7" s="1"/>
  <c r="C726" i="7" a="1"/>
  <c r="C726" i="7" s="1"/>
  <c r="C727" i="7" a="1"/>
  <c r="C727" i="7" s="1"/>
  <c r="C728" i="7" a="1"/>
  <c r="C728" i="7" s="1"/>
  <c r="C729" i="7" a="1"/>
  <c r="C729" i="7" s="1"/>
  <c r="C730" i="7" a="1"/>
  <c r="C730" i="7" s="1"/>
  <c r="C731" i="7" a="1"/>
  <c r="C731" i="7" s="1"/>
  <c r="C732" i="7" a="1"/>
  <c r="C732" i="7" s="1"/>
  <c r="C733" i="7" a="1"/>
  <c r="C733" i="7" s="1"/>
  <c r="C734" i="7" a="1"/>
  <c r="C734" i="7" s="1"/>
  <c r="C735" i="7" a="1"/>
  <c r="C735" i="7" s="1"/>
  <c r="C736" i="7" a="1"/>
  <c r="C736" i="7" s="1"/>
  <c r="C737" i="7" a="1"/>
  <c r="C737" i="7" s="1"/>
  <c r="C738" i="7" a="1"/>
  <c r="C738" i="7" s="1"/>
  <c r="C739" i="7" a="1"/>
  <c r="C739" i="7" s="1"/>
  <c r="C740" i="7" a="1"/>
  <c r="C740" i="7" s="1"/>
  <c r="C741" i="7" a="1"/>
  <c r="C741" i="7" s="1"/>
  <c r="C742" i="7" a="1"/>
  <c r="C742" i="7" s="1"/>
  <c r="C743" i="7" a="1"/>
  <c r="C743" i="7" s="1"/>
  <c r="C744" i="7" a="1"/>
  <c r="C744" i="7" s="1"/>
  <c r="C745" i="7" a="1"/>
  <c r="C745" i="7" s="1"/>
  <c r="C746" i="7" a="1"/>
  <c r="C746" i="7" s="1"/>
  <c r="C747" i="7" a="1"/>
  <c r="C747" i="7" s="1"/>
  <c r="C748" i="7" a="1"/>
  <c r="C748" i="7" s="1"/>
  <c r="C749" i="7" a="1"/>
  <c r="C749" i="7" s="1"/>
  <c r="C750" i="7" a="1"/>
  <c r="C750" i="7" s="1"/>
  <c r="C751" i="7" a="1"/>
  <c r="C751" i="7" s="1"/>
  <c r="C752" i="7" a="1"/>
  <c r="C752" i="7" s="1"/>
  <c r="C753" i="7" a="1"/>
  <c r="C753" i="7" s="1"/>
  <c r="C754" i="7" a="1"/>
  <c r="C754" i="7" s="1"/>
  <c r="C755" i="7" a="1"/>
  <c r="C755" i="7" s="1"/>
  <c r="C756" i="7" a="1"/>
  <c r="C756" i="7" s="1"/>
  <c r="C757" i="7" a="1"/>
  <c r="C757" i="7" s="1"/>
  <c r="C758" i="7" a="1"/>
  <c r="C758" i="7" s="1"/>
  <c r="C759" i="7" a="1"/>
  <c r="C759" i="7" s="1"/>
  <c r="C760" i="7" a="1"/>
  <c r="C760" i="7" s="1"/>
  <c r="C761" i="7" a="1"/>
  <c r="C761" i="7" s="1"/>
  <c r="C762" i="7" a="1"/>
  <c r="C762" i="7" s="1"/>
  <c r="C763" i="7" a="1"/>
  <c r="C763" i="7" s="1"/>
  <c r="C764" i="7" a="1"/>
  <c r="C764" i="7" s="1"/>
  <c r="C765" i="7" a="1"/>
  <c r="C765" i="7" s="1"/>
  <c r="C766" i="7" a="1"/>
  <c r="C766" i="7" s="1"/>
  <c r="C767" i="7" a="1"/>
  <c r="C767" i="7" s="1"/>
  <c r="C768" i="7" a="1"/>
  <c r="C768" i="7" s="1"/>
  <c r="C769" i="7" a="1"/>
  <c r="C769" i="7" s="1"/>
  <c r="C770" i="7" a="1"/>
  <c r="C770" i="7" s="1"/>
  <c r="C771" i="7" a="1"/>
  <c r="C771" i="7" s="1"/>
  <c r="C772" i="7" a="1"/>
  <c r="C772" i="7" s="1"/>
  <c r="C773" i="7" a="1"/>
  <c r="C773" i="7" s="1"/>
  <c r="C774" i="7" a="1"/>
  <c r="C774" i="7" s="1"/>
  <c r="C775" i="7" a="1"/>
  <c r="C775" i="7" s="1"/>
  <c r="C776" i="7" a="1"/>
  <c r="C776" i="7" s="1"/>
  <c r="C777" i="7" a="1"/>
  <c r="C777" i="7" s="1"/>
  <c r="C778" i="7" a="1"/>
  <c r="C778" i="7" s="1"/>
  <c r="C779" i="7" a="1"/>
  <c r="C779" i="7" s="1"/>
  <c r="C780" i="7" a="1"/>
  <c r="C780" i="7" s="1"/>
  <c r="C781" i="7" a="1"/>
  <c r="C781" i="7" s="1"/>
  <c r="C782" i="7" a="1"/>
  <c r="C782" i="7" s="1"/>
  <c r="C783" i="7" a="1"/>
  <c r="C783" i="7" s="1"/>
  <c r="C784" i="7" a="1"/>
  <c r="C784" i="7" s="1"/>
  <c r="C785" i="7" a="1"/>
  <c r="C785" i="7" s="1"/>
  <c r="C786" i="7" a="1"/>
  <c r="C786" i="7" s="1"/>
  <c r="C787" i="7" a="1"/>
  <c r="C787" i="7" s="1"/>
  <c r="C788" i="7" a="1"/>
  <c r="C788" i="7" s="1"/>
  <c r="C789" i="7" a="1"/>
  <c r="C789" i="7" s="1"/>
  <c r="C790" i="7" a="1"/>
  <c r="C790" i="7" s="1"/>
  <c r="C791" i="7" a="1"/>
  <c r="C791" i="7" s="1"/>
  <c r="C792" i="7" a="1"/>
  <c r="C792" i="7" s="1"/>
  <c r="C793" i="7" a="1"/>
  <c r="C793" i="7" s="1"/>
  <c r="C794" i="7" a="1"/>
  <c r="C794" i="7" s="1"/>
  <c r="C795" i="7" a="1"/>
  <c r="C795" i="7" s="1"/>
  <c r="C796" i="7" a="1"/>
  <c r="C796" i="7" s="1"/>
  <c r="C797" i="7" a="1"/>
  <c r="C797" i="7" s="1"/>
  <c r="C798" i="7" a="1"/>
  <c r="C798" i="7" s="1"/>
  <c r="C799" i="7" a="1"/>
  <c r="C799" i="7" s="1"/>
  <c r="C800" i="7" a="1"/>
  <c r="C800" i="7" s="1"/>
  <c r="C801" i="7" a="1"/>
  <c r="C801" i="7" s="1"/>
  <c r="C802" i="7" a="1"/>
  <c r="C802" i="7" s="1"/>
  <c r="C803" i="7" a="1"/>
  <c r="C803" i="7" s="1"/>
  <c r="C804" i="7" a="1"/>
  <c r="C804" i="7" s="1"/>
  <c r="C805" i="7" a="1"/>
  <c r="C805" i="7" s="1"/>
  <c r="C806" i="7" a="1"/>
  <c r="C806" i="7" s="1"/>
  <c r="C807" i="7" a="1"/>
  <c r="C807" i="7" s="1"/>
  <c r="C808" i="7" a="1"/>
  <c r="C808" i="7" s="1"/>
  <c r="C809" i="7" a="1"/>
  <c r="C809" i="7" s="1"/>
  <c r="C810" i="7" a="1"/>
  <c r="C810" i="7" s="1"/>
  <c r="C811" i="7" a="1"/>
  <c r="C811" i="7" s="1"/>
  <c r="C812" i="7" a="1"/>
  <c r="C812" i="7" s="1"/>
  <c r="C813" i="7" a="1"/>
  <c r="C813" i="7" s="1"/>
  <c r="C814" i="7" a="1"/>
  <c r="C814" i="7" s="1"/>
  <c r="C815" i="7" a="1"/>
  <c r="C815" i="7" s="1"/>
  <c r="C816" i="7" a="1"/>
  <c r="C816" i="7" s="1"/>
  <c r="C817" i="7" a="1"/>
  <c r="C817" i="7" s="1"/>
  <c r="C818" i="7" a="1"/>
  <c r="C818" i="7" s="1"/>
  <c r="C819" i="7" a="1"/>
  <c r="C819" i="7" s="1"/>
  <c r="C820" i="7" a="1"/>
  <c r="C820" i="7" s="1"/>
  <c r="C821" i="7" a="1"/>
  <c r="C821" i="7" s="1"/>
  <c r="C822" i="7" a="1"/>
  <c r="C822" i="7" s="1"/>
  <c r="C823" i="7" a="1"/>
  <c r="C823" i="7" s="1"/>
  <c r="C824" i="7" a="1"/>
  <c r="C824" i="7" s="1"/>
  <c r="C825" i="7" a="1"/>
  <c r="C825" i="7" s="1"/>
  <c r="C826" i="7" a="1"/>
  <c r="C826" i="7" s="1"/>
  <c r="C827" i="7" a="1"/>
  <c r="C827" i="7" s="1"/>
  <c r="C828" i="7" a="1"/>
  <c r="C828" i="7" s="1"/>
  <c r="C829" i="7" a="1"/>
  <c r="C829" i="7" s="1"/>
  <c r="C830" i="7" a="1"/>
  <c r="C830" i="7" s="1"/>
  <c r="C831" i="7" a="1"/>
  <c r="C831" i="7" s="1"/>
  <c r="C832" i="7" a="1"/>
  <c r="C832" i="7" s="1"/>
  <c r="C833" i="7" a="1"/>
  <c r="C833" i="7" s="1"/>
  <c r="C834" i="7" a="1"/>
  <c r="C834" i="7" s="1"/>
  <c r="C835" i="7" a="1"/>
  <c r="C835" i="7" s="1"/>
  <c r="C836" i="7" a="1"/>
  <c r="C836" i="7" s="1"/>
  <c r="C837" i="7" a="1"/>
  <c r="C837" i="7" s="1"/>
  <c r="C838" i="7" a="1"/>
  <c r="C838" i="7" s="1"/>
  <c r="C839" i="7" a="1"/>
  <c r="C839" i="7" s="1"/>
  <c r="C840" i="7" a="1"/>
  <c r="C840" i="7" s="1"/>
  <c r="C841" i="7" a="1"/>
  <c r="C841" i="7" s="1"/>
  <c r="C842" i="7" a="1"/>
  <c r="C842" i="7" s="1"/>
  <c r="C843" i="7" a="1"/>
  <c r="C843" i="7" s="1"/>
  <c r="C844" i="7" a="1"/>
  <c r="C844" i="7" s="1"/>
  <c r="C845" i="7" a="1"/>
  <c r="C845" i="7" s="1"/>
  <c r="C846" i="7" a="1"/>
  <c r="C846" i="7" s="1"/>
  <c r="C847" i="7" a="1"/>
  <c r="C847" i="7" s="1"/>
  <c r="C848" i="7" a="1"/>
  <c r="C848" i="7" s="1"/>
  <c r="C849" i="7" a="1"/>
  <c r="C849" i="7" s="1"/>
  <c r="C850" i="7" a="1"/>
  <c r="C850" i="7" s="1"/>
  <c r="C851" i="7" a="1"/>
  <c r="C851" i="7" s="1"/>
  <c r="C852" i="7" a="1"/>
  <c r="C852" i="7" s="1"/>
  <c r="C853" i="7" a="1"/>
  <c r="C853" i="7" s="1"/>
  <c r="C854" i="7" a="1"/>
  <c r="C854" i="7" s="1"/>
  <c r="C855" i="7" a="1"/>
  <c r="C855" i="7" s="1"/>
  <c r="C856" i="7" a="1"/>
  <c r="C856" i="7" s="1"/>
  <c r="C857" i="7" a="1"/>
  <c r="C857" i="7" s="1"/>
  <c r="C858" i="7" a="1"/>
  <c r="C858" i="7" s="1"/>
  <c r="C859" i="7" a="1"/>
  <c r="C859" i="7" s="1"/>
  <c r="C860" i="7" a="1"/>
  <c r="C860" i="7" s="1"/>
  <c r="C861" i="7" a="1"/>
  <c r="C861" i="7" s="1"/>
  <c r="C862" i="7" a="1"/>
  <c r="C862" i="7" s="1"/>
  <c r="C863" i="7" a="1"/>
  <c r="C863" i="7" s="1"/>
  <c r="C864" i="7" a="1"/>
  <c r="C864" i="7" s="1"/>
  <c r="C865" i="7" a="1"/>
  <c r="C865" i="7" s="1"/>
  <c r="C866" i="7" a="1"/>
  <c r="C866" i="7" s="1"/>
  <c r="C867" i="7" a="1"/>
  <c r="C867" i="7" s="1"/>
  <c r="C868" i="7" a="1"/>
  <c r="C868" i="7" s="1"/>
  <c r="C869" i="7" a="1"/>
  <c r="C869" i="7" s="1"/>
  <c r="C870" i="7" a="1"/>
  <c r="C870" i="7" s="1"/>
  <c r="C871" i="7" a="1"/>
  <c r="C871" i="7" s="1"/>
  <c r="C872" i="7" a="1"/>
  <c r="C872" i="7" s="1"/>
  <c r="C873" i="7" a="1"/>
  <c r="C873" i="7" s="1"/>
  <c r="C874" i="7" a="1"/>
  <c r="C874" i="7" s="1"/>
  <c r="C875" i="7" a="1"/>
  <c r="C875" i="7" s="1"/>
  <c r="C876" i="7" a="1"/>
  <c r="C876" i="7" s="1"/>
  <c r="C877" i="7" a="1"/>
  <c r="C877" i="7" s="1"/>
  <c r="C878" i="7" a="1"/>
  <c r="C878" i="7" s="1"/>
  <c r="C879" i="7" a="1"/>
  <c r="C879" i="7" s="1"/>
  <c r="C880" i="7" a="1"/>
  <c r="C880" i="7" s="1"/>
  <c r="C881" i="7" a="1"/>
  <c r="C881" i="7" s="1"/>
  <c r="C882" i="7" a="1"/>
  <c r="C882" i="7" s="1"/>
  <c r="C883" i="7" a="1"/>
  <c r="C883" i="7" s="1"/>
  <c r="C884" i="7" a="1"/>
  <c r="C884" i="7" s="1"/>
  <c r="C885" i="7" a="1"/>
  <c r="C885" i="7" s="1"/>
  <c r="C886" i="7" a="1"/>
  <c r="C886" i="7" s="1"/>
  <c r="C887" i="7" a="1"/>
  <c r="C887" i="7" s="1"/>
  <c r="C888" i="7" a="1"/>
  <c r="C888" i="7" s="1"/>
  <c r="C889" i="7" a="1"/>
  <c r="C889" i="7" s="1"/>
  <c r="C890" i="7" a="1"/>
  <c r="C890" i="7" s="1"/>
  <c r="C891" i="7" a="1"/>
  <c r="C891" i="7" s="1"/>
  <c r="C892" i="7" a="1"/>
  <c r="C892" i="7" s="1"/>
  <c r="C893" i="7" a="1"/>
  <c r="C893" i="7" s="1"/>
  <c r="C894" i="7" a="1"/>
  <c r="C894" i="7" s="1"/>
  <c r="C895" i="7" a="1"/>
  <c r="C895" i="7" s="1"/>
  <c r="C896" i="7" a="1"/>
  <c r="C896" i="7" s="1"/>
  <c r="C897" i="7" a="1"/>
  <c r="C897" i="7" s="1"/>
  <c r="C898" i="7" a="1"/>
  <c r="C898" i="7" s="1"/>
  <c r="C899" i="7" a="1"/>
  <c r="C899" i="7" s="1"/>
  <c r="C900" i="7" a="1"/>
  <c r="C900" i="7" s="1"/>
  <c r="C901" i="7" a="1"/>
  <c r="C901" i="7" s="1"/>
  <c r="C902" i="7" a="1"/>
  <c r="C902" i="7" s="1"/>
  <c r="C903" i="7" a="1"/>
  <c r="C903" i="7" s="1"/>
  <c r="C904" i="7" a="1"/>
  <c r="C904" i="7" s="1"/>
  <c r="C905" i="7" a="1"/>
  <c r="C905" i="7" s="1"/>
  <c r="C906" i="7" a="1"/>
  <c r="C906" i="7" s="1"/>
  <c r="C907" i="7" a="1"/>
  <c r="C907" i="7" s="1"/>
  <c r="C908" i="7" a="1"/>
  <c r="C908" i="7" s="1"/>
  <c r="C909" i="7" a="1"/>
  <c r="C909" i="7" s="1"/>
  <c r="C910" i="7" a="1"/>
  <c r="C910" i="7" s="1"/>
  <c r="C911" i="7" a="1"/>
  <c r="C911" i="7" s="1"/>
  <c r="C912" i="7" a="1"/>
  <c r="C912" i="7" s="1"/>
  <c r="C913" i="7" a="1"/>
  <c r="C913" i="7" s="1"/>
  <c r="C914" i="7" a="1"/>
  <c r="C914" i="7" s="1"/>
  <c r="C915" i="7" a="1"/>
  <c r="C915" i="7" s="1"/>
  <c r="C916" i="7" a="1"/>
  <c r="C916" i="7" s="1"/>
  <c r="C917" i="7" a="1"/>
  <c r="C917" i="7" s="1"/>
  <c r="C918" i="7" a="1"/>
  <c r="C918" i="7" s="1"/>
  <c r="C919" i="7" a="1"/>
  <c r="C919" i="7" s="1"/>
  <c r="C920" i="7" a="1"/>
  <c r="C920" i="7" s="1"/>
  <c r="C921" i="7" a="1"/>
  <c r="C921" i="7" s="1"/>
  <c r="C922" i="7" a="1"/>
  <c r="C922" i="7" s="1"/>
  <c r="C923" i="7" a="1"/>
  <c r="C923" i="7" s="1"/>
  <c r="C924" i="7" a="1"/>
  <c r="C924" i="7" s="1"/>
  <c r="C925" i="7" a="1"/>
  <c r="C925" i="7" s="1"/>
  <c r="C926" i="7" a="1"/>
  <c r="C926" i="7" s="1"/>
  <c r="C927" i="7" a="1"/>
  <c r="C927" i="7" s="1"/>
  <c r="C928" i="7" a="1"/>
  <c r="C928" i="7" s="1"/>
  <c r="C929" i="7" a="1"/>
  <c r="C929" i="7" s="1"/>
  <c r="C930" i="7" a="1"/>
  <c r="C930" i="7" s="1"/>
  <c r="C931" i="7" a="1"/>
  <c r="C931" i="7" s="1"/>
  <c r="C932" i="7" a="1"/>
  <c r="C932" i="7" s="1"/>
  <c r="C933" i="7" a="1"/>
  <c r="C933" i="7" s="1"/>
  <c r="C934" i="7" a="1"/>
  <c r="C934" i="7" s="1"/>
  <c r="C935" i="7" a="1"/>
  <c r="C935" i="7" s="1"/>
  <c r="C936" i="7" a="1"/>
  <c r="C936" i="7" s="1"/>
  <c r="C937" i="7" a="1"/>
  <c r="C937" i="7" s="1"/>
  <c r="C938" i="7" a="1"/>
  <c r="C938" i="7" s="1"/>
  <c r="C939" i="7" a="1"/>
  <c r="C939" i="7" s="1"/>
  <c r="C940" i="7" a="1"/>
  <c r="C940" i="7" s="1"/>
  <c r="C941" i="7" a="1"/>
  <c r="C941" i="7" s="1"/>
  <c r="C942" i="7" a="1"/>
  <c r="C942" i="7" s="1"/>
  <c r="C943" i="7" a="1"/>
  <c r="C943" i="7" s="1"/>
  <c r="C944" i="7" a="1"/>
  <c r="C944" i="7" s="1"/>
  <c r="C945" i="7" a="1"/>
  <c r="C945" i="7" s="1"/>
  <c r="C946" i="7" a="1"/>
  <c r="C946" i="7" s="1"/>
  <c r="C947" i="7" a="1"/>
  <c r="C947" i="7" s="1"/>
  <c r="C948" i="7" a="1"/>
  <c r="C948" i="7" s="1"/>
  <c r="C949" i="7" a="1"/>
  <c r="C949" i="7" s="1"/>
  <c r="C950" i="7" a="1"/>
  <c r="C950" i="7" s="1"/>
  <c r="C951" i="7" a="1"/>
  <c r="C951" i="7" s="1"/>
  <c r="C952" i="7" a="1"/>
  <c r="C952" i="7" s="1"/>
  <c r="C953" i="7" a="1"/>
  <c r="C953" i="7" s="1"/>
  <c r="C954" i="7" a="1"/>
  <c r="C954" i="7" s="1"/>
  <c r="C955" i="7" a="1"/>
  <c r="C955" i="7" s="1"/>
  <c r="C956" i="7" a="1"/>
  <c r="C956" i="7" s="1"/>
  <c r="C957" i="7" a="1"/>
  <c r="C957" i="7" s="1"/>
  <c r="C958" i="7" a="1"/>
  <c r="C958" i="7" s="1"/>
  <c r="C959" i="7" a="1"/>
  <c r="C959" i="7" s="1"/>
  <c r="C960" i="7" a="1"/>
  <c r="C960" i="7" s="1"/>
  <c r="C961" i="7" a="1"/>
  <c r="C961" i="7" s="1"/>
  <c r="C962" i="7" a="1"/>
  <c r="C962" i="7" s="1"/>
  <c r="C963" i="7" a="1"/>
  <c r="C963" i="7" s="1"/>
  <c r="C964" i="7" a="1"/>
  <c r="C964" i="7" s="1"/>
  <c r="C965" i="7" a="1"/>
  <c r="C965" i="7" s="1"/>
  <c r="C966" i="7" a="1"/>
  <c r="C966" i="7" s="1"/>
  <c r="C967" i="7" a="1"/>
  <c r="C967" i="7" s="1"/>
  <c r="C968" i="7" a="1"/>
  <c r="C968" i="7" s="1"/>
  <c r="C969" i="7" a="1"/>
  <c r="C969" i="7" s="1"/>
  <c r="C970" i="7" a="1"/>
  <c r="C970" i="7" s="1"/>
  <c r="C971" i="7" a="1"/>
  <c r="C971" i="7" s="1"/>
  <c r="C972" i="7" a="1"/>
  <c r="C972" i="7" s="1"/>
  <c r="C973" i="7" a="1"/>
  <c r="C973" i="7" s="1"/>
  <c r="C974" i="7" a="1"/>
  <c r="C974" i="7" s="1"/>
  <c r="C975" i="7" a="1"/>
  <c r="C975" i="7" s="1"/>
  <c r="C976" i="7" a="1"/>
  <c r="C976" i="7" s="1"/>
  <c r="C977" i="7" a="1"/>
  <c r="C977" i="7" s="1"/>
  <c r="C978" i="7" a="1"/>
  <c r="C978" i="7" s="1"/>
  <c r="C979" i="7" a="1"/>
  <c r="C979" i="7" s="1"/>
  <c r="C980" i="7" a="1"/>
  <c r="C980" i="7" s="1"/>
  <c r="C981" i="7" a="1"/>
  <c r="C981" i="7" s="1"/>
  <c r="C982" i="7" a="1"/>
  <c r="C982" i="7" s="1"/>
  <c r="C983" i="7" a="1"/>
  <c r="C983" i="7" s="1"/>
  <c r="C984" i="7" a="1"/>
  <c r="C984" i="7" s="1"/>
  <c r="C985" i="7" a="1"/>
  <c r="C985" i="7" s="1"/>
  <c r="C986" i="7" a="1"/>
  <c r="C986" i="7" s="1"/>
  <c r="C987" i="7" a="1"/>
  <c r="C987" i="7" s="1"/>
  <c r="C988" i="7" a="1"/>
  <c r="C988" i="7" s="1"/>
  <c r="C989" i="7" a="1"/>
  <c r="C989" i="7" s="1"/>
  <c r="C990" i="7" a="1"/>
  <c r="C990" i="7" s="1"/>
  <c r="C991" i="7" a="1"/>
  <c r="C991" i="7" s="1"/>
  <c r="C992" i="7" a="1"/>
  <c r="C992" i="7" s="1"/>
  <c r="C993" i="7" a="1"/>
  <c r="C993" i="7" s="1"/>
  <c r="C994" i="7" a="1"/>
  <c r="C994" i="7" s="1"/>
  <c r="C995" i="7" a="1"/>
  <c r="C995" i="7" s="1"/>
  <c r="C996" i="7" a="1"/>
  <c r="C996" i="7" s="1"/>
  <c r="C997" i="7" a="1"/>
  <c r="C997" i="7" s="1"/>
  <c r="C998" i="7" a="1"/>
  <c r="C998" i="7" s="1"/>
  <c r="C999" i="7" a="1"/>
  <c r="C999" i="7" s="1"/>
  <c r="C1000" i="7" a="1"/>
  <c r="C1000" i="7" s="1"/>
  <c r="C1001" i="7" a="1"/>
  <c r="C1001" i="7" s="1"/>
  <c r="C1002" i="7" a="1"/>
  <c r="C1002" i="7" s="1"/>
  <c r="C1003" i="7" a="1"/>
  <c r="C1003" i="7" s="1"/>
  <c r="C1004" i="7" a="1"/>
  <c r="C1004" i="7" s="1"/>
  <c r="C1005" i="7" a="1"/>
  <c r="C1005" i="7" s="1"/>
  <c r="C1006" i="7" a="1"/>
  <c r="C1006" i="7" s="1"/>
  <c r="C1007" i="7" a="1"/>
  <c r="C1007" i="7" s="1"/>
  <c r="C1008" i="7" a="1"/>
  <c r="C1008" i="7" s="1"/>
  <c r="C1009" i="7" a="1"/>
  <c r="C1009" i="7" s="1"/>
  <c r="C1010" i="7" a="1"/>
  <c r="C1010" i="7" s="1"/>
  <c r="C1011" i="7" a="1"/>
  <c r="C1011" i="7" s="1"/>
  <c r="C1012" i="7" a="1"/>
  <c r="C1012" i="7" s="1"/>
  <c r="C1013" i="7" a="1"/>
  <c r="C1013" i="7" s="1"/>
  <c r="C1014" i="7" a="1"/>
  <c r="C1014" i="7" s="1"/>
  <c r="C1015" i="7" a="1"/>
  <c r="C1015" i="7" s="1"/>
  <c r="C1016" i="7" a="1"/>
  <c r="C1016" i="7" s="1"/>
  <c r="C1017" i="7" a="1"/>
  <c r="C1017" i="7" s="1"/>
  <c r="C1018" i="7" a="1"/>
  <c r="C1018" i="7" s="1"/>
  <c r="C1019" i="7" a="1"/>
  <c r="C1019" i="7" s="1"/>
  <c r="C1020" i="7" a="1"/>
  <c r="C1020" i="7" s="1"/>
  <c r="C1021" i="7" a="1"/>
  <c r="C1021" i="7" s="1"/>
  <c r="C1022" i="7" a="1"/>
  <c r="C1022" i="7" s="1"/>
  <c r="C1023" i="7" a="1"/>
  <c r="C1023" i="7" s="1"/>
  <c r="C1024" i="7" a="1"/>
  <c r="C1024" i="7" s="1"/>
  <c r="C1025" i="7" a="1"/>
  <c r="C1025" i="7" s="1"/>
  <c r="C1026" i="7" a="1"/>
  <c r="C1026" i="7" s="1"/>
  <c r="C1027" i="7" a="1"/>
  <c r="C1027" i="7" s="1"/>
  <c r="C1028" i="7" a="1"/>
  <c r="C1028" i="7" s="1"/>
  <c r="C1029" i="7" a="1"/>
  <c r="C1029" i="7" s="1"/>
  <c r="C1030" i="7" a="1"/>
  <c r="C1030" i="7" s="1"/>
  <c r="C1031" i="7" a="1"/>
  <c r="C1031" i="7" s="1"/>
  <c r="C1032" i="7" a="1"/>
  <c r="C1032" i="7" s="1"/>
  <c r="C1033" i="7" a="1"/>
  <c r="C1033" i="7" s="1"/>
  <c r="C1034" i="7" a="1"/>
  <c r="C1034" i="7" s="1"/>
  <c r="C1035" i="7" a="1"/>
  <c r="C1035" i="7" s="1"/>
  <c r="C1036" i="7" a="1"/>
  <c r="C1036" i="7" s="1"/>
  <c r="C1037" i="7" a="1"/>
  <c r="C1037" i="7" s="1"/>
  <c r="C1038" i="7" a="1"/>
  <c r="C1038" i="7" s="1"/>
  <c r="C1039" i="7" a="1"/>
  <c r="C1039" i="7" s="1"/>
  <c r="C1040" i="7" a="1"/>
  <c r="C1040" i="7" s="1"/>
  <c r="C1041" i="7" a="1"/>
  <c r="C1041" i="7" s="1"/>
  <c r="C1042" i="7" a="1"/>
  <c r="C1042" i="7" s="1"/>
  <c r="C1043" i="7" a="1"/>
  <c r="C1043" i="7" s="1"/>
  <c r="C1044" i="7" a="1"/>
  <c r="C1044" i="7" s="1"/>
  <c r="C1045" i="7" a="1"/>
  <c r="C1045" i="7" s="1"/>
  <c r="C1046" i="7" a="1"/>
  <c r="C1046" i="7" s="1"/>
  <c r="C1047" i="7" a="1"/>
  <c r="C1047" i="7" s="1"/>
  <c r="C1048" i="7" a="1"/>
  <c r="C1048" i="7" s="1"/>
  <c r="C1049" i="7" a="1"/>
  <c r="C1049" i="7" s="1"/>
  <c r="C1050" i="7" a="1"/>
  <c r="C1050" i="7" s="1"/>
  <c r="C1051" i="7" a="1"/>
  <c r="C1051" i="7" s="1"/>
  <c r="C1052" i="7" a="1"/>
  <c r="C1052" i="7" s="1"/>
  <c r="C1053" i="7" a="1"/>
  <c r="C1053" i="7" s="1"/>
  <c r="C1054" i="7" a="1"/>
  <c r="C1054" i="7" s="1"/>
  <c r="C1055" i="7" a="1"/>
  <c r="C1055" i="7" s="1"/>
  <c r="C1056" i="7" a="1"/>
  <c r="C1056" i="7" s="1"/>
  <c r="C1057" i="7" a="1"/>
  <c r="C1057" i="7" s="1"/>
  <c r="C1058" i="7" a="1"/>
  <c r="C1058" i="7" s="1"/>
  <c r="C1059" i="7" a="1"/>
  <c r="C1059" i="7" s="1"/>
  <c r="C1060" i="7" a="1"/>
  <c r="C1060" i="7" s="1"/>
  <c r="C1061" i="7" a="1"/>
  <c r="C1061" i="7" s="1"/>
  <c r="C1062" i="7" a="1"/>
  <c r="C1062" i="7" s="1"/>
  <c r="C1063" i="7" a="1"/>
  <c r="C1063" i="7" s="1"/>
  <c r="C1064" i="7" a="1"/>
  <c r="C1064" i="7" s="1"/>
  <c r="C1065" i="7" a="1"/>
  <c r="C1065" i="7" s="1"/>
  <c r="C1066" i="7" a="1"/>
  <c r="C1066" i="7" s="1"/>
  <c r="C1067" i="7" a="1"/>
  <c r="C1067" i="7" s="1"/>
  <c r="C1068" i="7" a="1"/>
  <c r="C1068" i="7" s="1"/>
  <c r="C1069" i="7" a="1"/>
  <c r="C1069" i="7" s="1"/>
  <c r="C1070" i="7" a="1"/>
  <c r="C1070" i="7" s="1"/>
  <c r="C1071" i="7" a="1"/>
  <c r="C1071" i="7" s="1"/>
  <c r="C1072" i="7" a="1"/>
  <c r="C1072" i="7" s="1"/>
  <c r="C1073" i="7" a="1"/>
  <c r="C1073" i="7" s="1"/>
  <c r="C1074" i="7" a="1"/>
  <c r="C1074" i="7" s="1"/>
  <c r="C1075" i="7" a="1"/>
  <c r="C1075" i="7" s="1"/>
  <c r="C1076" i="7" a="1"/>
  <c r="C1076" i="7" s="1"/>
  <c r="C1077" i="7" a="1"/>
  <c r="C1077" i="7" s="1"/>
  <c r="C1078" i="7" a="1"/>
  <c r="C1078" i="7" s="1"/>
  <c r="C1079" i="7" a="1"/>
  <c r="C1079" i="7" s="1"/>
  <c r="C1080" i="7" a="1"/>
  <c r="C1080" i="7" s="1"/>
  <c r="C1081" i="7" a="1"/>
  <c r="C1081" i="7" s="1"/>
  <c r="C1082" i="7" a="1"/>
  <c r="C1082" i="7" s="1"/>
  <c r="C1083" i="7" a="1"/>
  <c r="C1083" i="7" s="1"/>
  <c r="C1084" i="7" a="1"/>
  <c r="C1084" i="7" s="1"/>
  <c r="C1085" i="7" a="1"/>
  <c r="C1085" i="7" s="1"/>
  <c r="C1086" i="7" a="1"/>
  <c r="C1086" i="7" s="1"/>
  <c r="C1087" i="7" a="1"/>
  <c r="C1087" i="7" s="1"/>
  <c r="C1088" i="7" a="1"/>
  <c r="C1088" i="7" s="1"/>
  <c r="C1089" i="7" a="1"/>
  <c r="C1089" i="7" s="1"/>
  <c r="C1090" i="7" a="1"/>
  <c r="C1090" i="7" s="1"/>
  <c r="C1091" i="7" a="1"/>
  <c r="C1091" i="7" s="1"/>
  <c r="C1092" i="7" a="1"/>
  <c r="C1092" i="7" s="1"/>
  <c r="C1093" i="7" a="1"/>
  <c r="C1093" i="7" s="1"/>
  <c r="C1094" i="7" a="1"/>
  <c r="C1094" i="7" s="1"/>
  <c r="C1095" i="7" a="1"/>
  <c r="C1095" i="7" s="1"/>
  <c r="C1096" i="7" a="1"/>
  <c r="C1096" i="7" s="1"/>
  <c r="C1097" i="7" a="1"/>
  <c r="C1097" i="7" s="1"/>
  <c r="C1098" i="7" a="1"/>
  <c r="C1098" i="7" s="1"/>
  <c r="C1099" i="7" a="1"/>
  <c r="C1099" i="7" s="1"/>
  <c r="C1100" i="7" a="1"/>
  <c r="C1100" i="7" s="1"/>
  <c r="C1101" i="7" a="1"/>
  <c r="C1101" i="7" s="1"/>
  <c r="C1102" i="7" a="1"/>
  <c r="C1102" i="7" s="1"/>
  <c r="C1103" i="7" a="1"/>
  <c r="C1103" i="7" s="1"/>
  <c r="C1104" i="7" a="1"/>
  <c r="C1104" i="7" s="1"/>
  <c r="C1105" i="7" a="1"/>
  <c r="C1105" i="7" s="1"/>
  <c r="C1106" i="7" a="1"/>
  <c r="C1106" i="7" s="1"/>
  <c r="C1107" i="7" a="1"/>
  <c r="C1107" i="7" s="1"/>
  <c r="C1108" i="7" a="1"/>
  <c r="C1108" i="7" s="1"/>
  <c r="C1109" i="7" a="1"/>
  <c r="C1109" i="7" s="1"/>
  <c r="C1110" i="7" a="1"/>
  <c r="C1110" i="7" s="1"/>
  <c r="C1111" i="7" a="1"/>
  <c r="C1111" i="7" s="1"/>
  <c r="C1112" i="7" a="1"/>
  <c r="C1112" i="7" s="1"/>
  <c r="C1113" i="7" a="1"/>
  <c r="C1113" i="7" s="1"/>
  <c r="C1114" i="7" a="1"/>
  <c r="C1114" i="7" s="1"/>
  <c r="C1115" i="7" a="1"/>
  <c r="C1115" i="7" s="1"/>
  <c r="C1116" i="7" a="1"/>
  <c r="C1116" i="7" s="1"/>
  <c r="C1117" i="7" a="1"/>
  <c r="C1117" i="7" s="1"/>
  <c r="C1118" i="7" a="1"/>
  <c r="C1118" i="7" s="1"/>
  <c r="C1119" i="7" a="1"/>
  <c r="C1119" i="7" s="1"/>
  <c r="C1120" i="7" a="1"/>
  <c r="C1120" i="7" s="1"/>
  <c r="C1121" i="7" a="1"/>
  <c r="C1121" i="7" s="1"/>
  <c r="C1122" i="7" a="1"/>
  <c r="C1122" i="7" s="1"/>
  <c r="C1123" i="7" a="1"/>
  <c r="C1123" i="7" s="1"/>
  <c r="C1124" i="7" a="1"/>
  <c r="C1124" i="7" s="1"/>
  <c r="C1125" i="7" a="1"/>
  <c r="C1125" i="7" s="1"/>
  <c r="C1126" i="7" a="1"/>
  <c r="C1126" i="7" s="1"/>
  <c r="C1127" i="7" a="1"/>
  <c r="C1127" i="7" s="1"/>
  <c r="C1128" i="7" a="1"/>
  <c r="C1128" i="7" s="1"/>
  <c r="C1129" i="7" a="1"/>
  <c r="C1129" i="7" s="1"/>
  <c r="C1130" i="7" a="1"/>
  <c r="C1130" i="7" s="1"/>
  <c r="C1131" i="7" a="1"/>
  <c r="C1131" i="7" s="1"/>
  <c r="C1132" i="7" a="1"/>
  <c r="C1132" i="7" s="1"/>
  <c r="C1133" i="7" a="1"/>
  <c r="C1133" i="7" s="1"/>
  <c r="C1134" i="7" a="1"/>
  <c r="C1134" i="7" s="1"/>
  <c r="C1135" i="7" a="1"/>
  <c r="C1135" i="7" s="1"/>
  <c r="C1136" i="7" a="1"/>
  <c r="C1136" i="7" s="1"/>
  <c r="C1137" i="7" a="1"/>
  <c r="C1137" i="7" s="1"/>
  <c r="C1138" i="7" a="1"/>
  <c r="C1138" i="7" s="1"/>
  <c r="C1139" i="7" a="1"/>
  <c r="C1139" i="7" s="1"/>
  <c r="C1140" i="7" a="1"/>
  <c r="C1140" i="7" s="1"/>
  <c r="C1141" i="7" a="1"/>
  <c r="C1141" i="7" s="1"/>
  <c r="C1142" i="7" a="1"/>
  <c r="C1142" i="7" s="1"/>
  <c r="C1143" i="7" a="1"/>
  <c r="C1143" i="7" s="1"/>
  <c r="C1144" i="7" a="1"/>
  <c r="C1144" i="7" s="1"/>
  <c r="C1145" i="7" a="1"/>
  <c r="C1145" i="7" s="1"/>
  <c r="C1146" i="7" a="1"/>
  <c r="C1146" i="7" s="1"/>
  <c r="C1147" i="7" a="1"/>
  <c r="C1147" i="7" s="1"/>
  <c r="C1148" i="7" a="1"/>
  <c r="C1148" i="7" s="1"/>
  <c r="C1149" i="7" a="1"/>
  <c r="C1149" i="7" s="1"/>
  <c r="C1150" i="7" a="1"/>
  <c r="C1150" i="7" s="1"/>
  <c r="C1151" i="7" a="1"/>
  <c r="C1151" i="7" s="1"/>
  <c r="C1152" i="7" a="1"/>
  <c r="C1152" i="7" s="1"/>
  <c r="C1153" i="7" a="1"/>
  <c r="C1153" i="7" s="1"/>
  <c r="C1154" i="7" a="1"/>
  <c r="C1154" i="7" s="1"/>
  <c r="C1155" i="7" a="1"/>
  <c r="C1155" i="7" s="1"/>
  <c r="C1156" i="7" a="1"/>
  <c r="C1156" i="7" s="1"/>
  <c r="C1157" i="7" a="1"/>
  <c r="C1157" i="7" s="1"/>
  <c r="C1158" i="7" a="1"/>
  <c r="C1158" i="7" s="1"/>
  <c r="C1159" i="7" a="1"/>
  <c r="C1159" i="7" s="1"/>
  <c r="C1160" i="7" a="1"/>
  <c r="C1160" i="7" s="1"/>
  <c r="C1161" i="7" a="1"/>
  <c r="C1161" i="7" s="1"/>
  <c r="C1162" i="7" a="1"/>
  <c r="C1162" i="7" s="1"/>
  <c r="C1163" i="7" a="1"/>
  <c r="C1163" i="7" s="1"/>
  <c r="C1164" i="7" a="1"/>
  <c r="C1164" i="7" s="1"/>
  <c r="C1165" i="7" a="1"/>
  <c r="C1165" i="7" s="1"/>
  <c r="C1166" i="7" a="1"/>
  <c r="C1166" i="7" s="1"/>
  <c r="C1167" i="7" a="1"/>
  <c r="C1167" i="7" s="1"/>
  <c r="C1168" i="7" a="1"/>
  <c r="C1168" i="7" s="1"/>
  <c r="C1169" i="7" a="1"/>
  <c r="C1169" i="7" s="1"/>
  <c r="C1170" i="7" a="1"/>
  <c r="C1170" i="7" s="1"/>
  <c r="C1171" i="7" a="1"/>
  <c r="C1171" i="7" s="1"/>
  <c r="C1172" i="7" a="1"/>
  <c r="C1172" i="7" s="1"/>
  <c r="C1173" i="7" a="1"/>
  <c r="C1173" i="7" s="1"/>
  <c r="C1174" i="7" a="1"/>
  <c r="C1174" i="7" s="1"/>
  <c r="C1175" i="7" a="1"/>
  <c r="C1175" i="7" s="1"/>
  <c r="C1176" i="7" a="1"/>
  <c r="C1176" i="7" s="1"/>
  <c r="C1177" i="7" a="1"/>
  <c r="C1177" i="7" s="1"/>
  <c r="C1178" i="7" a="1"/>
  <c r="C1178" i="7" s="1"/>
  <c r="C1179" i="7" a="1"/>
  <c r="C1179" i="7" s="1"/>
  <c r="C1180" i="7" a="1"/>
  <c r="C1180" i="7" s="1"/>
  <c r="C1181" i="7" a="1"/>
  <c r="C1181" i="7" s="1"/>
  <c r="C1182" i="7" a="1"/>
  <c r="C1182" i="7" s="1"/>
  <c r="C1183" i="7" a="1"/>
  <c r="C1183" i="7" s="1"/>
  <c r="C1184" i="7" a="1"/>
  <c r="C1184" i="7" s="1"/>
  <c r="C1185" i="7" a="1"/>
  <c r="C1185" i="7" s="1"/>
  <c r="C1186" i="7" a="1"/>
  <c r="C1186" i="7" s="1"/>
  <c r="C1187" i="7" a="1"/>
  <c r="C1187" i="7" s="1"/>
  <c r="C1188" i="7" a="1"/>
  <c r="C1188" i="7" s="1"/>
  <c r="C1189" i="7" a="1"/>
  <c r="C1189" i="7" s="1"/>
  <c r="C1190" i="7" a="1"/>
  <c r="C1190" i="7" s="1"/>
  <c r="C1191" i="7" a="1"/>
  <c r="C1191" i="7" s="1"/>
  <c r="C1192" i="7" a="1"/>
  <c r="C1192" i="7" s="1"/>
  <c r="C1193" i="7" a="1"/>
  <c r="C1193" i="7" s="1"/>
  <c r="C1194" i="7" a="1"/>
  <c r="C1194" i="7" s="1"/>
  <c r="C1195" i="7" a="1"/>
  <c r="C1195" i="7" s="1"/>
  <c r="C1196" i="7" a="1"/>
  <c r="C1196" i="7" s="1"/>
  <c r="C1197" i="7" a="1"/>
  <c r="C1197" i="7" s="1"/>
  <c r="C1198" i="7" a="1"/>
  <c r="C1198" i="7" s="1"/>
  <c r="C1199" i="7" a="1"/>
  <c r="C1199" i="7" s="1"/>
  <c r="C1200" i="7" a="1"/>
  <c r="C1200" i="7" s="1"/>
  <c r="C1201" i="7" a="1"/>
  <c r="C1201" i="7" s="1"/>
  <c r="C1202" i="7" a="1"/>
  <c r="C1202" i="7" s="1"/>
  <c r="C1203" i="7" a="1"/>
  <c r="C1203" i="7" s="1"/>
  <c r="C1204" i="7" a="1"/>
  <c r="C1204" i="7" s="1"/>
  <c r="C1205" i="7" a="1"/>
  <c r="C1205" i="7" s="1"/>
  <c r="C1206" i="7" a="1"/>
  <c r="C1206" i="7" s="1"/>
  <c r="C1207" i="7" a="1"/>
  <c r="C1207" i="7" s="1"/>
  <c r="C1208" i="7" a="1"/>
  <c r="C1208" i="7" s="1"/>
  <c r="C1209" i="7" a="1"/>
  <c r="C1209" i="7" s="1"/>
  <c r="C1210" i="7" a="1"/>
  <c r="C1210" i="7" s="1"/>
  <c r="C1211" i="7" a="1"/>
  <c r="C1211" i="7" s="1"/>
  <c r="C1212" i="7" a="1"/>
  <c r="C1212" i="7" s="1"/>
  <c r="C1213" i="7" a="1"/>
  <c r="C1213" i="7" s="1"/>
  <c r="C1214" i="7" a="1"/>
  <c r="C1214" i="7" s="1"/>
  <c r="C1215" i="7" a="1"/>
  <c r="C1215" i="7" s="1"/>
  <c r="C1216" i="7" a="1"/>
  <c r="C1216" i="7" s="1"/>
  <c r="C1217" i="7" a="1"/>
  <c r="C1217" i="7" s="1"/>
  <c r="C1218" i="7" a="1"/>
  <c r="C1218" i="7" s="1"/>
  <c r="C1219" i="7" a="1"/>
  <c r="C1219" i="7" s="1"/>
  <c r="C1220" i="7" a="1"/>
  <c r="C1220" i="7" s="1"/>
  <c r="C1221" i="7" a="1"/>
  <c r="C1221" i="7" s="1"/>
  <c r="C1222" i="7" a="1"/>
  <c r="C1222" i="7" s="1"/>
  <c r="C1223" i="7" a="1"/>
  <c r="C1223" i="7" s="1"/>
  <c r="C1224" i="7" a="1"/>
  <c r="C1224" i="7" s="1"/>
  <c r="C1225" i="7" a="1"/>
  <c r="C1225" i="7" s="1"/>
  <c r="C1226" i="7" a="1"/>
  <c r="C1226" i="7" s="1"/>
  <c r="C1227" i="7" a="1"/>
  <c r="C1227" i="7" s="1"/>
  <c r="C1228" i="7" a="1"/>
  <c r="C1228" i="7" s="1"/>
  <c r="C1229" i="7" a="1"/>
  <c r="C1229" i="7" s="1"/>
  <c r="C1230" i="7" a="1"/>
  <c r="C1230" i="7" s="1"/>
  <c r="C1231" i="7" a="1"/>
  <c r="C1231" i="7" s="1"/>
  <c r="C1232" i="7" a="1"/>
  <c r="C1232" i="7" s="1"/>
  <c r="C1233" i="7" a="1"/>
  <c r="C1233" i="7" s="1"/>
  <c r="C1234" i="7" a="1"/>
  <c r="C1234" i="7" s="1"/>
  <c r="C1235" i="7" a="1"/>
  <c r="C1235" i="7" s="1"/>
  <c r="C1236" i="7" a="1"/>
  <c r="C1236" i="7" s="1"/>
  <c r="C1237" i="7" a="1"/>
  <c r="C1237" i="7" s="1"/>
  <c r="C1238" i="7" a="1"/>
  <c r="C1238" i="7" s="1"/>
  <c r="C1239" i="7" a="1"/>
  <c r="C1239" i="7" s="1"/>
  <c r="C1240" i="7" a="1"/>
  <c r="C1240" i="7" s="1"/>
  <c r="C1241" i="7" a="1"/>
  <c r="C1241" i="7" s="1"/>
  <c r="C1242" i="7" a="1"/>
  <c r="C1242" i="7" s="1"/>
  <c r="C1243" i="7" a="1"/>
  <c r="C1243" i="7" s="1"/>
  <c r="C1244" i="7" a="1"/>
  <c r="C1244" i="7" s="1"/>
  <c r="C1245" i="7" a="1"/>
  <c r="C1245" i="7" s="1"/>
  <c r="C1246" i="7" a="1"/>
  <c r="C1246" i="7" s="1"/>
  <c r="C1247" i="7" a="1"/>
  <c r="C1247" i="7" s="1"/>
  <c r="C1248" i="7" a="1"/>
  <c r="C1248" i="7" s="1"/>
  <c r="C1249" i="7" a="1"/>
  <c r="C1249" i="7" s="1"/>
  <c r="C1250" i="7" a="1"/>
  <c r="C1250" i="7" s="1"/>
  <c r="C1251" i="7" a="1"/>
  <c r="C1251" i="7" s="1"/>
  <c r="C1252" i="7" a="1"/>
  <c r="C1252" i="7" s="1"/>
  <c r="C1253" i="7" a="1"/>
  <c r="C1253" i="7" s="1"/>
  <c r="C1254" i="7" a="1"/>
  <c r="C1254" i="7" s="1"/>
  <c r="C1255" i="7" a="1"/>
  <c r="C1255" i="7" s="1"/>
  <c r="C1256" i="7" a="1"/>
  <c r="C1256" i="7" s="1"/>
  <c r="C1257" i="7" a="1"/>
  <c r="C1257" i="7" s="1"/>
  <c r="C1258" i="7" a="1"/>
  <c r="C1258" i="7" s="1"/>
  <c r="C1259" i="7" a="1"/>
  <c r="C1259" i="7" s="1"/>
  <c r="C1260" i="7" a="1"/>
  <c r="C1260" i="7" s="1"/>
  <c r="C1261" i="7" a="1"/>
  <c r="C1261" i="7" s="1"/>
  <c r="C1262" i="7" a="1"/>
  <c r="C1262" i="7" s="1"/>
  <c r="C1263" i="7" a="1"/>
  <c r="C1263" i="7" s="1"/>
  <c r="C1264" i="7" a="1"/>
  <c r="C1264" i="7" s="1"/>
  <c r="C1265" i="7" a="1"/>
  <c r="C1265" i="7" s="1"/>
  <c r="C1266" i="7" a="1"/>
  <c r="C1266" i="7" s="1"/>
  <c r="C1267" i="7" a="1"/>
  <c r="C1267" i="7" s="1"/>
  <c r="C1268" i="7" a="1"/>
  <c r="C1268" i="7" s="1"/>
  <c r="C1269" i="7" a="1"/>
  <c r="C1269" i="7" s="1"/>
  <c r="C1270" i="7" a="1"/>
  <c r="C1270" i="7" s="1"/>
  <c r="C1271" i="7" a="1"/>
  <c r="C1271" i="7" s="1"/>
  <c r="C1272" i="7" a="1"/>
  <c r="C1272" i="7" s="1"/>
  <c r="C1273" i="7" a="1"/>
  <c r="C1273" i="7" s="1"/>
  <c r="C1274" i="7" a="1"/>
  <c r="C1274" i="7" s="1"/>
  <c r="C1275" i="7" a="1"/>
  <c r="C1275" i="7" s="1"/>
  <c r="C1276" i="7" a="1"/>
  <c r="C1276" i="7" s="1"/>
  <c r="C1277" i="7" a="1"/>
  <c r="C1277" i="7" s="1"/>
  <c r="C1278" i="7" a="1"/>
  <c r="C1278" i="7" s="1"/>
  <c r="C1279" i="7" a="1"/>
  <c r="C1279" i="7" s="1"/>
  <c r="C1280" i="7" a="1"/>
  <c r="C1280" i="7" s="1"/>
  <c r="C1281" i="7" a="1"/>
  <c r="C1281" i="7" s="1"/>
  <c r="C1282" i="7" a="1"/>
  <c r="C1282" i="7" s="1"/>
  <c r="C1283" i="7" a="1"/>
  <c r="C1283" i="7" s="1"/>
  <c r="C1284" i="7" a="1"/>
  <c r="C1284" i="7" s="1"/>
  <c r="C1285" i="7" a="1"/>
  <c r="C1285" i="7" s="1"/>
  <c r="C1286" i="7" a="1"/>
  <c r="C1286" i="7" s="1"/>
  <c r="C1287" i="7" a="1"/>
  <c r="C1287" i="7" s="1"/>
  <c r="C1288" i="7" a="1"/>
  <c r="C1288" i="7" s="1"/>
  <c r="C1289" i="7" a="1"/>
  <c r="C1289" i="7" s="1"/>
  <c r="C1290" i="7" a="1"/>
  <c r="C1290" i="7" s="1"/>
  <c r="C1291" i="7" a="1"/>
  <c r="C1291" i="7" s="1"/>
  <c r="C1292" i="7" a="1"/>
  <c r="C1292" i="7" s="1"/>
  <c r="C1293" i="7" a="1"/>
  <c r="C1293" i="7" s="1"/>
  <c r="C1294" i="7" a="1"/>
  <c r="C1294" i="7" s="1"/>
  <c r="C1295" i="7" a="1"/>
  <c r="C1295" i="7" s="1"/>
  <c r="C1296" i="7" a="1"/>
  <c r="C1296" i="7" s="1"/>
  <c r="C1297" i="7" a="1"/>
  <c r="C1297" i="7" s="1"/>
  <c r="C1298" i="7" a="1"/>
  <c r="C1298" i="7" s="1"/>
  <c r="C1299" i="7" a="1"/>
  <c r="C1299" i="7" s="1"/>
  <c r="C1300" i="7" a="1"/>
  <c r="C1300" i="7" s="1"/>
  <c r="C1301" i="7" a="1"/>
  <c r="C1301" i="7" s="1"/>
  <c r="C1302" i="7" a="1"/>
  <c r="C1302" i="7" s="1"/>
  <c r="C1303" i="7" a="1"/>
  <c r="C1303" i="7" s="1"/>
  <c r="C1304" i="7" a="1"/>
  <c r="C1304" i="7" s="1"/>
  <c r="C1305" i="7" a="1"/>
  <c r="C1305" i="7" s="1"/>
  <c r="C1306" i="7" a="1"/>
  <c r="C1306" i="7" s="1"/>
  <c r="C1307" i="7" a="1"/>
  <c r="C1307" i="7" s="1"/>
  <c r="C1308" i="7" a="1"/>
  <c r="C1308" i="7" s="1"/>
  <c r="C1309" i="7" a="1"/>
  <c r="C1309" i="7" s="1"/>
  <c r="C1310" i="7" a="1"/>
  <c r="C1310" i="7" s="1"/>
  <c r="C1311" i="7" a="1"/>
  <c r="C1311" i="7" s="1"/>
  <c r="C1312" i="7" a="1"/>
  <c r="C1312" i="7" s="1"/>
  <c r="C1313" i="7" a="1"/>
  <c r="C1313" i="7" s="1"/>
  <c r="C1314" i="7" a="1"/>
  <c r="C1314" i="7" s="1"/>
  <c r="C1315" i="7" a="1"/>
  <c r="C1315" i="7" s="1"/>
  <c r="C1316" i="7" a="1"/>
  <c r="C1316" i="7" s="1"/>
  <c r="C1317" i="7" a="1"/>
  <c r="C1317" i="7" s="1"/>
  <c r="C1318" i="7" a="1"/>
  <c r="C1318" i="7" s="1"/>
  <c r="C1319" i="7" a="1"/>
  <c r="C1319" i="7" s="1"/>
  <c r="C1320" i="7" a="1"/>
  <c r="C1320" i="7" s="1"/>
  <c r="C1321" i="7" a="1"/>
  <c r="C1321" i="7" s="1"/>
  <c r="C1322" i="7" a="1"/>
  <c r="C1322" i="7" s="1"/>
  <c r="C1323" i="7" a="1"/>
  <c r="C1323" i="7" s="1"/>
  <c r="C1324" i="7" a="1"/>
  <c r="C1324" i="7" s="1"/>
  <c r="C1325" i="7" a="1"/>
  <c r="C1325" i="7" s="1"/>
  <c r="C1326" i="7" a="1"/>
  <c r="C1326" i="7" s="1"/>
  <c r="C1327" i="7" a="1"/>
  <c r="C1327" i="7" s="1"/>
  <c r="C1328" i="7" a="1"/>
  <c r="C1328" i="7" s="1"/>
  <c r="C1329" i="7" a="1"/>
  <c r="C1329" i="7" s="1"/>
  <c r="C1330" i="7" a="1"/>
  <c r="C1330" i="7" s="1"/>
  <c r="C1331" i="7" a="1"/>
  <c r="C1331" i="7" s="1"/>
  <c r="C1332" i="7" a="1"/>
  <c r="C1332" i="7" s="1"/>
  <c r="C1333" i="7" a="1"/>
  <c r="C1333" i="7" s="1"/>
  <c r="C1334" i="7" a="1"/>
  <c r="C1334" i="7" s="1"/>
  <c r="C1335" i="7" a="1"/>
  <c r="C1335" i="7" s="1"/>
  <c r="C1336" i="7" a="1"/>
  <c r="C1336" i="7" s="1"/>
  <c r="C1337" i="7" a="1"/>
  <c r="C1337" i="7" s="1"/>
  <c r="C1338" i="7" a="1"/>
  <c r="C1338" i="7" s="1"/>
  <c r="C1339" i="7" a="1"/>
  <c r="C1339" i="7" s="1"/>
  <c r="C1340" i="7" a="1"/>
  <c r="C1340" i="7" s="1"/>
  <c r="C1341" i="7" a="1"/>
  <c r="C1341" i="7" s="1"/>
  <c r="C1342" i="7" a="1"/>
  <c r="C1342" i="7" s="1"/>
  <c r="C1343" i="7" a="1"/>
  <c r="C1343" i="7" s="1"/>
  <c r="C1344" i="7" a="1"/>
  <c r="C1344" i="7" s="1"/>
  <c r="C1345" i="7" a="1"/>
  <c r="C1345" i="7" s="1"/>
  <c r="C1346" i="7" a="1"/>
  <c r="C1346" i="7" s="1"/>
  <c r="C1347" i="7" a="1"/>
  <c r="C1347" i="7" s="1"/>
  <c r="C1348" i="7" a="1"/>
  <c r="C1348" i="7" s="1"/>
  <c r="C1349" i="7" a="1"/>
  <c r="C1349" i="7" s="1"/>
  <c r="C1350" i="7" a="1"/>
  <c r="C1350" i="7" s="1"/>
  <c r="C1351" i="7" a="1"/>
  <c r="C1351" i="7" s="1"/>
  <c r="C1352" i="7" a="1"/>
  <c r="C1352" i="7" s="1"/>
  <c r="C1353" i="7" a="1"/>
  <c r="C1353" i="7" s="1"/>
  <c r="C1354" i="7" a="1"/>
  <c r="C1354" i="7" s="1"/>
  <c r="C1355" i="7" a="1"/>
  <c r="C1355" i="7" s="1"/>
  <c r="C1356" i="7" a="1"/>
  <c r="C1356" i="7" s="1"/>
  <c r="C1357" i="7" a="1"/>
  <c r="C1357" i="7" s="1"/>
  <c r="C1358" i="7" a="1"/>
  <c r="C1358" i="7" s="1"/>
  <c r="C1359" i="7" a="1"/>
  <c r="C1359" i="7" s="1"/>
  <c r="C1360" i="7" a="1"/>
  <c r="C1360" i="7" s="1"/>
  <c r="C1361" i="7" a="1"/>
  <c r="C1361" i="7" s="1"/>
  <c r="C1362" i="7" a="1"/>
  <c r="C1362" i="7" s="1"/>
  <c r="C1363" i="7" a="1"/>
  <c r="C1363" i="7" s="1"/>
  <c r="C1364" i="7" a="1"/>
  <c r="C1364" i="7" s="1"/>
  <c r="C1365" i="7" a="1"/>
  <c r="C1365" i="7" s="1"/>
  <c r="C1366" i="7" a="1"/>
  <c r="C1366" i="7" s="1"/>
  <c r="C1367" i="7" a="1"/>
  <c r="C1367" i="7" s="1"/>
  <c r="C1368" i="7" a="1"/>
  <c r="C1368" i="7" s="1"/>
  <c r="C1369" i="7" a="1"/>
  <c r="C1369" i="7" s="1"/>
  <c r="C1370" i="7" a="1"/>
  <c r="C1370" i="7" s="1"/>
  <c r="C1371" i="7" a="1"/>
  <c r="C1371" i="7" s="1"/>
  <c r="C1372" i="7" a="1"/>
  <c r="C1372" i="7" s="1"/>
  <c r="C1373" i="7" a="1"/>
  <c r="C1373" i="7" s="1"/>
  <c r="C1374" i="7" a="1"/>
  <c r="C1374" i="7" s="1"/>
  <c r="C1375" i="7" a="1"/>
  <c r="C1375" i="7" s="1"/>
  <c r="C1376" i="7" a="1"/>
  <c r="C1376" i="7" s="1"/>
  <c r="C1377" i="7" a="1"/>
  <c r="C1377" i="7" s="1"/>
  <c r="C1378" i="7" a="1"/>
  <c r="C1378" i="7" s="1"/>
  <c r="C1379" i="7" a="1"/>
  <c r="C1379" i="7" s="1"/>
  <c r="C1380" i="7" a="1"/>
  <c r="C1380" i="7" s="1"/>
  <c r="C1381" i="7" a="1"/>
  <c r="C1381" i="7" s="1"/>
  <c r="C1382" i="7" a="1"/>
  <c r="C1382" i="7" s="1"/>
  <c r="C1383" i="7" a="1"/>
  <c r="C1383" i="7" s="1"/>
  <c r="C1384" i="7" a="1"/>
  <c r="C1384" i="7" s="1"/>
  <c r="C1385" i="7" a="1"/>
  <c r="C1385" i="7" s="1"/>
  <c r="C1386" i="7" a="1"/>
  <c r="C1386" i="7" s="1"/>
  <c r="C1387" i="7" a="1"/>
  <c r="C1387" i="7" s="1"/>
  <c r="C1388" i="7" a="1"/>
  <c r="C1388" i="7" s="1"/>
  <c r="C1389" i="7" a="1"/>
  <c r="C1389" i="7" s="1"/>
  <c r="C1390" i="7" a="1"/>
  <c r="C1390" i="7" s="1"/>
  <c r="C1391" i="7" a="1"/>
  <c r="C1391" i="7" s="1"/>
  <c r="C1392" i="7" a="1"/>
  <c r="C1392" i="7" s="1"/>
  <c r="C1393" i="7" a="1"/>
  <c r="C1393" i="7" s="1"/>
  <c r="C1394" i="7" a="1"/>
  <c r="C1394" i="7" s="1"/>
  <c r="C1395" i="7" a="1"/>
  <c r="C1395" i="7" s="1"/>
  <c r="C1396" i="7" a="1"/>
  <c r="C1396" i="7" s="1"/>
  <c r="C1397" i="7" a="1"/>
  <c r="C1397" i="7" s="1"/>
  <c r="C1398" i="7" a="1"/>
  <c r="C1398" i="7" s="1"/>
  <c r="C1399" i="7" a="1"/>
  <c r="C1399" i="7" s="1"/>
  <c r="C1400" i="7" a="1"/>
  <c r="C1400" i="7" s="1"/>
  <c r="C1401" i="7" a="1"/>
  <c r="C1401" i="7" s="1"/>
  <c r="C1402" i="7" a="1"/>
  <c r="C1402" i="7" s="1"/>
  <c r="C1403" i="7" a="1"/>
  <c r="C1403" i="7" s="1"/>
  <c r="C1404" i="7" a="1"/>
  <c r="C1404" i="7" s="1"/>
  <c r="C1405" i="7" a="1"/>
  <c r="C1405" i="7" s="1"/>
  <c r="C1406" i="7" a="1"/>
  <c r="C1406" i="7" s="1"/>
  <c r="C1407" i="7" a="1"/>
  <c r="C1407" i="7" s="1"/>
  <c r="C1408" i="7" a="1"/>
  <c r="C1408" i="7" s="1"/>
  <c r="C1409" i="7" a="1"/>
  <c r="C1409" i="7" s="1"/>
  <c r="C1410" i="7" a="1"/>
  <c r="C1410" i="7" s="1"/>
  <c r="C1411" i="7" a="1"/>
  <c r="C1411" i="7" s="1"/>
  <c r="C1412" i="7" a="1"/>
  <c r="C1412" i="7" s="1"/>
  <c r="C1413" i="7" a="1"/>
  <c r="C1413" i="7" s="1"/>
  <c r="C1414" i="7" a="1"/>
  <c r="C1414" i="7" s="1"/>
  <c r="C1415" i="7" a="1"/>
  <c r="C1415" i="7" s="1"/>
  <c r="C1416" i="7" a="1"/>
  <c r="C1416" i="7" s="1"/>
  <c r="C1417" i="7" a="1"/>
  <c r="C1417" i="7" s="1"/>
  <c r="C1418" i="7" a="1"/>
  <c r="C1418" i="7" s="1"/>
  <c r="C1419" i="7" a="1"/>
  <c r="C1419" i="7" s="1"/>
  <c r="C1420" i="7" a="1"/>
  <c r="C1420" i="7" s="1"/>
  <c r="C1421" i="7" a="1"/>
  <c r="C1421" i="7" s="1"/>
  <c r="C1422" i="7" a="1"/>
  <c r="C1422" i="7" s="1"/>
  <c r="C1423" i="7" a="1"/>
  <c r="C1423" i="7" s="1"/>
  <c r="C1424" i="7" a="1"/>
  <c r="C1424" i="7" s="1"/>
  <c r="C1425" i="7" a="1"/>
  <c r="C1425" i="7" s="1"/>
  <c r="C1426" i="7" a="1"/>
  <c r="C1426" i="7" s="1"/>
  <c r="C1427" i="7" a="1"/>
  <c r="C1427" i="7" s="1"/>
  <c r="C1428" i="7" a="1"/>
  <c r="C1428" i="7" s="1"/>
  <c r="C1429" i="7" a="1"/>
  <c r="C1429" i="7" s="1"/>
  <c r="C1430" i="7" a="1"/>
  <c r="C1430" i="7" s="1"/>
  <c r="C1431" i="7" a="1"/>
  <c r="C1431" i="7" s="1"/>
  <c r="C1432" i="7" a="1"/>
  <c r="C1432" i="7" s="1"/>
  <c r="C1433" i="7" a="1"/>
  <c r="C1433" i="7" s="1"/>
  <c r="C1434" i="7" a="1"/>
  <c r="C1434" i="7" s="1"/>
  <c r="C1435" i="7" a="1"/>
  <c r="C1435" i="7" s="1"/>
  <c r="C1436" i="7" a="1"/>
  <c r="C1436" i="7" s="1"/>
  <c r="C1437" i="7" a="1"/>
  <c r="C1437" i="7" s="1"/>
  <c r="C1438" i="7" a="1"/>
  <c r="C1438" i="7" s="1"/>
  <c r="C1439" i="7" a="1"/>
  <c r="C1439" i="7" s="1"/>
  <c r="C1440" i="7" a="1"/>
  <c r="C1440" i="7" s="1"/>
  <c r="C1441" i="7" a="1"/>
  <c r="C1441" i="7" s="1"/>
  <c r="C1442" i="7" a="1"/>
  <c r="C1442" i="7" s="1"/>
  <c r="C1443" i="7" a="1"/>
  <c r="C1443" i="7" s="1"/>
  <c r="C1444" i="7" a="1"/>
  <c r="C1444" i="7" s="1"/>
  <c r="C1445" i="7" a="1"/>
  <c r="C1445" i="7" s="1"/>
  <c r="C1446" i="7" a="1"/>
  <c r="C1446" i="7" s="1"/>
  <c r="C1447" i="7" a="1"/>
  <c r="C1447" i="7" s="1"/>
  <c r="C1448" i="7" a="1"/>
  <c r="C1448" i="7" s="1"/>
  <c r="C1449" i="7" a="1"/>
  <c r="C1449" i="7" s="1"/>
  <c r="C1450" i="7" a="1"/>
  <c r="C1450" i="7" s="1"/>
  <c r="C1451" i="7" a="1"/>
  <c r="C1451" i="7" s="1"/>
  <c r="C1452" i="7" a="1"/>
  <c r="C1452" i="7" s="1"/>
  <c r="C1453" i="7" a="1"/>
  <c r="C1453" i="7" s="1"/>
  <c r="C1454" i="7" a="1"/>
  <c r="C1454" i="7" s="1"/>
  <c r="C1455" i="7" a="1"/>
  <c r="C1455" i="7" s="1"/>
  <c r="C1456" i="7" a="1"/>
  <c r="C1456" i="7" s="1"/>
  <c r="C1457" i="7" a="1"/>
  <c r="C1457" i="7" s="1"/>
  <c r="C1458" i="7" a="1"/>
  <c r="C1458" i="7" s="1"/>
  <c r="C1459" i="7" a="1"/>
  <c r="C1459" i="7" s="1"/>
  <c r="C1460" i="7" a="1"/>
  <c r="C1460" i="7" s="1"/>
  <c r="C1461" i="7" a="1"/>
  <c r="C1461" i="7" s="1"/>
  <c r="C1462" i="7" a="1"/>
  <c r="C1462" i="7" s="1"/>
  <c r="C1463" i="7" a="1"/>
  <c r="C1463" i="7" s="1"/>
  <c r="C1464" i="7" a="1"/>
  <c r="C1464" i="7" s="1"/>
  <c r="C1465" i="7" a="1"/>
  <c r="C1465" i="7" s="1"/>
  <c r="C1466" i="7" a="1"/>
  <c r="C1466" i="7" s="1"/>
  <c r="C1467" i="7" a="1"/>
  <c r="C1467" i="7" s="1"/>
  <c r="C1468" i="7" a="1"/>
  <c r="C1468" i="7" s="1"/>
  <c r="C1469" i="7" a="1"/>
  <c r="C1469" i="7" s="1"/>
  <c r="C1470" i="7" a="1"/>
  <c r="C1470" i="7" s="1"/>
  <c r="C1471" i="7" a="1"/>
  <c r="C1471" i="7" s="1"/>
  <c r="C1472" i="7" a="1"/>
  <c r="C1472" i="7" s="1"/>
  <c r="C1473" i="7" a="1"/>
  <c r="C1473" i="7" s="1"/>
  <c r="C1474" i="7" a="1"/>
  <c r="C1474" i="7" s="1"/>
  <c r="C1475" i="7" a="1"/>
  <c r="C1475" i="7" s="1"/>
  <c r="C1476" i="7" a="1"/>
  <c r="C1476" i="7" s="1"/>
  <c r="C1477" i="7" a="1"/>
  <c r="C1477" i="7" s="1"/>
  <c r="C1478" i="7" a="1"/>
  <c r="C1478" i="7" s="1"/>
  <c r="C1479" i="7" a="1"/>
  <c r="C1479" i="7" s="1"/>
  <c r="C1480" i="7" a="1"/>
  <c r="C1480" i="7" s="1"/>
  <c r="C1481" i="7" a="1"/>
  <c r="C1481" i="7" s="1"/>
  <c r="C1482" i="7" a="1"/>
  <c r="C1482" i="7" s="1"/>
  <c r="C1483" i="7" a="1"/>
  <c r="C1483" i="7" s="1"/>
  <c r="C1484" i="7" a="1"/>
  <c r="C1484" i="7" s="1"/>
  <c r="C1485" i="7" a="1"/>
  <c r="C1485" i="7" s="1"/>
  <c r="C1486" i="7" a="1"/>
  <c r="C1486" i="7" s="1"/>
  <c r="C1487" i="7" a="1"/>
  <c r="C1487" i="7" s="1"/>
  <c r="C1488" i="7" a="1"/>
  <c r="C1488" i="7" s="1"/>
  <c r="C1489" i="7" a="1"/>
  <c r="C1489" i="7" s="1"/>
  <c r="C1490" i="7" a="1"/>
  <c r="C1490" i="7" s="1"/>
  <c r="C1491" i="7" a="1"/>
  <c r="C1491" i="7" s="1"/>
  <c r="C1492" i="7" a="1"/>
  <c r="C1492" i="7" s="1"/>
  <c r="C1493" i="7" a="1"/>
  <c r="C1493" i="7" s="1"/>
  <c r="C1494" i="7" a="1"/>
  <c r="C1494" i="7" s="1"/>
  <c r="C1495" i="7" a="1"/>
  <c r="C1495" i="7" s="1"/>
  <c r="C1496" i="7" a="1"/>
  <c r="C1496" i="7" s="1"/>
  <c r="C1497" i="7" a="1"/>
  <c r="C1497" i="7" s="1"/>
  <c r="C1498" i="7" a="1"/>
  <c r="C1498" i="7" s="1"/>
  <c r="C1499" i="7" a="1"/>
  <c r="C1499" i="7" s="1"/>
  <c r="C1500" i="7" a="1"/>
  <c r="C1500" i="7" s="1"/>
  <c r="C1501" i="7" a="1"/>
  <c r="C1501" i="7" s="1"/>
  <c r="C1502" i="7" a="1"/>
  <c r="C1502" i="7" s="1"/>
  <c r="C1503" i="7" a="1"/>
  <c r="C1503" i="7" s="1"/>
  <c r="C1504" i="7" a="1"/>
  <c r="C1504" i="7" s="1"/>
  <c r="C1505" i="7" a="1"/>
  <c r="C1505" i="7" s="1"/>
  <c r="C1506" i="7" a="1"/>
  <c r="C1506" i="7" s="1"/>
  <c r="C1507" i="7" a="1"/>
  <c r="C1507" i="7" s="1"/>
  <c r="C1508" i="7" a="1"/>
  <c r="C1508" i="7" s="1"/>
  <c r="C1509" i="7" a="1"/>
  <c r="C1509" i="7" s="1"/>
  <c r="C1510" i="7" a="1"/>
  <c r="C1510" i="7" s="1"/>
  <c r="C1511" i="7" a="1"/>
  <c r="C1511" i="7" s="1"/>
  <c r="C1512" i="7" a="1"/>
  <c r="C1512" i="7" s="1"/>
  <c r="C1513" i="7" a="1"/>
  <c r="C1513" i="7" s="1"/>
  <c r="C1514" i="7" a="1"/>
  <c r="C1514" i="7" s="1"/>
  <c r="C1515" i="7" a="1"/>
  <c r="C1515" i="7" s="1"/>
  <c r="C1516" i="7" a="1"/>
  <c r="C1516" i="7" s="1"/>
  <c r="C1517" i="7" a="1"/>
  <c r="C1517" i="7" s="1"/>
  <c r="C1518" i="7" a="1"/>
  <c r="C1518" i="7" s="1"/>
  <c r="C1519" i="7" a="1"/>
  <c r="C1519" i="7" s="1"/>
  <c r="C1520" i="7" a="1"/>
  <c r="C1520" i="7" s="1"/>
  <c r="C1521" i="7" a="1"/>
  <c r="C1521" i="7" s="1"/>
  <c r="C1522" i="7" a="1"/>
  <c r="C1522" i="7" s="1"/>
  <c r="C1523" i="7" a="1"/>
  <c r="C1523" i="7" s="1"/>
  <c r="C1524" i="7" a="1"/>
  <c r="C1524" i="7" s="1"/>
  <c r="C1525" i="7" a="1"/>
  <c r="C1525" i="7" s="1"/>
  <c r="C1526" i="7" a="1"/>
  <c r="C1526" i="7" s="1"/>
  <c r="C1527" i="7" a="1"/>
  <c r="C1527" i="7" s="1"/>
  <c r="C1528" i="7" a="1"/>
  <c r="C1528" i="7" s="1"/>
  <c r="C1529" i="7" a="1"/>
  <c r="C1529" i="7" s="1"/>
  <c r="C1530" i="7" a="1"/>
  <c r="C1530" i="7" s="1"/>
  <c r="C1531" i="7" a="1"/>
  <c r="C1531" i="7" s="1"/>
  <c r="C1532" i="7" a="1"/>
  <c r="C1532" i="7" s="1"/>
  <c r="C1533" i="7" a="1"/>
  <c r="C1533" i="7" s="1"/>
  <c r="C1534" i="7" a="1"/>
  <c r="C1534" i="7" s="1"/>
  <c r="C1535" i="7" a="1"/>
  <c r="C1535" i="7" s="1"/>
  <c r="C1536" i="7" a="1"/>
  <c r="C1536" i="7" s="1"/>
  <c r="C1537" i="7" a="1"/>
  <c r="C1537" i="7" s="1"/>
  <c r="C1538" i="7" a="1"/>
  <c r="C1538" i="7" s="1"/>
  <c r="C1539" i="7" a="1"/>
  <c r="C1539" i="7" s="1"/>
  <c r="C1540" i="7" a="1"/>
  <c r="C1540" i="7" s="1"/>
  <c r="C1541" i="7" a="1"/>
  <c r="C1541" i="7" s="1"/>
  <c r="C1542" i="7" a="1"/>
  <c r="C1542" i="7" s="1"/>
  <c r="C1543" i="7" a="1"/>
  <c r="C1543" i="7" s="1"/>
  <c r="C1544" i="7" a="1"/>
  <c r="C1544" i="7" s="1"/>
  <c r="C1545" i="7" a="1"/>
  <c r="C1545" i="7" s="1"/>
  <c r="C1546" i="7" a="1"/>
  <c r="C1546" i="7" s="1"/>
  <c r="C1547" i="7" a="1"/>
  <c r="C1547" i="7" s="1"/>
  <c r="C1548" i="7" a="1"/>
  <c r="C1548" i="7" s="1"/>
  <c r="C1549" i="7" a="1"/>
  <c r="C1549" i="7" s="1"/>
  <c r="C1550" i="7" a="1"/>
  <c r="C1550" i="7" s="1"/>
  <c r="C1551" i="7" a="1"/>
  <c r="C1551" i="7" s="1"/>
  <c r="C1552" i="7" a="1"/>
  <c r="C1552" i="7" s="1"/>
  <c r="C1553" i="7" a="1"/>
  <c r="C1553" i="7" s="1"/>
  <c r="C1554" i="7" a="1"/>
  <c r="C1554" i="7" s="1"/>
  <c r="C1555" i="7" a="1"/>
  <c r="C1555" i="7" s="1"/>
  <c r="C1556" i="7" a="1"/>
  <c r="C1556" i="7" s="1"/>
  <c r="C1557" i="7" a="1"/>
  <c r="C1557" i="7" s="1"/>
  <c r="C1558" i="7" a="1"/>
  <c r="C1558" i="7" s="1"/>
  <c r="C1559" i="7" a="1"/>
  <c r="C1559" i="7" s="1"/>
  <c r="C1560" i="7" a="1"/>
  <c r="C1560" i="7" s="1"/>
  <c r="C1561" i="7" a="1"/>
  <c r="C1561" i="7" s="1"/>
  <c r="C1562" i="7" a="1"/>
  <c r="C1562" i="7" s="1"/>
  <c r="C1563" i="7" a="1"/>
  <c r="C1563" i="7" s="1"/>
  <c r="C1564" i="7" a="1"/>
  <c r="C1564" i="7" s="1"/>
  <c r="C1565" i="7" a="1"/>
  <c r="C1565" i="7" s="1"/>
  <c r="C1566" i="7" a="1"/>
  <c r="C1566" i="7" s="1"/>
  <c r="C1567" i="7" a="1"/>
  <c r="C1567" i="7" s="1"/>
  <c r="C1568" i="7" a="1"/>
  <c r="C1568" i="7" s="1"/>
  <c r="C1569" i="7" a="1"/>
  <c r="C1569" i="7" s="1"/>
  <c r="C1570" i="7" a="1"/>
  <c r="C1570" i="7" s="1"/>
  <c r="C1571" i="7" a="1"/>
  <c r="C1571" i="7" s="1"/>
  <c r="C1572" i="7" a="1"/>
  <c r="C1572" i="7" s="1"/>
  <c r="C1573" i="7" a="1"/>
  <c r="C1573" i="7" s="1"/>
  <c r="C1574" i="7" a="1"/>
  <c r="C1574" i="7" s="1"/>
  <c r="C1575" i="7" a="1"/>
  <c r="C1575" i="7" s="1"/>
  <c r="C1576" i="7" a="1"/>
  <c r="C1576" i="7" s="1"/>
  <c r="C1577" i="7" a="1"/>
  <c r="C1577" i="7" s="1"/>
  <c r="C1578" i="7" a="1"/>
  <c r="C1578" i="7" s="1"/>
  <c r="C1579" i="7" a="1"/>
  <c r="C1579" i="7" s="1"/>
  <c r="C1580" i="7" a="1"/>
  <c r="C1580" i="7" s="1"/>
  <c r="C1581" i="7" a="1"/>
  <c r="C1581" i="7" s="1"/>
  <c r="C1582" i="7" a="1"/>
  <c r="C1582" i="7" s="1"/>
  <c r="C1583" i="7" a="1"/>
  <c r="C1583" i="7" s="1"/>
  <c r="C1584" i="7" a="1"/>
  <c r="C1584" i="7" s="1"/>
  <c r="C1585" i="7" a="1"/>
  <c r="C1585" i="7" s="1"/>
  <c r="C1586" i="7" a="1"/>
  <c r="C1586" i="7" s="1"/>
  <c r="C1587" i="7" a="1"/>
  <c r="C1587" i="7" s="1"/>
  <c r="C1588" i="7" a="1"/>
  <c r="C1588" i="7" s="1"/>
  <c r="C1589" i="7" a="1"/>
  <c r="C1589" i="7" s="1"/>
  <c r="C1590" i="7" a="1"/>
  <c r="C1590" i="7" s="1"/>
  <c r="C1591" i="7" a="1"/>
  <c r="C1591" i="7" s="1"/>
  <c r="C1592" i="7" a="1"/>
  <c r="C1592" i="7" s="1"/>
  <c r="C1593" i="7" a="1"/>
  <c r="C1593" i="7" s="1"/>
  <c r="C1594" i="7" a="1"/>
  <c r="C1594" i="7" s="1"/>
  <c r="C1595" i="7" a="1"/>
  <c r="C1595" i="7" s="1"/>
  <c r="C1596" i="7" a="1"/>
  <c r="C1596" i="7" s="1"/>
  <c r="C1597" i="7" a="1"/>
  <c r="C1597" i="7" s="1"/>
  <c r="C1598" i="7" a="1"/>
  <c r="C1598" i="7" s="1"/>
  <c r="C1599" i="7" a="1"/>
  <c r="C1599" i="7" s="1"/>
  <c r="C1600" i="7" a="1"/>
  <c r="C1600" i="7" s="1"/>
  <c r="C1601" i="7" a="1"/>
  <c r="C1601" i="7" s="1"/>
  <c r="C1602" i="7" a="1"/>
  <c r="C1602" i="7" s="1"/>
  <c r="C1603" i="7" a="1"/>
  <c r="C1603" i="7" s="1"/>
  <c r="C1604" i="7" a="1"/>
  <c r="C1604" i="7" s="1"/>
  <c r="C1605" i="7" a="1"/>
  <c r="C1605" i="7" s="1"/>
  <c r="C1606" i="7" a="1"/>
  <c r="C1606" i="7" s="1"/>
  <c r="C1607" i="7" a="1"/>
  <c r="C1607" i="7" s="1"/>
  <c r="C1608" i="7" a="1"/>
  <c r="C1608" i="7" s="1"/>
  <c r="C1609" i="7" a="1"/>
  <c r="C1609" i="7" s="1"/>
  <c r="C1610" i="7" a="1"/>
  <c r="C1610" i="7" s="1"/>
  <c r="C1611" i="7" a="1"/>
  <c r="C1611" i="7" s="1"/>
  <c r="C1612" i="7" a="1"/>
  <c r="C1612" i="7" s="1"/>
  <c r="C1613" i="7" a="1"/>
  <c r="C1613" i="7" s="1"/>
  <c r="C1614" i="7" a="1"/>
  <c r="C1614" i="7" s="1"/>
  <c r="C1615" i="7" a="1"/>
  <c r="C1615" i="7" s="1"/>
  <c r="C1616" i="7" a="1"/>
  <c r="C1616" i="7" s="1"/>
  <c r="C1617" i="7" a="1"/>
  <c r="C1617" i="7" s="1"/>
  <c r="C1618" i="7" a="1"/>
  <c r="C1618" i="7" s="1"/>
  <c r="C1619" i="7" a="1"/>
  <c r="C1619" i="7" s="1"/>
  <c r="C1620" i="7" a="1"/>
  <c r="C1620" i="7" s="1"/>
  <c r="C1621" i="7" a="1"/>
  <c r="C1621" i="7" s="1"/>
  <c r="C1622" i="7" a="1"/>
  <c r="C1622" i="7" s="1"/>
  <c r="C1623" i="7" a="1"/>
  <c r="C1623" i="7" s="1"/>
  <c r="C1624" i="7" a="1"/>
  <c r="C1624" i="7" s="1"/>
  <c r="C1625" i="7" a="1"/>
  <c r="C1625" i="7" s="1"/>
  <c r="C1626" i="7" a="1"/>
  <c r="C1626" i="7" s="1"/>
  <c r="C1627" i="7" a="1"/>
  <c r="C1627" i="7" s="1"/>
  <c r="C1628" i="7" a="1"/>
  <c r="C1628" i="7" s="1"/>
  <c r="C1629" i="7" a="1"/>
  <c r="C1629" i="7" s="1"/>
  <c r="C1630" i="7" a="1"/>
  <c r="C1630" i="7" s="1"/>
  <c r="C1631" i="7" a="1"/>
  <c r="C1631" i="7" s="1"/>
  <c r="C1632" i="7" a="1"/>
  <c r="C1632" i="7" s="1"/>
  <c r="C1633" i="7" a="1"/>
  <c r="C1633" i="7" s="1"/>
  <c r="C1634" i="7" a="1"/>
  <c r="C1634" i="7" s="1"/>
  <c r="C1635" i="7" a="1"/>
  <c r="C1635" i="7" s="1"/>
  <c r="C1636" i="7" a="1"/>
  <c r="C1636" i="7" s="1"/>
  <c r="C1637" i="7" a="1"/>
  <c r="C1637" i="7" s="1"/>
  <c r="C1638" i="7" a="1"/>
  <c r="C1638" i="7" s="1"/>
  <c r="C1639" i="7" a="1"/>
  <c r="C1639" i="7" s="1"/>
  <c r="C1640" i="7" a="1"/>
  <c r="C1640" i="7" s="1"/>
  <c r="C1641" i="7" a="1"/>
  <c r="C1641" i="7" s="1"/>
  <c r="C1642" i="7" a="1"/>
  <c r="C1642" i="7" s="1"/>
  <c r="C1643" i="7" a="1"/>
  <c r="C1643" i="7" s="1"/>
  <c r="C1644" i="7" a="1"/>
  <c r="C1644" i="7" s="1"/>
  <c r="C1645" i="7" a="1"/>
  <c r="C1645" i="7" s="1"/>
  <c r="C1646" i="7" a="1"/>
  <c r="C1646" i="7" s="1"/>
  <c r="C1647" i="7" a="1"/>
  <c r="C1647" i="7" s="1"/>
  <c r="C1648" i="7" a="1"/>
  <c r="C1648" i="7" s="1"/>
  <c r="C1649" i="7" a="1"/>
  <c r="C1649" i="7" s="1"/>
  <c r="C1650" i="7" a="1"/>
  <c r="C1650" i="7" s="1"/>
  <c r="C1651" i="7" a="1"/>
  <c r="C1651" i="7" s="1"/>
  <c r="C1652" i="7" a="1"/>
  <c r="C1652" i="7" s="1"/>
  <c r="C1653" i="7" a="1"/>
  <c r="C1653" i="7" s="1"/>
  <c r="C1654" i="7" a="1"/>
  <c r="C1654" i="7" s="1"/>
  <c r="C1655" i="7" a="1"/>
  <c r="C1655" i="7" s="1"/>
  <c r="C1656" i="7" a="1"/>
  <c r="C1656" i="7" s="1"/>
  <c r="C1657" i="7" a="1"/>
  <c r="C1657" i="7" s="1"/>
  <c r="C1658" i="7" a="1"/>
  <c r="C1658" i="7" s="1"/>
  <c r="C1659" i="7" a="1"/>
  <c r="C1659" i="7" s="1"/>
  <c r="C1660" i="7" a="1"/>
  <c r="C1660" i="7" s="1"/>
  <c r="C1661" i="7" a="1"/>
  <c r="C1661" i="7" s="1"/>
  <c r="C1662" i="7" a="1"/>
  <c r="C1662" i="7" s="1"/>
  <c r="C1663" i="7" a="1"/>
  <c r="C1663" i="7" s="1"/>
  <c r="C1664" i="7" a="1"/>
  <c r="C1664" i="7" s="1"/>
  <c r="C1665" i="7" a="1"/>
  <c r="C1665" i="7" s="1"/>
  <c r="C1666" i="7" a="1"/>
  <c r="C1666" i="7" s="1"/>
  <c r="C1667" i="7" a="1"/>
  <c r="C1667" i="7" s="1"/>
  <c r="C1668" i="7" a="1"/>
  <c r="C1668" i="7" s="1"/>
  <c r="C1669" i="7" a="1"/>
  <c r="C1669" i="7" s="1"/>
  <c r="C1670" i="7" a="1"/>
  <c r="C1670" i="7" s="1"/>
  <c r="C1671" i="7" a="1"/>
  <c r="C1671" i="7" s="1"/>
  <c r="C1672" i="7" a="1"/>
  <c r="C1672" i="7" s="1"/>
  <c r="C1673" i="7" a="1"/>
  <c r="C1673" i="7" s="1"/>
  <c r="C1674" i="7" a="1"/>
  <c r="C1674" i="7" s="1"/>
  <c r="C1675" i="7" a="1"/>
  <c r="C1675" i="7" s="1"/>
  <c r="C1676" i="7" a="1"/>
  <c r="C1676" i="7" s="1"/>
  <c r="C1677" i="7" a="1"/>
  <c r="C1677" i="7" s="1"/>
  <c r="C1678" i="7" a="1"/>
  <c r="C1678" i="7" s="1"/>
  <c r="C1679" i="7" a="1"/>
  <c r="C1679" i="7" s="1"/>
  <c r="C1680" i="7" a="1"/>
  <c r="C1680" i="7" s="1"/>
  <c r="C1681" i="7" a="1"/>
  <c r="C1681" i="7" s="1"/>
  <c r="C1682" i="7" a="1"/>
  <c r="C1682" i="7" s="1"/>
  <c r="C1683" i="7" a="1"/>
  <c r="C1683" i="7" s="1"/>
  <c r="C1684" i="7" a="1"/>
  <c r="C1684" i="7" s="1"/>
  <c r="C1685" i="7" a="1"/>
  <c r="C1685" i="7" s="1"/>
  <c r="C1686" i="7" a="1"/>
  <c r="C1686" i="7" s="1"/>
  <c r="C1687" i="7" a="1"/>
  <c r="C1687" i="7" s="1"/>
  <c r="C1688" i="7" a="1"/>
  <c r="C1688" i="7" s="1"/>
  <c r="C1689" i="7" a="1"/>
  <c r="C1689" i="7" s="1"/>
  <c r="C1690" i="7" a="1"/>
  <c r="C1690" i="7" s="1"/>
  <c r="C1691" i="7" a="1"/>
  <c r="C1691" i="7" s="1"/>
  <c r="C1692" i="7" a="1"/>
  <c r="C1692" i="7" s="1"/>
  <c r="C1693" i="7" a="1"/>
  <c r="C1693" i="7" s="1"/>
  <c r="C1694" i="7" a="1"/>
  <c r="C1694" i="7" s="1"/>
  <c r="C1695" i="7" a="1"/>
  <c r="C1695" i="7" s="1"/>
  <c r="C1696" i="7" a="1"/>
  <c r="C1696" i="7" s="1"/>
  <c r="C1697" i="7" a="1"/>
  <c r="C1697" i="7" s="1"/>
  <c r="C1698" i="7" a="1"/>
  <c r="C1698" i="7" s="1"/>
  <c r="C1699" i="7" a="1"/>
  <c r="C1699" i="7" s="1"/>
  <c r="C1700" i="7" a="1"/>
  <c r="C1700" i="7" s="1"/>
  <c r="C1701" i="7" a="1"/>
  <c r="C1701" i="7" s="1"/>
  <c r="C1702" i="7" a="1"/>
  <c r="C1702" i="7" s="1"/>
  <c r="C1703" i="7" a="1"/>
  <c r="C1703" i="7" s="1"/>
  <c r="C1704" i="7" a="1"/>
  <c r="C1704" i="7" s="1"/>
  <c r="C1705" i="7" a="1"/>
  <c r="C1705" i="7" s="1"/>
  <c r="C1706" i="7" a="1"/>
  <c r="C1706" i="7" s="1"/>
  <c r="C1707" i="7" a="1"/>
  <c r="C1707" i="7" s="1"/>
  <c r="C1708" i="7" a="1"/>
  <c r="C1708" i="7" s="1"/>
  <c r="C1709" i="7" a="1"/>
  <c r="C1709" i="7" s="1"/>
  <c r="C1710" i="7" a="1"/>
  <c r="C1710" i="7" s="1"/>
  <c r="C1711" i="7" a="1"/>
  <c r="C1711" i="7" s="1"/>
  <c r="C1712" i="7" a="1"/>
  <c r="C1712" i="7" s="1"/>
  <c r="C1713" i="7" a="1"/>
  <c r="C1713" i="7" s="1"/>
  <c r="C1714" i="7" a="1"/>
  <c r="C1714" i="7" s="1"/>
  <c r="C1715" i="7" a="1"/>
  <c r="C1715" i="7" s="1"/>
  <c r="C1716" i="7" a="1"/>
  <c r="C1716" i="7" s="1"/>
  <c r="C1717" i="7" a="1"/>
  <c r="C1717" i="7" s="1"/>
  <c r="C1718" i="7" a="1"/>
  <c r="C1718" i="7" s="1"/>
  <c r="C1719" i="7" a="1"/>
  <c r="C1719" i="7" s="1"/>
  <c r="C1720" i="7" a="1"/>
  <c r="C1720" i="7" s="1"/>
  <c r="C1721" i="7" a="1"/>
  <c r="C1721" i="7" s="1"/>
  <c r="C1722" i="7" a="1"/>
  <c r="C1722" i="7" s="1"/>
  <c r="C1723" i="7" a="1"/>
  <c r="C1723" i="7" s="1"/>
  <c r="C1724" i="7" a="1"/>
  <c r="C1724" i="7" s="1"/>
  <c r="C1725" i="7" a="1"/>
  <c r="C1725" i="7" s="1"/>
  <c r="C1726" i="7" a="1"/>
  <c r="C1726" i="7" s="1"/>
  <c r="C1727" i="7" a="1"/>
  <c r="C1727" i="7" s="1"/>
  <c r="C1728" i="7" a="1"/>
  <c r="C1728" i="7" s="1"/>
  <c r="C1729" i="7" a="1"/>
  <c r="C1729" i="7" s="1"/>
  <c r="C1730" i="7" a="1"/>
  <c r="C1730" i="7" s="1"/>
  <c r="C1731" i="7" a="1"/>
  <c r="C1731" i="7" s="1"/>
  <c r="C1732" i="7" a="1"/>
  <c r="C1732" i="7" s="1"/>
  <c r="C1733" i="7" a="1"/>
  <c r="C1733" i="7" s="1"/>
  <c r="C1734" i="7" a="1"/>
  <c r="C1734" i="7" s="1"/>
  <c r="C1735" i="7" a="1"/>
  <c r="C1735" i="7" s="1"/>
  <c r="C1736" i="7" a="1"/>
  <c r="C1736" i="7" s="1"/>
  <c r="C1737" i="7" a="1"/>
  <c r="C1737" i="7" s="1"/>
  <c r="C1738" i="7" a="1"/>
  <c r="C1738" i="7" s="1"/>
  <c r="C1739" i="7" a="1"/>
  <c r="C1739" i="7" s="1"/>
  <c r="C1740" i="7" a="1"/>
  <c r="C1740" i="7" s="1"/>
  <c r="C1741" i="7" a="1"/>
  <c r="C1741" i="7" s="1"/>
  <c r="C1742" i="7" a="1"/>
  <c r="C1742" i="7" s="1"/>
  <c r="C1743" i="7" a="1"/>
  <c r="C1743" i="7" s="1"/>
  <c r="C1744" i="7" a="1"/>
  <c r="C1744" i="7" s="1"/>
  <c r="C1745" i="7" a="1"/>
  <c r="C1745" i="7" s="1"/>
  <c r="C1746" i="7" a="1"/>
  <c r="C1746" i="7" s="1"/>
  <c r="C1747" i="7" a="1"/>
  <c r="C1747" i="7" s="1"/>
  <c r="C1748" i="7" a="1"/>
  <c r="C1748" i="7" s="1"/>
  <c r="C1749" i="7" a="1"/>
  <c r="C1749" i="7" s="1"/>
  <c r="C1750" i="7" a="1"/>
  <c r="C1750" i="7" s="1"/>
  <c r="C1751" i="7" a="1"/>
  <c r="C1751" i="7" s="1"/>
  <c r="C1752" i="7" a="1"/>
  <c r="C1752" i="7" s="1"/>
  <c r="C1753" i="7" a="1"/>
  <c r="C1753" i="7" s="1"/>
  <c r="C1754" i="7" a="1"/>
  <c r="C1754" i="7" s="1"/>
  <c r="C1755" i="7" a="1"/>
  <c r="C1755" i="7" s="1"/>
  <c r="C1756" i="7" a="1"/>
  <c r="C1756" i="7" s="1"/>
  <c r="C1757" i="7" a="1"/>
  <c r="C1757" i="7" s="1"/>
  <c r="C1758" i="7" a="1"/>
  <c r="C1758" i="7" s="1"/>
  <c r="C1759" i="7" a="1"/>
  <c r="C1759" i="7" s="1"/>
  <c r="C1760" i="7" a="1"/>
  <c r="C1760" i="7" s="1"/>
  <c r="C1761" i="7" a="1"/>
  <c r="C1761" i="7" s="1"/>
  <c r="C1762" i="7" a="1"/>
  <c r="C1762" i="7" s="1"/>
  <c r="C1763" i="7" a="1"/>
  <c r="C1763" i="7" s="1"/>
  <c r="C1764" i="7" a="1"/>
  <c r="C1764" i="7" s="1"/>
  <c r="C1765" i="7" a="1"/>
  <c r="C1765" i="7" s="1"/>
  <c r="C1766" i="7" a="1"/>
  <c r="C1766" i="7" s="1"/>
  <c r="C1767" i="7" a="1"/>
  <c r="C1767" i="7" s="1"/>
  <c r="C1768" i="7" a="1"/>
  <c r="C1768" i="7" s="1"/>
  <c r="C1769" i="7" a="1"/>
  <c r="C1769" i="7" s="1"/>
  <c r="C1770" i="7" a="1"/>
  <c r="C1770" i="7" s="1"/>
  <c r="C1771" i="7" a="1"/>
  <c r="C1771" i="7" s="1"/>
  <c r="C1772" i="7" a="1"/>
  <c r="C1772" i="7" s="1"/>
  <c r="C1773" i="7" a="1"/>
  <c r="C1773" i="7" s="1"/>
  <c r="C1774" i="7" a="1"/>
  <c r="C1774" i="7" s="1"/>
  <c r="C1775" i="7" a="1"/>
  <c r="C1775" i="7" s="1"/>
  <c r="C1776" i="7" a="1"/>
  <c r="C1776" i="7" s="1"/>
  <c r="C1777" i="7" a="1"/>
  <c r="C1777" i="7" s="1"/>
  <c r="C1778" i="7" a="1"/>
  <c r="C1778" i="7" s="1"/>
  <c r="C1779" i="7" a="1"/>
  <c r="C1779" i="7" s="1"/>
  <c r="C1780" i="7" a="1"/>
  <c r="C1780" i="7" s="1"/>
  <c r="C1781" i="7" a="1"/>
  <c r="C1781" i="7" s="1"/>
  <c r="C1782" i="7" a="1"/>
  <c r="C1782" i="7" s="1"/>
  <c r="C1783" i="7" a="1"/>
  <c r="C1783" i="7" s="1"/>
  <c r="C1784" i="7" a="1"/>
  <c r="C1784" i="7" s="1"/>
  <c r="C1785" i="7" a="1"/>
  <c r="C1785" i="7" s="1"/>
  <c r="C1786" i="7" a="1"/>
  <c r="C1786" i="7" s="1"/>
  <c r="C1787" i="7" a="1"/>
  <c r="C1787" i="7" s="1"/>
  <c r="C1788" i="7" a="1"/>
  <c r="C1788" i="7" s="1"/>
  <c r="C1789" i="7" a="1"/>
  <c r="C1789" i="7" s="1"/>
  <c r="C1790" i="7" a="1"/>
  <c r="C1790" i="7" s="1"/>
  <c r="C1791" i="7" a="1"/>
  <c r="C1791" i="7" s="1"/>
  <c r="C1792" i="7" a="1"/>
  <c r="C1792" i="7" s="1"/>
  <c r="C1793" i="7" a="1"/>
  <c r="C1793" i="7" s="1"/>
  <c r="C1794" i="7" a="1"/>
  <c r="C1794" i="7" s="1"/>
  <c r="C1795" i="7" a="1"/>
  <c r="C1795" i="7" s="1"/>
  <c r="C1796" i="7" a="1"/>
  <c r="C1796" i="7" s="1"/>
  <c r="C1797" i="7" a="1"/>
  <c r="C1797" i="7" s="1"/>
  <c r="C1798" i="7" a="1"/>
  <c r="C1798" i="7" s="1"/>
  <c r="C1799" i="7" a="1"/>
  <c r="C1799" i="7" s="1"/>
  <c r="C1800" i="7" a="1"/>
  <c r="C1800" i="7" s="1"/>
  <c r="C1801" i="7" a="1"/>
  <c r="C1801" i="7" s="1"/>
  <c r="C1802" i="7" a="1"/>
  <c r="C1802" i="7" s="1"/>
  <c r="C1803" i="7" a="1"/>
  <c r="C1803" i="7" s="1"/>
  <c r="C1804" i="7" a="1"/>
  <c r="C1804" i="7" s="1"/>
  <c r="C1805" i="7" a="1"/>
  <c r="C1805" i="7" s="1"/>
  <c r="C1806" i="7" a="1"/>
  <c r="C1806" i="7" s="1"/>
  <c r="C1807" i="7" a="1"/>
  <c r="C1807" i="7" s="1"/>
  <c r="C1808" i="7" a="1"/>
  <c r="C1808" i="7" s="1"/>
  <c r="C1809" i="7" a="1"/>
  <c r="C1809" i="7" s="1"/>
  <c r="C1810" i="7" a="1"/>
  <c r="C1810" i="7" s="1"/>
  <c r="C1811" i="7" a="1"/>
  <c r="C1811" i="7" s="1"/>
  <c r="C1812" i="7" a="1"/>
  <c r="C1812" i="7" s="1"/>
  <c r="C1813" i="7" a="1"/>
  <c r="C1813" i="7" s="1"/>
  <c r="C1814" i="7" a="1"/>
  <c r="C1814" i="7" s="1"/>
  <c r="C1815" i="7" a="1"/>
  <c r="C1815" i="7" s="1"/>
  <c r="C1816" i="7" a="1"/>
  <c r="C1816" i="7" s="1"/>
  <c r="C1817" i="7" a="1"/>
  <c r="C1817" i="7" s="1"/>
  <c r="C1818" i="7" a="1"/>
  <c r="C1818" i="7" s="1"/>
  <c r="C1819" i="7" a="1"/>
  <c r="C1819" i="7" s="1"/>
  <c r="C1820" i="7" a="1"/>
  <c r="C1820" i="7" s="1"/>
  <c r="C1821" i="7" a="1"/>
  <c r="C1821" i="7" s="1"/>
  <c r="C1822" i="7" a="1"/>
  <c r="C1822" i="7" s="1"/>
  <c r="C1823" i="7" a="1"/>
  <c r="C1823" i="7" s="1"/>
  <c r="C1824" i="7" a="1"/>
  <c r="C1824" i="7" s="1"/>
  <c r="C1825" i="7" a="1"/>
  <c r="C1825" i="7" s="1"/>
  <c r="C1826" i="7" a="1"/>
  <c r="C1826" i="7" s="1"/>
  <c r="C1827" i="7" a="1"/>
  <c r="C1827" i="7" s="1"/>
  <c r="C1828" i="7" a="1"/>
  <c r="C1828" i="7" s="1"/>
  <c r="C1829" i="7" a="1"/>
  <c r="C1829" i="7" s="1"/>
  <c r="C1830" i="7" a="1"/>
  <c r="C1830" i="7" s="1"/>
  <c r="C1831" i="7" a="1"/>
  <c r="C1831" i="7" s="1"/>
  <c r="C1832" i="7" a="1"/>
  <c r="C1832" i="7" s="1"/>
  <c r="C1833" i="7" a="1"/>
  <c r="C1833" i="7" s="1"/>
  <c r="C1834" i="7" a="1"/>
  <c r="C1834" i="7" s="1"/>
  <c r="C1835" i="7" a="1"/>
  <c r="C1835" i="7" s="1"/>
  <c r="C1836" i="7" a="1"/>
  <c r="C1836" i="7" s="1"/>
  <c r="C1837" i="7" a="1"/>
  <c r="C1837" i="7" s="1"/>
  <c r="C1838" i="7" a="1"/>
  <c r="C1838" i="7" s="1"/>
  <c r="C1839" i="7" a="1"/>
  <c r="C1839" i="7" s="1"/>
  <c r="C1840" i="7" a="1"/>
  <c r="C1840" i="7" s="1"/>
  <c r="C1841" i="7" a="1"/>
  <c r="C1841" i="7" s="1"/>
  <c r="C1842" i="7" a="1"/>
  <c r="C1842" i="7" s="1"/>
  <c r="C1843" i="7" a="1"/>
  <c r="C1843" i="7" s="1"/>
  <c r="C1844" i="7" a="1"/>
  <c r="C1844" i="7" s="1"/>
  <c r="C1845" i="7" a="1"/>
  <c r="C1845" i="7" s="1"/>
  <c r="C1846" i="7" a="1"/>
  <c r="C1846" i="7" s="1"/>
  <c r="C1847" i="7" a="1"/>
  <c r="C1847" i="7" s="1"/>
  <c r="C1848" i="7" a="1"/>
  <c r="C1848" i="7" s="1"/>
  <c r="C1849" i="7" a="1"/>
  <c r="C1849" i="7" s="1"/>
  <c r="C1850" i="7" a="1"/>
  <c r="C1850" i="7" s="1"/>
  <c r="C1851" i="7" a="1"/>
  <c r="C1851" i="7" s="1"/>
  <c r="C1852" i="7" a="1"/>
  <c r="C1852" i="7" s="1"/>
  <c r="C1853" i="7" a="1"/>
  <c r="C1853" i="7" s="1"/>
  <c r="C1854" i="7" a="1"/>
  <c r="C1854" i="7" s="1"/>
  <c r="C1855" i="7" a="1"/>
  <c r="C1855" i="7" s="1"/>
  <c r="C1856" i="7" a="1"/>
  <c r="C1856" i="7" s="1"/>
  <c r="C1857" i="7" a="1"/>
  <c r="C1857" i="7" s="1"/>
  <c r="C1858" i="7" a="1"/>
  <c r="C1858" i="7" s="1"/>
  <c r="C1859" i="7" a="1"/>
  <c r="C1859" i="7" s="1"/>
  <c r="C1860" i="7" a="1"/>
  <c r="C1860" i="7" s="1"/>
  <c r="C1861" i="7" a="1"/>
  <c r="C1861" i="7" s="1"/>
  <c r="C1862" i="7" a="1"/>
  <c r="C1862" i="7" s="1"/>
  <c r="C1863" i="7" a="1"/>
  <c r="C1863" i="7" s="1"/>
  <c r="C1864" i="7" a="1"/>
  <c r="C1864" i="7" s="1"/>
  <c r="C1865" i="7" a="1"/>
  <c r="C1865" i="7" s="1"/>
  <c r="C1866" i="7" a="1"/>
  <c r="C1866" i="7" s="1"/>
  <c r="C1867" i="7" a="1"/>
  <c r="C1867" i="7" s="1"/>
  <c r="C1868" i="7" a="1"/>
  <c r="C1868" i="7" s="1"/>
  <c r="C1869" i="7" a="1"/>
  <c r="C1869" i="7" s="1"/>
  <c r="C1870" i="7" a="1"/>
  <c r="C1870" i="7" s="1"/>
  <c r="C1871" i="7" a="1"/>
  <c r="C1871" i="7" s="1"/>
  <c r="C1872" i="7" a="1"/>
  <c r="C1872" i="7" s="1"/>
  <c r="C1873" i="7" a="1"/>
  <c r="C1873" i="7" s="1"/>
  <c r="C1874" i="7" a="1"/>
  <c r="C1874" i="7" s="1"/>
  <c r="C1875" i="7" a="1"/>
  <c r="C1875" i="7" s="1"/>
  <c r="C1876" i="7" a="1"/>
  <c r="C1876" i="7" s="1"/>
  <c r="C1877" i="7" a="1"/>
  <c r="C1877" i="7" s="1"/>
  <c r="C1878" i="7" a="1"/>
  <c r="C1878" i="7" s="1"/>
  <c r="C1879" i="7" a="1"/>
  <c r="C1879" i="7" s="1"/>
  <c r="C1880" i="7" a="1"/>
  <c r="C1880" i="7" s="1"/>
  <c r="C1881" i="7" a="1"/>
  <c r="C1881" i="7" s="1"/>
  <c r="C1882" i="7" a="1"/>
  <c r="C1882" i="7" s="1"/>
  <c r="C1883" i="7" a="1"/>
  <c r="C1883" i="7" s="1"/>
  <c r="C1884" i="7" a="1"/>
  <c r="C1884" i="7" s="1"/>
  <c r="C1885" i="7" a="1"/>
  <c r="C1885" i="7" s="1"/>
  <c r="C1886" i="7" a="1"/>
  <c r="C1886" i="7" s="1"/>
  <c r="C1887" i="7" a="1"/>
  <c r="C1887" i="7" s="1"/>
  <c r="C1888" i="7" a="1"/>
  <c r="C1888" i="7" s="1"/>
  <c r="C1889" i="7" a="1"/>
  <c r="C1889" i="7" s="1"/>
  <c r="C1890" i="7" a="1"/>
  <c r="C1890" i="7" s="1"/>
  <c r="C1891" i="7" a="1"/>
  <c r="C1891" i="7" s="1"/>
  <c r="C1892" i="7" a="1"/>
  <c r="C1892" i="7" s="1"/>
  <c r="C1893" i="7" a="1"/>
  <c r="C1893" i="7" s="1"/>
  <c r="C1894" i="7" a="1"/>
  <c r="C1894" i="7" s="1"/>
  <c r="C1895" i="7" a="1"/>
  <c r="C1895" i="7" s="1"/>
  <c r="C1896" i="7" a="1"/>
  <c r="C1896" i="7" s="1"/>
  <c r="C1897" i="7" a="1"/>
  <c r="C1897" i="7" s="1"/>
  <c r="C1898" i="7" a="1"/>
  <c r="C1898" i="7" s="1"/>
  <c r="C1899" i="7" a="1"/>
  <c r="C1899" i="7" s="1"/>
  <c r="C1900" i="7" a="1"/>
  <c r="C1900" i="7" s="1"/>
  <c r="C1901" i="7" a="1"/>
  <c r="C1901" i="7" s="1"/>
  <c r="C1902" i="7" a="1"/>
  <c r="C1902" i="7" s="1"/>
  <c r="C1903" i="7" a="1"/>
  <c r="C1903" i="7" s="1"/>
  <c r="C1904" i="7" a="1"/>
  <c r="C1904" i="7" s="1"/>
  <c r="C1905" i="7" a="1"/>
  <c r="C1905" i="7" s="1"/>
  <c r="C1906" i="7" a="1"/>
  <c r="C1906" i="7" s="1"/>
  <c r="C1907" i="7" a="1"/>
  <c r="C1907" i="7" s="1"/>
  <c r="C1908" i="7" a="1"/>
  <c r="C1908" i="7" s="1"/>
  <c r="C1909" i="7" a="1"/>
  <c r="C1909" i="7" s="1"/>
  <c r="C1910" i="7" a="1"/>
  <c r="C1910" i="7" s="1"/>
  <c r="C1911" i="7" a="1"/>
  <c r="C1911" i="7" s="1"/>
  <c r="C1912" i="7" a="1"/>
  <c r="C1912" i="7" s="1"/>
  <c r="C1913" i="7" a="1"/>
  <c r="C1913" i="7" s="1"/>
  <c r="C1914" i="7" a="1"/>
  <c r="C1914" i="7" s="1"/>
  <c r="C1915" i="7" a="1"/>
  <c r="C1915" i="7" s="1"/>
  <c r="C1916" i="7" a="1"/>
  <c r="C1916" i="7" s="1"/>
  <c r="C1917" i="7" a="1"/>
  <c r="C1917" i="7" s="1"/>
  <c r="C1918" i="7" a="1"/>
  <c r="C1918" i="7" s="1"/>
  <c r="C1919" i="7" a="1"/>
  <c r="C1919" i="7" s="1"/>
  <c r="C1920" i="7" a="1"/>
  <c r="C1920" i="7" s="1"/>
  <c r="C1921" i="7" a="1"/>
  <c r="C1921" i="7" s="1"/>
  <c r="C1922" i="7" a="1"/>
  <c r="C1922" i="7" s="1"/>
  <c r="C1923" i="7" a="1"/>
  <c r="C1923" i="7" s="1"/>
  <c r="C1924" i="7" a="1"/>
  <c r="C1924" i="7" s="1"/>
  <c r="C1925" i="7" a="1"/>
  <c r="C1925" i="7" s="1"/>
  <c r="C1926" i="7" a="1"/>
  <c r="C1926" i="7" s="1"/>
  <c r="C1927" i="7" a="1"/>
  <c r="C1927" i="7" s="1"/>
  <c r="C1928" i="7" a="1"/>
  <c r="C1928" i="7" s="1"/>
  <c r="C1929" i="7" a="1"/>
  <c r="C1929" i="7" s="1"/>
  <c r="C1930" i="7" a="1"/>
  <c r="C1930" i="7" s="1"/>
  <c r="C1931" i="7" a="1"/>
  <c r="C1931" i="7" s="1"/>
  <c r="C1932" i="7" a="1"/>
  <c r="C1932" i="7" s="1"/>
  <c r="C1933" i="7" a="1"/>
  <c r="C1933" i="7" s="1"/>
  <c r="C1934" i="7" a="1"/>
  <c r="C1934" i="7" s="1"/>
  <c r="C1935" i="7" a="1"/>
  <c r="C1935" i="7" s="1"/>
  <c r="C1936" i="7" a="1"/>
  <c r="C1936" i="7" s="1"/>
  <c r="C1937" i="7" a="1"/>
  <c r="C1937" i="7" s="1"/>
  <c r="C1938" i="7" a="1"/>
  <c r="C1938" i="7" s="1"/>
  <c r="C1939" i="7" a="1"/>
  <c r="C1939" i="7" s="1"/>
  <c r="C1940" i="7" a="1"/>
  <c r="C1940" i="7" s="1"/>
  <c r="C1941" i="7" a="1"/>
  <c r="C1941" i="7" s="1"/>
  <c r="C1942" i="7" a="1"/>
  <c r="C1942" i="7" s="1"/>
  <c r="C1943" i="7" a="1"/>
  <c r="C1943" i="7" s="1"/>
  <c r="C1944" i="7" a="1"/>
  <c r="C1944" i="7" s="1"/>
  <c r="C1945" i="7" a="1"/>
  <c r="C1945" i="7" s="1"/>
  <c r="C1946" i="7" a="1"/>
  <c r="C1946" i="7" s="1"/>
  <c r="C1947" i="7" a="1"/>
  <c r="C1947" i="7" s="1"/>
  <c r="C1948" i="7" a="1"/>
  <c r="C1948" i="7" s="1"/>
  <c r="C1949" i="7" a="1"/>
  <c r="C1949" i="7" s="1"/>
  <c r="C1950" i="7" a="1"/>
  <c r="C1950" i="7" s="1"/>
  <c r="C1951" i="7" a="1"/>
  <c r="C1951" i="7" s="1"/>
  <c r="C1952" i="7" a="1"/>
  <c r="C1952" i="7" s="1"/>
  <c r="C1953" i="7" a="1"/>
  <c r="C1953" i="7" s="1"/>
  <c r="C1954" i="7" a="1"/>
  <c r="C1954" i="7" s="1"/>
  <c r="C1955" i="7" a="1"/>
  <c r="C1955" i="7" s="1"/>
  <c r="C1956" i="7" a="1"/>
  <c r="C1956" i="7" s="1"/>
  <c r="C1957" i="7" a="1"/>
  <c r="C1957" i="7" s="1"/>
  <c r="C1958" i="7" a="1"/>
  <c r="C1958" i="7" s="1"/>
  <c r="C1959" i="7" a="1"/>
  <c r="C1959" i="7" s="1"/>
  <c r="C1960" i="7" a="1"/>
  <c r="C1960" i="7" s="1"/>
  <c r="C1961" i="7" a="1"/>
  <c r="C1961" i="7" s="1"/>
  <c r="C1962" i="7" a="1"/>
  <c r="C1962" i="7" s="1"/>
  <c r="C1963" i="7" a="1"/>
  <c r="C1963" i="7" s="1"/>
  <c r="C1964" i="7" a="1"/>
  <c r="C1964" i="7" s="1"/>
  <c r="C1965" i="7" a="1"/>
  <c r="C1965" i="7" s="1"/>
  <c r="C1966" i="7" a="1"/>
  <c r="C1966" i="7" s="1"/>
  <c r="C1967" i="7" a="1"/>
  <c r="C1967" i="7" s="1"/>
  <c r="C1968" i="7" a="1"/>
  <c r="C1968" i="7" s="1"/>
  <c r="C1969" i="7" a="1"/>
  <c r="C1969" i="7" s="1"/>
  <c r="C1970" i="7" a="1"/>
  <c r="C1970" i="7" s="1"/>
  <c r="C1971" i="7" a="1"/>
  <c r="C1971" i="7" s="1"/>
  <c r="C1972" i="7" a="1"/>
  <c r="C1972" i="7" s="1"/>
  <c r="C1973" i="7" a="1"/>
  <c r="C1973" i="7" s="1"/>
  <c r="C1974" i="7" a="1"/>
  <c r="C1974" i="7" s="1"/>
  <c r="C1975" i="7" a="1"/>
  <c r="C1975" i="7" s="1"/>
  <c r="C1976" i="7" a="1"/>
  <c r="C1976" i="7" s="1"/>
  <c r="C1977" i="7" a="1"/>
  <c r="C1977" i="7" s="1"/>
  <c r="C1978" i="7" a="1"/>
  <c r="C1978" i="7" s="1"/>
  <c r="C1979" i="7" a="1"/>
  <c r="C1979" i="7" s="1"/>
  <c r="C1980" i="7" a="1"/>
  <c r="C1980" i="7" s="1"/>
  <c r="C1981" i="7" a="1"/>
  <c r="C1981" i="7" s="1"/>
  <c r="C1982" i="7" a="1"/>
  <c r="C1982" i="7" s="1"/>
  <c r="C1983" i="7" a="1"/>
  <c r="C1983" i="7" s="1"/>
  <c r="C1984" i="7" a="1"/>
  <c r="C1984" i="7" s="1"/>
  <c r="C1985" i="7" a="1"/>
  <c r="C1985" i="7" s="1"/>
  <c r="C1986" i="7" a="1"/>
  <c r="C1986" i="7" s="1"/>
  <c r="C1987" i="7" a="1"/>
  <c r="C1987" i="7" s="1"/>
  <c r="C1988" i="7" a="1"/>
  <c r="C1988" i="7" s="1"/>
  <c r="C1989" i="7" a="1"/>
  <c r="C1989" i="7" s="1"/>
  <c r="C1990" i="7" a="1"/>
  <c r="C1990" i="7" s="1"/>
  <c r="C1991" i="7" a="1"/>
  <c r="C1991" i="7" s="1"/>
  <c r="C1992" i="7" a="1"/>
  <c r="C1992" i="7" s="1"/>
  <c r="C1993" i="7" a="1"/>
  <c r="C1993" i="7" s="1"/>
  <c r="C1994" i="7" a="1"/>
  <c r="C1994" i="7" s="1"/>
  <c r="C1995" i="7" a="1"/>
  <c r="C1995" i="7" s="1"/>
  <c r="C1996" i="7" a="1"/>
  <c r="C1996" i="7" s="1"/>
  <c r="C1997" i="7" a="1"/>
  <c r="C1997" i="7" s="1"/>
  <c r="C1998" i="7" a="1"/>
  <c r="C1998" i="7" s="1"/>
  <c r="C1999" i="7" a="1"/>
  <c r="C1999" i="7" s="1"/>
  <c r="C2000" i="7" a="1"/>
  <c r="C2000" i="7" s="1"/>
  <c r="C2001" i="7" a="1"/>
  <c r="C2001" i="7" s="1"/>
  <c r="C2002" i="7" a="1"/>
  <c r="C2002" i="7" s="1"/>
  <c r="C2003" i="7" a="1"/>
  <c r="C2003" i="7" s="1"/>
  <c r="C2004" i="7" a="1"/>
  <c r="C2004" i="7" s="1"/>
  <c r="C2005" i="7" a="1"/>
  <c r="C2005" i="7" s="1"/>
  <c r="C2006" i="7" a="1"/>
  <c r="C2006" i="7" s="1"/>
  <c r="C2007" i="7" a="1"/>
  <c r="C2007" i="7" s="1"/>
  <c r="C2008" i="7" a="1"/>
  <c r="C2008" i="7" s="1"/>
  <c r="C2009" i="7" a="1"/>
  <c r="C2009" i="7" s="1"/>
  <c r="C2010" i="7" a="1"/>
  <c r="C2010" i="7" s="1"/>
  <c r="C2011" i="7" a="1"/>
  <c r="C2011" i="7" s="1"/>
  <c r="C2012" i="7" a="1"/>
  <c r="C2012" i="7" s="1"/>
  <c r="C2013" i="7" a="1"/>
  <c r="C2013" i="7" s="1"/>
  <c r="C2014" i="7" a="1"/>
  <c r="C2014" i="7" s="1"/>
  <c r="C2015" i="7" a="1"/>
  <c r="C2015" i="7" s="1"/>
  <c r="C2016" i="7" a="1"/>
  <c r="C2016" i="7" s="1"/>
  <c r="C2017" i="7" a="1"/>
  <c r="C2017" i="7" s="1"/>
  <c r="C2018" i="7" a="1"/>
  <c r="C2018" i="7" s="1"/>
  <c r="C2019" i="7" a="1"/>
  <c r="C2019" i="7" s="1"/>
  <c r="C2020" i="7" a="1"/>
  <c r="C2020" i="7" s="1"/>
  <c r="C2021" i="7" a="1"/>
  <c r="C2021" i="7" s="1"/>
  <c r="C2022" i="7" a="1"/>
  <c r="C2022" i="7" s="1"/>
  <c r="C2023" i="7" a="1"/>
  <c r="C2023" i="7" s="1"/>
  <c r="C2024" i="7" a="1"/>
  <c r="C2024" i="7" s="1"/>
  <c r="C2025" i="7" a="1"/>
  <c r="C2025" i="7" s="1"/>
  <c r="C2026" i="7" a="1"/>
  <c r="C2026" i="7" s="1"/>
  <c r="C2027" i="7" a="1"/>
  <c r="C2027" i="7" s="1"/>
  <c r="C2028" i="7" a="1"/>
  <c r="C2028" i="7" s="1"/>
  <c r="C2029" i="7" a="1"/>
  <c r="C2029" i="7" s="1"/>
  <c r="C2030" i="7" a="1"/>
  <c r="C2030" i="7" s="1"/>
  <c r="C2031" i="7" a="1"/>
  <c r="C2031" i="7" s="1"/>
  <c r="C2032" i="7" a="1"/>
  <c r="C2032" i="7" s="1"/>
  <c r="C2033" i="7" a="1"/>
  <c r="C2033" i="7" s="1"/>
  <c r="C2034" i="7" a="1"/>
  <c r="C2034" i="7" s="1"/>
  <c r="C2035" i="7" a="1"/>
  <c r="C2035" i="7" s="1"/>
  <c r="C2036" i="7" a="1"/>
  <c r="C2036" i="7" s="1"/>
  <c r="C2037" i="7" a="1"/>
  <c r="C2037" i="7" s="1"/>
  <c r="C2038" i="7" a="1"/>
  <c r="C2038" i="7" s="1"/>
  <c r="C2039" i="7" a="1"/>
  <c r="C2039" i="7" s="1"/>
  <c r="C2040" i="7" a="1"/>
  <c r="C2040" i="7" s="1"/>
  <c r="C2041" i="7" a="1"/>
  <c r="C2041" i="7" s="1"/>
  <c r="C2042" i="7" a="1"/>
  <c r="C2042" i="7" s="1"/>
  <c r="C2043" i="7" a="1"/>
  <c r="C2043" i="7" s="1"/>
  <c r="C2044" i="7" a="1"/>
  <c r="C2044" i="7" s="1"/>
  <c r="C2045" i="7" a="1"/>
  <c r="C2045" i="7" s="1"/>
  <c r="C2046" i="7" a="1"/>
  <c r="C2046" i="7" s="1"/>
  <c r="C2047" i="7" a="1"/>
  <c r="C2047" i="7" s="1"/>
  <c r="C2048" i="7" a="1"/>
  <c r="C2048" i="7" s="1"/>
  <c r="C2049" i="7" a="1"/>
  <c r="C2049" i="7" s="1"/>
  <c r="C2050" i="7" a="1"/>
  <c r="C2050" i="7" s="1"/>
  <c r="C2051" i="7" a="1"/>
  <c r="C2051" i="7" s="1"/>
  <c r="C2052" i="7" a="1"/>
  <c r="C2052" i="7" s="1"/>
  <c r="C2053" i="7" a="1"/>
  <c r="C2053" i="7" s="1"/>
  <c r="C2054" i="7" a="1"/>
  <c r="C2054" i="7" s="1"/>
  <c r="C2055" i="7" a="1"/>
  <c r="C2055" i="7" s="1"/>
  <c r="C2056" i="7" a="1"/>
  <c r="C2056" i="7" s="1"/>
  <c r="C2057" i="7" a="1"/>
  <c r="C2057" i="7" s="1"/>
  <c r="C2058" i="7" a="1"/>
  <c r="C2058" i="7" s="1"/>
  <c r="C2059" i="7" a="1"/>
  <c r="C2059" i="7" s="1"/>
  <c r="C2060" i="7" a="1"/>
  <c r="C2060" i="7" s="1"/>
  <c r="C2061" i="7" a="1"/>
  <c r="C2061" i="7" s="1"/>
  <c r="C2062" i="7" a="1"/>
  <c r="C2062" i="7" s="1"/>
  <c r="C2063" i="7" a="1"/>
  <c r="C2063" i="7" s="1"/>
  <c r="C2064" i="7" a="1"/>
  <c r="C2064" i="7" s="1"/>
  <c r="C2065" i="7" a="1"/>
  <c r="C2065" i="7" s="1"/>
  <c r="C2066" i="7" a="1"/>
  <c r="C2066" i="7" s="1"/>
  <c r="C2067" i="7" a="1"/>
  <c r="C2067" i="7" s="1"/>
  <c r="C2068" i="7" a="1"/>
  <c r="C2068" i="7" s="1"/>
  <c r="C2069" i="7" a="1"/>
  <c r="C2069" i="7" s="1"/>
  <c r="C2070" i="7" a="1"/>
  <c r="C2070" i="7" s="1"/>
  <c r="C2071" i="7" a="1"/>
  <c r="C2071" i="7" s="1"/>
  <c r="C2072" i="7" a="1"/>
  <c r="C2072" i="7" s="1"/>
  <c r="C2073" i="7" a="1"/>
  <c r="C2073" i="7" s="1"/>
  <c r="C2074" i="7" a="1"/>
  <c r="C2074" i="7" s="1"/>
  <c r="C2075" i="7" a="1"/>
  <c r="C2075" i="7" s="1"/>
  <c r="C2076" i="7" a="1"/>
  <c r="C2076" i="7" s="1"/>
  <c r="C2077" i="7" a="1"/>
  <c r="C2077" i="7" s="1"/>
  <c r="C2078" i="7" a="1"/>
  <c r="C2078" i="7" s="1"/>
  <c r="C2079" i="7" a="1"/>
  <c r="C2079" i="7" s="1"/>
  <c r="C2080" i="7" a="1"/>
  <c r="C2080" i="7" s="1"/>
  <c r="C2081" i="7" a="1"/>
  <c r="C2081" i="7" s="1"/>
  <c r="C2082" i="7" a="1"/>
  <c r="C2082" i="7" s="1"/>
  <c r="C2083" i="7" a="1"/>
  <c r="C2083" i="7" s="1"/>
  <c r="C2084" i="7" a="1"/>
  <c r="C2084" i="7" s="1"/>
  <c r="C2085" i="7" a="1"/>
  <c r="C2085" i="7" s="1"/>
  <c r="C2086" i="7" a="1"/>
  <c r="C2086" i="7" s="1"/>
  <c r="C2087" i="7" a="1"/>
  <c r="C2087" i="7" s="1"/>
  <c r="C2088" i="7" a="1"/>
  <c r="C2088" i="7" s="1"/>
  <c r="C2089" i="7" a="1"/>
  <c r="C2089" i="7" s="1"/>
  <c r="C2090" i="7" a="1"/>
  <c r="C2090" i="7" s="1"/>
  <c r="C2091" i="7" a="1"/>
  <c r="C2091" i="7" s="1"/>
  <c r="C2092" i="7" a="1"/>
  <c r="C2092" i="7" s="1"/>
  <c r="C2093" i="7" a="1"/>
  <c r="C2093" i="7" s="1"/>
  <c r="C2094" i="7" a="1"/>
  <c r="C2094" i="7" s="1"/>
  <c r="C2095" i="7" a="1"/>
  <c r="C2095" i="7" s="1"/>
  <c r="C2096" i="7" a="1"/>
  <c r="C2096" i="7" s="1"/>
  <c r="C2097" i="7" a="1"/>
  <c r="C2097" i="7" s="1"/>
  <c r="C2098" i="7" a="1"/>
  <c r="C2098" i="7" s="1"/>
  <c r="C2099" i="7" a="1"/>
  <c r="C2099" i="7" s="1"/>
  <c r="C2100" i="7" a="1"/>
  <c r="C2100" i="7" s="1"/>
  <c r="C2101" i="7" a="1"/>
  <c r="C2101" i="7" s="1"/>
  <c r="C2102" i="7" a="1"/>
  <c r="C2102" i="7" s="1"/>
  <c r="C2103" i="7" a="1"/>
  <c r="C2103" i="7" s="1"/>
  <c r="C2104" i="7" a="1"/>
  <c r="C2104" i="7" s="1"/>
  <c r="C2105" i="7" a="1"/>
  <c r="C2105" i="7" s="1"/>
  <c r="C2106" i="7" a="1"/>
  <c r="C2106" i="7" s="1"/>
  <c r="C2107" i="7" a="1"/>
  <c r="C2107" i="7" s="1"/>
  <c r="C2108" i="7" a="1"/>
  <c r="C2108" i="7" s="1"/>
  <c r="C2109" i="7" a="1"/>
  <c r="C2109" i="7" s="1"/>
  <c r="C2110" i="7" a="1"/>
  <c r="C2110" i="7" s="1"/>
  <c r="C2111" i="7" a="1"/>
  <c r="C2111" i="7" s="1"/>
  <c r="C2112" i="7" a="1"/>
  <c r="C2112" i="7" s="1"/>
  <c r="C2113" i="7" a="1"/>
  <c r="C2113" i="7" s="1"/>
  <c r="C2114" i="7" a="1"/>
  <c r="C2114" i="7" s="1"/>
  <c r="C2115" i="7" a="1"/>
  <c r="C2115" i="7" s="1"/>
  <c r="C2116" i="7" a="1"/>
  <c r="C2116" i="7" s="1"/>
  <c r="C2117" i="7" a="1"/>
  <c r="C2117" i="7" s="1"/>
  <c r="C2118" i="7" a="1"/>
  <c r="C2118" i="7" s="1"/>
  <c r="C2119" i="7" a="1"/>
  <c r="C2119" i="7" s="1"/>
  <c r="C2120" i="7" a="1"/>
  <c r="C2120" i="7" s="1"/>
  <c r="C2121" i="7" a="1"/>
  <c r="C2121" i="7" s="1"/>
  <c r="C2122" i="7" a="1"/>
  <c r="C2122" i="7" s="1"/>
  <c r="C2123" i="7" a="1"/>
  <c r="C2123" i="7" s="1"/>
  <c r="C2124" i="7" a="1"/>
  <c r="C2124" i="7" s="1"/>
  <c r="C2125" i="7" a="1"/>
  <c r="C2125" i="7" s="1"/>
  <c r="C2126" i="7" a="1"/>
  <c r="C2126" i="7" s="1"/>
  <c r="C2127" i="7" a="1"/>
  <c r="C2127" i="7" s="1"/>
  <c r="C2128" i="7" a="1"/>
  <c r="C2128" i="7" s="1"/>
  <c r="C2129" i="7" a="1"/>
  <c r="C2129" i="7" s="1"/>
  <c r="C2130" i="7" a="1"/>
  <c r="C2130" i="7" s="1"/>
  <c r="C2131" i="7" a="1"/>
  <c r="C2131" i="7" s="1"/>
  <c r="C2132" i="7" a="1"/>
  <c r="C2132" i="7" s="1"/>
  <c r="C2133" i="7" a="1"/>
  <c r="C2133" i="7" s="1"/>
  <c r="C2134" i="7" a="1"/>
  <c r="C2134" i="7" s="1"/>
  <c r="C2135" i="7" a="1"/>
  <c r="C2135" i="7" s="1"/>
  <c r="C2136" i="7" a="1"/>
  <c r="C2136" i="7" s="1"/>
  <c r="C2137" i="7" a="1"/>
  <c r="C2137" i="7" s="1"/>
  <c r="C2138" i="7" a="1"/>
  <c r="C2138" i="7" s="1"/>
  <c r="C2139" i="7" a="1"/>
  <c r="C2139" i="7" s="1"/>
  <c r="C2140" i="7" a="1"/>
  <c r="C2140" i="7" s="1"/>
  <c r="C2141" i="7" a="1"/>
  <c r="C2141" i="7" s="1"/>
  <c r="C2142" i="7" a="1"/>
  <c r="C2142" i="7" s="1"/>
  <c r="C2143" i="7" a="1"/>
  <c r="C2143" i="7" s="1"/>
  <c r="C2144" i="7" a="1"/>
  <c r="C2144" i="7" s="1"/>
  <c r="C2145" i="7" a="1"/>
  <c r="C2145" i="7" s="1"/>
  <c r="C2146" i="7" a="1"/>
  <c r="C2146" i="7" s="1"/>
  <c r="C2147" i="7" a="1"/>
  <c r="C2147" i="7" s="1"/>
  <c r="C2148" i="7" a="1"/>
  <c r="C2148" i="7" s="1"/>
  <c r="C2149" i="7" a="1"/>
  <c r="C2149" i="7" s="1"/>
  <c r="C2150" i="7" a="1"/>
  <c r="C2150" i="7" s="1"/>
  <c r="C2151" i="7" a="1"/>
  <c r="C2151" i="7" s="1"/>
  <c r="C2152" i="7" a="1"/>
  <c r="C2152" i="7" s="1"/>
  <c r="C2153" i="7" a="1"/>
  <c r="C2153" i="7" s="1"/>
  <c r="C2154" i="7" a="1"/>
  <c r="C2154" i="7" s="1"/>
  <c r="C2155" i="7" a="1"/>
  <c r="C2155" i="7" s="1"/>
  <c r="C2156" i="7" a="1"/>
  <c r="C2156" i="7" s="1"/>
  <c r="C2157" i="7" a="1"/>
  <c r="C2157" i="7" s="1"/>
  <c r="C2158" i="7" a="1"/>
  <c r="C2158" i="7" s="1"/>
  <c r="C2159" i="7" a="1"/>
  <c r="C2159" i="7" s="1"/>
  <c r="C2160" i="7" a="1"/>
  <c r="C2160" i="7" s="1"/>
  <c r="C2161" i="7" a="1"/>
  <c r="C2161" i="7" s="1"/>
  <c r="C2162" i="7" a="1"/>
  <c r="C2162" i="7" s="1"/>
  <c r="C2163" i="7" a="1"/>
  <c r="C2163" i="7" s="1"/>
  <c r="C2164" i="7" a="1"/>
  <c r="C2164" i="7" s="1"/>
  <c r="C2165" i="7" a="1"/>
  <c r="C2165" i="7" s="1"/>
  <c r="C2166" i="7" a="1"/>
  <c r="C2166" i="7" s="1"/>
  <c r="C2167" i="7" a="1"/>
  <c r="C2167" i="7" s="1"/>
  <c r="C2168" i="7" a="1"/>
  <c r="C2168" i="7" s="1"/>
  <c r="C2169" i="7" a="1"/>
  <c r="C2169" i="7" s="1"/>
  <c r="C2170" i="7" a="1"/>
  <c r="C2170" i="7" s="1"/>
  <c r="C2171" i="7" a="1"/>
  <c r="C2171" i="7" s="1"/>
  <c r="C2172" i="7" a="1"/>
  <c r="C2172" i="7" s="1"/>
  <c r="C2173" i="7" a="1"/>
  <c r="C2173" i="7" s="1"/>
  <c r="C2174" i="7" a="1"/>
  <c r="C2174" i="7" s="1"/>
  <c r="C2175" i="7" a="1"/>
  <c r="C2175" i="7" s="1"/>
  <c r="C2176" i="7" a="1"/>
  <c r="C2176" i="7" s="1"/>
  <c r="C2177" i="7" a="1"/>
  <c r="C2177" i="7" s="1"/>
  <c r="C2178" i="7" a="1"/>
  <c r="C2178" i="7" s="1"/>
  <c r="C2179" i="7" a="1"/>
  <c r="C2179" i="7" s="1"/>
  <c r="C2180" i="7" a="1"/>
  <c r="C2180" i="7" s="1"/>
  <c r="C2181" i="7" a="1"/>
  <c r="C2181" i="7" s="1"/>
  <c r="C2182" i="7" a="1"/>
  <c r="C2182" i="7" s="1"/>
  <c r="C2183" i="7" a="1"/>
  <c r="C2183" i="7" s="1"/>
  <c r="C2184" i="7" a="1"/>
  <c r="C2184" i="7" s="1"/>
  <c r="C2185" i="7" a="1"/>
  <c r="C2185" i="7" s="1"/>
  <c r="C2186" i="7" a="1"/>
  <c r="C2186" i="7" s="1"/>
  <c r="C2187" i="7" a="1"/>
  <c r="C2187" i="7" s="1"/>
  <c r="C2188" i="7" a="1"/>
  <c r="C2188" i="7" s="1"/>
  <c r="C2189" i="7" a="1"/>
  <c r="C2189" i="7" s="1"/>
  <c r="C2190" i="7" a="1"/>
  <c r="C2190" i="7" s="1"/>
  <c r="C2191" i="7" a="1"/>
  <c r="C2191" i="7" s="1"/>
  <c r="C2192" i="7" a="1"/>
  <c r="C2192" i="7" s="1"/>
  <c r="C2193" i="7" a="1"/>
  <c r="C2193" i="7" s="1"/>
  <c r="C2194" i="7" a="1"/>
  <c r="C2194" i="7" s="1"/>
  <c r="C2195" i="7" a="1"/>
  <c r="C2195" i="7" s="1"/>
  <c r="C2196" i="7" a="1"/>
  <c r="C2196" i="7" s="1"/>
  <c r="C2197" i="7" a="1"/>
  <c r="C2197" i="7" s="1"/>
  <c r="C2198" i="7" a="1"/>
  <c r="C2198" i="7" s="1"/>
  <c r="C2199" i="7" a="1"/>
  <c r="C2199" i="7" s="1"/>
  <c r="C2200" i="7" a="1"/>
  <c r="C2200" i="7" s="1"/>
  <c r="C2201" i="7" a="1"/>
  <c r="C2201" i="7" s="1"/>
  <c r="C2202" i="7" a="1"/>
  <c r="C2202" i="7" s="1"/>
  <c r="C2203" i="7" a="1"/>
  <c r="C2203" i="7" s="1"/>
  <c r="C2204" i="7" a="1"/>
  <c r="C2204" i="7" s="1"/>
  <c r="C2205" i="7" a="1"/>
  <c r="C2205" i="7" s="1"/>
  <c r="C2206" i="7" a="1"/>
  <c r="C2206" i="7" s="1"/>
  <c r="C2207" i="7" a="1"/>
  <c r="C2207" i="7" s="1"/>
  <c r="C2208" i="7" a="1"/>
  <c r="C2208" i="7" s="1"/>
  <c r="C2209" i="7" a="1"/>
  <c r="C2209" i="7" s="1"/>
  <c r="C2210" i="7" a="1"/>
  <c r="C2210" i="7" s="1"/>
  <c r="C2211" i="7" a="1"/>
  <c r="C2211" i="7" s="1"/>
  <c r="C2212" i="7" a="1"/>
  <c r="C2212" i="7" s="1"/>
  <c r="C2213" i="7" a="1"/>
  <c r="C2213" i="7" s="1"/>
  <c r="C2214" i="7" a="1"/>
  <c r="C2214" i="7" s="1"/>
  <c r="C2215" i="7" a="1"/>
  <c r="C2215" i="7" s="1"/>
  <c r="C2216" i="7" a="1"/>
  <c r="C2216" i="7" s="1"/>
  <c r="C2217" i="7" a="1"/>
  <c r="C2217" i="7" s="1"/>
  <c r="C2218" i="7" a="1"/>
  <c r="C2218" i="7" s="1"/>
  <c r="C2219" i="7" a="1"/>
  <c r="C2219" i="7" s="1"/>
  <c r="C2220" i="7" a="1"/>
  <c r="C2220" i="7" s="1"/>
  <c r="C2221" i="7" a="1"/>
  <c r="C2221" i="7" s="1"/>
  <c r="C2222" i="7" a="1"/>
  <c r="C2222" i="7" s="1"/>
  <c r="C2223" i="7" a="1"/>
  <c r="C2223" i="7" s="1"/>
  <c r="C2224" i="7" a="1"/>
  <c r="C2224" i="7" s="1"/>
  <c r="C2225" i="7" a="1"/>
  <c r="C2225" i="7" s="1"/>
  <c r="C2226" i="7" a="1"/>
  <c r="C2226" i="7" s="1"/>
  <c r="C2227" i="7" a="1"/>
  <c r="C2227" i="7" s="1"/>
  <c r="C2228" i="7" a="1"/>
  <c r="C2228" i="7" s="1"/>
  <c r="C2229" i="7" a="1"/>
  <c r="C2229" i="7" s="1"/>
  <c r="C2230" i="7" a="1"/>
  <c r="C2230" i="7" s="1"/>
  <c r="C2231" i="7" a="1"/>
  <c r="C2231" i="7" s="1"/>
  <c r="C2232" i="7" a="1"/>
  <c r="C2232" i="7" s="1"/>
  <c r="C2233" i="7" a="1"/>
  <c r="C2233" i="7" s="1"/>
  <c r="C2234" i="7" a="1"/>
  <c r="C2234" i="7" s="1"/>
  <c r="C2235" i="7" a="1"/>
  <c r="C2235" i="7" s="1"/>
  <c r="C2236" i="7" a="1"/>
  <c r="C2236" i="7" s="1"/>
  <c r="C2237" i="7" a="1"/>
  <c r="C2237" i="7" s="1"/>
  <c r="C2238" i="7" a="1"/>
  <c r="C2238" i="7" s="1"/>
  <c r="C2239" i="7" a="1"/>
  <c r="C2239" i="7" s="1"/>
  <c r="C2240" i="7" a="1"/>
  <c r="C2240" i="7" s="1"/>
  <c r="C2241" i="7" a="1"/>
  <c r="C2241" i="7" s="1"/>
  <c r="C2242" i="7" a="1"/>
  <c r="C2242" i="7" s="1"/>
  <c r="C2243" i="7" a="1"/>
  <c r="C2243" i="7" s="1"/>
  <c r="C2244" i="7" a="1"/>
  <c r="C2244" i="7" s="1"/>
  <c r="C2245" i="7" a="1"/>
  <c r="C2245" i="7" s="1"/>
  <c r="C2246" i="7" a="1"/>
  <c r="C2246" i="7" s="1"/>
  <c r="C2247" i="7" a="1"/>
  <c r="C2247" i="7" s="1"/>
  <c r="C2248" i="7" a="1"/>
  <c r="C2248" i="7" s="1"/>
  <c r="C2249" i="7" a="1"/>
  <c r="C2249" i="7" s="1"/>
  <c r="C2250" i="7" a="1"/>
  <c r="C2250" i="7" s="1"/>
  <c r="C2251" i="7" a="1"/>
  <c r="C2251" i="7" s="1"/>
  <c r="C2252" i="7" a="1"/>
  <c r="C2252" i="7" s="1"/>
  <c r="C2253" i="7" a="1"/>
  <c r="C2253" i="7" s="1"/>
  <c r="C2254" i="7" a="1"/>
  <c r="C2254" i="7" s="1"/>
  <c r="C2255" i="7" a="1"/>
  <c r="C2255" i="7" s="1"/>
  <c r="C2256" i="7" a="1"/>
  <c r="C2256" i="7" s="1"/>
  <c r="C2257" i="7" a="1"/>
  <c r="C2257" i="7" s="1"/>
  <c r="C2258" i="7" a="1"/>
  <c r="C2258" i="7" s="1"/>
  <c r="C2259" i="7" a="1"/>
  <c r="C2259" i="7" s="1"/>
  <c r="C2260" i="7" a="1"/>
  <c r="C2260" i="7" s="1"/>
  <c r="C2261" i="7" a="1"/>
  <c r="C2261" i="7" s="1"/>
  <c r="C2262" i="7" a="1"/>
  <c r="C2262" i="7" s="1"/>
  <c r="C2263" i="7" a="1"/>
  <c r="C2263" i="7" s="1"/>
  <c r="C2264" i="7" a="1"/>
  <c r="C2264" i="7" s="1"/>
  <c r="C2265" i="7" a="1"/>
  <c r="C2265" i="7" s="1"/>
  <c r="C2266" i="7" a="1"/>
  <c r="C2266" i="7" s="1"/>
  <c r="C2267" i="7" a="1"/>
  <c r="C2267" i="7" s="1"/>
  <c r="C2268" i="7" a="1"/>
  <c r="C2268" i="7" s="1"/>
  <c r="C2269" i="7" a="1"/>
  <c r="C2269" i="7" s="1"/>
  <c r="C2270" i="7" a="1"/>
  <c r="C2270" i="7" s="1"/>
  <c r="C2271" i="7" a="1"/>
  <c r="C2271" i="7" s="1"/>
  <c r="C2272" i="7" a="1"/>
  <c r="C2272" i="7" s="1"/>
  <c r="C2273" i="7" a="1"/>
  <c r="C2273" i="7" s="1"/>
  <c r="C2274" i="7" a="1"/>
  <c r="C2274" i="7" s="1"/>
  <c r="C2275" i="7" a="1"/>
  <c r="C2275" i="7" s="1"/>
  <c r="C2276" i="7" a="1"/>
  <c r="C2276" i="7" s="1"/>
  <c r="C2277" i="7" a="1"/>
  <c r="C2277" i="7" s="1"/>
  <c r="C2278" i="7" a="1"/>
  <c r="C2278" i="7" s="1"/>
  <c r="C2279" i="7" a="1"/>
  <c r="C2279" i="7" s="1"/>
  <c r="C2280" i="7" a="1"/>
  <c r="C2280" i="7" s="1"/>
  <c r="C2281" i="7" a="1"/>
  <c r="C2281" i="7" s="1"/>
  <c r="C2282" i="7" a="1"/>
  <c r="C2282" i="7" s="1"/>
  <c r="C2283" i="7" a="1"/>
  <c r="C2283" i="7" s="1"/>
  <c r="C2284" i="7" a="1"/>
  <c r="C2284" i="7" s="1"/>
  <c r="C2285" i="7" a="1"/>
  <c r="C2285" i="7" s="1"/>
  <c r="C2286" i="7" a="1"/>
  <c r="C2286" i="7" s="1"/>
  <c r="C2287" i="7" a="1"/>
  <c r="C2287" i="7" s="1"/>
  <c r="C2288" i="7" a="1"/>
  <c r="C2288" i="7" s="1"/>
  <c r="C2289" i="7" a="1"/>
  <c r="C2289" i="7" s="1"/>
  <c r="C2290" i="7" a="1"/>
  <c r="C2290" i="7" s="1"/>
  <c r="C2291" i="7" a="1"/>
  <c r="C2291" i="7" s="1"/>
  <c r="C2292" i="7" a="1"/>
  <c r="C2292" i="7" s="1"/>
  <c r="C2293" i="7" a="1"/>
  <c r="C2293" i="7" s="1"/>
  <c r="C2294" i="7" a="1"/>
  <c r="C2294" i="7" s="1"/>
  <c r="C2295" i="7" a="1"/>
  <c r="C2295" i="7" s="1"/>
  <c r="C2296" i="7" a="1"/>
  <c r="C2296" i="7" s="1"/>
  <c r="C2297" i="7" a="1"/>
  <c r="C2297" i="7" s="1"/>
  <c r="C2298" i="7" a="1"/>
  <c r="C2298" i="7" s="1"/>
  <c r="C2299" i="7" a="1"/>
  <c r="C2299" i="7" s="1"/>
  <c r="C2300" i="7" a="1"/>
  <c r="C2300" i="7" s="1"/>
  <c r="C2301" i="7" a="1"/>
  <c r="C2301" i="7" s="1"/>
  <c r="C2302" i="7" a="1"/>
  <c r="C2302" i="7" s="1"/>
  <c r="C2303" i="7" a="1"/>
  <c r="C2303" i="7" s="1"/>
  <c r="C2304" i="7" a="1"/>
  <c r="C2304" i="7" s="1"/>
  <c r="C2305" i="7" a="1"/>
  <c r="C2305" i="7" s="1"/>
  <c r="C2306" i="7" a="1"/>
  <c r="C2306" i="7" s="1"/>
  <c r="C2307" i="7" a="1"/>
  <c r="C2307" i="7" s="1"/>
  <c r="C2308" i="7" a="1"/>
  <c r="C2308" i="7" s="1"/>
  <c r="C2309" i="7" a="1"/>
  <c r="C2309" i="7" s="1"/>
  <c r="C2310" i="7" a="1"/>
  <c r="C2310" i="7" s="1"/>
  <c r="C2311" i="7" a="1"/>
  <c r="C2311" i="7" s="1"/>
  <c r="C2312" i="7" a="1"/>
  <c r="C2312" i="7" s="1"/>
  <c r="C2313" i="7" a="1"/>
  <c r="C2313" i="7" s="1"/>
  <c r="C2314" i="7" a="1"/>
  <c r="C2314" i="7" s="1"/>
  <c r="C2315" i="7" a="1"/>
  <c r="C2315" i="7" s="1"/>
  <c r="C2316" i="7" a="1"/>
  <c r="C2316" i="7" s="1"/>
  <c r="C2317" i="7" a="1"/>
  <c r="C2317" i="7" s="1"/>
  <c r="C2318" i="7" a="1"/>
  <c r="C2318" i="7" s="1"/>
  <c r="C2319" i="7" a="1"/>
  <c r="C2319" i="7" s="1"/>
  <c r="C2320" i="7" a="1"/>
  <c r="C2320" i="7" s="1"/>
  <c r="C2321" i="7" a="1"/>
  <c r="C2321" i="7" s="1"/>
  <c r="C2322" i="7" a="1"/>
  <c r="C2322" i="7" s="1"/>
  <c r="C2323" i="7" a="1"/>
  <c r="C2323" i="7" s="1"/>
  <c r="C2324" i="7" a="1"/>
  <c r="C2324" i="7" s="1"/>
  <c r="C2325" i="7" a="1"/>
  <c r="C2325" i="7" s="1"/>
  <c r="C2326" i="7" a="1"/>
  <c r="C2326" i="7" s="1"/>
  <c r="C2327" i="7" a="1"/>
  <c r="C2327" i="7" s="1"/>
  <c r="C2328" i="7" a="1"/>
  <c r="C2328" i="7" s="1"/>
  <c r="C2329" i="7" a="1"/>
  <c r="C2329" i="7" s="1"/>
  <c r="C2330" i="7" a="1"/>
  <c r="C2330" i="7" s="1"/>
  <c r="C2331" i="7" a="1"/>
  <c r="C2331" i="7" s="1"/>
  <c r="C2332" i="7" a="1"/>
  <c r="C2332" i="7" s="1"/>
  <c r="C2333" i="7" a="1"/>
  <c r="C2333" i="7" s="1"/>
  <c r="C2334" i="7" a="1"/>
  <c r="C2334" i="7" s="1"/>
  <c r="C2335" i="7" a="1"/>
  <c r="C2335" i="7" s="1"/>
  <c r="C2336" i="7" a="1"/>
  <c r="C2336" i="7" s="1"/>
  <c r="H2351" i="10" l="1"/>
  <c r="J2351" i="10"/>
  <c r="I235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250ED6-40B9-485A-BB86-6558651BE6D9}" keepAlive="1" name="Query - Customer Names" description="Connection to the 'Customer Names' query in the workbook." type="5" refreshedVersion="0" background="1">
    <dbPr connection="Provider=Microsoft.Mashup.OleDb.1;Data Source=$Workbook$;Location=&quot;Customer Names&quot;;Extended Properties=&quot;&quot;" command="SELECT * FROM [Customer Names]"/>
  </connection>
  <connection id="2" xr16:uid="{95D4F6DE-436D-43D2-B1B3-2E0DE8AF77BE}" keepAlive="1" name="Query - Medical_Examinations" description="Connection to the 'Medical_Examinations' query in the workbook." type="5" refreshedVersion="0" background="1">
    <dbPr connection="Provider=Microsoft.Mashup.OleDb.1;Data Source=$Workbook$;Location=Medical_Examinations;Extended Properties=&quot;&quot;" command="SELECT * FROM [Medical_Examina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<sst xmlns="http://schemas.openxmlformats.org/spreadsheetml/2006/main" count="37618" uniqueCount="8362">
  <si>
    <t>Customer ID</t>
  </si>
  <si>
    <t>BMI</t>
  </si>
  <si>
    <t>HBA1C</t>
  </si>
  <si>
    <t>Heart Issues</t>
  </si>
  <si>
    <t>Any Transplants</t>
  </si>
  <si>
    <t>Cancer history</t>
  </si>
  <si>
    <t>NumberOfMajorSurgeries</t>
  </si>
  <si>
    <t>smoker</t>
  </si>
  <si>
    <t>Id1</t>
  </si>
  <si>
    <t>No</t>
  </si>
  <si>
    <t>yes</t>
  </si>
  <si>
    <t>Id2</t>
  </si>
  <si>
    <t>Id3</t>
  </si>
  <si>
    <t>Id4</t>
  </si>
  <si>
    <t>Id5</t>
  </si>
  <si>
    <t>Id6</t>
  </si>
  <si>
    <t>Id7</t>
  </si>
  <si>
    <t>Id8</t>
  </si>
  <si>
    <t>Id9</t>
  </si>
  <si>
    <t>Yes</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</si>
  <si>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</si>
  <si>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</si>
  <si>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</si>
  <si>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</si>
  <si>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</si>
  <si>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</si>
  <si>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</si>
  <si>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</si>
  <si>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</si>
  <si>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</si>
  <si>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</si>
  <si>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</si>
  <si>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</si>
  <si>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</si>
  <si>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</si>
  <si>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</si>
  <si>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</si>
  <si>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</si>
  <si>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</si>
  <si>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</si>
  <si>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</si>
  <si>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</si>
  <si>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</si>
  <si>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</si>
  <si>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</si>
  <si>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</si>
  <si>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</si>
  <si>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</si>
  <si>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</si>
  <si>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</si>
  <si>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</si>
  <si>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</si>
  <si>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</si>
  <si>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</si>
  <si>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</si>
  <si>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</si>
  <si>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</si>
  <si>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</si>
  <si>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</si>
  <si>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</si>
  <si>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</si>
  <si>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</si>
  <si>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</si>
  <si>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</si>
  <si>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</si>
  <si>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</si>
  <si>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</si>
  <si>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</si>
  <si>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</si>
  <si>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</si>
  <si>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</si>
  <si>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</si>
  <si>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</si>
  <si>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</si>
  <si>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</si>
  <si>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</si>
  <si>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</si>
  <si>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</si>
  <si>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</si>
  <si>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</si>
  <si>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</si>
  <si>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</si>
  <si>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</si>
  <si>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</si>
  <si>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</si>
  <si>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</si>
  <si>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</si>
  <si>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</si>
  <si>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</si>
  <si>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</si>
  <si>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</si>
  <si>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</si>
  <si>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</si>
  <si>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</si>
  <si>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</si>
  <si>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</si>
  <si>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</si>
  <si>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</si>
  <si>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</si>
  <si>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</si>
  <si>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</si>
  <si>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</si>
  <si>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</si>
  <si>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</si>
  <si>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</si>
  <si>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</si>
  <si>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</si>
  <si>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</si>
  <si>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</si>
  <si>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</si>
  <si>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</si>
  <si>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</si>
  <si>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</si>
  <si>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</si>
  <si>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</si>
  <si>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</si>
  <si>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</si>
  <si>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</si>
  <si>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</si>
  <si>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</si>
  <si>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</si>
  <si>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</si>
  <si>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</si>
  <si>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</si>
  <si>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</si>
  <si>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</si>
  <si>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</si>
  <si>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</si>
  <si>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</si>
  <si>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</si>
  <si>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</si>
  <si>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</si>
  <si>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</si>
  <si>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</si>
  <si>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</si>
  <si>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</si>
  <si>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</si>
  <si>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</si>
  <si>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</si>
  <si>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</si>
  <si>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</si>
  <si>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</si>
  <si>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</si>
  <si>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</si>
  <si>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</si>
  <si>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</si>
  <si>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</si>
  <si>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</si>
  <si>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</si>
  <si>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</si>
  <si>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</si>
  <si>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</si>
  <si>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</si>
  <si>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</si>
  <si>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</si>
  <si>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</si>
  <si>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</si>
  <si>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</si>
  <si>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</si>
  <si>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</si>
  <si>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</si>
  <si>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</si>
  <si>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</si>
  <si>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</si>
  <si>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</si>
  <si>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</si>
  <si>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</si>
  <si>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</si>
  <si>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</si>
  <si>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</si>
  <si>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</si>
  <si>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</si>
  <si>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</si>
  <si>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</si>
  <si>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</si>
  <si>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</si>
  <si>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</si>
  <si>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</si>
  <si>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</si>
  <si>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</si>
  <si>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</si>
  <si>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</si>
  <si>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</si>
  <si>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</si>
  <si>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</si>
  <si>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</si>
  <si>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</si>
  <si>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</si>
  <si>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</si>
  <si>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</si>
  <si>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</si>
  <si>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</si>
  <si>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</si>
  <si>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</si>
  <si>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</si>
  <si>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</si>
  <si>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</si>
  <si>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</si>
  <si>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</si>
  <si>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</si>
  <si>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</si>
  <si>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</si>
  <si>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</si>
  <si>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</si>
  <si>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</si>
  <si>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</si>
  <si>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</si>
  <si>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</si>
  <si>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</si>
  <si>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</si>
  <si>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</si>
  <si>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</si>
  <si>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</si>
  <si>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</si>
  <si>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</si>
  <si>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</si>
  <si>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</si>
  <si>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</si>
  <si>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</si>
  <si>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</si>
  <si>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</si>
  <si>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</si>
  <si>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</si>
  <si>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</si>
  <si>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</si>
  <si>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</si>
  <si>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</si>
  <si>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</si>
  <si>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</si>
  <si>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</si>
  <si>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</si>
  <si>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</si>
  <si>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</si>
  <si>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</si>
  <si>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</si>
  <si>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</si>
  <si>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</si>
  <si>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</si>
  <si>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</si>
  <si>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</si>
  <si>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</si>
  <si>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</si>
  <si>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</si>
  <si>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</si>
  <si>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</si>
  <si>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</si>
  <si>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</si>
  <si>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</si>
  <si>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</si>
  <si>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</si>
  <si>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</si>
  <si>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</si>
  <si>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</si>
  <si>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</si>
  <si>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</si>
  <si>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</si>
  <si>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</si>
  <si>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</si>
  <si>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</si>
  <si>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</si>
  <si>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</si>
  <si>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</si>
  <si>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</si>
  <si>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</si>
  <si>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</si>
  <si>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</si>
  <si>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</si>
  <si>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</si>
  <si>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</si>
  <si>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</si>
  <si>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</si>
  <si>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</si>
  <si>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</si>
  <si>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</si>
  <si>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</si>
  <si>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</si>
  <si>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</si>
  <si>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</si>
  <si>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</si>
  <si>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</si>
  <si>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</si>
  <si>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</si>
  <si>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</si>
  <si>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</si>
  <si>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</si>
  <si>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</si>
  <si>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</si>
  <si>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</si>
  <si>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</si>
  <si>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</si>
  <si>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</si>
  <si>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</si>
  <si>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</si>
  <si>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</si>
  <si>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</si>
  <si>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</si>
  <si>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</si>
  <si>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</si>
  <si>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</si>
  <si>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</si>
  <si>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</si>
  <si>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</si>
  <si>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</si>
  <si>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</si>
  <si>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</si>
  <si>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</si>
  <si>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</si>
  <si>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</si>
  <si>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</si>
  <si>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</si>
  <si>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</si>
  <si>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</si>
  <si>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</si>
  <si>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</si>
  <si>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</si>
  <si>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</si>
  <si>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</si>
  <si>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</si>
  <si>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</si>
  <si>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</si>
  <si>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</si>
  <si>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</si>
  <si>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</si>
  <si>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</si>
  <si>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</si>
  <si>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</si>
  <si>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</si>
  <si>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</si>
  <si>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</si>
  <si>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</si>
  <si>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</si>
  <si>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</si>
  <si>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</si>
  <si>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</si>
  <si>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</si>
  <si>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</si>
  <si>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</si>
  <si>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</si>
  <si>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</si>
  <si>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</si>
  <si>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</si>
  <si>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</si>
  <si>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</si>
  <si>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</si>
  <si>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</si>
  <si>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</si>
  <si>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</si>
  <si>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</si>
  <si>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</si>
  <si>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</si>
  <si>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</si>
  <si>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</si>
  <si>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</si>
  <si>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</si>
  <si>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</si>
  <si>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</si>
  <si>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</si>
  <si>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</si>
  <si>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</si>
  <si>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</si>
  <si>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</si>
  <si>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</si>
  <si>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</si>
  <si>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</si>
  <si>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</si>
  <si>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</si>
  <si>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</si>
  <si>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</si>
  <si>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</si>
  <si>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</si>
  <si>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</si>
  <si>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</si>
  <si>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</si>
  <si>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</si>
  <si>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</si>
  <si>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</si>
  <si>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</si>
  <si>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</si>
  <si>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</si>
  <si>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</si>
  <si>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</si>
  <si>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</si>
  <si>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</si>
  <si>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</si>
  <si>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</si>
  <si>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</si>
  <si>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</si>
  <si>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</si>
  <si>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</si>
  <si>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</si>
  <si>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</si>
  <si>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</si>
  <si>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</si>
  <si>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</si>
  <si>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</si>
  <si>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</si>
  <si>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</si>
  <si>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</si>
  <si>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</si>
  <si>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</si>
  <si>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</si>
  <si>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</si>
  <si>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</si>
  <si>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</si>
  <si>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</si>
  <si>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</si>
  <si>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</si>
  <si>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</si>
  <si>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</si>
  <si>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</si>
  <si>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</si>
  <si>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</si>
  <si>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</si>
  <si>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</si>
  <si>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</si>
  <si>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</si>
  <si>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</si>
  <si>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</si>
  <si>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</si>
  <si>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</si>
  <si>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</si>
  <si>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</si>
  <si>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</si>
  <si>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</si>
  <si>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</si>
  <si>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</si>
  <si>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</si>
  <si>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</si>
  <si>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</si>
  <si>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</si>
  <si>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</si>
  <si>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</si>
  <si>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</si>
  <si>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</si>
  <si>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</si>
  <si>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</si>
  <si>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</si>
  <si>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</si>
  <si>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</si>
  <si>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</si>
  <si>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</si>
  <si>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</si>
  <si>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</si>
  <si>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</si>
  <si>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</si>
  <si>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</si>
  <si>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</si>
  <si>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</si>
  <si>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</si>
  <si>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</si>
  <si>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</si>
  <si>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</si>
  <si>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</si>
  <si>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</si>
  <si>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</si>
  <si>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</si>
  <si>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</si>
  <si>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</si>
  <si>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</si>
  <si>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</si>
  <si>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</si>
  <si>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</si>
  <si>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</si>
  <si>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</si>
  <si>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</si>
  <si>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</si>
  <si>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</si>
  <si>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</si>
  <si>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</si>
  <si>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</si>
  <si>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</si>
  <si>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</si>
  <si>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</si>
  <si>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</si>
  <si>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</si>
  <si>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</si>
  <si>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</si>
  <si>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</si>
  <si>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</si>
  <si>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</si>
  <si>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</si>
  <si>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</si>
  <si>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</si>
  <si>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</si>
  <si>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</si>
  <si>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</si>
  <si>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</si>
  <si>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</si>
  <si>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</si>
  <si>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</si>
  <si>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</si>
  <si>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</si>
  <si>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</si>
  <si>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</si>
  <si>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</si>
  <si>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</si>
  <si>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</si>
  <si>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</si>
  <si>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</si>
  <si>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</si>
  <si>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</si>
  <si>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</si>
  <si>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</si>
  <si>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</si>
  <si>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</si>
  <si>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</si>
  <si>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</si>
  <si>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</si>
  <si>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</si>
  <si>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</si>
  <si>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</si>
  <si>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</si>
  <si>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</si>
  <si>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</si>
  <si>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</si>
  <si>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</si>
  <si>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</si>
  <si>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</si>
  <si>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</si>
  <si>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</si>
  <si>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</si>
  <si>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</si>
  <si>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</si>
  <si>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</si>
  <si>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</si>
  <si>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</si>
  <si>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</si>
  <si>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</si>
  <si>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</si>
  <si>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</si>
  <si>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</si>
  <si>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</si>
  <si>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</si>
  <si>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</si>
  <si>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</si>
  <si>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</si>
  <si>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</si>
  <si>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</si>
  <si>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</si>
  <si>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</si>
  <si>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</si>
  <si>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</si>
  <si>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</si>
  <si>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</si>
  <si>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</si>
  <si>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</si>
  <si>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</si>
  <si>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</si>
  <si>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</si>
  <si>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</si>
  <si>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</si>
  <si>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</si>
  <si>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</si>
  <si>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</si>
  <si>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</si>
  <si>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</si>
  <si>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</si>
  <si>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</si>
  <si>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</si>
  <si>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</si>
  <si>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</si>
  <si>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</si>
  <si>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</si>
  <si>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</si>
  <si>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</si>
  <si>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</si>
  <si>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</si>
  <si>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</si>
  <si>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</si>
  <si>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</si>
  <si>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</si>
  <si>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</si>
  <si>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</si>
  <si>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</si>
  <si>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</si>
  <si>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</si>
  <si>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</si>
  <si>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</si>
  <si>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</si>
  <si>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</si>
  <si>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</si>
  <si>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</si>
  <si>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</si>
  <si>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</si>
  <si>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</si>
  <si>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</si>
  <si>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</si>
  <si>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</si>
  <si>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</si>
  <si>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</si>
  <si>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</si>
  <si>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</si>
  <si>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</si>
  <si>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</si>
  <si>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</si>
  <si>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</si>
  <si>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</si>
  <si>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</si>
  <si>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</si>
  <si>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</si>
  <si>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</si>
  <si>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</si>
  <si>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</si>
  <si>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</si>
  <si>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</si>
  <si>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</si>
  <si>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</si>
  <si>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</si>
  <si>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</si>
  <si>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</si>
  <si>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</si>
  <si>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</si>
  <si>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</si>
  <si>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</si>
  <si>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</si>
  <si>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</si>
  <si>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</si>
  <si>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</si>
  <si>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</si>
  <si>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</si>
  <si>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</si>
  <si>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</si>
  <si>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</si>
  <si>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</si>
  <si>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</si>
  <si>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</si>
  <si>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</si>
  <si>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</si>
  <si>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</si>
  <si>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</si>
  <si>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</si>
  <si>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</si>
  <si>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</si>
  <si>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</si>
  <si>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</si>
  <si>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</si>
  <si>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</si>
  <si>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</si>
  <si>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</si>
  <si>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</si>
  <si>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</si>
  <si>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</si>
  <si>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</si>
  <si>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</si>
  <si>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</si>
  <si>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</si>
  <si>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</si>
  <si>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</si>
  <si>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</si>
  <si>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</si>
  <si>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</si>
  <si>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</si>
  <si>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</si>
  <si>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</si>
  <si>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</si>
  <si>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</si>
  <si>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</si>
  <si>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</si>
  <si>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</si>
  <si>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</si>
  <si>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</si>
  <si>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</si>
  <si>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</si>
  <si>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</si>
  <si>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</si>
  <si>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</si>
  <si>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</si>
  <si>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</si>
  <si>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</si>
  <si>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</si>
  <si>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</si>
  <si>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</si>
  <si>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</si>
  <si>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</si>
  <si>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</si>
  <si>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</si>
  <si>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</si>
  <si>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</si>
  <si>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</si>
  <si>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</si>
  <si>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</si>
  <si>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</si>
  <si>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</si>
  <si>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</si>
  <si>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</si>
  <si>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</si>
  <si>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</si>
  <si>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</si>
  <si>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</si>
  <si>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</si>
  <si>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</si>
  <si>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</si>
  <si>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</si>
  <si>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</si>
  <si>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</si>
  <si>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</si>
  <si>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</si>
  <si>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</si>
  <si>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</si>
  <si>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</si>
  <si>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</si>
  <si>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</si>
  <si>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</si>
  <si>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</si>
  <si>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</si>
  <si>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</si>
  <si>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</si>
  <si>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</si>
  <si>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</si>
  <si>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</si>
  <si>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</si>
  <si>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</si>
  <si>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</si>
  <si>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</si>
  <si>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</si>
  <si>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</si>
  <si>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</si>
  <si>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</si>
  <si>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</si>
  <si>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</si>
  <si>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</si>
  <si>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</si>
  <si>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</si>
  <si>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</si>
  <si>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</si>
  <si>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</si>
  <si>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</si>
  <si>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</si>
  <si>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</si>
  <si>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</si>
  <si>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</si>
  <si>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</si>
  <si>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</si>
  <si>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</si>
  <si>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</si>
  <si>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</si>
  <si>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</si>
  <si>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</si>
  <si>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</si>
  <si>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</si>
  <si>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</si>
  <si>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</si>
  <si>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</si>
  <si>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</si>
  <si>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</si>
  <si>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</si>
  <si>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</si>
  <si>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</si>
  <si>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</si>
  <si>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</si>
  <si>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</si>
  <si>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</si>
  <si>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</si>
  <si>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</si>
  <si>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</si>
  <si>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</si>
  <si>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</si>
  <si>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</si>
  <si>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</si>
  <si>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</si>
  <si>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</si>
  <si>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</si>
  <si>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</si>
  <si>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</si>
  <si>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</si>
  <si>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</si>
  <si>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</si>
  <si>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</si>
  <si>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</si>
  <si>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</si>
  <si>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</si>
  <si>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</si>
  <si>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</si>
  <si>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</si>
  <si>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</si>
  <si>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</si>
  <si>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</si>
  <si>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</si>
  <si>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</si>
  <si>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</si>
  <si>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</si>
  <si>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</si>
  <si>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</si>
  <si>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</si>
  <si>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</si>
  <si>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</si>
  <si>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</si>
  <si>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</si>
  <si>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</si>
  <si>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</si>
  <si>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</si>
  <si>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</si>
  <si>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</si>
  <si>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</si>
  <si>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</si>
  <si>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</si>
  <si>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</si>
  <si>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</si>
  <si>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</si>
  <si>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</si>
  <si>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</si>
  <si>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</si>
  <si>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</si>
  <si>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</si>
  <si>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</si>
  <si>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</si>
  <si>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</si>
  <si>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</si>
  <si>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</si>
  <si>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</si>
  <si>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</si>
  <si>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</si>
  <si>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</si>
  <si>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</si>
  <si>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</si>
  <si>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</si>
  <si>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</si>
  <si>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</si>
  <si>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</si>
  <si>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</si>
  <si>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</si>
  <si>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</si>
  <si>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</si>
  <si>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</si>
  <si>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</si>
  <si>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</si>
  <si>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</si>
  <si>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</si>
  <si>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</si>
  <si>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</si>
  <si>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</si>
  <si>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</si>
  <si>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</si>
  <si>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</si>
  <si>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</si>
  <si>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</si>
  <si>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</si>
  <si>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</si>
  <si>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</si>
  <si>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</si>
  <si>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</si>
  <si>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</si>
  <si>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</si>
  <si>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</si>
  <si>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</si>
  <si>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</si>
  <si>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</si>
  <si>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</si>
  <si>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</si>
  <si>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</si>
  <si>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</si>
  <si>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</si>
  <si>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</si>
  <si>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</si>
  <si>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</si>
  <si>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</si>
  <si>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</si>
  <si>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</si>
  <si>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</si>
  <si>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</si>
  <si>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</si>
  <si>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</si>
  <si>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</si>
  <si>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</si>
  <si>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</si>
  <si>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</si>
  <si>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</si>
  <si>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</si>
  <si>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</si>
  <si>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</si>
  <si>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</si>
  <si>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</si>
  <si>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</si>
  <si>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</si>
  <si>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</si>
  <si>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</si>
  <si>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</si>
  <si>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</si>
  <si>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</si>
  <si>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</si>
  <si>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</si>
  <si>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</si>
  <si>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</si>
  <si>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</si>
  <si>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</si>
  <si>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</si>
  <si>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</si>
  <si>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</si>
  <si>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</si>
  <si>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</si>
  <si>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</si>
  <si>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</si>
  <si>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</si>
  <si>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</si>
  <si>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</si>
  <si>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</si>
  <si>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</si>
  <si>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</si>
  <si>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</si>
  <si>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</si>
  <si>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</si>
  <si>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</si>
  <si>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</si>
  <si>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</si>
  <si>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</si>
  <si>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</si>
  <si>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</si>
  <si>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</si>
  <si>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</si>
  <si>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</si>
  <si>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</si>
  <si>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</si>
  <si>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</si>
  <si>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</si>
  <si>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</si>
  <si>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</si>
  <si>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</si>
  <si>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</si>
  <si>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</si>
  <si>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</si>
  <si>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</si>
  <si>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</si>
  <si>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</si>
  <si>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</si>
  <si>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</si>
  <si>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</si>
  <si>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</si>
  <si>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</si>
  <si>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</si>
  <si>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</si>
  <si>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</si>
  <si>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</si>
  <si>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</si>
  <si>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</si>
  <si>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</si>
  <si>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</si>
  <si>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</si>
  <si>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</si>
  <si>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</si>
  <si>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</si>
  <si>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</si>
  <si>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</si>
  <si>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</si>
  <si>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</si>
  <si>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</si>
  <si>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</si>
  <si>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</si>
  <si>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</si>
  <si>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</si>
  <si>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</si>
  <si>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</si>
  <si>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</si>
  <si>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</si>
  <si>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</si>
  <si>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</si>
  <si>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</si>
  <si>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</si>
  <si>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</si>
  <si>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</si>
  <si>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</si>
  <si>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</si>
  <si>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</si>
  <si>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</si>
  <si>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</si>
  <si>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</si>
  <si>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</si>
  <si>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</si>
  <si>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</si>
  <si>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</si>
  <si>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</si>
  <si>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</si>
  <si>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</si>
  <si>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</si>
  <si>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</si>
  <si>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</si>
  <si>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</si>
  <si>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</si>
  <si>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</si>
  <si>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</si>
  <si>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</si>
  <si>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</si>
  <si>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</si>
  <si>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</si>
  <si>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</si>
  <si>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</si>
  <si>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</si>
  <si>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</si>
  <si>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</si>
  <si>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</si>
  <si>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</si>
  <si>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</si>
  <si>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</si>
  <si>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</si>
  <si>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</si>
  <si>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</si>
  <si>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</si>
  <si>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</si>
  <si>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</si>
  <si>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</si>
  <si>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</si>
  <si>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</si>
  <si>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</si>
  <si>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</si>
  <si>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</si>
  <si>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</si>
  <si>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</si>
  <si>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</si>
  <si>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</si>
  <si>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</si>
  <si>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</si>
  <si>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</si>
  <si>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</si>
  <si>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</si>
  <si>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</si>
  <si>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</si>
  <si>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</si>
  <si>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</si>
  <si>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</si>
  <si>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</si>
  <si>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</si>
  <si>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</si>
  <si>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</si>
  <si>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</si>
  <si>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</si>
  <si>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</si>
  <si>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</si>
  <si>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</si>
  <si>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</si>
  <si>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</si>
  <si>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</si>
  <si>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</si>
  <si>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</si>
  <si>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</si>
  <si>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</si>
  <si>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</si>
  <si>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</si>
  <si>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</si>
  <si>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</si>
  <si>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</si>
  <si>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</si>
  <si>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</si>
  <si>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</si>
  <si>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</si>
  <si>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</si>
  <si>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</si>
  <si>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</si>
  <si>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</si>
  <si>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</si>
  <si>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</si>
  <si>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</si>
  <si>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</si>
  <si>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</si>
  <si>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</si>
  <si>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</si>
  <si>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</si>
  <si>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</si>
  <si>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</si>
  <si>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</si>
  <si>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</si>
  <si>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</si>
  <si>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</si>
  <si>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</si>
  <si>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</si>
  <si>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</si>
  <si>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</si>
  <si>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</si>
  <si>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</si>
  <si>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</si>
  <si>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</si>
  <si>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</si>
  <si>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</si>
  <si>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</si>
  <si>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</si>
  <si>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</si>
  <si>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</si>
  <si>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</si>
  <si>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</si>
  <si>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</si>
  <si>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</si>
  <si>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</si>
  <si>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</si>
  <si>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</si>
  <si>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</si>
  <si>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</si>
  <si>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</si>
  <si>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</si>
  <si>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</si>
  <si>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</si>
  <si>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</si>
  <si>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</si>
  <si>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</si>
  <si>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</si>
  <si>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</si>
  <si>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</si>
  <si>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</si>
  <si>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</si>
  <si>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</si>
  <si>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</si>
  <si>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</si>
  <si>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</si>
  <si>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</si>
  <si>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</si>
  <si>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</si>
  <si>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</si>
  <si>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</si>
  <si>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</si>
  <si>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</si>
  <si>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</si>
  <si>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</si>
  <si>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</si>
  <si>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</si>
  <si>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</si>
  <si>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</si>
  <si>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</si>
  <si>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</si>
  <si>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</si>
  <si>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</si>
  <si>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</si>
  <si>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</si>
  <si>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</si>
  <si>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</si>
  <si>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</si>
  <si>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</si>
  <si>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</si>
  <si>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</si>
  <si>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</si>
  <si>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</si>
  <si>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</si>
  <si>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</si>
  <si>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</si>
  <si>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</si>
  <si>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</si>
  <si>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</si>
  <si>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</si>
  <si>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</si>
  <si>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</si>
  <si>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</si>
  <si>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</si>
  <si>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</si>
  <si>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</si>
  <si>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</si>
  <si>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</si>
  <si>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</si>
  <si>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</si>
  <si>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</si>
  <si>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</si>
  <si>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</si>
  <si>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</si>
  <si>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</si>
  <si>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</si>
  <si>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</si>
  <si>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</si>
  <si>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</si>
  <si>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</si>
  <si>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</si>
  <si>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</si>
  <si>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</si>
  <si>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</si>
  <si>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</si>
  <si>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</si>
  <si>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</si>
  <si>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</si>
  <si>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</si>
  <si>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</si>
  <si>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</si>
  <si>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</si>
  <si>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</si>
  <si>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</si>
  <si>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</si>
  <si>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</si>
  <si>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</si>
  <si>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</si>
  <si>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</si>
  <si>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</si>
  <si>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</si>
  <si>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</si>
  <si>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</si>
  <si>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</si>
  <si>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</si>
  <si>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</si>
  <si>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</si>
  <si>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</si>
  <si>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</si>
  <si>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</si>
  <si>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</si>
  <si>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</si>
  <si>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</si>
  <si>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</si>
  <si>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</si>
  <si>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</si>
  <si>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</si>
  <si>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</si>
  <si>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</si>
  <si>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</si>
  <si>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</si>
  <si>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</si>
  <si>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</si>
  <si>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</si>
  <si>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</si>
  <si>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</si>
  <si>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</si>
  <si>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</si>
  <si>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</si>
  <si>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</si>
  <si>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</si>
  <si>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</si>
  <si>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</si>
  <si>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</si>
  <si>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</si>
  <si>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</si>
  <si>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</si>
  <si>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</si>
  <si>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</si>
  <si>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</si>
  <si>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</si>
  <si>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</si>
  <si>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</si>
  <si>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</si>
  <si>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</si>
  <si>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</si>
  <si>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</si>
  <si>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</si>
  <si>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</si>
  <si>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</si>
  <si>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</si>
  <si>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</si>
  <si>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</si>
  <si>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</si>
  <si>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</si>
  <si>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</si>
  <si>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</si>
  <si>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</si>
  <si>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</si>
  <si>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</si>
  <si>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</si>
  <si>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</si>
  <si>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</si>
  <si>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</si>
  <si>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</si>
  <si>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</si>
  <si>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</si>
  <si>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</si>
  <si>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</si>
  <si>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</si>
  <si>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</si>
  <si>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</si>
  <si>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</si>
  <si>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</si>
  <si>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</si>
  <si>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</si>
  <si>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</si>
  <si>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</si>
  <si>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</si>
  <si>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</si>
  <si>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</si>
  <si>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</si>
  <si>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</si>
  <si>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</si>
  <si>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</si>
  <si>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</si>
  <si>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</si>
  <si>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</si>
  <si>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</si>
  <si>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</si>
  <si>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</si>
  <si>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</si>
  <si>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</si>
  <si>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</si>
  <si>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</si>
  <si>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</si>
  <si>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</si>
  <si>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</si>
  <si>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</si>
  <si>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</si>
  <si>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</si>
  <si>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</si>
  <si>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</si>
  <si>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</si>
  <si>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</si>
  <si>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</si>
  <si>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</si>
  <si>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</si>
  <si>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</si>
  <si>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</si>
  <si>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</si>
  <si>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</si>
  <si>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</si>
  <si>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</si>
  <si>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</si>
  <si>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</si>
  <si>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</si>
  <si>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</si>
  <si>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</si>
  <si>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</si>
  <si>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</si>
  <si>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</si>
  <si>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</si>
  <si>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</si>
  <si>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</si>
  <si>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</si>
  <si>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</si>
  <si>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</si>
  <si>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</si>
  <si>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</si>
  <si>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</si>
  <si>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</si>
  <si>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</si>
  <si>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</si>
  <si>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</si>
  <si>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</si>
  <si>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</si>
  <si>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</si>
  <si>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</si>
  <si>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</si>
  <si>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</si>
  <si>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</si>
  <si>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</si>
  <si>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</si>
  <si>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</si>
  <si>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</si>
  <si>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</si>
  <si>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</si>
  <si>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</si>
  <si>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</si>
  <si>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</si>
  <si>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</si>
  <si>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</si>
  <si>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</si>
  <si>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</si>
  <si>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</si>
  <si>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</si>
  <si>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</si>
  <si>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</si>
  <si>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</si>
  <si>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</si>
  <si>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</si>
  <si>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</si>
  <si>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</si>
  <si>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</si>
  <si>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</si>
  <si>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</si>
  <si>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</si>
  <si>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</si>
  <si>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</si>
  <si>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</si>
  <si>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</si>
  <si>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</si>
  <si>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</si>
  <si>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</si>
  <si>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</si>
  <si>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</si>
  <si>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</si>
  <si>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</si>
  <si>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</si>
  <si>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</si>
  <si>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</si>
  <si>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</si>
  <si>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</si>
  <si>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</si>
  <si>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</si>
  <si>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</si>
  <si>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</si>
  <si>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</si>
  <si>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</si>
  <si>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</si>
  <si>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</si>
  <si>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</si>
  <si>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</si>
  <si>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</si>
  <si>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</si>
  <si>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</si>
  <si>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</si>
  <si>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</si>
  <si>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</si>
  <si>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</si>
  <si>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</si>
  <si>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</si>
  <si>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</si>
  <si>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</si>
  <si>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</si>
  <si>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</si>
  <si>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</si>
  <si>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</si>
  <si>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</si>
  <si>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</si>
  <si>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</si>
  <si>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</si>
  <si>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</si>
  <si>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</si>
  <si>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</si>
  <si>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</si>
  <si>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</si>
  <si>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</si>
  <si>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</si>
  <si>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</si>
  <si>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</si>
  <si>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</si>
  <si>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</si>
  <si>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</si>
  <si>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</si>
  <si>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</si>
  <si>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</si>
  <si>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</si>
  <si>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</si>
  <si>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</si>
  <si>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</si>
  <si>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</si>
  <si>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</si>
  <si>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</si>
  <si>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</si>
  <si>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</si>
  <si>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</si>
  <si>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</si>
  <si>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</si>
  <si>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</si>
  <si>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</si>
  <si>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</si>
  <si>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</si>
  <si>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</si>
  <si>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</si>
  <si>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</si>
  <si>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</si>
  <si>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</si>
  <si>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</si>
  <si>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</si>
  <si>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</si>
  <si>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</si>
  <si>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</si>
  <si>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</si>
  <si>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</si>
  <si>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</si>
  <si>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</si>
  <si>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</si>
  <si>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</si>
  <si>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</si>
  <si>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</si>
  <si>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</si>
  <si>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</si>
  <si>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</si>
  <si>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</si>
  <si>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</si>
  <si>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</si>
  <si>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</si>
  <si>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</si>
  <si>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</si>
  <si>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</si>
  <si>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</si>
  <si>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</si>
  <si>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</si>
  <si>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</si>
  <si>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</si>
  <si>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</si>
  <si>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</si>
  <si>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</si>
  <si>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</si>
  <si>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</si>
  <si>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</si>
  <si>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</si>
  <si>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</si>
  <si>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</si>
  <si>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</si>
  <si>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</si>
  <si>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</si>
  <si>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</si>
  <si>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</si>
  <si>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</si>
  <si>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</si>
  <si>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</si>
  <si>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</si>
  <si>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</si>
  <si>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</si>
  <si>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</si>
  <si>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</si>
  <si>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</si>
  <si>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</si>
  <si>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</si>
  <si>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</si>
  <si>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</si>
  <si>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</si>
  <si>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</si>
  <si>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</si>
  <si>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</si>
  <si>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</si>
  <si>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</si>
  <si>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</si>
  <si>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</si>
  <si>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</si>
  <si>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</si>
  <si>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</si>
  <si>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</si>
  <si>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</si>
  <si>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</si>
  <si>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</si>
  <si>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</si>
  <si>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</si>
  <si>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</si>
  <si>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</si>
  <si>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</si>
  <si>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</si>
  <si>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</si>
  <si>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</si>
  <si>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</si>
  <si>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</si>
  <si>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</si>
  <si>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</si>
  <si>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</si>
  <si>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</si>
  <si>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</si>
  <si>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</si>
  <si>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</si>
  <si>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</si>
  <si>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</si>
  <si>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</si>
  <si>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</si>
  <si>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</si>
  <si>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</si>
  <si>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</si>
  <si>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</si>
  <si>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</si>
  <si>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</si>
  <si>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</si>
  <si>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</si>
  <si>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</si>
  <si>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</si>
  <si>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</si>
  <si>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</si>
  <si>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</si>
  <si>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</si>
  <si>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</si>
  <si>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</si>
  <si>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</si>
  <si>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</si>
  <si>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</si>
  <si>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</si>
  <si>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</si>
  <si>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</si>
  <si>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</si>
  <si>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</si>
  <si>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</si>
  <si>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</si>
  <si>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</si>
  <si>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</si>
  <si>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</si>
  <si>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</si>
  <si>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</si>
  <si>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</si>
  <si>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</si>
  <si>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</si>
  <si>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</si>
  <si>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</si>
  <si>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</si>
  <si>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</si>
  <si>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</si>
  <si>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</si>
  <si>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</si>
  <si>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</si>
  <si>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</si>
  <si>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</si>
  <si>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</si>
  <si>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</si>
  <si>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</si>
  <si>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</si>
  <si>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</si>
  <si>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</si>
  <si>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</si>
  <si>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</si>
  <si>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</si>
  <si>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</si>
  <si>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</si>
  <si>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</si>
  <si>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</si>
  <si>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</si>
  <si>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</si>
  <si>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</si>
  <si>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</si>
  <si>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</si>
  <si>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</si>
  <si>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</si>
  <si>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</si>
  <si>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</si>
  <si>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</si>
  <si>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</si>
  <si>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</si>
  <si>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</si>
  <si>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</si>
  <si>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</si>
  <si>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</si>
  <si>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</si>
  <si>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</si>
  <si>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</si>
  <si>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</si>
  <si>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</si>
  <si>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</si>
  <si>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</si>
  <si>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</si>
  <si>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</si>
  <si>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</si>
  <si>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</si>
  <si>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</si>
  <si>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</si>
  <si>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</si>
  <si>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</si>
  <si>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</si>
  <si>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</si>
  <si>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</si>
  <si>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</si>
  <si>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</si>
  <si>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</si>
  <si>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</si>
  <si>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</si>
  <si>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</si>
  <si>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</si>
  <si>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</si>
  <si>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</si>
  <si>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</si>
  <si>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</si>
  <si>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</si>
  <si>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</si>
  <si>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</si>
  <si>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</si>
  <si>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</si>
  <si>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</si>
  <si>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</si>
  <si>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</si>
  <si>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</si>
  <si>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</si>
  <si>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</si>
  <si>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</si>
  <si>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</si>
  <si>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</si>
  <si>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</si>
  <si>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</si>
  <si>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</si>
  <si>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</si>
  <si>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</si>
  <si>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</si>
  <si>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</si>
  <si>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</si>
  <si>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</si>
  <si>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</si>
  <si>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</si>
  <si>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</si>
  <si>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</si>
  <si>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</si>
  <si>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</si>
  <si>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</si>
  <si>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</si>
  <si>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</si>
  <si>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</si>
  <si>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</si>
  <si>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</si>
  <si>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</si>
  <si>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</si>
  <si>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</si>
  <si>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</si>
  <si>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</si>
  <si>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</si>
  <si>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</si>
  <si>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</si>
  <si>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</si>
  <si>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</si>
  <si>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</si>
  <si>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</si>
  <si>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</si>
  <si>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</si>
  <si>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</si>
  <si>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</si>
  <si>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</si>
  <si>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</si>
  <si>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</si>
  <si>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</si>
  <si>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</si>
  <si>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</si>
  <si>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</si>
  <si>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</si>
  <si>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</si>
  <si>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</si>
  <si>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</si>
  <si>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</si>
  <si>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</si>
  <si>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</si>
  <si>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</si>
  <si>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</si>
  <si>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</si>
  <si>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</si>
  <si>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</si>
  <si>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</si>
  <si>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</si>
  <si>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</si>
  <si>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</si>
  <si>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</si>
  <si>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</si>
  <si>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</si>
  <si>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</si>
  <si>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</si>
  <si>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</si>
  <si>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</si>
  <si>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</si>
  <si>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</si>
  <si>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</si>
  <si>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</si>
  <si>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</si>
  <si>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</si>
  <si>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</si>
  <si>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</si>
  <si>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</si>
  <si>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</si>
  <si>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</si>
  <si>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</si>
  <si>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</si>
  <si>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</si>
  <si>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</si>
  <si>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</si>
  <si>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</si>
  <si>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</si>
  <si>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</si>
  <si>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</si>
  <si>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</si>
  <si>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</si>
  <si>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</si>
  <si>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</si>
  <si>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</si>
  <si>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</si>
  <si>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</si>
  <si>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</si>
  <si>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</si>
  <si>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</si>
  <si>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</si>
  <si>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</si>
  <si>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</si>
  <si>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</si>
  <si>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</si>
  <si>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</si>
  <si>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</si>
  <si>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</si>
  <si>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</si>
  <si>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</si>
  <si>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</si>
  <si>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</si>
  <si>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</si>
  <si>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</si>
  <si>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</si>
  <si>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</si>
  <si>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</si>
  <si>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</si>
  <si>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</si>
  <si>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</si>
  <si>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</si>
  <si>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</si>
  <si>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</si>
  <si>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</si>
  <si>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</si>
  <si>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</si>
  <si>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</si>
  <si>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</si>
  <si>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</si>
  <si>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</si>
  <si>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</si>
  <si>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</si>
  <si>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</si>
  <si>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</si>
  <si>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</si>
  <si>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</si>
  <si>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</si>
  <si>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</si>
  <si>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</si>
  <si>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</si>
  <si>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</si>
  <si>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</si>
  <si>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</si>
  <si>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</si>
  <si>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</si>
  <si>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</si>
  <si>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</si>
  <si>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</si>
  <si>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</si>
  <si>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</si>
  <si>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</si>
  <si>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</si>
  <si>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</si>
  <si>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</si>
  <si>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</si>
  <si>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</si>
  <si>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</si>
  <si>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</si>
  <si>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</si>
  <si>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</si>
  <si>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</si>
  <si>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</si>
  <si>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</si>
  <si>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</si>
  <si>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</si>
  <si>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</si>
  <si>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</si>
  <si>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</si>
  <si>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</si>
  <si>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</si>
  <si>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</si>
  <si>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</si>
  <si>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</si>
  <si>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</si>
  <si>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</si>
  <si>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</si>
  <si>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</si>
  <si>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</si>
  <si>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</si>
  <si>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</si>
  <si>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</si>
  <si>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</si>
  <si>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</si>
  <si>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</si>
  <si>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</si>
  <si>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</si>
  <si>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</si>
  <si>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</si>
  <si>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</si>
  <si>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</si>
  <si>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</si>
  <si>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</si>
  <si>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</si>
  <si>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</si>
  <si>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</si>
  <si>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</si>
  <si>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</si>
  <si>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</si>
  <si>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</si>
  <si>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</si>
  <si>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</si>
  <si>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</si>
  <si>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</si>
  <si>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</si>
  <si>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</si>
  <si>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</si>
  <si>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</si>
  <si>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</si>
  <si>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</si>
  <si>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</si>
  <si>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</si>
  <si>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</si>
  <si>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</si>
  <si>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</si>
  <si>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</si>
  <si>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</si>
  <si>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</si>
  <si>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</si>
  <si>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</si>
  <si>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</si>
  <si>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</si>
  <si>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</si>
  <si>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</si>
  <si>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</si>
  <si>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</si>
  <si>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</si>
  <si>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</si>
  <si>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</si>
  <si>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</si>
  <si>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</si>
  <si>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</si>
  <si>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</si>
  <si>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</si>
  <si>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</si>
  <si>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</si>
  <si>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</si>
  <si>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</si>
  <si>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</si>
  <si>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</si>
  <si>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</si>
  <si>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</si>
  <si>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</si>
  <si>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</si>
  <si>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</si>
  <si>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</si>
  <si>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</si>
  <si>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</si>
  <si>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</si>
  <si>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</si>
  <si>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</si>
  <si>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</si>
  <si>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</si>
  <si>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</si>
  <si>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</si>
  <si>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</si>
  <si>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</si>
  <si>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</si>
  <si>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</si>
  <si>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</si>
  <si>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</si>
  <si>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</si>
  <si>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</si>
  <si>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</si>
  <si>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</si>
  <si>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</si>
  <si>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</si>
  <si>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</si>
  <si>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</si>
  <si>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</si>
  <si>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</si>
  <si>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</si>
  <si>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</si>
  <si>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</si>
  <si>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</si>
  <si>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</si>
  <si>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</si>
  <si>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</si>
  <si>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</si>
  <si>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</si>
  <si>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</si>
  <si>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</si>
  <si>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</si>
  <si>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</si>
  <si>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</si>
  <si>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</si>
  <si>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</si>
  <si>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</si>
  <si>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</si>
  <si>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</si>
  <si>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</si>
  <si>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</si>
  <si>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</si>
  <si>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</si>
  <si>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</si>
  <si>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</si>
  <si>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</si>
  <si>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</si>
  <si>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</si>
  <si>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</si>
  <si>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</si>
  <si>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</si>
  <si>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</si>
  <si>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</si>
  <si>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</si>
  <si>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</si>
  <si>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</si>
  <si>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</si>
  <si>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</si>
  <si>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</si>
  <si>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</si>
  <si>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</si>
  <si>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</si>
  <si>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</si>
  <si>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</si>
  <si>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</si>
  <si>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</si>
  <si>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</si>
  <si>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</si>
  <si>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</si>
  <si>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</si>
  <si>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</si>
  <si>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</si>
  <si>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</si>
  <si>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</si>
  <si>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</si>
  <si>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</si>
  <si>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</si>
  <si>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</si>
  <si>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</si>
  <si>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</si>
  <si>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</si>
  <si>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</si>
  <si>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</si>
  <si>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</si>
  <si>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</si>
  <si>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</si>
  <si>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</si>
  <si>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</si>
  <si>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</si>
  <si>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</si>
  <si>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</si>
  <si>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</si>
  <si>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</si>
  <si>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</si>
  <si>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</si>
  <si>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</si>
  <si>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</si>
  <si>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</si>
  <si>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</si>
  <si>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</si>
  <si>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</si>
  <si>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</si>
  <si>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</si>
  <si>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</si>
  <si>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</si>
  <si>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</si>
  <si>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</si>
  <si>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</si>
  <si>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</si>
  <si>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</si>
  <si>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</si>
  <si>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</si>
  <si>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</si>
  <si>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</si>
  <si>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</si>
  <si>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</si>
  <si>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</si>
  <si>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</si>
  <si>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</si>
  <si>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</si>
  <si>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</si>
  <si>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</si>
  <si>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</si>
  <si>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</si>
  <si>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</si>
  <si>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</si>
  <si>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</si>
  <si>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</si>
  <si>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</si>
  <si>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</si>
  <si>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</si>
  <si>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</si>
  <si>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</si>
  <si>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</si>
  <si>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</si>
  <si>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</si>
  <si>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</si>
  <si>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</si>
  <si>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</si>
  <si>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</si>
  <si>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</si>
  <si>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</si>
  <si>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</si>
  <si>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</si>
  <si>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</si>
  <si>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</si>
  <si>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</si>
  <si>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</si>
  <si>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</si>
  <si>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</si>
  <si>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</si>
  <si>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</si>
  <si>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</si>
  <si>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</si>
  <si>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</si>
  <si>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</si>
  <si>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</si>
  <si>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</si>
  <si>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</si>
  <si>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</si>
  <si>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</si>
  <si>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</si>
  <si>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</si>
  <si>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</si>
  <si>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</si>
  <si>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</si>
  <si>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</si>
  <si>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</si>
  <si>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</si>
  <si>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</si>
  <si>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</si>
  <si>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</si>
  <si>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</si>
  <si>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</si>
  <si>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</si>
  <si>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</si>
  <si>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</si>
  <si>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</si>
  <si>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</si>
  <si>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</si>
  <si>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</si>
  <si>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</si>
  <si>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</si>
  <si>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</si>
  <si>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</si>
  <si>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</si>
  <si>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</si>
  <si>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</si>
  <si>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</si>
  <si>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</si>
  <si>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</si>
  <si>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</si>
  <si>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</si>
  <si>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</si>
  <si>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</si>
  <si>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</si>
  <si>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</si>
  <si>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</si>
  <si>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</si>
  <si>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</si>
  <si>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</si>
  <si>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</si>
  <si>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</si>
  <si>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</si>
  <si>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</si>
  <si>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</si>
  <si>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</si>
  <si>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</si>
  <si>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</si>
  <si>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</si>
  <si>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</si>
  <si>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</si>
  <si>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</si>
  <si>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</si>
  <si>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</si>
  <si>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</si>
  <si>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</si>
  <si>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</si>
  <si>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</si>
  <si>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</si>
  <si>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</si>
  <si>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</si>
  <si>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</si>
  <si>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</si>
  <si>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</si>
  <si>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</si>
  <si>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</si>
  <si>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</si>
  <si>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</si>
  <si>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</si>
  <si>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</si>
  <si>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</si>
  <si>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</si>
  <si>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</si>
  <si>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</si>
  <si>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</si>
  <si>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</si>
  <si>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</si>
  <si>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</si>
  <si>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</si>
  <si>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</si>
  <si>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</si>
  <si>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</si>
  <si>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</si>
  <si>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</si>
  <si>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</si>
  <si>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</si>
  <si>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</si>
  <si>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</si>
  <si>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</si>
  <si>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</si>
  <si>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</si>
  <si>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</si>
  <si>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</si>
  <si>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</si>
  <si>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</si>
  <si>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</si>
  <si>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</si>
  <si>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</si>
  <si>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</si>
  <si>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</si>
  <si>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</si>
  <si>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</si>
  <si>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</si>
  <si>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</si>
  <si>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</si>
  <si>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</si>
  <si>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</si>
  <si>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</si>
  <si>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</si>
  <si>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</si>
  <si>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</si>
  <si>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</si>
  <si>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</si>
  <si>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</si>
  <si>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</si>
  <si>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</si>
  <si>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</si>
  <si>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</si>
  <si>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</si>
  <si>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</si>
  <si>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</si>
  <si>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</si>
  <si>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</si>
  <si>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</si>
  <si>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</si>
  <si>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</si>
  <si>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</si>
  <si>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</si>
  <si>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</si>
  <si>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</si>
  <si>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</si>
  <si>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</si>
  <si>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</si>
  <si>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</si>
  <si>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</si>
  <si>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</si>
  <si>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</si>
  <si>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</si>
  <si>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</si>
  <si>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</si>
  <si>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</si>
  <si>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</si>
  <si>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</si>
  <si>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</si>
  <si>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</si>
  <si>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</si>
  <si>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</si>
  <si>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</si>
  <si>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</si>
  <si>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</si>
  <si>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</si>
  <si>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</si>
  <si>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</si>
  <si>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</si>
  <si>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</si>
  <si>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</si>
  <si>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</si>
  <si>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</si>
  <si>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</si>
  <si>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</si>
  <si>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</si>
  <si>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</si>
  <si>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</si>
  <si>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</si>
  <si>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</si>
  <si>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</si>
  <si>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</si>
  <si>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</si>
  <si>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</si>
  <si>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</si>
  <si>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</si>
  <si>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</si>
  <si>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</si>
  <si>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</si>
  <si>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</si>
  <si>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</si>
  <si>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</si>
  <si>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</si>
  <si>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</si>
  <si>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</si>
  <si>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</si>
  <si>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</si>
  <si>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</si>
  <si>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</si>
  <si>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</si>
  <si>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</si>
  <si>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</si>
  <si>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</si>
  <si>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</si>
  <si>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</si>
  <si>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</si>
  <si>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</si>
  <si>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</si>
  <si>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</si>
  <si>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</si>
  <si>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</si>
  <si>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</si>
  <si>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</si>
  <si>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</si>
  <si>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</si>
  <si>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</si>
  <si>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</si>
  <si>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</si>
  <si>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</si>
  <si>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</si>
  <si>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</si>
  <si>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</si>
  <si>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</si>
  <si>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</si>
  <si>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</si>
  <si>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</si>
  <si>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</si>
  <si>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</si>
  <si>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</si>
  <si>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</si>
  <si>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</si>
  <si>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</si>
  <si>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</si>
  <si>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</si>
  <si>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</si>
  <si>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</si>
  <si>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</si>
  <si>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</si>
  <si>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</si>
  <si>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</si>
  <si>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</si>
  <si>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</si>
  <si>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</si>
  <si>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</si>
  <si>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</si>
  <si>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</si>
  <si>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</si>
  <si>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</si>
  <si>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</si>
  <si>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</si>
  <si>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</si>
  <si>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</si>
  <si>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</si>
  <si>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</si>
  <si>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</si>
  <si>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</si>
  <si>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</si>
  <si>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</si>
  <si>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</si>
  <si>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</si>
  <si>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</si>
  <si>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</si>
  <si>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</si>
  <si>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</si>
  <si>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</si>
  <si>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</si>
  <si>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</si>
  <si>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</si>
  <si>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</si>
  <si>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</si>
  <si>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</si>
  <si>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</si>
  <si>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</si>
  <si>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</si>
  <si>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</si>
  <si>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</si>
  <si>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</si>
  <si>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</si>
  <si>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</si>
  <si>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</si>
  <si>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</si>
  <si>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</si>
  <si>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</si>
  <si>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</si>
  <si>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</si>
  <si>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</si>
  <si>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</si>
  <si>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</si>
  <si>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</si>
  <si>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</si>
  <si>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</si>
  <si>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</si>
  <si>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</si>
  <si>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</si>
  <si>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</si>
  <si>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</si>
  <si>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</si>
  <si>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</si>
  <si>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</si>
  <si>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</si>
  <si>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</si>
  <si>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</si>
  <si>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</si>
  <si>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</si>
  <si>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</si>
  <si>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</si>
  <si>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</si>
  <si>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</si>
  <si>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</si>
  <si>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</si>
  <si>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</si>
  <si>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</si>
  <si>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</si>
  <si>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</si>
  <si>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</si>
  <si>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</si>
  <si>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</si>
  <si>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</si>
  <si>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</si>
  <si>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</si>
  <si>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</si>
  <si>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</si>
  <si>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</si>
  <si>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</si>
  <si>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</si>
  <si>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</si>
  <si>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</si>
  <si>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</si>
  <si>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</si>
  <si>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</si>
  <si>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</si>
  <si>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</si>
  <si>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</si>
  <si>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</si>
  <si>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</si>
  <si>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</si>
  <si>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</si>
  <si>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</si>
  <si>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</si>
  <si>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</si>
  <si>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</si>
  <si>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</si>
  <si>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</si>
  <si>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</si>
  <si>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</si>
  <si>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</si>
  <si>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</si>
  <si>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</si>
  <si>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</si>
  <si>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</si>
  <si>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</si>
  <si>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</si>
  <si>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</si>
  <si>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</si>
  <si>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</si>
  <si>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</si>
  <si>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</si>
  <si>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</si>
  <si>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</si>
  <si>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Average of year:</t>
  </si>
  <si>
    <t>Year Rounded</t>
  </si>
  <si>
    <t>Count of tier-2</t>
  </si>
  <si>
    <t>Count of tier-3</t>
  </si>
  <si>
    <t>Count of tier-1</t>
  </si>
  <si>
    <t>? Replaced by tier-2</t>
  </si>
  <si>
    <t>? Replaced by tier - 2</t>
  </si>
  <si>
    <t>Unknown</t>
  </si>
  <si>
    <t>Last Name</t>
  </si>
  <si>
    <t>Name</t>
  </si>
  <si>
    <t>Hawks</t>
  </si>
  <si>
    <t>Kelly</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</si>
  <si>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</si>
  <si>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</si>
  <si>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</si>
  <si>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</si>
  <si>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</si>
  <si>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</si>
  <si>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</si>
  <si>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</si>
  <si>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</si>
  <si>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</si>
  <si>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</si>
  <si>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</si>
  <si>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</si>
  <si>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</si>
  <si>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</si>
  <si>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</si>
  <si>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</si>
  <si>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</si>
  <si>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</si>
  <si>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</si>
  <si>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</si>
  <si>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</si>
  <si>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</si>
  <si>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</si>
  <si>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</si>
  <si>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</si>
  <si>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</si>
  <si>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</si>
  <si>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</si>
  <si>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</si>
  <si>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</si>
  <si>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</si>
  <si>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</si>
  <si>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</si>
  <si>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</si>
  <si>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</si>
  <si>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</si>
  <si>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</si>
  <si>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</si>
  <si>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</si>
  <si>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</si>
  <si>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</si>
  <si>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</si>
  <si>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</si>
  <si>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</si>
  <si>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</si>
  <si>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</si>
  <si>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</si>
  <si>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</si>
  <si>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</si>
  <si>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</si>
  <si>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</si>
  <si>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</si>
  <si>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</si>
  <si>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</si>
  <si>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</si>
  <si>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</si>
  <si>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</si>
  <si>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</si>
  <si>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</si>
  <si>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</si>
  <si>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</si>
  <si>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</si>
  <si>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</si>
  <si>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</si>
  <si>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</si>
  <si>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</si>
  <si>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</si>
  <si>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</si>
  <si>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</si>
  <si>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</si>
  <si>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</si>
  <si>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</si>
  <si>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</si>
  <si>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</si>
  <si>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</si>
  <si>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</si>
  <si>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</si>
  <si>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</si>
  <si>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</si>
  <si>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</si>
  <si>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</si>
  <si>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</si>
  <si>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</si>
  <si>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</si>
  <si>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</si>
  <si>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</si>
  <si>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</si>
  <si>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</si>
  <si>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</si>
  <si>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</si>
  <si>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</si>
  <si>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</si>
  <si>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</si>
  <si>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</si>
  <si>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</si>
  <si>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</si>
  <si>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</si>
  <si>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</si>
  <si>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</si>
  <si>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</si>
  <si>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</si>
  <si>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</si>
  <si>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</si>
  <si>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</si>
  <si>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</si>
  <si>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</si>
  <si>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</si>
  <si>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</si>
  <si>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</si>
  <si>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</si>
  <si>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</si>
  <si>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</si>
  <si>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</si>
  <si>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</si>
  <si>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</si>
  <si>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</si>
  <si>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</si>
  <si>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</si>
  <si>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</si>
  <si>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</si>
  <si>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</si>
  <si>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</si>
  <si>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</si>
  <si>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</si>
  <si>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</si>
  <si>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</si>
  <si>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</si>
  <si>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</si>
  <si>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</si>
  <si>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</si>
  <si>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</si>
  <si>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</si>
  <si>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</si>
  <si>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</si>
  <si>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</si>
  <si>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</si>
  <si>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</si>
  <si>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</si>
  <si>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</si>
  <si>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</si>
  <si>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</si>
  <si>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</si>
  <si>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</si>
  <si>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</si>
  <si>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</si>
  <si>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</si>
  <si>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</si>
  <si>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</si>
  <si>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</si>
  <si>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</si>
  <si>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</si>
  <si>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</si>
  <si>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</si>
  <si>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</si>
  <si>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</si>
  <si>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</si>
  <si>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</si>
  <si>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</si>
  <si>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</si>
  <si>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</si>
  <si>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</si>
  <si>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</si>
  <si>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</si>
  <si>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</si>
  <si>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</si>
  <si>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</si>
  <si>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</si>
  <si>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</si>
  <si>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</si>
  <si>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</si>
  <si>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</si>
  <si>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</si>
  <si>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</si>
  <si>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</si>
  <si>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</si>
  <si>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</si>
  <si>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</si>
  <si>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</si>
  <si>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</si>
  <si>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</si>
  <si>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</si>
  <si>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</si>
  <si>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</si>
  <si>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</si>
  <si>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</si>
  <si>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</si>
  <si>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</si>
  <si>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</si>
  <si>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</si>
  <si>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</si>
  <si>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</si>
  <si>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</si>
  <si>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</si>
  <si>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</si>
  <si>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</si>
  <si>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</si>
  <si>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</si>
  <si>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</si>
  <si>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</si>
  <si>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</si>
  <si>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</si>
  <si>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</si>
  <si>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</si>
  <si>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</si>
  <si>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</si>
  <si>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</si>
  <si>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</si>
  <si>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</si>
  <si>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</si>
  <si>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</si>
  <si>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</si>
  <si>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</si>
  <si>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</si>
  <si>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</si>
  <si>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</si>
  <si>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</si>
  <si>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</si>
  <si>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</si>
  <si>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</si>
  <si>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</si>
  <si>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</si>
  <si>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</si>
  <si>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</si>
  <si>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</si>
  <si>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</si>
  <si>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</si>
  <si>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</si>
  <si>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</si>
  <si>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</si>
  <si>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</si>
  <si>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</si>
  <si>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</si>
  <si>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</si>
  <si>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</si>
  <si>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</si>
  <si>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</si>
  <si>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</si>
  <si>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</si>
  <si>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</si>
  <si>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</si>
  <si>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</si>
  <si>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</si>
  <si>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</si>
  <si>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</si>
  <si>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</si>
  <si>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</si>
  <si>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</si>
  <si>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</si>
  <si>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</si>
  <si>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</si>
  <si>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</si>
  <si>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</si>
  <si>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</si>
  <si>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</si>
  <si>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</si>
  <si>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</si>
  <si>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</si>
  <si>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</si>
  <si>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</si>
  <si>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</si>
  <si>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</si>
  <si>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</si>
  <si>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</si>
  <si>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</si>
  <si>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</si>
  <si>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</si>
  <si>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</si>
  <si>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</si>
  <si>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</si>
  <si>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</si>
  <si>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</si>
  <si>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</si>
  <si>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</si>
  <si>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</si>
  <si>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</si>
  <si>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</si>
  <si>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</si>
  <si>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</si>
  <si>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</si>
  <si>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</si>
  <si>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</si>
  <si>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</si>
  <si>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</si>
  <si>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</si>
  <si>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</si>
  <si>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</si>
  <si>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</si>
  <si>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</si>
  <si>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</si>
  <si>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</si>
  <si>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</si>
  <si>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</si>
  <si>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</si>
  <si>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</si>
  <si>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</si>
  <si>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</si>
  <si>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</si>
  <si>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</si>
  <si>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</si>
  <si>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</si>
  <si>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</si>
  <si>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</si>
  <si>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</si>
  <si>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</si>
  <si>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</si>
  <si>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</si>
  <si>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</si>
  <si>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</si>
  <si>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</si>
  <si>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</si>
  <si>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</si>
  <si>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</si>
  <si>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</si>
  <si>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</si>
  <si>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</si>
  <si>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</si>
  <si>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</si>
  <si>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</si>
  <si>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</si>
  <si>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</si>
  <si>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</si>
  <si>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</si>
  <si>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</si>
  <si>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</si>
  <si>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</si>
  <si>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</si>
  <si>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</si>
  <si>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</si>
  <si>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</si>
  <si>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</si>
  <si>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</si>
  <si>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</si>
  <si>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</si>
  <si>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</si>
  <si>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</si>
  <si>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</si>
  <si>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</si>
  <si>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</si>
  <si>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</si>
  <si>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</si>
  <si>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</si>
  <si>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</si>
  <si>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</si>
  <si>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</si>
  <si>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</si>
  <si>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</si>
  <si>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</si>
  <si>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</si>
  <si>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</si>
  <si>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</si>
  <si>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</si>
  <si>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</si>
  <si>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</si>
  <si>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</si>
  <si>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</si>
  <si>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</si>
  <si>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</si>
  <si>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</si>
  <si>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</si>
  <si>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</si>
  <si>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</si>
  <si>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</si>
  <si>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</si>
  <si>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</si>
  <si>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</si>
  <si>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</si>
  <si>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</si>
  <si>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</si>
  <si>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</si>
  <si>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</si>
  <si>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</si>
  <si>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</si>
  <si>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</si>
  <si>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</si>
  <si>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</si>
  <si>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</si>
  <si>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</si>
  <si>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</si>
  <si>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</si>
  <si>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</si>
  <si>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</si>
  <si>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</si>
  <si>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</si>
  <si>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</si>
  <si>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</si>
  <si>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</si>
  <si>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</si>
  <si>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</si>
  <si>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</si>
  <si>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</si>
  <si>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</si>
  <si>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</si>
  <si>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</si>
  <si>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</si>
  <si>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</si>
  <si>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</si>
  <si>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</si>
  <si>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</si>
  <si>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</si>
  <si>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</si>
  <si>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</si>
  <si>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</si>
  <si>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</si>
  <si>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</si>
  <si>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</si>
  <si>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</si>
  <si>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</si>
  <si>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</si>
  <si>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</si>
  <si>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</si>
  <si>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</si>
  <si>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</si>
  <si>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</si>
  <si>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</si>
  <si>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</si>
  <si>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</si>
  <si>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</si>
  <si>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</si>
  <si>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</si>
  <si>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</si>
  <si>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</si>
  <si>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</si>
  <si>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</si>
  <si>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</si>
  <si>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</si>
  <si>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</si>
  <si>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</si>
  <si>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</si>
  <si>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</si>
  <si>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</si>
  <si>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</si>
  <si>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</si>
  <si>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</si>
  <si>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</si>
  <si>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</si>
  <si>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</si>
  <si>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</si>
  <si>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</si>
  <si>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</si>
  <si>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</si>
  <si>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</si>
  <si>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</si>
  <si>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</si>
  <si>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</si>
  <si>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</si>
  <si>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</si>
  <si>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</si>
  <si>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</si>
  <si>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</si>
  <si>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</si>
  <si>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</si>
  <si>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</si>
  <si>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</si>
  <si>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</si>
  <si>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</si>
  <si>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</si>
  <si>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</si>
  <si>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</si>
  <si>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</si>
  <si>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</si>
  <si>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</si>
  <si>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</si>
  <si>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</si>
  <si>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</si>
  <si>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</si>
  <si>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</si>
  <si>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</si>
  <si>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</si>
  <si>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</si>
  <si>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</si>
  <si>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</si>
  <si>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</si>
  <si>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</si>
  <si>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</si>
  <si>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</si>
  <si>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</si>
  <si>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</si>
  <si>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</si>
  <si>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</si>
  <si>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</si>
  <si>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</si>
  <si>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</si>
  <si>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</si>
  <si>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</si>
  <si>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</si>
  <si>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</si>
  <si>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</si>
  <si>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</si>
  <si>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</si>
  <si>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</si>
  <si>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</si>
  <si>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</si>
  <si>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</si>
  <si>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</si>
  <si>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</si>
  <si>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</si>
  <si>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</si>
  <si>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</si>
  <si>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</si>
  <si>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</si>
  <si>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</si>
  <si>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</si>
  <si>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</si>
  <si>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</si>
  <si>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</si>
  <si>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</si>
  <si>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</si>
  <si>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</si>
  <si>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</si>
  <si>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</si>
  <si>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</si>
  <si>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</si>
  <si>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</si>
  <si>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</si>
  <si>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</si>
  <si>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</si>
  <si>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</si>
  <si>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</si>
  <si>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</si>
  <si>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</si>
  <si>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</si>
  <si>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</si>
  <si>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</si>
  <si>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</si>
  <si>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</si>
  <si>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</si>
  <si>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</si>
  <si>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</si>
  <si>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</si>
  <si>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</si>
  <si>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</si>
  <si>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</si>
  <si>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</si>
  <si>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</si>
  <si>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</si>
  <si>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</si>
  <si>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</si>
  <si>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</si>
  <si>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</si>
  <si>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</si>
  <si>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</si>
  <si>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</si>
  <si>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</si>
  <si>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</si>
  <si>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</si>
  <si>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</si>
  <si>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</si>
  <si>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</si>
  <si>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</si>
  <si>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</si>
  <si>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</si>
  <si>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</si>
  <si>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</si>
  <si>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</si>
  <si>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</si>
  <si>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</si>
  <si>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</si>
  <si>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</si>
  <si>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</si>
  <si>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</si>
  <si>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</si>
  <si>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</si>
  <si>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</si>
  <si>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</si>
  <si>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</si>
  <si>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</si>
  <si>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</si>
  <si>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</si>
  <si>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</si>
  <si>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</si>
  <si>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</si>
  <si>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</si>
  <si>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</si>
  <si>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</si>
  <si>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</si>
  <si>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</si>
  <si>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</si>
  <si>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</si>
  <si>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</si>
  <si>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</si>
  <si>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</si>
  <si>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</si>
  <si>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</si>
  <si>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</si>
  <si>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</si>
  <si>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</si>
  <si>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</si>
  <si>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</si>
  <si>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</si>
  <si>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</si>
  <si>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</si>
  <si>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</si>
  <si>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</si>
  <si>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</si>
  <si>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</si>
  <si>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</si>
  <si>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</si>
  <si>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</si>
  <si>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</si>
  <si>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</si>
  <si>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</si>
  <si>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</si>
  <si>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</si>
  <si>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</si>
  <si>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</si>
  <si>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</si>
  <si>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</si>
  <si>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</si>
  <si>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</si>
  <si>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</si>
  <si>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</si>
  <si>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</si>
  <si>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</si>
  <si>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</si>
  <si>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</si>
  <si>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</si>
  <si>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</si>
  <si>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</si>
  <si>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</si>
  <si>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</si>
  <si>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</si>
  <si>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</si>
  <si>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</si>
  <si>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</si>
  <si>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</si>
  <si>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</si>
  <si>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</si>
  <si>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</si>
  <si>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</si>
  <si>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</si>
  <si>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</si>
  <si>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</si>
  <si>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</si>
  <si>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</si>
  <si>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</si>
  <si>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</si>
  <si>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</si>
  <si>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</si>
  <si>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</si>
  <si>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</si>
  <si>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</si>
  <si>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</si>
  <si>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</si>
  <si>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</si>
  <si>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</si>
  <si>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</si>
  <si>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</si>
  <si>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</si>
  <si>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</si>
  <si>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</si>
  <si>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</si>
  <si>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</si>
  <si>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</si>
  <si>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</si>
  <si>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</si>
  <si>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</si>
  <si>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</si>
  <si>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</si>
  <si>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</si>
  <si>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</si>
  <si>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</si>
  <si>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</si>
  <si>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</si>
  <si>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</si>
  <si>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</si>
  <si>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</si>
  <si>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</si>
  <si>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</si>
  <si>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</si>
  <si>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</si>
  <si>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</si>
  <si>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</si>
  <si>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</si>
  <si>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</si>
  <si>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</si>
  <si>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</si>
  <si>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</si>
  <si>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</si>
  <si>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</si>
  <si>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</si>
  <si>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</si>
  <si>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</si>
  <si>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</si>
  <si>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</si>
  <si>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</si>
  <si>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</si>
  <si>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</si>
  <si>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</si>
  <si>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</si>
  <si>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</si>
  <si>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</si>
  <si>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</si>
  <si>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</si>
  <si>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</si>
  <si>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</si>
  <si>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</si>
  <si>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</si>
  <si>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</si>
  <si>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</si>
  <si>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</si>
  <si>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</si>
  <si>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</si>
  <si>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</si>
  <si>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</si>
  <si>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</si>
  <si>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</si>
  <si>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</si>
  <si>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</si>
  <si>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</si>
  <si>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</si>
  <si>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</si>
  <si>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</si>
  <si>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</si>
  <si>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</si>
  <si>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</si>
  <si>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</si>
  <si>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</si>
  <si>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</si>
  <si>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</si>
  <si>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</si>
  <si>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</si>
  <si>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</si>
  <si>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</si>
  <si>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</si>
  <si>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</si>
  <si>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</si>
  <si>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</si>
  <si>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</si>
  <si>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</si>
  <si>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</si>
  <si>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</si>
  <si>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</si>
  <si>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</si>
  <si>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</si>
  <si>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</si>
  <si>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</si>
  <si>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</si>
  <si>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</si>
  <si>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</si>
  <si>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</si>
  <si>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</si>
  <si>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</si>
  <si>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</si>
  <si>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</si>
  <si>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</si>
  <si>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</si>
  <si>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</si>
  <si>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</si>
  <si>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</si>
  <si>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</si>
  <si>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</si>
  <si>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</si>
  <si>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</si>
  <si>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</si>
  <si>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</si>
  <si>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</si>
  <si>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</si>
  <si>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</si>
  <si>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</si>
  <si>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</si>
  <si>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</si>
  <si>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</si>
  <si>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</si>
  <si>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</si>
  <si>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</si>
  <si>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</si>
  <si>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</si>
  <si>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</si>
  <si>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</si>
  <si>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</si>
  <si>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</si>
  <si>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</si>
  <si>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</si>
  <si>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</si>
  <si>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</si>
  <si>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</si>
  <si>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</si>
  <si>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</si>
  <si>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</si>
  <si>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</si>
  <si>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</si>
  <si>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</si>
  <si>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</si>
  <si>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</si>
  <si>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</si>
  <si>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</si>
  <si>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</si>
  <si>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</si>
  <si>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</si>
  <si>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</si>
  <si>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</si>
  <si>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</si>
  <si>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</si>
  <si>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</si>
  <si>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</si>
  <si>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</si>
  <si>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</si>
  <si>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</si>
  <si>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</si>
  <si>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</si>
  <si>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</si>
  <si>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</si>
  <si>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</si>
  <si>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</si>
  <si>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</si>
  <si>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</si>
  <si>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</si>
  <si>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</si>
  <si>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</si>
  <si>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</si>
  <si>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</si>
  <si>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</si>
  <si>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</si>
  <si>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</si>
  <si>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</si>
  <si>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</si>
  <si>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</si>
  <si>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</si>
  <si>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</si>
  <si>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</si>
  <si>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</si>
  <si>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</si>
  <si>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</si>
  <si>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</si>
  <si>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</si>
  <si>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</si>
  <si>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</si>
  <si>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</si>
  <si>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</si>
  <si>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</si>
  <si>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</si>
  <si>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</si>
  <si>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</si>
  <si>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</si>
  <si>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</si>
  <si>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</si>
  <si>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</si>
  <si>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</si>
  <si>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</si>
  <si>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</si>
  <si>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</si>
  <si>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</si>
  <si>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</si>
  <si>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</si>
  <si>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</si>
  <si>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</si>
  <si>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</si>
  <si>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</si>
  <si>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</si>
  <si>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</si>
  <si>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</si>
  <si>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</si>
  <si>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</si>
  <si>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</si>
  <si>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</si>
  <si>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</si>
  <si>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</si>
  <si>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</si>
  <si>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</si>
  <si>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</si>
  <si>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</si>
  <si>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</si>
  <si>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</si>
  <si>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</si>
  <si>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</si>
  <si>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</si>
  <si>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</si>
  <si>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</si>
  <si>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</si>
  <si>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</si>
  <si>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</si>
  <si>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</si>
  <si>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</si>
  <si>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</si>
  <si>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</si>
  <si>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</si>
  <si>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</si>
  <si>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</si>
  <si>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</si>
  <si>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</si>
  <si>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</si>
  <si>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</si>
  <si>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</si>
  <si>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</si>
  <si>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</si>
  <si>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</si>
  <si>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</si>
  <si>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</si>
  <si>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</si>
  <si>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</si>
  <si>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</si>
  <si>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</si>
  <si>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</si>
  <si>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</si>
  <si>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</si>
  <si>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</si>
  <si>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</si>
  <si>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</si>
  <si>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</si>
  <si>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</si>
  <si>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</si>
  <si>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</si>
  <si>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</si>
  <si>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</si>
  <si>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</si>
  <si>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</si>
  <si>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</si>
  <si>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</si>
  <si>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</si>
  <si>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</si>
  <si>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</si>
  <si>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</si>
  <si>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</si>
  <si>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</si>
  <si>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</si>
  <si>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</si>
  <si>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</si>
  <si>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</si>
  <si>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</si>
  <si>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</si>
  <si>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</si>
  <si>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</si>
  <si>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</si>
  <si>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</si>
  <si>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</si>
  <si>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</si>
  <si>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</si>
  <si>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</si>
  <si>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</si>
  <si>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</si>
  <si>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</si>
  <si>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</si>
  <si>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</si>
  <si>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</si>
  <si>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</si>
  <si>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</si>
  <si>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</si>
  <si>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</si>
  <si>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</si>
  <si>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</si>
  <si>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</si>
  <si>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</si>
  <si>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</si>
  <si>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</si>
  <si>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</si>
  <si>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</si>
  <si>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</si>
  <si>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</si>
  <si>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</si>
  <si>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</si>
  <si>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</si>
  <si>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</si>
  <si>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</si>
  <si>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</si>
  <si>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</si>
  <si>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</si>
  <si>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</si>
  <si>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</si>
  <si>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</si>
  <si>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</si>
  <si>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</si>
  <si>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</si>
  <si>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</si>
  <si>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</si>
  <si>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</si>
  <si>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</si>
  <si>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</si>
  <si>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</si>
  <si>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</si>
  <si>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</si>
  <si>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</si>
  <si>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</si>
  <si>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</si>
  <si>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</si>
  <si>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</si>
  <si>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</si>
  <si>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</si>
  <si>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</si>
  <si>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</si>
  <si>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</si>
  <si>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</si>
  <si>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</si>
  <si>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</si>
  <si>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</si>
  <si>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</si>
  <si>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</si>
  <si>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</si>
  <si>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</si>
  <si>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</si>
  <si>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</si>
  <si>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</si>
  <si>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</si>
  <si>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</si>
  <si>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</si>
  <si>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</si>
  <si>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</si>
  <si>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</si>
  <si>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</si>
  <si>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</si>
  <si>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</si>
  <si>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</si>
  <si>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</si>
  <si>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</si>
  <si>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</si>
  <si>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</si>
  <si>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</si>
  <si>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</si>
  <si>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</si>
  <si>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</si>
  <si>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</si>
  <si>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</si>
  <si>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</si>
  <si>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</si>
  <si>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</si>
  <si>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</si>
  <si>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</si>
  <si>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</si>
  <si>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</si>
  <si>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</si>
  <si>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</si>
  <si>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</si>
  <si>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</si>
  <si>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</si>
  <si>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</si>
  <si>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</si>
  <si>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</si>
  <si>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</si>
  <si>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</si>
  <si>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</si>
  <si>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</si>
  <si>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</si>
  <si>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</si>
  <si>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</si>
  <si>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</si>
  <si>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</si>
  <si>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</si>
  <si>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</si>
  <si>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</si>
  <si>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</si>
  <si>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</si>
  <si>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</si>
  <si>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</si>
  <si>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</si>
  <si>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</si>
  <si>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</si>
  <si>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</si>
  <si>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</si>
  <si>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</si>
  <si>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</si>
  <si>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</si>
  <si>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</si>
  <si>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</si>
  <si>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</si>
  <si>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</si>
  <si>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</si>
  <si>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</si>
  <si>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</si>
  <si>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</si>
  <si>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</si>
  <si>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</si>
  <si>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</si>
  <si>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</si>
  <si>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</si>
  <si>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</si>
  <si>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</si>
  <si>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</si>
  <si>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</si>
  <si>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</si>
  <si>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</si>
  <si>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</si>
  <si>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</si>
  <si>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</si>
  <si>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</si>
  <si>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</si>
  <si>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</si>
  <si>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</si>
  <si>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</si>
  <si>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</si>
  <si>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</si>
  <si>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</si>
  <si>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</si>
  <si>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</si>
  <si>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</si>
  <si>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</si>
  <si>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</si>
  <si>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</si>
  <si>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</si>
  <si>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</si>
  <si>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</si>
  <si>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</si>
  <si>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</si>
  <si>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</si>
  <si>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</si>
  <si>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</si>
  <si>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</si>
  <si>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</si>
  <si>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</si>
  <si>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</si>
  <si>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</si>
  <si>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</si>
  <si>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</si>
  <si>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</si>
  <si>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</si>
  <si>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</si>
  <si>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</si>
  <si>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</si>
  <si>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</si>
  <si>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</si>
  <si>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</si>
  <si>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</si>
  <si>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</si>
  <si>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</si>
  <si>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</si>
  <si>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</si>
  <si>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</si>
  <si>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</si>
  <si>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</si>
  <si>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</si>
  <si>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</si>
  <si>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</si>
  <si>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</si>
  <si>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</si>
  <si>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</si>
  <si>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</si>
  <si>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</si>
  <si>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</si>
  <si>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</si>
  <si>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</si>
  <si>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</si>
  <si>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</si>
  <si>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</si>
  <si>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</si>
  <si>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</si>
  <si>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</si>
  <si>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</si>
  <si>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</si>
  <si>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</si>
  <si>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</si>
  <si>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</si>
  <si>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</si>
  <si>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</si>
  <si>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</si>
  <si>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</si>
  <si>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</si>
  <si>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</si>
  <si>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</si>
  <si>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</si>
  <si>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</si>
  <si>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</si>
  <si>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</si>
  <si>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</si>
  <si>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</si>
  <si>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</si>
  <si>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</si>
  <si>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</si>
  <si>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</si>
  <si>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</si>
  <si>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</si>
  <si>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</si>
  <si>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</si>
  <si>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</si>
  <si>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</si>
  <si>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</si>
  <si>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</si>
  <si>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</si>
  <si>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</si>
  <si>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</si>
  <si>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</si>
  <si>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</si>
  <si>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</si>
  <si>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</si>
  <si>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</si>
  <si>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</si>
  <si>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</si>
  <si>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</si>
  <si>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</si>
  <si>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</si>
  <si>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</si>
  <si>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</si>
  <si>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</si>
  <si>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</si>
  <si>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</si>
  <si>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</si>
  <si>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</si>
  <si>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</si>
  <si>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</si>
  <si>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</si>
  <si>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</si>
  <si>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</si>
  <si>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</si>
  <si>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</si>
  <si>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</si>
  <si>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</si>
  <si>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</si>
  <si>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</si>
  <si>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</si>
  <si>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</si>
  <si>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</si>
  <si>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</si>
  <si>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</si>
  <si>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</si>
  <si>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</si>
  <si>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</si>
  <si>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</si>
  <si>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</si>
  <si>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</si>
  <si>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</si>
  <si>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</si>
  <si>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</si>
  <si>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</si>
  <si>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</si>
  <si>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</si>
  <si>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</si>
  <si>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</si>
  <si>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</si>
  <si>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</si>
  <si>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</si>
  <si>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</si>
  <si>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</si>
  <si>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</si>
  <si>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</si>
  <si>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</si>
  <si>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</si>
  <si>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</si>
  <si>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</si>
  <si>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</si>
  <si>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</si>
  <si>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</si>
  <si>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</si>
  <si>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</si>
  <si>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</si>
  <si>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</si>
  <si>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</si>
  <si>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</si>
  <si>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</si>
  <si>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</si>
  <si>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</si>
  <si>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</si>
  <si>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</si>
  <si>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</si>
  <si>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</si>
  <si>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</si>
  <si>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</si>
  <si>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</si>
  <si>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</si>
  <si>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</si>
  <si>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</si>
  <si>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</si>
  <si>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</si>
  <si>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</si>
  <si>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</si>
  <si>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</si>
  <si>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</si>
  <si>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</si>
  <si>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</si>
  <si>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</si>
  <si>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</si>
  <si>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</si>
  <si>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</si>
  <si>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</si>
  <si>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</si>
  <si>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</si>
  <si>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</si>
  <si>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</si>
  <si>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</si>
  <si>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</si>
  <si>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</si>
  <si>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</si>
  <si>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</si>
  <si>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</si>
  <si>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</si>
  <si>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</si>
  <si>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</si>
  <si>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</si>
  <si>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</si>
  <si>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</si>
  <si>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</si>
  <si>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</si>
  <si>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</si>
  <si>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</si>
  <si>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</si>
  <si>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</si>
  <si>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</si>
  <si>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</si>
  <si>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</si>
  <si>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</si>
  <si>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</si>
  <si>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</si>
  <si>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</si>
  <si>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</si>
  <si>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</si>
  <si>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</si>
  <si>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</si>
  <si>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</si>
  <si>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</si>
  <si>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</si>
  <si>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</si>
  <si>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</si>
  <si>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</si>
  <si>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</si>
  <si>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</si>
  <si>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</si>
  <si>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</si>
  <si>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</si>
  <si>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</si>
  <si>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</si>
  <si>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</si>
  <si>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</si>
  <si>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</si>
  <si>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</si>
  <si>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</si>
  <si>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</si>
  <si>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</si>
  <si>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</si>
  <si>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</si>
  <si>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</si>
  <si>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</si>
  <si>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</si>
  <si>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</si>
  <si>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</si>
  <si>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</si>
  <si>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</si>
  <si>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</si>
  <si>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</si>
  <si>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</si>
  <si>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</si>
  <si>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</si>
  <si>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</si>
  <si>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</si>
  <si>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</si>
  <si>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</si>
  <si>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</si>
  <si>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</si>
  <si>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</si>
  <si>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</si>
  <si>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</si>
  <si>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</si>
  <si>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</si>
  <si>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</si>
  <si>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</si>
  <si>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</si>
  <si>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</si>
  <si>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</si>
  <si>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</si>
  <si>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</si>
  <si>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</si>
  <si>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</si>
  <si>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</si>
  <si>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</si>
  <si>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</si>
  <si>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</si>
  <si>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</si>
  <si>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</si>
  <si>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</si>
  <si>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</si>
  <si>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</si>
  <si>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</si>
  <si>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</si>
  <si>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</si>
  <si>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</si>
  <si>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</si>
  <si>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</si>
  <si>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</si>
  <si>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</si>
  <si>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</si>
  <si>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</si>
  <si>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</si>
  <si>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</si>
  <si>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</si>
  <si>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</si>
  <si>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</si>
  <si>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</si>
  <si>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</si>
  <si>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</si>
  <si>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</si>
  <si>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</si>
  <si>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</si>
  <si>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</si>
  <si>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</si>
  <si>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</si>
  <si>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</si>
  <si>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</si>
  <si>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</si>
  <si>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</si>
  <si>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</si>
  <si>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</si>
  <si>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</si>
  <si>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</si>
  <si>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</si>
  <si>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</si>
  <si>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</si>
  <si>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</si>
  <si>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</si>
  <si>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</si>
  <si>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</si>
  <si>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</si>
  <si>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</si>
  <si>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</si>
  <si>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</si>
  <si>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</si>
  <si>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</si>
  <si>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</si>
  <si>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</si>
  <si>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</si>
  <si>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</si>
  <si>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</si>
  <si>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</si>
  <si>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</si>
  <si>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</si>
  <si>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</si>
  <si>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</si>
  <si>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</si>
  <si>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</si>
  <si>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</si>
  <si>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</si>
  <si>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</si>
  <si>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</si>
  <si>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</si>
  <si>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</si>
  <si>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</si>
  <si>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</si>
  <si>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</si>
  <si>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</si>
  <si>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</si>
  <si>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</si>
  <si>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</si>
  <si>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</si>
  <si>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</si>
  <si>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</si>
  <si>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</si>
  <si>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</si>
  <si>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</si>
  <si>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</si>
  <si>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</si>
  <si>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</si>
  <si>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</si>
  <si>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</si>
  <si>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</si>
  <si>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</si>
  <si>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</si>
  <si>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</si>
  <si>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</si>
  <si>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</si>
  <si>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</si>
  <si>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</si>
  <si>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</si>
  <si>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</si>
  <si>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</si>
  <si>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</si>
  <si>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</si>
  <si>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</si>
  <si>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</si>
  <si>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</si>
  <si>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</si>
  <si>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</si>
  <si>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</si>
  <si>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</si>
  <si>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</si>
  <si>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</si>
  <si>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</si>
  <si>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</si>
  <si>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</si>
  <si>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</si>
  <si>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</si>
  <si>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</si>
  <si>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</si>
  <si>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</si>
  <si>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</si>
  <si>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</si>
  <si>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</si>
  <si>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</si>
  <si>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</si>
  <si>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</si>
  <si>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</si>
  <si>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</si>
  <si>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</si>
  <si>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</si>
  <si>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</si>
  <si>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</si>
  <si>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</si>
  <si>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</si>
  <si>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</si>
  <si>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</si>
  <si>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</si>
  <si>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</si>
  <si>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</si>
  <si>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</si>
  <si>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</si>
  <si>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</si>
  <si>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</si>
  <si>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</si>
  <si>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</si>
  <si>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</si>
  <si>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</si>
  <si>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</si>
  <si>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</si>
  <si>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</si>
  <si>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</si>
  <si>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</si>
  <si>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</si>
  <si>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</si>
  <si>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</si>
  <si>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</si>
  <si>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</si>
  <si>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</si>
  <si>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</si>
  <si>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</si>
  <si>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</si>
  <si>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</si>
  <si>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</si>
  <si>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</si>
  <si>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</si>
  <si>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</si>
  <si>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</si>
  <si>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</si>
  <si>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</si>
  <si>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</si>
  <si>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</si>
  <si>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</si>
  <si>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</si>
  <si>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</si>
  <si>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</si>
  <si>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</si>
  <si>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</si>
  <si>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</si>
  <si>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</si>
  <si>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</si>
  <si>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</si>
  <si>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</si>
  <si>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</si>
  <si>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</si>
  <si>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</si>
  <si>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</si>
  <si>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</si>
  <si>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</si>
  <si>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</si>
  <si>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</si>
  <si>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</si>
  <si>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</si>
  <si>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</si>
  <si>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</si>
  <si>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</si>
  <si>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</si>
  <si>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</si>
  <si>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</si>
  <si>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</si>
  <si>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</si>
  <si>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</si>
  <si>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</si>
  <si>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</si>
  <si>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</si>
  <si>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</si>
  <si>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</si>
  <si>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</si>
  <si>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</si>
  <si>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</si>
  <si>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</si>
  <si>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</si>
  <si>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</si>
  <si>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</si>
  <si>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</si>
  <si>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</si>
  <si>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</si>
  <si>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</si>
  <si>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</si>
  <si>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</si>
  <si>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</si>
  <si>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</si>
  <si>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</si>
  <si>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</si>
  <si>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</si>
  <si>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</si>
  <si>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</si>
  <si>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</si>
  <si>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</si>
  <si>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</si>
  <si>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</si>
  <si>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</si>
  <si>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</si>
  <si>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</si>
  <si>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</si>
  <si>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</si>
  <si>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</si>
  <si>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</si>
  <si>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</si>
  <si>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</si>
  <si>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</si>
  <si>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</si>
  <si>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</si>
  <si>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</si>
  <si>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</si>
  <si>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</si>
  <si>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</si>
  <si>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</si>
  <si>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</si>
  <si>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</si>
  <si>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</si>
  <si>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</si>
  <si>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</si>
  <si>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</si>
  <si>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</si>
  <si>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</si>
  <si>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</si>
  <si>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</si>
  <si>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</si>
  <si>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</si>
  <si>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</si>
  <si>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</si>
  <si>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</si>
  <si>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</si>
  <si>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</si>
  <si>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</si>
  <si>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</si>
  <si>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</si>
  <si>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</si>
  <si>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</si>
  <si>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</si>
  <si>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</si>
  <si>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</si>
  <si>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</si>
  <si>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</si>
  <si>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</si>
  <si>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</si>
  <si>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</si>
  <si>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</si>
  <si>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</si>
  <si>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</si>
  <si>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</si>
  <si>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</si>
  <si>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</si>
  <si>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</si>
  <si>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</si>
  <si>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</si>
  <si>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</si>
  <si>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</si>
  <si>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</si>
  <si>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</si>
  <si>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</si>
  <si>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</si>
  <si>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</si>
  <si>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</si>
  <si>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</si>
  <si>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</si>
  <si>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</si>
  <si>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</si>
  <si>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</si>
  <si>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</si>
  <si>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</si>
  <si>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</si>
  <si>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</si>
  <si>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</si>
  <si>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</si>
  <si>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</si>
  <si>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</si>
  <si>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</si>
  <si>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</si>
  <si>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</si>
  <si>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</si>
  <si>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</si>
  <si>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</si>
  <si>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</si>
  <si>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</si>
  <si>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</si>
  <si>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</si>
  <si>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</si>
  <si>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</si>
  <si>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</si>
  <si>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</si>
  <si>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</si>
  <si>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</si>
  <si>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</si>
  <si>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</si>
  <si>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</si>
  <si>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</si>
  <si>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</si>
  <si>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</si>
  <si>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</si>
  <si>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</si>
  <si>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</si>
  <si>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</si>
  <si>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</si>
  <si>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</si>
  <si>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</si>
  <si>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</si>
  <si>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</si>
  <si>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</si>
  <si>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</si>
  <si>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</si>
  <si>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</si>
  <si>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</si>
  <si>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</si>
  <si>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</si>
  <si>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</si>
  <si>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</si>
  <si>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</si>
  <si>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</si>
  <si>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</si>
  <si>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</si>
  <si>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</si>
  <si>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</si>
  <si>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</si>
  <si>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</si>
  <si>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</si>
  <si>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</si>
  <si>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</si>
  <si>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</si>
  <si>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</si>
  <si>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</si>
  <si>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</si>
  <si>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</si>
  <si>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</si>
  <si>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</si>
  <si>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</si>
  <si>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</si>
  <si>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</si>
  <si>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</si>
  <si>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</si>
  <si>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</si>
  <si>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</si>
  <si>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</si>
  <si>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</si>
  <si>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</si>
  <si>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</si>
  <si>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</si>
  <si>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</si>
  <si>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</si>
  <si>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</si>
  <si>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</si>
  <si>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</si>
  <si>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</si>
  <si>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</si>
  <si>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</si>
  <si>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</si>
  <si>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</si>
  <si>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</si>
  <si>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</si>
  <si>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</si>
  <si>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</si>
  <si>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</si>
  <si>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</si>
  <si>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</si>
  <si>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</si>
  <si>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</si>
  <si>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</si>
  <si>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</si>
  <si>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</si>
  <si>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</si>
  <si>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</si>
  <si>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</si>
  <si>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</si>
  <si>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</si>
  <si>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</si>
  <si>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</si>
  <si>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</si>
  <si>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</si>
  <si>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</si>
  <si>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</si>
  <si>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</si>
  <si>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</si>
  <si>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</si>
  <si>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</si>
  <si>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</si>
  <si>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</si>
  <si>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</si>
  <si>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</si>
  <si>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</si>
  <si>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</si>
  <si>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</si>
  <si>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</si>
  <si>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</si>
  <si>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</si>
  <si>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</si>
  <si>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</si>
  <si>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</si>
  <si>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</si>
  <si>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</si>
  <si>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</si>
  <si>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</si>
  <si>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</si>
  <si>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</si>
  <si>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</si>
  <si>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</si>
  <si>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</si>
  <si>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</si>
  <si>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</si>
  <si>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</si>
  <si>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</si>
  <si>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</si>
  <si>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</si>
  <si>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</si>
  <si>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</si>
  <si>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</si>
  <si>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</si>
  <si>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</si>
  <si>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</si>
  <si>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</si>
  <si>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</si>
  <si>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</si>
  <si>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</si>
  <si>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</si>
  <si>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</si>
  <si>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</si>
  <si>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</si>
  <si>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</si>
  <si>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</si>
  <si>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</si>
  <si>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</si>
  <si>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</si>
  <si>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</si>
  <si>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</si>
  <si>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</si>
  <si>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</si>
  <si>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</si>
  <si>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</si>
  <si>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</si>
  <si>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</si>
  <si>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</si>
  <si>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</si>
  <si>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</si>
  <si>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</si>
  <si>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</si>
  <si>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</si>
  <si>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</si>
  <si>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</si>
  <si>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</si>
  <si>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</si>
  <si>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</si>
  <si>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</si>
  <si>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</si>
  <si>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</si>
  <si>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</si>
  <si>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</si>
  <si>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</si>
  <si>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</si>
  <si>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</si>
  <si>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</si>
  <si>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</si>
  <si>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</si>
  <si>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</si>
  <si>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</si>
  <si>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</si>
  <si>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</si>
  <si>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</si>
  <si>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</si>
  <si>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</si>
  <si>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</si>
  <si>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</si>
  <si>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</si>
  <si>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</si>
  <si>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</si>
  <si>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</si>
  <si>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</si>
  <si>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</si>
  <si>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</si>
  <si>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</si>
  <si>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</si>
  <si>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</si>
  <si>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</si>
  <si>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</si>
  <si>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</si>
  <si>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</si>
  <si>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</si>
  <si>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</si>
  <si>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</si>
  <si>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</si>
  <si>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</si>
  <si>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</si>
  <si>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</si>
  <si>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</si>
  <si>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</si>
  <si>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</si>
  <si>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</si>
  <si>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</si>
  <si>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</si>
  <si>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</si>
  <si>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</si>
  <si>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</si>
  <si>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</si>
  <si>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</si>
  <si>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</si>
  <si>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</si>
  <si>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</si>
  <si>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</si>
  <si>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</si>
  <si>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</si>
  <si>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</si>
  <si>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</si>
  <si>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</si>
  <si>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</si>
  <si>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</si>
  <si>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</si>
  <si>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</si>
  <si>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</si>
  <si>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</si>
  <si>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</si>
  <si>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</si>
  <si>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</si>
  <si>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</si>
  <si>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</si>
  <si>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</si>
  <si>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</si>
  <si>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</si>
  <si>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</si>
  <si>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</si>
  <si>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</si>
  <si>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</si>
  <si>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</si>
  <si>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</si>
  <si>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</si>
  <si>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</si>
  <si>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</si>
  <si>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</si>
  <si>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</si>
  <si>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</si>
  <si>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</si>
  <si>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</si>
  <si>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</si>
  <si>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</si>
  <si>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</si>
  <si>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</si>
  <si>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</si>
  <si>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</si>
  <si>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</si>
  <si>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</si>
  <si>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</si>
  <si>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</si>
  <si>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</si>
  <si>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</si>
  <si>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</si>
  <si>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</si>
  <si>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</si>
  <si>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</si>
  <si>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</si>
  <si>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</si>
  <si>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</si>
  <si>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</si>
  <si>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</si>
  <si>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</si>
  <si>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</si>
  <si>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</si>
  <si>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</si>
  <si>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</si>
  <si>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</si>
  <si>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</si>
  <si>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</si>
  <si>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</si>
  <si>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</si>
  <si>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</si>
  <si>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</si>
  <si>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</si>
  <si>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</si>
  <si>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</si>
  <si>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</si>
  <si>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</si>
  <si>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</si>
  <si>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</si>
  <si>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</si>
  <si>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</si>
  <si>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</si>
  <si>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</si>
  <si>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</si>
  <si>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</si>
  <si>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</si>
  <si>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</si>
  <si>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</si>
  <si>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</si>
  <si>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</si>
  <si>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</si>
  <si>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</si>
  <si>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</si>
  <si>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</si>
  <si>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</si>
  <si>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</si>
  <si>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</si>
  <si>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</si>
  <si>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</si>
  <si>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</si>
  <si>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</si>
  <si>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</si>
  <si>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</si>
  <si>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</si>
  <si>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</si>
  <si>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</si>
  <si>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</si>
  <si>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</si>
  <si>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</si>
  <si>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</si>
  <si>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</si>
  <si>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</si>
  <si>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</si>
  <si>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</si>
  <si>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</si>
  <si>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</si>
  <si>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</si>
  <si>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</si>
  <si>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</si>
  <si>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</si>
  <si>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</si>
  <si>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</si>
  <si>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</si>
  <si>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</si>
  <si>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</si>
  <si>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First Name</t>
  </si>
  <si>
    <t>Hawks, Ms. Kelly</t>
  </si>
  <si>
    <t xml:space="preserve"> Ms</t>
  </si>
  <si>
    <t xml:space="preserve">  Kelly</t>
  </si>
  <si>
    <t>Lehner, Mr. Matthew D</t>
  </si>
  <si>
    <t xml:space="preserve"> Mr</t>
  </si>
  <si>
    <t xml:space="preserve">  Matthew D</t>
  </si>
  <si>
    <t>Lu, Mr. Phil</t>
  </si>
  <si>
    <t xml:space="preserve">  Phil</t>
  </si>
  <si>
    <t>Osborne, Ms. Kelsey</t>
  </si>
  <si>
    <t xml:space="preserve">  Kelsey</t>
  </si>
  <si>
    <t>Kadala, Ms. Kristyn</t>
  </si>
  <si>
    <t xml:space="preserve">  Kristyn</t>
  </si>
  <si>
    <t>Baker, Mr. Russell B.</t>
  </si>
  <si>
    <t xml:space="preserve">  Russell B</t>
  </si>
  <si>
    <t>Macpherson, Mr. Scott</t>
  </si>
  <si>
    <t xml:space="preserve">  Scott</t>
  </si>
  <si>
    <t>Hallman, Mr. Stephen</t>
  </si>
  <si>
    <t xml:space="preserve">  Stephen</t>
  </si>
  <si>
    <t>Moran, Mr. Patrick R.</t>
  </si>
  <si>
    <t xml:space="preserve">  Patrick R</t>
  </si>
  <si>
    <t>Benner, Ms. Brooke N.</t>
  </si>
  <si>
    <t xml:space="preserve">  Brooke N</t>
  </si>
  <si>
    <t>Fierro Vargas, Ms. Paola Andrea</t>
  </si>
  <si>
    <t xml:space="preserve">  Paola Andrea</t>
  </si>
  <si>
    <t>Franz, Mr. David</t>
  </si>
  <si>
    <t xml:space="preserve">  David</t>
  </si>
  <si>
    <t>Foster, Mr. Wade</t>
  </si>
  <si>
    <t xml:space="preserve">  Wade</t>
  </si>
  <si>
    <t>Tenorio, Mr. Franklin</t>
  </si>
  <si>
    <t xml:space="preserve">  Franklin</t>
  </si>
  <si>
    <t>Rios, Ms. Leilani M.</t>
  </si>
  <si>
    <t xml:space="preserve">  Leilani M</t>
  </si>
  <si>
    <t>Viau-Dupuis, Mr. Philippe</t>
  </si>
  <si>
    <t xml:space="preserve">  Philippe</t>
  </si>
  <si>
    <t>Cronin, Ms. Jennifer A.</t>
  </si>
  <si>
    <t xml:space="preserve">  Jennifer A</t>
  </si>
  <si>
    <t>Noordstar, Ms. Christina M.</t>
  </si>
  <si>
    <t xml:space="preserve">  Christina M</t>
  </si>
  <si>
    <t>Boudalia, Mr. Said Sr.</t>
  </si>
  <si>
    <t xml:space="preserve">  Said Sr</t>
  </si>
  <si>
    <t>Flor, Mr. John</t>
  </si>
  <si>
    <t xml:space="preserve">  John</t>
  </si>
  <si>
    <t>Fennon, Mr. Myles</t>
  </si>
  <si>
    <t xml:space="preserve">  Myles</t>
  </si>
  <si>
    <t>Hribar, Ms. Madelyn C</t>
  </si>
  <si>
    <t xml:space="preserve">  Madelyn C</t>
  </si>
  <si>
    <t>Tassello, Ms. Nicole</t>
  </si>
  <si>
    <t xml:space="preserve">  Nicole</t>
  </si>
  <si>
    <t>Mauricette, Mr. Eric A.</t>
  </si>
  <si>
    <t xml:space="preserve">  Eric A</t>
  </si>
  <si>
    <t>Garcia, Mr. Emiliano I.</t>
  </si>
  <si>
    <t xml:space="preserve">  Emiliano I</t>
  </si>
  <si>
    <t>Airoldi, Mr. Adam</t>
  </si>
  <si>
    <t xml:space="preserve">  Adam</t>
  </si>
  <si>
    <t>Cater-Cyker, Mr. Zach</t>
  </si>
  <si>
    <t xml:space="preserve">  Zach</t>
  </si>
  <si>
    <t>Hamm, Ms. Stephanie W.</t>
  </si>
  <si>
    <t xml:space="preserve">  Stephanie W</t>
  </si>
  <si>
    <t>Cox, Mr. Stephen</t>
  </si>
  <si>
    <t>Sachrajda, Ms. Natalie</t>
  </si>
  <si>
    <t xml:space="preserve">  Natalie</t>
  </si>
  <si>
    <t>Gareri, Ms. Nicole J.</t>
  </si>
  <si>
    <t xml:space="preserve">  Nicole J</t>
  </si>
  <si>
    <t>Welch, Mr. Jefferson D</t>
  </si>
  <si>
    <t xml:space="preserve">  Jefferson D</t>
  </si>
  <si>
    <t>Prindiville, Mr. Brendan D.</t>
  </si>
  <si>
    <t xml:space="preserve">  Brendan D</t>
  </si>
  <si>
    <t>Kincaid, Ms. Courtney</t>
  </si>
  <si>
    <t xml:space="preserve">  Courtney</t>
  </si>
  <si>
    <t>Bruestle, Ms. Sydney L.</t>
  </si>
  <si>
    <t xml:space="preserve">  Sydney L</t>
  </si>
  <si>
    <t>Lachance, Mr. Julien</t>
  </si>
  <si>
    <t xml:space="preserve">  Julien</t>
  </si>
  <si>
    <t>Eason, Mr. Ryan M</t>
  </si>
  <si>
    <t xml:space="preserve">  Ryan M</t>
  </si>
  <si>
    <t>Grummon, Ms. Anna H.</t>
  </si>
  <si>
    <t xml:space="preserve">  Anna H</t>
  </si>
  <si>
    <t>Vanwechel, Ms. Samantha</t>
  </si>
  <si>
    <t xml:space="preserve">  Samantha</t>
  </si>
  <si>
    <t>Fisher, Mr. Robert</t>
  </si>
  <si>
    <t xml:space="preserve">  Robert</t>
  </si>
  <si>
    <t>Jenkins, Mr. James R.</t>
  </si>
  <si>
    <t xml:space="preserve">  James R</t>
  </si>
  <si>
    <t>Peters, Ms. Roseann</t>
  </si>
  <si>
    <t xml:space="preserve">  Roseann</t>
  </si>
  <si>
    <t>Aha, Ms. Nicole</t>
  </si>
  <si>
    <t>McElwain, Mr. Spencer</t>
  </si>
  <si>
    <t xml:space="preserve">  Spencer</t>
  </si>
  <si>
    <t>Januszewski, Mr. Eric W</t>
  </si>
  <si>
    <t xml:space="preserve">  Eric W</t>
  </si>
  <si>
    <t>Rohne, Ms. Brianna L</t>
  </si>
  <si>
    <t xml:space="preserve">  Brianna L</t>
  </si>
  <si>
    <t>O'Grady, Mr. Thomas J.</t>
  </si>
  <si>
    <t xml:space="preserve">  Thomas J</t>
  </si>
  <si>
    <t>Peters, Ms. Melissa L</t>
  </si>
  <si>
    <t xml:space="preserve">  Melissa L</t>
  </si>
  <si>
    <t>De Simone, Mr. Flavio</t>
  </si>
  <si>
    <t xml:space="preserve">  Flavio</t>
  </si>
  <si>
    <t>Beckett, Mr. Ryan</t>
  </si>
  <si>
    <t xml:space="preserve">  Ryan</t>
  </si>
  <si>
    <t>Sobrilsky, Mr. Anthony J.</t>
  </si>
  <si>
    <t xml:space="preserve">  Anthony J</t>
  </si>
  <si>
    <t>Wang, Ms. Alex</t>
  </si>
  <si>
    <t xml:space="preserve">  Alex</t>
  </si>
  <si>
    <t>Campa, Mr. David</t>
  </si>
  <si>
    <t>Clifford, Mr. Andrew B</t>
  </si>
  <si>
    <t xml:space="preserve">  Andrew B</t>
  </si>
  <si>
    <t>Dalmata, Ms. Dara E</t>
  </si>
  <si>
    <t xml:space="preserve">  Dara E</t>
  </si>
  <si>
    <t>Vishik, Ms. Inna</t>
  </si>
  <si>
    <t xml:space="preserve">  Inna</t>
  </si>
  <si>
    <t>Schorr, Mr. Ari</t>
  </si>
  <si>
    <t xml:space="preserve">  Ari</t>
  </si>
  <si>
    <t>Lusardi, Ms. Lindsey</t>
  </si>
  <si>
    <t xml:space="preserve">  Lindsey</t>
  </si>
  <si>
    <t>Rayner, Mr. Kenny</t>
  </si>
  <si>
    <t xml:space="preserve">  Kenny</t>
  </si>
  <si>
    <t>Voghel, Ms. Louise</t>
  </si>
  <si>
    <t xml:space="preserve">  Louise</t>
  </si>
  <si>
    <t>Rieth, Mr. Cameron</t>
  </si>
  <si>
    <t xml:space="preserve">  Cameron</t>
  </si>
  <si>
    <t>Gollotto, Ms. Katie T.</t>
  </si>
  <si>
    <t xml:space="preserve">  Katie T</t>
  </si>
  <si>
    <t>Dunn, Ms. Casey</t>
  </si>
  <si>
    <t xml:space="preserve">  Casey</t>
  </si>
  <si>
    <t>Blitzer, Mr. David</t>
  </si>
  <si>
    <t>Smith, Mr. Bryson C.</t>
  </si>
  <si>
    <t xml:space="preserve">  Bryson C</t>
  </si>
  <si>
    <t>Hyland, Ms. Megan</t>
  </si>
  <si>
    <t xml:space="preserve">  Megan</t>
  </si>
  <si>
    <t>Ducharme, Mr. Daniel</t>
  </si>
  <si>
    <t xml:space="preserve">  Daniel</t>
  </si>
  <si>
    <t>Johnson, Mr. Steven M.</t>
  </si>
  <si>
    <t xml:space="preserve">  Steven M</t>
  </si>
  <si>
    <t>Mutz, Ms. Jenna L.</t>
  </si>
  <si>
    <t xml:space="preserve">  Jenna L</t>
  </si>
  <si>
    <t>Lee, Mr. Freeman</t>
  </si>
  <si>
    <t xml:space="preserve">  Freeman</t>
  </si>
  <si>
    <t>Turner, Mr. Jeff</t>
  </si>
  <si>
    <t xml:space="preserve">  Jeff</t>
  </si>
  <si>
    <t>Rangel, Mr. Elenilton V. Sr.</t>
  </si>
  <si>
    <t xml:space="preserve">  Elenilton V</t>
  </si>
  <si>
    <t>Lacey, Ms. Maurya</t>
  </si>
  <si>
    <t xml:space="preserve">  Maurya</t>
  </si>
  <si>
    <t>Stiger, Ms. Samantha C</t>
  </si>
  <si>
    <t xml:space="preserve">  Samantha C</t>
  </si>
  <si>
    <t>Caldwell, Ms. Bethany A</t>
  </si>
  <si>
    <t xml:space="preserve">  Bethany A</t>
  </si>
  <si>
    <t>Marmillod, Mr. Yves</t>
  </si>
  <si>
    <t xml:space="preserve">  Yves</t>
  </si>
  <si>
    <t>Cloutier-Simons, Ms. Danielle</t>
  </si>
  <si>
    <t xml:space="preserve">  Danielle</t>
  </si>
  <si>
    <t>Vegas, Ms. Julia</t>
  </si>
  <si>
    <t xml:space="preserve">  Julia</t>
  </si>
  <si>
    <t>Cochran, Mr. Joshua</t>
  </si>
  <si>
    <t xml:space="preserve">  Joshua</t>
  </si>
  <si>
    <t>Holtzapple, Ms. Jennifer</t>
  </si>
  <si>
    <t xml:space="preserve">  Jennifer</t>
  </si>
  <si>
    <t>Meyer, Ms. Gwen M.</t>
  </si>
  <si>
    <t xml:space="preserve">  Gwen M</t>
  </si>
  <si>
    <t>Brickley, Mr. Patrick</t>
  </si>
  <si>
    <t xml:space="preserve">  Patrick</t>
  </si>
  <si>
    <t>Magee, Ms. Kate</t>
  </si>
  <si>
    <t xml:space="preserve">  Kate</t>
  </si>
  <si>
    <t>Thoma, Mr. Kevin</t>
  </si>
  <si>
    <t xml:space="preserve">  Kevin</t>
  </si>
  <si>
    <t>Heagy, Mr. Stephen II</t>
  </si>
  <si>
    <t xml:space="preserve">  Stephen II</t>
  </si>
  <si>
    <t>Regnier, Mr. Philip</t>
  </si>
  <si>
    <t xml:space="preserve">  Philip</t>
  </si>
  <si>
    <t>Parendo, Mr. Brett A</t>
  </si>
  <si>
    <t xml:space="preserve">  Brett A</t>
  </si>
  <si>
    <t>Schell, Ms. Rebecca</t>
  </si>
  <si>
    <t xml:space="preserve">  Rebecca</t>
  </si>
  <si>
    <t>Driscoll, Ms. Kelley</t>
  </si>
  <si>
    <t xml:space="preserve">  Kelley</t>
  </si>
  <si>
    <t>Mitchell, Ms. Abigail K</t>
  </si>
  <si>
    <t xml:space="preserve">  Abigail K</t>
  </si>
  <si>
    <t>Cutler, Ms. Hope</t>
  </si>
  <si>
    <t xml:space="preserve">  Hope</t>
  </si>
  <si>
    <t>Derian, Ms. Elyse M.</t>
  </si>
  <si>
    <t xml:space="preserve">  Elyse M</t>
  </si>
  <si>
    <t>Farina, Mr. Nicholas</t>
  </si>
  <si>
    <t xml:space="preserve">  Nicholas</t>
  </si>
  <si>
    <t>Saunders, Mr. David</t>
  </si>
  <si>
    <t>Kratz, Ms. Natalie</t>
  </si>
  <si>
    <t>Boland, Mr. Thomas</t>
  </si>
  <si>
    <t xml:space="preserve">  Thomas</t>
  </si>
  <si>
    <t>Van Hout, Ms. Pamela J.</t>
  </si>
  <si>
    <t xml:space="preserve">  Pamela J</t>
  </si>
  <si>
    <t>Ramsey, Ms. Jessica</t>
  </si>
  <si>
    <t xml:space="preserve">  Jessica</t>
  </si>
  <si>
    <t>Gage, Mr. Ron N</t>
  </si>
  <si>
    <t xml:space="preserve">  Ron N</t>
  </si>
  <si>
    <t>Gollins, Mr. Daniel</t>
  </si>
  <si>
    <t>Benestad, Mr. Brian</t>
  </si>
  <si>
    <t xml:space="preserve">  Brian</t>
  </si>
  <si>
    <t>Aviv, Ms. Sari</t>
  </si>
  <si>
    <t xml:space="preserve">  Sari</t>
  </si>
  <si>
    <t>Burns, Mr. Robert M.</t>
  </si>
  <si>
    <t xml:space="preserve">  Robert M</t>
  </si>
  <si>
    <t>Maldonado, Mr. Ricardo</t>
  </si>
  <si>
    <t xml:space="preserve">  Ricardo</t>
  </si>
  <si>
    <t>Yitref, Mr. Gedion</t>
  </si>
  <si>
    <t xml:space="preserve">  Gedion</t>
  </si>
  <si>
    <t>Loudon-Brown, Mr. Mark</t>
  </si>
  <si>
    <t xml:space="preserve">  Mark</t>
  </si>
  <si>
    <t>Sugathadasa, Mr. Gamini P.</t>
  </si>
  <si>
    <t xml:space="preserve">  Gamini P</t>
  </si>
  <si>
    <t>Ganley, Ms. Emily J</t>
  </si>
  <si>
    <t xml:space="preserve">  Emily J</t>
  </si>
  <si>
    <t>Potter, Ms. Amanda</t>
  </si>
  <si>
    <t xml:space="preserve">  Amanda</t>
  </si>
  <si>
    <t>Rasmussen, Mr. Nicholas</t>
  </si>
  <si>
    <t>Robinson, Mr. Knox</t>
  </si>
  <si>
    <t xml:space="preserve">  Knox</t>
  </si>
  <si>
    <t>Antonopoulos, Ms. Yianna</t>
  </si>
  <si>
    <t xml:space="preserve">  Yianna</t>
  </si>
  <si>
    <t>Groner, Ms. Roberta</t>
  </si>
  <si>
    <t xml:space="preserve">  Roberta</t>
  </si>
  <si>
    <t>Zywicki, Mr. Benjamin P.</t>
  </si>
  <si>
    <t xml:space="preserve">  Benjamin P</t>
  </si>
  <si>
    <t>Cardinal, Mr. Craig</t>
  </si>
  <si>
    <t xml:space="preserve">  Craig</t>
  </si>
  <si>
    <t>Alleman, Ms. Ann</t>
  </si>
  <si>
    <t xml:space="preserve">  Ann</t>
  </si>
  <si>
    <t>Stroffolino, Mr. Jamie P</t>
  </si>
  <si>
    <t xml:space="preserve">  Jamie P</t>
  </si>
  <si>
    <t>Clubb, Mr. John</t>
  </si>
  <si>
    <t>McGoogan, Mr. Charlie</t>
  </si>
  <si>
    <t xml:space="preserve">  Charlie</t>
  </si>
  <si>
    <t>Keflezighi, Mr. Meb</t>
  </si>
  <si>
    <t xml:space="preserve">  Meb</t>
  </si>
  <si>
    <t>Syed, Mr. Aaqib L.</t>
  </si>
  <si>
    <t xml:space="preserve">  Aaqib L</t>
  </si>
  <si>
    <t>Segal, Mr. Craig A.</t>
  </si>
  <si>
    <t xml:space="preserve">  Craig A</t>
  </si>
  <si>
    <t>Defranco, Ms. Meredith</t>
  </si>
  <si>
    <t xml:space="preserve">  Meredith</t>
  </si>
  <si>
    <t>Kells, Mr. Doug</t>
  </si>
  <si>
    <t xml:space="preserve">  Doug</t>
  </si>
  <si>
    <t>Lawton, Ms. Elizabeth J.</t>
  </si>
  <si>
    <t xml:space="preserve">  Elizabeth J</t>
  </si>
  <si>
    <t>Bejar, Mr. Matthew P</t>
  </si>
  <si>
    <t xml:space="preserve">  Matthew P</t>
  </si>
  <si>
    <t>Navarro Castro, Mr. Guillermo Sr.</t>
  </si>
  <si>
    <t xml:space="preserve">  Guillermo Sr</t>
  </si>
  <si>
    <t>Tice, Mr. Ryan C</t>
  </si>
  <si>
    <t xml:space="preserve">  Ryan C</t>
  </si>
  <si>
    <t>Wolf, Mr. Dane</t>
  </si>
  <si>
    <t xml:space="preserve">  Dane</t>
  </si>
  <si>
    <t>Oppedal, Mr. Jonas</t>
  </si>
  <si>
    <t xml:space="preserve">  Jonas</t>
  </si>
  <si>
    <t>Wright, Mr. George E</t>
  </si>
  <si>
    <t xml:space="preserve">  George E</t>
  </si>
  <si>
    <t>Ellis, Ms. Sara S</t>
  </si>
  <si>
    <t xml:space="preserve">  Sara S</t>
  </si>
  <si>
    <t>Taormina, Mr. Nick</t>
  </si>
  <si>
    <t xml:space="preserve">  Nick</t>
  </si>
  <si>
    <t>Lynch, Mr. Timothy</t>
  </si>
  <si>
    <t xml:space="preserve">  Timothy</t>
  </si>
  <si>
    <t>Tavella, Ms. Becky L</t>
  </si>
  <si>
    <t xml:space="preserve">  Becky L</t>
  </si>
  <si>
    <t>Neufeld, Ms. Steph K.</t>
  </si>
  <si>
    <t xml:space="preserve">  Steph K</t>
  </si>
  <si>
    <t>Walhovd, Ms. Kristine B.</t>
  </si>
  <si>
    <t xml:space="preserve">  Kristine B</t>
  </si>
  <si>
    <t>Washburn, Mr. Taylor B</t>
  </si>
  <si>
    <t xml:space="preserve">  Taylor B</t>
  </si>
  <si>
    <t>Mroz, Mr. William</t>
  </si>
  <si>
    <t xml:space="preserve">  William</t>
  </si>
  <si>
    <t>Canaday, Mr. Sage</t>
  </si>
  <si>
    <t xml:space="preserve">  Sage</t>
  </si>
  <si>
    <t>Atkins, Mr. Cole</t>
  </si>
  <si>
    <t xml:space="preserve">  Cole</t>
  </si>
  <si>
    <t>Kropelnicki, Mr. Jesse</t>
  </si>
  <si>
    <t xml:space="preserve">  Jesse</t>
  </si>
  <si>
    <t>Braund, Ms. Tammi J.</t>
  </si>
  <si>
    <t xml:space="preserve">  Tammi J</t>
  </si>
  <si>
    <t>Anderson, Mr. Matthew S.</t>
  </si>
  <si>
    <t xml:space="preserve">  Matthew S</t>
  </si>
  <si>
    <t>Bilbrey, Mr. Eric</t>
  </si>
  <si>
    <t xml:space="preserve">  Eric</t>
  </si>
  <si>
    <t>Curtis, Ms. Valeria R</t>
  </si>
  <si>
    <t xml:space="preserve">  Valeria R</t>
  </si>
  <si>
    <t>Meyer, Mr. Michael P</t>
  </si>
  <si>
    <t xml:space="preserve">  Michael P</t>
  </si>
  <si>
    <t>Bardeesy, Mr. Rami</t>
  </si>
  <si>
    <t xml:space="preserve">  Rami</t>
  </si>
  <si>
    <t>Shanahan, Mr. Denis</t>
  </si>
  <si>
    <t xml:space="preserve">  Denis</t>
  </si>
  <si>
    <t>Sutter, Mr. Brian E</t>
  </si>
  <si>
    <t xml:space="preserve">  Brian E</t>
  </si>
  <si>
    <t>Yesian, Ms. Bonnie</t>
  </si>
  <si>
    <t xml:space="preserve">  Bonnie</t>
  </si>
  <si>
    <t>Meers, Mr. Michael P</t>
  </si>
  <si>
    <t>Conlon, Mr. Paul</t>
  </si>
  <si>
    <t xml:space="preserve">  Paul</t>
  </si>
  <si>
    <t>Arnstein, Mr. Michael</t>
  </si>
  <si>
    <t xml:space="preserve">  Michael</t>
  </si>
  <si>
    <t>Jurek, Mr. Samuel</t>
  </si>
  <si>
    <t xml:space="preserve">  Samuel</t>
  </si>
  <si>
    <t>Thill, Mr. Matthew</t>
  </si>
  <si>
    <t xml:space="preserve">  Matthew</t>
  </si>
  <si>
    <t>Glaz, Mr. Daniel</t>
  </si>
  <si>
    <t>Sampson, Ms. Syndy</t>
  </si>
  <si>
    <t xml:space="preserve">  Syndy</t>
  </si>
  <si>
    <t>Duliba, Ms. Aleksandra</t>
  </si>
  <si>
    <t xml:space="preserve">  Aleksandra</t>
  </si>
  <si>
    <t>Tanguay, Mr. Steeve T Sr.</t>
  </si>
  <si>
    <t xml:space="preserve">  Steeve T Sr</t>
  </si>
  <si>
    <t>McClelland, Mr. Richard</t>
  </si>
  <si>
    <t xml:space="preserve">  Richard</t>
  </si>
  <si>
    <t>Gorman, Mr. Aaron T</t>
  </si>
  <si>
    <t xml:space="preserve">  Aaron T</t>
  </si>
  <si>
    <t>Nishimura, Mr. Akira</t>
  </si>
  <si>
    <t xml:space="preserve">  Akira</t>
  </si>
  <si>
    <t>Brimble, Mr. Ben</t>
  </si>
  <si>
    <t xml:space="preserve">  Ben</t>
  </si>
  <si>
    <t>Trenk, Ms. Jana</t>
  </si>
  <si>
    <t xml:space="preserve">  Jana</t>
  </si>
  <si>
    <t>Wittmann, Mr. Jay T.</t>
  </si>
  <si>
    <t xml:space="preserve">  Jay T</t>
  </si>
  <si>
    <t>Tremblay, Ms. Marie-Helene</t>
  </si>
  <si>
    <t xml:space="preserve">  Marie-Helene</t>
  </si>
  <si>
    <t>Scofield, Ms. Bret R</t>
  </si>
  <si>
    <t xml:space="preserve">  Bret R</t>
  </si>
  <si>
    <t>Yost, Mr. Gardner L</t>
  </si>
  <si>
    <t xml:space="preserve">  Gardner L</t>
  </si>
  <si>
    <t>Torphy, Mr. Bobby</t>
  </si>
  <si>
    <t xml:space="preserve">  Bobby</t>
  </si>
  <si>
    <t>Busby, Ms. Natalie</t>
  </si>
  <si>
    <t>Nguyen, Ms. Lina</t>
  </si>
  <si>
    <t xml:space="preserve">  Lina</t>
  </si>
  <si>
    <t>Hanley, Mr. Zebulon</t>
  </si>
  <si>
    <t xml:space="preserve">  Zebulon</t>
  </si>
  <si>
    <t>Scheer, Ms. Amanda</t>
  </si>
  <si>
    <t>Rankin, Mr. Greg</t>
  </si>
  <si>
    <t xml:space="preserve">  Greg</t>
  </si>
  <si>
    <t>Ricardi, Mr. John</t>
  </si>
  <si>
    <t>Karkos, Ms. Kelsey A.</t>
  </si>
  <si>
    <t xml:space="preserve">  Kelsey A</t>
  </si>
  <si>
    <t>Price-Dierksen, Ms. Bronwen L</t>
  </si>
  <si>
    <t xml:space="preserve">  Bronwen L</t>
  </si>
  <si>
    <t>Knispel, Ms. Manuela</t>
  </si>
  <si>
    <t xml:space="preserve">  Manuela</t>
  </si>
  <si>
    <t>King, Ms. Jennifer L</t>
  </si>
  <si>
    <t xml:space="preserve">  Jennifer L</t>
  </si>
  <si>
    <t>Samuelson, Ms. Abby W.</t>
  </si>
  <si>
    <t xml:space="preserve">  Abby W</t>
  </si>
  <si>
    <t>Fredsall, Mr. Tyler</t>
  </si>
  <si>
    <t xml:space="preserve">  Tyler</t>
  </si>
  <si>
    <t>Eggleston, Mr. Jeffrey</t>
  </si>
  <si>
    <t xml:space="preserve">  Jeffrey</t>
  </si>
  <si>
    <t>Palombaro, Mr. Matthew F</t>
  </si>
  <si>
    <t xml:space="preserve">  Matthew F</t>
  </si>
  <si>
    <t>Silva, Mr. Ryan J.</t>
  </si>
  <si>
    <t xml:space="preserve">  Ryan J</t>
  </si>
  <si>
    <t>Bugala, Ms. Amy</t>
  </si>
  <si>
    <t xml:space="preserve">  Amy</t>
  </si>
  <si>
    <t>Dublin, Mr. Andrew P</t>
  </si>
  <si>
    <t xml:space="preserve">  Andrew P</t>
  </si>
  <si>
    <t>Cleland, Mr. George M. V</t>
  </si>
  <si>
    <t xml:space="preserve">  George M</t>
  </si>
  <si>
    <t>Evans, Ms. Sarah</t>
  </si>
  <si>
    <t xml:space="preserve">  Sarah</t>
  </si>
  <si>
    <t>Boyd, Ms. Lara</t>
  </si>
  <si>
    <t xml:space="preserve">  Lara</t>
  </si>
  <si>
    <t>Roulier, Mr. Sebastien</t>
  </si>
  <si>
    <t xml:space="preserve">  Sebastien</t>
  </si>
  <si>
    <t>Mullins, Mr. Padraig</t>
  </si>
  <si>
    <t xml:space="preserve">  Padraig</t>
  </si>
  <si>
    <t>Hofmann, Ms. Heather</t>
  </si>
  <si>
    <t xml:space="preserve">  Heather</t>
  </si>
  <si>
    <t>Garcia Garcia, Mr. Jorge</t>
  </si>
  <si>
    <t xml:space="preserve">  Jorge</t>
  </si>
  <si>
    <t>Klecker, Mr. Jack R</t>
  </si>
  <si>
    <t xml:space="preserve">  Jack R</t>
  </si>
  <si>
    <t>Cancre, Mr. Felix</t>
  </si>
  <si>
    <t xml:space="preserve">  Felix</t>
  </si>
  <si>
    <t>Denucci, Mr. Christopher C</t>
  </si>
  <si>
    <t xml:space="preserve">  Christopher C</t>
  </si>
  <si>
    <t>Saldana, Mr. Jesse</t>
  </si>
  <si>
    <t>Weinberg, Ms. Jill</t>
  </si>
  <si>
    <t xml:space="preserve">  Jill</t>
  </si>
  <si>
    <t>Walsh, Mr. William</t>
  </si>
  <si>
    <t>Pasten, Mr. Alejandro</t>
  </si>
  <si>
    <t xml:space="preserve">  Alejandro</t>
  </si>
  <si>
    <t>LaBelle, Mr. Ian E.</t>
  </si>
  <si>
    <t xml:space="preserve">  Ian E</t>
  </si>
  <si>
    <t>Guzman, Mr. Hector Sr.</t>
  </si>
  <si>
    <t xml:space="preserve">  Hector Sr</t>
  </si>
  <si>
    <t>Turnbull, Ms. Rebecca</t>
  </si>
  <si>
    <t>Aguero, Mr. Matt</t>
  </si>
  <si>
    <t xml:space="preserve">  Matt</t>
  </si>
  <si>
    <t>Woodward, Ms. Elizabeth H</t>
  </si>
  <si>
    <t xml:space="preserve">  Elizabeth H</t>
  </si>
  <si>
    <t>McElroy, Ms. Grace</t>
  </si>
  <si>
    <t xml:space="preserve">  Grace</t>
  </si>
  <si>
    <t>Lopez, Mr. Jaime</t>
  </si>
  <si>
    <t xml:space="preserve">  Jaime</t>
  </si>
  <si>
    <t>Cardosi, Ms. Calesse</t>
  </si>
  <si>
    <t xml:space="preserve">  Calesse</t>
  </si>
  <si>
    <t>Looney, Ms. Kate L</t>
  </si>
  <si>
    <t xml:space="preserve">  Kate L</t>
  </si>
  <si>
    <t>Zyryanov, Mr. Sergey</t>
  </si>
  <si>
    <t xml:space="preserve">  Sergey</t>
  </si>
  <si>
    <t>Gavin, Mr. Timothy V</t>
  </si>
  <si>
    <t xml:space="preserve">  Timothy V</t>
  </si>
  <si>
    <t>Littlefield, Mr. Andrew S</t>
  </si>
  <si>
    <t xml:space="preserve">  Andrew S</t>
  </si>
  <si>
    <t>Shearer, Mr. Matthew D</t>
  </si>
  <si>
    <t>Armstrong, Ms. Jessica</t>
  </si>
  <si>
    <t>Warriner, Mr. Lawrence</t>
  </si>
  <si>
    <t xml:space="preserve">  Lawrence</t>
  </si>
  <si>
    <t>White, Mr. Alex</t>
  </si>
  <si>
    <t>Cordaro, Mr. Kevin</t>
  </si>
  <si>
    <t>Hamilton, Mr. Gavin M.</t>
  </si>
  <si>
    <t xml:space="preserve">  Gavin M</t>
  </si>
  <si>
    <t>Meyer, Mr. Rick E</t>
  </si>
  <si>
    <t xml:space="preserve">  Rick E</t>
  </si>
  <si>
    <t>Duke, Ms. Andrea H.</t>
  </si>
  <si>
    <t xml:space="preserve">  Andrea H</t>
  </si>
  <si>
    <t>Malatesta, Mr. Anthony S</t>
  </si>
  <si>
    <t xml:space="preserve">  Anthony S</t>
  </si>
  <si>
    <t>Hinrichsen, Mr. Erik</t>
  </si>
  <si>
    <t xml:space="preserve">  Erik</t>
  </si>
  <si>
    <t>Lucan, Ms. Kiley D</t>
  </si>
  <si>
    <t xml:space="preserve">  Kiley D</t>
  </si>
  <si>
    <t>Koch, Ms. Jennifer</t>
  </si>
  <si>
    <t>Smith, Mr. Chris</t>
  </si>
  <si>
    <t xml:space="preserve">  Chris</t>
  </si>
  <si>
    <t>O'Connor, Ms. Marian M.</t>
  </si>
  <si>
    <t xml:space="preserve">  Marian M</t>
  </si>
  <si>
    <t>Kampwerth, Mr. Jeremy</t>
  </si>
  <si>
    <t xml:space="preserve">  Jeremy</t>
  </si>
  <si>
    <t>Federoff, Ms. Allison H</t>
  </si>
  <si>
    <t xml:space="preserve">  Allison H</t>
  </si>
  <si>
    <t>Goya, Ms. Elizabeth</t>
  </si>
  <si>
    <t xml:space="preserve">  Elizabeth</t>
  </si>
  <si>
    <t>Hodges, Mr. Andrew</t>
  </si>
  <si>
    <t xml:space="preserve">  Andrew</t>
  </si>
  <si>
    <t>Erickson, Mr. Anders J</t>
  </si>
  <si>
    <t xml:space="preserve">  Anders J</t>
  </si>
  <si>
    <t>Welleck, Mr. Sean</t>
  </si>
  <si>
    <t xml:space="preserve">  Sean</t>
  </si>
  <si>
    <t>Polen, Mr. Brian M.</t>
  </si>
  <si>
    <t xml:space="preserve">  Brian M</t>
  </si>
  <si>
    <t>Lynch, Mr. Jeremy</t>
  </si>
  <si>
    <t>Hufstader, Ms. Susannah</t>
  </si>
  <si>
    <t xml:space="preserve">  Susannah</t>
  </si>
  <si>
    <t>Doak, Mr. Randy</t>
  </si>
  <si>
    <t xml:space="preserve">  Randy</t>
  </si>
  <si>
    <t>Noya, Mr. Leslie</t>
  </si>
  <si>
    <t xml:space="preserve">  Leslie</t>
  </si>
  <si>
    <t>Heninger, Ms. Brittany L.</t>
  </si>
  <si>
    <t xml:space="preserve">  Brittany L</t>
  </si>
  <si>
    <t>Richardson, Ms. Cassie J.</t>
  </si>
  <si>
    <t xml:space="preserve">  Cassie J</t>
  </si>
  <si>
    <t>Deucher, Mr. Peter W</t>
  </si>
  <si>
    <t xml:space="preserve">  Peter W</t>
  </si>
  <si>
    <t>Wilson, Mr. Douglas</t>
  </si>
  <si>
    <t xml:space="preserve">  Douglas</t>
  </si>
  <si>
    <t>Hall, Mr. Dan</t>
  </si>
  <si>
    <t xml:space="preserve">  Dan</t>
  </si>
  <si>
    <t>Reed, Mr. Dan M.</t>
  </si>
  <si>
    <t xml:space="preserve">  Dan M</t>
  </si>
  <si>
    <t>Frome, Mr. Eric L.</t>
  </si>
  <si>
    <t xml:space="preserve">  Eric L</t>
  </si>
  <si>
    <t>Creasy, Mr. Les J</t>
  </si>
  <si>
    <t xml:space="preserve">  Les J</t>
  </si>
  <si>
    <t>Latimer, Ms. Stephanie</t>
  </si>
  <si>
    <t xml:space="preserve">  Stephanie</t>
  </si>
  <si>
    <t>Wei, Ms. Melissa Y</t>
  </si>
  <si>
    <t xml:space="preserve">  Melissa Y</t>
  </si>
  <si>
    <t>Hayes, Ms. Ashley</t>
  </si>
  <si>
    <t xml:space="preserve">  Ashley</t>
  </si>
  <si>
    <t>Velardo, Ms. Stephanie M.</t>
  </si>
  <si>
    <t xml:space="preserve">  Stephanie M</t>
  </si>
  <si>
    <t>Kastes, Ms. Kylie</t>
  </si>
  <si>
    <t xml:space="preserve">  Kylie</t>
  </si>
  <si>
    <t>Escorcia, Ms. Kelly</t>
  </si>
  <si>
    <t>Larscheid, Ms. Carrie</t>
  </si>
  <si>
    <t xml:space="preserve">  Carrie</t>
  </si>
  <si>
    <t>O'Bannon, Mr. Alex</t>
  </si>
  <si>
    <t>Ridgway, Mr. Zach S</t>
  </si>
  <si>
    <t xml:space="preserve">  Zach S</t>
  </si>
  <si>
    <t>Black, Mr. Alan</t>
  </si>
  <si>
    <t xml:space="preserve">  Alan</t>
  </si>
  <si>
    <t>Canton, Mr. Nate</t>
  </si>
  <si>
    <t xml:space="preserve">  Nate</t>
  </si>
  <si>
    <t>Fine, Mr. Jesse G.</t>
  </si>
  <si>
    <t xml:space="preserve">  Jesse G</t>
  </si>
  <si>
    <t>Bui, Mr. Jason</t>
  </si>
  <si>
    <t xml:space="preserve">  Jason</t>
  </si>
  <si>
    <t>Riepma, Ms. Megan A.</t>
  </si>
  <si>
    <t xml:space="preserve">  Megan A</t>
  </si>
  <si>
    <t>Inman, Mr. Luke M</t>
  </si>
  <si>
    <t xml:space="preserve">  Luke M</t>
  </si>
  <si>
    <t>Kruzel, Ms. Jacy D</t>
  </si>
  <si>
    <t xml:space="preserve">  Jacy D</t>
  </si>
  <si>
    <t>Lindsay, Mr. Simon G.</t>
  </si>
  <si>
    <t xml:space="preserve">  Simon G</t>
  </si>
  <si>
    <t>Land, Ms. Ainsley E.</t>
  </si>
  <si>
    <t xml:space="preserve">  Ainsley E</t>
  </si>
  <si>
    <t>Brecher, Ms. Erica A.</t>
  </si>
  <si>
    <t xml:space="preserve">  Erica A</t>
  </si>
  <si>
    <t>Debolt, Mr. Erik</t>
  </si>
  <si>
    <t>Oswalt, Ms. Erin C.</t>
  </si>
  <si>
    <t xml:space="preserve">  Erin C</t>
  </si>
  <si>
    <t>Boyd, Ms. Adrienne</t>
  </si>
  <si>
    <t xml:space="preserve">  Adrienne</t>
  </si>
  <si>
    <t>Bulewich, Mr. Adam</t>
  </si>
  <si>
    <t>Fukuda, Mr. Yutaka</t>
  </si>
  <si>
    <t xml:space="preserve">  Yutaka</t>
  </si>
  <si>
    <t>Phillips, Mr. Tyler M</t>
  </si>
  <si>
    <t xml:space="preserve">  Tyler M</t>
  </si>
  <si>
    <t>Maddison, Mr. Stephen</t>
  </si>
  <si>
    <t>Lockwood, Mr. Andrew B.</t>
  </si>
  <si>
    <t>Defilippi, Mr. James</t>
  </si>
  <si>
    <t xml:space="preserve">  James</t>
  </si>
  <si>
    <t>Jackson, Mr. Shawn P.</t>
  </si>
  <si>
    <t xml:space="preserve">  Shawn P</t>
  </si>
  <si>
    <t>Ozahowski, Mr. Matt</t>
  </si>
  <si>
    <t>Guthals, Mr. Nathaniel</t>
  </si>
  <si>
    <t xml:space="preserve">  Nathaniel</t>
  </si>
  <si>
    <t>Yates, Mr. Kevin D.</t>
  </si>
  <si>
    <t xml:space="preserve">  Kevin D</t>
  </si>
  <si>
    <t>Samuelson, Ms. Joan</t>
  </si>
  <si>
    <t xml:space="preserve">  Joan</t>
  </si>
  <si>
    <t>Lemos, Mr. Christopher A</t>
  </si>
  <si>
    <t xml:space="preserve">  Christopher A</t>
  </si>
  <si>
    <t>Seynders, Ms. Kacy L.</t>
  </si>
  <si>
    <t xml:space="preserve">  Kacy L</t>
  </si>
  <si>
    <t>Saunders, Mr. Benjamin H.</t>
  </si>
  <si>
    <t xml:space="preserve">  Benjamin H</t>
  </si>
  <si>
    <t>Walker, Mr. Xaviour J.</t>
  </si>
  <si>
    <t xml:space="preserve">  Xaviour J</t>
  </si>
  <si>
    <t>Lam, Mr. Michael T.</t>
  </si>
  <si>
    <t xml:space="preserve">  Michael T</t>
  </si>
  <si>
    <t>Sweigart, Mr. Bradley</t>
  </si>
  <si>
    <t xml:space="preserve">  Bradley</t>
  </si>
  <si>
    <t>Sieczkowski, Ms. Andrea</t>
  </si>
  <si>
    <t xml:space="preserve">  Andrea</t>
  </si>
  <si>
    <t>Jurgens, Ms. Nancy M</t>
  </si>
  <si>
    <t xml:space="preserve">  Nancy M</t>
  </si>
  <si>
    <t>Hackman, Mr. Matt</t>
  </si>
  <si>
    <t>Klarich, Mr. Lee</t>
  </si>
  <si>
    <t xml:space="preserve">  Lee</t>
  </si>
  <si>
    <t>Schulten, Mr. Chris</t>
  </si>
  <si>
    <t>Fagerstrom, Mr. Erik T.</t>
  </si>
  <si>
    <t xml:space="preserve">  Erik T</t>
  </si>
  <si>
    <t>Bien, Mr. Rod W</t>
  </si>
  <si>
    <t xml:space="preserve">  Rod W</t>
  </si>
  <si>
    <t>Hess, Mr. Joey</t>
  </si>
  <si>
    <t xml:space="preserve">  Joey</t>
  </si>
  <si>
    <t>Shaw, Ms. Hillary L.</t>
  </si>
  <si>
    <t xml:space="preserve">  Hillary L</t>
  </si>
  <si>
    <t>Williams, Mr. Eric J</t>
  </si>
  <si>
    <t xml:space="preserve">  Eric J</t>
  </si>
  <si>
    <t>Menzies, Mr. Nicolas</t>
  </si>
  <si>
    <t xml:space="preserve">  Nicolas</t>
  </si>
  <si>
    <t>Buehler, Mr. Marcel</t>
  </si>
  <si>
    <t xml:space="preserve">  Marcel</t>
  </si>
  <si>
    <t>Degen, Ms. Ashley N</t>
  </si>
  <si>
    <t xml:space="preserve">  Ashley N</t>
  </si>
  <si>
    <t>Arsenault, Mr. Evan D</t>
  </si>
  <si>
    <t xml:space="preserve">  Evan D</t>
  </si>
  <si>
    <t>Hoff, Ms. Krisana</t>
  </si>
  <si>
    <t xml:space="preserve">  Krisana</t>
  </si>
  <si>
    <t>Hall, Mr. Kyle</t>
  </si>
  <si>
    <t xml:space="preserve">  Kyle</t>
  </si>
  <si>
    <t>Ashley, Ms. Kate</t>
  </si>
  <si>
    <t>Rindahl, Mr. Martin A.</t>
  </si>
  <si>
    <t xml:space="preserve">  Martin A</t>
  </si>
  <si>
    <t>Clark, Ms. Stacey</t>
  </si>
  <si>
    <t xml:space="preserve">  Stacey</t>
  </si>
  <si>
    <t>Irish, Ms. Christine</t>
  </si>
  <si>
    <t xml:space="preserve">  Christine</t>
  </si>
  <si>
    <t>Richardson, Ms. Sarah C.</t>
  </si>
  <si>
    <t xml:space="preserve">  Sarah C</t>
  </si>
  <si>
    <t>Dewitt, Ms. Megan</t>
  </si>
  <si>
    <t>Hickman, Mr. Jason W</t>
  </si>
  <si>
    <t xml:space="preserve">  Jason W</t>
  </si>
  <si>
    <t>Gonzalez, Ms. Michele</t>
  </si>
  <si>
    <t xml:space="preserve">  Michele</t>
  </si>
  <si>
    <t>Difani, Ms. Nikki</t>
  </si>
  <si>
    <t xml:space="preserve">  Nikki</t>
  </si>
  <si>
    <t>Turner, Mr. Philip J.</t>
  </si>
  <si>
    <t xml:space="preserve">  Philip J</t>
  </si>
  <si>
    <t>Widmann, Mr. Bryan L</t>
  </si>
  <si>
    <t xml:space="preserve">  Bryan L</t>
  </si>
  <si>
    <t>Tunney, Mr. Timothy F</t>
  </si>
  <si>
    <t xml:space="preserve">  Timothy F</t>
  </si>
  <si>
    <t>San Juan, Ms. Angielyn M</t>
  </si>
  <si>
    <t xml:space="preserve">  Angielyn M</t>
  </si>
  <si>
    <t>Croll, Ms. Jeanie M.</t>
  </si>
  <si>
    <t xml:space="preserve">  Jeanie M</t>
  </si>
  <si>
    <t>Rolfes, Mr. Greg</t>
  </si>
  <si>
    <t>Hinkle, Mr. John</t>
  </si>
  <si>
    <t>Leuchanka, Mr. Aliaksandr</t>
  </si>
  <si>
    <t xml:space="preserve">  Aliaksandr</t>
  </si>
  <si>
    <t>Ayr, Mr. Jason M.</t>
  </si>
  <si>
    <t xml:space="preserve">  Jason M</t>
  </si>
  <si>
    <t>Siegel, Ms. Sheera K</t>
  </si>
  <si>
    <t xml:space="preserve">  Sheera K</t>
  </si>
  <si>
    <t>Penrose, Ms. Janice</t>
  </si>
  <si>
    <t xml:space="preserve">  Janice</t>
  </si>
  <si>
    <t>Schuler, Mr. Timothy G.</t>
  </si>
  <si>
    <t xml:space="preserve">  Timothy G</t>
  </si>
  <si>
    <t>Walker, Mr. Alan R</t>
  </si>
  <si>
    <t xml:space="preserve">  Alan R</t>
  </si>
  <si>
    <t>Stange, Mr. Michael</t>
  </si>
  <si>
    <t>Roy, Ms. Marie-France</t>
  </si>
  <si>
    <t xml:space="preserve">  Marie-France</t>
  </si>
  <si>
    <t>Potere, Mr. Erik F.</t>
  </si>
  <si>
    <t xml:space="preserve">  Erik F</t>
  </si>
  <si>
    <t>Podgurski, Mr. Andrew</t>
  </si>
  <si>
    <t>Diamond, Mr. Anthony</t>
  </si>
  <si>
    <t xml:space="preserve">  Anthony</t>
  </si>
  <si>
    <t>Sallade, Mr. Chris</t>
  </si>
  <si>
    <t>Zhang, Mr. Yu</t>
  </si>
  <si>
    <t xml:space="preserve">  Yu</t>
  </si>
  <si>
    <t>Chatfield, Mr. Caleb N</t>
  </si>
  <si>
    <t xml:space="preserve">  Caleb N</t>
  </si>
  <si>
    <t>Bruns, Mr. Jason M.</t>
  </si>
  <si>
    <t>Yochum, Ms. Angela R</t>
  </si>
  <si>
    <t xml:space="preserve">  Angela R</t>
  </si>
  <si>
    <t>Freeburn, Mr. Keith J</t>
  </si>
  <si>
    <t xml:space="preserve">  Keith J</t>
  </si>
  <si>
    <t>Spencer, Ms. Emma</t>
  </si>
  <si>
    <t xml:space="preserve">  Emma</t>
  </si>
  <si>
    <t>Jarosik, Mr. Nathan A</t>
  </si>
  <si>
    <t xml:space="preserve">  Nathan A</t>
  </si>
  <si>
    <t>Heinzen, Ms. Kathryn</t>
  </si>
  <si>
    <t xml:space="preserve">  Kathryn</t>
  </si>
  <si>
    <t>Kelley, Ms. Elizabeth H.</t>
  </si>
  <si>
    <t>Thacker, Mr. Ben</t>
  </si>
  <si>
    <t>Jeseritz, Ms. Cheryl A</t>
  </si>
  <si>
    <t xml:space="preserve">  Cheryl A</t>
  </si>
  <si>
    <t>Hohman, Ms. Kimberly A</t>
  </si>
  <si>
    <t xml:space="preserve">  Kimberly A</t>
  </si>
  <si>
    <t>Hill, Ms. Cynthia</t>
  </si>
  <si>
    <t xml:space="preserve">  Cynthia</t>
  </si>
  <si>
    <t>Kuepfer, Ms. Jessica</t>
  </si>
  <si>
    <t>Kaczmarek, Mr. Bruce</t>
  </si>
  <si>
    <t xml:space="preserve">  Bruce</t>
  </si>
  <si>
    <t>Pitt, Ms. Allison</t>
  </si>
  <si>
    <t xml:space="preserve">  Allison</t>
  </si>
  <si>
    <t>Lorton, Mr. Alex</t>
  </si>
  <si>
    <t>Castaneda, Ms. Gabriela</t>
  </si>
  <si>
    <t xml:space="preserve">  Gabriela</t>
  </si>
  <si>
    <t>Cherop, Ms. Sharon</t>
  </si>
  <si>
    <t xml:space="preserve">  Sharon</t>
  </si>
  <si>
    <t>Howell, Mr. Jason A</t>
  </si>
  <si>
    <t xml:space="preserve">  Jason A</t>
  </si>
  <si>
    <t>Palmer, Ms. Chelsey C.</t>
  </si>
  <si>
    <t xml:space="preserve">  Chelsey C</t>
  </si>
  <si>
    <t>Olson, Mr. Devon A.</t>
  </si>
  <si>
    <t xml:space="preserve">  Devon A</t>
  </si>
  <si>
    <t>Waldron, Ms. Joni L</t>
  </si>
  <si>
    <t xml:space="preserve">  Joni L</t>
  </si>
  <si>
    <t>Meyer, Mr. Colin</t>
  </si>
  <si>
    <t xml:space="preserve">  Colin</t>
  </si>
  <si>
    <t>Stack, Ms. Rachael</t>
  </si>
  <si>
    <t xml:space="preserve">  Rachael</t>
  </si>
  <si>
    <t>Sanchez Y Torres, Ms. Maricela</t>
  </si>
  <si>
    <t xml:space="preserve">  Maricela</t>
  </si>
  <si>
    <t>Daniels, Ms. Marie</t>
  </si>
  <si>
    <t xml:space="preserve">  Marie</t>
  </si>
  <si>
    <t>Pepp, Mr. Frank</t>
  </si>
  <si>
    <t xml:space="preserve">  Frank</t>
  </si>
  <si>
    <t>Buechler, Mr. Jeffry</t>
  </si>
  <si>
    <t xml:space="preserve">  Jeffry</t>
  </si>
  <si>
    <t>Buenting, Mr. Mike</t>
  </si>
  <si>
    <t xml:space="preserve">  Mike</t>
  </si>
  <si>
    <t>Evans, Mr. Rick</t>
  </si>
  <si>
    <t xml:space="preserve">  Rick</t>
  </si>
  <si>
    <t>Arcand, Mr. Pierre-Michel</t>
  </si>
  <si>
    <t xml:space="preserve">  Pierre-Michel</t>
  </si>
  <si>
    <t>Kesack, Mr. Daniel</t>
  </si>
  <si>
    <t>Post, Mr. Brian L.</t>
  </si>
  <si>
    <t xml:space="preserve">  Brian L</t>
  </si>
  <si>
    <t>Dunne, Ms. Morgan M.</t>
  </si>
  <si>
    <t xml:space="preserve">  Morgan M</t>
  </si>
  <si>
    <t>Kilel, Ms. Caroline</t>
  </si>
  <si>
    <t xml:space="preserve">  Caroline</t>
  </si>
  <si>
    <t>Nicholson, Mr. Drew T.</t>
  </si>
  <si>
    <t xml:space="preserve">  Drew T</t>
  </si>
  <si>
    <t>Susmann, Mr. Austin W</t>
  </si>
  <si>
    <t xml:space="preserve">  Austin W</t>
  </si>
  <si>
    <t>Harsh, Ms. Berenice</t>
  </si>
  <si>
    <t xml:space="preserve">  Berenice</t>
  </si>
  <si>
    <t>Pocasangre, Mr. Kenneth A</t>
  </si>
  <si>
    <t xml:space="preserve">  Kenneth A</t>
  </si>
  <si>
    <t>Martinez Lopez, Mr. Miguel</t>
  </si>
  <si>
    <t xml:space="preserve">  Miguel</t>
  </si>
  <si>
    <t>Riegel, Ms. Hadley T.</t>
  </si>
  <si>
    <t xml:space="preserve">  Hadley T</t>
  </si>
  <si>
    <t>Monson, Mr. Taylor</t>
  </si>
  <si>
    <t xml:space="preserve">  Taylor</t>
  </si>
  <si>
    <t>Klubben, Ms. Tenielle M</t>
  </si>
  <si>
    <t xml:space="preserve">  Tenielle M</t>
  </si>
  <si>
    <t>Mascaro, Ms. Andrea</t>
  </si>
  <si>
    <t>Norvell, Ms. Nora P</t>
  </si>
  <si>
    <t xml:space="preserve">  Nora P</t>
  </si>
  <si>
    <t>Ornelas, Mr. Zachary</t>
  </si>
  <si>
    <t xml:space="preserve">  Zachary</t>
  </si>
  <si>
    <t>Fitzpatrick, Mr. Michael</t>
  </si>
  <si>
    <t>Bloomquist, Ms. Alyssa K.</t>
  </si>
  <si>
    <t xml:space="preserve">  Alyssa K</t>
  </si>
  <si>
    <t>Wick, Ms. Heather</t>
  </si>
  <si>
    <t>Zappala, Mr. Dante</t>
  </si>
  <si>
    <t xml:space="preserve">  Dante</t>
  </si>
  <si>
    <t>Earle, Ms. Sara E.</t>
  </si>
  <si>
    <t xml:space="preserve">  Sara E</t>
  </si>
  <si>
    <t>Majewski, Mr. Scott</t>
  </si>
  <si>
    <t>Apfelbaum, Mr. Sean</t>
  </si>
  <si>
    <t>Graham, Ms. Danielle</t>
  </si>
  <si>
    <t>Whitacre, Mr. Andrew D.</t>
  </si>
  <si>
    <t xml:space="preserve">  Andrew D</t>
  </si>
  <si>
    <t>Wegener, Mr. Joel D</t>
  </si>
  <si>
    <t xml:space="preserve">  Joel D</t>
  </si>
  <si>
    <t>Collie, Ms. Michelle</t>
  </si>
  <si>
    <t xml:space="preserve">  Michelle</t>
  </si>
  <si>
    <t>Murphy, Mr. Michael J.</t>
  </si>
  <si>
    <t xml:space="preserve">  Michael J</t>
  </si>
  <si>
    <t>Butters, Ms. Nikki</t>
  </si>
  <si>
    <t>Cook, Ms. Summer B.</t>
  </si>
  <si>
    <t xml:space="preserve">  Summer B</t>
  </si>
  <si>
    <t>Breen, Mr. Edward</t>
  </si>
  <si>
    <t xml:space="preserve">  Edward</t>
  </si>
  <si>
    <t>Fitzsimons, Mr. Ryan</t>
  </si>
  <si>
    <t>Houle, Ms. Kacee</t>
  </si>
  <si>
    <t xml:space="preserve">  Kacee</t>
  </si>
  <si>
    <t>Woodward, Mr. Dave</t>
  </si>
  <si>
    <t xml:space="preserve">  Dave</t>
  </si>
  <si>
    <t>Ray, Ms. Maryanna</t>
  </si>
  <si>
    <t xml:space="preserve">  Maryanna</t>
  </si>
  <si>
    <t>Jennings, Ms. Jessica H.</t>
  </si>
  <si>
    <t xml:space="preserve">  Jessica H</t>
  </si>
  <si>
    <t>Fuller, Ms. Deanna</t>
  </si>
  <si>
    <t xml:space="preserve">  Deanna</t>
  </si>
  <si>
    <t>Lovisek, Mr. Peter</t>
  </si>
  <si>
    <t xml:space="preserve">  Peter</t>
  </si>
  <si>
    <t>Painter, Ms. Rebecca</t>
  </si>
  <si>
    <t>Edwards, Ms. Elizabeth M.</t>
  </si>
  <si>
    <t xml:space="preserve">  Elizabeth M</t>
  </si>
  <si>
    <t>Liebl, Mr. Gregory</t>
  </si>
  <si>
    <t xml:space="preserve">  Gregory</t>
  </si>
  <si>
    <t>Kasabian-Larson, Ms. Sarah E.</t>
  </si>
  <si>
    <t xml:space="preserve">  Sarah E</t>
  </si>
  <si>
    <t>Creamer, Ms. Anne Elise</t>
  </si>
  <si>
    <t xml:space="preserve">  Anne Elise</t>
  </si>
  <si>
    <t>Kimbel, Mr. Christopher R</t>
  </si>
  <si>
    <t xml:space="preserve">  Christopher R</t>
  </si>
  <si>
    <t>Livensparger, Mr. Elliot</t>
  </si>
  <si>
    <t xml:space="preserve">  Elliot</t>
  </si>
  <si>
    <t>Grange, Mr. Christopher D.</t>
  </si>
  <si>
    <t xml:space="preserve">  Christopher D</t>
  </si>
  <si>
    <t>Nunlist, Mr. Corey</t>
  </si>
  <si>
    <t xml:space="preserve">  Corey</t>
  </si>
  <si>
    <t>Cutter, Mr. Patrick D.</t>
  </si>
  <si>
    <t xml:space="preserve">  Patrick D</t>
  </si>
  <si>
    <t>Martin, Mr. Anthony D.</t>
  </si>
  <si>
    <t xml:space="preserve">  Anthony D</t>
  </si>
  <si>
    <t>Cooney, Ms. Melissa</t>
  </si>
  <si>
    <t xml:space="preserve">  Melissa</t>
  </si>
  <si>
    <t>Bier, Ms. Raven</t>
  </si>
  <si>
    <t xml:space="preserve">  Raven</t>
  </si>
  <si>
    <t>Muskopf, Mr. Christopher</t>
  </si>
  <si>
    <t xml:space="preserve">  Christopher</t>
  </si>
  <si>
    <t>Sirak, Ms. Kendra A</t>
  </si>
  <si>
    <t xml:space="preserve">  Kendra A</t>
  </si>
  <si>
    <t>Nelsen, Ms. Jordan</t>
  </si>
  <si>
    <t xml:space="preserve">  Jordan</t>
  </si>
  <si>
    <t>Schallner, Mr. Nils</t>
  </si>
  <si>
    <t xml:space="preserve">  Nils</t>
  </si>
  <si>
    <t>Dunlap, Mr. Scott</t>
  </si>
  <si>
    <t>Messing, Ms. Angela</t>
  </si>
  <si>
    <t xml:space="preserve">  Angela</t>
  </si>
  <si>
    <t>Bondell, Ms. Allison</t>
  </si>
  <si>
    <t>Gaughan, Ms. Caitlin O.</t>
  </si>
  <si>
    <t xml:space="preserve">  Caitlin O</t>
  </si>
  <si>
    <t>Gruman, Ms. Tracy M</t>
  </si>
  <si>
    <t xml:space="preserve">  Tracy M</t>
  </si>
  <si>
    <t>Whitlow, Mr. Dustin M.</t>
  </si>
  <si>
    <t xml:space="preserve">  Dustin M</t>
  </si>
  <si>
    <t>Robinson, Ms. Jenny</t>
  </si>
  <si>
    <t xml:space="preserve">  Jenny</t>
  </si>
  <si>
    <t>Sabo, Ms. Emily</t>
  </si>
  <si>
    <t xml:space="preserve">  Emily</t>
  </si>
  <si>
    <t>Nazarian, Ms. Fabienne</t>
  </si>
  <si>
    <t xml:space="preserve">  Fabienne</t>
  </si>
  <si>
    <t>Lerma, Mr. Jordan</t>
  </si>
  <si>
    <t>Dahl, Mr. Matt</t>
  </si>
  <si>
    <t>Surtees, Ms. Taryn L</t>
  </si>
  <si>
    <t xml:space="preserve">  Taryn L</t>
  </si>
  <si>
    <t>Spetner, Ms. Temima</t>
  </si>
  <si>
    <t xml:space="preserve">  Temima</t>
  </si>
  <si>
    <t>Brandon, Ms. Jennifer</t>
  </si>
  <si>
    <t>Eley, Ms. Serena M.</t>
  </si>
  <si>
    <t xml:space="preserve">  Serena M</t>
  </si>
  <si>
    <t>Sedicum, Ms. Victoria M.</t>
  </si>
  <si>
    <t xml:space="preserve">  Victoria M</t>
  </si>
  <si>
    <t>Markle, Ms. Phoebe</t>
  </si>
  <si>
    <t xml:space="preserve">  Phoebe</t>
  </si>
  <si>
    <t>Kunz, Mr. Corey</t>
  </si>
  <si>
    <t>Wimert, Ms. Rebecca</t>
  </si>
  <si>
    <t>Peterson, Mr. Nicholas D</t>
  </si>
  <si>
    <t xml:space="preserve">  Nicholas D</t>
  </si>
  <si>
    <t>Mercier, Mr. Christian</t>
  </si>
  <si>
    <t xml:space="preserve">  Christian</t>
  </si>
  <si>
    <t>Laurie, Mr. Jonathon S.</t>
  </si>
  <si>
    <t xml:space="preserve">  Jonathon S</t>
  </si>
  <si>
    <t>Sekaquaptewa, Ms. Caroline</t>
  </si>
  <si>
    <t>Frash, Mr. Joshua D.</t>
  </si>
  <si>
    <t xml:space="preserve">  Joshua D</t>
  </si>
  <si>
    <t>Bukowski, Ms. Nichole</t>
  </si>
  <si>
    <t xml:space="preserve">  Nichole</t>
  </si>
  <si>
    <t>Sandahl, Ms. Denise M</t>
  </si>
  <si>
    <t xml:space="preserve">  Denise M</t>
  </si>
  <si>
    <t>Speight, Mr. Peter R.</t>
  </si>
  <si>
    <t xml:space="preserve">  Peter R</t>
  </si>
  <si>
    <t>Lee, Mr. Johnson K</t>
  </si>
  <si>
    <t xml:space="preserve">  Johnson K</t>
  </si>
  <si>
    <t>Nielsen, Ms. Katherine</t>
  </si>
  <si>
    <t xml:space="preserve">  Katherine</t>
  </si>
  <si>
    <t>Zirdok, Ms. Lynda</t>
  </si>
  <si>
    <t xml:space="preserve">  Lynda</t>
  </si>
  <si>
    <t>Crudale, Mr. Anthony</t>
  </si>
  <si>
    <t>Koopmans, Ms. Linnea C.</t>
  </si>
  <si>
    <t xml:space="preserve">  Linnea C</t>
  </si>
  <si>
    <t>Milani, Mr. Massimiliano A.</t>
  </si>
  <si>
    <t xml:space="preserve">  Massimiliano A</t>
  </si>
  <si>
    <t>Kelly, Mr. James M.</t>
  </si>
  <si>
    <t xml:space="preserve">  James M</t>
  </si>
  <si>
    <t>Finelli, Ms. Lauren</t>
  </si>
  <si>
    <t xml:space="preserve">  Lauren</t>
  </si>
  <si>
    <t>Palmer, Ms. Michele V.</t>
  </si>
  <si>
    <t xml:space="preserve">  Michele V</t>
  </si>
  <si>
    <t>Wang, Mr. Xiao</t>
  </si>
  <si>
    <t xml:space="preserve">  Xiao</t>
  </si>
  <si>
    <t>Beasley, Ms. Harper L</t>
  </si>
  <si>
    <t xml:space="preserve">  Harper L</t>
  </si>
  <si>
    <t>Bedbury, Mr. Nick</t>
  </si>
  <si>
    <t>Stemberger, Mr. Scott</t>
  </si>
  <si>
    <t>Chebet, Mr. Wilson</t>
  </si>
  <si>
    <t xml:space="preserve">  Wilson</t>
  </si>
  <si>
    <t>Muir, Mr. Lee</t>
  </si>
  <si>
    <t>Yang, Mr. Shizhong</t>
  </si>
  <si>
    <t xml:space="preserve">  Shizhong</t>
  </si>
  <si>
    <t>Gravel, Ms. Marie-Claire</t>
  </si>
  <si>
    <t xml:space="preserve">  Marie-Claire</t>
  </si>
  <si>
    <t>Smith, Mr. Todd J.</t>
  </si>
  <si>
    <t xml:space="preserve">  Todd J</t>
  </si>
  <si>
    <t>Williams, Ms. Carolyn</t>
  </si>
  <si>
    <t xml:space="preserve">  Carolyn</t>
  </si>
  <si>
    <t>Meyer, Ms. Lindsey</t>
  </si>
  <si>
    <t>Jamieson, Ms. Marissa D</t>
  </si>
  <si>
    <t xml:space="preserve">  Marissa D</t>
  </si>
  <si>
    <t>Dufeal, Mr. Jean Luc</t>
  </si>
  <si>
    <t xml:space="preserve">  Jean Luc</t>
  </si>
  <si>
    <t>Sansonetti, Ms. Danielle</t>
  </si>
  <si>
    <t>Koneazny, Mr. Jim</t>
  </si>
  <si>
    <t xml:space="preserve">  Jim</t>
  </si>
  <si>
    <t>Johnson, Mr. Matthew T</t>
  </si>
  <si>
    <t xml:space="preserve">  Matthew T</t>
  </si>
  <si>
    <t>Glasson, Ms. Rachel L.</t>
  </si>
  <si>
    <t xml:space="preserve">  Rachel L</t>
  </si>
  <si>
    <t>Canitz, Ms. Corina</t>
  </si>
  <si>
    <t xml:space="preserve">  Corina</t>
  </si>
  <si>
    <t>Li, Mr. Guannan</t>
  </si>
  <si>
    <t xml:space="preserve">  Guannan</t>
  </si>
  <si>
    <t>Parsons, Mr. Don</t>
  </si>
  <si>
    <t xml:space="preserve">  Don</t>
  </si>
  <si>
    <t>Raulli, Mr. Chris</t>
  </si>
  <si>
    <t>Frome, Mr. Gavin V.</t>
  </si>
  <si>
    <t xml:space="preserve">  Gavin V</t>
  </si>
  <si>
    <t>Sevcik, Mr. David</t>
  </si>
  <si>
    <t>Narang, Mr. Jatin</t>
  </si>
  <si>
    <t xml:space="preserve">  Jatin</t>
  </si>
  <si>
    <t>Royston, Mr. J P. II</t>
  </si>
  <si>
    <t xml:space="preserve">  J P</t>
  </si>
  <si>
    <t>Tieri, Ms. Angela M.</t>
  </si>
  <si>
    <t xml:space="preserve">  Angela M</t>
  </si>
  <si>
    <t>Whitney, Mr. Blake K.</t>
  </si>
  <si>
    <t xml:space="preserve">  Blake K</t>
  </si>
  <si>
    <t>Wandzilak, Mr. Brian T.</t>
  </si>
  <si>
    <t xml:space="preserve">  Brian T</t>
  </si>
  <si>
    <t>Valenzona, Mr. Damon</t>
  </si>
  <si>
    <t xml:space="preserve">  Damon</t>
  </si>
  <si>
    <t>Young, Mr. Jeffrey</t>
  </si>
  <si>
    <t>Richards, Mr. Malcolm J.</t>
  </si>
  <si>
    <t xml:space="preserve">  Malcolm J</t>
  </si>
  <si>
    <t>Alexson, Ms. Margaret B.</t>
  </si>
  <si>
    <t xml:space="preserve">  Margaret B</t>
  </si>
  <si>
    <t>Wright, Ms. Helen</t>
  </si>
  <si>
    <t xml:space="preserve">  Helen</t>
  </si>
  <si>
    <t>McKenna, Mr. Matthew</t>
  </si>
  <si>
    <t>Sallade, Mr. Jeff</t>
  </si>
  <si>
    <t>Argall, Mrs. Tara R</t>
  </si>
  <si>
    <t xml:space="preserve"> Mrs</t>
  </si>
  <si>
    <t xml:space="preserve">  Tara R</t>
  </si>
  <si>
    <t>Patchell, Ms. Kristin</t>
  </si>
  <si>
    <t xml:space="preserve">  Kristin</t>
  </si>
  <si>
    <t>Catoggio, Mr. Timothy</t>
  </si>
  <si>
    <t>Adams, Mr. Scott</t>
  </si>
  <si>
    <t>Windt, Ms. Carly E</t>
  </si>
  <si>
    <t xml:space="preserve">  Carly E</t>
  </si>
  <si>
    <t>Ryan, Ms. Lisa</t>
  </si>
  <si>
    <t xml:space="preserve">  Lisa</t>
  </si>
  <si>
    <t>Marion, Ms. Stacey</t>
  </si>
  <si>
    <t>Raffetto, Mr. Louis</t>
  </si>
  <si>
    <t xml:space="preserve">  Louis</t>
  </si>
  <si>
    <t>Young, Mr. Brian R.</t>
  </si>
  <si>
    <t xml:space="preserve">  Brian R</t>
  </si>
  <si>
    <t>Oehlke, Mrs. Jessica</t>
  </si>
  <si>
    <t>Sudol, Ms. Dawn M.</t>
  </si>
  <si>
    <t xml:space="preserve">  Dawn M</t>
  </si>
  <si>
    <t>Van Es, Mr. Chris</t>
  </si>
  <si>
    <t>Dolge, Ms. Karen</t>
  </si>
  <si>
    <t xml:space="preserve">  Karen</t>
  </si>
  <si>
    <t>Marlier, Ms. Jessica</t>
  </si>
  <si>
    <t>Girard, Mr. Mathieu</t>
  </si>
  <si>
    <t xml:space="preserve">  Mathieu</t>
  </si>
  <si>
    <t>Lee, Mr. Kam S.</t>
  </si>
  <si>
    <t xml:space="preserve">  Kam S</t>
  </si>
  <si>
    <t>Hubbard, Ms. Valerie A</t>
  </si>
  <si>
    <t xml:space="preserve">  Valerie A</t>
  </si>
  <si>
    <t>Koester, Ms. Freya R</t>
  </si>
  <si>
    <t xml:space="preserve">  Freya R</t>
  </si>
  <si>
    <t>Matthews, Ms. Jennifer</t>
  </si>
  <si>
    <t>Rubinich, Ms. Kara</t>
  </si>
  <si>
    <t xml:space="preserve">  Kara</t>
  </si>
  <si>
    <t>Alban, Mr. Bradley A.</t>
  </si>
  <si>
    <t xml:space="preserve">  Bradley A</t>
  </si>
  <si>
    <t>Corcoran, Mr. Brendan</t>
  </si>
  <si>
    <t xml:space="preserve">  Brendan</t>
  </si>
  <si>
    <t>Sargent, Ms. Amber R</t>
  </si>
  <si>
    <t xml:space="preserve">  Amber R</t>
  </si>
  <si>
    <t>Watson, Mr. Sean K</t>
  </si>
  <si>
    <t xml:space="preserve">  Sean K</t>
  </si>
  <si>
    <t>Esponda, Mr. Rick</t>
  </si>
  <si>
    <t>Krall, Mr. Matthew</t>
  </si>
  <si>
    <t>Poskin, Mr. Brady</t>
  </si>
  <si>
    <t xml:space="preserve">  Brady</t>
  </si>
  <si>
    <t>Halfmann, Ms. Kameko</t>
  </si>
  <si>
    <t xml:space="preserve">  Kameko</t>
  </si>
  <si>
    <t>Klapper, Mr. Jeremy A</t>
  </si>
  <si>
    <t xml:space="preserve">  Jeremy A</t>
  </si>
  <si>
    <t>George, Mr. Daniel</t>
  </si>
  <si>
    <t>Hicks, Ms. Amanda</t>
  </si>
  <si>
    <t>Lockyer, Ms. Karen</t>
  </si>
  <si>
    <t>Byrnes, Mr. Gregory</t>
  </si>
  <si>
    <t>Norris, Ms. Sabine</t>
  </si>
  <si>
    <t xml:space="preserve">  Sabine</t>
  </si>
  <si>
    <t>Darda, Mr. Joseph</t>
  </si>
  <si>
    <t xml:space="preserve">  Joseph</t>
  </si>
  <si>
    <t>Otstot, Mr. Adam</t>
  </si>
  <si>
    <t>Bowley, Ms. Karolyn A</t>
  </si>
  <si>
    <t xml:space="preserve">  Karolyn A</t>
  </si>
  <si>
    <t>Rogers, Mrs. Anita L.</t>
  </si>
  <si>
    <t xml:space="preserve">  Anita L</t>
  </si>
  <si>
    <t>Mclaughlin, Ms. Laura E.</t>
  </si>
  <si>
    <t xml:space="preserve">  Laura E</t>
  </si>
  <si>
    <t>Ziegler, Ms. Sarah</t>
  </si>
  <si>
    <t>Hughey, Mrs. Ashley E</t>
  </si>
  <si>
    <t xml:space="preserve">  Ashley E</t>
  </si>
  <si>
    <t>Knast, Ms. Lindsey</t>
  </si>
  <si>
    <t>Stob, Mr. Alan</t>
  </si>
  <si>
    <t>Jensen, Mr. Dan R.</t>
  </si>
  <si>
    <t xml:space="preserve">  Dan R</t>
  </si>
  <si>
    <t>Mutter, Ms. Katie</t>
  </si>
  <si>
    <t xml:space="preserve">  Katie</t>
  </si>
  <si>
    <t>Ahern, Mr. Eric</t>
  </si>
  <si>
    <t>Chviruk, Ms. Cathryn</t>
  </si>
  <si>
    <t xml:space="preserve">  Cathryn</t>
  </si>
  <si>
    <t>Meehan, Mr. Brendan</t>
  </si>
  <si>
    <t>Gammon, Ms. Shauna</t>
  </si>
  <si>
    <t xml:space="preserve">  Shauna</t>
  </si>
  <si>
    <t>Lee, Mr. Terence</t>
  </si>
  <si>
    <t xml:space="preserve">  Terence</t>
  </si>
  <si>
    <t>Franco, Ms. Marisol</t>
  </si>
  <si>
    <t xml:space="preserve">  Marisol</t>
  </si>
  <si>
    <t>Patterson, Ms. Lindsay</t>
  </si>
  <si>
    <t xml:space="preserve">  Lindsay</t>
  </si>
  <si>
    <t>Valdes, Ms. Katie</t>
  </si>
  <si>
    <t>Craig, Mr. Daniel</t>
  </si>
  <si>
    <t>Whipple, Mr. Brett W</t>
  </si>
  <si>
    <t xml:space="preserve">  Brett W</t>
  </si>
  <si>
    <t>Marton, Mr. Dylan J</t>
  </si>
  <si>
    <t xml:space="preserve">  Dylan J</t>
  </si>
  <si>
    <t>Hildebrandt, Ms. Elizabeth</t>
  </si>
  <si>
    <t>Biggs, Ms. Brooke M.</t>
  </si>
  <si>
    <t xml:space="preserve">  Brooke M</t>
  </si>
  <si>
    <t>Shigezumi, Mrs. Teiko</t>
  </si>
  <si>
    <t xml:space="preserve">  Teiko</t>
  </si>
  <si>
    <t>Meineke, Mr. Zachary</t>
  </si>
  <si>
    <t>Ludington, Ms. Johannah</t>
  </si>
  <si>
    <t xml:space="preserve">  Johannah</t>
  </si>
  <si>
    <t>Perrich, Mr. Ryan A</t>
  </si>
  <si>
    <t xml:space="preserve">  Ryan A</t>
  </si>
  <si>
    <t>Cervantes, Mr. Andres Sr.</t>
  </si>
  <si>
    <t xml:space="preserve">  Andres Sr</t>
  </si>
  <si>
    <t>Andrews, Mr. Bryan</t>
  </si>
  <si>
    <t xml:space="preserve">  Bryan</t>
  </si>
  <si>
    <t>Ruvalcaba, Ms. Lizette</t>
  </si>
  <si>
    <t xml:space="preserve">  Lizette</t>
  </si>
  <si>
    <t>King, Mr. Don</t>
  </si>
  <si>
    <t>Stone, Mr. Jeb</t>
  </si>
  <si>
    <t xml:space="preserve">  Jeb</t>
  </si>
  <si>
    <t>Campbell, Ms. Amy R.</t>
  </si>
  <si>
    <t xml:space="preserve">  Amy R</t>
  </si>
  <si>
    <t>Asher, Mr. Brian</t>
  </si>
  <si>
    <t>Mazzotta, Mr. Mike G</t>
  </si>
  <si>
    <t xml:space="preserve">  Mike G</t>
  </si>
  <si>
    <t>Huttl, Ms. Simonezitrone Sr.</t>
  </si>
  <si>
    <t xml:space="preserve">  Simonezitrone Sr</t>
  </si>
  <si>
    <t>Ferron, Mr. Nicholas</t>
  </si>
  <si>
    <t>Colarusso, Ms. Angela M</t>
  </si>
  <si>
    <t>Pearlman, Mr. Oz</t>
  </si>
  <si>
    <t xml:space="preserve">  Oz</t>
  </si>
  <si>
    <t>O'Mara, Ms. Erin M.</t>
  </si>
  <si>
    <t xml:space="preserve">  Erin M</t>
  </si>
  <si>
    <t>Niska, Mr. Bobby E.</t>
  </si>
  <si>
    <t xml:space="preserve">  Bobby E</t>
  </si>
  <si>
    <t>Schlich, Mr. Daniel P.</t>
  </si>
  <si>
    <t xml:space="preserve">  Daniel P</t>
  </si>
  <si>
    <t>Zidek, Ms. Marie E.</t>
  </si>
  <si>
    <t xml:space="preserve">  Marie E</t>
  </si>
  <si>
    <t>Ellgass, Mrs. Katie</t>
  </si>
  <si>
    <t>Lowe, Mr. Eric D</t>
  </si>
  <si>
    <t xml:space="preserve">  Eric D</t>
  </si>
  <si>
    <t>Malone, Ms. Tara</t>
  </si>
  <si>
    <t xml:space="preserve">  Tara</t>
  </si>
  <si>
    <t>Dumke, Ms. Haley L</t>
  </si>
  <si>
    <t xml:space="preserve">  Haley L</t>
  </si>
  <si>
    <t>Strong, Ms. Kayla B.</t>
  </si>
  <si>
    <t xml:space="preserve">  Kayla B</t>
  </si>
  <si>
    <t>Ferguson, Mr. Mark D.</t>
  </si>
  <si>
    <t xml:space="preserve">  Mark D</t>
  </si>
  <si>
    <t>Klein, Mr. Patrick J.</t>
  </si>
  <si>
    <t xml:space="preserve">  Patrick J</t>
  </si>
  <si>
    <t>Eusebio, Mr. Alejandro</t>
  </si>
  <si>
    <t>Szolosi, Mrs. Beth A</t>
  </si>
  <si>
    <t xml:space="preserve">  Beth A</t>
  </si>
  <si>
    <t>Butler, Mr. Jason R</t>
  </si>
  <si>
    <t xml:space="preserve">  Jason R</t>
  </si>
  <si>
    <t>Fukuchi, Mr. Yoshinori</t>
  </si>
  <si>
    <t xml:space="preserve">  Yoshinori</t>
  </si>
  <si>
    <t>Drucker, Ms. Adrienne G.</t>
  </si>
  <si>
    <t xml:space="preserve">  Adrienne G</t>
  </si>
  <si>
    <t>Aziz, Mrs. Meredith</t>
  </si>
  <si>
    <t>Pak, Mr. Junyong</t>
  </si>
  <si>
    <t xml:space="preserve">  Junyong</t>
  </si>
  <si>
    <t>Kieta, Ms. Kristen A.</t>
  </si>
  <si>
    <t xml:space="preserve">  Kristen A</t>
  </si>
  <si>
    <t>Velez, Ms. Maria I.</t>
  </si>
  <si>
    <t xml:space="preserve">  Maria I</t>
  </si>
  <si>
    <t>Bussiere, Mr. Jonathan</t>
  </si>
  <si>
    <t xml:space="preserve">  Jonathan</t>
  </si>
  <si>
    <t>McCartney, Mr. Phil</t>
  </si>
  <si>
    <t>Bambauer, Ms. Benjamina C</t>
  </si>
  <si>
    <t xml:space="preserve">  Benjamina C</t>
  </si>
  <si>
    <t>Mertz, Mr. Christopher</t>
  </si>
  <si>
    <t>Mason, Ms. Alison B</t>
  </si>
  <si>
    <t xml:space="preserve">  Alison B</t>
  </si>
  <si>
    <t>Rotich, Ms. Caroline</t>
  </si>
  <si>
    <t>Fetzer, Ms. Alexis N</t>
  </si>
  <si>
    <t xml:space="preserve">  Alexis N</t>
  </si>
  <si>
    <t>Mattis, Ms. Shanda L</t>
  </si>
  <si>
    <t xml:space="preserve">  Shanda L</t>
  </si>
  <si>
    <t>Cochran, Mrs. Lacey</t>
  </si>
  <si>
    <t xml:space="preserve">  Lacey</t>
  </si>
  <si>
    <t>Balinsky, Ms. Laurette</t>
  </si>
  <si>
    <t xml:space="preserve">  Laurette</t>
  </si>
  <si>
    <t>Reilly, Mr. Jason</t>
  </si>
  <si>
    <t>Johnson, Ms. Mary</t>
  </si>
  <si>
    <t xml:space="preserve">  Mary</t>
  </si>
  <si>
    <t>Petry, Ms. Kati A</t>
  </si>
  <si>
    <t xml:space="preserve">  Kati A</t>
  </si>
  <si>
    <t>Laleman, Mrs. Kelly J</t>
  </si>
  <si>
    <t xml:space="preserve">  Kelly J</t>
  </si>
  <si>
    <t>Colby, Ms. Greer D</t>
  </si>
  <si>
    <t xml:space="preserve">  Greer D</t>
  </si>
  <si>
    <t>Wathke, Mr. Brent</t>
  </si>
  <si>
    <t xml:space="preserve">  Brent</t>
  </si>
  <si>
    <t>Daly, Mr. Eugene M</t>
  </si>
  <si>
    <t xml:space="preserve">  Eugene M</t>
  </si>
  <si>
    <t>Dillon, Ms. Erin D</t>
  </si>
  <si>
    <t xml:space="preserve">  Erin D</t>
  </si>
  <si>
    <t>Pontes, Ms. Kamilla</t>
  </si>
  <si>
    <t xml:space="preserve">  Kamilla</t>
  </si>
  <si>
    <t>Spies, Mr. Wayne I.</t>
  </si>
  <si>
    <t xml:space="preserve">  Wayne I</t>
  </si>
  <si>
    <t>Greig, Ms. Tracy L</t>
  </si>
  <si>
    <t xml:space="preserve">  Tracy L</t>
  </si>
  <si>
    <t>Scott, Mrs. Heather</t>
  </si>
  <si>
    <t>Erlandson, Mrs. Megan C</t>
  </si>
  <si>
    <t xml:space="preserve">  Megan C</t>
  </si>
  <si>
    <t>Autrey, Mr. Jonathan</t>
  </si>
  <si>
    <t>Alleman, Mr. Greg D.</t>
  </si>
  <si>
    <t xml:space="preserve">  Greg D</t>
  </si>
  <si>
    <t>Michalski, Mr. Steven L.</t>
  </si>
  <si>
    <t xml:space="preserve">  Steven L</t>
  </si>
  <si>
    <t>Grillo, Mr. Gianfilippo</t>
  </si>
  <si>
    <t xml:space="preserve">  Gianfilippo</t>
  </si>
  <si>
    <t>Coronado, Mr. Hector</t>
  </si>
  <si>
    <t xml:space="preserve">  Hector</t>
  </si>
  <si>
    <t>Dewine, Mr. Mark W.</t>
  </si>
  <si>
    <t xml:space="preserve">  Mark W</t>
  </si>
  <si>
    <t>Carman, Mrs. Aubri</t>
  </si>
  <si>
    <t xml:space="preserve">  Aubri</t>
  </si>
  <si>
    <t>Neems, Mr. Justin</t>
  </si>
  <si>
    <t xml:space="preserve">  Justin</t>
  </si>
  <si>
    <t>Pesyna, Ms. Megan A.</t>
  </si>
  <si>
    <t>Meling, Ms. Erika M.</t>
  </si>
  <si>
    <t xml:space="preserve">  Erika M</t>
  </si>
  <si>
    <t>Widlowski, Mr. Daniel G.</t>
  </si>
  <si>
    <t xml:space="preserve">  Daniel G</t>
  </si>
  <si>
    <t>Nadar, Ms. Devin C.</t>
  </si>
  <si>
    <t xml:space="preserve">  Devin C</t>
  </si>
  <si>
    <t>Turner, Ms. Louise A</t>
  </si>
  <si>
    <t xml:space="preserve">  Louise A</t>
  </si>
  <si>
    <t>Walker, Mrs. Sarah</t>
  </si>
  <si>
    <t>Leedham, Ms. Amy</t>
  </si>
  <si>
    <t>Haglund, Ms. Brittany L.</t>
  </si>
  <si>
    <t>Mills, Ms. Jessica L</t>
  </si>
  <si>
    <t xml:space="preserve">  Jessica L</t>
  </si>
  <si>
    <t>Drnjevich, Mrs. Kristina K</t>
  </si>
  <si>
    <t xml:space="preserve">  Kristina K</t>
  </si>
  <si>
    <t>Clay, Mr. Brad</t>
  </si>
  <si>
    <t xml:space="preserve">  Brad</t>
  </si>
  <si>
    <t>Marbury, Ms. Margaret O</t>
  </si>
  <si>
    <t xml:space="preserve">  Margaret O</t>
  </si>
  <si>
    <t>Coon, Mr. Craig R.</t>
  </si>
  <si>
    <t xml:space="preserve">  Craig R</t>
  </si>
  <si>
    <t>Vanttinen, Mr. Simo</t>
  </si>
  <si>
    <t xml:space="preserve">  Simo</t>
  </si>
  <si>
    <t>Garges, Mr. Christopher J</t>
  </si>
  <si>
    <t xml:space="preserve">  Christopher J</t>
  </si>
  <si>
    <t>Rivel, Mr. Mario Sr.</t>
  </si>
  <si>
    <t xml:space="preserve">  Mario Sr</t>
  </si>
  <si>
    <t>Lawson, Mrs. Meghann R.</t>
  </si>
  <si>
    <t xml:space="preserve">  Meghann R</t>
  </si>
  <si>
    <t>Cale, Mr. Scott M</t>
  </si>
  <si>
    <t xml:space="preserve">  Scott M</t>
  </si>
  <si>
    <t>Phillips, Ms. Caitlin E.</t>
  </si>
  <si>
    <t xml:space="preserve">  Caitlin E</t>
  </si>
  <si>
    <t>Stewart, Mrs. Samantha A.</t>
  </si>
  <si>
    <t xml:space="preserve">  Samantha A</t>
  </si>
  <si>
    <t>Drotz, Mr. Erik</t>
  </si>
  <si>
    <t>Mutai, Mr. Christopher</t>
  </si>
  <si>
    <t>Lovlien, Mrs. Maya</t>
  </si>
  <si>
    <t xml:space="preserve">  Maya</t>
  </si>
  <si>
    <t>Bruns, Mr. Zachary T</t>
  </si>
  <si>
    <t xml:space="preserve">  Zachary T</t>
  </si>
  <si>
    <t>Stoney, Mrs. Hilda</t>
  </si>
  <si>
    <t xml:space="preserve">  Hilda</t>
  </si>
  <si>
    <t>Markert, Ms. Stephanie</t>
  </si>
  <si>
    <t>McLucas, Mr. Doug</t>
  </si>
  <si>
    <t>Erwin, Ms. Bethany N.</t>
  </si>
  <si>
    <t xml:space="preserve">  Bethany N</t>
  </si>
  <si>
    <t>Osborne, Mrs. Sandra H</t>
  </si>
  <si>
    <t xml:space="preserve">  Sandra H</t>
  </si>
  <si>
    <t>Otsuka, Mr. Takuo</t>
  </si>
  <si>
    <t xml:space="preserve">  Takuo</t>
  </si>
  <si>
    <t>Smith, Ms. Kelly A.</t>
  </si>
  <si>
    <t xml:space="preserve">  Kelly A</t>
  </si>
  <si>
    <t>Myers, Mr. Scott</t>
  </si>
  <si>
    <t>Cote, Mr. Benoit</t>
  </si>
  <si>
    <t xml:space="preserve">  Benoit</t>
  </si>
  <si>
    <t>Ehrhardt, Ms. Elizabeth M.</t>
  </si>
  <si>
    <t>Petersen, Ms. Jessica A.</t>
  </si>
  <si>
    <t xml:space="preserve">  Jessica A</t>
  </si>
  <si>
    <t>Ertel, Ms. Monica K</t>
  </si>
  <si>
    <t xml:space="preserve">  Monica K</t>
  </si>
  <si>
    <t>Lanza, Mr. Kevin L</t>
  </si>
  <si>
    <t xml:space="preserve">  Kevin L</t>
  </si>
  <si>
    <t>Picklesimer, Mr. Gregory</t>
  </si>
  <si>
    <t>Giles, Ms. Della</t>
  </si>
  <si>
    <t xml:space="preserve">  Della</t>
  </si>
  <si>
    <t>Harmon, Mr. David</t>
  </si>
  <si>
    <t>Pennings, Ms. Victoria</t>
  </si>
  <si>
    <t xml:space="preserve">  Victoria</t>
  </si>
  <si>
    <t>Tseronis, Mr. Tasos</t>
  </si>
  <si>
    <t xml:space="preserve">  Tasos</t>
  </si>
  <si>
    <t>Aliff, Mr. Thomas</t>
  </si>
  <si>
    <t>Willenberg, Mr. Lukasz</t>
  </si>
  <si>
    <t xml:space="preserve">  Lukasz</t>
  </si>
  <si>
    <t>Millett, Mr. Matthew A.</t>
  </si>
  <si>
    <t xml:space="preserve">  Matthew A</t>
  </si>
  <si>
    <t>Haley, Ms. Meta</t>
  </si>
  <si>
    <t xml:space="preserve">  Meta</t>
  </si>
  <si>
    <t>Ackerman, Ms. Rachel E</t>
  </si>
  <si>
    <t xml:space="preserve">  Rachel E</t>
  </si>
  <si>
    <t>Valdez, Ms. Angelica</t>
  </si>
  <si>
    <t xml:space="preserve">  Angelica</t>
  </si>
  <si>
    <t>Michaud, Ms. Kathleen</t>
  </si>
  <si>
    <t xml:space="preserve">  Kathleen</t>
  </si>
  <si>
    <t>Gunnink, Mr. Gabriel D.</t>
  </si>
  <si>
    <t xml:space="preserve">  Gabriel D</t>
  </si>
  <si>
    <t>Knight, Mr. Jeff T</t>
  </si>
  <si>
    <t xml:space="preserve">  Jeff T</t>
  </si>
  <si>
    <t>Grosscup, Mr. Neil D</t>
  </si>
  <si>
    <t xml:space="preserve">  Neil D</t>
  </si>
  <si>
    <t>Koniuch, Ms. Katherine L.</t>
  </si>
  <si>
    <t xml:space="preserve">  Katherine L</t>
  </si>
  <si>
    <t>Heitzman, Ms. Ariel E</t>
  </si>
  <si>
    <t xml:space="preserve">  Ariel E</t>
  </si>
  <si>
    <t>Tatton, Mr. Christopher P</t>
  </si>
  <si>
    <t xml:space="preserve">  Christopher P</t>
  </si>
  <si>
    <t>Flanagan, Mrs. Erin M.</t>
  </si>
  <si>
    <t>Funk, Mrs. Molly K.</t>
  </si>
  <si>
    <t xml:space="preserve">  Molly K</t>
  </si>
  <si>
    <t>Davenport, Mr. Ryan J.</t>
  </si>
  <si>
    <t>Nicholson, Mrs. Jennifer</t>
  </si>
  <si>
    <t>Lindbloom, Mr. Daniel M</t>
  </si>
  <si>
    <t xml:space="preserve">  Daniel M</t>
  </si>
  <si>
    <t>Wijayaratne, Ms. Hiruni</t>
  </si>
  <si>
    <t xml:space="preserve">  Hiruni</t>
  </si>
  <si>
    <t>Ainsworth, Ms. Reina H.</t>
  </si>
  <si>
    <t xml:space="preserve">  Reina H</t>
  </si>
  <si>
    <t>Gayagoy, Ms. Kristi</t>
  </si>
  <si>
    <t xml:space="preserve">  Kristi</t>
  </si>
  <si>
    <t>Fitzmaurice, Ms. Meredith L.</t>
  </si>
  <si>
    <t xml:space="preserve">  Meredith L</t>
  </si>
  <si>
    <t>Rodriguez, Ms. Jocelyn</t>
  </si>
  <si>
    <t xml:space="preserve">  Jocelyn</t>
  </si>
  <si>
    <t>Tsoucas, Mrs. Daphne</t>
  </si>
  <si>
    <t xml:space="preserve">  Daphne</t>
  </si>
  <si>
    <t>Muhly, Ms. Margaret E</t>
  </si>
  <si>
    <t xml:space="preserve">  Margaret E</t>
  </si>
  <si>
    <t>Lund, Mr. Mario J.</t>
  </si>
  <si>
    <t xml:space="preserve">  Mario J</t>
  </si>
  <si>
    <t>Battaglino, Mr. Peter</t>
  </si>
  <si>
    <t>Pena, Ms. Carolina</t>
  </si>
  <si>
    <t xml:space="preserve">  Carolina</t>
  </si>
  <si>
    <t>Thomason, Mrs. Jenny K.</t>
  </si>
  <si>
    <t xml:space="preserve">  Jenny K</t>
  </si>
  <si>
    <t>Hancox, Ms. Jessica</t>
  </si>
  <si>
    <t>Canarecci, Ms. Kimberly D</t>
  </si>
  <si>
    <t xml:space="preserve">  Kimberly D</t>
  </si>
  <si>
    <t>Toupin, Mr. Marc-Olivier</t>
  </si>
  <si>
    <t xml:space="preserve">  Marc-Olivier</t>
  </si>
  <si>
    <t>Mulley, Mr. Russell J</t>
  </si>
  <si>
    <t xml:space="preserve">  Russell J</t>
  </si>
  <si>
    <t>Parry, Ms. Karine</t>
  </si>
  <si>
    <t xml:space="preserve">  Karine</t>
  </si>
  <si>
    <t>Mason Cox, Ms. Cheryl</t>
  </si>
  <si>
    <t xml:space="preserve">  Cheryl</t>
  </si>
  <si>
    <t>Thompson, Ms. Allison M.</t>
  </si>
  <si>
    <t xml:space="preserve">  Allison M</t>
  </si>
  <si>
    <t>Nelson, Ms. Adriana</t>
  </si>
  <si>
    <t xml:space="preserve">  Adriana</t>
  </si>
  <si>
    <t>Forte, Ms. Miranda J</t>
  </si>
  <si>
    <t xml:space="preserve">  Miranda J</t>
  </si>
  <si>
    <t>Corona Iturriaga, Mr. Roberto</t>
  </si>
  <si>
    <t xml:space="preserve">  Roberto</t>
  </si>
  <si>
    <t>McCollum, Mrs. Rebecca B.</t>
  </si>
  <si>
    <t xml:space="preserve">  Rebecca B</t>
  </si>
  <si>
    <t>Hevner, Ms. Tiffany</t>
  </si>
  <si>
    <t xml:space="preserve">  Tiffany</t>
  </si>
  <si>
    <t>Looi, Mr. Alexander</t>
  </si>
  <si>
    <t xml:space="preserve">  Alexander</t>
  </si>
  <si>
    <t>Power, Mr. Rich M</t>
  </si>
  <si>
    <t xml:space="preserve">  Rich M</t>
  </si>
  <si>
    <t>Routon, Mr. Aaron C</t>
  </si>
  <si>
    <t xml:space="preserve">  Aaron C</t>
  </si>
  <si>
    <t>Dochelli, Ms. Kate</t>
  </si>
  <si>
    <t>Gillespie, Ms. Maria M</t>
  </si>
  <si>
    <t xml:space="preserve">  Maria M</t>
  </si>
  <si>
    <t>Oskvig, Mr. Daven W</t>
  </si>
  <si>
    <t xml:space="preserve">  Daven W</t>
  </si>
  <si>
    <t>Holland-Stergar, Mrs. Brianne</t>
  </si>
  <si>
    <t xml:space="preserve">  Brianne</t>
  </si>
  <si>
    <t>Arai, Mr. Hiroki</t>
  </si>
  <si>
    <t xml:space="preserve">  Hiroki</t>
  </si>
  <si>
    <t>Olausson, Mr. Anders</t>
  </si>
  <si>
    <t xml:space="preserve">  Anders</t>
  </si>
  <si>
    <t>Wagner, Ms. Danielle</t>
  </si>
  <si>
    <t>Delong, Ms. Candace N</t>
  </si>
  <si>
    <t xml:space="preserve">  Candace N</t>
  </si>
  <si>
    <t>Mehech, Mr. Bruno F.</t>
  </si>
  <si>
    <t xml:space="preserve">  Bruno F</t>
  </si>
  <si>
    <t>Machiela, Ms. Emily</t>
  </si>
  <si>
    <t>Young, Mrs. Katie</t>
  </si>
  <si>
    <t>Dupere, Mrs. Sally</t>
  </si>
  <si>
    <t xml:space="preserve">  Sally</t>
  </si>
  <si>
    <t>Iandolo, Ms. Meaghan J</t>
  </si>
  <si>
    <t xml:space="preserve">  Meaghan J</t>
  </si>
  <si>
    <t>Ito, Ms. Rina</t>
  </si>
  <si>
    <t xml:space="preserve">  Rina</t>
  </si>
  <si>
    <t>Barry, Ms. Kristin P.</t>
  </si>
  <si>
    <t xml:space="preserve">  Kristin P</t>
  </si>
  <si>
    <t>Boyce, Mr. Albert</t>
  </si>
  <si>
    <t xml:space="preserve">  Albert</t>
  </si>
  <si>
    <t>Lin, Mrs. Ashley</t>
  </si>
  <si>
    <t>Smith, Mrs. Shannon L</t>
  </si>
  <si>
    <t xml:space="preserve">  Shannon L</t>
  </si>
  <si>
    <t>Nalven, Ms. Amy B</t>
  </si>
  <si>
    <t xml:space="preserve">  Amy B</t>
  </si>
  <si>
    <t>Bourgeois, Ms. A Danielle</t>
  </si>
  <si>
    <t xml:space="preserve">  A Danielle</t>
  </si>
  <si>
    <t>Orloff, Mr. Conrad F</t>
  </si>
  <si>
    <t xml:space="preserve">  Conrad F</t>
  </si>
  <si>
    <t>Ramirez, Mr. Josh</t>
  </si>
  <si>
    <t xml:space="preserve">  Josh</t>
  </si>
  <si>
    <t>Fouquet, Mr. Maxime</t>
  </si>
  <si>
    <t xml:space="preserve">  Maxime</t>
  </si>
  <si>
    <t>McPhillips, Ms. Natalie</t>
  </si>
  <si>
    <t>Burgin, Ms. Melissa</t>
  </si>
  <si>
    <t>Roberts, Ms. Laura P.</t>
  </si>
  <si>
    <t xml:space="preserve">  Laura P</t>
  </si>
  <si>
    <t>Nemec, Mrs. Lisa</t>
  </si>
  <si>
    <t>Appman, Mr. William D. Jr.</t>
  </si>
  <si>
    <t xml:space="preserve">  William D</t>
  </si>
  <si>
    <t>Driscoll, Mr. James</t>
  </si>
  <si>
    <t>Glotzbach, Mr. John</t>
  </si>
  <si>
    <t>Tenforde, Mr. Adam S</t>
  </si>
  <si>
    <t xml:space="preserve">  Adam S</t>
  </si>
  <si>
    <t>Ramirez, Mr. Armando</t>
  </si>
  <si>
    <t xml:space="preserve">  Armando</t>
  </si>
  <si>
    <t>Stanley Torres, Ms. Dana</t>
  </si>
  <si>
    <t xml:space="preserve">  Dana</t>
  </si>
  <si>
    <t>Vandongen, Ms. Jennifer L</t>
  </si>
  <si>
    <t>Liebald, Mr. Benjamin</t>
  </si>
  <si>
    <t xml:space="preserve">  Benjamin</t>
  </si>
  <si>
    <t>Holte, Ms. Tanya</t>
  </si>
  <si>
    <t xml:space="preserve">  Tanya</t>
  </si>
  <si>
    <t>Johnson, Ms. Tracy</t>
  </si>
  <si>
    <t xml:space="preserve">  Tracy</t>
  </si>
  <si>
    <t>Bartlett, Ms. Emily S</t>
  </si>
  <si>
    <t xml:space="preserve">  Emily S</t>
  </si>
  <si>
    <t>Bergman, Ms. Kelly R</t>
  </si>
  <si>
    <t xml:space="preserve">  Kelly R</t>
  </si>
  <si>
    <t>Aitken, Mr. Kyle</t>
  </si>
  <si>
    <t>Berger, Mr. Bruce A Jr.</t>
  </si>
  <si>
    <t xml:space="preserve">  Bruce A Jr</t>
  </si>
  <si>
    <t>Richey, Mr. Cary J</t>
  </si>
  <si>
    <t xml:space="preserve">  Cary J</t>
  </si>
  <si>
    <t>Trotter, Mrs. Jill M</t>
  </si>
  <si>
    <t xml:space="preserve">  Jill M</t>
  </si>
  <si>
    <t>Chavez, Mr. Chris</t>
  </si>
  <si>
    <t>Orifice, Mr. Michael E.</t>
  </si>
  <si>
    <t xml:space="preserve">  Michael E</t>
  </si>
  <si>
    <t>Farkash, Mrs. Lauren</t>
  </si>
  <si>
    <t>Hribar, Mrs. Kathryn E</t>
  </si>
  <si>
    <t xml:space="preserve">  Kathryn E</t>
  </si>
  <si>
    <t>Crawford, Ms. Polly</t>
  </si>
  <si>
    <t xml:space="preserve">  Polly</t>
  </si>
  <si>
    <t>Sittlington, Mr. Mark H.</t>
  </si>
  <si>
    <t xml:space="preserve">  Mark H</t>
  </si>
  <si>
    <t>Silbert, Mrs. Jessie M.</t>
  </si>
  <si>
    <t xml:space="preserve">  Jessie M</t>
  </si>
  <si>
    <t>Carrique, Mr. Chris</t>
  </si>
  <si>
    <t>Kosla, Mr. Daniel</t>
  </si>
  <si>
    <t>Parker, Ms. Megan</t>
  </si>
  <si>
    <t>Horton, Mr. Kevin</t>
  </si>
  <si>
    <t>Boller, Ms. Caroline S.</t>
  </si>
  <si>
    <t xml:space="preserve">  Caroline S</t>
  </si>
  <si>
    <t>Olaru, Ms. Nuta</t>
  </si>
  <si>
    <t xml:space="preserve">  Nuta</t>
  </si>
  <si>
    <t>Prescott, Ms. Margie</t>
  </si>
  <si>
    <t xml:space="preserve">  Margie</t>
  </si>
  <si>
    <t>Hines, Mrs. Heidi</t>
  </si>
  <si>
    <t xml:space="preserve">  Heidi</t>
  </si>
  <si>
    <t>Blanton, Mr. Diego J</t>
  </si>
  <si>
    <t xml:space="preserve">  Diego J</t>
  </si>
  <si>
    <t>Bustamante, Mr. Enrique M Sr.</t>
  </si>
  <si>
    <t xml:space="preserve">  Enrique M Sr</t>
  </si>
  <si>
    <t>McCann, Mr. Greg</t>
  </si>
  <si>
    <t>Schmole, Mr. Filip</t>
  </si>
  <si>
    <t xml:space="preserve">  Filip</t>
  </si>
  <si>
    <t>Barber, Ms. Rosemary E.</t>
  </si>
  <si>
    <t xml:space="preserve">  Rosemary E</t>
  </si>
  <si>
    <t>Reichmann, Ms. Lisa</t>
  </si>
  <si>
    <t>Cavatorta, Mr. Jason</t>
  </si>
  <si>
    <t>Yaeger, Ms. Courtney</t>
  </si>
  <si>
    <t>Hughes, Ms. Jennifer R.</t>
  </si>
  <si>
    <t xml:space="preserve">  Jennifer R</t>
  </si>
  <si>
    <t>Donahue, Ms. Lauren E</t>
  </si>
  <si>
    <t xml:space="preserve">  Lauren E</t>
  </si>
  <si>
    <t>Greenwell, Ms. Ashley M.</t>
  </si>
  <si>
    <t xml:space="preserve">  Ashley M</t>
  </si>
  <si>
    <t>Steele, Ms. Alison R.</t>
  </si>
  <si>
    <t xml:space="preserve">  Alison R</t>
  </si>
  <si>
    <t>Gunter, Ms. Madeleine</t>
  </si>
  <si>
    <t xml:space="preserve">  Madeleine</t>
  </si>
  <si>
    <t>McDonough, Ms. Stacey</t>
  </si>
  <si>
    <t>Sweetland, Ms. Kimberly</t>
  </si>
  <si>
    <t xml:space="preserve">  Kimberly</t>
  </si>
  <si>
    <t>Hammersmith, Mr. Matthew D</t>
  </si>
  <si>
    <t>French, Mr. Michael</t>
  </si>
  <si>
    <t>Garbe, Mr. Ben</t>
  </si>
  <si>
    <t>Duncan, Mr. Chris</t>
  </si>
  <si>
    <t>Wallace, Mr. Jeremy J</t>
  </si>
  <si>
    <t xml:space="preserve">  Jeremy J</t>
  </si>
  <si>
    <t>Tillman, Mrs. Amy L.</t>
  </si>
  <si>
    <t xml:space="preserve">  Amy L</t>
  </si>
  <si>
    <t>Lee, Mrs. Karen L.</t>
  </si>
  <si>
    <t xml:space="preserve">  Karen L</t>
  </si>
  <si>
    <t>Taylor, Ms. Tennille</t>
  </si>
  <si>
    <t xml:space="preserve">  Tennille</t>
  </si>
  <si>
    <t>McSween, Mr. Matt</t>
  </si>
  <si>
    <t>Schubert, Ms. Emily</t>
  </si>
  <si>
    <t>Lalanne, Mr. Justin E</t>
  </si>
  <si>
    <t xml:space="preserve">  Justin E</t>
  </si>
  <si>
    <t>Flanagan, Ms. Shalane</t>
  </si>
  <si>
    <t xml:space="preserve">  Shalane</t>
  </si>
  <si>
    <t>Arellano, Ms. Jessica N.</t>
  </si>
  <si>
    <t xml:space="preserve">  Jessica N</t>
  </si>
  <si>
    <t>Charette, Ms. Melanie</t>
  </si>
  <si>
    <t xml:space="preserve">  Melanie</t>
  </si>
  <si>
    <t>Pena Reyes, Ms. Ruth Angelica</t>
  </si>
  <si>
    <t xml:space="preserve">  Ruth Angelica</t>
  </si>
  <si>
    <t>Broderick, Ms. Una M</t>
  </si>
  <si>
    <t xml:space="preserve">  Una M</t>
  </si>
  <si>
    <t>Summers, Ms. Taralyn</t>
  </si>
  <si>
    <t xml:space="preserve">  Taralyn</t>
  </si>
  <si>
    <t>Fisher, Mr. James A</t>
  </si>
  <si>
    <t xml:space="preserve">  James A</t>
  </si>
  <si>
    <t>Zhou, Mr. Ning</t>
  </si>
  <si>
    <t xml:space="preserve">  Ning</t>
  </si>
  <si>
    <t>Clarke-Ames, Mr. Joel</t>
  </si>
  <si>
    <t xml:space="preserve">  Joel</t>
  </si>
  <si>
    <t>Staton, Ms. Pamela J.</t>
  </si>
  <si>
    <t>Forster, Ms. Brittney</t>
  </si>
  <si>
    <t xml:space="preserve">  Brittney</t>
  </si>
  <si>
    <t>Monaghan, Mrs. Sheila</t>
  </si>
  <si>
    <t xml:space="preserve">  Sheila</t>
  </si>
  <si>
    <t>Kawamoto, Mr. Koji</t>
  </si>
  <si>
    <t xml:space="preserve">  Koji</t>
  </si>
  <si>
    <t>Dicharry, Ms. Sarah</t>
  </si>
  <si>
    <t>Berry, Mrs. Colleen M</t>
  </si>
  <si>
    <t xml:space="preserve">  Colleen M</t>
  </si>
  <si>
    <t>Porfirio, Ms. Deedra G.</t>
  </si>
  <si>
    <t xml:space="preserve">  Deedra G</t>
  </si>
  <si>
    <t>Thind, Mrs. Kulwinder</t>
  </si>
  <si>
    <t xml:space="preserve">  Kulwinder</t>
  </si>
  <si>
    <t>Ryan, Ms. Ann M.</t>
  </si>
  <si>
    <t xml:space="preserve">  Ann M</t>
  </si>
  <si>
    <t>Horn, Ms. Sarah E</t>
  </si>
  <si>
    <t>Sabadosa, Ms. Apryl J.</t>
  </si>
  <si>
    <t xml:space="preserve">  Apryl J</t>
  </si>
  <si>
    <t>Casady, Mrs. Ilana</t>
  </si>
  <si>
    <t xml:space="preserve">  Ilana</t>
  </si>
  <si>
    <t>Phillips, Ms. Katherine</t>
  </si>
  <si>
    <t>Ahokas, Ms. Katherine</t>
  </si>
  <si>
    <t>Hebert, Mr. Karl</t>
  </si>
  <si>
    <t xml:space="preserve">  Karl</t>
  </si>
  <si>
    <t>Fair, Mr. Stephen</t>
  </si>
  <si>
    <t>Swenson, Mr. Will</t>
  </si>
  <si>
    <t xml:space="preserve">  Will</t>
  </si>
  <si>
    <t>Revenis, Mr. Bradley D</t>
  </si>
  <si>
    <t xml:space="preserve">  Bradley D</t>
  </si>
  <si>
    <t>Engnes, Mrs. Amy M</t>
  </si>
  <si>
    <t xml:space="preserve">  Amy M</t>
  </si>
  <si>
    <t>Wiltse, Mr. Matthew W.</t>
  </si>
  <si>
    <t xml:space="preserve">  Matthew W</t>
  </si>
  <si>
    <t>Fernandez, Mr. Doug</t>
  </si>
  <si>
    <t>Edwards, Mr. Tom</t>
  </si>
  <si>
    <t xml:space="preserve">  Tom</t>
  </si>
  <si>
    <t>Pinney, Mr. Jonathan</t>
  </si>
  <si>
    <t>Levy, Mr. Wayne A.</t>
  </si>
  <si>
    <t xml:space="preserve">  Wayne A</t>
  </si>
  <si>
    <t>Takeda, Mr. Nobuyori</t>
  </si>
  <si>
    <t xml:space="preserve">  Nobuyori</t>
  </si>
  <si>
    <t>Burke, Mr. Rich</t>
  </si>
  <si>
    <t xml:space="preserve">  Rich</t>
  </si>
  <si>
    <t>Duarte, Mr. Marcos S</t>
  </si>
  <si>
    <t xml:space="preserve">  Marcos S</t>
  </si>
  <si>
    <t>Clark, Mr. Dave</t>
  </si>
  <si>
    <t>Nice, Mr. Andy</t>
  </si>
  <si>
    <t xml:space="preserve">  Andy</t>
  </si>
  <si>
    <t>Windler, Ms. Mary</t>
  </si>
  <si>
    <t>Jones, Mr. Marcus B</t>
  </si>
  <si>
    <t xml:space="preserve">  Marcus B</t>
  </si>
  <si>
    <t>Stevenson, Mr. Thomas K.</t>
  </si>
  <si>
    <t xml:space="preserve">  Thomas K</t>
  </si>
  <si>
    <t>Humphrey, Mr. Robert</t>
  </si>
  <si>
    <t>Nelson, Mr. Geoff</t>
  </si>
  <si>
    <t xml:space="preserve">  Geoff</t>
  </si>
  <si>
    <t>Payne, Mr. Chris J.</t>
  </si>
  <si>
    <t xml:space="preserve">  Chris J</t>
  </si>
  <si>
    <t>Hails, Ms. Kate A.</t>
  </si>
  <si>
    <t xml:space="preserve">  Kate A</t>
  </si>
  <si>
    <t>Proctor, Ms. Kelli</t>
  </si>
  <si>
    <t xml:space="preserve">  Kelli</t>
  </si>
  <si>
    <t>Ryan, Mrs. Maggie M</t>
  </si>
  <si>
    <t xml:space="preserve">  Maggie M</t>
  </si>
  <si>
    <t>Watson, Mrs. Michelle L.</t>
  </si>
  <si>
    <t xml:space="preserve">  Michelle L</t>
  </si>
  <si>
    <t>Gresh, Mrs. Ashley K</t>
  </si>
  <si>
    <t xml:space="preserve">  Ashley K</t>
  </si>
  <si>
    <t>Anis, Mr. Michael</t>
  </si>
  <si>
    <t>Swartz, Mr. Ryan K.</t>
  </si>
  <si>
    <t xml:space="preserve">  Ryan K</t>
  </si>
  <si>
    <t>Schluneker, Mr. Matthew J</t>
  </si>
  <si>
    <t xml:space="preserve">  Matthew J</t>
  </si>
  <si>
    <t>Bellemare, Mrs. Karine</t>
  </si>
  <si>
    <t>Vitalo, Ms. Antonia G</t>
  </si>
  <si>
    <t xml:space="preserve">  Antonia G</t>
  </si>
  <si>
    <t>Hamilton, Ms. Casondra L</t>
  </si>
  <si>
    <t xml:space="preserve">  Casondra L</t>
  </si>
  <si>
    <t>Marshall, Ms. Wendy</t>
  </si>
  <si>
    <t xml:space="preserve">  Wendy</t>
  </si>
  <si>
    <t>Cale, Mr. Eric D</t>
  </si>
  <si>
    <t>Pittaway, Ms. Elizabeth</t>
  </si>
  <si>
    <t>Bill, Ms. Laura F</t>
  </si>
  <si>
    <t xml:space="preserve">  Laura F</t>
  </si>
  <si>
    <t>Antrim, Ms. Amelia F.</t>
  </si>
  <si>
    <t xml:space="preserve">  Amelia F</t>
  </si>
  <si>
    <t>Doolittle-Crider, Ms. Amy L.</t>
  </si>
  <si>
    <t>Ruhlman, Ms. Katie J</t>
  </si>
  <si>
    <t xml:space="preserve">  Katie J</t>
  </si>
  <si>
    <t>Anderson, Ms. Laura E.</t>
  </si>
  <si>
    <t>Uchiyama, Mrs. Mayumi</t>
  </si>
  <si>
    <t xml:space="preserve">  Mayumi</t>
  </si>
  <si>
    <t>Desota, Ms. Vanessa</t>
  </si>
  <si>
    <t xml:space="preserve">  Vanessa</t>
  </si>
  <si>
    <t>Edmonds, Ms. Natali N</t>
  </si>
  <si>
    <t xml:space="preserve">  Natali N</t>
  </si>
  <si>
    <t>Otto, Ms. Beth</t>
  </si>
  <si>
    <t xml:space="preserve">  Beth</t>
  </si>
  <si>
    <t>Kurt, Mr. Alex</t>
  </si>
  <si>
    <t>Duhaime, Mr. Spencer</t>
  </si>
  <si>
    <t>Swann, Ms. Andee W.</t>
  </si>
  <si>
    <t xml:space="preserve">  Andee W</t>
  </si>
  <si>
    <t>Burton, Mrs. Amy</t>
  </si>
  <si>
    <t>Ricardi, Mr. Joshua</t>
  </si>
  <si>
    <t>Joslyn, Mr. C Fred</t>
  </si>
  <si>
    <t xml:space="preserve">  C Fred</t>
  </si>
  <si>
    <t>Bennie, Mr. Jeremy</t>
  </si>
  <si>
    <t>Kanyane, Mr. Patrick Sr.</t>
  </si>
  <si>
    <t xml:space="preserve">  Patrick Sr</t>
  </si>
  <si>
    <t>McFadden, Ms. Kelly M.</t>
  </si>
  <si>
    <t xml:space="preserve">  Kelly M</t>
  </si>
  <si>
    <t>Connolly, Ms. Katherine</t>
  </si>
  <si>
    <t>Merino, Ms. Keila L</t>
  </si>
  <si>
    <t xml:space="preserve">  Keila L</t>
  </si>
  <si>
    <t>Baird, Ms. Zanae E</t>
  </si>
  <si>
    <t xml:space="preserve">  Zanae E</t>
  </si>
  <si>
    <t>Locatelli, Mr. Alex</t>
  </si>
  <si>
    <t>Brake, Ms. Kathryn</t>
  </si>
  <si>
    <t>Jacobs, Mr. Jason L.</t>
  </si>
  <si>
    <t xml:space="preserve">  Jason L</t>
  </si>
  <si>
    <t>Vaught, Mr. Benjamin J.</t>
  </si>
  <si>
    <t xml:space="preserve">  Benjamin J</t>
  </si>
  <si>
    <t>Monteleone, Mr. Steven M.</t>
  </si>
  <si>
    <t>Verdugo, Mrs. Erika</t>
  </si>
  <si>
    <t xml:space="preserve">  Erika</t>
  </si>
  <si>
    <t>Sellers, Mr. Chad</t>
  </si>
  <si>
    <t xml:space="preserve">  Chad</t>
  </si>
  <si>
    <t>Bowman, Mr. Mark</t>
  </si>
  <si>
    <t>Marley, Mr. David</t>
  </si>
  <si>
    <t>Grey, Mr. Matthew R</t>
  </si>
  <si>
    <t xml:space="preserve">  Matthew R</t>
  </si>
  <si>
    <t>O'Rourke, Mrs. Orla</t>
  </si>
  <si>
    <t xml:space="preserve">  Orla</t>
  </si>
  <si>
    <t>Fatehali, Ms. Shaista S</t>
  </si>
  <si>
    <t xml:space="preserve">  Shaista S</t>
  </si>
  <si>
    <t>Piza-Taylor, Mrs. Emily</t>
  </si>
  <si>
    <t>Cavanaugh, Ms. Julie A.</t>
  </si>
  <si>
    <t xml:space="preserve">  Julie A</t>
  </si>
  <si>
    <t>Amako, Ms. Megumi</t>
  </si>
  <si>
    <t xml:space="preserve">  Megumi</t>
  </si>
  <si>
    <t>Musa, Ms. Skylar</t>
  </si>
  <si>
    <t xml:space="preserve">  Skylar</t>
  </si>
  <si>
    <t>Phillippi, Mrs. Victoria</t>
  </si>
  <si>
    <t>Hoskins, Mrs. Amanda L</t>
  </si>
  <si>
    <t xml:space="preserve">  Amanda L</t>
  </si>
  <si>
    <t>Imbalzano Zegar, Ms. Renee</t>
  </si>
  <si>
    <t xml:space="preserve">  Renee</t>
  </si>
  <si>
    <t>Triedman, Ms. Nellie A.</t>
  </si>
  <si>
    <t xml:space="preserve">  Nellie A</t>
  </si>
  <si>
    <t>Lovuolo, Ms. Tamara</t>
  </si>
  <si>
    <t xml:space="preserve">  Tamara</t>
  </si>
  <si>
    <t>Chung, Ms. Joan</t>
  </si>
  <si>
    <t>Newsom, Ms. Aimee J.</t>
  </si>
  <si>
    <t xml:space="preserve">  Aimee J</t>
  </si>
  <si>
    <t>Harrington, Ms. Suzanne</t>
  </si>
  <si>
    <t xml:space="preserve">  Suzanne</t>
  </si>
  <si>
    <t>Hoffman, Ms. Kristin A.</t>
  </si>
  <si>
    <t xml:space="preserve">  Kristin A</t>
  </si>
  <si>
    <t>Van Vugt, Ms. Bronwyn</t>
  </si>
  <si>
    <t xml:space="preserve">  Bronwyn</t>
  </si>
  <si>
    <t>Feehley, Ms. Taylor J</t>
  </si>
  <si>
    <t xml:space="preserve">  Taylor J</t>
  </si>
  <si>
    <t>Ashworth, Mrs. Kimberly M.</t>
  </si>
  <si>
    <t xml:space="preserve">  Kimberly M</t>
  </si>
  <si>
    <t>Hansen, Mr. Joshua E.</t>
  </si>
  <si>
    <t xml:space="preserve">  Joshua E</t>
  </si>
  <si>
    <t>Czyz, Mr. Jeffrey</t>
  </si>
  <si>
    <t>Bauder, Mr. Andrew R</t>
  </si>
  <si>
    <t xml:space="preserve">  Andrew R</t>
  </si>
  <si>
    <t>Mendoza, Mr. Francisco J. Sr.</t>
  </si>
  <si>
    <t xml:space="preserve">  Francisco J</t>
  </si>
  <si>
    <t>Glass, Mrs. Rhonda</t>
  </si>
  <si>
    <t xml:space="preserve">  Rhonda</t>
  </si>
  <si>
    <t>Butcher, Mr. John</t>
  </si>
  <si>
    <t>Traiser, Mr. Miles J.</t>
  </si>
  <si>
    <t xml:space="preserve">  Miles J</t>
  </si>
  <si>
    <t>Mudy-Mader, Ms. Justyna I.</t>
  </si>
  <si>
    <t xml:space="preserve">  Justyna I</t>
  </si>
  <si>
    <t>Rogers, Ms. Lucille</t>
  </si>
  <si>
    <t xml:space="preserve">  Lucille</t>
  </si>
  <si>
    <t>Woo, Ms. April</t>
  </si>
  <si>
    <t xml:space="preserve">  April</t>
  </si>
  <si>
    <t>Walsh, Mr. Robert</t>
  </si>
  <si>
    <t>White, Mrs. Alyssa</t>
  </si>
  <si>
    <t xml:space="preserve">  Alyssa</t>
  </si>
  <si>
    <t>Sheppard, Ms. Jessica E.</t>
  </si>
  <si>
    <t xml:space="preserve">  Jessica E</t>
  </si>
  <si>
    <t>Doran, Mr. Patrick J.</t>
  </si>
  <si>
    <t>Labrosse, Ms. Emilie</t>
  </si>
  <si>
    <t xml:space="preserve">  Emilie</t>
  </si>
  <si>
    <t>Thomas, Ms. Caitlin B.</t>
  </si>
  <si>
    <t xml:space="preserve">  Caitlin B</t>
  </si>
  <si>
    <t>Lesniak, Mr. Joseph W</t>
  </si>
  <si>
    <t xml:space="preserve">  Joseph W</t>
  </si>
  <si>
    <t>Prowse, Ms. Wendy</t>
  </si>
  <si>
    <t>Seigel, Mrs. Leah L.</t>
  </si>
  <si>
    <t xml:space="preserve">  Leah L</t>
  </si>
  <si>
    <t>Blas, Mr. Wayne L.</t>
  </si>
  <si>
    <t xml:space="preserve">  Wayne L</t>
  </si>
  <si>
    <t>Simpson, Mr. Jason M.</t>
  </si>
  <si>
    <t>Gierman, Mr. Floris</t>
  </si>
  <si>
    <t xml:space="preserve">  Floris</t>
  </si>
  <si>
    <t>Jeuland, Mr. Marc</t>
  </si>
  <si>
    <t xml:space="preserve">  Marc</t>
  </si>
  <si>
    <t>Chorney, Mr. Christopher</t>
  </si>
  <si>
    <t>Rook, Mr. Kevin</t>
  </si>
  <si>
    <t>Wright, Mr. Aharon N</t>
  </si>
  <si>
    <t xml:space="preserve">  Aharon N</t>
  </si>
  <si>
    <t>Chin, Mr. Lawrence D.</t>
  </si>
  <si>
    <t xml:space="preserve">  Lawrence D</t>
  </si>
  <si>
    <t>White, Mr. Malcolm</t>
  </si>
  <si>
    <t xml:space="preserve">  Malcolm</t>
  </si>
  <si>
    <t>Savage, Ms. Anna E.</t>
  </si>
  <si>
    <t xml:space="preserve">  Anna E</t>
  </si>
  <si>
    <t>Hitchings, Ms. Jenny</t>
  </si>
  <si>
    <t>Truitt, Ms. Melissa L</t>
  </si>
  <si>
    <t>Chang, Ms. Chia J.</t>
  </si>
  <si>
    <t xml:space="preserve">  Chia J</t>
  </si>
  <si>
    <t>Frey, Ms. Laura A</t>
  </si>
  <si>
    <t xml:space="preserve">  Laura A</t>
  </si>
  <si>
    <t>Krishna, Ms. Aditi</t>
  </si>
  <si>
    <t xml:space="preserve">  Aditi</t>
  </si>
  <si>
    <t>Maher, Ms. Leah A.</t>
  </si>
  <si>
    <t xml:space="preserve">  Leah A</t>
  </si>
  <si>
    <t>Boivin, Ms. Marianne</t>
  </si>
  <si>
    <t xml:space="preserve">  Marianne</t>
  </si>
  <si>
    <t>McAlister, Ms. Carla</t>
  </si>
  <si>
    <t xml:space="preserve">  Carla</t>
  </si>
  <si>
    <t>Akhmedova, Ms. Oksana</t>
  </si>
  <si>
    <t xml:space="preserve">  Oksana</t>
  </si>
  <si>
    <t>Tucker, Ms. Rebecca B.</t>
  </si>
  <si>
    <t>Gramelspacher, Ms. Maria A.</t>
  </si>
  <si>
    <t xml:space="preserve">  Maria A</t>
  </si>
  <si>
    <t>Goldsmith, Mrs. Lisa M</t>
  </si>
  <si>
    <t xml:space="preserve">  Lisa M</t>
  </si>
  <si>
    <t>Tranter, Mr. Steve Jr.</t>
  </si>
  <si>
    <t xml:space="preserve">  Steve Jr</t>
  </si>
  <si>
    <t>Tu, Mrs. Tiffany</t>
  </si>
  <si>
    <t>Kaczka, Mr. Greg</t>
  </si>
  <si>
    <t>Hunter, Mr. Dale</t>
  </si>
  <si>
    <t xml:space="preserve">  Dale</t>
  </si>
  <si>
    <t>Moran, Ms. Brittany A.</t>
  </si>
  <si>
    <t xml:space="preserve">  Brittany A</t>
  </si>
  <si>
    <t>Ashby, Mr. Robert S</t>
  </si>
  <si>
    <t xml:space="preserve">  Robert S</t>
  </si>
  <si>
    <t>Ausen, Mr. Cameron</t>
  </si>
  <si>
    <t>Savage, Mrs. Ulrike</t>
  </si>
  <si>
    <t xml:space="preserve">  Ulrike</t>
  </si>
  <si>
    <t>O'Leary, Ms. Katlyn A.</t>
  </si>
  <si>
    <t xml:space="preserve">  Katlyn A</t>
  </si>
  <si>
    <t>Scoville, Mr. Morgan B.</t>
  </si>
  <si>
    <t xml:space="preserve">  Morgan B</t>
  </si>
  <si>
    <t>Kaus, Mr. Peter</t>
  </si>
  <si>
    <t>Rainey, Ms. Chandler</t>
  </si>
  <si>
    <t xml:space="preserve">  Chandler</t>
  </si>
  <si>
    <t>Rasch, Ms. Silvana M.</t>
  </si>
  <si>
    <t xml:space="preserve">  Silvana M</t>
  </si>
  <si>
    <t>Plunkett, Ms. Natty</t>
  </si>
  <si>
    <t xml:space="preserve">  Natty</t>
  </si>
  <si>
    <t>Murphy, Mr. Nicholas T</t>
  </si>
  <si>
    <t xml:space="preserve">  Nicholas T</t>
  </si>
  <si>
    <t>Gusmer, Ms. Rebecca</t>
  </si>
  <si>
    <t>Loftus, Mr. John</t>
  </si>
  <si>
    <t>Scott, Mr. Antony G</t>
  </si>
  <si>
    <t xml:space="preserve">  Antony G</t>
  </si>
  <si>
    <t>Alvarez, Mr. Eric</t>
  </si>
  <si>
    <t>Petersson, Mr. Erik</t>
  </si>
  <si>
    <t>Liaw, Mr. Matthew T</t>
  </si>
  <si>
    <t>Tripaldi, Ms. Cassandra</t>
  </si>
  <si>
    <t xml:space="preserve">  Cassandra</t>
  </si>
  <si>
    <t>Kelley, Ms. Rosemary C</t>
  </si>
  <si>
    <t xml:space="preserve">  Rosemary C</t>
  </si>
  <si>
    <t>Endara, Ms. Carrie A.</t>
  </si>
  <si>
    <t xml:space="preserve">  Carrie A</t>
  </si>
  <si>
    <t>Valle, Mr. Gerardo Sr.</t>
  </si>
  <si>
    <t xml:space="preserve">  Gerardo Sr</t>
  </si>
  <si>
    <t>Germain, Mr. Matthew R.</t>
  </si>
  <si>
    <t>Finecey, Mrs. Meghan E</t>
  </si>
  <si>
    <t xml:space="preserve">  Meghan E</t>
  </si>
  <si>
    <t>Mendoza, Mr. Eric</t>
  </si>
  <si>
    <t>Roe, Ms. Lisa B</t>
  </si>
  <si>
    <t xml:space="preserve">  Lisa B</t>
  </si>
  <si>
    <t>Webb, Mrs. Jane R.</t>
  </si>
  <si>
    <t xml:space="preserve">  Jane R</t>
  </si>
  <si>
    <t>Stocker, Ms. Allison M</t>
  </si>
  <si>
    <t>Jacobson, Mrs. Sarah E.</t>
  </si>
  <si>
    <t>Shaw, Mr. Philip J</t>
  </si>
  <si>
    <t>Goodwin, Ms. Jillian A.</t>
  </si>
  <si>
    <t xml:space="preserve">  Jillian A</t>
  </si>
  <si>
    <t>Brock, Mrs. Laura D</t>
  </si>
  <si>
    <t xml:space="preserve">  Laura D</t>
  </si>
  <si>
    <t>Papp, Ms. Megan E.</t>
  </si>
  <si>
    <t xml:space="preserve">  Megan E</t>
  </si>
  <si>
    <t>Siragusa, Ms. Shannon J.</t>
  </si>
  <si>
    <t xml:space="preserve">  Shannon J</t>
  </si>
  <si>
    <t>Pizarro, Ms. Rachelle M</t>
  </si>
  <si>
    <t xml:space="preserve">  Rachelle M</t>
  </si>
  <si>
    <t>Strange, Mr. Casey</t>
  </si>
  <si>
    <t>Eidinger, Ms. Jessica L</t>
  </si>
  <si>
    <t>Ginsburg, Mr. Brandon F</t>
  </si>
  <si>
    <t xml:space="preserve">  Brandon F</t>
  </si>
  <si>
    <t>Truex, Ms. Melissa</t>
  </si>
  <si>
    <t>Higgins, Ms. Danielle N</t>
  </si>
  <si>
    <t xml:space="preserve">  Danielle N</t>
  </si>
  <si>
    <t>McCurdy, Mr. Matthew</t>
  </si>
  <si>
    <t>Hughes, Mrs. Bettina</t>
  </si>
  <si>
    <t xml:space="preserve">  Bettina</t>
  </si>
  <si>
    <t>Varner, Mr. Alexander</t>
  </si>
  <si>
    <t>Dahmen, Mrs. Holli</t>
  </si>
  <si>
    <t xml:space="preserve">  Holli</t>
  </si>
  <si>
    <t>Young, Mrs. Heather C</t>
  </si>
  <si>
    <t xml:space="preserve">  Heather C</t>
  </si>
  <si>
    <t>Fraser, Mr. Kyle</t>
  </si>
  <si>
    <t>Deeg, Mr. Thomas J</t>
  </si>
  <si>
    <t>Robertson, Mr. Chris</t>
  </si>
  <si>
    <t>Peck, Mr. Graham</t>
  </si>
  <si>
    <t xml:space="preserve">  Graham</t>
  </si>
  <si>
    <t>Burger, Mr. Garrett</t>
  </si>
  <si>
    <t xml:space="preserve">  Garrett</t>
  </si>
  <si>
    <t>Blain, Mr. Andrew</t>
  </si>
  <si>
    <t>Winters, Mrs. Annabelle M</t>
  </si>
  <si>
    <t xml:space="preserve">  Annabelle M</t>
  </si>
  <si>
    <t>McCue, Mr. Daniel T.</t>
  </si>
  <si>
    <t xml:space="preserve">  Daniel T</t>
  </si>
  <si>
    <t>Webster, Ms. Deanne</t>
  </si>
  <si>
    <t xml:space="preserve">  Deanne</t>
  </si>
  <si>
    <t>Anderson, Ms. Carrie</t>
  </si>
  <si>
    <t>Chiappone, Mrs. Suzanne</t>
  </si>
  <si>
    <t>Opie, Ms. Jasmine P.</t>
  </si>
  <si>
    <t xml:space="preserve">  Jasmine P</t>
  </si>
  <si>
    <t>Donnelly, Ms. Jennifer</t>
  </si>
  <si>
    <t>Rall, Ms. Tracie</t>
  </si>
  <si>
    <t xml:space="preserve">  Tracie</t>
  </si>
  <si>
    <t>Mitchell, Mr. Tristan D.</t>
  </si>
  <si>
    <t xml:space="preserve">  Tristan D</t>
  </si>
  <si>
    <t>Chen, Mr. Peiweng</t>
  </si>
  <si>
    <t xml:space="preserve">  Peiweng</t>
  </si>
  <si>
    <t>Tufaro, Ms. Theresa M.</t>
  </si>
  <si>
    <t xml:space="preserve">  Theresa M</t>
  </si>
  <si>
    <t>Peters, Mr. Daniel J</t>
  </si>
  <si>
    <t xml:space="preserve">  Daniel J</t>
  </si>
  <si>
    <t>Susedik, Mrs. Courtney M.</t>
  </si>
  <si>
    <t xml:space="preserve">  Courtney M</t>
  </si>
  <si>
    <t>Garcia, Mr. Jose A.</t>
  </si>
  <si>
    <t xml:space="preserve">  Jose A</t>
  </si>
  <si>
    <t>Deady, Mrs. Lauren</t>
  </si>
  <si>
    <t>Campbell, Mr. Jonathon M.</t>
  </si>
  <si>
    <t xml:space="preserve">  Jonathon M</t>
  </si>
  <si>
    <t>Schaefer, Mrs. Stephanie A</t>
  </si>
  <si>
    <t xml:space="preserve">  Stephanie A</t>
  </si>
  <si>
    <t>D'Alessandro, Mr. Patrick</t>
  </si>
  <si>
    <t>Wyss, Mrs. Krista</t>
  </si>
  <si>
    <t xml:space="preserve">  Krista</t>
  </si>
  <si>
    <t>Rose, Ms. Jenessa</t>
  </si>
  <si>
    <t xml:space="preserve">  Jenessa</t>
  </si>
  <si>
    <t>Hopper, Mr. Ryan M.</t>
  </si>
  <si>
    <t>Finneran, Mr. Thomas</t>
  </si>
  <si>
    <t>Basham, Ms. Amanda N.</t>
  </si>
  <si>
    <t xml:space="preserve">  Amanda N</t>
  </si>
  <si>
    <t>Inman, Ms. Teresa P.</t>
  </si>
  <si>
    <t xml:space="preserve">  Teresa P</t>
  </si>
  <si>
    <t>Oscal, Mr. Dorian</t>
  </si>
  <si>
    <t xml:space="preserve">  Dorian</t>
  </si>
  <si>
    <t>Craft, Ms. Amy</t>
  </si>
  <si>
    <t>Kebede, Ms. Aberu</t>
  </si>
  <si>
    <t xml:space="preserve">  Aberu</t>
  </si>
  <si>
    <t>Strobel, Ms. Ashley</t>
  </si>
  <si>
    <t>Dalton, Ms. Anna E</t>
  </si>
  <si>
    <t>Morimoto, Ms. Tania K.</t>
  </si>
  <si>
    <t xml:space="preserve">  Tania K</t>
  </si>
  <si>
    <t>Manlove, Ms. Ashley E</t>
  </si>
  <si>
    <t>Madzik, Ms. Aleksandra</t>
  </si>
  <si>
    <t>Hobson, Ms. Valery L</t>
  </si>
  <si>
    <t xml:space="preserve">  Valery L</t>
  </si>
  <si>
    <t>Reyes, Mrs. Joanna G.</t>
  </si>
  <si>
    <t xml:space="preserve">  Joanna G</t>
  </si>
  <si>
    <t>Tierney, Mrs. Stefanie F.</t>
  </si>
  <si>
    <t xml:space="preserve">  Stefanie F</t>
  </si>
  <si>
    <t>Gabris, Mr. Stephen</t>
  </si>
  <si>
    <t>Howard, Ms. Liza J.</t>
  </si>
  <si>
    <t xml:space="preserve">  Liza J</t>
  </si>
  <si>
    <t>Kallay, Mr. Ian M.</t>
  </si>
  <si>
    <t xml:space="preserve">  Ian M</t>
  </si>
  <si>
    <t>Leguizamo, Ms. Claudia L.</t>
  </si>
  <si>
    <t xml:space="preserve">  Claudia L</t>
  </si>
  <si>
    <t>Escartin, Ms. Jessica M</t>
  </si>
  <si>
    <t xml:space="preserve">  Jessica M</t>
  </si>
  <si>
    <t>Chorey, Mr. Billy Jr.</t>
  </si>
  <si>
    <t xml:space="preserve">  Billy Jr</t>
  </si>
  <si>
    <t>McVay, Mr. David</t>
  </si>
  <si>
    <t>Vinson, Mr. Tim</t>
  </si>
  <si>
    <t xml:space="preserve">  Tim</t>
  </si>
  <si>
    <t>Astrike-Davis, Ms. Emma M</t>
  </si>
  <si>
    <t xml:space="preserve">  Emma M</t>
  </si>
  <si>
    <t>Harder, Mr. Tim</t>
  </si>
  <si>
    <t>Bell, Mr. Patrick</t>
  </si>
  <si>
    <t>Dawes, Ms. Bridget K.</t>
  </si>
  <si>
    <t xml:space="preserve">  Bridget K</t>
  </si>
  <si>
    <t>Larios, Mr. Gabriel</t>
  </si>
  <si>
    <t xml:space="preserve">  Gabriel</t>
  </si>
  <si>
    <t>Yaremczuk, Ms. Natasha</t>
  </si>
  <si>
    <t xml:space="preserve">  Natasha</t>
  </si>
  <si>
    <t>Knight, Ms. Abby A.</t>
  </si>
  <si>
    <t xml:space="preserve">  Abby A</t>
  </si>
  <si>
    <t>Eversman, Ms. Michelle</t>
  </si>
  <si>
    <t>Hickory, Ms. Mckendree</t>
  </si>
  <si>
    <t xml:space="preserve">  Mckendree</t>
  </si>
  <si>
    <t>Mooney, Ms. Tara</t>
  </si>
  <si>
    <t>Craighead, Mr. Daniel</t>
  </si>
  <si>
    <t>Gardner, Mr. Joshua P</t>
  </si>
  <si>
    <t xml:space="preserve">  Joshua P</t>
  </si>
  <si>
    <t>Lohrenz, Ms. Erin C</t>
  </si>
  <si>
    <t>Demise, Ms. Shure</t>
  </si>
  <si>
    <t xml:space="preserve">  Shure</t>
  </si>
  <si>
    <t>Nelson, Mr. Richard</t>
  </si>
  <si>
    <t>Guitard, Ms. Brenda</t>
  </si>
  <si>
    <t xml:space="preserve">  Brenda</t>
  </si>
  <si>
    <t>Navas, Mr. Joseph M</t>
  </si>
  <si>
    <t xml:space="preserve">  Joseph M</t>
  </si>
  <si>
    <t>Ptucha, Mr. Stephen J.</t>
  </si>
  <si>
    <t xml:space="preserve">  Stephen J</t>
  </si>
  <si>
    <t>Kirouac, Mrs. Kathya</t>
  </si>
  <si>
    <t xml:space="preserve">  Kathya</t>
  </si>
  <si>
    <t>Toews, Mr. Wesley</t>
  </si>
  <si>
    <t xml:space="preserve">  Wesley</t>
  </si>
  <si>
    <t>Perry, Mr. Tim</t>
  </si>
  <si>
    <t>Kretz, Ms. Jamie L.</t>
  </si>
  <si>
    <t xml:space="preserve">  Jamie L</t>
  </si>
  <si>
    <t>Hempel, Ms. Alexandra</t>
  </si>
  <si>
    <t xml:space="preserve">  Alexandra</t>
  </si>
  <si>
    <t>McBroom, Ms. Tiffany</t>
  </si>
  <si>
    <t>Yoo, Mrs. Rebecca J</t>
  </si>
  <si>
    <t xml:space="preserve">  Rebecca J</t>
  </si>
  <si>
    <t>Rand, Mr. Austin T.</t>
  </si>
  <si>
    <t xml:space="preserve">  Austin T</t>
  </si>
  <si>
    <t>Wolfe, Ms. Jamie T</t>
  </si>
  <si>
    <t xml:space="preserve">  Jamie T</t>
  </si>
  <si>
    <t>Vance, Mr. Matthew T.</t>
  </si>
  <si>
    <t>Burnett, Mrs. Emily</t>
  </si>
  <si>
    <t>Clason, Ms. Gillian</t>
  </si>
  <si>
    <t xml:space="preserve">  Gillian</t>
  </si>
  <si>
    <t>Donnelly, Mrs. Brenn E.</t>
  </si>
  <si>
    <t xml:space="preserve">  Brenn E</t>
  </si>
  <si>
    <t>Pietz, Ms. Lisa M</t>
  </si>
  <si>
    <t>Tegenkamp, Mr. Matt</t>
  </si>
  <si>
    <t>Dover, Mr. Thomas A.</t>
  </si>
  <si>
    <t xml:space="preserve">  Thomas A</t>
  </si>
  <si>
    <t>Dockemeyer, Mr. Kevin J</t>
  </si>
  <si>
    <t xml:space="preserve">  Kevin J</t>
  </si>
  <si>
    <t>Steele, Mr. William H. III</t>
  </si>
  <si>
    <t xml:space="preserve">  William H</t>
  </si>
  <si>
    <t>Harel, Mr. Gal</t>
  </si>
  <si>
    <t xml:space="preserve">  Gal</t>
  </si>
  <si>
    <t>Aguila, Mr. Anton</t>
  </si>
  <si>
    <t xml:space="preserve">  Anton</t>
  </si>
  <si>
    <t>Vallejo Sarmiento, Ms. Yazmin</t>
  </si>
  <si>
    <t xml:space="preserve">  Yazmin</t>
  </si>
  <si>
    <t>Beisheim, Mr. Florian</t>
  </si>
  <si>
    <t xml:space="preserve">  Florian</t>
  </si>
  <si>
    <t>Lenhoff, Ms. Karen L</t>
  </si>
  <si>
    <t>Wehrwein, Mr. Scott</t>
  </si>
  <si>
    <t>Wallace, Ms. Claire</t>
  </si>
  <si>
    <t xml:space="preserve">  Claire</t>
  </si>
  <si>
    <t>Markowitz, Ms. Lynn M.</t>
  </si>
  <si>
    <t xml:space="preserve">  Lynn M</t>
  </si>
  <si>
    <t>Vos, Ms. Sharon</t>
  </si>
  <si>
    <t>McLeod, Mrs. Candice</t>
  </si>
  <si>
    <t xml:space="preserve">  Candice</t>
  </si>
  <si>
    <t>Balcom, Ms. Jennifer D</t>
  </si>
  <si>
    <t xml:space="preserve">  Jennifer D</t>
  </si>
  <si>
    <t>Dirth, Mr. Eric</t>
  </si>
  <si>
    <t>Inglish, Mr. Bryan</t>
  </si>
  <si>
    <t>Matthews, Mr. Devon R.</t>
  </si>
  <si>
    <t xml:space="preserve">  Devon R</t>
  </si>
  <si>
    <t>Massa-Musiak, Ms. Elena</t>
  </si>
  <si>
    <t xml:space="preserve">  Elena</t>
  </si>
  <si>
    <t>Bailey, Mr. Chris</t>
  </si>
  <si>
    <t>Jacoby, Mr. Bert</t>
  </si>
  <si>
    <t xml:space="preserve">  Bert</t>
  </si>
  <si>
    <t>Crimmings, Mr. John P.</t>
  </si>
  <si>
    <t xml:space="preserve">  John P</t>
  </si>
  <si>
    <t>Crane, Mr. Daniel P</t>
  </si>
  <si>
    <t>Swartzfager, Mrs. Lisa K.</t>
  </si>
  <si>
    <t xml:space="preserve">  Lisa K</t>
  </si>
  <si>
    <t>Clevenger, Mrs. Kristine</t>
  </si>
  <si>
    <t xml:space="preserve">  Kristine</t>
  </si>
  <si>
    <t>Reichardt, Mr. Paul A</t>
  </si>
  <si>
    <t xml:space="preserve">  Paul A</t>
  </si>
  <si>
    <t>Morton, Mr. Bryan</t>
  </si>
  <si>
    <t>Sunstrum, Mr. Chris</t>
  </si>
  <si>
    <t>Frownfelter, Ms. Milah B</t>
  </si>
  <si>
    <t xml:space="preserve">  Milah B</t>
  </si>
  <si>
    <t>Richter, Ms. Annette M.</t>
  </si>
  <si>
    <t xml:space="preserve">  Annette M</t>
  </si>
  <si>
    <t>England, Mrs. Yoko</t>
  </si>
  <si>
    <t xml:space="preserve">  Yoko</t>
  </si>
  <si>
    <t>McLean, Ms. Laura</t>
  </si>
  <si>
    <t xml:space="preserve">  Laura</t>
  </si>
  <si>
    <t>Gardner, Ms. Tess A.</t>
  </si>
  <si>
    <t xml:space="preserve">  Tess A</t>
  </si>
  <si>
    <t>Lane, Mr. William G.</t>
  </si>
  <si>
    <t xml:space="preserve">  William G</t>
  </si>
  <si>
    <t>Vonachen, Ms. Paige</t>
  </si>
  <si>
    <t xml:space="preserve">  Paige</t>
  </si>
  <si>
    <t>Smith, Mr. Matthew J</t>
  </si>
  <si>
    <t>Kidwell, Mr. Matthew</t>
  </si>
  <si>
    <t>Betancourth, Mrs. Maria</t>
  </si>
  <si>
    <t xml:space="preserve">  Maria</t>
  </si>
  <si>
    <t>Henstrom, Ms. Stephanie D</t>
  </si>
  <si>
    <t xml:space="preserve">  Stephanie D</t>
  </si>
  <si>
    <t>Pereira, Ms. Tiffany</t>
  </si>
  <si>
    <t>Black, Ms. Sara M.</t>
  </si>
  <si>
    <t xml:space="preserve">  Sara M</t>
  </si>
  <si>
    <t>Brown, Mr. Scott A.</t>
  </si>
  <si>
    <t xml:space="preserve">  Scott A</t>
  </si>
  <si>
    <t>Reasoner, Mrs. Lauren</t>
  </si>
  <si>
    <t>Wandzilak, Mr. Scott</t>
  </si>
  <si>
    <t>Carver, Mr. Brian A.</t>
  </si>
  <si>
    <t xml:space="preserve">  Brian A</t>
  </si>
  <si>
    <t>Borror, Ms. Kaitlin R.</t>
  </si>
  <si>
    <t xml:space="preserve">  Kaitlin R</t>
  </si>
  <si>
    <t>Saad, Mr. Mohammad</t>
  </si>
  <si>
    <t xml:space="preserve">  Mohammad</t>
  </si>
  <si>
    <t>Paul, Mr. Charlie</t>
  </si>
  <si>
    <t>Trail, Mr. Brent</t>
  </si>
  <si>
    <t>Benton, Ms. Kelli M</t>
  </si>
  <si>
    <t xml:space="preserve">  Kelli M</t>
  </si>
  <si>
    <t>Bauman, Mrs. Sheridan H</t>
  </si>
  <si>
    <t xml:space="preserve">  Sheridan H</t>
  </si>
  <si>
    <t>Bakula, Mrs. Sarah M.</t>
  </si>
  <si>
    <t xml:space="preserve">  Sarah M</t>
  </si>
  <si>
    <t>Edwards, Ms. Jennifer</t>
  </si>
  <si>
    <t>Davis, Mrs. Laura J</t>
  </si>
  <si>
    <t xml:space="preserve">  Laura J</t>
  </si>
  <si>
    <t>Weiler, Mr. Thomas</t>
  </si>
  <si>
    <t>Schaaf, Ms. Gisele</t>
  </si>
  <si>
    <t xml:space="preserve">  Gisele</t>
  </si>
  <si>
    <t>Sack, Ms. Myra L</t>
  </si>
  <si>
    <t xml:space="preserve">  Myra L</t>
  </si>
  <si>
    <t>Chenard, Ms. Melissa M.</t>
  </si>
  <si>
    <t xml:space="preserve">  Melissa M</t>
  </si>
  <si>
    <t>Williamson, Ms. Eleanor F.</t>
  </si>
  <si>
    <t xml:space="preserve">  Eleanor F</t>
  </si>
  <si>
    <t>Dollas, Ms. Elizabeth</t>
  </si>
  <si>
    <t>Sprague, Mr. Kenneth</t>
  </si>
  <si>
    <t xml:space="preserve">  Kenneth</t>
  </si>
  <si>
    <t>Michell, Mr. Robert G.</t>
  </si>
  <si>
    <t xml:space="preserve">  Robert G</t>
  </si>
  <si>
    <t>Datwyler, Mr. Thomas C.</t>
  </si>
  <si>
    <t xml:space="preserve">  Thomas C</t>
  </si>
  <si>
    <t>Mead, Mr. Matthew J.</t>
  </si>
  <si>
    <t>Kennedy, Ms. Mallory D.</t>
  </si>
  <si>
    <t xml:space="preserve">  Mallory D</t>
  </si>
  <si>
    <t>Czech, Mr. Christopher D.</t>
  </si>
  <si>
    <t>O'Brien, Mrs. Jamie</t>
  </si>
  <si>
    <t xml:space="preserve">  Jamie</t>
  </si>
  <si>
    <t>Bachman, Ms. Ariell</t>
  </si>
  <si>
    <t xml:space="preserve">  Ariell</t>
  </si>
  <si>
    <t>Bednar, Mr. Christopher</t>
  </si>
  <si>
    <t>Daye, Mr. Ryan</t>
  </si>
  <si>
    <t>Clarke, Mr. Thomas B.</t>
  </si>
  <si>
    <t xml:space="preserve">  Thomas B</t>
  </si>
  <si>
    <t>Koren, Ms. Katie</t>
  </si>
  <si>
    <t>Kuramoto, Mrs. Rachelle L</t>
  </si>
  <si>
    <t xml:space="preserve">  Rachelle L</t>
  </si>
  <si>
    <t>Lynn, Ms. Colleen</t>
  </si>
  <si>
    <t xml:space="preserve">  Colleen</t>
  </si>
  <si>
    <t>Dierksen, Mr. Gregory A</t>
  </si>
  <si>
    <t xml:space="preserve">  Gregory A</t>
  </si>
  <si>
    <t>Zoeller, Ms. Lara</t>
  </si>
  <si>
    <t>Flesch, Ms. Megan</t>
  </si>
  <si>
    <t>Maltby, Ms. Sara</t>
  </si>
  <si>
    <t xml:space="preserve">  Sara</t>
  </si>
  <si>
    <t>Custance, Ms. Lucie J.</t>
  </si>
  <si>
    <t xml:space="preserve">  Lucie J</t>
  </si>
  <si>
    <t>Choi, Ms. Elizabeth S.</t>
  </si>
  <si>
    <t xml:space="preserve">  Elizabeth S</t>
  </si>
  <si>
    <t>Barnett, Ms. Carma S</t>
  </si>
  <si>
    <t xml:space="preserve">  Carma S</t>
  </si>
  <si>
    <t>Proulx, Mr. Ryan</t>
  </si>
  <si>
    <t>Hamilton, Mr. Daniel</t>
  </si>
  <si>
    <t>Lundine, Ms. Sarah</t>
  </si>
  <si>
    <t>Paullin, Mr. Matthew J</t>
  </si>
  <si>
    <t>Delucia, Ms. Francesca</t>
  </si>
  <si>
    <t xml:space="preserve">  Francesca</t>
  </si>
  <si>
    <t>Valentine, Ms. Nicole</t>
  </si>
  <si>
    <t>Mohara, Mr. Toshiyuki</t>
  </si>
  <si>
    <t xml:space="preserve">  Toshiyuki</t>
  </si>
  <si>
    <t>Fairbrother, Mr. Tom L.</t>
  </si>
  <si>
    <t xml:space="preserve">  Tom L</t>
  </si>
  <si>
    <t>Fagan, Mr. Brian</t>
  </si>
  <si>
    <t>Toth, Mr. Matthew</t>
  </si>
  <si>
    <t>Guinn, Ms. Julee</t>
  </si>
  <si>
    <t xml:space="preserve">  Julee</t>
  </si>
  <si>
    <t>Rogers, Mr. Christopher M.</t>
  </si>
  <si>
    <t xml:space="preserve">  Christopher M</t>
  </si>
  <si>
    <t>Diviney, Mr. Ciaran</t>
  </si>
  <si>
    <t xml:space="preserve">  Ciaran</t>
  </si>
  <si>
    <t>Marlatt, Ms. Kara</t>
  </si>
  <si>
    <t>Ohler, Ms. Makie</t>
  </si>
  <si>
    <t xml:space="preserve">  Makie</t>
  </si>
  <si>
    <t>Mossler, Ms. Emily E</t>
  </si>
  <si>
    <t xml:space="preserve">  Emily E</t>
  </si>
  <si>
    <t>Segall, Mr. Cary</t>
  </si>
  <si>
    <t xml:space="preserve">  Cary</t>
  </si>
  <si>
    <t>Sprieser, Mr. Steven</t>
  </si>
  <si>
    <t xml:space="preserve">  Steven</t>
  </si>
  <si>
    <t>Blanco, Mr. Jose Antonio Sr.</t>
  </si>
  <si>
    <t xml:space="preserve">  Jose Antonio Sr</t>
  </si>
  <si>
    <t>Sheptock, Ms. Tatiana</t>
  </si>
  <si>
    <t xml:space="preserve">  Tatiana</t>
  </si>
  <si>
    <t>Chruniak, Mr. Dan T.</t>
  </si>
  <si>
    <t xml:space="preserve">  Dan T</t>
  </si>
  <si>
    <t>Miller, Ms. Liisa A.</t>
  </si>
  <si>
    <t xml:space="preserve">  Liisa A</t>
  </si>
  <si>
    <t>Theis, Ms. Kathryn E.</t>
  </si>
  <si>
    <t>Sadler, Mr. Maxwell</t>
  </si>
  <si>
    <t xml:space="preserve">  Maxwell</t>
  </si>
  <si>
    <t>Auger, Ms. Pascale</t>
  </si>
  <si>
    <t xml:space="preserve">  Pascale</t>
  </si>
  <si>
    <t>Steadman, Ms. Becca</t>
  </si>
  <si>
    <t xml:space="preserve">  Becca</t>
  </si>
  <si>
    <t>McCarron, Ms. Grace</t>
  </si>
  <si>
    <t>Roecker, Ms. Samantha</t>
  </si>
  <si>
    <t>Giumarra, Mrs. Nicole R.</t>
  </si>
  <si>
    <t xml:space="preserve">  Nicole R</t>
  </si>
  <si>
    <t>Peters, Mr. David W</t>
  </si>
  <si>
    <t xml:space="preserve">  David W</t>
  </si>
  <si>
    <t>Bower, Mr. Grant</t>
  </si>
  <si>
    <t xml:space="preserve">  Grant</t>
  </si>
  <si>
    <t>Chen, Mrs. Sophia</t>
  </si>
  <si>
    <t xml:space="preserve">  Sophia</t>
  </si>
  <si>
    <t>Capriccioso, Ms. Christina</t>
  </si>
  <si>
    <t xml:space="preserve">  Christina</t>
  </si>
  <si>
    <t>Starbuck, Mr. Sam L.</t>
  </si>
  <si>
    <t xml:space="preserve">  Sam L</t>
  </si>
  <si>
    <t>McMahon, Mrs. Haley R.</t>
  </si>
  <si>
    <t xml:space="preserve">  Haley R</t>
  </si>
  <si>
    <t>Rissell, Mr. Ethan</t>
  </si>
  <si>
    <t xml:space="preserve">  Ethan</t>
  </si>
  <si>
    <t>Kromroy, Mr. Andrew W</t>
  </si>
  <si>
    <t xml:space="preserve">  Andrew W</t>
  </si>
  <si>
    <t>Manfredi, Mr. Mark G</t>
  </si>
  <si>
    <t xml:space="preserve">  Mark G</t>
  </si>
  <si>
    <t>Manwaring, Ms. Kasey E.</t>
  </si>
  <si>
    <t xml:space="preserve">  Kasey E</t>
  </si>
  <si>
    <t>Tomaszewski, Mr. Jeff</t>
  </si>
  <si>
    <t>Gannon, Ms. Amy</t>
  </si>
  <si>
    <t>Frye, Mr. Adam</t>
  </si>
  <si>
    <t>Jenkins, Ms. Kristin M</t>
  </si>
  <si>
    <t xml:space="preserve">  Kristin M</t>
  </si>
  <si>
    <t>Currier, Ms. Mary-Lynn B.</t>
  </si>
  <si>
    <t xml:space="preserve">  Mary-Lynn B</t>
  </si>
  <si>
    <t>Whittendale, Mrs. Jamie A</t>
  </si>
  <si>
    <t xml:space="preserve">  Jamie A</t>
  </si>
  <si>
    <t>Rixe, Mr. Jeffrey A.</t>
  </si>
  <si>
    <t xml:space="preserve">  Jeffrey A</t>
  </si>
  <si>
    <t>Ballon-Landa, Ms. Nicole</t>
  </si>
  <si>
    <t>Zaferos, Ms. Audrey</t>
  </si>
  <si>
    <t xml:space="preserve">  Audrey</t>
  </si>
  <si>
    <t>Jackson, Mr. Jacob</t>
  </si>
  <si>
    <t xml:space="preserve">  Jacob</t>
  </si>
  <si>
    <t>Evans Marke, Mr. Daniel S</t>
  </si>
  <si>
    <t xml:space="preserve">  Daniel S</t>
  </si>
  <si>
    <t>Samland, Mr. Marc C.</t>
  </si>
  <si>
    <t xml:space="preserve">  Marc C</t>
  </si>
  <si>
    <t>Shapiro, Mr. Mark S</t>
  </si>
  <si>
    <t xml:space="preserve">  Mark S</t>
  </si>
  <si>
    <t>Snitzer, Mr. Dan</t>
  </si>
  <si>
    <t>Herra Arroyo, Ms. Gabriela</t>
  </si>
  <si>
    <t>Watters, Ms. Amanda</t>
  </si>
  <si>
    <t>Steele-Belkin, Ms. Dara</t>
  </si>
  <si>
    <t xml:space="preserve">  Dara</t>
  </si>
  <si>
    <t>Christensen, Ms. Rachelle R</t>
  </si>
  <si>
    <t xml:space="preserve">  Rachelle R</t>
  </si>
  <si>
    <t>Hodge, Ms. Brenda J</t>
  </si>
  <si>
    <t xml:space="preserve">  Brenda J</t>
  </si>
  <si>
    <t>Rusterholz, Mr. Tim</t>
  </si>
  <si>
    <t>Lafrance, Mr. Sylvain</t>
  </si>
  <si>
    <t xml:space="preserve">  Sylvain</t>
  </si>
  <si>
    <t>Hallis, Mrs. Lisa M</t>
  </si>
  <si>
    <t>Marshall, Mr. Ryan</t>
  </si>
  <si>
    <t>Salowitz, Mrs. Kaitlin M</t>
  </si>
  <si>
    <t xml:space="preserve">  Kaitlin M</t>
  </si>
  <si>
    <t>Blake, Mr. William R.</t>
  </si>
  <si>
    <t xml:space="preserve">  William R</t>
  </si>
  <si>
    <t>Langerak, Mr. Bruce</t>
  </si>
  <si>
    <t>Bonilla, Mrs. Veronica</t>
  </si>
  <si>
    <t xml:space="preserve">  Veronica</t>
  </si>
  <si>
    <t>Ciabattoni, Mr. Warren</t>
  </si>
  <si>
    <t xml:space="preserve">  Warren</t>
  </si>
  <si>
    <t>Escanero Palmer, Mrs. Daniela</t>
  </si>
  <si>
    <t xml:space="preserve">  Daniela</t>
  </si>
  <si>
    <t>Lowe, Ms. Deirdre A</t>
  </si>
  <si>
    <t xml:space="preserve">  Deirdre A</t>
  </si>
  <si>
    <t>Osmark, Mr. Mathias</t>
  </si>
  <si>
    <t xml:space="preserve">  Mathias</t>
  </si>
  <si>
    <t>Lawson, Mr. Matthew</t>
  </si>
  <si>
    <t>Warwick, Mr. Kurt</t>
  </si>
  <si>
    <t xml:space="preserve">  Kurt</t>
  </si>
  <si>
    <t>Magnuson, Mr. Samuel</t>
  </si>
  <si>
    <t>Marsh, Mrs. Emily</t>
  </si>
  <si>
    <t>Kari, Ms. Tiffany</t>
  </si>
  <si>
    <t>Standiford, Mr. Alex F</t>
  </si>
  <si>
    <t xml:space="preserve">  Alex F</t>
  </si>
  <si>
    <t>Sherwin, Ms. Alice</t>
  </si>
  <si>
    <t xml:space="preserve">  Alice</t>
  </si>
  <si>
    <t>Parker, Ms. Allison M.</t>
  </si>
  <si>
    <t>Blekeli, Mr. Johannes Fiskerstand</t>
  </si>
  <si>
    <t xml:space="preserve">  Johannes Fiskerstand</t>
  </si>
  <si>
    <t>Vangampleare, Mr. Stephen</t>
  </si>
  <si>
    <t>Hiatt, Mr. Jon M</t>
  </si>
  <si>
    <t xml:space="preserve">  Jon M</t>
  </si>
  <si>
    <t>Tadesse, Mr. Fasil</t>
  </si>
  <si>
    <t xml:space="preserve">  Fasil</t>
  </si>
  <si>
    <t>Jaswell, Ms. Megan C.</t>
  </si>
  <si>
    <t>Phillips-Cook, Ms. Lisa J.</t>
  </si>
  <si>
    <t xml:space="preserve">  Lisa J</t>
  </si>
  <si>
    <t>Clark, Mr. Doron P</t>
  </si>
  <si>
    <t xml:space="preserve">  Doron P</t>
  </si>
  <si>
    <t>Wang, Ms. Katharina</t>
  </si>
  <si>
    <t xml:space="preserve">  Katharina</t>
  </si>
  <si>
    <t>Desruisseaux, Mr. Carl</t>
  </si>
  <si>
    <t xml:space="preserve">  Carl</t>
  </si>
  <si>
    <t>Ripp, Ms. Kelsey J.</t>
  </si>
  <si>
    <t xml:space="preserve">  Kelsey J</t>
  </si>
  <si>
    <t>Harris, Mr. Stephen A.</t>
  </si>
  <si>
    <t xml:space="preserve">  Stephen A</t>
  </si>
  <si>
    <t>Shafer, Mr. Dan</t>
  </si>
  <si>
    <t>Hemesath, Ms. Katie C</t>
  </si>
  <si>
    <t xml:space="preserve">  Katie C</t>
  </si>
  <si>
    <t>Vinci, Ms. Melissa K</t>
  </si>
  <si>
    <t xml:space="preserve">  Melissa K</t>
  </si>
  <si>
    <t>Diamond-Husmann, Ms. Kara H</t>
  </si>
  <si>
    <t xml:space="preserve">  Kara H</t>
  </si>
  <si>
    <t>Soto, Mr. Juan Carlos</t>
  </si>
  <si>
    <t xml:space="preserve">  Juan Carlos</t>
  </si>
  <si>
    <t>Howard, Mr. John III</t>
  </si>
  <si>
    <t xml:space="preserve">  John III</t>
  </si>
  <si>
    <t>Patrick, Mrs. Sarah M</t>
  </si>
  <si>
    <t>Dacko, Mrs. Kristin C</t>
  </si>
  <si>
    <t xml:space="preserve">  Kristin C</t>
  </si>
  <si>
    <t>Glassey, Ms. Casey M.</t>
  </si>
  <si>
    <t xml:space="preserve">  Casey M</t>
  </si>
  <si>
    <t>Frechette, Mr. Samuel</t>
  </si>
  <si>
    <t>Benitez, Mr. Braulio</t>
  </si>
  <si>
    <t xml:space="preserve">  Braulio</t>
  </si>
  <si>
    <t>Gauthier, Ms. Anne-Marie</t>
  </si>
  <si>
    <t xml:space="preserve">  Anne-Marie</t>
  </si>
  <si>
    <t>Fazioli, Mr. Samuel K.</t>
  </si>
  <si>
    <t xml:space="preserve">  Samuel K</t>
  </si>
  <si>
    <t>Chorney, Mrs. Yuki</t>
  </si>
  <si>
    <t xml:space="preserve">  Yuki</t>
  </si>
  <si>
    <t>Dannenhauer, Mr. Rafer</t>
  </si>
  <si>
    <t xml:space="preserve">  Rafer</t>
  </si>
  <si>
    <t>McComb, Ms. Claire</t>
  </si>
  <si>
    <t>Blake, Ms. Erynn J.</t>
  </si>
  <si>
    <t xml:space="preserve">  Erynn J</t>
  </si>
  <si>
    <t>Sambasivam, Mr. Mahesh</t>
  </si>
  <si>
    <t xml:space="preserve">  Mahesh</t>
  </si>
  <si>
    <t>Maina, Mr. Stanley</t>
  </si>
  <si>
    <t xml:space="preserve">  Stanley</t>
  </si>
  <si>
    <t>Keshian, Mr. Gregory</t>
  </si>
  <si>
    <t>Maas, Mr. Eric</t>
  </si>
  <si>
    <t>Sinasac, Ms. Rachel M</t>
  </si>
  <si>
    <t xml:space="preserve">  Rachel M</t>
  </si>
  <si>
    <t>Van De Kamp, Mr. Fritz</t>
  </si>
  <si>
    <t xml:space="preserve">  Fritz</t>
  </si>
  <si>
    <t>Ruffo, Mr. Brad</t>
  </si>
  <si>
    <t>Long, Ms. Claire M</t>
  </si>
  <si>
    <t xml:space="preserve">  Claire M</t>
  </si>
  <si>
    <t>Rohde, Mrs. Jennifer</t>
  </si>
  <si>
    <t>Bonzi, Ms. Maria S.</t>
  </si>
  <si>
    <t xml:space="preserve">  Maria S</t>
  </si>
  <si>
    <t>Moore, Ms. Katherine E</t>
  </si>
  <si>
    <t xml:space="preserve">  Katherine E</t>
  </si>
  <si>
    <t>McGrane, Mr. Michael</t>
  </si>
  <si>
    <t>Stepnowski, Ms. Roxanne</t>
  </si>
  <si>
    <t xml:space="preserve">  Roxanne</t>
  </si>
  <si>
    <t>Merkle, Mr. Israel</t>
  </si>
  <si>
    <t xml:space="preserve">  Israel</t>
  </si>
  <si>
    <t>Schaefer, Mr. Samalya</t>
  </si>
  <si>
    <t xml:space="preserve">  Samalya</t>
  </si>
  <si>
    <t>Vigneron, Mr. Peter</t>
  </si>
  <si>
    <t>Mucci, Ms. Alicia</t>
  </si>
  <si>
    <t xml:space="preserve">  Alicia</t>
  </si>
  <si>
    <t>MacDonald, Ms. Sarah K.</t>
  </si>
  <si>
    <t xml:space="preserve">  Sarah K</t>
  </si>
  <si>
    <t>Deng, Mr. Guomin</t>
  </si>
  <si>
    <t xml:space="preserve">  Guomin</t>
  </si>
  <si>
    <t>De Mata, Mr. Javier</t>
  </si>
  <si>
    <t xml:space="preserve">  Javier</t>
  </si>
  <si>
    <t>Strickland, Mr. Matt</t>
  </si>
  <si>
    <t>Cheney, Mr. Thomas S</t>
  </si>
  <si>
    <t xml:space="preserve">  Thomas S</t>
  </si>
  <si>
    <t>Godoy, Ms. Martha Patricia</t>
  </si>
  <si>
    <t xml:space="preserve">  Martha Patricia</t>
  </si>
  <si>
    <t>Rider, Ms. Alicia</t>
  </si>
  <si>
    <t>Evans, Ms. Jennifer V.</t>
  </si>
  <si>
    <t xml:space="preserve">  Jennifer V</t>
  </si>
  <si>
    <t>Anderson, Mr. Michael W.</t>
  </si>
  <si>
    <t xml:space="preserve">  Michael W</t>
  </si>
  <si>
    <t>Walters, Mr. Eddie C</t>
  </si>
  <si>
    <t xml:space="preserve">  Eddie C</t>
  </si>
  <si>
    <t>Leboeuf, Mr. Maxime M</t>
  </si>
  <si>
    <t xml:space="preserve">  Maxime M</t>
  </si>
  <si>
    <t>Scheibel, Mr. Mark D</t>
  </si>
  <si>
    <t>Ritter, Mr. Adam</t>
  </si>
  <si>
    <t>Deeg, Mr. Justin M</t>
  </si>
  <si>
    <t xml:space="preserve">  Justin M</t>
  </si>
  <si>
    <t>Pretot, Ms. Svetlana V.</t>
  </si>
  <si>
    <t xml:space="preserve">  Svetlana V</t>
  </si>
  <si>
    <t>Willsey, Ms. Jana L</t>
  </si>
  <si>
    <t xml:space="preserve">  Jana L</t>
  </si>
  <si>
    <t>Roach, Ms. Laura</t>
  </si>
  <si>
    <t>Jacobsen, Mr. Torrey C III</t>
  </si>
  <si>
    <t xml:space="preserve">  Torrey C III</t>
  </si>
  <si>
    <t>O'Hora, Mr. Paul</t>
  </si>
  <si>
    <t>Amato, Ms. Jennifer D.</t>
  </si>
  <si>
    <t>Reed, Mr. Erik</t>
  </si>
  <si>
    <t>Wegner, Ms. Lana J</t>
  </si>
  <si>
    <t xml:space="preserve">  Lana J</t>
  </si>
  <si>
    <t>Bokun, Ms. Rebecca E</t>
  </si>
  <si>
    <t xml:space="preserve">  Rebecca E</t>
  </si>
  <si>
    <t>Ainsley, Ms. Katie M.</t>
  </si>
  <si>
    <t xml:space="preserve">  Katie M</t>
  </si>
  <si>
    <t>Foster, Ms. Elizabeth A.</t>
  </si>
  <si>
    <t xml:space="preserve">  Elizabeth A</t>
  </si>
  <si>
    <t>Overpeck, Ms. Sarah</t>
  </si>
  <si>
    <t>Levine, Ms. Annie J.</t>
  </si>
  <si>
    <t xml:space="preserve">  Annie J</t>
  </si>
  <si>
    <t>Jean, Ms. Annie</t>
  </si>
  <si>
    <t xml:space="preserve">  Annie</t>
  </si>
  <si>
    <t>Wild, Ms. Lindsey</t>
  </si>
  <si>
    <t>Tabor, Ms. Laura</t>
  </si>
  <si>
    <t>Steffen, Ms. Amy T</t>
  </si>
  <si>
    <t xml:space="preserve">  Amy T</t>
  </si>
  <si>
    <t>Tadich, Ms. Katarina D</t>
  </si>
  <si>
    <t xml:space="preserve">  Katarina D</t>
  </si>
  <si>
    <t>Christenson, Mr. B.j.</t>
  </si>
  <si>
    <t xml:space="preserve">  B</t>
  </si>
  <si>
    <t>Shell, Ms. Alison</t>
  </si>
  <si>
    <t xml:space="preserve">  Alison</t>
  </si>
  <si>
    <t>Rao, Mr. Neil K.</t>
  </si>
  <si>
    <t xml:space="preserve">  Neil K</t>
  </si>
  <si>
    <t>Myers, Mrs. Anne Hunter</t>
  </si>
  <si>
    <t xml:space="preserve">  Anne Hunter</t>
  </si>
  <si>
    <t>McLean, Ms. Sandra</t>
  </si>
  <si>
    <t xml:space="preserve">  Sandra</t>
  </si>
  <si>
    <t>Gomez, Mr. Robert</t>
  </si>
  <si>
    <t>Hemingway, Mr. Rodney</t>
  </si>
  <si>
    <t xml:space="preserve">  Rodney</t>
  </si>
  <si>
    <t>Pett, Mr. Carl R</t>
  </si>
  <si>
    <t xml:space="preserve">  Carl R</t>
  </si>
  <si>
    <t>Meingast, Mr. Maximilian</t>
  </si>
  <si>
    <t xml:space="preserve">  Maximilian</t>
  </si>
  <si>
    <t>McCarthy, Mr. Erik</t>
  </si>
  <si>
    <t>Boyle, Mr. Christopher</t>
  </si>
  <si>
    <t>Gundersen, Mr. Eirik</t>
  </si>
  <si>
    <t xml:space="preserve">  Eirik</t>
  </si>
  <si>
    <t>Wolswinkel, Mr. Rik</t>
  </si>
  <si>
    <t xml:space="preserve">  Rik</t>
  </si>
  <si>
    <t>Bomberger, Mr. Matthew R</t>
  </si>
  <si>
    <t>Roy, Mr. Daniel G</t>
  </si>
  <si>
    <t>Lapierre, Mr. Yannick</t>
  </si>
  <si>
    <t xml:space="preserve">  Yannick</t>
  </si>
  <si>
    <t>Beaty, Mr. Sean R</t>
  </si>
  <si>
    <t xml:space="preserve">  Sean R</t>
  </si>
  <si>
    <t>Hammer, Mr. Peter</t>
  </si>
  <si>
    <t>Randolph, Ms. Sara A.</t>
  </si>
  <si>
    <t xml:space="preserve">  Sara A</t>
  </si>
  <si>
    <t>Masterson, Ms. Erin C.</t>
  </si>
  <si>
    <t>Friess, Mr. Thibaud</t>
  </si>
  <si>
    <t xml:space="preserve">  Thibaud</t>
  </si>
  <si>
    <t>Mantoni, Ms. Lisa</t>
  </si>
  <si>
    <t>Bodeen, Ms. Gretchen K.</t>
  </si>
  <si>
    <t xml:space="preserve">  Gretchen K</t>
  </si>
  <si>
    <t>McPherson, Ms. Martina</t>
  </si>
  <si>
    <t xml:space="preserve">  Martina</t>
  </si>
  <si>
    <t>Palko, Mr. Dustin J</t>
  </si>
  <si>
    <t xml:space="preserve">  Dustin J</t>
  </si>
  <si>
    <t>Breathitt, Ms. Kelsey</t>
  </si>
  <si>
    <t>Evora, Mr. Daniel V.</t>
  </si>
  <si>
    <t xml:space="preserve">  Daniel V</t>
  </si>
  <si>
    <t>Fischer, Ms. Saeger</t>
  </si>
  <si>
    <t xml:space="preserve">  Saeger</t>
  </si>
  <si>
    <t>Deba, Ms. Buzunesh</t>
  </si>
  <si>
    <t xml:space="preserve">  Buzunesh</t>
  </si>
  <si>
    <t>Leloup, Ms. Mirte</t>
  </si>
  <si>
    <t xml:space="preserve">  Mirte</t>
  </si>
  <si>
    <t>Labare, Ms. Megan</t>
  </si>
  <si>
    <t>Arouca, Ms. Kerry A.</t>
  </si>
  <si>
    <t xml:space="preserve">  Kerry A</t>
  </si>
  <si>
    <t>Reese, Ms. Kristin</t>
  </si>
  <si>
    <t>McCloskey, Mr. Christopher R.</t>
  </si>
  <si>
    <t>Tedsen, Mrs. Elizabeth A</t>
  </si>
  <si>
    <t>Koehlinger, Mr. Andrew</t>
  </si>
  <si>
    <t>Pielechaty, Ms. Dawn M.</t>
  </si>
  <si>
    <t>Korhonen, Mr. Jonathan P</t>
  </si>
  <si>
    <t xml:space="preserve">  Jonathan P</t>
  </si>
  <si>
    <t>Kehr, Mrs. Gina</t>
  </si>
  <si>
    <t xml:space="preserve">  Gina</t>
  </si>
  <si>
    <t>Montagna, Mr. Dino</t>
  </si>
  <si>
    <t xml:space="preserve">  Dino</t>
  </si>
  <si>
    <t>M√ºller, Mr. Jan</t>
  </si>
  <si>
    <t xml:space="preserve">  Jan</t>
  </si>
  <si>
    <t>Baker, Mr. Jonathan E.</t>
  </si>
  <si>
    <t xml:space="preserve">  Jonathan E</t>
  </si>
  <si>
    <t>Sidebottom, Mr. Mark A</t>
  </si>
  <si>
    <t xml:space="preserve">  Mark A</t>
  </si>
  <si>
    <t>Johnson, Mrs. Mary</t>
  </si>
  <si>
    <t>Morris, Mr. Samuel</t>
  </si>
  <si>
    <t>Chaisson, Mr. Stan J</t>
  </si>
  <si>
    <t xml:space="preserve">  Stan J</t>
  </si>
  <si>
    <t>Pigott, Mrs. Jessica L.</t>
  </si>
  <si>
    <t>Cochrane, Ms. Krysta</t>
  </si>
  <si>
    <t xml:space="preserve">  Krysta</t>
  </si>
  <si>
    <t>Armitage, Mrs. Natascia</t>
  </si>
  <si>
    <t xml:space="preserve">  Natascia</t>
  </si>
  <si>
    <t>Shen, Ms. Jenny</t>
  </si>
  <si>
    <t>O'Kelly, Mr. Brian</t>
  </si>
  <si>
    <t>Huff, Ms. Monica</t>
  </si>
  <si>
    <t xml:space="preserve">  Monica</t>
  </si>
  <si>
    <t>Dye, Mr. Tyler</t>
  </si>
  <si>
    <t>Willard, Ms. Kelly C</t>
  </si>
  <si>
    <t xml:space="preserve">  Kelly C</t>
  </si>
  <si>
    <t>D'Addario, Mrs. Emily</t>
  </si>
  <si>
    <t>Buchanan, Mr. James V</t>
  </si>
  <si>
    <t xml:space="preserve">  James V</t>
  </si>
  <si>
    <t>Clark, Ms. Angie</t>
  </si>
  <si>
    <t xml:space="preserve">  Angie</t>
  </si>
  <si>
    <t>Waterson, Mr. Michael J.</t>
  </si>
  <si>
    <t>Piras, Ms. Sabina</t>
  </si>
  <si>
    <t xml:space="preserve">  Sabina</t>
  </si>
  <si>
    <t>Olson, Ms. Amy C</t>
  </si>
  <si>
    <t xml:space="preserve">  Amy C</t>
  </si>
  <si>
    <t>Manfredi, Ms. Victoria U</t>
  </si>
  <si>
    <t xml:space="preserve">  Victoria U</t>
  </si>
  <si>
    <t>Landberg, Ms. Amelia B</t>
  </si>
  <si>
    <t xml:space="preserve">  Amelia B</t>
  </si>
  <si>
    <t>Flynn, Ms. Jackie J</t>
  </si>
  <si>
    <t xml:space="preserve">  Jackie J</t>
  </si>
  <si>
    <t>Bishop, Mr. Justin</t>
  </si>
  <si>
    <t>Devitt, Ms. Kerry</t>
  </si>
  <si>
    <t xml:space="preserve">  Kerry</t>
  </si>
  <si>
    <t>Lynch, Ms. Cindy G.</t>
  </si>
  <si>
    <t xml:space="preserve">  Cindy G</t>
  </si>
  <si>
    <t>Tramontano, Mr. Gennaro</t>
  </si>
  <si>
    <t xml:space="preserve">  Gennaro</t>
  </si>
  <si>
    <t>Davidson, Mr. Terry</t>
  </si>
  <si>
    <t xml:space="preserve">  Terry</t>
  </si>
  <si>
    <t>Burke, Mr. Patrick J</t>
  </si>
  <si>
    <t>McGraw, Ms. Keara</t>
  </si>
  <si>
    <t xml:space="preserve">  Keara</t>
  </si>
  <si>
    <t>Fellure, Ms. Nicole</t>
  </si>
  <si>
    <t>Sanford, Mrs. Katena</t>
  </si>
  <si>
    <t xml:space="preserve">  Katena</t>
  </si>
  <si>
    <t>Wrenn, Ms. Bean K.</t>
  </si>
  <si>
    <t xml:space="preserve">  Bean K</t>
  </si>
  <si>
    <t>Lindsey, Mr. Brian</t>
  </si>
  <si>
    <t>Krueger, Mr. Jan-Patrick</t>
  </si>
  <si>
    <t xml:space="preserve">  Jan-Patrick</t>
  </si>
  <si>
    <t>Babler, Mr. Jesse J</t>
  </si>
  <si>
    <t xml:space="preserve">  Jesse J</t>
  </si>
  <si>
    <t>Brezenski, Ms. Lindsey M</t>
  </si>
  <si>
    <t xml:space="preserve">  Lindsey M</t>
  </si>
  <si>
    <t>Marschner, Ms. Marguerite K.</t>
  </si>
  <si>
    <t xml:space="preserve">  Marguerite K</t>
  </si>
  <si>
    <t>King, Mr. Travis</t>
  </si>
  <si>
    <t xml:space="preserve">  Travis</t>
  </si>
  <si>
    <t>Montez, Mr. Ricky</t>
  </si>
  <si>
    <t xml:space="preserve">  Ricky</t>
  </si>
  <si>
    <t>Campbell, Mrs. Colleen L.</t>
  </si>
  <si>
    <t xml:space="preserve">  Colleen L</t>
  </si>
  <si>
    <t>Hurt, Mr. Charlie A</t>
  </si>
  <si>
    <t xml:space="preserve">  Charlie A</t>
  </si>
  <si>
    <t>Garey, Mr. Rick</t>
  </si>
  <si>
    <t>Reddy, Ms. Lauren C</t>
  </si>
  <si>
    <t xml:space="preserve">  Lauren C</t>
  </si>
  <si>
    <t>Mueller, Mr. Daniel</t>
  </si>
  <si>
    <t>Julia, Mr. Jaime</t>
  </si>
  <si>
    <t>Uribe, Mr. Erik R</t>
  </si>
  <si>
    <t xml:space="preserve">  Erik R</t>
  </si>
  <si>
    <t>Hand, Ms. Katie</t>
  </si>
  <si>
    <t>Petersen, Mr. Thomas A</t>
  </si>
  <si>
    <t>Mac-Thiong, Mr. Jean-Marc</t>
  </si>
  <si>
    <t xml:space="preserve">  Jean-Marc</t>
  </si>
  <si>
    <t>Walker, Ms. Kerry L</t>
  </si>
  <si>
    <t xml:space="preserve">  Kerry L</t>
  </si>
  <si>
    <t>Steidl, Mr. Ulrich</t>
  </si>
  <si>
    <t xml:space="preserve">  Ulrich</t>
  </si>
  <si>
    <t>Rose, Mr. Justin P</t>
  </si>
  <si>
    <t xml:space="preserve">  Justin P</t>
  </si>
  <si>
    <t>Alderfer, Ms. Hannah E.</t>
  </si>
  <si>
    <t xml:space="preserve">  Hannah E</t>
  </si>
  <si>
    <t>Ryland, Mr. David</t>
  </si>
  <si>
    <t>Bethea, Mr. Jim</t>
  </si>
  <si>
    <t>Kelly, Mr. Joseph P</t>
  </si>
  <si>
    <t xml:space="preserve">  Joseph P</t>
  </si>
  <si>
    <t>Blois, Mr. Michael</t>
  </si>
  <si>
    <t>Dayton, Ms. Gina M</t>
  </si>
  <si>
    <t xml:space="preserve">  Gina M</t>
  </si>
  <si>
    <t>Cloud, Ms. Shantel C.</t>
  </si>
  <si>
    <t xml:space="preserve">  Shantel C</t>
  </si>
  <si>
    <t>Betournay, Mr. Brian</t>
  </si>
  <si>
    <t>Temple, Mr. Brian</t>
  </si>
  <si>
    <t>Rollie, Ms. Jessica R</t>
  </si>
  <si>
    <t xml:space="preserve">  Jessica R</t>
  </si>
  <si>
    <t>Roybal, Mrs. Robyn</t>
  </si>
  <si>
    <t xml:space="preserve">  Robyn</t>
  </si>
  <si>
    <t>Turgeon, Ms. Ashley</t>
  </si>
  <si>
    <t>Deingenis, Ms. Dana</t>
  </si>
  <si>
    <t>Hodge, Ms. Jessica F.</t>
  </si>
  <si>
    <t xml:space="preserve">  Jessica F</t>
  </si>
  <si>
    <t>Gibbs, Ms. Lindsey</t>
  </si>
  <si>
    <t>Trom, Ms. Kelly A</t>
  </si>
  <si>
    <t>Sizer, Ms. Brooke E</t>
  </si>
  <si>
    <t xml:space="preserve">  Brooke E</t>
  </si>
  <si>
    <t>Ellison, Ms. Katelyn E.</t>
  </si>
  <si>
    <t xml:space="preserve">  Katelyn E</t>
  </si>
  <si>
    <t>Sulkowski, Mr. Adam</t>
  </si>
  <si>
    <t>Maringo, Ms. Dana</t>
  </si>
  <si>
    <t>Lattin, Mr. Eric W</t>
  </si>
  <si>
    <t>Deblander, Mr. Matthew D</t>
  </si>
  <si>
    <t>O'Neill, Mr. Eoghan</t>
  </si>
  <si>
    <t xml:space="preserve">  Eoghan</t>
  </si>
  <si>
    <t>Davis, Ms. Pamela W</t>
  </si>
  <si>
    <t xml:space="preserve">  Pamela W</t>
  </si>
  <si>
    <t>Stanek, Ms. Lindsey M.</t>
  </si>
  <si>
    <t>Harris, Ms. Kassie</t>
  </si>
  <si>
    <t xml:space="preserve">  Kassie</t>
  </si>
  <si>
    <t>Manning, Mr. Matthew</t>
  </si>
  <si>
    <t>Barrera Munoz, Mr. Ruben Dario</t>
  </si>
  <si>
    <t xml:space="preserve">  Ruben Dario</t>
  </si>
  <si>
    <t>Schauwaers, Mr. Kevin</t>
  </si>
  <si>
    <t>Hartman, Ms. Lindsay M</t>
  </si>
  <si>
    <t xml:space="preserve">  Lindsay M</t>
  </si>
  <si>
    <t>Fire, Mrs. Amanda</t>
  </si>
  <si>
    <t>Waliaula, Mr. James</t>
  </si>
  <si>
    <t>Blackshear, Mr. Samuel H.</t>
  </si>
  <si>
    <t xml:space="preserve">  Samuel H</t>
  </si>
  <si>
    <t>Nettik, Ms. Jenni</t>
  </si>
  <si>
    <t xml:space="preserve">  Jenni</t>
  </si>
  <si>
    <t>Novales, Mr. Estuardo F</t>
  </si>
  <si>
    <t xml:space="preserve">  Estuardo F</t>
  </si>
  <si>
    <t>Rosauer, Mr. Brett</t>
  </si>
  <si>
    <t xml:space="preserve">  Brett</t>
  </si>
  <si>
    <t>Ryder, Ms. Sharon E.</t>
  </si>
  <si>
    <t xml:space="preserve">  Sharon E</t>
  </si>
  <si>
    <t>Larsen, Mr. Jacob W√¶ver</t>
  </si>
  <si>
    <t xml:space="preserve">  Jacob W√¶ver</t>
  </si>
  <si>
    <t>Keate, Mr. Scott</t>
  </si>
  <si>
    <t>Williams, Ms. Brooke S.</t>
  </si>
  <si>
    <t xml:space="preserve">  Brooke S</t>
  </si>
  <si>
    <t>Starosciak, Ms. Kaye A.</t>
  </si>
  <si>
    <t xml:space="preserve">  Kaye A</t>
  </si>
  <si>
    <t>Smith, Ms. Carolyn</t>
  </si>
  <si>
    <t>Henderson, Mr. Daniel C.</t>
  </si>
  <si>
    <t xml:space="preserve">  Daniel C</t>
  </si>
  <si>
    <t>Winkelman, Mrs. Laurie A</t>
  </si>
  <si>
    <t xml:space="preserve">  Laurie A</t>
  </si>
  <si>
    <t>Monette, Ms. Nicole</t>
  </si>
  <si>
    <t>Kramer, Ms. Shelby</t>
  </si>
  <si>
    <t xml:space="preserve">  Shelby</t>
  </si>
  <si>
    <t>Goldstein, Ms. Allison</t>
  </si>
  <si>
    <t>Gonzalez, Ms. Leticia</t>
  </si>
  <si>
    <t xml:space="preserve">  Leticia</t>
  </si>
  <si>
    <t>Barrett, Mr. John S.</t>
  </si>
  <si>
    <t xml:space="preserve">  John S</t>
  </si>
  <si>
    <t>Irwin, Ms. April</t>
  </si>
  <si>
    <t>Glenn, Ms. Ashley N.</t>
  </si>
  <si>
    <t>O'Meara, Ms. Madeleine</t>
  </si>
  <si>
    <t>Budrow, Ms. Nelly S</t>
  </si>
  <si>
    <t xml:space="preserve">  Nelly S</t>
  </si>
  <si>
    <t>Anderson, Ms. Meredith S</t>
  </si>
  <si>
    <t xml:space="preserve">  Meredith S</t>
  </si>
  <si>
    <t>Douglas, Mr. Kevin</t>
  </si>
  <si>
    <t>Tecklenburg, Ms. Lisa</t>
  </si>
  <si>
    <t>Baker, Ms. Katherine A</t>
  </si>
  <si>
    <t xml:space="preserve">  Katherine A</t>
  </si>
  <si>
    <t>Schenck, Mr. Steve</t>
  </si>
  <si>
    <t xml:space="preserve">  Steve</t>
  </si>
  <si>
    <t>Johnson, Ms. Kate L.</t>
  </si>
  <si>
    <t>Blendell, Ms. Beth</t>
  </si>
  <si>
    <t>Parodi, Ms. Katharine</t>
  </si>
  <si>
    <t xml:space="preserve">  Katharine</t>
  </si>
  <si>
    <t>Morgan, Ms. Heather L</t>
  </si>
  <si>
    <t xml:space="preserve">  Heather L</t>
  </si>
  <si>
    <t>Linden, Ms. Desiree</t>
  </si>
  <si>
    <t xml:space="preserve">  Desiree</t>
  </si>
  <si>
    <t>Horning, Mr. Peter B.</t>
  </si>
  <si>
    <t xml:space="preserve">  Peter B</t>
  </si>
  <si>
    <t>Goode, Mr. Adam</t>
  </si>
  <si>
    <t>Doden, Mr. Jeremy J</t>
  </si>
  <si>
    <t>Groff, Mr. Adam C</t>
  </si>
  <si>
    <t xml:space="preserve">  Adam C</t>
  </si>
  <si>
    <t>Kuehler, Mr. Jon</t>
  </si>
  <si>
    <t xml:space="preserve">  Jon</t>
  </si>
  <si>
    <t>Daniels, Mr. Steven J</t>
  </si>
  <si>
    <t xml:space="preserve">  Steven J</t>
  </si>
  <si>
    <t>Gibby, Ms. Jessica P.</t>
  </si>
  <si>
    <t xml:space="preserve">  Jessica P</t>
  </si>
  <si>
    <t>Busa, Ms. Ashley</t>
  </si>
  <si>
    <t>Moyo, Mr. Arturo H.</t>
  </si>
  <si>
    <t xml:space="preserve">  Arturo H</t>
  </si>
  <si>
    <t>Horn, Mr. Ketil</t>
  </si>
  <si>
    <t xml:space="preserve">  Ketil</t>
  </si>
  <si>
    <t>Bien, Ms. Katie</t>
  </si>
  <si>
    <t>O'Connor, Ms. Christi</t>
  </si>
  <si>
    <t xml:space="preserve">  Christi</t>
  </si>
  <si>
    <t>Ash, Mr. Alan</t>
  </si>
  <si>
    <t>Do Prado, Mr. Edivaldo B. Sr.</t>
  </si>
  <si>
    <t xml:space="preserve">  Edivaldo B</t>
  </si>
  <si>
    <t>Phillips, Ms. Eve</t>
  </si>
  <si>
    <t xml:space="preserve">  Eve</t>
  </si>
  <si>
    <t>Kelly, Mr. Devin</t>
  </si>
  <si>
    <t xml:space="preserve">  Devin</t>
  </si>
  <si>
    <t>Dever, Mr. Shaun R</t>
  </si>
  <si>
    <t xml:space="preserve">  Shaun R</t>
  </si>
  <si>
    <t>Horvath, Mr. Adrian</t>
  </si>
  <si>
    <t xml:space="preserve">  Adrian</t>
  </si>
  <si>
    <t>Danner, Mr. Andrew</t>
  </si>
  <si>
    <t>Weiss, Ms. Mallory</t>
  </si>
  <si>
    <t xml:space="preserve">  Mallory</t>
  </si>
  <si>
    <t>D'Andrea, Mr. Shawn E</t>
  </si>
  <si>
    <t xml:space="preserve">  Shawn E</t>
  </si>
  <si>
    <t>Olesky, Ms. Sarah E</t>
  </si>
  <si>
    <t>Whitcraft, Mr. Josh</t>
  </si>
  <si>
    <t>Salazar, Mr. Johann A</t>
  </si>
  <si>
    <t xml:space="preserve">  Johann A</t>
  </si>
  <si>
    <t>Todd, Ms. Robin M.</t>
  </si>
  <si>
    <t xml:space="preserve">  Robin M</t>
  </si>
  <si>
    <t>Pond, Mr. Kyle K</t>
  </si>
  <si>
    <t xml:space="preserve">  Kyle K</t>
  </si>
  <si>
    <t>Egan, Ms. Alison</t>
  </si>
  <si>
    <t>Bersani, Mr. Michael A.</t>
  </si>
  <si>
    <t xml:space="preserve">  Michael A</t>
  </si>
  <si>
    <t>Creech, Mr. Byron A</t>
  </si>
  <si>
    <t xml:space="preserve">  Byron A</t>
  </si>
  <si>
    <t>Sudres, Ms. Carine A</t>
  </si>
  <si>
    <t xml:space="preserve">  Carine A</t>
  </si>
  <si>
    <t>Couture, Mr. Nathaniel</t>
  </si>
  <si>
    <t>Willard, Ms. Lindsay A.</t>
  </si>
  <si>
    <t xml:space="preserve">  Lindsay A</t>
  </si>
  <si>
    <t>Patronick, Mr. Justin R</t>
  </si>
  <si>
    <t xml:space="preserve">  Justin R</t>
  </si>
  <si>
    <t>Depasquale, Ms. Casey</t>
  </si>
  <si>
    <t>Lavergne, Ms. Amanda L</t>
  </si>
  <si>
    <t>Kawakami, Ms. Ayako N.</t>
  </si>
  <si>
    <t xml:space="preserve">  Ayako N</t>
  </si>
  <si>
    <t>Gonsalves, Ms. Emilee</t>
  </si>
  <si>
    <t xml:space="preserve">  Emilee</t>
  </si>
  <si>
    <t>Peck, Mr. Stephen M</t>
  </si>
  <si>
    <t xml:space="preserve">  Stephen M</t>
  </si>
  <si>
    <t>Aure, Ms. Annemarie A</t>
  </si>
  <si>
    <t xml:space="preserve">  Annemarie A</t>
  </si>
  <si>
    <t>Mattingly, Ms. Ashley R</t>
  </si>
  <si>
    <t xml:space="preserve">  Ashley R</t>
  </si>
  <si>
    <t>Stelpflug, Ms. Leslie A</t>
  </si>
  <si>
    <t xml:space="preserve">  Leslie A</t>
  </si>
  <si>
    <t>Sanchez Antognini, Mr. Mauricio J. Sr.</t>
  </si>
  <si>
    <t xml:space="preserve">  Mauricio J</t>
  </si>
  <si>
    <t>Condon, Mr. Kieran</t>
  </si>
  <si>
    <t xml:space="preserve">  Kieran</t>
  </si>
  <si>
    <t>Magato, Ms. Elizabeth A</t>
  </si>
  <si>
    <t>Dombrowski, Mr. Zeke M.</t>
  </si>
  <si>
    <t xml:space="preserve">  Zeke M</t>
  </si>
  <si>
    <t>Ohara, Mr. Chip</t>
  </si>
  <si>
    <t xml:space="preserve">  Chip</t>
  </si>
  <si>
    <t>Cifuentes Fetiva, Mr. Miguel Angel Sr.</t>
  </si>
  <si>
    <t xml:space="preserve">  Miguel Angel Sr</t>
  </si>
  <si>
    <t>Keno, Mr. Brian</t>
  </si>
  <si>
    <t>Bruce, Ms. Meghan</t>
  </si>
  <si>
    <t xml:space="preserve">  Meghan</t>
  </si>
  <si>
    <t>Lorch, Ms. Meredith L.</t>
  </si>
  <si>
    <t>Sullivan, Mrs. Millicent M</t>
  </si>
  <si>
    <t xml:space="preserve">  Millicent M</t>
  </si>
  <si>
    <t>Cave, Ms. Kathleen</t>
  </si>
  <si>
    <t>Gudenkauf, Ms. Kimberly K</t>
  </si>
  <si>
    <t xml:space="preserve">  Kimberly K</t>
  </si>
  <si>
    <t>Thomas, Mr. Justin C</t>
  </si>
  <si>
    <t xml:space="preserve">  Justin C</t>
  </si>
  <si>
    <t>Holley, Mr. Tristan P.</t>
  </si>
  <si>
    <t xml:space="preserve">  Tristan P</t>
  </si>
  <si>
    <t>Kemble, Ms. Traci A</t>
  </si>
  <si>
    <t xml:space="preserve">  Traci A</t>
  </si>
  <si>
    <t>Bentley, Mr. Justin P</t>
  </si>
  <si>
    <t>Jones, Mr. Logan M</t>
  </si>
  <si>
    <t xml:space="preserve">  Logan M</t>
  </si>
  <si>
    <t>Tremblay, Mr. Sebastien</t>
  </si>
  <si>
    <t>Bellucci, Ms. Tiffany A</t>
  </si>
  <si>
    <t xml:space="preserve">  Tiffany A</t>
  </si>
  <si>
    <t>Collins, Mr. Matthew</t>
  </si>
  <si>
    <t>Gillman, Mr. Luke</t>
  </si>
  <si>
    <t xml:space="preserve">  Luke</t>
  </si>
  <si>
    <t>West, Ms. Leigh</t>
  </si>
  <si>
    <t xml:space="preserve">  Leigh</t>
  </si>
  <si>
    <t>Chida, Mr. Yosuke</t>
  </si>
  <si>
    <t xml:space="preserve">  Yosuke</t>
  </si>
  <si>
    <t>Reisenauer, Mr. Matthew</t>
  </si>
  <si>
    <t>Rosenberg-Wohl, Mr. Jacob</t>
  </si>
  <si>
    <t>Theriault, Ms. Jodi</t>
  </si>
  <si>
    <t xml:space="preserve">  Jodi</t>
  </si>
  <si>
    <t>Manuel, Ms. Lauren</t>
  </si>
  <si>
    <t>Demko, Ms. Misti C</t>
  </si>
  <si>
    <t xml:space="preserve">  Misti C</t>
  </si>
  <si>
    <t>Battaglia, Ms. Angela J</t>
  </si>
  <si>
    <t xml:space="preserve">  Angela J</t>
  </si>
  <si>
    <t>Follo, Mr. Jonathan D.</t>
  </si>
  <si>
    <t xml:space="preserve">  Jonathan D</t>
  </si>
  <si>
    <t>Barana, Ms. Victoria</t>
  </si>
  <si>
    <t>Lysaght, Mr. Adrian R.</t>
  </si>
  <si>
    <t xml:space="preserve">  Adrian R</t>
  </si>
  <si>
    <t>Chalmers, Mr. Andrew</t>
  </si>
  <si>
    <t>Phillippi, Mr. Jason A.</t>
  </si>
  <si>
    <t>MacPherson, Ms. Rachel</t>
  </si>
  <si>
    <t xml:space="preserve">  Rachel</t>
  </si>
  <si>
    <t>Delfidio, Ms. Susan</t>
  </si>
  <si>
    <t xml:space="preserve">  Susan</t>
  </si>
  <si>
    <t>Cummings, Mr. Cameron M.</t>
  </si>
  <si>
    <t xml:space="preserve">  Cameron M</t>
  </si>
  <si>
    <t>Schroegel, Ms. Claudia A.</t>
  </si>
  <si>
    <t xml:space="preserve">  Claudia A</t>
  </si>
  <si>
    <t>Williams, Ms. Kate</t>
  </si>
  <si>
    <t>Casey, Ms. Nicole M.</t>
  </si>
  <si>
    <t xml:space="preserve">  Nicole M</t>
  </si>
  <si>
    <t>Randall, Mr. Jack</t>
  </si>
  <si>
    <t xml:space="preserve">  Jack</t>
  </si>
  <si>
    <t>Doyon, Mr. Gregory</t>
  </si>
  <si>
    <t>Sankey, Ms. Rebecca</t>
  </si>
  <si>
    <t>Stilgenbauer, Mr. Adam</t>
  </si>
  <si>
    <t>Jaskiewicz, Mr. Ryan</t>
  </si>
  <si>
    <t>Deppen, Ms. Jackie K.</t>
  </si>
  <si>
    <t xml:space="preserve">  Jackie K</t>
  </si>
  <si>
    <t>Hine, Mr. Chris</t>
  </si>
  <si>
    <t>Mathews, Mr. Tyler C</t>
  </si>
  <si>
    <t xml:space="preserve">  Tyler C</t>
  </si>
  <si>
    <t>Yabu, Ms. Yoshie</t>
  </si>
  <si>
    <t xml:space="preserve">  Yoshie</t>
  </si>
  <si>
    <t>Strang, Ms. Lauren A</t>
  </si>
  <si>
    <t xml:space="preserve">  Lauren A</t>
  </si>
  <si>
    <t>Frank, Mr. Mason D.</t>
  </si>
  <si>
    <t xml:space="preserve">  Mason D</t>
  </si>
  <si>
    <t>Shanley, Mr. Ryan</t>
  </si>
  <si>
    <t>Mancebo Garcia, Mr. Arturo</t>
  </si>
  <si>
    <t xml:space="preserve">  Arturo</t>
  </si>
  <si>
    <t>Keehan, Mr. Jake</t>
  </si>
  <si>
    <t xml:space="preserve">  Jake</t>
  </si>
  <si>
    <t>Mahaney, Ms. Sarah E</t>
  </si>
  <si>
    <t>Nolan, Ms. Alison L.</t>
  </si>
  <si>
    <t xml:space="preserve">  Alison L</t>
  </si>
  <si>
    <t>Sobrino, Ms. Karen A.</t>
  </si>
  <si>
    <t xml:space="preserve">  Karen A</t>
  </si>
  <si>
    <t>Gennaro, Mr. Thomas R. Jr.</t>
  </si>
  <si>
    <t xml:space="preserve">  Thomas R</t>
  </si>
  <si>
    <t>Mayer, Ms. Stephanie W.</t>
  </si>
  <si>
    <t>Becker, Mr. Ezra</t>
  </si>
  <si>
    <t xml:space="preserve">  Ezra</t>
  </si>
  <si>
    <t>Moore, Mr. Jim</t>
  </si>
  <si>
    <t>Platt, Mr. Ari L.</t>
  </si>
  <si>
    <t xml:space="preserve">  Ari L</t>
  </si>
  <si>
    <t>Brodeur, Ms. Fanny</t>
  </si>
  <si>
    <t xml:space="preserve">  Fanny</t>
  </si>
  <si>
    <t>Knight Pech, Ms. Heather</t>
  </si>
  <si>
    <t>Richter, Mr. Peter W. Sr.</t>
  </si>
  <si>
    <t>Jubinski, Ms. Catherine A</t>
  </si>
  <si>
    <t xml:space="preserve">  Catherine A</t>
  </si>
  <si>
    <t>Wall, Ms. Kelly A</t>
  </si>
  <si>
    <t>McKay, Ms. Janel N.</t>
  </si>
  <si>
    <t xml:space="preserve">  Janel N</t>
  </si>
  <si>
    <t>Oh, Ms. Yann Kai</t>
  </si>
  <si>
    <t xml:space="preserve">  Yann Kai</t>
  </si>
  <si>
    <t>Kessell, Mr. Zachary R.</t>
  </si>
  <si>
    <t xml:space="preserve">  Zachary R</t>
  </si>
  <si>
    <t>Hidalgo Zambrano, Mr. Alejandro Sr.</t>
  </si>
  <si>
    <t xml:space="preserve">  Alejandro Sr</t>
  </si>
  <si>
    <t>Caprario, Mr. Nicholas R.</t>
  </si>
  <si>
    <t xml:space="preserve">  Nicholas R</t>
  </si>
  <si>
    <t>Ryan, Mr. Paul</t>
  </si>
  <si>
    <t>Hoffman, Mr. Michael D</t>
  </si>
  <si>
    <t xml:space="preserve">  Michael D</t>
  </si>
  <si>
    <t>Wong, Ms. Marina</t>
  </si>
  <si>
    <t xml:space="preserve">  Marina</t>
  </si>
  <si>
    <t>Lea, Ms. Caroline</t>
  </si>
  <si>
    <t>Patterson, Mr. Ross P</t>
  </si>
  <si>
    <t xml:space="preserve">  Ross P</t>
  </si>
  <si>
    <t>Quigley, Ms. Aoife</t>
  </si>
  <si>
    <t xml:space="preserve">  Aoife</t>
  </si>
  <si>
    <t>Korir, Mr. Wesley</t>
  </si>
  <si>
    <t>Downs, Ms. Rebecca J</t>
  </si>
  <si>
    <t>Young, Mr. Barry P.</t>
  </si>
  <si>
    <t xml:space="preserve">  Barry P</t>
  </si>
  <si>
    <t>Zywek, Mr. Maciej</t>
  </si>
  <si>
    <t xml:space="preserve">  Maciej</t>
  </si>
  <si>
    <t>Faulkner, Mr. Jerry D.</t>
  </si>
  <si>
    <t xml:space="preserve">  Jerry D</t>
  </si>
  <si>
    <t>Erspamer, Mr. Eric A.</t>
  </si>
  <si>
    <t>Campbell, Ms. Cathi</t>
  </si>
  <si>
    <t xml:space="preserve">  Cathi</t>
  </si>
  <si>
    <t>Addison, Mr. Alex M</t>
  </si>
  <si>
    <t xml:space="preserve">  Alex M</t>
  </si>
  <si>
    <t>Wu, Mr. Liang</t>
  </si>
  <si>
    <t xml:space="preserve">  Liang</t>
  </si>
  <si>
    <t>Millett, Ms. Lexy</t>
  </si>
  <si>
    <t xml:space="preserve">  Lexy</t>
  </si>
  <si>
    <t>Bosl, Mr. Michael</t>
  </si>
  <si>
    <t>Goldberg, Mr. Samuel L</t>
  </si>
  <si>
    <t xml:space="preserve">  Samuel L</t>
  </si>
  <si>
    <t>Kelley, Mr. Spencer A.</t>
  </si>
  <si>
    <t xml:space="preserve">  Spencer A</t>
  </si>
  <si>
    <t>Johnston, Mrs. Rochelle</t>
  </si>
  <si>
    <t xml:space="preserve">  Rochelle</t>
  </si>
  <si>
    <t>Keating, Ms. Paula</t>
  </si>
  <si>
    <t xml:space="preserve">  Paula</t>
  </si>
  <si>
    <t>Duhon, Mrs. Madeline E.</t>
  </si>
  <si>
    <t xml:space="preserve">  Madeline E</t>
  </si>
  <si>
    <t>Briseno, Ms. Maria Isabel</t>
  </si>
  <si>
    <t xml:space="preserve">  Maria Isabel</t>
  </si>
  <si>
    <t>Besse, Mr. Arthur M.</t>
  </si>
  <si>
    <t xml:space="preserve">  Arthur M</t>
  </si>
  <si>
    <t>Shillings, Mr. Joseph R.</t>
  </si>
  <si>
    <t xml:space="preserve">  Joseph R</t>
  </si>
  <si>
    <t>Tate, Ms. Sachiko</t>
  </si>
  <si>
    <t xml:space="preserve">  Sachiko</t>
  </si>
  <si>
    <t>Arsenault, Mr. Christopher</t>
  </si>
  <si>
    <t>Hengoed, Mr. Joseph</t>
  </si>
  <si>
    <t>Aller, Mr. Lawrence</t>
  </si>
  <si>
    <t>Pisano, Mrs. Katie</t>
  </si>
  <si>
    <t>Sanca, Mr. Ruben</t>
  </si>
  <si>
    <t xml:space="preserve">  Ruben</t>
  </si>
  <si>
    <t>Bond, Ms. Sarah</t>
  </si>
  <si>
    <t>Carron, Mrs. Angela R.</t>
  </si>
  <si>
    <t>Ellwanger, Mr. Chatham</t>
  </si>
  <si>
    <t xml:space="preserve">  Chatham</t>
  </si>
  <si>
    <t>Hanson, Mr. Derek</t>
  </si>
  <si>
    <t xml:space="preserve">  Derek</t>
  </si>
  <si>
    <t>Tucker, Mr. Kalvin J.</t>
  </si>
  <si>
    <t xml:space="preserve">  Kalvin J</t>
  </si>
  <si>
    <t>Counts, Mr. Dave</t>
  </si>
  <si>
    <t>Carson, Ms. Barbara G.</t>
  </si>
  <si>
    <t xml:space="preserve">  Barbara G</t>
  </si>
  <si>
    <t>Haines, Mr. Skylar</t>
  </si>
  <si>
    <t>Schnabel, Mr. Nick</t>
  </si>
  <si>
    <t>Thind, Mr. Sunny S</t>
  </si>
  <si>
    <t xml:space="preserve">  Sunny S</t>
  </si>
  <si>
    <t>Simon, Mrs. Anne-Marie</t>
  </si>
  <si>
    <t>Arciniaga, Mr. Nicholas</t>
  </si>
  <si>
    <t>Ryan, Mr. Scott M.</t>
  </si>
  <si>
    <t>Lizak, Ms. Marisa A</t>
  </si>
  <si>
    <t xml:space="preserve">  Marisa A</t>
  </si>
  <si>
    <t>Howery, Ms. Katie</t>
  </si>
  <si>
    <t>Crain, Ms. Amy L</t>
  </si>
  <si>
    <t>Hotze, Ms. Jenna M</t>
  </si>
  <si>
    <t xml:space="preserve">  Jenna M</t>
  </si>
  <si>
    <t>Chauhan, Ms. Elizabeth M.</t>
  </si>
  <si>
    <t>Raab, Mr. Lyazid</t>
  </si>
  <si>
    <t xml:space="preserve">  Lyazid</t>
  </si>
  <si>
    <t>McKown, Ms. Lindsey A.</t>
  </si>
  <si>
    <t xml:space="preserve">  Lindsey A</t>
  </si>
  <si>
    <t>Schiemann, Mr. Chris</t>
  </si>
  <si>
    <t>Cress, Ms. Jennifer A</t>
  </si>
  <si>
    <t>Mawson, Mr. Leif S.</t>
  </si>
  <si>
    <t xml:space="preserve">  Leif S</t>
  </si>
  <si>
    <t>Wigginton, Ms. Stephanie A</t>
  </si>
  <si>
    <t>Wang, Mr. Bo</t>
  </si>
  <si>
    <t xml:space="preserve">  Bo</t>
  </si>
  <si>
    <t>Schroeder, Ms. Leah</t>
  </si>
  <si>
    <t xml:space="preserve">  Leah</t>
  </si>
  <si>
    <t>Leonard, Ms. Kara Lynne</t>
  </si>
  <si>
    <t xml:space="preserve">  Kara Lynne</t>
  </si>
  <si>
    <t>Tissue, Mr. Jeffrey</t>
  </si>
  <si>
    <t>Wood, Mr. Justin</t>
  </si>
  <si>
    <t>Denny, Ms. Emily</t>
  </si>
  <si>
    <t>Testa, Ms. Rebecca</t>
  </si>
  <si>
    <t>Mooney, Mrs. Allie</t>
  </si>
  <si>
    <t xml:space="preserve">  Allie</t>
  </si>
  <si>
    <t>Buchholtz, Ms. Trasi</t>
  </si>
  <si>
    <t xml:space="preserve">  Trasi</t>
  </si>
  <si>
    <t>Hoyt, Mr. Kevin</t>
  </si>
  <si>
    <t>Cabada, Mr. Fernando</t>
  </si>
  <si>
    <t xml:space="preserve">  Fernando</t>
  </si>
  <si>
    <t>Lobaciute, Ms. Ieva</t>
  </si>
  <si>
    <t xml:space="preserve">  Ieva</t>
  </si>
  <si>
    <t>Dawes, Mr. Chris</t>
  </si>
  <si>
    <t>Deppen, Mr. Drew L.</t>
  </si>
  <si>
    <t xml:space="preserve">  Drew L</t>
  </si>
  <si>
    <t>Oberndorfer, Ms. Christina</t>
  </si>
  <si>
    <t>Hetherington, Mr. Alexander G</t>
  </si>
  <si>
    <t xml:space="preserve">  Alexander G</t>
  </si>
  <si>
    <t>Murray, Ms. Meaghan</t>
  </si>
  <si>
    <t xml:space="preserve">  Meaghan</t>
  </si>
  <si>
    <t>Higden, Ms. Kristin</t>
  </si>
  <si>
    <t>Rediger, Ms. Andrea K.</t>
  </si>
  <si>
    <t xml:space="preserve">  Andrea K</t>
  </si>
  <si>
    <t>Huff, Ms. Kris</t>
  </si>
  <si>
    <t xml:space="preserve">  Kris</t>
  </si>
  <si>
    <t>Hall, Mr. Alden W</t>
  </si>
  <si>
    <t xml:space="preserve">  Alden W</t>
  </si>
  <si>
    <t>Grise, Ms. Suzanne M</t>
  </si>
  <si>
    <t xml:space="preserve">  Suzanne M</t>
  </si>
  <si>
    <t>Skildum, Ms. Heidi Z.</t>
  </si>
  <si>
    <t xml:space="preserve">  Heidi Z</t>
  </si>
  <si>
    <t>Yang, Ms. Carolyn</t>
  </si>
  <si>
    <t>Fischer-Daly, Ms. Sabine</t>
  </si>
  <si>
    <t>Asher, Mr. Bobby</t>
  </si>
  <si>
    <t>Zhou, Mr. Fan</t>
  </si>
  <si>
    <t xml:space="preserve">  Fan</t>
  </si>
  <si>
    <t>Rudder, Mrs. Rachel M</t>
  </si>
  <si>
    <t>Cartmell, Mr. Greg</t>
  </si>
  <si>
    <t>Troland, Mr. Dan</t>
  </si>
  <si>
    <t>Hall, Ms. Jennifer A</t>
  </si>
  <si>
    <t>Berg, Mrs. Jessica</t>
  </si>
  <si>
    <t>Engtrakul, Mr. Chaiwat</t>
  </si>
  <si>
    <t xml:space="preserve">  Chaiwat</t>
  </si>
  <si>
    <t>Leonhardt, Ms. Kerri</t>
  </si>
  <si>
    <t xml:space="preserve">  Kerri</t>
  </si>
  <si>
    <t>Goetz, Ms. Lisa</t>
  </si>
  <si>
    <t>Cacharelis, Mr. Nicholas G</t>
  </si>
  <si>
    <t xml:space="preserve">  Nicholas G</t>
  </si>
  <si>
    <t>Kariolis, Mr. Vasilis S</t>
  </si>
  <si>
    <t xml:space="preserve">  Vasilis S</t>
  </si>
  <si>
    <t>Zelwin, Mr. Michael P</t>
  </si>
  <si>
    <t>Barry, Ms. Colleen C.</t>
  </si>
  <si>
    <t xml:space="preserve">  Colleen C</t>
  </si>
  <si>
    <t>Bannon, Mrs. Annika</t>
  </si>
  <si>
    <t xml:space="preserve">  Annika</t>
  </si>
  <si>
    <t>Chang, Ms. Kelly</t>
  </si>
  <si>
    <t>Vetter, Mr. Nicholas C.</t>
  </si>
  <si>
    <t xml:space="preserve">  Nicholas C</t>
  </si>
  <si>
    <t>Jablonski, Mrs. Kelly K</t>
  </si>
  <si>
    <t xml:space="preserve">  Kelly K</t>
  </si>
  <si>
    <t>Jakubowitch, Mr. Andrew</t>
  </si>
  <si>
    <t>Altshuler, Ms. Hannah</t>
  </si>
  <si>
    <t xml:space="preserve">  Hannah</t>
  </si>
  <si>
    <t>Ugarte, Mr. Patricio Sr.</t>
  </si>
  <si>
    <t xml:space="preserve">  Patricio Sr</t>
  </si>
  <si>
    <t>Tusso, Mr. Robert B</t>
  </si>
  <si>
    <t xml:space="preserve">  Robert B</t>
  </si>
  <si>
    <t>Johnson, Mr. Benjamin M</t>
  </si>
  <si>
    <t xml:space="preserve">  Benjamin M</t>
  </si>
  <si>
    <t>Landry, Mr. Robert</t>
  </si>
  <si>
    <t>McDonald, Mr. Eric R.</t>
  </si>
  <si>
    <t xml:space="preserve">  Eric R</t>
  </si>
  <si>
    <t>Dunlap, Mr. Matthew</t>
  </si>
  <si>
    <t>Larue, Mr. Bob R</t>
  </si>
  <si>
    <t xml:space="preserve">  Bob R</t>
  </si>
  <si>
    <t>Hodge, Ms. Stephanie J.</t>
  </si>
  <si>
    <t xml:space="preserve">  Stephanie J</t>
  </si>
  <si>
    <t>Marcus, Mr. Jake</t>
  </si>
  <si>
    <t>Daubert, Ms. Alison L.</t>
  </si>
  <si>
    <t>Close, Ms. Lindsay M</t>
  </si>
  <si>
    <t>Roels, Mr. Guillaume</t>
  </si>
  <si>
    <t xml:space="preserve">  Guillaume</t>
  </si>
  <si>
    <t>Venosky, Ms. Kaylee</t>
  </si>
  <si>
    <t xml:space="preserve">  Kaylee</t>
  </si>
  <si>
    <t>Gosnell, Ms. Theresa</t>
  </si>
  <si>
    <t xml:space="preserve">  Theresa</t>
  </si>
  <si>
    <t>Chewning-Kulick, Mr. Travis G.</t>
  </si>
  <si>
    <t xml:space="preserve">  Travis G</t>
  </si>
  <si>
    <t>McCarron, Ms. Emma L.</t>
  </si>
  <si>
    <t xml:space="preserve">  Emma L</t>
  </si>
  <si>
    <t>Manion, Ms. Linda</t>
  </si>
  <si>
    <t xml:space="preserve">  Linda</t>
  </si>
  <si>
    <t>Strong, Mr. Owen R</t>
  </si>
  <si>
    <t xml:space="preserve">  Owen R</t>
  </si>
  <si>
    <t>Leblanc, Mr. Jacob</t>
  </si>
  <si>
    <t>Palmer, Ms. Jacqueline</t>
  </si>
  <si>
    <t xml:space="preserve">  Jacqueline</t>
  </si>
  <si>
    <t>Shen, Mr. Yefeng</t>
  </si>
  <si>
    <t xml:space="preserve">  Yefeng</t>
  </si>
  <si>
    <t>Goldsby, Mr. Thomas J</t>
  </si>
  <si>
    <t>Whitney, Mr. Ken</t>
  </si>
  <si>
    <t xml:space="preserve">  Ken</t>
  </si>
  <si>
    <t>Mahoney, Ms. Annie E</t>
  </si>
  <si>
    <t xml:space="preserve">  Annie E</t>
  </si>
  <si>
    <t>McCracken, Mrs. Noel K.</t>
  </si>
  <si>
    <t xml:space="preserve">  Noel K</t>
  </si>
  <si>
    <t>Spewak, Mr. Mark S</t>
  </si>
  <si>
    <t>Cottini, Ms. Federica</t>
  </si>
  <si>
    <t xml:space="preserve">  Federica</t>
  </si>
  <si>
    <t>Findlay, Ms. Pamela L</t>
  </si>
  <si>
    <t xml:space="preserve">  Pamela L</t>
  </si>
  <si>
    <t>Strasburg, Mr. Andrew W.</t>
  </si>
  <si>
    <t>Adams, Mr. Randall</t>
  </si>
  <si>
    <t xml:space="preserve">  Randall</t>
  </si>
  <si>
    <t>Deeter, Ms. Tracy L</t>
  </si>
  <si>
    <t>Arpin, Ms. Azelie</t>
  </si>
  <si>
    <t xml:space="preserve">  Azelie</t>
  </si>
  <si>
    <t>Schoeneck, Ms. Monica M.</t>
  </si>
  <si>
    <t xml:space="preserve">  Monica M</t>
  </si>
  <si>
    <t>Mueller, Ms. Katarina K.</t>
  </si>
  <si>
    <t xml:space="preserve">  Katarina K</t>
  </si>
  <si>
    <t>Willits, Ms. Jamie L.</t>
  </si>
  <si>
    <t>Syring, Mr. Brian</t>
  </si>
  <si>
    <t>Strike, Ms. Stacey L.</t>
  </si>
  <si>
    <t xml:space="preserve">  Stacey L</t>
  </si>
  <si>
    <t>Hennigar, Mr. Stephen</t>
  </si>
  <si>
    <t>May, Mr. Joshua</t>
  </si>
  <si>
    <t>Metcalf, Mr. Josh</t>
  </si>
  <si>
    <t>Tiska, Ms. Heather</t>
  </si>
  <si>
    <t>McDonough, Mr. James C.</t>
  </si>
  <si>
    <t xml:space="preserve">  James C</t>
  </si>
  <si>
    <t>Fairley, Ms. Kim</t>
  </si>
  <si>
    <t xml:space="preserve">  Kim</t>
  </si>
  <si>
    <t>Barnett, Ms. Marie E.</t>
  </si>
  <si>
    <t>Piasta, Mr. Dariusz</t>
  </si>
  <si>
    <t xml:space="preserve">  Dariusz</t>
  </si>
  <si>
    <t>Mueller, Ms. Jessica E.</t>
  </si>
  <si>
    <t>Olsen, Ms. Kristen</t>
  </si>
  <si>
    <t xml:space="preserve">  Kristen</t>
  </si>
  <si>
    <t>De Jesus, Mr. Jose Guadalupe P. Sr.</t>
  </si>
  <si>
    <t xml:space="preserve">  Jose Guadalupe P</t>
  </si>
  <si>
    <t>Bartus, Ms. Cynthia</t>
  </si>
  <si>
    <t>Stevens, Mr. Tyler</t>
  </si>
  <si>
    <t>Rich, Ms. Holly J</t>
  </si>
  <si>
    <t xml:space="preserve">  Holly J</t>
  </si>
  <si>
    <t>Fayter, Ms. Kristen</t>
  </si>
  <si>
    <t>Parise, Mr. Thomas</t>
  </si>
  <si>
    <t>Andrew, Ms. Tricity M</t>
  </si>
  <si>
    <t xml:space="preserve">  Tricity M</t>
  </si>
  <si>
    <t>Gryniewicz, Ms. Sarah A</t>
  </si>
  <si>
    <t xml:space="preserve">  Sarah A</t>
  </si>
  <si>
    <t>Panora, Ms. Lisa M.</t>
  </si>
  <si>
    <t>Woodward, Ms. Tracy A.</t>
  </si>
  <si>
    <t xml:space="preserve">  Tracy A</t>
  </si>
  <si>
    <t>Lambe, Mr. Patrick</t>
  </si>
  <si>
    <t>Casto, Mr. Trent</t>
  </si>
  <si>
    <t xml:space="preserve">  Trent</t>
  </si>
  <si>
    <t>Martelli, Ms. Julie</t>
  </si>
  <si>
    <t xml:space="preserve">  Julie</t>
  </si>
  <si>
    <t>Naskret, Mr. Sawomir</t>
  </si>
  <si>
    <t xml:space="preserve">  Sawomir</t>
  </si>
  <si>
    <t>Morgan, Ms. Micah</t>
  </si>
  <si>
    <t xml:space="preserve">  Micah</t>
  </si>
  <si>
    <t>Maloney, Ms. Kelly H.</t>
  </si>
  <si>
    <t xml:space="preserve">  Kelly H</t>
  </si>
  <si>
    <t>Amherst, Ms. Lindsay M.</t>
  </si>
  <si>
    <t>Davenport, Mr. Austen G</t>
  </si>
  <si>
    <t xml:space="preserve">  Austen G</t>
  </si>
  <si>
    <t>Johansen, Mr. Tory J.</t>
  </si>
  <si>
    <t xml:space="preserve">  Tory J</t>
  </si>
  <si>
    <t>Bond, Mr. Robert J.</t>
  </si>
  <si>
    <t xml:space="preserve">  Robert J</t>
  </si>
  <si>
    <t>Reilly, Ms. Steph</t>
  </si>
  <si>
    <t xml:space="preserve">  Steph</t>
  </si>
  <si>
    <t>Chandler, Ms. Kate</t>
  </si>
  <si>
    <t>Kaufmann, Ms. Kristina</t>
  </si>
  <si>
    <t xml:space="preserve">  Kristina</t>
  </si>
  <si>
    <t>Barnes-Zurkinden, Ms. Flo</t>
  </si>
  <si>
    <t xml:space="preserve">  Flo</t>
  </si>
  <si>
    <t>Wolter, Mrs. Sarah P.</t>
  </si>
  <si>
    <t xml:space="preserve">  Sarah P</t>
  </si>
  <si>
    <t>Pearson, Ms. Anabel</t>
  </si>
  <si>
    <t xml:space="preserve">  Anabel</t>
  </si>
  <si>
    <t>Thomas, Mr. Ian</t>
  </si>
  <si>
    <t xml:space="preserve">  Ian</t>
  </si>
  <si>
    <t>Leon, Mr. Alex</t>
  </si>
  <si>
    <t>Marriott, Mr. Richard J</t>
  </si>
  <si>
    <t xml:space="preserve">  Richard J</t>
  </si>
  <si>
    <t>Wilkins, Ms. Jacqueline N.</t>
  </si>
  <si>
    <t xml:space="preserve">  Jacqueline N</t>
  </si>
  <si>
    <t>Saiter, Ms. Cindy</t>
  </si>
  <si>
    <t xml:space="preserve">  Cindy</t>
  </si>
  <si>
    <t>Winrow, Ms. Marcia</t>
  </si>
  <si>
    <t xml:space="preserve">  Marcia</t>
  </si>
  <si>
    <t>Gries, Ms. Samantha R.</t>
  </si>
  <si>
    <t xml:space="preserve">  Samantha R</t>
  </si>
  <si>
    <t>Strohschein, Ms. Katie</t>
  </si>
  <si>
    <t>Berger, Mr. John P</t>
  </si>
  <si>
    <t>Coogan, Ms. Rachel</t>
  </si>
  <si>
    <t>Gagnon, Ms. Isabelle</t>
  </si>
  <si>
    <t xml:space="preserve">  Isabelle</t>
  </si>
  <si>
    <t>Pearson, Mr. Neil</t>
  </si>
  <si>
    <t xml:space="preserve">  Neil</t>
  </si>
  <si>
    <t>Brian, Mr. Tom</t>
  </si>
  <si>
    <t>Brown, Mr. Nathan</t>
  </si>
  <si>
    <t xml:space="preserve">  Nathan</t>
  </si>
  <si>
    <t>Fox, Mrs. Kelli N</t>
  </si>
  <si>
    <t xml:space="preserve">  Kelli N</t>
  </si>
  <si>
    <t>Traver, Mr. Scott M.</t>
  </si>
  <si>
    <t>Quick, Mr. Grant A</t>
  </si>
  <si>
    <t xml:space="preserve">  Grant A</t>
  </si>
  <si>
    <t>Scott, Mr. Jonathan C</t>
  </si>
  <si>
    <t xml:space="preserve">  Jonathan C</t>
  </si>
  <si>
    <t>Theriot, Ms. Rachael M.</t>
  </si>
  <si>
    <t xml:space="preserve">  Rachael M</t>
  </si>
  <si>
    <t>Michalis, Ms. Pilar</t>
  </si>
  <si>
    <t xml:space="preserve">  Pilar</t>
  </si>
  <si>
    <t>Hall, Mr. Kyle M</t>
  </si>
  <si>
    <t xml:space="preserve">  Kyle M</t>
  </si>
  <si>
    <t>Tjong Clemons, Mrs. Christie</t>
  </si>
  <si>
    <t xml:space="preserve">  Christie</t>
  </si>
  <si>
    <t>Palma, Mr. David A.</t>
  </si>
  <si>
    <t xml:space="preserve">  David A</t>
  </si>
  <si>
    <t>Takaoka, Mr. Masahiro</t>
  </si>
  <si>
    <t xml:space="preserve">  Masahiro</t>
  </si>
  <si>
    <t>Sherman, Mr. Logan B.</t>
  </si>
  <si>
    <t xml:space="preserve">  Logan B</t>
  </si>
  <si>
    <t>Andre, Ms. Stephanie L.</t>
  </si>
  <si>
    <t xml:space="preserve">  Stephanie L</t>
  </si>
  <si>
    <t>Switt, Ms. Angela H</t>
  </si>
  <si>
    <t xml:space="preserve">  Angela H</t>
  </si>
  <si>
    <t>Erickson, Ms. Britt K</t>
  </si>
  <si>
    <t xml:space="preserve">  Britt K</t>
  </si>
  <si>
    <t>Miller, Ms. Joyce R.</t>
  </si>
  <si>
    <t xml:space="preserve">  Joyce R</t>
  </si>
  <si>
    <t>Whitbeck, Mr. Ben</t>
  </si>
  <si>
    <t>Auer, Ms. Sarah M.</t>
  </si>
  <si>
    <t>Attar, Ms. Sarah</t>
  </si>
  <si>
    <t>Misuraca, Ms. Katie</t>
  </si>
  <si>
    <t>Spannaus, Ms. Michaela L</t>
  </si>
  <si>
    <t xml:space="preserve">  Michaela L</t>
  </si>
  <si>
    <t>Tarbiat, Ms. Shalaleh</t>
  </si>
  <si>
    <t xml:space="preserve">  Shalaleh</t>
  </si>
  <si>
    <t>Pulkkinen, Ms. Karen</t>
  </si>
  <si>
    <t>Trnovcova, Ms. Zuzana</t>
  </si>
  <si>
    <t xml:space="preserve">  Zuzana</t>
  </si>
  <si>
    <t>Anthony, Mr. Daniel J.</t>
  </si>
  <si>
    <t>Hetrick, Ms. Alexandra</t>
  </si>
  <si>
    <t>Stern, Ms. Jessica</t>
  </si>
  <si>
    <t>Newman, Mr. Matthew M</t>
  </si>
  <si>
    <t xml:space="preserve">  Matthew M</t>
  </si>
  <si>
    <t>Reasoner, Ms. Nadine A.</t>
  </si>
  <si>
    <t xml:space="preserve">  Nadine A</t>
  </si>
  <si>
    <t>Mone, Mr. Peter J. Jr.</t>
  </si>
  <si>
    <t xml:space="preserve">  Peter J</t>
  </si>
  <si>
    <t>Powers, Ms. Colleen M</t>
  </si>
  <si>
    <t>Ulery, Ms. Julie A.</t>
  </si>
  <si>
    <t>Haines, Mr. Douglas W</t>
  </si>
  <si>
    <t xml:space="preserve">  Douglas W</t>
  </si>
  <si>
    <t>Airoldi, Ms. Catherine</t>
  </si>
  <si>
    <t xml:space="preserve">  Catherine</t>
  </si>
  <si>
    <t>Mattis, Mr. James A</t>
  </si>
  <si>
    <t>Cho, Mr. Youngseong</t>
  </si>
  <si>
    <t xml:space="preserve">  Youngseong</t>
  </si>
  <si>
    <t>Reumann, Mr. John</t>
  </si>
  <si>
    <t>Cooper, Mr. Brandon S.</t>
  </si>
  <si>
    <t xml:space="preserve">  Brandon S</t>
  </si>
  <si>
    <t>Kennedy, Mr. Sean P</t>
  </si>
  <si>
    <t xml:space="preserve">  Sean P</t>
  </si>
  <si>
    <t>Cichon, Mr. Scott</t>
  </si>
  <si>
    <t>Maroevic, Mr. Janez</t>
  </si>
  <si>
    <t xml:space="preserve">  Janez</t>
  </si>
  <si>
    <t>Martin, Mr. John I. Jr.</t>
  </si>
  <si>
    <t xml:space="preserve">  John I</t>
  </si>
  <si>
    <t>Schulz, Ms. Heather</t>
  </si>
  <si>
    <t>Capriolo, Mr. Michael</t>
  </si>
  <si>
    <t>Borleis, Ms. Kathleen</t>
  </si>
  <si>
    <t>Kramer, Mr. Ryan M</t>
  </si>
  <si>
    <t>Conrad, Ms. Sara</t>
  </si>
  <si>
    <t>Karakoyunlu, Mr. Deniz</t>
  </si>
  <si>
    <t xml:space="preserve">  Deniz</t>
  </si>
  <si>
    <t>Desrosiers, Ms. Shannon L.</t>
  </si>
  <si>
    <t>O'Mara, Ms. Kaitlin M.</t>
  </si>
  <si>
    <t>Shabot Marcos, Mr. Alfredo</t>
  </si>
  <si>
    <t xml:space="preserve">  Alfredo</t>
  </si>
  <si>
    <t>Comment, Ms. Kristen</t>
  </si>
  <si>
    <t>Moss, Mr. Daniel</t>
  </si>
  <si>
    <t>Guzman, Mr. Jonathan</t>
  </si>
  <si>
    <t>Cox, Mr. Troy</t>
  </si>
  <si>
    <t xml:space="preserve">  Troy</t>
  </si>
  <si>
    <t>Clash, Mr. Daniel C</t>
  </si>
  <si>
    <t>Blankenship, Ms. Lauren</t>
  </si>
  <si>
    <t>Lloyd, Ms. Jennefer</t>
  </si>
  <si>
    <t xml:space="preserve">  Jennefer</t>
  </si>
  <si>
    <t>Kong, Ms. Tracey L.</t>
  </si>
  <si>
    <t xml:space="preserve">  Tracey L</t>
  </si>
  <si>
    <t>Benson, Ms. Ashley</t>
  </si>
  <si>
    <t>Huntington, Ms. Cindy</t>
  </si>
  <si>
    <t>Kendall, Ms. Esther</t>
  </si>
  <si>
    <t xml:space="preserve">  Esther</t>
  </si>
  <si>
    <t>Gast, Ms. Jackie</t>
  </si>
  <si>
    <t xml:space="preserve">  Jackie</t>
  </si>
  <si>
    <t>Scanlin, Mr. Timothy P.</t>
  </si>
  <si>
    <t xml:space="preserve">  Timothy P</t>
  </si>
  <si>
    <t>Philbrook, Ms. Lauren</t>
  </si>
  <si>
    <t>Cowan, Mr. Benjamin</t>
  </si>
  <si>
    <t>Sousa, Mr. Hugo M</t>
  </si>
  <si>
    <t xml:space="preserve">  Hugo M</t>
  </si>
  <si>
    <t>Stanton, Mr. Daniel J. Jr.</t>
  </si>
  <si>
    <t>Mollak, Mr. Justin R</t>
  </si>
  <si>
    <t>Bell, Mr. Colin</t>
  </si>
  <si>
    <t>Weston, Mr. Rob</t>
  </si>
  <si>
    <t xml:space="preserve">  Rob</t>
  </si>
  <si>
    <t>Rabuzzi, Mr. Patrick</t>
  </si>
  <si>
    <t>Hendrix, Mr. Austin D</t>
  </si>
  <si>
    <t xml:space="preserve">  Austin D</t>
  </si>
  <si>
    <t>Van Nielen, Ms. Brittany</t>
  </si>
  <si>
    <t xml:space="preserve">  Brittany</t>
  </si>
  <si>
    <t>Blanton, Mr. Matthew T</t>
  </si>
  <si>
    <t>Schout, Ms. Becky G.</t>
  </si>
  <si>
    <t xml:space="preserve">  Becky G</t>
  </si>
  <si>
    <t>Schmaltz, Ms. Virginie</t>
  </si>
  <si>
    <t xml:space="preserve">  Virginie</t>
  </si>
  <si>
    <t>Eagen, Ms. Allison A</t>
  </si>
  <si>
    <t xml:space="preserve">  Allison A</t>
  </si>
  <si>
    <t>Rotramel, Ms. Julie</t>
  </si>
  <si>
    <t>Prevost, Ms. Katherine</t>
  </si>
  <si>
    <t>Boyd, Mr. Caleb</t>
  </si>
  <si>
    <t xml:space="preserve">  Caleb</t>
  </si>
  <si>
    <t>Dawes, Ms. Jaime</t>
  </si>
  <si>
    <t>Jennings, Ms. Hannah</t>
  </si>
  <si>
    <t>Nyambaso, Mr. Zachariah</t>
  </si>
  <si>
    <t xml:space="preserve">  Zachariah</t>
  </si>
  <si>
    <t>Shaffer, Ms. Patricia A</t>
  </si>
  <si>
    <t xml:space="preserve">  Patricia A</t>
  </si>
  <si>
    <t>Corkum, Mrs. Elizabeth A.</t>
  </si>
  <si>
    <t>Pedersen, Mr. Benjamin</t>
  </si>
  <si>
    <t>Melo, Mr. Breno</t>
  </si>
  <si>
    <t xml:space="preserve">  Breno</t>
  </si>
  <si>
    <t>Sakamoto, Mr. Takaya</t>
  </si>
  <si>
    <t xml:space="preserve">  Takaya</t>
  </si>
  <si>
    <t>McMahon, Mr. Thomas IV</t>
  </si>
  <si>
    <t xml:space="preserve">  Thomas IV</t>
  </si>
  <si>
    <t>Harris, Mr. Bradley E</t>
  </si>
  <si>
    <t xml:space="preserve">  Bradley E</t>
  </si>
  <si>
    <t>Lombardo, Ms. Megan</t>
  </si>
  <si>
    <t>Bode, Ms. Ruby J</t>
  </si>
  <si>
    <t xml:space="preserve">  Ruby J</t>
  </si>
  <si>
    <t>Johnson, Mr. Bart</t>
  </si>
  <si>
    <t xml:space="preserve">  Bart</t>
  </si>
  <si>
    <t>Norcross, Mr. Robert A.</t>
  </si>
  <si>
    <t xml:space="preserve">  Robert A</t>
  </si>
  <si>
    <t>Lazrus, Mr. Adam</t>
  </si>
  <si>
    <t>Tsegay, Mr. Yemane Adhane</t>
  </si>
  <si>
    <t xml:space="preserve">  Yemane Adhane</t>
  </si>
  <si>
    <t>Schneider, Mr. Jesse A.</t>
  </si>
  <si>
    <t xml:space="preserve">  Jesse A</t>
  </si>
  <si>
    <t>Loreto, Mr. Bird</t>
  </si>
  <si>
    <t xml:space="preserve">  Bird</t>
  </si>
  <si>
    <t>Callahan, Mr. Patrick M.</t>
  </si>
  <si>
    <t xml:space="preserve">  Patrick M</t>
  </si>
  <si>
    <t>Timko, Mr. Kyle</t>
  </si>
  <si>
    <t>Achatz, Mr. Ryan</t>
  </si>
  <si>
    <t>Horwitz, Mr. Yuri</t>
  </si>
  <si>
    <t xml:space="preserve">  Yuri</t>
  </si>
  <si>
    <t>Gordyan, Mr. Ryan</t>
  </si>
  <si>
    <t>Hetherington, Ms. Debbie</t>
  </si>
  <si>
    <t xml:space="preserve">  Debbie</t>
  </si>
  <si>
    <t>Thompson, Mr. Mark D</t>
  </si>
  <si>
    <t>Battoo, Mr. Christopher</t>
  </si>
  <si>
    <t>Barker, Ms. Daniell L</t>
  </si>
  <si>
    <t xml:space="preserve">  Daniell L</t>
  </si>
  <si>
    <t>Saarnilehto, Mr. Janne</t>
  </si>
  <si>
    <t xml:space="preserve">  Janne</t>
  </si>
  <si>
    <t>Morton, Ms. Martina</t>
  </si>
  <si>
    <t>Thomas, Ms. Elizabeth L</t>
  </si>
  <si>
    <t xml:space="preserve">  Elizabeth L</t>
  </si>
  <si>
    <t>Hillman, Ms. Stephanie C.</t>
  </si>
  <si>
    <t xml:space="preserve">  Stephanie C</t>
  </si>
  <si>
    <t>Edwards, Ms. Katie</t>
  </si>
  <si>
    <t>Bartel, Ms. Callie</t>
  </si>
  <si>
    <t xml:space="preserve">  Callie</t>
  </si>
  <si>
    <t>Potekhina, Ms. Inna</t>
  </si>
  <si>
    <t>Kelly, Ms. Mary K.</t>
  </si>
  <si>
    <t xml:space="preserve">  Mary K</t>
  </si>
  <si>
    <t>Lapp, Mr. Samuel M.</t>
  </si>
  <si>
    <t xml:space="preserve">  Samuel M</t>
  </si>
  <si>
    <t>Burke, Ms. Kimberly</t>
  </si>
  <si>
    <t>Barry, Mr. Tom J.</t>
  </si>
  <si>
    <t xml:space="preserve">  Tom J</t>
  </si>
  <si>
    <t>McCormick, Mr. Zachary</t>
  </si>
  <si>
    <t>McElroy, Mr. Dane</t>
  </si>
  <si>
    <t>Coffed, Mr. Dougie J</t>
  </si>
  <si>
    <t xml:space="preserve">  Dougie J</t>
  </si>
  <si>
    <t>Estes, Mr. Jeremiah H</t>
  </si>
  <si>
    <t xml:space="preserve">  Jeremiah H</t>
  </si>
  <si>
    <t>Miles, Mr. Ashley J.</t>
  </si>
  <si>
    <t xml:space="preserve">  Ashley J</t>
  </si>
  <si>
    <t>Zamore, Mr. Turner J.</t>
  </si>
  <si>
    <t xml:space="preserve">  Turner J</t>
  </si>
  <si>
    <t>Donaghy, Mr. Roger</t>
  </si>
  <si>
    <t xml:space="preserve">  Roger</t>
  </si>
  <si>
    <t>Kennedy, Ms. Pamela</t>
  </si>
  <si>
    <t xml:space="preserve">  Pamela</t>
  </si>
  <si>
    <t>Fiorini, Ms. Allison M.</t>
  </si>
  <si>
    <t>Alexander, Mrs. Katherine H.</t>
  </si>
  <si>
    <t xml:space="preserve">  Katherine H</t>
  </si>
  <si>
    <t>Watkins, Ms. Robin</t>
  </si>
  <si>
    <t xml:space="preserve">  Robin</t>
  </si>
  <si>
    <t>Cassel, Ms. Terri</t>
  </si>
  <si>
    <t xml:space="preserve">  Terri</t>
  </si>
  <si>
    <t>Ferguson, Mr. Eddie</t>
  </si>
  <si>
    <t xml:space="preserve">  Eddie</t>
  </si>
  <si>
    <t>O'Sullivan, Ms. Pamela</t>
  </si>
  <si>
    <t>Chepkirui, Ms. Joyce</t>
  </si>
  <si>
    <t xml:space="preserve">  Joyce</t>
  </si>
  <si>
    <t>Gurney, Ms. Alison W.</t>
  </si>
  <si>
    <t xml:space="preserve">  Alison W</t>
  </si>
  <si>
    <t>Francis, Ms. Tammara C</t>
  </si>
  <si>
    <t xml:space="preserve">  Tammara C</t>
  </si>
  <si>
    <t>Gruca, Ms. Dorota</t>
  </si>
  <si>
    <t xml:space="preserve">  Dorota</t>
  </si>
  <si>
    <t>Rojas Alvarez, Mr. Jose Norberto Sr.</t>
  </si>
  <si>
    <t xml:space="preserve">  Jose Norberto Sr</t>
  </si>
  <si>
    <t>Denton, Mr. Peter</t>
  </si>
  <si>
    <t>Mason, Mr. Bryant</t>
  </si>
  <si>
    <t xml:space="preserve">  Bryant</t>
  </si>
  <si>
    <t>Trout, Ms. Christina</t>
  </si>
  <si>
    <t>Gilbert, Mr. John</t>
  </si>
  <si>
    <t>Chong, Mr. Eduardo</t>
  </si>
  <si>
    <t xml:space="preserve">  Eduardo</t>
  </si>
  <si>
    <t>Henry, Ms. Laura M.</t>
  </si>
  <si>
    <t xml:space="preserve">  Laura M</t>
  </si>
  <si>
    <t>Brenneman, Mr. Charlie</t>
  </si>
  <si>
    <t>Kemp, Ms. Melissa D.</t>
  </si>
  <si>
    <t xml:space="preserve">  Melissa D</t>
  </si>
  <si>
    <t>Wilson, Mr. Dan C. Jr.</t>
  </si>
  <si>
    <t xml:space="preserve">  Dan C</t>
  </si>
  <si>
    <t>Hillyard, Mr. Matthew</t>
  </si>
  <si>
    <t>Turner, Mr. Wesley C.</t>
  </si>
  <si>
    <t xml:space="preserve">  Wesley C</t>
  </si>
  <si>
    <t>Benestad, Mr. Christopher</t>
  </si>
  <si>
    <t>Gonzales, Ms. Jessica</t>
  </si>
  <si>
    <t>Newman, Ms. Christin</t>
  </si>
  <si>
    <t xml:space="preserve">  Christin</t>
  </si>
  <si>
    <t>Sayre, Ms. Sara</t>
  </si>
  <si>
    <t>Panke, Ms. Elizabeth</t>
  </si>
  <si>
    <t>Brennan, Ms. Margaret P.</t>
  </si>
  <si>
    <t xml:space="preserve">  Margaret P</t>
  </si>
  <si>
    <t>Ngo, Ms. Tiffany K</t>
  </si>
  <si>
    <t xml:space="preserve">  Tiffany K</t>
  </si>
  <si>
    <t>Guerdan, Mr. David M.</t>
  </si>
  <si>
    <t xml:space="preserve">  David M</t>
  </si>
  <si>
    <t>Shaw, Ms. Christine E</t>
  </si>
  <si>
    <t xml:space="preserve">  Christine E</t>
  </si>
  <si>
    <t>Mills-Honarvar, Ms. Donna</t>
  </si>
  <si>
    <t xml:space="preserve">  Donna</t>
  </si>
  <si>
    <t>Farvard, Mr. Rod</t>
  </si>
  <si>
    <t xml:space="preserve">  Rod</t>
  </si>
  <si>
    <t>Kelly, Mr. Joe</t>
  </si>
  <si>
    <t xml:space="preserve">  Joe</t>
  </si>
  <si>
    <t>Skinner, Ms. Kayleigh</t>
  </si>
  <si>
    <t xml:space="preserve">  Kayleigh</t>
  </si>
  <si>
    <t>Murphy, Mr. Lorcan A.</t>
  </si>
  <si>
    <t xml:space="preserve">  Lorcan A</t>
  </si>
  <si>
    <t>Shue, Mr. Billy</t>
  </si>
  <si>
    <t xml:space="preserve">  Billy</t>
  </si>
  <si>
    <t>Reilly, Mr. Paul M.</t>
  </si>
  <si>
    <t xml:space="preserve">  Paul M</t>
  </si>
  <si>
    <t>Blinn, Ms. Brenda M.</t>
  </si>
  <si>
    <t xml:space="preserve">  Brenda M</t>
  </si>
  <si>
    <t>Duyn, Mr. Jeff H</t>
  </si>
  <si>
    <t xml:space="preserve">  Jeff H</t>
  </si>
  <si>
    <t>Wardian, Mr. Michael</t>
  </si>
  <si>
    <t>Heuninck, Mr. Jan</t>
  </si>
  <si>
    <t>Kipyego, Mr. Bernard</t>
  </si>
  <si>
    <t xml:space="preserve">  Bernard</t>
  </si>
  <si>
    <t>Kuehl, Mr. Craig</t>
  </si>
  <si>
    <t>Burkholder, Mrs. Bryn</t>
  </si>
  <si>
    <t xml:space="preserve">  Bryn</t>
  </si>
  <si>
    <t>Stadolnik, Mr. Michael</t>
  </si>
  <si>
    <t>Shields, Mr. Benjamin</t>
  </si>
  <si>
    <t>Margolis, Mr. Jay</t>
  </si>
  <si>
    <t xml:space="preserve">  Jay</t>
  </si>
  <si>
    <t>Uffenbeck, Mr. William</t>
  </si>
  <si>
    <t>Brake, Ms. Shelley</t>
  </si>
  <si>
    <t xml:space="preserve">  Shelley</t>
  </si>
  <si>
    <t>Stepanova, Ms. Jekaterina</t>
  </si>
  <si>
    <t xml:space="preserve">  Jekaterina</t>
  </si>
  <si>
    <t>Verdi, Mr. Daniel</t>
  </si>
  <si>
    <t>McLean, Ms. Pauline</t>
  </si>
  <si>
    <t xml:space="preserve">  Pauline</t>
  </si>
  <si>
    <t>Ryan, Ms. Colleen</t>
  </si>
  <si>
    <t>Mickelson, Ms. Aleah K</t>
  </si>
  <si>
    <t xml:space="preserve">  Aleah K</t>
  </si>
  <si>
    <t>Dibaba, Ms. Mare</t>
  </si>
  <si>
    <t xml:space="preserve">  Mare</t>
  </si>
  <si>
    <t>Shilling, Mr. Kevin</t>
  </si>
  <si>
    <t>Bashaw, Ms. Jessica</t>
  </si>
  <si>
    <t>Jacob, Ms. Amanda R</t>
  </si>
  <si>
    <t xml:space="preserve">  Amanda R</t>
  </si>
  <si>
    <t>McCutcheon, Mr. Murray W.</t>
  </si>
  <si>
    <t xml:space="preserve">  Murray W</t>
  </si>
  <si>
    <t>Connor, Mrs. Meghan P.</t>
  </si>
  <si>
    <t xml:space="preserve">  Meghan P</t>
  </si>
  <si>
    <t>May, Mr. David</t>
  </si>
  <si>
    <t>Geoghegan, Mr. Seth</t>
  </si>
  <si>
    <t xml:space="preserve">  Seth</t>
  </si>
  <si>
    <t>McGinn, Mr. Michael P.</t>
  </si>
  <si>
    <t>Jones, Mr. Russell M</t>
  </si>
  <si>
    <t xml:space="preserve">  Russell M</t>
  </si>
  <si>
    <t>Quinteros, Mr. Martin</t>
  </si>
  <si>
    <t xml:space="preserve">  Martin</t>
  </si>
  <si>
    <t>Loenser, Mr. Michael</t>
  </si>
  <si>
    <t>Aitken, Mr. Miles</t>
  </si>
  <si>
    <t xml:space="preserve">  Miles</t>
  </si>
  <si>
    <t>Furrer, Ms. Amanda</t>
  </si>
  <si>
    <t>Konigs, Mr. Roger</t>
  </si>
  <si>
    <t>Tesdahl, Mr. Brock J</t>
  </si>
  <si>
    <t xml:space="preserve">  Brock J</t>
  </si>
  <si>
    <t>Engel, Mr. Stephen F.</t>
  </si>
  <si>
    <t xml:space="preserve">  Stephen F</t>
  </si>
  <si>
    <t>Kuck, Ms. Missy</t>
  </si>
  <si>
    <t xml:space="preserve">  Missy</t>
  </si>
  <si>
    <t>Dillon, Mr. William</t>
  </si>
  <si>
    <t>Neuschel, Ms. Lauren M</t>
  </si>
  <si>
    <t xml:space="preserve">  Lauren M</t>
  </si>
  <si>
    <t>Rosales Ramirez, Mr. Apolo U.</t>
  </si>
  <si>
    <t xml:space="preserve">  Apolo U</t>
  </si>
  <si>
    <t>Marquez, Mr. Alfons</t>
  </si>
  <si>
    <t xml:space="preserve">  Alfons</t>
  </si>
  <si>
    <t>Green, Ms. Amber</t>
  </si>
  <si>
    <t xml:space="preserve">  Amber</t>
  </si>
  <si>
    <t>Schubel, Ms. Leah C.</t>
  </si>
  <si>
    <t xml:space="preserve">  Leah C</t>
  </si>
  <si>
    <t>Jimenez, Ms. Lilia</t>
  </si>
  <si>
    <t xml:space="preserve">  Lilia</t>
  </si>
  <si>
    <t>Zimny-Schmitt, Mr. Danny</t>
  </si>
  <si>
    <t xml:space="preserve">  Danny</t>
  </si>
  <si>
    <t>Hill, Ms. Lauren</t>
  </si>
  <si>
    <t>Brohart, Ms. Courtney</t>
  </si>
  <si>
    <t>Ryan, Ms. Elizabeth</t>
  </si>
  <si>
    <t>Oka, Ms. Satomi</t>
  </si>
  <si>
    <t xml:space="preserve">  Satomi</t>
  </si>
  <si>
    <t>Newman, Mr. Matthew D</t>
  </si>
  <si>
    <t>Metzger, Mr. Peter T II</t>
  </si>
  <si>
    <t xml:space="preserve">  Peter T II</t>
  </si>
  <si>
    <t>Gonzalez, Mr. Manuel</t>
  </si>
  <si>
    <t xml:space="preserve">  Manuel</t>
  </si>
  <si>
    <t>Vaughn, Ms. Kindsey P.</t>
  </si>
  <si>
    <t xml:space="preserve">  Kindsey P</t>
  </si>
  <si>
    <t>Clifford, Mr. Thomas G.</t>
  </si>
  <si>
    <t xml:space="preserve">  Thomas G</t>
  </si>
  <si>
    <t>Petty, Mr. Kyle S</t>
  </si>
  <si>
    <t xml:space="preserve">  Kyle S</t>
  </si>
  <si>
    <t>Sanford, Mr. Alexander J.</t>
  </si>
  <si>
    <t xml:space="preserve">  Alexander J</t>
  </si>
  <si>
    <t>Sprague, Mr. Dustin L</t>
  </si>
  <si>
    <t xml:space="preserve">  Dustin L</t>
  </si>
  <si>
    <t>Lasseron, Mrs. Chloe</t>
  </si>
  <si>
    <t xml:space="preserve">  Chloe</t>
  </si>
  <si>
    <t>Bushong, Ms. Cailtlin</t>
  </si>
  <si>
    <t xml:space="preserve">  Cailtlin</t>
  </si>
  <si>
    <t>Dennison, Mr. Joshua</t>
  </si>
  <si>
    <t>Lira, Mr. Chuy</t>
  </si>
  <si>
    <t xml:space="preserve">  Chuy</t>
  </si>
  <si>
    <t>Nahigian, Ms. Laurie B</t>
  </si>
  <si>
    <t xml:space="preserve">  Laurie B</t>
  </si>
  <si>
    <t>Cackett, Ms. Rachel B.</t>
  </si>
  <si>
    <t xml:space="preserve">  Rachel B</t>
  </si>
  <si>
    <t>Hunter-Galvan, Ms. Liza</t>
  </si>
  <si>
    <t xml:space="preserve">  Liza</t>
  </si>
  <si>
    <t>Pierret, Ms. Lindsey</t>
  </si>
  <si>
    <t>White, Ms. Lindsay E.</t>
  </si>
  <si>
    <t xml:space="preserve">  Lindsay E</t>
  </si>
  <si>
    <t>O'Neil, Ms. Kathleen M.</t>
  </si>
  <si>
    <t xml:space="preserve">  Kathleen M</t>
  </si>
  <si>
    <t>Leitz, Ms. Aya</t>
  </si>
  <si>
    <t xml:space="preserve">  Aya</t>
  </si>
  <si>
    <t>Durfee, Ms. Carolyn R</t>
  </si>
  <si>
    <t xml:space="preserve">  Carolyn R</t>
  </si>
  <si>
    <t>Maylone, Ms. Bethany</t>
  </si>
  <si>
    <t xml:space="preserve">  Bethany</t>
  </si>
  <si>
    <t>Reiland, Ms. Holly A</t>
  </si>
  <si>
    <t xml:space="preserve">  Holly A</t>
  </si>
  <si>
    <t>Hu, Mr. Ping</t>
  </si>
  <si>
    <t xml:space="preserve">  Ping</t>
  </si>
  <si>
    <t>Lessek, Mr. Tim</t>
  </si>
  <si>
    <t>Colavincenzo, Mr. John</t>
  </si>
  <si>
    <t>Mendez-Karr, Mrs. Cynthia</t>
  </si>
  <si>
    <t>Saulnier, Mr. Emmett</t>
  </si>
  <si>
    <t xml:space="preserve">  Emmett</t>
  </si>
  <si>
    <t>Schoonover, Ms. Kate</t>
  </si>
  <si>
    <t>Hass, Mr. Christopher L.</t>
  </si>
  <si>
    <t xml:space="preserve">  Christopher L</t>
  </si>
  <si>
    <t>Cadotte, Mr. Christopher P.</t>
  </si>
  <si>
    <t>Cacciapaglia, Mr. Christopher W</t>
  </si>
  <si>
    <t xml:space="preserve">  Christopher W</t>
  </si>
  <si>
    <t>Mininger, Mr. Norman H.</t>
  </si>
  <si>
    <t xml:space="preserve">  Norman H</t>
  </si>
  <si>
    <t>Mayo, Ms. Susan</t>
  </si>
  <si>
    <t>Zicko, Ms. Tatyana K</t>
  </si>
  <si>
    <t xml:space="preserve">  Tatyana K</t>
  </si>
  <si>
    <t>Graham, Ms. Chrissy</t>
  </si>
  <si>
    <t xml:space="preserve">  Chrissy</t>
  </si>
  <si>
    <t>Boland, Ms. Carrie</t>
  </si>
  <si>
    <t>Cupp, Ms. Halle</t>
  </si>
  <si>
    <t xml:space="preserve">  Halle</t>
  </si>
  <si>
    <t>Shaw, Ms. Carolyn</t>
  </si>
  <si>
    <t>Klassen, Ms. Tara D.</t>
  </si>
  <si>
    <t xml:space="preserve">  Tara D</t>
  </si>
  <si>
    <t>Musal, Mr. Rasim M</t>
  </si>
  <si>
    <t xml:space="preserve">  Rasim M</t>
  </si>
  <si>
    <t>Kitayama, Ms. Dina</t>
  </si>
  <si>
    <t xml:space="preserve">  Dina</t>
  </si>
  <si>
    <t>Altman, Ms. Lisa</t>
  </si>
  <si>
    <t>Demchko, Ms. Caitrin</t>
  </si>
  <si>
    <t xml:space="preserve">  Caitrin</t>
  </si>
  <si>
    <t>Wild, Ms. Adriana S</t>
  </si>
  <si>
    <t xml:space="preserve">  Adriana S</t>
  </si>
  <si>
    <t>Betts, Ms. Megan</t>
  </si>
  <si>
    <t>Martin, Mrs. Kristen M</t>
  </si>
  <si>
    <t xml:space="preserve">  Kristen M</t>
  </si>
  <si>
    <t>Vandeventer, Ms. Alix</t>
  </si>
  <si>
    <t xml:space="preserve">  Alix</t>
  </si>
  <si>
    <t>Hirano, Mr. Kakushin</t>
  </si>
  <si>
    <t xml:space="preserve">  Kakushin</t>
  </si>
  <si>
    <t>Davi, Mr. Michael J</t>
  </si>
  <si>
    <t>Sloan, Mr. Bradley</t>
  </si>
  <si>
    <t>Homich, Mr. Matt</t>
  </si>
  <si>
    <t>Bell, Ms. Amanda C.</t>
  </si>
  <si>
    <t xml:space="preserve">  Amanda C</t>
  </si>
  <si>
    <t>Kristjansson, Mr. Valur</t>
  </si>
  <si>
    <t xml:space="preserve">  Valur</t>
  </si>
  <si>
    <t>Pitman, Ms. Erica J</t>
  </si>
  <si>
    <t xml:space="preserve">  Erica J</t>
  </si>
  <si>
    <t>Curley, Mr. Stephen F.</t>
  </si>
  <si>
    <t>Zimmer, Ms. Lissa</t>
  </si>
  <si>
    <t xml:space="preserve">  Lissa</t>
  </si>
  <si>
    <t>Granski, Ms. Megan</t>
  </si>
  <si>
    <t>Dunn, Ms. Alyson</t>
  </si>
  <si>
    <t xml:space="preserve">  Alyson</t>
  </si>
  <si>
    <t>Regina, Mr. Chance B</t>
  </si>
  <si>
    <t xml:space="preserve">  Chance B</t>
  </si>
  <si>
    <t>O'Connor, Mr. Sean P</t>
  </si>
  <si>
    <t>Howe, Ms. Therese</t>
  </si>
  <si>
    <t xml:space="preserve">  Therese</t>
  </si>
  <si>
    <t>Atwater, Mr. Beau</t>
  </si>
  <si>
    <t xml:space="preserve">  Beau</t>
  </si>
  <si>
    <t>Gurganus, Ms. Kelsey M</t>
  </si>
  <si>
    <t xml:space="preserve">  Kelsey M</t>
  </si>
  <si>
    <t>Holden, Ms. Gretchen</t>
  </si>
  <si>
    <t xml:space="preserve">  Gretchen</t>
  </si>
  <si>
    <t>Parton, Mr. Nicholas E.</t>
  </si>
  <si>
    <t xml:space="preserve">  Nicholas E</t>
  </si>
  <si>
    <t>Downs, Ms. Deborah</t>
  </si>
  <si>
    <t xml:space="preserve">  Deborah</t>
  </si>
  <si>
    <t>Dent, Mr. Chuck W. Jr.</t>
  </si>
  <si>
    <t xml:space="preserve">  Chuck W</t>
  </si>
  <si>
    <t>Ranti, Mr. Daniel</t>
  </si>
  <si>
    <t>Ishaq, Ms. Amany</t>
  </si>
  <si>
    <t xml:space="preserve">  Amany</t>
  </si>
  <si>
    <t>Wiles, Ms. Kipling</t>
  </si>
  <si>
    <t xml:space="preserve">  Kipling</t>
  </si>
  <si>
    <t>Roberts, Mr. Duncan</t>
  </si>
  <si>
    <t xml:space="preserve">  Duncan</t>
  </si>
  <si>
    <t>Serafini, Mr. Louis C.</t>
  </si>
  <si>
    <t xml:space="preserve">  Louis C</t>
  </si>
  <si>
    <t>Button, Mr. Daniel J</t>
  </si>
  <si>
    <t>Gaal, Ms. Ildiko M.</t>
  </si>
  <si>
    <t xml:space="preserve">  Ildiko M</t>
  </si>
  <si>
    <t>Liptak, Ms. Melinda E.</t>
  </si>
  <si>
    <t xml:space="preserve">  Melinda E</t>
  </si>
  <si>
    <t>Kellam, Ms. Ashley M</t>
  </si>
  <si>
    <t>Gordon, Ms. Stephanie</t>
  </si>
  <si>
    <t>Hyland, Mr. Sean P.</t>
  </si>
  <si>
    <t>Wagoner, Ms. Emily G</t>
  </si>
  <si>
    <t xml:space="preserve">  Emily G</t>
  </si>
  <si>
    <t>Thomas, Mr. Malcolm</t>
  </si>
  <si>
    <t>Goffi, Mr. Danilo</t>
  </si>
  <si>
    <t xml:space="preserve">  Danilo</t>
  </si>
  <si>
    <t>Salovaara, Mr. Mikko</t>
  </si>
  <si>
    <t xml:space="preserve">  Mikko</t>
  </si>
  <si>
    <t>Reid, Ms. Paula C.</t>
  </si>
  <si>
    <t xml:space="preserve">  Paula C</t>
  </si>
  <si>
    <t>Allan, Ms. Kirsten N.</t>
  </si>
  <si>
    <t xml:space="preserve">  Kirsten N</t>
  </si>
  <si>
    <t>McLaughlin, Ms. Christy</t>
  </si>
  <si>
    <t xml:space="preserve">  Christy</t>
  </si>
  <si>
    <t>Lee, Ms. Jennifer</t>
  </si>
  <si>
    <t>Tang, Ms. Jingjing</t>
  </si>
  <si>
    <t xml:space="preserve">  Jingjing</t>
  </si>
  <si>
    <t>Kennedy, Mr. Morgan</t>
  </si>
  <si>
    <t xml:space="preserve">  Morgan</t>
  </si>
  <si>
    <t>Condon, Mr. Patrick J.</t>
  </si>
  <si>
    <t>Chepkwony, Mr. Frankline</t>
  </si>
  <si>
    <t xml:space="preserve">  Frankline</t>
  </si>
  <si>
    <t>Rodriguez, Ms. Laura T.</t>
  </si>
  <si>
    <t xml:space="preserve">  Laura T</t>
  </si>
  <si>
    <t>Szynkarczuk, Ms. Natalia</t>
  </si>
  <si>
    <t xml:space="preserve">  Natalia</t>
  </si>
  <si>
    <t>Brill, Ms. Jennifer L.</t>
  </si>
  <si>
    <t>Adams, Ms. Brooke</t>
  </si>
  <si>
    <t xml:space="preserve">  Brooke</t>
  </si>
  <si>
    <t>Nunn, Mr. Jeremy M</t>
  </si>
  <si>
    <t xml:space="preserve">  Jeremy M</t>
  </si>
  <si>
    <t>Blair, Ms. Megan L.</t>
  </si>
  <si>
    <t xml:space="preserve">  Megan L</t>
  </si>
  <si>
    <t>Sharkey, Mr. Bryan</t>
  </si>
  <si>
    <t>Scalard, Ms. Marny</t>
  </si>
  <si>
    <t xml:space="preserve">  Marny</t>
  </si>
  <si>
    <t>Burget, Mr. Marc</t>
  </si>
  <si>
    <t>English, Mr. Benjamin L</t>
  </si>
  <si>
    <t xml:space="preserve">  Benjamin L</t>
  </si>
  <si>
    <t>Hampton, Mr. Rob G</t>
  </si>
  <si>
    <t xml:space="preserve">  Rob G</t>
  </si>
  <si>
    <t>Flynn, Ms. Stefanie A</t>
  </si>
  <si>
    <t xml:space="preserve">  Stefanie A</t>
  </si>
  <si>
    <t>Knast, Ms. Stephanie</t>
  </si>
  <si>
    <t>Lucas, Ms. Caroline F.</t>
  </si>
  <si>
    <t xml:space="preserve">  Caroline F</t>
  </si>
  <si>
    <t>Thomas, Ms. Julia J.</t>
  </si>
  <si>
    <t xml:space="preserve">  Julia J</t>
  </si>
  <si>
    <t>Cherewatti, Mr. Jack</t>
  </si>
  <si>
    <t>Olle, Mr. Bernat</t>
  </si>
  <si>
    <t xml:space="preserve">  Bernat</t>
  </si>
  <si>
    <t>Hamsi, Mr. Hicham</t>
  </si>
  <si>
    <t xml:space="preserve">  Hicham</t>
  </si>
  <si>
    <t>Finnegan, Ms. Sarah</t>
  </si>
  <si>
    <t>Walsh, Mr. Anthony S</t>
  </si>
  <si>
    <t>Villa, Ms. Elisabetta</t>
  </si>
  <si>
    <t xml:space="preserve">  Elisabetta</t>
  </si>
  <si>
    <t>Cable, Mr. Trevor N.</t>
  </si>
  <si>
    <t xml:space="preserve">  Trevor N</t>
  </si>
  <si>
    <t>Eiring, Ms. Nancy</t>
  </si>
  <si>
    <t xml:space="preserve">  Nancy</t>
  </si>
  <si>
    <t>Connor, Ms. Allison R.</t>
  </si>
  <si>
    <t xml:space="preserve">  Allison R</t>
  </si>
  <si>
    <t>Friedman, Mr. Robert J.</t>
  </si>
  <si>
    <t>Croker, Mr. Nicholas</t>
  </si>
  <si>
    <t>Beganics, Mr. Kevin L</t>
  </si>
  <si>
    <t>Huberty, Mr. Bryan</t>
  </si>
  <si>
    <t>Jacobs, Ms. Janae N.</t>
  </si>
  <si>
    <t xml:space="preserve">  Janae N</t>
  </si>
  <si>
    <t>Hazlehurst, Ms. Audrey</t>
  </si>
  <si>
    <t>Marin, Ms. Laura</t>
  </si>
  <si>
    <t>Dear, Ms. Nicole F</t>
  </si>
  <si>
    <t xml:space="preserve">  Nicole F</t>
  </si>
  <si>
    <t>Lederer, Ms. Krista L</t>
  </si>
  <si>
    <t xml:space="preserve">  Krista L</t>
  </si>
  <si>
    <t>Robson, Ms. Denise</t>
  </si>
  <si>
    <t xml:space="preserve">  Denise</t>
  </si>
  <si>
    <t>Galvan, Mr. Ariel</t>
  </si>
  <si>
    <t xml:space="preserve">  Ariel</t>
  </si>
  <si>
    <t>Walsh, Mr. Jeremy</t>
  </si>
  <si>
    <t>Teeuwen, Ms. Rosalie</t>
  </si>
  <si>
    <t xml:space="preserve">  Rosalie</t>
  </si>
  <si>
    <t>List, Mr. Jay</t>
  </si>
  <si>
    <t>Shafar, Mr. Vitaliy</t>
  </si>
  <si>
    <t xml:space="preserve">  Vitaliy</t>
  </si>
  <si>
    <t>Copenhaver, Mr. Benjamin W.</t>
  </si>
  <si>
    <t xml:space="preserve">  Benjamin W</t>
  </si>
  <si>
    <t>Stump, Mr. Jesse</t>
  </si>
  <si>
    <t>Wehrman, Mr. Mark</t>
  </si>
  <si>
    <t>Sischo, Ms. Lauren</t>
  </si>
  <si>
    <t>Fonti, Mr. Massimiliano</t>
  </si>
  <si>
    <t xml:space="preserve">  Massimiliano</t>
  </si>
  <si>
    <t>Merlis, Mr. Josh</t>
  </si>
  <si>
    <t>Hasegawa, Mr. Kiyokatsu</t>
  </si>
  <si>
    <t xml:space="preserve">  Kiyokatsu</t>
  </si>
  <si>
    <t>Haselden, Ms. Amanda L</t>
  </si>
  <si>
    <t>Simonson, Mr. Matthew</t>
  </si>
  <si>
    <t>Montag, Ms. Julia M</t>
  </si>
  <si>
    <t xml:space="preserve">  Julia M</t>
  </si>
  <si>
    <t>Deroian, Ms. Rhea</t>
  </si>
  <si>
    <t xml:space="preserve">  Rhea</t>
  </si>
  <si>
    <t>Goetz, Mr. Justin</t>
  </si>
  <si>
    <t>Brady, Mr. Shamus M.</t>
  </si>
  <si>
    <t xml:space="preserve">  Shamus M</t>
  </si>
  <si>
    <t>Moran, Mr. Mike</t>
  </si>
  <si>
    <t>Strickler, Ms. Mary Beth</t>
  </si>
  <si>
    <t xml:space="preserve">  Mary Beth</t>
  </si>
  <si>
    <t>Simone, Ms. Erin</t>
  </si>
  <si>
    <t xml:space="preserve">  Erin</t>
  </si>
  <si>
    <t>Von Rock, Ms. Hallie</t>
  </si>
  <si>
    <t xml:space="preserve">  Hallie</t>
  </si>
  <si>
    <t>Woodard, Ms. Paige P</t>
  </si>
  <si>
    <t xml:space="preserve">  Paige P</t>
  </si>
  <si>
    <t>Li, Ms. Ji</t>
  </si>
  <si>
    <t xml:space="preserve">  Ji</t>
  </si>
  <si>
    <t>Sinda, Ms. Carissa A</t>
  </si>
  <si>
    <t xml:space="preserve">  Carissa A</t>
  </si>
  <si>
    <t>Rydland, Ms. Mona</t>
  </si>
  <si>
    <t xml:space="preserve">  Mona</t>
  </si>
  <si>
    <t>Vespa, Ms. Kristin R.</t>
  </si>
  <si>
    <t xml:space="preserve">  Kristin R</t>
  </si>
  <si>
    <t>Meadows, Ms. Beth</t>
  </si>
  <si>
    <t>Toppen, Ms. Allison</t>
  </si>
  <si>
    <t>Ermer, Ms. Ashley E</t>
  </si>
  <si>
    <t>Dionne, Ms. Hilary K.</t>
  </si>
  <si>
    <t xml:space="preserve">  Hilary K</t>
  </si>
  <si>
    <t>Stasulli, Ms. Dominique</t>
  </si>
  <si>
    <t xml:space="preserve">  Dominique</t>
  </si>
  <si>
    <t>Duran, Mr. Carlos I</t>
  </si>
  <si>
    <t xml:space="preserve">  Carlos I</t>
  </si>
  <si>
    <t>Klundt, Mr. Matthew</t>
  </si>
  <si>
    <t>Waters, Ms. Kara</t>
  </si>
  <si>
    <t>Rusk, Ms. Sarah S</t>
  </si>
  <si>
    <t xml:space="preserve">  Sarah S</t>
  </si>
  <si>
    <t>Gersbach, Ms. Shauna R.</t>
  </si>
  <si>
    <t xml:space="preserve">  Shauna R</t>
  </si>
  <si>
    <t>Taylor-Watson, Ms. Lindsay J.</t>
  </si>
  <si>
    <t xml:space="preserve">  Lindsay J</t>
  </si>
  <si>
    <t>Crawford, Ms. Danya A.</t>
  </si>
  <si>
    <t xml:space="preserve">  Danya A</t>
  </si>
  <si>
    <t>Levitsky, Ms. Lorraine</t>
  </si>
  <si>
    <t xml:space="preserve">  Lorraine</t>
  </si>
  <si>
    <t>Carroll, Ms. Jennifer L.</t>
  </si>
  <si>
    <t>Campos, Mr. Jesus Sr.</t>
  </si>
  <si>
    <t xml:space="preserve">  Jesus Sr</t>
  </si>
  <si>
    <t>Flajslik, Ms. Kristen</t>
  </si>
  <si>
    <t>Chua, Ms. Catherine C.</t>
  </si>
  <si>
    <t xml:space="preserve">  Catherine C</t>
  </si>
  <si>
    <t>Wiltse, Ms. Paula</t>
  </si>
  <si>
    <t>Fisher, Ms. Evan</t>
  </si>
  <si>
    <t xml:space="preserve">  Evan</t>
  </si>
  <si>
    <t>Wilzbacher, Mr. Nathan J</t>
  </si>
  <si>
    <t xml:space="preserve">  Nathan J</t>
  </si>
  <si>
    <t>Thayer, Ms. Ashley M</t>
  </si>
  <si>
    <t>Brosseau, Mr. Jason</t>
  </si>
  <si>
    <t>Phares, Mr. Marshall</t>
  </si>
  <si>
    <t xml:space="preserve">  Marshall</t>
  </si>
  <si>
    <t>Curley, Mr. Lavar</t>
  </si>
  <si>
    <t xml:space="preserve">  Lavar</t>
  </si>
  <si>
    <t>Johnston, Mr. Charlie T.</t>
  </si>
  <si>
    <t xml:space="preserve">  Charlie T</t>
  </si>
  <si>
    <t>Padula, Mrs. Lauren</t>
  </si>
  <si>
    <t>Gamirov, Mr. Arthur</t>
  </si>
  <si>
    <t xml:space="preserve">  Arthur</t>
  </si>
  <si>
    <t>Briot, Mr. Thomas</t>
  </si>
  <si>
    <t>De Hueck, Ms. Jennifer</t>
  </si>
  <si>
    <t>Putt, Ms. Tammy</t>
  </si>
  <si>
    <t xml:space="preserve">  Tammy</t>
  </si>
  <si>
    <t>Deiman, Ms. Lena</t>
  </si>
  <si>
    <t xml:space="preserve">  Lena</t>
  </si>
  <si>
    <t>Bonanni, Ms. Valentina</t>
  </si>
  <si>
    <t xml:space="preserve">  Valentina</t>
  </si>
  <si>
    <t>Stein, Mr. Russell N.</t>
  </si>
  <si>
    <t xml:space="preserve">  Russell N</t>
  </si>
  <si>
    <t>Laumann, Mr. Scott R.</t>
  </si>
  <si>
    <t xml:space="preserve">  Scott R</t>
  </si>
  <si>
    <t>Galaviz, Mr. Jose Francisco Sr.</t>
  </si>
  <si>
    <t xml:space="preserve">  Jose Francisco Sr</t>
  </si>
  <si>
    <t>Piper, Mr. Paul J</t>
  </si>
  <si>
    <t xml:space="preserve">  Paul J</t>
  </si>
  <si>
    <t>Cantini, Mr. Adam</t>
  </si>
  <si>
    <t>Hartman, Mr. Edward J.</t>
  </si>
  <si>
    <t xml:space="preserve">  Edward J</t>
  </si>
  <si>
    <t>Werhane, Mr. Patrick A.</t>
  </si>
  <si>
    <t xml:space="preserve">  Patrick A</t>
  </si>
  <si>
    <t>Davies, Mr. Geraint H</t>
  </si>
  <si>
    <t xml:space="preserve">  Geraint H</t>
  </si>
  <si>
    <t>Hummel, Mr. Dj</t>
  </si>
  <si>
    <t xml:space="preserve">  Dj</t>
  </si>
  <si>
    <t>Lutz, Mr. Zachary A</t>
  </si>
  <si>
    <t xml:space="preserve">  Zachary A</t>
  </si>
  <si>
    <t>Waters, Mr. Brian W.</t>
  </si>
  <si>
    <t xml:space="preserve">  Brian W</t>
  </si>
  <si>
    <t>Viglienzoni, Mr. Joe</t>
  </si>
  <si>
    <t>Rathbun, Mr. Stephen</t>
  </si>
  <si>
    <t>crane, Ms. Ellen L.</t>
  </si>
  <si>
    <t xml:space="preserve">  Ellen L</t>
  </si>
  <si>
    <t>Conant, Ms. Cindy</t>
  </si>
  <si>
    <t>Huyser-Wierenga, Ms. Abigail R.</t>
  </si>
  <si>
    <t xml:space="preserve">  Abigail R</t>
  </si>
  <si>
    <t>Natalini, Ms. Amy L.</t>
  </si>
  <si>
    <t>Robbins, Ms. Amy</t>
  </si>
  <si>
    <t>Stanislav, Mrs. Grace H</t>
  </si>
  <si>
    <t xml:space="preserve">  Grace H</t>
  </si>
  <si>
    <t>Meyer, Ms. Caitie J.</t>
  </si>
  <si>
    <t xml:space="preserve">  Caitie J</t>
  </si>
  <si>
    <t>Mears, Mr. Benjamin</t>
  </si>
  <si>
    <t>Neill, Mr. Ian T</t>
  </si>
  <si>
    <t xml:space="preserve">  Ian T</t>
  </si>
  <si>
    <t>Tola, Mr. Tadese</t>
  </si>
  <si>
    <t xml:space="preserve">  Tadese</t>
  </si>
  <si>
    <t>Briskman, Mr. Jonathan</t>
  </si>
  <si>
    <t>Ritzenhein, Mr. Dathan</t>
  </si>
  <si>
    <t xml:space="preserve">  Dathan</t>
  </si>
  <si>
    <t>Malkowski, Mr. Eric</t>
  </si>
  <si>
    <t>Andreyko, Ms. Allison M</t>
  </si>
  <si>
    <t>Landry, Mr. Paul</t>
  </si>
  <si>
    <t>Lozier, Mr. Aaron R</t>
  </si>
  <si>
    <t xml:space="preserve">  Aaron R</t>
  </si>
  <si>
    <t>O'Brien, Ms. Caitlin H.</t>
  </si>
  <si>
    <t xml:space="preserve">  Caitlin H</t>
  </si>
  <si>
    <t>Rodas, Mr. Harald E.</t>
  </si>
  <si>
    <t xml:space="preserve">  Harald E</t>
  </si>
  <si>
    <t>O'Connor, Ms. Siobhan A.</t>
  </si>
  <si>
    <t xml:space="preserve">  Siobhan A</t>
  </si>
  <si>
    <t>White, Ms. Andrea J.</t>
  </si>
  <si>
    <t xml:space="preserve">  Andrea J</t>
  </si>
  <si>
    <t>Davenport, Ms. Marie</t>
  </si>
  <si>
    <t>Karmen, Ms. Rachel A.</t>
  </si>
  <si>
    <t xml:space="preserve">  Rachel A</t>
  </si>
  <si>
    <t>Miller, Ms. Emma</t>
  </si>
  <si>
    <t>Lippmann, Ms. Kiersten</t>
  </si>
  <si>
    <t xml:space="preserve">  Kiersten</t>
  </si>
  <si>
    <t>Klehm, Ms. Rachael</t>
  </si>
  <si>
    <t>Murphy, Mr. Timothy P.</t>
  </si>
  <si>
    <t>Desisa, Mr. Lelisa</t>
  </si>
  <si>
    <t xml:space="preserve">  Lelisa</t>
  </si>
  <si>
    <t>Brooks, Mr. Nate</t>
  </si>
  <si>
    <t>Stone, Mr. Chris C.</t>
  </si>
  <si>
    <t xml:space="preserve">  Chris C</t>
  </si>
  <si>
    <t>Weispfennig, Mr. Scott</t>
  </si>
  <si>
    <t>Sorrell, Mr. Kevin</t>
  </si>
  <si>
    <t>Morris, Mr. Erik C.</t>
  </si>
  <si>
    <t xml:space="preserve">  Erik C</t>
  </si>
  <si>
    <t>Marek, Mr. Shawn C</t>
  </si>
  <si>
    <t xml:space="preserve">  Shawn C</t>
  </si>
  <si>
    <t>Armstrong, Mr. Vajin L.</t>
  </si>
  <si>
    <t xml:space="preserve">  Vajin L</t>
  </si>
  <si>
    <t>Werner, Mr. John K. Jr.</t>
  </si>
  <si>
    <t xml:space="preserve">  John K</t>
  </si>
  <si>
    <t>Gries, Mr. Kevin J.</t>
  </si>
  <si>
    <t>Mills, Mr. Kirby W.</t>
  </si>
  <si>
    <t xml:space="preserve">  Kirby W</t>
  </si>
  <si>
    <t>Penny, Mr. J A</t>
  </si>
  <si>
    <t xml:space="preserve">  J A</t>
  </si>
  <si>
    <t>Hicks, Mr. Dustin G.</t>
  </si>
  <si>
    <t xml:space="preserve">  Dustin G</t>
  </si>
  <si>
    <t>Masayesva, Mr. Anthony G</t>
  </si>
  <si>
    <t xml:space="preserve">  Anthony G</t>
  </si>
  <si>
    <t>Paavola, Mr. Ryan</t>
  </si>
  <si>
    <t>Gehlsen, Mr. Eric N</t>
  </si>
  <si>
    <t xml:space="preserve">  Eric N</t>
  </si>
  <si>
    <t>Roche, Mr. Connor</t>
  </si>
  <si>
    <t xml:space="preserve">  Connor</t>
  </si>
  <si>
    <t>Hearn, Mr. Patrick H.</t>
  </si>
  <si>
    <t xml:space="preserve">  Patrick H</t>
  </si>
  <si>
    <t>Dimson, Mr. Tyler</t>
  </si>
  <si>
    <t>Slason, Ms. Deborah L.</t>
  </si>
  <si>
    <t xml:space="preserve">  Deborah L</t>
  </si>
  <si>
    <t>Gibson, Ms. Andrea K</t>
  </si>
  <si>
    <t>Erdos, Ms. Elleree</t>
  </si>
  <si>
    <t xml:space="preserve">  Elleree</t>
  </si>
  <si>
    <t>Cushman, Mr. Brandon J</t>
  </si>
  <si>
    <t xml:space="preserve">  Brandon J</t>
  </si>
  <si>
    <t>Hammel, Mr. Steve</t>
  </si>
  <si>
    <t>Ytterstad, Ms. Nina Wavik Sr.</t>
  </si>
  <si>
    <t xml:space="preserve">  Nina Wavik Sr</t>
  </si>
  <si>
    <t>Prince, Ms. Dani</t>
  </si>
  <si>
    <t xml:space="preserve">  Dani</t>
  </si>
  <si>
    <t>Freeman, Ms. Jennifer A.</t>
  </si>
  <si>
    <t>Petrulak, Mr. Martin</t>
  </si>
  <si>
    <t>Lloyd, Mr. Steve</t>
  </si>
  <si>
    <t>Zablocki, Mr. Christopher</t>
  </si>
  <si>
    <t>Van Meter, Ms. Kathryn M.</t>
  </si>
  <si>
    <t xml:space="preserve">  Kathryn M</t>
  </si>
  <si>
    <t>Babay, Ms. Emily</t>
  </si>
  <si>
    <t>Taylor, Mr. Trent A</t>
  </si>
  <si>
    <t xml:space="preserve">  Trent A</t>
  </si>
  <si>
    <t>Smith, Ms. Jennifer E</t>
  </si>
  <si>
    <t xml:space="preserve">  Jennifer E</t>
  </si>
  <si>
    <t>Moody, Ms. Polly</t>
  </si>
  <si>
    <t>Swierzbinski, Ms. Elizabeth</t>
  </si>
  <si>
    <t>Schwartz, Ms. Tiffany A.</t>
  </si>
  <si>
    <t>Sanseverino, Mr. Cole</t>
  </si>
  <si>
    <t>Lawder, Mr. Matthew T.</t>
  </si>
  <si>
    <t>Young, Mr. Zachary</t>
  </si>
  <si>
    <t>Hoerner, Mr. Matthew T.</t>
  </si>
  <si>
    <t>Benson, Mr. Pat</t>
  </si>
  <si>
    <t xml:space="preserve">  Pat</t>
  </si>
  <si>
    <t>Horton, Ms. Ashley</t>
  </si>
  <si>
    <t>McGraw, Ms. Elizabeth A.</t>
  </si>
  <si>
    <t>Beaulne, Ms. Rebecca M.</t>
  </si>
  <si>
    <t xml:space="preserve">  Rebecca M</t>
  </si>
  <si>
    <t>Lunz, Ms. Ruth</t>
  </si>
  <si>
    <t xml:space="preserve">  Ruth</t>
  </si>
  <si>
    <t>Kyle, Mr. Gregory S</t>
  </si>
  <si>
    <t xml:space="preserve">  Gregory S</t>
  </si>
  <si>
    <t>Brackenwagen, Ms. Alexandra S</t>
  </si>
  <si>
    <t xml:space="preserve">  Alexandra S</t>
  </si>
  <si>
    <t>Schmitt, Ms. Hillary</t>
  </si>
  <si>
    <t xml:space="preserve">  Hillary</t>
  </si>
  <si>
    <t>Borden, Ms. Amy K.</t>
  </si>
  <si>
    <t xml:space="preserve">  Amy K</t>
  </si>
  <si>
    <t>McLean, Mr. Scott</t>
  </si>
  <si>
    <t>Regan, Mr. John</t>
  </si>
  <si>
    <t>Koenis, Mr. Maaikel</t>
  </si>
  <si>
    <t xml:space="preserve">  Maaikel</t>
  </si>
  <si>
    <t>Kittaka, Mr. Daniel C</t>
  </si>
  <si>
    <t>Concannon, Mr. Christopher S.</t>
  </si>
  <si>
    <t xml:space="preserve">  Christopher S</t>
  </si>
  <si>
    <t>Johnson, Mr. William R</t>
  </si>
  <si>
    <t>Schultz, Ms. Lyndsy</t>
  </si>
  <si>
    <t xml:space="preserve">  Lyndsy</t>
  </si>
  <si>
    <t>Brannigan, Ms. Jessica</t>
  </si>
  <si>
    <t>Cavallo, Ms. Anna</t>
  </si>
  <si>
    <t xml:space="preserve">  Anna</t>
  </si>
  <si>
    <t>Chang, Mr. Jordan</t>
  </si>
  <si>
    <t>Axelrod, Mr. Brian</t>
  </si>
  <si>
    <t>Davenport, Ms. Katherine A</t>
  </si>
  <si>
    <t>Roberge, Ms. Melanie</t>
  </si>
  <si>
    <t>Schmidt, Ms. Jessica</t>
  </si>
  <si>
    <t>Kosters, Mr. Eric S</t>
  </si>
  <si>
    <t xml:space="preserve">  Eric S</t>
  </si>
  <si>
    <t>Dykes, Mr. Joseph</t>
  </si>
  <si>
    <t>Velan, Ms. Mary</t>
  </si>
  <si>
    <t>Goolik, Ms. Natalie</t>
  </si>
  <si>
    <t>Bain, Mr. Christopher</t>
  </si>
  <si>
    <t>Wieck, Ms. Sonja</t>
  </si>
  <si>
    <t xml:space="preserve">  Sonja</t>
  </si>
  <si>
    <t>Friel, Ms. Alexandra</t>
  </si>
  <si>
    <t>Santandreu, Ms. Martha L.</t>
  </si>
  <si>
    <t xml:space="preserve">  Martha L</t>
  </si>
  <si>
    <t>Johnson, Mr. Ryan C.</t>
  </si>
  <si>
    <t>Gerber, Mr. Cliff</t>
  </si>
  <si>
    <t xml:space="preserve">  Cliff</t>
  </si>
  <si>
    <t>Benadum, Mr. Blue</t>
  </si>
  <si>
    <t xml:space="preserve">  Blue</t>
  </si>
  <si>
    <t>Ragazzini, Mr. Jeffrey M</t>
  </si>
  <si>
    <t xml:space="preserve">  Jeffrey M</t>
  </si>
  <si>
    <t>Kessinger, Mr. Andrew</t>
  </si>
  <si>
    <t>Bezgin, Ms. Julia</t>
  </si>
  <si>
    <t>Woldesilassie, Mr. Daniel</t>
  </si>
  <si>
    <t>Ruiz Herrero, Mr. Jaime</t>
  </si>
  <si>
    <t>Bin Alias, Mr. Mohd Syahidan</t>
  </si>
  <si>
    <t xml:space="preserve">  Mohd Syahidan</t>
  </si>
  <si>
    <t>Fischer-Daly, Mr. Matthew</t>
  </si>
  <si>
    <t>Pulliam, Ms. Elizabeth S.</t>
  </si>
  <si>
    <t>Guisinger, Ms. Katie</t>
  </si>
  <si>
    <t>Arnerich, Ms. Christi A.</t>
  </si>
  <si>
    <t xml:space="preserve">  Christi A</t>
  </si>
  <si>
    <t>Lynch, Ms. Sandra K.</t>
  </si>
  <si>
    <t xml:space="preserve">  Sandra K</t>
  </si>
  <si>
    <t>Reilly, Ms. Katharine</t>
  </si>
  <si>
    <t>Nolette, Mr. Jerome</t>
  </si>
  <si>
    <t xml:space="preserve">  Jerome</t>
  </si>
  <si>
    <t>Chabrier, Ms. Julia R</t>
  </si>
  <si>
    <t xml:space="preserve">  Julia R</t>
  </si>
  <si>
    <t>Lee, Mr. Sean Henry</t>
  </si>
  <si>
    <t xml:space="preserve">  Sean Henry</t>
  </si>
  <si>
    <t>Knotts, Ms. Rachel A.</t>
  </si>
  <si>
    <t>Pultorak, Mr. Jim</t>
  </si>
  <si>
    <t>Maxon, Mr. Tim</t>
  </si>
  <si>
    <t>Kraai, Ms. Abby L.</t>
  </si>
  <si>
    <t xml:space="preserve">  Abby L</t>
  </si>
  <si>
    <t>Larosa, Mr. Mark</t>
  </si>
  <si>
    <t>King, Mr. Ali</t>
  </si>
  <si>
    <t xml:space="preserve">  Ali</t>
  </si>
  <si>
    <t>Haney, Mr. Joshua</t>
  </si>
  <si>
    <t>Boulay, Mr. Pierre</t>
  </si>
  <si>
    <t xml:space="preserve">  Pierre</t>
  </si>
  <si>
    <t>Peters, Ms. Kate</t>
  </si>
  <si>
    <t>Luy, Mr. David</t>
  </si>
  <si>
    <t>Fava, Ms. Carla</t>
  </si>
  <si>
    <t>Montoya, Mr. Alvaro Sr.</t>
  </si>
  <si>
    <t xml:space="preserve">  Alvaro Sr</t>
  </si>
  <si>
    <t>Bain, Ms. Hope</t>
  </si>
  <si>
    <t>Albertson, Mr. Mark P.</t>
  </si>
  <si>
    <t xml:space="preserve">  Mark P</t>
  </si>
  <si>
    <t>Barger, Ms. Desiree</t>
  </si>
  <si>
    <t>Fraioli, Mr. Mario Jr.</t>
  </si>
  <si>
    <t xml:space="preserve">  Mario Jr</t>
  </si>
  <si>
    <t>April, Mr. Lusapho</t>
  </si>
  <si>
    <t xml:space="preserve">  Lusapho</t>
  </si>
  <si>
    <t>King, Ms. Erin C.</t>
  </si>
  <si>
    <t>Talhelm, Mr. Alan F</t>
  </si>
  <si>
    <t xml:space="preserve">  Alan F</t>
  </si>
  <si>
    <t>Regnier, Mr. Ryan</t>
  </si>
  <si>
    <t>Treece, Ms. Hope</t>
  </si>
  <si>
    <t>Beisel, Mr. Josh</t>
  </si>
  <si>
    <t>Enke, Mr. Jacob J</t>
  </si>
  <si>
    <t xml:space="preserve">  Jacob J</t>
  </si>
  <si>
    <t>Ruiz-Tagle Barros, Mr. Jose Tomas</t>
  </si>
  <si>
    <t xml:space="preserve">  Jose Tomas</t>
  </si>
  <si>
    <t>Ferrell, Ms. Mary Evan</t>
  </si>
  <si>
    <t xml:space="preserve">  Mary Evan</t>
  </si>
  <si>
    <t>Gates, Mr. Justin K.</t>
  </si>
  <si>
    <t xml:space="preserve">  Justin K</t>
  </si>
  <si>
    <t>Jeffers, Mr. Patrick</t>
  </si>
  <si>
    <t>Sulhanek, Mr. Roman</t>
  </si>
  <si>
    <t xml:space="preserve">  Roman</t>
  </si>
  <si>
    <t>Ozahowski, Mr. David</t>
  </si>
  <si>
    <t>Caron, Ms. Evelyn L</t>
  </si>
  <si>
    <t xml:space="preserve">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</si>
  <si>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</si>
  <si>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</si>
  <si>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</si>
  <si>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</si>
  <si>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</si>
  <si>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</si>
  <si>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</si>
  <si>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</si>
  <si>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</si>
  <si>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</si>
  <si>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</si>
  <si>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</si>
  <si>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 xml:space="preserve">  Flannery</t>
  </si>
  <si>
    <t>Williams, Mr. John T</t>
  </si>
  <si>
    <t xml:space="preserve">  John T</t>
  </si>
  <si>
    <t>Murakami, Mr. Koji</t>
  </si>
  <si>
    <t>Gagnon, Ms. Candice M</t>
  </si>
  <si>
    <t xml:space="preserve">  Candice M</t>
  </si>
  <si>
    <t>Petermann, Mr. Theodore A.</t>
  </si>
  <si>
    <t xml:space="preserve">  Theodore A</t>
  </si>
  <si>
    <t>Graves - Rostro, Ms. Lindy</t>
  </si>
  <si>
    <t xml:space="preserve">  Lindy</t>
  </si>
  <si>
    <t>Danielson, Mr. Thomas</t>
  </si>
  <si>
    <t>Street, Ms. Holly</t>
  </si>
  <si>
    <t xml:space="preserve">  Holly</t>
  </si>
  <si>
    <t>Buss, Mr. Matthew</t>
  </si>
  <si>
    <t>Duffy, Ms. Meghan K</t>
  </si>
  <si>
    <t xml:space="preserve">  Meghan K</t>
  </si>
  <si>
    <t>Hines, Mr. Fred</t>
  </si>
  <si>
    <t xml:space="preserve">  Fred</t>
  </si>
  <si>
    <t>Castro, Mr. Sebastian</t>
  </si>
  <si>
    <t xml:space="preserve">  Sebastian</t>
  </si>
  <si>
    <t>Howell, Ms. Laura</t>
  </si>
  <si>
    <t>Avery, Ms. Nicole</t>
  </si>
  <si>
    <t>Bohinski, Ms. Susan E</t>
  </si>
  <si>
    <t xml:space="preserve">  Susan E</t>
  </si>
  <si>
    <t>Kohls, Ms. Katy</t>
  </si>
  <si>
    <t xml:space="preserve">  Katy</t>
  </si>
  <si>
    <t>Brietzke, Mr. Jordan</t>
  </si>
  <si>
    <t>Riveros Gonzalez, Mr. Juan D. Sr.</t>
  </si>
  <si>
    <t xml:space="preserve">  Juan D</t>
  </si>
  <si>
    <t>Albano, Ms. Julie</t>
  </si>
  <si>
    <t>Rosendahl, Mr. Evan P</t>
  </si>
  <si>
    <t xml:space="preserve">  Evan P</t>
  </si>
  <si>
    <t>German, Mr. Aaron K</t>
  </si>
  <si>
    <t xml:space="preserve">  Aaron K</t>
  </si>
  <si>
    <t>Weight Status</t>
  </si>
  <si>
    <t>Diabetic Status</t>
  </si>
  <si>
    <t>Date of Birth</t>
  </si>
  <si>
    <t>Age</t>
  </si>
  <si>
    <t xml:space="preserve"> HBA1C</t>
  </si>
  <si>
    <t xml:space="preserve"> Any Transplants </t>
  </si>
  <si>
    <t>Smoker</t>
  </si>
  <si>
    <t>Diabetes Status</t>
  </si>
  <si>
    <t>City Tier</t>
  </si>
  <si>
    <t xml:space="preserve">Hospital Tier </t>
  </si>
  <si>
    <t>Charges</t>
  </si>
  <si>
    <t>Normal</t>
  </si>
  <si>
    <t>Diabetes</t>
  </si>
  <si>
    <t>Prediabetes</t>
  </si>
  <si>
    <t>Underweight</t>
  </si>
  <si>
    <t>For calculation</t>
  </si>
  <si>
    <t>Grand Total</t>
  </si>
  <si>
    <t>Count of Smoker</t>
  </si>
  <si>
    <t>Count of  HBA1C</t>
  </si>
  <si>
    <t>Average of  HBA1C</t>
  </si>
  <si>
    <t>Sum of Charges</t>
  </si>
  <si>
    <t>Diabetics&amp;WeightStatus</t>
  </si>
  <si>
    <t>Average of Charges</t>
  </si>
  <si>
    <t>State &amp;Hospital</t>
  </si>
  <si>
    <t>Count of BMI</t>
  </si>
  <si>
    <t>Cancer History</t>
  </si>
  <si>
    <t>Count of Heart Issues</t>
  </si>
  <si>
    <t xml:space="preserve">Count of  Any Transplants </t>
  </si>
  <si>
    <t>Major Surgeries With Transplants</t>
  </si>
  <si>
    <t>Count of Cancer history</t>
  </si>
  <si>
    <t>Normal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</si>
</sst>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8" x14ac:knownFonts="1">
    <font>
      <sz val="11"/>
      <color theme="1"/>
      <name val="Calibri"/>
      <family val="2"/>
      <scheme val="minor"/>
    </font>
    <font>
      <sz val="12"/>
      <color theme="1"/>
      <name val="Calibri"/>
      <family val="2"/>
      <scheme val="minor"/>
    </font>
    <font>
      <b/>
      <sz val="14"/>
      <color rgb="FF0070C0"/>
      <name val="Calibri"/>
      <family val="2"/>
      <scheme val="minor"/>
    </font>
    <font>
      <b/>
      <sz val="11"/>
      <color theme="0"/>
      <name val="Calibri"/>
      <family val="2"/>
      <scheme val="minor"/>
    </font>
    <font>
      <sz val="8"/>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
      <patternFill patternType="solid">
        <fgColor rgb="FFF8F8F8"/>
        <bgColor indexed="64"/>
      </patternFill>
    </fill>
  </fills>
  <borders count="2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4" tint="0.39997558519241921"/>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4" tint="0.39997558519241921"/>
      </left>
      <right/>
      <top style="thin">
        <color theme="4" tint="0.39997558519241921"/>
      </top>
      <bottom/>
      <diagonal/>
    </border>
    <border>
      <left style="thin">
        <color theme="4" tint="0.39997558519241921"/>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cellStyleXfs>
  <cellXfs count="73">
    <xf numFmtId="0" fontId="0" fillId="0" borderId="0" xfId="0"/>
    <xf numFmtId="0" fontId="2" fillId="0" borderId="0" xfId="0" applyFont="1"/>
    <xf numFmtId="14" fontId="0" fillId="0" borderId="0" xfId="0" applyNumberFormat="1"/>
    <xf numFmtId="0" fontId="0" fillId="3" borderId="1" xfId="0" applyFill="1" applyBorder="1"/>
    <xf numFmtId="2" fontId="0" fillId="0" borderId="0" xfId="0" applyNumberFormat="1"/>
    <xf numFmtId="1" fontId="0" fillId="0" borderId="0" xfId="0" applyNumberFormat="1"/>
    <xf numFmtId="164" fontId="0" fillId="0" borderId="0" xfId="0" applyNumberFormat="1"/>
    <xf numFmtId="0" fontId="0" fillId="5" borderId="4" xfId="0"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0" fillId="3" borderId="5" xfId="0" applyFill="1" applyBorder="1"/>
    <xf numFmtId="0" fontId="0" fillId="3" borderId="6" xfId="0" applyFill="1" applyBorder="1"/>
    <xf numFmtId="0" fontId="0" fillId="3" borderId="7" xfId="0" applyFill="1" applyBorder="1"/>
    <xf numFmtId="0" fontId="0" fillId="0" borderId="5" xfId="0" applyBorder="1"/>
    <xf numFmtId="0" fontId="0" fillId="0" borderId="6" xfId="0" applyBorder="1"/>
    <xf numFmtId="0" fontId="0" fillId="0" borderId="7" xfId="0" applyBorder="1"/>
    <xf numFmtId="0" fontId="0" fillId="3" borderId="2" xfId="0" applyFill="1" applyBorder="1"/>
    <xf numFmtId="0" fontId="0" fillId="3" borderId="3" xfId="0" applyFill="1" applyBorder="1"/>
    <xf numFmtId="0" fontId="0" fillId="0" borderId="2" xfId="0" applyBorder="1"/>
    <xf numFmtId="2" fontId="3" fillId="2" borderId="6" xfId="0" applyNumberFormat="1" applyFont="1" applyFill="1" applyBorder="1"/>
    <xf numFmtId="164" fontId="3" fillId="2" borderId="6" xfId="0" applyNumberFormat="1" applyFont="1" applyFill="1" applyBorder="1"/>
    <xf numFmtId="14" fontId="0" fillId="3" borderId="6" xfId="0" applyNumberFormat="1" applyFill="1" applyBorder="1"/>
    <xf numFmtId="1" fontId="0" fillId="3" borderId="6" xfId="0" applyNumberFormat="1" applyFill="1" applyBorder="1"/>
    <xf numFmtId="164" fontId="0" fillId="3" borderId="6" xfId="0" applyNumberFormat="1" applyFill="1" applyBorder="1"/>
    <xf numFmtId="14" fontId="0" fillId="0" borderId="6" xfId="0" applyNumberFormat="1" applyBorder="1"/>
    <xf numFmtId="1" fontId="0" fillId="0" borderId="6" xfId="0" applyNumberFormat="1" applyBorder="1"/>
    <xf numFmtId="164" fontId="0" fillId="0" borderId="6" xfId="0" applyNumberFormat="1" applyBorder="1"/>
    <xf numFmtId="14" fontId="3" fillId="2" borderId="6" xfId="0" applyNumberFormat="1" applyFont="1" applyFill="1" applyBorder="1"/>
    <xf numFmtId="14" fontId="0" fillId="0" borderId="2" xfId="0" applyNumberFormat="1" applyBorder="1"/>
    <xf numFmtId="1" fontId="0" fillId="0" borderId="2" xfId="0" applyNumberFormat="1" applyBorder="1"/>
    <xf numFmtId="164" fontId="0" fillId="0" borderId="2" xfId="0" applyNumberFormat="1" applyBorder="1"/>
    <xf numFmtId="1" fontId="6"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0" fontId="5" fillId="5" borderId="10" xfId="0" applyFont="1" applyFill="1" applyBorder="1"/>
    <xf numFmtId="0" fontId="7" fillId="6" borderId="0" xfId="0" applyFont="1"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2" fontId="0" fillId="5" borderId="4" xfId="0" applyNumberFormat="1" applyFill="1" applyBorder="1"/>
    <xf numFmtId="1" fontId="0" fillId="5" borderId="4" xfId="0" applyNumberFormat="1" applyFill="1" applyBorder="1"/>
    <xf numFmtId="14" fontId="0" fillId="5" borderId="4" xfId="0" applyNumberFormat="1" applyFill="1" applyBorder="1"/>
    <xf numFmtId="164" fontId="0" fillId="5" borderId="4" xfId="0" applyNumberFormat="1" applyFill="1" applyBorder="1"/>
    <xf numFmtId="2" fontId="0" fillId="0" borderId="4" xfId="0" applyNumberFormat="1" applyBorder="1"/>
    <xf numFmtId="0" fontId="0" fillId="0" borderId="4" xfId="0" applyBorder="1"/>
    <xf numFmtId="1" fontId="0" fillId="0" borderId="4" xfId="0" applyNumberFormat="1" applyBorder="1"/>
    <xf numFmtId="14" fontId="0" fillId="0" borderId="4" xfId="0" applyNumberFormat="1" applyBorder="1"/>
    <xf numFmtId="164" fontId="0" fillId="0" borderId="4" xfId="0" applyNumberFormat="1" applyBorder="1"/>
    <xf numFmtId="2" fontId="0" fillId="0" borderId="20" xfId="0" applyNumberFormat="1" applyBorder="1"/>
    <xf numFmtId="1" fontId="0" fillId="0" borderId="20" xfId="0" applyNumberFormat="1" applyBorder="1"/>
    <xf numFmtId="14" fontId="0" fillId="0" borderId="20" xfId="0" applyNumberFormat="1" applyBorder="1"/>
    <xf numFmtId="164" fontId="0" fillId="0" borderId="20" xfId="0" applyNumberFormat="1" applyBorder="1"/>
    <xf numFmtId="0" fontId="3" fillId="4" borderId="0" xfId="0" applyFont="1" applyFill="1"/>
    <xf numFmtId="2" fontId="3" fillId="4" borderId="0" xfId="0" applyNumberFormat="1" applyFont="1" applyFill="1"/>
    <xf numFmtId="1" fontId="3" fillId="4" borderId="0" xfId="0" applyNumberFormat="1" applyFont="1" applyFill="1"/>
    <xf numFmtId="14" fontId="3" fillId="4" borderId="0" xfId="0" applyNumberFormat="1" applyFont="1" applyFill="1"/>
    <xf numFmtId="164" fontId="3" fillId="4" borderId="0" xfId="0" applyNumberFormat="1" applyFont="1" applyFill="1"/>
    <xf numFmtId="0" fontId="3" fillId="0" borderId="9" xfId="0" applyFont="1" applyBorder="1"/>
    <xf numFmtId="0" fontId="0" fillId="0" borderId="8" xfId="0" applyBorder="1"/>
    <xf numFmtId="0" fontId="0" fillId="0" borderId="1" xfId="0" applyBorder="1"/>
    <xf numFmtId="0" fontId="3" fillId="0" borderId="0" xfId="0" applyFont="1"/>
    <xf numFmtId="0" fontId="0" fillId="0" borderId="0" xfId="0" applyNumberFormat="1"/>
  </cellXfs>
  <cellStyles count="2">
    <cellStyle name="Normal" xfId="0" builtinId="0"/>
    <cellStyle name="Normal 2" xfId="1" xr:uid="{ECC7C905-8493-4EEE-849B-3380629EED0E}"/>
  </cellStyles>
  <dxfs count="21">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right/>
        <top style="thin">
          <color theme="4" tint="0.39997558519241921"/>
        </top>
        <bottom/>
        <vertical/>
        <horizontal/>
      </border>
    </dxf>
    <dxf>
      <fill>
        <patternFill patternType="none">
          <fgColor indexed="64"/>
          <bgColor auto="1"/>
        </patternFill>
      </fill>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1" defaultTableStyle="TableStyleMedium2" defaultPivotStyle="PivotStyleLight16">
    <tableStyle name="Slicer Style 1" pivot="0" table="0" count="0" xr9:uid="{581DFB04-44F3-44C0-9D4E-FC551534A3E3}"/>
  </tableStyles>
  <colors>
    <mruColors>
      <color rgb="FFF8F8F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cs typeface="Times New Roman" panose="02020603050405020304" pitchFamily="18" charset="0"/>
              </a:rPr>
              <a:t>Cancer History of Smoker</a:t>
            </a:r>
          </a:p>
        </c:rich>
      </c:tx>
      <c:layout>
        <c:manualLayout>
          <c:xMode val="edge"/>
          <c:yMode val="edge"/>
          <c:x val="0.22641498450271899"/>
          <c:y val="3.8234566556997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761-4C9D-85D0-D8733B1600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61-4C9D-85D0-D8733B1600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761-4C9D-85D0-D8733B160077}"/>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6761-4C9D-85D0-D8733B160077}"/>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761-4C9D-85D0-D8733B16007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Table'!$A$4:$A$6</c:f>
              <c:strCache>
                <c:ptCount val="2"/>
                <c:pt idx="0">
                  <c:v>No</c:v>
                </c:pt>
                <c:pt idx="1">
                  <c:v>Yes</c:v>
                </c:pt>
              </c:strCache>
            </c:strRef>
          </c:cat>
          <c:val>
            <c:numRef>
              <c:f>'Pivot Table'!$B$4:$B$6</c:f>
              <c:numCache>
                <c:formatCode>General</c:formatCode>
                <c:ptCount val="2"/>
                <c:pt idx="0">
                  <c:v>299</c:v>
                </c:pt>
                <c:pt idx="1">
                  <c:v>54</c:v>
                </c:pt>
              </c:numCache>
            </c:numRef>
          </c:val>
          <c:extLst>
            <c:ext xmlns:c16="http://schemas.microsoft.com/office/drawing/2014/chart" uri="{C3380CC4-5D6E-409C-BE32-E72D297353CC}">
              <c16:uniqueId val="{00000000-6761-4C9D-85D0-D8733B160077}"/>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Table!PivotTable5</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Hospital Charge Wise</a:t>
            </a:r>
            <a:r>
              <a:rPr lang="en-US" baseline="0">
                <a:solidFill>
                  <a:schemeClr val="dk1"/>
                </a:solidFill>
                <a:latin typeface="+mn-lt"/>
                <a:ea typeface="+mn-ea"/>
                <a:cs typeface="+mn-cs"/>
              </a:rPr>
              <a:t> </a:t>
            </a:r>
            <a:r>
              <a:rPr lang="en-US">
                <a:solidFill>
                  <a:schemeClr val="dk1"/>
                </a:solidFill>
                <a:latin typeface="+mn-lt"/>
                <a:ea typeface="+mn-ea"/>
                <a:cs typeface="+mn-cs"/>
              </a:rPr>
              <a:t>Diabetics and Weight</a:t>
            </a:r>
            <a:endParaRPr lang="en-US"/>
          </a:p>
        </c:rich>
      </c:tx>
      <c:layout>
        <c:manualLayout>
          <c:xMode val="edge"/>
          <c:yMode val="edge"/>
          <c:x val="0.13778105190838874"/>
          <c:y val="4.0899795501022497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 Table'!$K$4:$K$6</c:f>
              <c:multiLvlStrCache>
                <c:ptCount val="1"/>
                <c:lvl>
                  <c:pt idx="0">
                    <c:v>Normal Weight</c:v>
                  </c:pt>
                </c:lvl>
                <c:lvl>
                  <c:pt idx="0">
                    <c:v>Diabetes</c:v>
                  </c:pt>
                </c:lvl>
              </c:multiLvlStrCache>
            </c:multiLvlStrRef>
          </c:cat>
          <c:val>
            <c:numRef>
              <c:f>'Pivot Table'!$L$4:$L$6</c:f>
              <c:numCache>
                <c:formatCode>"₹"\ #,##0.00</c:formatCode>
                <c:ptCount val="1"/>
                <c:pt idx="0">
                  <c:v>2219296.6200000006</c:v>
                </c:pt>
              </c:numCache>
            </c:numRef>
          </c:val>
          <c:extLst>
            <c:ext xmlns:c16="http://schemas.microsoft.com/office/drawing/2014/chart" uri="{C3380CC4-5D6E-409C-BE32-E72D297353CC}">
              <c16:uniqueId val="{00000000-FE2B-4304-BA8A-450226445004}"/>
            </c:ext>
          </c:extLst>
        </c:ser>
        <c:dLbls>
          <c:showLegendKey val="0"/>
          <c:showVal val="0"/>
          <c:showCatName val="0"/>
          <c:showSerName val="0"/>
          <c:showPercent val="0"/>
          <c:showBubbleSize val="0"/>
        </c:dLbls>
        <c:gapWidth val="100"/>
        <c:axId val="439753840"/>
        <c:axId val="109604191"/>
      </c:barChart>
      <c:catAx>
        <c:axId val="4397538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04191"/>
        <c:crosses val="autoZero"/>
        <c:auto val="1"/>
        <c:lblAlgn val="ctr"/>
        <c:lblOffset val="100"/>
        <c:noMultiLvlLbl val="0"/>
      </c:catAx>
      <c:valAx>
        <c:axId val="109604191"/>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97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Table!PivotTable6</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Hospital</a:t>
            </a:r>
            <a:r>
              <a:rPr lang="en-US" baseline="0">
                <a:solidFill>
                  <a:schemeClr val="dk1"/>
                </a:solidFill>
                <a:latin typeface="+mn-lt"/>
                <a:ea typeface="+mn-ea"/>
                <a:cs typeface="+mn-cs"/>
              </a:rPr>
              <a:t> Wise</a:t>
            </a:r>
            <a:r>
              <a:rPr lang="en-US">
                <a:solidFill>
                  <a:schemeClr val="dk1"/>
                </a:solidFill>
                <a:latin typeface="+mn-lt"/>
                <a:ea typeface="+mn-ea"/>
                <a:cs typeface="+mn-cs"/>
              </a:rPr>
              <a:t> Charges</a:t>
            </a:r>
            <a:endParaRPr lang="en-US"/>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57549474087933"/>
          <c:y val="0.19982179295722829"/>
          <c:w val="0.48185255428437929"/>
          <c:h val="0.57103759866418224"/>
        </c:manualLayout>
      </c:layout>
      <c:barChart>
        <c:barDir val="bar"/>
        <c:grouping val="clustered"/>
        <c:varyColors val="0"/>
        <c:ser>
          <c:idx val="0"/>
          <c:order val="0"/>
          <c:tx>
            <c:strRef>
              <c:f>'Pivot Table'!$I$22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'Pivot Table'!$H$23:$H$69</c:f>
              <c:multiLvlStrCache>
                <c:ptCount val="33"/>
                <c:lvl>
                  <c:pt idx="0">
                    <c:v>tier - 1</c:v>
                  </c:pt>
                  <c:pt idx="1">
                    <c:v>tier - 2</c:v>
                  </c:pt>
                  <c:pt idx="2">
                    <c:v>tier - 3</c:v>
                  </c:pt>
                  <c:pt idx="3">
                    <c:v>tier - 1</c:v>
                  </c:pt>
                  <c:pt idx="4">
                    <c:v>tier - 2</c:v>
                  </c:pt>
                  <c:pt idx="5">
                    <c:v>tier - 3</c:v>
                  </c:pt>
                  <c:pt idx="6">
                    <c:v>tier - 1</c:v>
                  </c:pt>
                  <c:pt idx="7">
                    <c:v>tier - 2</c:v>
                  </c:pt>
                  <c:pt idx="8">
                    <c:v>tier - 3</c:v>
                  </c:pt>
                  <c:pt idx="9">
                    <c:v>tier - 3</c:v>
                  </c:pt>
                  <c:pt idx="10">
                    <c:v>tier - 1</c:v>
                  </c:pt>
                  <c:pt idx="11">
                    <c:v>tier - 2</c:v>
                  </c:pt>
                  <c:pt idx="12">
                    <c:v>tier - 3</c:v>
                  </c:pt>
                  <c:pt idx="13">
                    <c:v>tier - 2</c:v>
                  </c:pt>
                  <c:pt idx="14">
                    <c:v>tier - 1</c:v>
                  </c:pt>
                  <c:pt idx="15">
                    <c:v>tier - 2</c:v>
                  </c:pt>
                  <c:pt idx="16">
                    <c:v>tier - 3</c:v>
                  </c:pt>
                  <c:pt idx="17">
                    <c:v>tier - 1</c:v>
                  </c:pt>
                  <c:pt idx="18">
                    <c:v>tier - 2</c:v>
                  </c:pt>
                  <c:pt idx="19">
                    <c:v>tier - 3</c:v>
                  </c:pt>
                  <c:pt idx="20">
                    <c:v>tier - 2</c:v>
                  </c:pt>
                  <c:pt idx="21">
                    <c:v>tier - 3</c:v>
                  </c:pt>
                  <c:pt idx="22">
                    <c:v>tier - 1</c:v>
                  </c:pt>
                  <c:pt idx="23">
                    <c:v>tier - 2</c:v>
                  </c:pt>
                  <c:pt idx="24">
                    <c:v>tier - 3</c:v>
                  </c:pt>
                  <c:pt idx="25">
                    <c:v>tier - 1</c:v>
                  </c:pt>
                  <c:pt idx="26">
                    <c:v>tier - 2</c:v>
                  </c:pt>
                  <c:pt idx="27">
                    <c:v>tier - 3</c:v>
                  </c:pt>
                  <c:pt idx="28">
                    <c:v>tier - 2</c:v>
                  </c:pt>
                  <c:pt idx="29">
                    <c:v>tier - 3</c:v>
                  </c:pt>
                  <c:pt idx="30">
                    <c:v>tier - 1</c:v>
                  </c:pt>
                  <c:pt idx="31">
                    <c:v>tier - 2</c:v>
                  </c:pt>
                  <c:pt idx="32">
                    <c:v>tier - 3</c:v>
                  </c:pt>
                </c:lvl>
                <c:lvl>
                  <c:pt idx="0">
                    <c:v>R1011</c:v>
                  </c:pt>
                  <c:pt idx="3">
                    <c:v>R1012</c:v>
                  </c:pt>
                  <c:pt idx="6">
                    <c:v>R1013</c:v>
                  </c:pt>
                  <c:pt idx="9">
                    <c:v>R1014</c:v>
                  </c:pt>
                  <c:pt idx="10">
                    <c:v>R1016</c:v>
                  </c:pt>
                  <c:pt idx="13">
                    <c:v>R1017</c:v>
                  </c:pt>
                  <c:pt idx="14">
                    <c:v>R1019</c:v>
                  </c:pt>
                  <c:pt idx="17">
                    <c:v>R1021</c:v>
                  </c:pt>
                  <c:pt idx="20">
                    <c:v>R1022</c:v>
                  </c:pt>
                  <c:pt idx="22">
                    <c:v>R1023</c:v>
                  </c:pt>
                  <c:pt idx="25">
                    <c:v>R1024</c:v>
                  </c:pt>
                  <c:pt idx="28">
                    <c:v>R1025</c:v>
                  </c:pt>
                  <c:pt idx="30">
                    <c:v>R1026</c:v>
                  </c:pt>
                </c:lvl>
              </c:multiLvlStrCache>
            </c:multiLvlStrRef>
          </c:cat>
          <c:val>
            <c:numRef>
              <c:f>'Pivot Table'!$I$23:$I$69</c:f>
              <c:numCache>
                <c:formatCode>"₹"\ #,##0.00</c:formatCode>
                <c:ptCount val="33"/>
                <c:pt idx="0">
                  <c:v>29872.375925925928</c:v>
                </c:pt>
                <c:pt idx="1">
                  <c:v>22845.698181818178</c:v>
                </c:pt>
                <c:pt idx="2">
                  <c:v>11186.240434782607</c:v>
                </c:pt>
                <c:pt idx="3">
                  <c:v>23698.948749999996</c:v>
                </c:pt>
                <c:pt idx="4">
                  <c:v>14503.088269230768</c:v>
                </c:pt>
                <c:pt idx="5">
                  <c:v>11551.662592592589</c:v>
                </c:pt>
                <c:pt idx="6">
                  <c:v>25725.51222222222</c:v>
                </c:pt>
                <c:pt idx="7">
                  <c:v>16045.641714285714</c:v>
                </c:pt>
                <c:pt idx="8">
                  <c:v>11509.00090909091</c:v>
                </c:pt>
                <c:pt idx="9">
                  <c:v>21880.82</c:v>
                </c:pt>
                <c:pt idx="10">
                  <c:v>19798.05</c:v>
                </c:pt>
                <c:pt idx="11">
                  <c:v>10854.734</c:v>
                </c:pt>
                <c:pt idx="12">
                  <c:v>10817.057499999999</c:v>
                </c:pt>
                <c:pt idx="13">
                  <c:v>18237.740000000002</c:v>
                </c:pt>
                <c:pt idx="14">
                  <c:v>18157.88</c:v>
                </c:pt>
                <c:pt idx="15">
                  <c:v>21882.400000000001</c:v>
                </c:pt>
                <c:pt idx="16">
                  <c:v>11860.77</c:v>
                </c:pt>
                <c:pt idx="17">
                  <c:v>29760.6</c:v>
                </c:pt>
                <c:pt idx="18">
                  <c:v>9743.1749999999993</c:v>
                </c:pt>
                <c:pt idx="19">
                  <c:v>10789.25</c:v>
                </c:pt>
                <c:pt idx="20">
                  <c:v>12547.410000000002</c:v>
                </c:pt>
                <c:pt idx="21">
                  <c:v>10665.44</c:v>
                </c:pt>
                <c:pt idx="22">
                  <c:v>17663.14</c:v>
                </c:pt>
                <c:pt idx="23">
                  <c:v>13690.944285714286</c:v>
                </c:pt>
                <c:pt idx="24">
                  <c:v>12430.556666666665</c:v>
                </c:pt>
                <c:pt idx="25">
                  <c:v>18425.560000000001</c:v>
                </c:pt>
                <c:pt idx="26">
                  <c:v>12260.2875</c:v>
                </c:pt>
                <c:pt idx="27">
                  <c:v>10339.59375</c:v>
                </c:pt>
                <c:pt idx="28">
                  <c:v>8396.6200000000008</c:v>
                </c:pt>
                <c:pt idx="29">
                  <c:v>10977.321666666665</c:v>
                </c:pt>
                <c:pt idx="30">
                  <c:v>19108.330000000002</c:v>
                </c:pt>
                <c:pt idx="31">
                  <c:v>14432.149999999998</c:v>
                </c:pt>
                <c:pt idx="32">
                  <c:v>11546.913333333332</c:v>
                </c:pt>
              </c:numCache>
            </c:numRef>
          </c:val>
          <c:extLst>
            <c:ext xmlns:c16="http://schemas.microsoft.com/office/drawing/2014/chart" uri="{C3380CC4-5D6E-409C-BE32-E72D297353CC}">
              <c16:uniqueId val="{00000000-C270-4DB4-A393-F4D2669E6443}"/>
            </c:ext>
          </c:extLst>
        </c:ser>
        <c:dLbls>
          <c:showLegendKey val="0"/>
          <c:showVal val="0"/>
          <c:showCatName val="0"/>
          <c:showSerName val="0"/>
          <c:showPercent val="0"/>
          <c:showBubbleSize val="0"/>
        </c:dLbls>
        <c:gapWidth val="100"/>
        <c:axId val="1277784463"/>
        <c:axId val="109609951"/>
      </c:barChart>
      <c:catAx>
        <c:axId val="12777844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State &amp; Hospital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09951"/>
        <c:crosses val="autoZero"/>
        <c:auto val="1"/>
        <c:lblAlgn val="ctr"/>
        <c:lblOffset val="100"/>
        <c:noMultiLvlLbl val="0"/>
      </c:catAx>
      <c:valAx>
        <c:axId val="109609951"/>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778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Table!PivotTable8</c:name>
    <c:fmtId val="5"/>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a:solidFill>
                  <a:schemeClr val="dk1"/>
                </a:solidFill>
                <a:latin typeface="+mn-lt"/>
                <a:ea typeface="+mn-ea"/>
                <a:cs typeface="+mn-cs"/>
              </a:rPr>
              <a:t>Age Wise HealthCare Charges</a:t>
            </a:r>
            <a:endParaRPr lang="en-US"/>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10200972381225"/>
          <c:y val="0.20694183864915575"/>
          <c:w val="0.45263938289622785"/>
          <c:h val="0.49797806700053676"/>
        </c:manualLayout>
      </c:layout>
      <c:lineChart>
        <c:grouping val="standard"/>
        <c:varyColors val="0"/>
        <c:ser>
          <c:idx val="0"/>
          <c:order val="0"/>
          <c:tx>
            <c:strRef>
              <c:f>'Pivot Table'!$L$36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Table'!$K$37:$K$81</c:f>
              <c:strCache>
                <c:ptCount val="44"/>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strCache>
            </c:strRef>
          </c:cat>
          <c:val>
            <c:numRef>
              <c:f>'Pivot Table'!$L$37:$L$81</c:f>
              <c:numCache>
                <c:formatCode>"₹"\ #,##0.00</c:formatCode>
                <c:ptCount val="44"/>
                <c:pt idx="0">
                  <c:v>36765.971666666672</c:v>
                </c:pt>
                <c:pt idx="1">
                  <c:v>30396.30777777778</c:v>
                </c:pt>
                <c:pt idx="2">
                  <c:v>26363.814999999999</c:v>
                </c:pt>
                <c:pt idx="3">
                  <c:v>28591.498333333337</c:v>
                </c:pt>
                <c:pt idx="4">
                  <c:v>31538.39</c:v>
                </c:pt>
                <c:pt idx="5">
                  <c:v>29143.9</c:v>
                </c:pt>
                <c:pt idx="6">
                  <c:v>24053.837499999998</c:v>
                </c:pt>
                <c:pt idx="7">
                  <c:v>32555.064999999995</c:v>
                </c:pt>
                <c:pt idx="8">
                  <c:v>26851.225555555557</c:v>
                </c:pt>
                <c:pt idx="9">
                  <c:v>24281.306999999997</c:v>
                </c:pt>
                <c:pt idx="10">
                  <c:v>27982.144</c:v>
                </c:pt>
                <c:pt idx="11">
                  <c:v>18449.876153846155</c:v>
                </c:pt>
                <c:pt idx="12">
                  <c:v>17655.1325</c:v>
                </c:pt>
                <c:pt idx="13">
                  <c:v>17159.560000000001</c:v>
                </c:pt>
                <c:pt idx="14">
                  <c:v>15607.828000000003</c:v>
                </c:pt>
                <c:pt idx="15">
                  <c:v>14840.555454545452</c:v>
                </c:pt>
                <c:pt idx="16">
                  <c:v>18919.766666666666</c:v>
                </c:pt>
                <c:pt idx="17">
                  <c:v>13435.2125</c:v>
                </c:pt>
                <c:pt idx="18">
                  <c:v>18110.786363636362</c:v>
                </c:pt>
                <c:pt idx="19">
                  <c:v>11948.778749999999</c:v>
                </c:pt>
                <c:pt idx="20">
                  <c:v>13288.183333333334</c:v>
                </c:pt>
                <c:pt idx="21">
                  <c:v>14192.057142857142</c:v>
                </c:pt>
                <c:pt idx="22">
                  <c:v>12099.183333333334</c:v>
                </c:pt>
                <c:pt idx="23">
                  <c:v>13316.105000000001</c:v>
                </c:pt>
                <c:pt idx="24">
                  <c:v>12550.0725</c:v>
                </c:pt>
                <c:pt idx="25">
                  <c:v>12794.192500000001</c:v>
                </c:pt>
                <c:pt idx="26">
                  <c:v>11968.961333333336</c:v>
                </c:pt>
                <c:pt idx="27">
                  <c:v>12264.521111111111</c:v>
                </c:pt>
                <c:pt idx="28">
                  <c:v>11179.1</c:v>
                </c:pt>
                <c:pt idx="29">
                  <c:v>10582.72857142857</c:v>
                </c:pt>
                <c:pt idx="30">
                  <c:v>11052.391666666668</c:v>
                </c:pt>
                <c:pt idx="31">
                  <c:v>12843.404444444446</c:v>
                </c:pt>
                <c:pt idx="32">
                  <c:v>10038.787999999999</c:v>
                </c:pt>
                <c:pt idx="33">
                  <c:v>9539.8691666666655</c:v>
                </c:pt>
                <c:pt idx="34">
                  <c:v>10159.26125</c:v>
                </c:pt>
                <c:pt idx="35">
                  <c:v>11047.492</c:v>
                </c:pt>
                <c:pt idx="36">
                  <c:v>8689.6455555555549</c:v>
                </c:pt>
                <c:pt idx="37">
                  <c:v>9074.161666666665</c:v>
                </c:pt>
                <c:pt idx="38">
                  <c:v>8560.2081818181832</c:v>
                </c:pt>
                <c:pt idx="39">
                  <c:v>7844.3937500000002</c:v>
                </c:pt>
                <c:pt idx="40">
                  <c:v>8198.1825000000008</c:v>
                </c:pt>
                <c:pt idx="41">
                  <c:v>7811.6536363636369</c:v>
                </c:pt>
                <c:pt idx="42">
                  <c:v>8264.1674999999996</c:v>
                </c:pt>
                <c:pt idx="43">
                  <c:v>7827.496666666666</c:v>
                </c:pt>
              </c:numCache>
            </c:numRef>
          </c:val>
          <c:smooth val="0"/>
          <c:extLst>
            <c:ext xmlns:c16="http://schemas.microsoft.com/office/drawing/2014/chart" uri="{C3380CC4-5D6E-409C-BE32-E72D297353CC}">
              <c16:uniqueId val="{00000000-1E5A-4656-8522-B4239AABE3A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53191311"/>
        <c:axId val="109602751"/>
      </c:lineChart>
      <c:catAx>
        <c:axId val="205319131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9602751"/>
        <c:crosses val="autoZero"/>
        <c:auto val="1"/>
        <c:lblAlgn val="ctr"/>
        <c:lblOffset val="100"/>
        <c:noMultiLvlLbl val="0"/>
      </c:catAx>
      <c:valAx>
        <c:axId val="1096027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Average Of 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5319131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a:solidFill>
                  <a:schemeClr val="dk1"/>
                </a:solidFill>
                <a:latin typeface="+mn-lt"/>
                <a:ea typeface="+mn-ea"/>
                <a:cs typeface="+mn-cs"/>
              </a:rPr>
              <a:t>Age Wise</a:t>
            </a:r>
            <a:r>
              <a:rPr lang="en-IN" baseline="0">
                <a:solidFill>
                  <a:schemeClr val="dk1"/>
                </a:solidFill>
                <a:latin typeface="+mn-lt"/>
                <a:ea typeface="+mn-ea"/>
                <a:cs typeface="+mn-cs"/>
              </a:rPr>
              <a:t> </a:t>
            </a:r>
            <a:r>
              <a:rPr lang="en-IN">
                <a:solidFill>
                  <a:schemeClr val="dk1"/>
                </a:solidFill>
                <a:latin typeface="+mn-lt"/>
                <a:ea typeface="+mn-ea"/>
                <a:cs typeface="+mn-cs"/>
              </a:rPr>
              <a:t>BMI and HBA1C</a:t>
            </a:r>
            <a:endParaRPr lang="en-IN"/>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Count of BMI</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Lit>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Lit>
          </c:cat>
          <c:val>
            <c:numLit>
              <c:formatCode>General</c:formatCode>
              <c:ptCount val="48"/>
              <c:pt idx="0">
                <c:v>38</c:v>
              </c:pt>
              <c:pt idx="1">
                <c:v>89</c:v>
              </c:pt>
              <c:pt idx="2">
                <c:v>72</c:v>
              </c:pt>
              <c:pt idx="3">
                <c:v>56</c:v>
              </c:pt>
              <c:pt idx="4">
                <c:v>54</c:v>
              </c:pt>
              <c:pt idx="5">
                <c:v>47</c:v>
              </c:pt>
              <c:pt idx="6">
                <c:v>45</c:v>
              </c:pt>
              <c:pt idx="7">
                <c:v>56</c:v>
              </c:pt>
              <c:pt idx="8">
                <c:v>48</c:v>
              </c:pt>
              <c:pt idx="9">
                <c:v>48</c:v>
              </c:pt>
              <c:pt idx="10">
                <c:v>54</c:v>
              </c:pt>
              <c:pt idx="11">
                <c:v>54</c:v>
              </c:pt>
              <c:pt idx="12">
                <c:v>45</c:v>
              </c:pt>
              <c:pt idx="13">
                <c:v>63</c:v>
              </c:pt>
              <c:pt idx="14">
                <c:v>49</c:v>
              </c:pt>
              <c:pt idx="15">
                <c:v>51</c:v>
              </c:pt>
              <c:pt idx="16">
                <c:v>47</c:v>
              </c:pt>
              <c:pt idx="17">
                <c:v>50</c:v>
              </c:pt>
              <c:pt idx="18">
                <c:v>44</c:v>
              </c:pt>
              <c:pt idx="19">
                <c:v>51</c:v>
              </c:pt>
              <c:pt idx="20">
                <c:v>37</c:v>
              </c:pt>
              <c:pt idx="21">
                <c:v>53</c:v>
              </c:pt>
              <c:pt idx="22">
                <c:v>52</c:v>
              </c:pt>
              <c:pt idx="23">
                <c:v>45</c:v>
              </c:pt>
              <c:pt idx="24">
                <c:v>49</c:v>
              </c:pt>
              <c:pt idx="25">
                <c:v>56</c:v>
              </c:pt>
              <c:pt idx="26">
                <c:v>53</c:v>
              </c:pt>
              <c:pt idx="27">
                <c:v>44</c:v>
              </c:pt>
              <c:pt idx="28">
                <c:v>51</c:v>
              </c:pt>
              <c:pt idx="29">
                <c:v>50</c:v>
              </c:pt>
              <c:pt idx="30">
                <c:v>49</c:v>
              </c:pt>
              <c:pt idx="31">
                <c:v>62</c:v>
              </c:pt>
              <c:pt idx="32">
                <c:v>50</c:v>
              </c:pt>
              <c:pt idx="33">
                <c:v>62</c:v>
              </c:pt>
              <c:pt idx="34">
                <c:v>52</c:v>
              </c:pt>
              <c:pt idx="35">
                <c:v>55</c:v>
              </c:pt>
              <c:pt idx="36">
                <c:v>57</c:v>
              </c:pt>
              <c:pt idx="37">
                <c:v>36</c:v>
              </c:pt>
              <c:pt idx="38">
                <c:v>51</c:v>
              </c:pt>
              <c:pt idx="39">
                <c:v>56</c:v>
              </c:pt>
              <c:pt idx="40">
                <c:v>36</c:v>
              </c:pt>
              <c:pt idx="41">
                <c:v>43</c:v>
              </c:pt>
              <c:pt idx="42">
                <c:v>54</c:v>
              </c:pt>
              <c:pt idx="43">
                <c:v>49</c:v>
              </c:pt>
              <c:pt idx="44">
                <c:v>20</c:v>
              </c:pt>
              <c:pt idx="45">
                <c:v>23</c:v>
              </c:pt>
              <c:pt idx="46">
                <c:v>20</c:v>
              </c:pt>
              <c:pt idx="47">
                <c:v>16</c:v>
              </c:pt>
            </c:numLit>
          </c:val>
          <c:smooth val="0"/>
          <c:extLst>
            <c:ext xmlns:c16="http://schemas.microsoft.com/office/drawing/2014/chart" uri="{C3380CC4-5D6E-409C-BE32-E72D297353CC}">
              <c16:uniqueId val="{00000000-A825-4D48-8861-E3CF7446198E}"/>
            </c:ext>
          </c:extLst>
        </c:ser>
        <c:ser>
          <c:idx val="1"/>
          <c:order val="1"/>
          <c:tx>
            <c:v>Count of  HBA1C</c:v>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Lit>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Lit>
          </c:cat>
          <c:val>
            <c:numLit>
              <c:formatCode>General</c:formatCode>
              <c:ptCount val="48"/>
              <c:pt idx="0">
                <c:v>38</c:v>
              </c:pt>
              <c:pt idx="1">
                <c:v>89</c:v>
              </c:pt>
              <c:pt idx="2">
                <c:v>72</c:v>
              </c:pt>
              <c:pt idx="3">
                <c:v>56</c:v>
              </c:pt>
              <c:pt idx="4">
                <c:v>54</c:v>
              </c:pt>
              <c:pt idx="5">
                <c:v>47</c:v>
              </c:pt>
              <c:pt idx="6">
                <c:v>45</c:v>
              </c:pt>
              <c:pt idx="7">
                <c:v>56</c:v>
              </c:pt>
              <c:pt idx="8">
                <c:v>48</c:v>
              </c:pt>
              <c:pt idx="9">
                <c:v>48</c:v>
              </c:pt>
              <c:pt idx="10">
                <c:v>54</c:v>
              </c:pt>
              <c:pt idx="11">
                <c:v>54</c:v>
              </c:pt>
              <c:pt idx="12">
                <c:v>45</c:v>
              </c:pt>
              <c:pt idx="13">
                <c:v>63</c:v>
              </c:pt>
              <c:pt idx="14">
                <c:v>49</c:v>
              </c:pt>
              <c:pt idx="15">
                <c:v>51</c:v>
              </c:pt>
              <c:pt idx="16">
                <c:v>47</c:v>
              </c:pt>
              <c:pt idx="17">
                <c:v>50</c:v>
              </c:pt>
              <c:pt idx="18">
                <c:v>44</c:v>
              </c:pt>
              <c:pt idx="19">
                <c:v>51</c:v>
              </c:pt>
              <c:pt idx="20">
                <c:v>37</c:v>
              </c:pt>
              <c:pt idx="21">
                <c:v>53</c:v>
              </c:pt>
              <c:pt idx="22">
                <c:v>52</c:v>
              </c:pt>
              <c:pt idx="23">
                <c:v>45</c:v>
              </c:pt>
              <c:pt idx="24">
                <c:v>49</c:v>
              </c:pt>
              <c:pt idx="25">
                <c:v>56</c:v>
              </c:pt>
              <c:pt idx="26">
                <c:v>53</c:v>
              </c:pt>
              <c:pt idx="27">
                <c:v>44</c:v>
              </c:pt>
              <c:pt idx="28">
                <c:v>51</c:v>
              </c:pt>
              <c:pt idx="29">
                <c:v>50</c:v>
              </c:pt>
              <c:pt idx="30">
                <c:v>49</c:v>
              </c:pt>
              <c:pt idx="31">
                <c:v>62</c:v>
              </c:pt>
              <c:pt idx="32">
                <c:v>50</c:v>
              </c:pt>
              <c:pt idx="33">
                <c:v>62</c:v>
              </c:pt>
              <c:pt idx="34">
                <c:v>52</c:v>
              </c:pt>
              <c:pt idx="35">
                <c:v>55</c:v>
              </c:pt>
              <c:pt idx="36">
                <c:v>57</c:v>
              </c:pt>
              <c:pt idx="37">
                <c:v>36</c:v>
              </c:pt>
              <c:pt idx="38">
                <c:v>51</c:v>
              </c:pt>
              <c:pt idx="39">
                <c:v>56</c:v>
              </c:pt>
              <c:pt idx="40">
                <c:v>36</c:v>
              </c:pt>
              <c:pt idx="41">
                <c:v>43</c:v>
              </c:pt>
              <c:pt idx="42">
                <c:v>54</c:v>
              </c:pt>
              <c:pt idx="43">
                <c:v>49</c:v>
              </c:pt>
              <c:pt idx="44">
                <c:v>20</c:v>
              </c:pt>
              <c:pt idx="45">
                <c:v>23</c:v>
              </c:pt>
              <c:pt idx="46">
                <c:v>20</c:v>
              </c:pt>
              <c:pt idx="47">
                <c:v>16</c:v>
              </c:pt>
            </c:numLit>
          </c:val>
          <c:smooth val="0"/>
          <c:extLst>
            <c:ext xmlns:c16="http://schemas.microsoft.com/office/drawing/2014/chart" uri="{C3380CC4-5D6E-409C-BE32-E72D297353CC}">
              <c16:uniqueId val="{00000001-A825-4D48-8861-E3CF7446198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77783071"/>
        <c:axId val="109612831"/>
      </c:lineChart>
      <c:catAx>
        <c:axId val="127778307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9612831"/>
        <c:crosses val="autoZero"/>
        <c:auto val="1"/>
        <c:lblAlgn val="ctr"/>
        <c:lblOffset val="100"/>
        <c:noMultiLvlLbl val="0"/>
      </c:catAx>
      <c:valAx>
        <c:axId val="10961283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Count of BMI and HBA1C</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7778307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Major Surgeries With Transplants &amp;HBA1C</a:t>
            </a:r>
          </a:p>
        </c:rich>
      </c:tx>
      <c:layout>
        <c:manualLayout>
          <c:xMode val="edge"/>
          <c:yMode val="edge"/>
          <c:x val="0.18444245607636262"/>
          <c:y val="5.09695075924165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20-4F9A-A099-219978DD17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20-4F9A-A099-219978DD17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20-4F9A-A099-219978DD17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820-4F9A-A099-219978DD17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820-4F9A-A099-219978DD175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820-4F9A-A099-219978DD1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Table'!$E$3:$E$12</c:f>
              <c:multiLvlStrCache>
                <c:ptCount val="6"/>
                <c:lvl>
                  <c:pt idx="0">
                    <c:v>No</c:v>
                  </c:pt>
                  <c:pt idx="1">
                    <c:v>Unknown</c:v>
                  </c:pt>
                  <c:pt idx="2">
                    <c:v>No</c:v>
                  </c:pt>
                  <c:pt idx="3">
                    <c:v>yes</c:v>
                  </c:pt>
                  <c:pt idx="4">
                    <c:v>No</c:v>
                  </c:pt>
                  <c:pt idx="5">
                    <c:v>yes</c:v>
                  </c:pt>
                </c:lvl>
                <c:lvl>
                  <c:pt idx="0">
                    <c:v>0</c:v>
                  </c:pt>
                  <c:pt idx="2">
                    <c:v>1</c:v>
                  </c:pt>
                  <c:pt idx="4">
                    <c:v>2</c:v>
                  </c:pt>
                </c:lvl>
              </c:multiLvlStrCache>
            </c:multiLvlStrRef>
          </c:cat>
          <c:val>
            <c:numRef>
              <c:f>'Pivot Table'!$F$3:$F$12</c:f>
              <c:numCache>
                <c:formatCode>0.00</c:formatCode>
                <c:ptCount val="6"/>
                <c:pt idx="0">
                  <c:v>6.7317385257301741</c:v>
                </c:pt>
                <c:pt idx="1">
                  <c:v>5.6305051369863612</c:v>
                </c:pt>
                <c:pt idx="2">
                  <c:v>4.9388800000000632</c:v>
                </c:pt>
                <c:pt idx="3">
                  <c:v>5.2206481481481477</c:v>
                </c:pt>
                <c:pt idx="4">
                  <c:v>7.3594214876033046</c:v>
                </c:pt>
                <c:pt idx="5">
                  <c:v>5.18923076923077</c:v>
                </c:pt>
              </c:numCache>
            </c:numRef>
          </c:val>
          <c:extLst>
            <c:ext xmlns:c16="http://schemas.microsoft.com/office/drawing/2014/chart" uri="{C3380CC4-5D6E-409C-BE32-E72D297353CC}">
              <c16:uniqueId val="{00000000-E009-4136-A77A-6DE804F7B93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5845908679247"/>
          <c:y val="0.44178473772899818"/>
          <c:w val="0.28209174231176359"/>
          <c:h val="0.47363418642073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chemeClr val="dk1"/>
                </a:solidFill>
              </a:rPr>
              <a:t>HBA1 Wise Major Surgeries</a:t>
            </a:r>
            <a:endParaRPr lang="en-US" sz="1600" b="1" i="0" u="none" strike="noStrike" kern="1200" baseline="0">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E22-4F8E-B280-C807B7DC58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22-4F8E-B280-C807B7DC58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E22-4F8E-B280-C807B7DC58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Table'!$H$3:$H$6</c:f>
              <c:strCache>
                <c:ptCount val="3"/>
                <c:pt idx="0">
                  <c:v>0</c:v>
                </c:pt>
                <c:pt idx="1">
                  <c:v>1</c:v>
                </c:pt>
                <c:pt idx="2">
                  <c:v>2</c:v>
                </c:pt>
              </c:strCache>
            </c:strRef>
          </c:cat>
          <c:val>
            <c:numRef>
              <c:f>'Pivot Table'!$I$3:$I$6</c:f>
              <c:numCache>
                <c:formatCode>0.00</c:formatCode>
                <c:ptCount val="3"/>
                <c:pt idx="0">
                  <c:v>6.7226248700991906</c:v>
                </c:pt>
                <c:pt idx="1">
                  <c:v>4.9593998651382964</c:v>
                </c:pt>
                <c:pt idx="2">
                  <c:v>7.148880597014923</c:v>
                </c:pt>
              </c:numCache>
            </c:numRef>
          </c:val>
          <c:extLst>
            <c:ext xmlns:c16="http://schemas.microsoft.com/office/drawing/2014/chart" uri="{C3380CC4-5D6E-409C-BE32-E72D297353CC}">
              <c16:uniqueId val="{00000000-0E1D-4384-AF6C-58B47BC419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931517935258081"/>
          <c:y val="0.44885316418780985"/>
          <c:w val="9.2907042869641285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b="1">
                <a:solidFill>
                  <a:schemeClr val="dk1"/>
                </a:solidFill>
                <a:latin typeface="+mn-lt"/>
                <a:ea typeface="+mn-ea"/>
                <a:cs typeface="+mn-cs"/>
              </a:rPr>
              <a:t>Age Wise</a:t>
            </a:r>
            <a:r>
              <a:rPr lang="en-IN" b="1" baseline="0">
                <a:solidFill>
                  <a:schemeClr val="dk1"/>
                </a:solidFill>
                <a:latin typeface="+mn-lt"/>
                <a:ea typeface="+mn-ea"/>
                <a:cs typeface="+mn-cs"/>
              </a:rPr>
              <a:t> </a:t>
            </a:r>
            <a:r>
              <a:rPr lang="en-IN" b="1">
                <a:solidFill>
                  <a:schemeClr val="dk1"/>
                </a:solidFill>
                <a:latin typeface="+mn-lt"/>
                <a:ea typeface="+mn-ea"/>
                <a:cs typeface="+mn-cs"/>
              </a:rPr>
              <a:t>BMI &amp; HBA1C</a:t>
            </a:r>
            <a:endParaRPr lang="en-IN" b="1">
              <a:latin typeface="Times New Roman" panose="02020603050405020304" pitchFamily="18" charset="0"/>
              <a:cs typeface="Times New Roman" panose="02020603050405020304" pitchFamily="18" charset="0"/>
            </a:endParaRPr>
          </a:p>
        </c:rich>
      </c:tx>
      <c:overlay val="0"/>
      <c:spPr>
        <a:noFill/>
        <a:ln w="3175" cap="flat" cmpd="sng" algn="ctr">
          <a:solidFill>
            <a:schemeClr val="bg1"/>
          </a:solidFill>
          <a:prstDash val="solid"/>
          <a:round/>
          <a:headEnd type="none" w="med" len="med"/>
          <a:tailEnd type="none" w="med" len="med"/>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77170260259526"/>
          <c:y val="0.19739682539682543"/>
          <c:w val="0.4251428851767361"/>
          <c:h val="0.49032820897387824"/>
        </c:manualLayout>
      </c:layout>
      <c:lineChart>
        <c:grouping val="standard"/>
        <c:varyColors val="0"/>
        <c:ser>
          <c:idx val="0"/>
          <c:order val="0"/>
          <c:tx>
            <c:v>Count of BMI</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Lit>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Lit>
          </c:cat>
          <c:val>
            <c:numLit>
              <c:formatCode>General</c:formatCode>
              <c:ptCount val="48"/>
              <c:pt idx="0">
                <c:v>38</c:v>
              </c:pt>
              <c:pt idx="1">
                <c:v>89</c:v>
              </c:pt>
              <c:pt idx="2">
                <c:v>72</c:v>
              </c:pt>
              <c:pt idx="3">
                <c:v>56</c:v>
              </c:pt>
              <c:pt idx="4">
                <c:v>54</c:v>
              </c:pt>
              <c:pt idx="5">
                <c:v>47</c:v>
              </c:pt>
              <c:pt idx="6">
                <c:v>45</c:v>
              </c:pt>
              <c:pt idx="7">
                <c:v>56</c:v>
              </c:pt>
              <c:pt idx="8">
                <c:v>48</c:v>
              </c:pt>
              <c:pt idx="9">
                <c:v>48</c:v>
              </c:pt>
              <c:pt idx="10">
                <c:v>54</c:v>
              </c:pt>
              <c:pt idx="11">
                <c:v>54</c:v>
              </c:pt>
              <c:pt idx="12">
                <c:v>45</c:v>
              </c:pt>
              <c:pt idx="13">
                <c:v>63</c:v>
              </c:pt>
              <c:pt idx="14">
                <c:v>49</c:v>
              </c:pt>
              <c:pt idx="15">
                <c:v>51</c:v>
              </c:pt>
              <c:pt idx="16">
                <c:v>47</c:v>
              </c:pt>
              <c:pt idx="17">
                <c:v>50</c:v>
              </c:pt>
              <c:pt idx="18">
                <c:v>44</c:v>
              </c:pt>
              <c:pt idx="19">
                <c:v>51</c:v>
              </c:pt>
              <c:pt idx="20">
                <c:v>37</c:v>
              </c:pt>
              <c:pt idx="21">
                <c:v>53</c:v>
              </c:pt>
              <c:pt idx="22">
                <c:v>52</c:v>
              </c:pt>
              <c:pt idx="23">
                <c:v>45</c:v>
              </c:pt>
              <c:pt idx="24">
                <c:v>49</c:v>
              </c:pt>
              <c:pt idx="25">
                <c:v>56</c:v>
              </c:pt>
              <c:pt idx="26">
                <c:v>53</c:v>
              </c:pt>
              <c:pt idx="27">
                <c:v>44</c:v>
              </c:pt>
              <c:pt idx="28">
                <c:v>51</c:v>
              </c:pt>
              <c:pt idx="29">
                <c:v>50</c:v>
              </c:pt>
              <c:pt idx="30">
                <c:v>49</c:v>
              </c:pt>
              <c:pt idx="31">
                <c:v>62</c:v>
              </c:pt>
              <c:pt idx="32">
                <c:v>50</c:v>
              </c:pt>
              <c:pt idx="33">
                <c:v>62</c:v>
              </c:pt>
              <c:pt idx="34">
                <c:v>52</c:v>
              </c:pt>
              <c:pt idx="35">
                <c:v>55</c:v>
              </c:pt>
              <c:pt idx="36">
                <c:v>57</c:v>
              </c:pt>
              <c:pt idx="37">
                <c:v>36</c:v>
              </c:pt>
              <c:pt idx="38">
                <c:v>51</c:v>
              </c:pt>
              <c:pt idx="39">
                <c:v>56</c:v>
              </c:pt>
              <c:pt idx="40">
                <c:v>36</c:v>
              </c:pt>
              <c:pt idx="41">
                <c:v>43</c:v>
              </c:pt>
              <c:pt idx="42">
                <c:v>54</c:v>
              </c:pt>
              <c:pt idx="43">
                <c:v>49</c:v>
              </c:pt>
              <c:pt idx="44">
                <c:v>20</c:v>
              </c:pt>
              <c:pt idx="45">
                <c:v>23</c:v>
              </c:pt>
              <c:pt idx="46">
                <c:v>20</c:v>
              </c:pt>
              <c:pt idx="47">
                <c:v>16</c:v>
              </c:pt>
            </c:numLit>
          </c:val>
          <c:smooth val="0"/>
          <c:extLst>
            <c:ext xmlns:c16="http://schemas.microsoft.com/office/drawing/2014/chart" uri="{C3380CC4-5D6E-409C-BE32-E72D297353CC}">
              <c16:uniqueId val="{00000000-03E1-4026-AF4E-84E51C452F7C}"/>
            </c:ext>
          </c:extLst>
        </c:ser>
        <c:ser>
          <c:idx val="1"/>
          <c:order val="1"/>
          <c:tx>
            <c:v>Count of  HBA1C</c:v>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Lit>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Lit>
          </c:cat>
          <c:val>
            <c:numLit>
              <c:formatCode>General</c:formatCode>
              <c:ptCount val="48"/>
              <c:pt idx="0">
                <c:v>38</c:v>
              </c:pt>
              <c:pt idx="1">
                <c:v>89</c:v>
              </c:pt>
              <c:pt idx="2">
                <c:v>72</c:v>
              </c:pt>
              <c:pt idx="3">
                <c:v>56</c:v>
              </c:pt>
              <c:pt idx="4">
                <c:v>54</c:v>
              </c:pt>
              <c:pt idx="5">
                <c:v>47</c:v>
              </c:pt>
              <c:pt idx="6">
                <c:v>45</c:v>
              </c:pt>
              <c:pt idx="7">
                <c:v>56</c:v>
              </c:pt>
              <c:pt idx="8">
                <c:v>48</c:v>
              </c:pt>
              <c:pt idx="9">
                <c:v>48</c:v>
              </c:pt>
              <c:pt idx="10">
                <c:v>54</c:v>
              </c:pt>
              <c:pt idx="11">
                <c:v>54</c:v>
              </c:pt>
              <c:pt idx="12">
                <c:v>45</c:v>
              </c:pt>
              <c:pt idx="13">
                <c:v>63</c:v>
              </c:pt>
              <c:pt idx="14">
                <c:v>49</c:v>
              </c:pt>
              <c:pt idx="15">
                <c:v>51</c:v>
              </c:pt>
              <c:pt idx="16">
                <c:v>47</c:v>
              </c:pt>
              <c:pt idx="17">
                <c:v>50</c:v>
              </c:pt>
              <c:pt idx="18">
                <c:v>44</c:v>
              </c:pt>
              <c:pt idx="19">
                <c:v>51</c:v>
              </c:pt>
              <c:pt idx="20">
                <c:v>37</c:v>
              </c:pt>
              <c:pt idx="21">
                <c:v>53</c:v>
              </c:pt>
              <c:pt idx="22">
                <c:v>52</c:v>
              </c:pt>
              <c:pt idx="23">
                <c:v>45</c:v>
              </c:pt>
              <c:pt idx="24">
                <c:v>49</c:v>
              </c:pt>
              <c:pt idx="25">
                <c:v>56</c:v>
              </c:pt>
              <c:pt idx="26">
                <c:v>53</c:v>
              </c:pt>
              <c:pt idx="27">
                <c:v>44</c:v>
              </c:pt>
              <c:pt idx="28">
                <c:v>51</c:v>
              </c:pt>
              <c:pt idx="29">
                <c:v>50</c:v>
              </c:pt>
              <c:pt idx="30">
                <c:v>49</c:v>
              </c:pt>
              <c:pt idx="31">
                <c:v>62</c:v>
              </c:pt>
              <c:pt idx="32">
                <c:v>50</c:v>
              </c:pt>
              <c:pt idx="33">
                <c:v>62</c:v>
              </c:pt>
              <c:pt idx="34">
                <c:v>52</c:v>
              </c:pt>
              <c:pt idx="35">
                <c:v>55</c:v>
              </c:pt>
              <c:pt idx="36">
                <c:v>57</c:v>
              </c:pt>
              <c:pt idx="37">
                <c:v>36</c:v>
              </c:pt>
              <c:pt idx="38">
                <c:v>51</c:v>
              </c:pt>
              <c:pt idx="39">
                <c:v>56</c:v>
              </c:pt>
              <c:pt idx="40">
                <c:v>36</c:v>
              </c:pt>
              <c:pt idx="41">
                <c:v>43</c:v>
              </c:pt>
              <c:pt idx="42">
                <c:v>54</c:v>
              </c:pt>
              <c:pt idx="43">
                <c:v>49</c:v>
              </c:pt>
              <c:pt idx="44">
                <c:v>20</c:v>
              </c:pt>
              <c:pt idx="45">
                <c:v>23</c:v>
              </c:pt>
              <c:pt idx="46">
                <c:v>20</c:v>
              </c:pt>
              <c:pt idx="47">
                <c:v>16</c:v>
              </c:pt>
            </c:numLit>
          </c:val>
          <c:smooth val="0"/>
          <c:extLst>
            <c:ext xmlns:c16="http://schemas.microsoft.com/office/drawing/2014/chart" uri="{C3380CC4-5D6E-409C-BE32-E72D297353CC}">
              <c16:uniqueId val="{00000001-03E1-4026-AF4E-84E51C452F7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77783071"/>
        <c:axId val="109612831"/>
      </c:lineChart>
      <c:catAx>
        <c:axId val="127778307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9612831"/>
        <c:crosses val="autoZero"/>
        <c:auto val="1"/>
        <c:lblAlgn val="ctr"/>
        <c:lblOffset val="100"/>
        <c:noMultiLvlLbl val="0"/>
      </c:catAx>
      <c:valAx>
        <c:axId val="10961283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Count of BMI and HBA1C</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7778307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Cancer History of Smokers</a:t>
            </a:r>
            <a:endParaRPr lang="en-US" b="1">
              <a:latin typeface="+mn-lt"/>
            </a:endParaRPr>
          </a:p>
        </c:rich>
      </c:tx>
      <c:overlay val="0"/>
      <c:spPr>
        <a:solidFill>
          <a:schemeClr val="lt1"/>
        </a:solidFill>
        <a:ln w="3175"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92-46D4-8B6A-A7BBC4B7D0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92-46D4-8B6A-A7BBC4B7D0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92-46D4-8B6A-A7BBC4B7D063}"/>
              </c:ext>
            </c:extLst>
          </c:dPt>
          <c:dLbls>
            <c:dLbl>
              <c:idx val="0"/>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92-46D4-8B6A-A7BBC4B7D063}"/>
                </c:ext>
              </c:extLst>
            </c:dLbl>
            <c:dLbl>
              <c:idx val="1"/>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92-46D4-8B6A-A7BBC4B7D06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Table'!$A$4:$A$6</c:f>
              <c:strCache>
                <c:ptCount val="2"/>
                <c:pt idx="0">
                  <c:v>No</c:v>
                </c:pt>
                <c:pt idx="1">
                  <c:v>Yes</c:v>
                </c:pt>
              </c:strCache>
            </c:strRef>
          </c:cat>
          <c:val>
            <c:numRef>
              <c:f>'Pivot Table'!$B$4:$B$6</c:f>
              <c:numCache>
                <c:formatCode>General</c:formatCode>
                <c:ptCount val="2"/>
                <c:pt idx="0">
                  <c:v>299</c:v>
                </c:pt>
                <c:pt idx="1">
                  <c:v>54</c:v>
                </c:pt>
              </c:numCache>
            </c:numRef>
          </c:val>
          <c:extLst>
            <c:ext xmlns:c16="http://schemas.microsoft.com/office/drawing/2014/chart" uri="{C3380CC4-5D6E-409C-BE32-E72D297353CC}">
              <c16:uniqueId val="{00000006-6A92-46D4-8B6A-A7BBC4B7D063}"/>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Table!PivotTable5</c:name>
    <c:fmtId val="1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Hospital Charge Wise Diabetics and Weight</a:t>
            </a:r>
            <a:endParaRPr lang="en-US"/>
          </a:p>
        </c:rich>
      </c:tx>
      <c:layout>
        <c:manualLayout>
          <c:xMode val="edge"/>
          <c:yMode val="edge"/>
          <c:x val="0.13778101632323583"/>
          <c:y val="4.7261124802147822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 Table'!$K$4:$K$6</c:f>
              <c:multiLvlStrCache>
                <c:ptCount val="1"/>
                <c:lvl>
                  <c:pt idx="0">
                    <c:v>Normal Weight</c:v>
                  </c:pt>
                </c:lvl>
                <c:lvl>
                  <c:pt idx="0">
                    <c:v>Diabetes</c:v>
                  </c:pt>
                </c:lvl>
              </c:multiLvlStrCache>
            </c:multiLvlStrRef>
          </c:cat>
          <c:val>
            <c:numRef>
              <c:f>'Pivot Table'!$L$4:$L$6</c:f>
              <c:numCache>
                <c:formatCode>"₹"\ #,##0.00</c:formatCode>
                <c:ptCount val="1"/>
                <c:pt idx="0">
                  <c:v>2219296.6200000006</c:v>
                </c:pt>
              </c:numCache>
            </c:numRef>
          </c:val>
          <c:extLst>
            <c:ext xmlns:c16="http://schemas.microsoft.com/office/drawing/2014/chart" uri="{C3380CC4-5D6E-409C-BE32-E72D297353CC}">
              <c16:uniqueId val="{00000000-EFA4-4C3F-8111-EFEB69931F31}"/>
            </c:ext>
          </c:extLst>
        </c:ser>
        <c:dLbls>
          <c:showLegendKey val="0"/>
          <c:showVal val="0"/>
          <c:showCatName val="0"/>
          <c:showSerName val="0"/>
          <c:showPercent val="0"/>
          <c:showBubbleSize val="0"/>
        </c:dLbls>
        <c:gapWidth val="100"/>
        <c:axId val="439753840"/>
        <c:axId val="109604191"/>
      </c:barChart>
      <c:catAx>
        <c:axId val="4397538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04191"/>
        <c:crosses val="autoZero"/>
        <c:auto val="1"/>
        <c:lblAlgn val="ctr"/>
        <c:lblOffset val="100"/>
        <c:noMultiLvlLbl val="0"/>
      </c:catAx>
      <c:valAx>
        <c:axId val="109604191"/>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97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Table!PivotTable6</c:name>
    <c:fmtId val="2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     Hospital Wise</a:t>
            </a:r>
            <a:r>
              <a:rPr lang="en-US" baseline="0">
                <a:solidFill>
                  <a:schemeClr val="dk1"/>
                </a:solidFill>
                <a:latin typeface="+mn-lt"/>
                <a:ea typeface="+mn-ea"/>
                <a:cs typeface="+mn-cs"/>
              </a:rPr>
              <a:t> </a:t>
            </a:r>
            <a:r>
              <a:rPr lang="en-US">
                <a:solidFill>
                  <a:schemeClr val="dk1"/>
                </a:solidFill>
                <a:latin typeface="+mn-lt"/>
                <a:ea typeface="+mn-ea"/>
                <a:cs typeface="+mn-cs"/>
              </a:rPr>
              <a:t>Charges</a:t>
            </a:r>
            <a:endParaRPr lang="en-US"/>
          </a:p>
        </c:rich>
      </c:tx>
      <c:layout>
        <c:manualLayout>
          <c:xMode val="edge"/>
          <c:yMode val="edge"/>
          <c:x val="0.13792413391764943"/>
          <c:y val="4.7619047619047616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620877500809639"/>
          <c:y val="0.24238254820223595"/>
          <c:w val="0.42981933866873201"/>
          <c:h val="0.52576101956327626"/>
        </c:manualLayout>
      </c:layout>
      <c:barChart>
        <c:barDir val="bar"/>
        <c:grouping val="clustered"/>
        <c:varyColors val="0"/>
        <c:ser>
          <c:idx val="0"/>
          <c:order val="0"/>
          <c:tx>
            <c:strRef>
              <c:f>'Pivot Table'!$I$22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'Pivot Table'!$H$23:$H$69</c:f>
              <c:multiLvlStrCache>
                <c:ptCount val="33"/>
                <c:lvl>
                  <c:pt idx="0">
                    <c:v>tier - 1</c:v>
                  </c:pt>
                  <c:pt idx="1">
                    <c:v>tier - 2</c:v>
                  </c:pt>
                  <c:pt idx="2">
                    <c:v>tier - 3</c:v>
                  </c:pt>
                  <c:pt idx="3">
                    <c:v>tier - 1</c:v>
                  </c:pt>
                  <c:pt idx="4">
                    <c:v>tier - 2</c:v>
                  </c:pt>
                  <c:pt idx="5">
                    <c:v>tier - 3</c:v>
                  </c:pt>
                  <c:pt idx="6">
                    <c:v>tier - 1</c:v>
                  </c:pt>
                  <c:pt idx="7">
                    <c:v>tier - 2</c:v>
                  </c:pt>
                  <c:pt idx="8">
                    <c:v>tier - 3</c:v>
                  </c:pt>
                  <c:pt idx="9">
                    <c:v>tier - 3</c:v>
                  </c:pt>
                  <c:pt idx="10">
                    <c:v>tier - 1</c:v>
                  </c:pt>
                  <c:pt idx="11">
                    <c:v>tier - 2</c:v>
                  </c:pt>
                  <c:pt idx="12">
                    <c:v>tier - 3</c:v>
                  </c:pt>
                  <c:pt idx="13">
                    <c:v>tier - 2</c:v>
                  </c:pt>
                  <c:pt idx="14">
                    <c:v>tier - 1</c:v>
                  </c:pt>
                  <c:pt idx="15">
                    <c:v>tier - 2</c:v>
                  </c:pt>
                  <c:pt idx="16">
                    <c:v>tier - 3</c:v>
                  </c:pt>
                  <c:pt idx="17">
                    <c:v>tier - 1</c:v>
                  </c:pt>
                  <c:pt idx="18">
                    <c:v>tier - 2</c:v>
                  </c:pt>
                  <c:pt idx="19">
                    <c:v>tier - 3</c:v>
                  </c:pt>
                  <c:pt idx="20">
                    <c:v>tier - 2</c:v>
                  </c:pt>
                  <c:pt idx="21">
                    <c:v>tier - 3</c:v>
                  </c:pt>
                  <c:pt idx="22">
                    <c:v>tier - 1</c:v>
                  </c:pt>
                  <c:pt idx="23">
                    <c:v>tier - 2</c:v>
                  </c:pt>
                  <c:pt idx="24">
                    <c:v>tier - 3</c:v>
                  </c:pt>
                  <c:pt idx="25">
                    <c:v>tier - 1</c:v>
                  </c:pt>
                  <c:pt idx="26">
                    <c:v>tier - 2</c:v>
                  </c:pt>
                  <c:pt idx="27">
                    <c:v>tier - 3</c:v>
                  </c:pt>
                  <c:pt idx="28">
                    <c:v>tier - 2</c:v>
                  </c:pt>
                  <c:pt idx="29">
                    <c:v>tier - 3</c:v>
                  </c:pt>
                  <c:pt idx="30">
                    <c:v>tier - 1</c:v>
                  </c:pt>
                  <c:pt idx="31">
                    <c:v>tier - 2</c:v>
                  </c:pt>
                  <c:pt idx="32">
                    <c:v>tier - 3</c:v>
                  </c:pt>
                </c:lvl>
                <c:lvl>
                  <c:pt idx="0">
                    <c:v>R1011</c:v>
                  </c:pt>
                  <c:pt idx="3">
                    <c:v>R1012</c:v>
                  </c:pt>
                  <c:pt idx="6">
                    <c:v>R1013</c:v>
                  </c:pt>
                  <c:pt idx="9">
                    <c:v>R1014</c:v>
                  </c:pt>
                  <c:pt idx="10">
                    <c:v>R1016</c:v>
                  </c:pt>
                  <c:pt idx="13">
                    <c:v>R1017</c:v>
                  </c:pt>
                  <c:pt idx="14">
                    <c:v>R1019</c:v>
                  </c:pt>
                  <c:pt idx="17">
                    <c:v>R1021</c:v>
                  </c:pt>
                  <c:pt idx="20">
                    <c:v>R1022</c:v>
                  </c:pt>
                  <c:pt idx="22">
                    <c:v>R1023</c:v>
                  </c:pt>
                  <c:pt idx="25">
                    <c:v>R1024</c:v>
                  </c:pt>
                  <c:pt idx="28">
                    <c:v>R1025</c:v>
                  </c:pt>
                  <c:pt idx="30">
                    <c:v>R1026</c:v>
                  </c:pt>
                </c:lvl>
              </c:multiLvlStrCache>
            </c:multiLvlStrRef>
          </c:cat>
          <c:val>
            <c:numRef>
              <c:f>'Pivot Table'!$I$23:$I$69</c:f>
              <c:numCache>
                <c:formatCode>"₹"\ #,##0.00</c:formatCode>
                <c:ptCount val="33"/>
                <c:pt idx="0">
                  <c:v>29872.375925925928</c:v>
                </c:pt>
                <c:pt idx="1">
                  <c:v>22845.698181818178</c:v>
                </c:pt>
                <c:pt idx="2">
                  <c:v>11186.240434782607</c:v>
                </c:pt>
                <c:pt idx="3">
                  <c:v>23698.948749999996</c:v>
                </c:pt>
                <c:pt idx="4">
                  <c:v>14503.088269230768</c:v>
                </c:pt>
                <c:pt idx="5">
                  <c:v>11551.662592592589</c:v>
                </c:pt>
                <c:pt idx="6">
                  <c:v>25725.51222222222</c:v>
                </c:pt>
                <c:pt idx="7">
                  <c:v>16045.641714285714</c:v>
                </c:pt>
                <c:pt idx="8">
                  <c:v>11509.00090909091</c:v>
                </c:pt>
                <c:pt idx="9">
                  <c:v>21880.82</c:v>
                </c:pt>
                <c:pt idx="10">
                  <c:v>19798.05</c:v>
                </c:pt>
                <c:pt idx="11">
                  <c:v>10854.734</c:v>
                </c:pt>
                <c:pt idx="12">
                  <c:v>10817.057499999999</c:v>
                </c:pt>
                <c:pt idx="13">
                  <c:v>18237.740000000002</c:v>
                </c:pt>
                <c:pt idx="14">
                  <c:v>18157.88</c:v>
                </c:pt>
                <c:pt idx="15">
                  <c:v>21882.400000000001</c:v>
                </c:pt>
                <c:pt idx="16">
                  <c:v>11860.77</c:v>
                </c:pt>
                <c:pt idx="17">
                  <c:v>29760.6</c:v>
                </c:pt>
                <c:pt idx="18">
                  <c:v>9743.1749999999993</c:v>
                </c:pt>
                <c:pt idx="19">
                  <c:v>10789.25</c:v>
                </c:pt>
                <c:pt idx="20">
                  <c:v>12547.410000000002</c:v>
                </c:pt>
                <c:pt idx="21">
                  <c:v>10665.44</c:v>
                </c:pt>
                <c:pt idx="22">
                  <c:v>17663.14</c:v>
                </c:pt>
                <c:pt idx="23">
                  <c:v>13690.944285714286</c:v>
                </c:pt>
                <c:pt idx="24">
                  <c:v>12430.556666666665</c:v>
                </c:pt>
                <c:pt idx="25">
                  <c:v>18425.560000000001</c:v>
                </c:pt>
                <c:pt idx="26">
                  <c:v>12260.2875</c:v>
                </c:pt>
                <c:pt idx="27">
                  <c:v>10339.59375</c:v>
                </c:pt>
                <c:pt idx="28">
                  <c:v>8396.6200000000008</c:v>
                </c:pt>
                <c:pt idx="29">
                  <c:v>10977.321666666665</c:v>
                </c:pt>
                <c:pt idx="30">
                  <c:v>19108.330000000002</c:v>
                </c:pt>
                <c:pt idx="31">
                  <c:v>14432.149999999998</c:v>
                </c:pt>
                <c:pt idx="32">
                  <c:v>11546.913333333332</c:v>
                </c:pt>
              </c:numCache>
            </c:numRef>
          </c:val>
          <c:extLst>
            <c:ext xmlns:c16="http://schemas.microsoft.com/office/drawing/2014/chart" uri="{C3380CC4-5D6E-409C-BE32-E72D297353CC}">
              <c16:uniqueId val="{00000000-036C-41EA-82B9-C3A082D2D9FC}"/>
            </c:ext>
          </c:extLst>
        </c:ser>
        <c:dLbls>
          <c:showLegendKey val="0"/>
          <c:showVal val="0"/>
          <c:showCatName val="0"/>
          <c:showSerName val="0"/>
          <c:showPercent val="0"/>
          <c:showBubbleSize val="0"/>
        </c:dLbls>
        <c:gapWidth val="100"/>
        <c:axId val="1277784463"/>
        <c:axId val="109609951"/>
      </c:barChart>
      <c:catAx>
        <c:axId val="12777844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State &amp; Hospital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09951"/>
        <c:crosses val="autoZero"/>
        <c:auto val="1"/>
        <c:lblAlgn val="ctr"/>
        <c:lblOffset val="100"/>
        <c:noMultiLvlLbl val="0"/>
      </c:catAx>
      <c:valAx>
        <c:axId val="109609951"/>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7784463"/>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Table!PivotTable8</c:name>
    <c:fmtId val="14"/>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b="1">
                <a:solidFill>
                  <a:schemeClr val="dk1"/>
                </a:solidFill>
                <a:latin typeface="+mn-lt"/>
                <a:ea typeface="+mn-ea"/>
                <a:cs typeface="+mn-cs"/>
              </a:rPr>
              <a:t>Age Wise HealthCare Charges</a:t>
            </a:r>
            <a:endParaRPr lang="en-US" b="1"/>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Table'!$K$37:$K$81</c:f>
              <c:strCache>
                <c:ptCount val="44"/>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strCache>
            </c:strRef>
          </c:cat>
          <c:val>
            <c:numRef>
              <c:f>'Pivot Table'!$L$37:$L$81</c:f>
              <c:numCache>
                <c:formatCode>"₹"\ #,##0.00</c:formatCode>
                <c:ptCount val="44"/>
                <c:pt idx="0">
                  <c:v>36765.971666666672</c:v>
                </c:pt>
                <c:pt idx="1">
                  <c:v>30396.30777777778</c:v>
                </c:pt>
                <c:pt idx="2">
                  <c:v>26363.814999999999</c:v>
                </c:pt>
                <c:pt idx="3">
                  <c:v>28591.498333333337</c:v>
                </c:pt>
                <c:pt idx="4">
                  <c:v>31538.39</c:v>
                </c:pt>
                <c:pt idx="5">
                  <c:v>29143.9</c:v>
                </c:pt>
                <c:pt idx="6">
                  <c:v>24053.837499999998</c:v>
                </c:pt>
                <c:pt idx="7">
                  <c:v>32555.064999999995</c:v>
                </c:pt>
                <c:pt idx="8">
                  <c:v>26851.225555555557</c:v>
                </c:pt>
                <c:pt idx="9">
                  <c:v>24281.306999999997</c:v>
                </c:pt>
                <c:pt idx="10">
                  <c:v>27982.144</c:v>
                </c:pt>
                <c:pt idx="11">
                  <c:v>18449.876153846155</c:v>
                </c:pt>
                <c:pt idx="12">
                  <c:v>17655.1325</c:v>
                </c:pt>
                <c:pt idx="13">
                  <c:v>17159.560000000001</c:v>
                </c:pt>
                <c:pt idx="14">
                  <c:v>15607.828000000003</c:v>
                </c:pt>
                <c:pt idx="15">
                  <c:v>14840.555454545452</c:v>
                </c:pt>
                <c:pt idx="16">
                  <c:v>18919.766666666666</c:v>
                </c:pt>
                <c:pt idx="17">
                  <c:v>13435.2125</c:v>
                </c:pt>
                <c:pt idx="18">
                  <c:v>18110.786363636362</c:v>
                </c:pt>
                <c:pt idx="19">
                  <c:v>11948.778749999999</c:v>
                </c:pt>
                <c:pt idx="20">
                  <c:v>13288.183333333334</c:v>
                </c:pt>
                <c:pt idx="21">
                  <c:v>14192.057142857142</c:v>
                </c:pt>
                <c:pt idx="22">
                  <c:v>12099.183333333334</c:v>
                </c:pt>
                <c:pt idx="23">
                  <c:v>13316.105000000001</c:v>
                </c:pt>
                <c:pt idx="24">
                  <c:v>12550.0725</c:v>
                </c:pt>
                <c:pt idx="25">
                  <c:v>12794.192500000001</c:v>
                </c:pt>
                <c:pt idx="26">
                  <c:v>11968.961333333336</c:v>
                </c:pt>
                <c:pt idx="27">
                  <c:v>12264.521111111111</c:v>
                </c:pt>
                <c:pt idx="28">
                  <c:v>11179.1</c:v>
                </c:pt>
                <c:pt idx="29">
                  <c:v>10582.72857142857</c:v>
                </c:pt>
                <c:pt idx="30">
                  <c:v>11052.391666666668</c:v>
                </c:pt>
                <c:pt idx="31">
                  <c:v>12843.404444444446</c:v>
                </c:pt>
                <c:pt idx="32">
                  <c:v>10038.787999999999</c:v>
                </c:pt>
                <c:pt idx="33">
                  <c:v>9539.8691666666655</c:v>
                </c:pt>
                <c:pt idx="34">
                  <c:v>10159.26125</c:v>
                </c:pt>
                <c:pt idx="35">
                  <c:v>11047.492</c:v>
                </c:pt>
                <c:pt idx="36">
                  <c:v>8689.6455555555549</c:v>
                </c:pt>
                <c:pt idx="37">
                  <c:v>9074.161666666665</c:v>
                </c:pt>
                <c:pt idx="38">
                  <c:v>8560.2081818181832</c:v>
                </c:pt>
                <c:pt idx="39">
                  <c:v>7844.3937500000002</c:v>
                </c:pt>
                <c:pt idx="40">
                  <c:v>8198.1825000000008</c:v>
                </c:pt>
                <c:pt idx="41">
                  <c:v>7811.6536363636369</c:v>
                </c:pt>
                <c:pt idx="42">
                  <c:v>8264.1674999999996</c:v>
                </c:pt>
                <c:pt idx="43">
                  <c:v>7827.496666666666</c:v>
                </c:pt>
              </c:numCache>
            </c:numRef>
          </c:val>
          <c:smooth val="0"/>
          <c:extLst>
            <c:ext xmlns:c16="http://schemas.microsoft.com/office/drawing/2014/chart" uri="{C3380CC4-5D6E-409C-BE32-E72D297353CC}">
              <c16:uniqueId val="{00000000-BBF2-4269-96B7-82E15C7705A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53191311"/>
        <c:axId val="109602751"/>
      </c:lineChart>
      <c:catAx>
        <c:axId val="205319131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9602751"/>
        <c:crosses val="autoZero"/>
        <c:auto val="1"/>
        <c:lblAlgn val="ctr"/>
        <c:lblOffset val="100"/>
        <c:noMultiLvlLbl val="0"/>
      </c:catAx>
      <c:valAx>
        <c:axId val="1096027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Average Of 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5319131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Table!PivotTable2</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Major Surgeries With Transplants &amp; HBA1C</a:t>
            </a:r>
            <a:endParaRPr lang="en-US"/>
          </a:p>
        </c:rich>
      </c:tx>
      <c:layout>
        <c:manualLayout>
          <c:xMode val="edge"/>
          <c:yMode val="edge"/>
          <c:x val="0.18444245607636262"/>
          <c:y val="5.0969507592416516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3261470179976386E-2"/>
          <c:y val="0.3467064249402142"/>
          <c:w val="0.55145600289171048"/>
          <c:h val="0.59725815521931624"/>
        </c:manualLayout>
      </c:layout>
      <c:pieChart>
        <c:varyColors val="1"/>
        <c:ser>
          <c:idx val="0"/>
          <c:order val="0"/>
          <c:tx>
            <c:strRef>
              <c:f>'Pivot Table'!$F$2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5F-4A18-927D-95C0C110B4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5F-4A18-927D-95C0C110B4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5F-4A18-927D-95C0C110B45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5F-4A18-927D-95C0C110B45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85F-4A18-927D-95C0C110B45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85F-4A18-927D-95C0C110B4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Table'!$E$3:$E$12</c:f>
              <c:multiLvlStrCache>
                <c:ptCount val="6"/>
                <c:lvl>
                  <c:pt idx="0">
                    <c:v>No</c:v>
                  </c:pt>
                  <c:pt idx="1">
                    <c:v>Unknown</c:v>
                  </c:pt>
                  <c:pt idx="2">
                    <c:v>No</c:v>
                  </c:pt>
                  <c:pt idx="3">
                    <c:v>yes</c:v>
                  </c:pt>
                  <c:pt idx="4">
                    <c:v>No</c:v>
                  </c:pt>
                  <c:pt idx="5">
                    <c:v>yes</c:v>
                  </c:pt>
                </c:lvl>
                <c:lvl>
                  <c:pt idx="0">
                    <c:v>0</c:v>
                  </c:pt>
                  <c:pt idx="2">
                    <c:v>1</c:v>
                  </c:pt>
                  <c:pt idx="4">
                    <c:v>2</c:v>
                  </c:pt>
                </c:lvl>
              </c:multiLvlStrCache>
            </c:multiLvlStrRef>
          </c:cat>
          <c:val>
            <c:numRef>
              <c:f>'Pivot Table'!$F$3:$F$12</c:f>
              <c:numCache>
                <c:formatCode>0.00</c:formatCode>
                <c:ptCount val="6"/>
                <c:pt idx="0">
                  <c:v>6.7317385257301741</c:v>
                </c:pt>
                <c:pt idx="1">
                  <c:v>5.6305051369863612</c:v>
                </c:pt>
                <c:pt idx="2">
                  <c:v>4.9388800000000632</c:v>
                </c:pt>
                <c:pt idx="3">
                  <c:v>5.2206481481481477</c:v>
                </c:pt>
                <c:pt idx="4">
                  <c:v>7.3594214876033046</c:v>
                </c:pt>
                <c:pt idx="5">
                  <c:v>5.18923076923077</c:v>
                </c:pt>
              </c:numCache>
            </c:numRef>
          </c:val>
          <c:extLst>
            <c:ext xmlns:c16="http://schemas.microsoft.com/office/drawing/2014/chart" uri="{C3380CC4-5D6E-409C-BE32-E72D297353CC}">
              <c16:uniqueId val="{0000000C-585F-4A18-927D-95C0C110B45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5845908679247"/>
          <c:y val="0.44178473772899818"/>
          <c:w val="0.28209174231176359"/>
          <c:h val="0.47363418642073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&amp; insights1.xlsx]Pivot Table!PivotTable4</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HBA1 Wise Major Surgeries</a:t>
            </a:r>
            <a:endParaRPr lang="en-US"/>
          </a:p>
        </c:rich>
      </c:tx>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886924256149397"/>
          <c:y val="0.2077124641598018"/>
          <c:w val="0.43893021392237475"/>
          <c:h val="0.65477378446506063"/>
        </c:manualLayout>
      </c:layout>
      <c:pieChart>
        <c:varyColors val="1"/>
        <c:ser>
          <c:idx val="0"/>
          <c:order val="0"/>
          <c:tx>
            <c:strRef>
              <c:f>'Pivot Table'!$I$2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0E-402A-93E8-308BD030AC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0E-402A-93E8-308BD030AC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0E-402A-93E8-308BD030AC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Table'!$H$3:$H$6</c:f>
              <c:strCache>
                <c:ptCount val="3"/>
                <c:pt idx="0">
                  <c:v>0</c:v>
                </c:pt>
                <c:pt idx="1">
                  <c:v>1</c:v>
                </c:pt>
                <c:pt idx="2">
                  <c:v>2</c:v>
                </c:pt>
              </c:strCache>
            </c:strRef>
          </c:cat>
          <c:val>
            <c:numRef>
              <c:f>'Pivot Table'!$I$3:$I$6</c:f>
              <c:numCache>
                <c:formatCode>0.00</c:formatCode>
                <c:ptCount val="3"/>
                <c:pt idx="0">
                  <c:v>6.7226248700991906</c:v>
                </c:pt>
                <c:pt idx="1">
                  <c:v>4.9593998651382964</c:v>
                </c:pt>
                <c:pt idx="2">
                  <c:v>7.148880597014923</c:v>
                </c:pt>
              </c:numCache>
            </c:numRef>
          </c:val>
          <c:extLst>
            <c:ext xmlns:c16="http://schemas.microsoft.com/office/drawing/2014/chart" uri="{C3380CC4-5D6E-409C-BE32-E72D297353CC}">
              <c16:uniqueId val="{00000006-0B0E-402A-93E8-308BD030AC6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344511416161484"/>
          <c:y val="0.30583881222767945"/>
          <c:w val="9.2907042869641285E-2"/>
          <c:h val="0.34438770648718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11927</xdr:colOff>
      <xdr:row>6</xdr:row>
      <xdr:rowOff>42242</xdr:rowOff>
    </xdr:from>
    <xdr:to>
      <xdr:col>2</xdr:col>
      <xdr:colOff>16565</xdr:colOff>
      <xdr:row>17</xdr:row>
      <xdr:rowOff>30811</xdr:rowOff>
    </xdr:to>
    <xdr:graphicFrame macro="">
      <xdr:nvGraphicFramePr>
        <xdr:cNvPr id="2" name="Chart 1">
          <a:extLst>
            <a:ext uri="{FF2B5EF4-FFF2-40B4-BE49-F238E27FC236}">
              <a16:creationId xmlns:a16="http://schemas.microsoft.com/office/drawing/2014/main" id="{6AC08D5E-F2E2-8B3D-7A4B-59D44D42A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597342</xdr:colOff>
      <xdr:row>7</xdr:row>
      <xdr:rowOff>88292</xdr:rowOff>
    </xdr:from>
    <xdr:to>
      <xdr:col>15</xdr:col>
      <xdr:colOff>314739</xdr:colOff>
      <xdr:row>18</xdr:row>
      <xdr:rowOff>149086</xdr:rowOff>
    </xdr:to>
    <xdr:graphicFrame macro="">
      <xdr:nvGraphicFramePr>
        <xdr:cNvPr id="5" name="Chart 4">
          <a:extLst>
            <a:ext uri="{FF2B5EF4-FFF2-40B4-BE49-F238E27FC236}">
              <a16:creationId xmlns:a16="http://schemas.microsoft.com/office/drawing/2014/main" id="{F30E1610-2A32-7A0B-B76C-8B4F009CC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232245</xdr:colOff>
      <xdr:row>21</xdr:row>
      <xdr:rowOff>81998</xdr:rowOff>
    </xdr:from>
    <xdr:to>
      <xdr:col>15</xdr:col>
      <xdr:colOff>239865</xdr:colOff>
      <xdr:row>34</xdr:row>
      <xdr:rowOff>162009</xdr:rowOff>
    </xdr:to>
    <xdr:graphicFrame macro="">
      <xdr:nvGraphicFramePr>
        <xdr:cNvPr id="6" name="Chart 5">
          <a:extLst>
            <a:ext uri="{FF2B5EF4-FFF2-40B4-BE49-F238E27FC236}">
              <a16:creationId xmlns:a16="http://schemas.microsoft.com/office/drawing/2014/main" id="{EBE41DB0-9018-92E2-3CF6-62CA5B8EC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232410</xdr:colOff>
      <xdr:row>37</xdr:row>
      <xdr:rowOff>125730</xdr:rowOff>
    </xdr:from>
    <xdr:to>
      <xdr:col>5</xdr:col>
      <xdr:colOff>1169670</xdr:colOff>
      <xdr:row>48</xdr:row>
      <xdr:rowOff>60960</xdr:rowOff>
    </xdr:to>
    <xdr:graphicFrame macro="">
      <xdr:nvGraphicFramePr>
        <xdr:cNvPr id="8" name="Chart 7">
          <a:extLst>
            <a:ext uri="{FF2B5EF4-FFF2-40B4-BE49-F238E27FC236}">
              <a16:creationId xmlns:a16="http://schemas.microsoft.com/office/drawing/2014/main" id="{9F19F83B-77D2-EA32-B78F-CEAD4A9C4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231252</xdr:colOff>
      <xdr:row>25</xdr:row>
      <xdr:rowOff>136166</xdr:rowOff>
    </xdr:from>
    <xdr:to>
      <xdr:col>6</xdr:col>
      <xdr:colOff>41413</xdr:colOff>
      <xdr:row>36</xdr:row>
      <xdr:rowOff>124736</xdr:rowOff>
    </xdr:to>
    <xdr:graphicFrame macro="">
      <xdr:nvGraphicFramePr>
        <xdr:cNvPr id="9" name="Chart 8">
          <a:extLst>
            <a:ext uri="{FF2B5EF4-FFF2-40B4-BE49-F238E27FC236}">
              <a16:creationId xmlns:a16="http://schemas.microsoft.com/office/drawing/2014/main" id="{E1591299-6566-4578-9164-70DCBDBC8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49697</xdr:colOff>
      <xdr:row>12</xdr:row>
      <xdr:rowOff>173935</xdr:rowOff>
    </xdr:from>
    <xdr:to>
      <xdr:col>5</xdr:col>
      <xdr:colOff>530090</xdr:colOff>
      <xdr:row>25</xdr:row>
      <xdr:rowOff>57978</xdr:rowOff>
    </xdr:to>
    <xdr:graphicFrame macro="">
      <xdr:nvGraphicFramePr>
        <xdr:cNvPr id="7" name="Chart 6">
          <a:extLst>
            <a:ext uri="{FF2B5EF4-FFF2-40B4-BE49-F238E27FC236}">
              <a16:creationId xmlns:a16="http://schemas.microsoft.com/office/drawing/2014/main" id="{848F6A1E-9A35-BD65-493D-6FF8BA8BD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356152</xdr:colOff>
      <xdr:row>6</xdr:row>
      <xdr:rowOff>69574</xdr:rowOff>
    </xdr:from>
    <xdr:to>
      <xdr:col>9</xdr:col>
      <xdr:colOff>33130</xdr:colOff>
      <xdr:row>16</xdr:row>
      <xdr:rowOff>132521</xdr:rowOff>
    </xdr:to>
    <xdr:graphicFrame macro="">
      <xdr:nvGraphicFramePr>
        <xdr:cNvPr id="10" name="Chart 9">
          <a:extLst>
            <a:ext uri="{FF2B5EF4-FFF2-40B4-BE49-F238E27FC236}">
              <a16:creationId xmlns:a16="http://schemas.microsoft.com/office/drawing/2014/main" id="{5E2EE51D-2A28-17FE-6FA1-DAF94CCC3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327660</xdr:colOff>
      <xdr:row>4</xdr:row>
      <xdr:rowOff>144780</xdr:rowOff>
    </xdr:to>
    <xdr:sp macro="" textlink="">
      <xdr:nvSpPr>
        <xdr:cNvPr id="2" name="Rectangle 1">
          <a:extLst>
            <a:ext uri="{FF2B5EF4-FFF2-40B4-BE49-F238E27FC236}">
              <a16:creationId xmlns:a16="http://schemas.microsoft.com/office/drawing/2014/main" id="{7E0E0DA5-952A-FAD4-EB8D-70F2A6C8388A}"/>
            </a:ext>
          </a:extLst>
        </xdr:cNvPr>
        <xdr:cNvSpPr/>
      </xdr:nvSpPr>
      <xdr:spPr>
        <a:xfrm>
          <a:off x="0" y="0"/>
          <a:ext cx="14958060" cy="845820"/>
        </a:xfrm>
        <a:prstGeom prst="rect">
          <a:avLst/>
        </a:prstGeom>
        <a:solidFill>
          <a:schemeClr val="accent1">
            <a:lumMod val="75000"/>
          </a:schemeClr>
        </a:solidFill>
        <a:ln w="28575">
          <a:solidFill>
            <a:srgbClr val="FFFF00"/>
          </a:solidFill>
        </a:ln>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l"/>
          <a:r>
            <a:rPr lang="en-IN" sz="2400">
              <a:latin typeface="Times New Roman" panose="02020603050405020304" pitchFamily="18" charset="0"/>
              <a:cs typeface="Times New Roman" panose="02020603050405020304" pitchFamily="18" charset="0"/>
            </a:rPr>
            <a:t>                                                                   HealthCare</a:t>
          </a:r>
          <a:r>
            <a:rPr lang="en-IN" sz="2400" baseline="0">
              <a:latin typeface="Times New Roman" panose="02020603050405020304" pitchFamily="18" charset="0"/>
              <a:cs typeface="Times New Roman" panose="02020603050405020304" pitchFamily="18" charset="0"/>
            </a:rPr>
            <a:t> Dashboard</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3</xdr:col>
      <xdr:colOff>396240</xdr:colOff>
      <xdr:row>10</xdr:row>
      <xdr:rowOff>160020</xdr:rowOff>
    </xdr:from>
    <xdr:to>
      <xdr:col>9</xdr:col>
      <xdr:colOff>175260</xdr:colOff>
      <xdr:row>22</xdr:row>
      <xdr:rowOff>57150</xdr:rowOff>
    </xdr:to>
    <xdr:graphicFrame macro="">
      <xdr:nvGraphicFramePr>
        <xdr:cNvPr id="3" name="Chart 2">
          <a:extLst>
            <a:ext uri="{FF2B5EF4-FFF2-40B4-BE49-F238E27FC236}">
              <a16:creationId xmlns:a16="http://schemas.microsoft.com/office/drawing/2014/main" id="{1F258F36-AB5D-48F3-82C3-8171FBE2E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10</xdr:row>
      <xdr:rowOff>160020</xdr:rowOff>
    </xdr:from>
    <xdr:to>
      <xdr:col>3</xdr:col>
      <xdr:colOff>388620</xdr:colOff>
      <xdr:row>22</xdr:row>
      <xdr:rowOff>45720</xdr:rowOff>
    </xdr:to>
    <xdr:graphicFrame macro="">
      <xdr:nvGraphicFramePr>
        <xdr:cNvPr id="4" name="Chart 3">
          <a:extLst>
            <a:ext uri="{FF2B5EF4-FFF2-40B4-BE49-F238E27FC236}">
              <a16:creationId xmlns:a16="http://schemas.microsoft.com/office/drawing/2014/main" id="{7446A693-5A46-4760-904E-8B14CC71F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205740</xdr:colOff>
      <xdr:row>22</xdr:row>
      <xdr:rowOff>92110</xdr:rowOff>
    </xdr:from>
    <xdr:to>
      <xdr:col>17</xdr:col>
      <xdr:colOff>133978</xdr:colOff>
      <xdr:row>35</xdr:row>
      <xdr:rowOff>99060</xdr:rowOff>
    </xdr:to>
    <xdr:graphicFrame macro="">
      <xdr:nvGraphicFramePr>
        <xdr:cNvPr id="7" name="Chart 6">
          <a:extLst>
            <a:ext uri="{FF2B5EF4-FFF2-40B4-BE49-F238E27FC236}">
              <a16:creationId xmlns:a16="http://schemas.microsoft.com/office/drawing/2014/main" id="{4366E583-6E85-4FB3-B7A1-E5CDE49DF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10</xdr:row>
      <xdr:rowOff>167640</xdr:rowOff>
    </xdr:from>
    <xdr:to>
      <xdr:col>23</xdr:col>
      <xdr:colOff>243840</xdr:colOff>
      <xdr:row>22</xdr:row>
      <xdr:rowOff>66989</xdr:rowOff>
    </xdr:to>
    <xdr:graphicFrame macro="">
      <xdr:nvGraphicFramePr>
        <xdr:cNvPr id="8" name="Chart 7">
          <a:extLst>
            <a:ext uri="{FF2B5EF4-FFF2-40B4-BE49-F238E27FC236}">
              <a16:creationId xmlns:a16="http://schemas.microsoft.com/office/drawing/2014/main" id="{D07583BB-DD53-43EF-9B02-E78A2CD96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175260</xdr:colOff>
      <xdr:row>10</xdr:row>
      <xdr:rowOff>167640</xdr:rowOff>
    </xdr:from>
    <xdr:to>
      <xdr:col>16</xdr:col>
      <xdr:colOff>335280</xdr:colOff>
      <xdr:row>22</xdr:row>
      <xdr:rowOff>60960</xdr:rowOff>
    </xdr:to>
    <xdr:graphicFrame macro="">
      <xdr:nvGraphicFramePr>
        <xdr:cNvPr id="9" name="Chart 8">
          <a:extLst>
            <a:ext uri="{FF2B5EF4-FFF2-40B4-BE49-F238E27FC236}">
              <a16:creationId xmlns:a16="http://schemas.microsoft.com/office/drawing/2014/main" id="{DE7E8FED-E0E5-4C23-BB71-8EF48C0C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251460</xdr:colOff>
      <xdr:row>5</xdr:row>
      <xdr:rowOff>53340</xdr:rowOff>
    </xdr:from>
    <xdr:to>
      <xdr:col>3</xdr:col>
      <xdr:colOff>0</xdr:colOff>
      <xdr:row>9</xdr:row>
      <xdr:rowOff>137160</xdr:rowOff>
    </xdr:to>
    <xdr:sp macro="" textlink="">
      <xdr:nvSpPr>
        <xdr:cNvPr id="10" name="Rectangle: Rounded Corners 9">
          <a:extLst>
            <a:ext uri="{FF2B5EF4-FFF2-40B4-BE49-F238E27FC236}">
              <a16:creationId xmlns:a16="http://schemas.microsoft.com/office/drawing/2014/main" id="{58D28C64-7495-FC14-2CBF-C28D9B5E2415}"/>
            </a:ext>
          </a:extLst>
        </xdr:cNvPr>
        <xdr:cNvSpPr/>
      </xdr:nvSpPr>
      <xdr:spPr>
        <a:xfrm>
          <a:off x="251460" y="929640"/>
          <a:ext cx="1577340" cy="7848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bg1"/>
              </a:solidFill>
              <a:latin typeface="Times New Roman" panose="02020603050405020304" pitchFamily="18" charset="0"/>
              <a:cs typeface="Times New Roman" panose="02020603050405020304" pitchFamily="18" charset="0"/>
            </a:rPr>
            <a:t>           Smokers </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426720</xdr:colOff>
      <xdr:row>7</xdr:row>
      <xdr:rowOff>53340</xdr:rowOff>
    </xdr:from>
    <xdr:to>
      <xdr:col>2</xdr:col>
      <xdr:colOff>289560</xdr:colOff>
      <xdr:row>9</xdr:row>
      <xdr:rowOff>7620</xdr:rowOff>
    </xdr:to>
    <xdr:sp macro="" textlink="'Pivot Table'!Q18">
      <xdr:nvSpPr>
        <xdr:cNvPr id="11" name="TextBox 10">
          <a:extLst>
            <a:ext uri="{FF2B5EF4-FFF2-40B4-BE49-F238E27FC236}">
              <a16:creationId xmlns:a16="http://schemas.microsoft.com/office/drawing/2014/main" id="{8700E154-BA18-87D7-1306-5DBA30C44FBD}"/>
            </a:ext>
          </a:extLst>
        </xdr:cNvPr>
        <xdr:cNvSpPr txBox="1"/>
      </xdr:nvSpPr>
      <xdr:spPr>
        <a:xfrm>
          <a:off x="426720" y="1280160"/>
          <a:ext cx="1082040" cy="304800"/>
        </a:xfrm>
        <a:prstGeom prst="rect">
          <a:avLst/>
        </a:prstGeom>
        <a:solidFill>
          <a:schemeClr val="accent5">
            <a:lumMod val="60000"/>
            <a:lumOff val="40000"/>
          </a:schemeClr>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sz="1100" b="0" i="0" u="none" strike="noStrike">
              <a:solidFill>
                <a:srgbClr val="000000"/>
              </a:solidFill>
              <a:latin typeface="Calibri"/>
              <a:cs typeface="Calibri"/>
            </a:rPr>
            <a:t>        </a:t>
          </a:r>
          <a:fld id="{CF7F44CC-A6D0-4499-B794-01334B2D8F54}" type="TxLink">
            <a:rPr lang="en-US" sz="1100" b="0" i="0" u="none" strike="noStrike">
              <a:solidFill>
                <a:srgbClr val="000000"/>
              </a:solidFill>
              <a:latin typeface="Calibri"/>
              <a:cs typeface="Calibri"/>
            </a:rPr>
            <a:pPr/>
            <a:t>2342</a:t>
          </a:fld>
          <a:endParaRPr lang="en-IN" sz="1100"/>
        </a:p>
      </xdr:txBody>
    </xdr:sp>
    <xdr:clientData/>
  </xdr:twoCellAnchor>
  <xdr:twoCellAnchor>
    <xdr:from>
      <xdr:col>3</xdr:col>
      <xdr:colOff>190500</xdr:colOff>
      <xdr:row>5</xdr:row>
      <xdr:rowOff>45720</xdr:rowOff>
    </xdr:from>
    <xdr:to>
      <xdr:col>5</xdr:col>
      <xdr:colOff>548640</xdr:colOff>
      <xdr:row>9</xdr:row>
      <xdr:rowOff>129540</xdr:rowOff>
    </xdr:to>
    <xdr:sp macro="" textlink="">
      <xdr:nvSpPr>
        <xdr:cNvPr id="12" name="Rectangle: Rounded Corners 11">
          <a:extLst>
            <a:ext uri="{FF2B5EF4-FFF2-40B4-BE49-F238E27FC236}">
              <a16:creationId xmlns:a16="http://schemas.microsoft.com/office/drawing/2014/main" id="{CA23EE56-B1F7-45B2-A61A-7657793B3AFE}"/>
            </a:ext>
          </a:extLst>
        </xdr:cNvPr>
        <xdr:cNvSpPr/>
      </xdr:nvSpPr>
      <xdr:spPr>
        <a:xfrm>
          <a:off x="2019300" y="922020"/>
          <a:ext cx="1577340" cy="7848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latin typeface="Times New Roman" panose="02020603050405020304" pitchFamily="18" charset="0"/>
              <a:cs typeface="Times New Roman" panose="02020603050405020304" pitchFamily="18" charset="0"/>
            </a:rPr>
            <a:t>        Total BMI</a:t>
          </a:r>
        </a:p>
      </xdr:txBody>
    </xdr:sp>
    <xdr:clientData/>
  </xdr:twoCellAnchor>
  <xdr:twoCellAnchor>
    <xdr:from>
      <xdr:col>6</xdr:col>
      <xdr:colOff>144780</xdr:colOff>
      <xdr:row>5</xdr:row>
      <xdr:rowOff>30480</xdr:rowOff>
    </xdr:from>
    <xdr:to>
      <xdr:col>8</xdr:col>
      <xdr:colOff>502920</xdr:colOff>
      <xdr:row>9</xdr:row>
      <xdr:rowOff>114300</xdr:rowOff>
    </xdr:to>
    <xdr:sp macro="" textlink="">
      <xdr:nvSpPr>
        <xdr:cNvPr id="14" name="Rectangle: Rounded Corners 13">
          <a:extLst>
            <a:ext uri="{FF2B5EF4-FFF2-40B4-BE49-F238E27FC236}">
              <a16:creationId xmlns:a16="http://schemas.microsoft.com/office/drawing/2014/main" id="{EDFBDAC8-E6FB-47F5-B787-9B66E427B970}"/>
            </a:ext>
          </a:extLst>
        </xdr:cNvPr>
        <xdr:cNvSpPr/>
      </xdr:nvSpPr>
      <xdr:spPr>
        <a:xfrm>
          <a:off x="3802380" y="906780"/>
          <a:ext cx="1577340" cy="7848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latin typeface="Times New Roman" panose="02020603050405020304" pitchFamily="18" charset="0"/>
              <a:cs typeface="Times New Roman" panose="02020603050405020304" pitchFamily="18" charset="0"/>
            </a:rPr>
            <a:t>        Total HBA1C</a:t>
          </a:r>
        </a:p>
      </xdr:txBody>
    </xdr:sp>
    <xdr:clientData/>
  </xdr:twoCellAnchor>
  <xdr:twoCellAnchor>
    <xdr:from>
      <xdr:col>11</xdr:col>
      <xdr:colOff>586740</xdr:colOff>
      <xdr:row>5</xdr:row>
      <xdr:rowOff>68580</xdr:rowOff>
    </xdr:from>
    <xdr:to>
      <xdr:col>14</xdr:col>
      <xdr:colOff>335280</xdr:colOff>
      <xdr:row>9</xdr:row>
      <xdr:rowOff>152400</xdr:rowOff>
    </xdr:to>
    <xdr:sp macro="" textlink="">
      <xdr:nvSpPr>
        <xdr:cNvPr id="15" name="Rectangle: Rounded Corners 14">
          <a:extLst>
            <a:ext uri="{FF2B5EF4-FFF2-40B4-BE49-F238E27FC236}">
              <a16:creationId xmlns:a16="http://schemas.microsoft.com/office/drawing/2014/main" id="{F4322837-5EE0-4E4F-8EFD-1EC39FAC0945}"/>
            </a:ext>
          </a:extLst>
        </xdr:cNvPr>
        <xdr:cNvSpPr/>
      </xdr:nvSpPr>
      <xdr:spPr>
        <a:xfrm>
          <a:off x="7292340" y="944880"/>
          <a:ext cx="1577340" cy="7848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latin typeface="Times New Roman" panose="02020603050405020304" pitchFamily="18" charset="0"/>
              <a:cs typeface="Times New Roman" panose="02020603050405020304" pitchFamily="18" charset="0"/>
            </a:rPr>
            <a:t>   Average of </a:t>
          </a:r>
          <a:r>
            <a:rPr lang="en-IN" sz="1100" b="1" baseline="0">
              <a:solidFill>
                <a:schemeClr val="bg1"/>
              </a:solidFill>
              <a:latin typeface="Times New Roman" panose="02020603050405020304" pitchFamily="18" charset="0"/>
              <a:cs typeface="Times New Roman" panose="02020603050405020304" pitchFamily="18" charset="0"/>
            </a:rPr>
            <a:t>Charges</a:t>
          </a:r>
        </a:p>
      </xdr:txBody>
    </xdr:sp>
    <xdr:clientData/>
  </xdr:twoCellAnchor>
  <xdr:twoCellAnchor>
    <xdr:from>
      <xdr:col>14</xdr:col>
      <xdr:colOff>541020</xdr:colOff>
      <xdr:row>5</xdr:row>
      <xdr:rowOff>121920</xdr:rowOff>
    </xdr:from>
    <xdr:to>
      <xdr:col>17</xdr:col>
      <xdr:colOff>312420</xdr:colOff>
      <xdr:row>10</xdr:row>
      <xdr:rowOff>7620</xdr:rowOff>
    </xdr:to>
    <xdr:sp macro="" textlink="">
      <xdr:nvSpPr>
        <xdr:cNvPr id="16" name="Rectangle: Rounded Corners 15">
          <a:extLst>
            <a:ext uri="{FF2B5EF4-FFF2-40B4-BE49-F238E27FC236}">
              <a16:creationId xmlns:a16="http://schemas.microsoft.com/office/drawing/2014/main" id="{C7608325-91E8-4BC5-BDF5-25883ED8C519}"/>
            </a:ext>
          </a:extLst>
        </xdr:cNvPr>
        <xdr:cNvSpPr/>
      </xdr:nvSpPr>
      <xdr:spPr>
        <a:xfrm>
          <a:off x="9075420" y="998220"/>
          <a:ext cx="1600200" cy="7620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latin typeface="Times New Roman" panose="02020603050405020304" pitchFamily="18" charset="0"/>
              <a:cs typeface="Times New Roman" panose="02020603050405020304" pitchFamily="18" charset="0"/>
            </a:rPr>
            <a:t>        Total Charges</a:t>
          </a:r>
        </a:p>
      </xdr:txBody>
    </xdr:sp>
    <xdr:clientData/>
  </xdr:twoCellAnchor>
  <xdr:twoCellAnchor>
    <xdr:from>
      <xdr:col>3</xdr:col>
      <xdr:colOff>457200</xdr:colOff>
      <xdr:row>7</xdr:row>
      <xdr:rowOff>38100</xdr:rowOff>
    </xdr:from>
    <xdr:to>
      <xdr:col>5</xdr:col>
      <xdr:colOff>320040</xdr:colOff>
      <xdr:row>8</xdr:row>
      <xdr:rowOff>167640</xdr:rowOff>
    </xdr:to>
    <xdr:sp macro="" textlink="'Pivot Table'!R18">
      <xdr:nvSpPr>
        <xdr:cNvPr id="21" name="TextBox 20">
          <a:extLst>
            <a:ext uri="{FF2B5EF4-FFF2-40B4-BE49-F238E27FC236}">
              <a16:creationId xmlns:a16="http://schemas.microsoft.com/office/drawing/2014/main" id="{AA3B6403-AFC4-4D52-A3C6-40B9C94A48EA}"/>
            </a:ext>
          </a:extLst>
        </xdr:cNvPr>
        <xdr:cNvSpPr txBox="1"/>
      </xdr:nvSpPr>
      <xdr:spPr>
        <a:xfrm>
          <a:off x="2286000" y="1264920"/>
          <a:ext cx="1082040" cy="304800"/>
        </a:xfrm>
        <a:prstGeom prst="rect">
          <a:avLst/>
        </a:prstGeom>
        <a:solidFill>
          <a:schemeClr val="accent5">
            <a:lumMod val="60000"/>
            <a:lumOff val="40000"/>
          </a:schemeClr>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sz="1100" b="0" i="0" u="none" strike="noStrike">
              <a:solidFill>
                <a:srgbClr val="000000"/>
              </a:solidFill>
              <a:latin typeface="Calibri"/>
              <a:cs typeface="Calibri"/>
            </a:rPr>
            <a:t>        </a:t>
          </a:r>
          <a:fld id="{D233A33C-CDE9-4CBF-A455-46ADC41F29CB}" type="TxLink">
            <a:rPr lang="en-US" sz="1100" b="0" i="0" u="none" strike="noStrike">
              <a:solidFill>
                <a:srgbClr val="000000"/>
              </a:solidFill>
              <a:latin typeface="Calibri"/>
              <a:cs typeface="Calibri"/>
            </a:rPr>
            <a:pPr/>
            <a:t>2342</a:t>
          </a:fld>
          <a:endParaRPr lang="en-IN" sz="1100"/>
        </a:p>
      </xdr:txBody>
    </xdr:sp>
    <xdr:clientData/>
  </xdr:twoCellAnchor>
  <xdr:twoCellAnchor>
    <xdr:from>
      <xdr:col>6</xdr:col>
      <xdr:colOff>236220</xdr:colOff>
      <xdr:row>7</xdr:row>
      <xdr:rowOff>38100</xdr:rowOff>
    </xdr:from>
    <xdr:to>
      <xdr:col>8</xdr:col>
      <xdr:colOff>99060</xdr:colOff>
      <xdr:row>8</xdr:row>
      <xdr:rowOff>167640</xdr:rowOff>
    </xdr:to>
    <xdr:sp macro="" textlink="'Pivot Table'!S18">
      <xdr:nvSpPr>
        <xdr:cNvPr id="22" name="TextBox 21">
          <a:extLst>
            <a:ext uri="{FF2B5EF4-FFF2-40B4-BE49-F238E27FC236}">
              <a16:creationId xmlns:a16="http://schemas.microsoft.com/office/drawing/2014/main" id="{8DDAA738-2EB8-4BDA-9D3F-2BCD5EC02C91}"/>
            </a:ext>
          </a:extLst>
        </xdr:cNvPr>
        <xdr:cNvSpPr txBox="1"/>
      </xdr:nvSpPr>
      <xdr:spPr>
        <a:xfrm>
          <a:off x="3893820" y="1264920"/>
          <a:ext cx="1082040" cy="304800"/>
        </a:xfrm>
        <a:prstGeom prst="rect">
          <a:avLst/>
        </a:prstGeom>
        <a:solidFill>
          <a:schemeClr val="accent5">
            <a:lumMod val="60000"/>
            <a:lumOff val="40000"/>
          </a:schemeClr>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sz="1100" b="0" i="0" u="none" strike="noStrike">
              <a:solidFill>
                <a:srgbClr val="000000"/>
              </a:solidFill>
              <a:latin typeface="Calibri"/>
              <a:cs typeface="Calibri"/>
            </a:rPr>
            <a:t>         </a:t>
          </a:r>
          <a:fld id="{C79F2A72-FADF-4ACB-B3DF-A1778B18F157}" type="TxLink">
            <a:rPr lang="en-US" sz="1100" b="0" i="0" u="none" strike="noStrike">
              <a:solidFill>
                <a:srgbClr val="000000"/>
              </a:solidFill>
              <a:latin typeface="Calibri"/>
              <a:cs typeface="Calibri"/>
            </a:rPr>
            <a:pPr/>
            <a:t>2342</a:t>
          </a:fld>
          <a:endParaRPr lang="en-IN" sz="1100"/>
        </a:p>
      </xdr:txBody>
    </xdr:sp>
    <xdr:clientData/>
  </xdr:twoCellAnchor>
  <xdr:twoCellAnchor>
    <xdr:from>
      <xdr:col>12</xdr:col>
      <xdr:colOff>228600</xdr:colOff>
      <xdr:row>7</xdr:row>
      <xdr:rowOff>22860</xdr:rowOff>
    </xdr:from>
    <xdr:to>
      <xdr:col>14</xdr:col>
      <xdr:colOff>91440</xdr:colOff>
      <xdr:row>8</xdr:row>
      <xdr:rowOff>152400</xdr:rowOff>
    </xdr:to>
    <xdr:sp macro="" textlink="'Pivot Table'!T18">
      <xdr:nvSpPr>
        <xdr:cNvPr id="23" name="TextBox 22">
          <a:extLst>
            <a:ext uri="{FF2B5EF4-FFF2-40B4-BE49-F238E27FC236}">
              <a16:creationId xmlns:a16="http://schemas.microsoft.com/office/drawing/2014/main" id="{D801AB06-104A-4E56-93C1-5899BFF466DB}"/>
            </a:ext>
          </a:extLst>
        </xdr:cNvPr>
        <xdr:cNvSpPr txBox="1"/>
      </xdr:nvSpPr>
      <xdr:spPr>
        <a:xfrm>
          <a:off x="7543800" y="1249680"/>
          <a:ext cx="1082040" cy="304800"/>
        </a:xfrm>
        <a:prstGeom prst="rect">
          <a:avLst/>
        </a:prstGeom>
        <a:solidFill>
          <a:schemeClr val="accent5">
            <a:lumMod val="60000"/>
            <a:lumOff val="40000"/>
          </a:schemeClr>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D883E10B-D7FC-4716-8DF9-A48C59E52471}" type="TxLink">
            <a:rPr lang="en-US" sz="1100" b="0" i="0" u="none" strike="noStrike">
              <a:solidFill>
                <a:srgbClr val="000000"/>
              </a:solidFill>
              <a:latin typeface="Calibri"/>
              <a:cs typeface="Calibri"/>
            </a:rPr>
            <a:pPr/>
            <a:t>₹ 16,503.20</a:t>
          </a:fld>
          <a:endParaRPr lang="en-IN" sz="1100"/>
        </a:p>
      </xdr:txBody>
    </xdr:sp>
    <xdr:clientData/>
  </xdr:twoCellAnchor>
  <xdr:twoCellAnchor>
    <xdr:from>
      <xdr:col>15</xdr:col>
      <xdr:colOff>190500</xdr:colOff>
      <xdr:row>7</xdr:row>
      <xdr:rowOff>45720</xdr:rowOff>
    </xdr:from>
    <xdr:to>
      <xdr:col>17</xdr:col>
      <xdr:colOff>144780</xdr:colOff>
      <xdr:row>9</xdr:row>
      <xdr:rowOff>30480</xdr:rowOff>
    </xdr:to>
    <xdr:sp macro="" textlink="'Pivot Table'!U18">
      <xdr:nvSpPr>
        <xdr:cNvPr id="24" name="TextBox 23">
          <a:extLst>
            <a:ext uri="{FF2B5EF4-FFF2-40B4-BE49-F238E27FC236}">
              <a16:creationId xmlns:a16="http://schemas.microsoft.com/office/drawing/2014/main" id="{BB1BD86F-66F0-40F7-8A7B-EA8A766BC88F}"/>
            </a:ext>
          </a:extLst>
        </xdr:cNvPr>
        <xdr:cNvSpPr txBox="1"/>
      </xdr:nvSpPr>
      <xdr:spPr>
        <a:xfrm>
          <a:off x="9334500" y="1272540"/>
          <a:ext cx="1173480" cy="335280"/>
        </a:xfrm>
        <a:prstGeom prst="rect">
          <a:avLst/>
        </a:prstGeom>
        <a:solidFill>
          <a:schemeClr val="accent5">
            <a:lumMod val="60000"/>
            <a:lumOff val="40000"/>
          </a:schemeClr>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2A5721D3-A7F6-4639-AEE6-47FEAE3FFD33}" type="TxLink">
            <a:rPr lang="en-US" sz="1100" b="0" i="0" u="none" strike="noStrike">
              <a:solidFill>
                <a:srgbClr val="000000"/>
              </a:solidFill>
              <a:latin typeface="Calibri"/>
              <a:cs typeface="Calibri"/>
            </a:rPr>
            <a:pPr/>
            <a:t>₹ 58,25,629.87</a:t>
          </a:fld>
          <a:endParaRPr lang="en-IN" sz="1100"/>
        </a:p>
      </xdr:txBody>
    </xdr:sp>
    <xdr:clientData/>
  </xdr:twoCellAnchor>
  <xdr:twoCellAnchor>
    <xdr:from>
      <xdr:col>9</xdr:col>
      <xdr:colOff>22860</xdr:colOff>
      <xdr:row>5</xdr:row>
      <xdr:rowOff>30480</xdr:rowOff>
    </xdr:from>
    <xdr:to>
      <xdr:col>11</xdr:col>
      <xdr:colOff>381000</xdr:colOff>
      <xdr:row>9</xdr:row>
      <xdr:rowOff>114300</xdr:rowOff>
    </xdr:to>
    <xdr:sp macro="" textlink="">
      <xdr:nvSpPr>
        <xdr:cNvPr id="25" name="Rectangle: Rounded Corners 24">
          <a:extLst>
            <a:ext uri="{FF2B5EF4-FFF2-40B4-BE49-F238E27FC236}">
              <a16:creationId xmlns:a16="http://schemas.microsoft.com/office/drawing/2014/main" id="{69842155-BCB8-40F3-8F65-D68599938166}"/>
            </a:ext>
          </a:extLst>
        </xdr:cNvPr>
        <xdr:cNvSpPr/>
      </xdr:nvSpPr>
      <xdr:spPr>
        <a:xfrm>
          <a:off x="5509260" y="906780"/>
          <a:ext cx="1577340" cy="7848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latin typeface="Times New Roman" panose="02020603050405020304" pitchFamily="18" charset="0"/>
              <a:cs typeface="Times New Roman" panose="02020603050405020304" pitchFamily="18" charset="0"/>
            </a:rPr>
            <a:t>   Cancer</a:t>
          </a:r>
          <a:r>
            <a:rPr lang="en-IN" sz="1100" b="1" baseline="0">
              <a:solidFill>
                <a:schemeClr val="bg1"/>
              </a:solidFill>
              <a:latin typeface="Times New Roman" panose="02020603050405020304" pitchFamily="18" charset="0"/>
              <a:cs typeface="Times New Roman" panose="02020603050405020304" pitchFamily="18" charset="0"/>
            </a:rPr>
            <a:t> History</a:t>
          </a:r>
        </a:p>
      </xdr:txBody>
    </xdr:sp>
    <xdr:clientData/>
  </xdr:twoCellAnchor>
  <xdr:twoCellAnchor>
    <xdr:from>
      <xdr:col>9</xdr:col>
      <xdr:colOff>236220</xdr:colOff>
      <xdr:row>7</xdr:row>
      <xdr:rowOff>38100</xdr:rowOff>
    </xdr:from>
    <xdr:to>
      <xdr:col>11</xdr:col>
      <xdr:colOff>99060</xdr:colOff>
      <xdr:row>8</xdr:row>
      <xdr:rowOff>167640</xdr:rowOff>
    </xdr:to>
    <xdr:sp macro="" textlink="'Pivot Table'!S31">
      <xdr:nvSpPr>
        <xdr:cNvPr id="26" name="TextBox 25">
          <a:extLst>
            <a:ext uri="{FF2B5EF4-FFF2-40B4-BE49-F238E27FC236}">
              <a16:creationId xmlns:a16="http://schemas.microsoft.com/office/drawing/2014/main" id="{876E502A-F4B5-4696-AC65-D48D69FD9B67}"/>
            </a:ext>
          </a:extLst>
        </xdr:cNvPr>
        <xdr:cNvSpPr txBox="1"/>
      </xdr:nvSpPr>
      <xdr:spPr>
        <a:xfrm>
          <a:off x="5722620" y="1264920"/>
          <a:ext cx="1082040" cy="304800"/>
        </a:xfrm>
        <a:prstGeom prst="rect">
          <a:avLst/>
        </a:prstGeom>
        <a:solidFill>
          <a:schemeClr val="accent5">
            <a:lumMod val="60000"/>
            <a:lumOff val="40000"/>
          </a:schemeClr>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sz="1100" b="0" i="0" u="none" strike="noStrike">
              <a:solidFill>
                <a:srgbClr val="000000"/>
              </a:solidFill>
              <a:latin typeface="Calibri"/>
              <a:cs typeface="Calibri"/>
            </a:rPr>
            <a:t>        </a:t>
          </a:r>
          <a:fld id="{A7C2C53F-68BF-42E2-B70D-16793B70E899}" type="TxLink">
            <a:rPr lang="en-US" sz="1100" b="0" i="0" u="none" strike="noStrike">
              <a:solidFill>
                <a:srgbClr val="000000"/>
              </a:solidFill>
              <a:latin typeface="Calibri"/>
              <a:cs typeface="Calibri"/>
            </a:rPr>
            <a:pPr/>
            <a:t>2342</a:t>
          </a:fld>
          <a:endParaRPr lang="en-IN" sz="1100"/>
        </a:p>
      </xdr:txBody>
    </xdr:sp>
    <xdr:clientData/>
  </xdr:twoCellAnchor>
  <xdr:twoCellAnchor>
    <xdr:from>
      <xdr:col>0</xdr:col>
      <xdr:colOff>68580</xdr:colOff>
      <xdr:row>22</xdr:row>
      <xdr:rowOff>53340</xdr:rowOff>
    </xdr:from>
    <xdr:to>
      <xdr:col>3</xdr:col>
      <xdr:colOff>388620</xdr:colOff>
      <xdr:row>35</xdr:row>
      <xdr:rowOff>108006</xdr:rowOff>
    </xdr:to>
    <xdr:graphicFrame macro="">
      <xdr:nvGraphicFramePr>
        <xdr:cNvPr id="13" name="Chart 12">
          <a:extLst>
            <a:ext uri="{FF2B5EF4-FFF2-40B4-BE49-F238E27FC236}">
              <a16:creationId xmlns:a16="http://schemas.microsoft.com/office/drawing/2014/main" id="{D56ADEEA-5E83-4026-8E09-102E5797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403860</xdr:colOff>
      <xdr:row>22</xdr:row>
      <xdr:rowOff>68580</xdr:rowOff>
    </xdr:from>
    <xdr:to>
      <xdr:col>9</xdr:col>
      <xdr:colOff>190500</xdr:colOff>
      <xdr:row>35</xdr:row>
      <xdr:rowOff>99060</xdr:rowOff>
    </xdr:to>
    <xdr:graphicFrame macro="">
      <xdr:nvGraphicFramePr>
        <xdr:cNvPr id="17" name="Chart 16">
          <a:extLst>
            <a:ext uri="{FF2B5EF4-FFF2-40B4-BE49-F238E27FC236}">
              <a16:creationId xmlns:a16="http://schemas.microsoft.com/office/drawing/2014/main" id="{0684A802-846F-4BFE-BA24-F70387C71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151899</xdr:colOff>
      <xdr:row>22</xdr:row>
      <xdr:rowOff>101404</xdr:rowOff>
    </xdr:from>
    <xdr:to>
      <xdr:col>20</xdr:col>
      <xdr:colOff>151898</xdr:colOff>
      <xdr:row>35</xdr:row>
      <xdr:rowOff>100483</xdr:rowOff>
    </xdr:to>
    <mc:AlternateContent xmlns:mc="http://schemas.openxmlformats.org/markup-compatibility/2006" xmlns:a14="http://schemas.microsoft.com/office/drawing/2010/main">
      <mc:Choice Requires="a14">
        <xdr:graphicFrame macro="">
          <xdr:nvGraphicFramePr>
            <xdr:cNvPr id="18" name="Weight Status">
              <a:extLst>
                <a:ext uri="{FF2B5EF4-FFF2-40B4-BE49-F238E27FC236}">
                  <a16:creationId xmlns:a16="http://schemas.microsoft.com/office/drawing/2014/main" id="{3F403AD4-0345-1036-72A6-160324F70A6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543569" y="3970019"/>
              <a:ext cx="1833824" cy="2285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183130</xdr:colOff>
      <xdr:row>22</xdr:row>
      <xdr:rowOff>102159</xdr:rowOff>
    </xdr:from>
    <xdr:to>
      <xdr:col>23</xdr:col>
      <xdr:colOff>183130</xdr:colOff>
      <xdr:row>35</xdr:row>
      <xdr:rowOff>83737</xdr:rowOff>
    </xdr:to>
    <mc:AlternateContent xmlns:mc="http://schemas.openxmlformats.org/markup-compatibility/2006" xmlns:a14="http://schemas.microsoft.com/office/drawing/2010/main">
      <mc:Choice Requires="a14">
        <xdr:graphicFrame macro="">
          <xdr:nvGraphicFramePr>
            <xdr:cNvPr id="19" name="Diabetes Status">
              <a:extLst>
                <a:ext uri="{FF2B5EF4-FFF2-40B4-BE49-F238E27FC236}">
                  <a16:creationId xmlns:a16="http://schemas.microsoft.com/office/drawing/2014/main" id="{2C77D728-BC09-01B7-6C52-5C8858C6505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408625" y="3970774"/>
              <a:ext cx="1833824" cy="2267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9.853954398146" createdVersion="8" refreshedVersion="8" minRefreshableVersion="3" recordCount="2342" xr:uid="{D6B7320C-4042-432F-88B0-D612F5A1E95D}">
  <cacheSource type="worksheet">
    <worksheetSource ref="A1:R2343" sheet="HealthCare"/>
  </cacheSource>
  <cacheFields count="18">
    <cacheField name="Customer ID" numFmtId="0">
      <sharedItems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Unknown"/>
      </sharedItems>
    </cacheField>
    <cacheField name="Title" numFmtId="0">
      <sharedItems/>
    </cacheField>
    <cacheField name="First Name" numFmtId="0">
      <sharedItems/>
    </cacheField>
    <cacheField name="BMI" numFmtId="2">
      <sharedItems containsMixedTypes="1" containsNumber="1" minValue="15.01" maxValue="54"/>
    </cacheField>
    <cacheField name=" HBA1C" numFmtId="2">
      <sharedItems containsMixedTypes="1" containsNumber="1" minValue="4" maxValue="12"/>
    </cacheField>
    <cacheField name="Heart Issues" numFmtId="0">
      <sharedItems/>
    </cacheField>
    <cacheField name=" Any Transplants " numFmtId="0">
      <sharedItems count="3">
        <s v="No"/>
        <s v="yes"/>
        <s v="Unknown"/>
      </sharedItems>
    </cacheField>
    <cacheField name="Cancer history" numFmtId="0">
      <sharedItems count="3">
        <s v="No"/>
        <s v="Yes"/>
        <s v="Unknown"/>
      </sharedItems>
    </cacheField>
    <cacheField name="NumberOfMajorSurgeries" numFmtId="1">
      <sharedItems containsSemiMixedTypes="0" containsString="0" containsNumber="1" containsInteger="1" minValue="0" maxValue="2" count="3">
        <n v="0"/>
        <n v="1"/>
        <n v="2"/>
      </sharedItems>
    </cacheField>
    <cacheField name="Smoker" numFmtId="0">
      <sharedItems count="2">
        <s v="yes"/>
        <s v="No"/>
      </sharedItems>
    </cacheField>
    <cacheField name="Weight Status" numFmtId="0">
      <sharedItems count="4">
        <s v="Obesity"/>
        <s v="Underweight"/>
        <s v="Normal Weight"/>
        <s v="Ov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Age" numFmtId="1">
      <sharedItems containsSemiMixedTypes="0" containsString="0" containsNumber="1" containsInteger="1" minValue="21" maxValue="68" count="48">
        <n v="24"/>
        <n v="43"/>
        <n v="65"/>
        <n v="45"/>
        <n v="62"/>
        <n v="23"/>
        <n v="66"/>
        <n v="44"/>
        <n v="28"/>
        <n v="25"/>
        <n v="22"/>
        <n v="30"/>
        <n v="33"/>
        <n v="39"/>
        <n v="46"/>
        <n v="59"/>
        <n v="53"/>
        <n v="36"/>
        <n v="54"/>
        <n v="34"/>
        <n v="61"/>
        <n v="38"/>
        <n v="64"/>
        <n v="47"/>
        <n v="63"/>
        <n v="67"/>
        <n v="37"/>
        <n v="29"/>
        <n v="35"/>
        <n v="55"/>
        <n v="58"/>
        <n v="57"/>
        <n v="32"/>
        <n v="49"/>
        <n v="50"/>
        <n v="56"/>
        <n v="26"/>
        <n v="27"/>
        <n v="31"/>
        <n v="21"/>
        <n v="51"/>
        <n v="41"/>
        <n v="42"/>
        <n v="52"/>
        <n v="40"/>
        <n v="48"/>
        <n v="60"/>
        <n v="68"/>
      </sharedItems>
    </cacheField>
    <cacheField name="State ID" numFmtId="0">
      <sharedItems count="17">
        <s v="R1013"/>
        <s v="R1011"/>
        <s v="R1021"/>
        <s v="R1012"/>
        <s v="R1024"/>
        <s v="R1018"/>
        <s v="R1017"/>
        <s v="R1025"/>
        <s v="R1015"/>
        <s v="R1020"/>
        <s v="R1016"/>
        <s v="R1022"/>
        <s v="R1014"/>
        <s v="R1019"/>
        <s v="R1023"/>
        <s v="R1026"/>
        <s v="Unknown"/>
      </sharedItems>
    </cacheField>
    <cacheField name="City Tier" numFmtId="0">
      <sharedItems/>
    </cacheField>
    <cacheField name="Charges" numFmtId="164">
      <sharedItems containsSemiMixedTypes="0" containsString="0" containsNumber="1" minValue="646.14" maxValue="63770.43" count="2327">
        <n v="63770.43"/>
        <n v="10214.64"/>
        <n v="6529.21"/>
        <n v="5748.13"/>
        <n v="4894.75"/>
        <n v="4074.45"/>
        <n v="3201.25"/>
        <n v="2211.13"/>
        <n v="1566.88"/>
        <n v="62592.87"/>
        <n v="39836.519999999997"/>
        <n v="35160.129999999997"/>
        <n v="29760.6"/>
        <n v="23241.47"/>
        <n v="17904.53"/>
        <n v="14926.97"/>
        <n v="13390.56"/>
        <n v="12224.35"/>
        <n v="11265.71"/>
        <n v="10197.77"/>
        <n v="9225.26"/>
        <n v="8179.51"/>
        <n v="7337.75"/>
        <n v="7042.11"/>
        <n v="6933.24"/>
        <n v="6837.37"/>
        <n v="6749.63"/>
        <n v="6664.69"/>
        <n v="6600.21"/>
        <n v="6512.24"/>
        <n v="6414.18"/>
        <n v="6361.47"/>
        <n v="6302.23"/>
        <n v="6250.44"/>
        <n v="6184.3"/>
        <n v="6123.57"/>
        <n v="6061.8"/>
        <n v="5969.72"/>
        <n v="5855.9"/>
        <n v="5741.67"/>
        <n v="5650.14"/>
        <n v="5540.35"/>
        <n v="5428.98"/>
        <n v="5377.46"/>
        <n v="5293.67"/>
        <n v="5240.7700000000004"/>
        <n v="5148.55"/>
        <n v="5054.05"/>
        <n v="4999.04"/>
        <n v="4894.3900000000003"/>
        <n v="4839.18"/>
        <n v="4762.33"/>
        <n v="4718.2"/>
        <n v="4646.76"/>
        <n v="4518.83"/>
        <n v="4462.72"/>
        <n v="4402.2299999999996"/>
        <n v="4320.41"/>
        <n v="4189.1099999999997"/>
        <n v="4070.51"/>
        <n v="3994.18"/>
        <n v="3925.76"/>
        <n v="3857.76"/>
        <n v="3748.56"/>
        <n v="3659.35"/>
        <n v="3578"/>
        <n v="3490.55"/>
        <n v="3392.98"/>
        <n v="3292.53"/>
        <n v="3180.51"/>
        <n v="3077.1"/>
        <n v="2985.67"/>
        <n v="2867.12"/>
        <n v="2773.46"/>
        <n v="2709.24"/>
        <n v="2585.85"/>
        <n v="2498.41"/>
        <n v="2416.96"/>
        <n v="2295.2399999999998"/>
        <n v="2207.6999999999998"/>
        <n v="2156.75"/>
        <n v="2118.61"/>
        <n v="2020.18"/>
        <n v="1917.32"/>
        <n v="1842.52"/>
        <n v="1748.77"/>
        <n v="1712.23"/>
        <n v="1665"/>
        <n v="1631.67"/>
        <n v="1534.3"/>
        <n v="1422"/>
        <n v="1338"/>
        <n v="1276"/>
        <n v="1241.57"/>
        <n v="1191"/>
        <n v="1141.45"/>
        <n v="1121.8699999999999"/>
        <n v="1019"/>
        <n v="770"/>
        <n v="60021.4"/>
        <n v="48549.18"/>
        <n v="47055.53"/>
        <n v="45710.21"/>
        <n v="43921.18"/>
        <n v="42764.12"/>
        <n v="42111.66"/>
        <n v="41351.879999999997"/>
        <n v="40932.43"/>
        <n v="40208.559999999998"/>
        <n v="39774.28"/>
        <n v="39315.279999999999"/>
        <n v="38836.980000000003"/>
        <n v="38389.79"/>
        <n v="37742.58"/>
        <n v="37270.15"/>
        <n v="36911.99"/>
        <n v="36445.550000000003"/>
        <n v="36124.57"/>
        <n v="35585.58"/>
        <n v="35147.53"/>
        <n v="34779.620000000003"/>
        <n v="34289.43"/>
        <n v="33829.39"/>
        <n v="33307.550000000003"/>
        <n v="32787.46"/>
        <n v="32428.63"/>
        <n v="31620"/>
        <n v="30625.65"/>
        <n v="30134.75"/>
        <n v="29757.69"/>
        <n v="29114.77"/>
        <n v="28340.19"/>
        <n v="27808.73"/>
        <n v="27375.9"/>
        <n v="26927.69"/>
        <n v="26109.33"/>
        <n v="25127.22"/>
        <n v="24667.42"/>
        <n v="24106.91"/>
        <n v="23082.959999999999"/>
        <n v="22144.03"/>
        <n v="21659.93"/>
        <n v="20984.09"/>
        <n v="20420.599999999999"/>
        <n v="19964.75"/>
        <n v="19496.72"/>
        <n v="19040.88"/>
        <n v="18806.150000000001"/>
        <n v="18259.22"/>
        <n v="17882.669999999998"/>
        <n v="17556.88"/>
        <n v="17178.68"/>
        <n v="16884.919999999998"/>
        <n v="16586.5"/>
        <n v="16199.1"/>
        <n v="15966.19"/>
        <n v="15612.19"/>
        <n v="15361.5"/>
        <n v="15123.19"/>
        <n v="14908.27"/>
        <n v="14665.75"/>
        <n v="14478.33"/>
        <n v="14394.56"/>
        <n v="14258.33"/>
        <n v="14098.07"/>
        <n v="13887.97"/>
        <n v="13770.1"/>
        <n v="13616.36"/>
        <n v="13462.52"/>
        <n v="13383.67"/>
        <n v="13214.43"/>
        <n v="13063.88"/>
        <n v="13002.91"/>
        <n v="12890.06"/>
        <n v="12776.05"/>
        <n v="12644.59"/>
        <n v="12579.92"/>
        <n v="12408.29"/>
        <n v="12269.69"/>
        <n v="12222.9"/>
        <n v="12096.65"/>
        <n v="11987.17"/>
        <n v="11879.1"/>
        <n v="11763"/>
        <n v="11674.13"/>
        <n v="11540.25"/>
        <n v="11482.63"/>
        <n v="11388.27"/>
        <n v="11326.71"/>
        <n v="11264.54"/>
        <n v="11103.33"/>
        <n v="11037.51"/>
        <n v="10959.69"/>
        <n v="10796.35"/>
        <n v="10690.11"/>
        <n v="10594.5"/>
        <n v="10461.98"/>
        <n v="10407.09"/>
        <n v="10322.9"/>
        <n v="10191.82"/>
        <n v="10085.85"/>
        <n v="9930.64"/>
        <n v="9866.2999999999993"/>
        <n v="9778.35"/>
        <n v="9664.34"/>
        <n v="9617.66"/>
        <n v="9528.9"/>
        <n v="9411.01"/>
        <n v="9310.81"/>
        <n v="9222.4"/>
        <n v="9095.94"/>
        <n v="8954.99"/>
        <n v="8825.09"/>
        <n v="8733.23"/>
        <n v="8604.48"/>
        <n v="8547.69"/>
        <n v="8457.82"/>
        <n v="8355.5400000000009"/>
        <n v="8271.4599999999991"/>
        <n v="8177.9"/>
        <n v="8081.26"/>
        <n v="8026.67"/>
        <n v="7954.52"/>
        <n v="7794.68"/>
        <n v="7726.85"/>
        <n v="7650.77"/>
        <n v="7607.03"/>
        <n v="7487.38"/>
        <n v="7403.98"/>
        <n v="7325.47"/>
        <n v="7265.58"/>
        <n v="7179.52"/>
        <n v="7144.86"/>
        <n v="7077.19"/>
        <n v="7054.41"/>
        <n v="7050.64"/>
        <n v="7050.02"/>
        <n v="7046.72"/>
        <n v="7045.5"/>
        <n v="7033.08"/>
        <n v="7003.1"/>
        <n v="6989.95"/>
        <n v="6986.7"/>
        <n v="6985.51"/>
        <n v="6951.12"/>
        <n v="6948.7"/>
        <n v="6940.94"/>
        <n v="6940.91"/>
        <n v="6938.11"/>
        <n v="6895.19"/>
        <n v="6877.98"/>
        <n v="6876.53"/>
        <n v="6875.96"/>
        <n v="6868.39"/>
        <n v="6863.49"/>
        <n v="6858.48"/>
        <n v="6849.03"/>
        <n v="6843.17"/>
        <n v="6842.28"/>
        <n v="6827.69"/>
        <n v="6809.46"/>
        <n v="6799.46"/>
        <n v="6796.86"/>
        <n v="6781.52"/>
        <n v="6781.35"/>
        <n v="6775.96"/>
        <n v="6770.19"/>
        <n v="6753.04"/>
        <n v="6750.27"/>
        <n v="6748.59"/>
        <n v="6746.74"/>
        <n v="6738.84"/>
        <n v="6737.98"/>
        <n v="6721.37"/>
        <n v="6710.19"/>
        <n v="6706.47"/>
        <n v="6700.56"/>
        <n v="6686.43"/>
        <n v="6666.24"/>
        <n v="6664.32"/>
        <n v="6653.79"/>
        <n v="6652.53"/>
        <n v="6651.26"/>
        <n v="6640.54"/>
        <n v="6639.3"/>
        <n v="6638.16"/>
        <n v="6630.31"/>
        <n v="6610.11"/>
        <n v="6600.36"/>
        <n v="6593.51"/>
        <n v="6571.54"/>
        <n v="6571.02"/>
        <n v="6555.07"/>
        <n v="6552.01"/>
        <n v="6551.75"/>
        <n v="6548.2"/>
        <n v="6546.16"/>
        <n v="6536.68"/>
        <n v="6532.04"/>
        <n v="6500.24"/>
        <n v="6496.89"/>
        <n v="6481.67"/>
        <n v="6474.01"/>
        <n v="6473.15"/>
        <n v="6457.84"/>
        <n v="6455.86"/>
        <n v="6435.62"/>
        <n v="6423.48"/>
        <n v="6417.28"/>
        <n v="6412.34"/>
        <n v="6407.05"/>
        <n v="6406.41"/>
        <n v="6402.29"/>
        <n v="6393.6"/>
        <n v="6389.53"/>
        <n v="6389.38"/>
        <n v="6374.16"/>
        <n v="6373.56"/>
        <n v="6367.31"/>
        <n v="6360.99"/>
        <n v="6358.78"/>
        <n v="6356.27"/>
        <n v="6338.08"/>
        <n v="6335.64"/>
        <n v="6334.34"/>
        <n v="6313.76"/>
        <n v="6311.95"/>
        <n v="6311.11"/>
        <n v="6305.61"/>
        <n v="6293.63"/>
        <n v="6289.75"/>
        <n v="6282.24"/>
        <n v="6276.3"/>
        <n v="6272.48"/>
        <n v="6269.33"/>
        <n v="6261.2"/>
        <n v="6255.38"/>
        <n v="6254.13"/>
        <n v="6253.85"/>
        <n v="6238.3"/>
        <n v="6236.95"/>
        <n v="6219.93"/>
        <n v="6208.5"/>
        <n v="6207.26"/>
        <n v="6203.9"/>
        <n v="6198.75"/>
        <n v="6196.45"/>
        <n v="6186.13"/>
        <n v="6185.32"/>
        <n v="6183.46"/>
        <n v="6183.32"/>
        <n v="6170.96"/>
        <n v="6159.57"/>
        <n v="6152.05"/>
        <n v="6147.12"/>
        <n v="6139.14"/>
        <n v="6138.58"/>
        <n v="6138.5"/>
        <n v="6128.8"/>
        <n v="6117.49"/>
        <n v="6113.23"/>
        <n v="6112.35"/>
        <n v="6111.95"/>
        <n v="6098.38"/>
        <n v="6082.41"/>
        <n v="6079.67"/>
        <n v="6074.37"/>
        <n v="6067.13"/>
        <n v="6064.37"/>
        <n v="6059.17"/>
        <n v="5993.62"/>
        <n v="5990.17"/>
        <n v="5989.52"/>
        <n v="5979.99"/>
        <n v="5979.73"/>
        <n v="5979.66"/>
        <n v="5976.83"/>
        <n v="5974.38"/>
        <n v="5972.38"/>
        <n v="5966.89"/>
        <n v="5960.91"/>
        <n v="5957.35"/>
        <n v="5934.38"/>
        <n v="5927.65"/>
        <n v="5926.93"/>
        <n v="5926.85"/>
        <n v="5920.1"/>
        <n v="5910.94"/>
        <n v="5877.02"/>
        <n v="5847.24"/>
        <n v="5846.92"/>
        <n v="5843.99"/>
        <n v="5836.52"/>
        <n v="5832.6"/>
        <n v="5816.58"/>
        <n v="5812.9"/>
        <n v="5807.06"/>
        <n v="5778.71"/>
        <n v="5757.41"/>
        <n v="5729.01"/>
        <n v="5720.38"/>
        <n v="5709.16"/>
        <n v="5708.87"/>
        <n v="5699.84"/>
        <n v="5698.74"/>
        <n v="5693.43"/>
        <n v="5690.79"/>
        <n v="5679.13"/>
        <n v="5662.23"/>
        <n v="5649.72"/>
        <n v="5630.46"/>
        <n v="5615.37"/>
        <n v="5612.83"/>
        <n v="5594.85"/>
        <n v="5587.59"/>
        <n v="5584.31"/>
        <n v="5582.95"/>
        <n v="5576.35"/>
        <n v="5552.61"/>
        <n v="5539.4"/>
        <n v="5503.36"/>
        <n v="5488.26"/>
        <n v="5484.47"/>
        <n v="5478.04"/>
        <n v="5472.45"/>
        <n v="5469.01"/>
        <n v="5466.88"/>
        <n v="5458.05"/>
        <n v="5438.75"/>
        <n v="5428.73"/>
        <n v="5425.02"/>
        <n v="5415.66"/>
        <n v="5411.99"/>
        <n v="5402.89"/>
        <n v="5400.98"/>
        <n v="5397.62"/>
        <n v="5396.44"/>
        <n v="5385.34"/>
        <n v="5383.54"/>
        <n v="5375.04"/>
        <n v="5373.36"/>
        <n v="5364.66"/>
        <n v="5354.07"/>
        <n v="5344.81"/>
        <n v="5327.4"/>
        <n v="5325.65"/>
        <n v="5322.24"/>
        <n v="5312.17"/>
        <n v="5306.7"/>
        <n v="5291.71"/>
        <n v="5275.86"/>
        <n v="5272.18"/>
        <n v="5267.82"/>
        <n v="5266.37"/>
        <n v="5261.47"/>
        <n v="5257.51"/>
        <n v="5253.52"/>
        <n v="5246.05"/>
        <n v="5245.23"/>
        <n v="5227.99"/>
        <n v="5216.4799999999996"/>
        <n v="5213.22"/>
        <n v="5209.58"/>
        <n v="5207.97"/>
        <n v="5198.6899999999996"/>
        <n v="5195.58"/>
        <n v="5177.12"/>
        <n v="5166.96"/>
        <n v="5152.13"/>
        <n v="5144.18"/>
        <n v="5138.26"/>
        <n v="5136.75"/>
        <n v="5125.22"/>
        <n v="5124.1899999999996"/>
        <n v="5116.5"/>
        <n v="5087.92"/>
        <n v="5080.1000000000004"/>
        <n v="5077.1899999999996"/>
        <n v="5059.5600000000004"/>
        <n v="5045.1499999999996"/>
        <n v="5043.13"/>
        <n v="5038.57"/>
        <n v="5034.1000000000004"/>
        <n v="5031.2700000000004"/>
        <n v="5028.1499999999996"/>
        <n v="5012.47"/>
        <n v="5003.8500000000004"/>
        <n v="5003.7700000000004"/>
        <n v="5002.78"/>
        <n v="4992.38"/>
        <n v="4985.22"/>
        <n v="4949.76"/>
        <n v="4942.0600000000004"/>
        <n v="4934.71"/>
        <n v="4931.6499999999996"/>
        <n v="4922.92"/>
        <n v="4915.0600000000004"/>
        <n v="4911.8900000000003"/>
        <n v="4906.41"/>
        <n v="4890"/>
        <n v="4889.04"/>
        <n v="4883.87"/>
        <n v="4877.9799999999996"/>
        <n v="4859.8900000000003"/>
        <n v="4846.92"/>
        <n v="4846.53"/>
        <n v="4844.67"/>
        <n v="4843.79"/>
        <n v="4840.95"/>
        <n v="4837.58"/>
        <n v="4835.43"/>
        <n v="4830.63"/>
        <n v="4827.8999999999996"/>
        <n v="4827.1000000000004"/>
        <n v="4812.34"/>
        <n v="4795.66"/>
        <n v="4787.42"/>
        <n v="4779.6000000000004"/>
        <n v="4766.0200000000004"/>
        <n v="4753.6400000000003"/>
        <n v="4751.07"/>
        <n v="4747.05"/>
        <n v="4746.34"/>
        <n v="4740.78"/>
        <n v="4738.2700000000004"/>
        <n v="4734.6400000000003"/>
        <n v="4728.71"/>
        <n v="4719.74"/>
        <n v="4719.5200000000004"/>
        <n v="4712.12"/>
        <n v="4699.47"/>
        <n v="4687.8"/>
        <n v="4686.3900000000003"/>
        <n v="4678.8"/>
        <n v="4674.2"/>
        <n v="4673.3900000000003"/>
        <n v="4670.6400000000003"/>
        <n v="4667.6099999999997"/>
        <n v="4661.29"/>
        <n v="4618.08"/>
        <n v="4608.03"/>
        <n v="4571.41"/>
        <n v="4564.1899999999996"/>
        <n v="4562.84"/>
        <n v="4561.1899999999996"/>
        <n v="4544.2299999999996"/>
        <n v="4536.26"/>
        <n v="4529.4799999999996"/>
        <n v="4527.18"/>
        <n v="4518.7700000000004"/>
        <n v="4518.3999999999996"/>
        <n v="4515.71"/>
        <n v="4511.41"/>
        <n v="4504.66"/>
        <n v="4500.34"/>
        <n v="4488.58"/>
        <n v="4468.25"/>
        <n v="4466.62"/>
        <n v="4463.21"/>
        <n v="4454.3999999999996"/>
        <n v="4449.46"/>
        <n v="4441.21"/>
        <n v="4438.26"/>
        <n v="4435.09"/>
        <n v="4433.92"/>
        <n v="4433.3900000000003"/>
        <n v="4428.8900000000003"/>
        <n v="4420.95"/>
        <n v="4415.16"/>
        <n v="4399.7299999999996"/>
        <n v="4397.3100000000004"/>
        <n v="4392.7"/>
        <n v="4391.6499999999996"/>
        <n v="4357.04"/>
        <n v="4350.51"/>
        <n v="4349.46"/>
        <n v="4347.0200000000004"/>
        <n v="4340.4399999999996"/>
        <n v="4337.74"/>
        <n v="4296.2700000000004"/>
        <n v="4278.55"/>
        <n v="4266.17"/>
        <n v="4265.01"/>
        <n v="4260.74"/>
        <n v="4250.24"/>
        <n v="4243.59"/>
        <n v="4239.8900000000003"/>
        <n v="4237.13"/>
        <n v="4234.93"/>
        <n v="4188.7299999999996"/>
        <n v="4185.1000000000004"/>
        <n v="4163.21"/>
        <n v="4154.97"/>
        <n v="4151.03"/>
        <n v="4149.74"/>
        <n v="4137.5200000000004"/>
        <n v="4134.08"/>
        <n v="4133.6400000000003"/>
        <n v="4076.5"/>
        <n v="4070.42"/>
        <n v="4058.71"/>
        <n v="4058.12"/>
        <n v="4047.94"/>
        <n v="4040.56"/>
        <n v="4039.9"/>
        <n v="4038.41"/>
        <n v="4032.24"/>
        <n v="4005.42"/>
        <n v="4002.36"/>
        <n v="3989.84"/>
        <n v="3987.93"/>
        <n v="3981.98"/>
        <n v="3972.92"/>
        <n v="3956.07"/>
        <n v="3955.98"/>
        <n v="3947.41"/>
        <n v="3943.6"/>
        <n v="3935.18"/>
        <n v="3931.51"/>
        <n v="3910.44"/>
        <n v="3906.13"/>
        <n v="3902.07"/>
        <n v="3898.35"/>
        <n v="3889.2"/>
        <n v="3877.3"/>
        <n v="3875.73"/>
        <n v="3866.86"/>
        <n v="3861.21"/>
        <n v="3858.51"/>
        <n v="3847.67"/>
        <n v="3797.2"/>
        <n v="3796.36"/>
        <n v="3793.55"/>
        <n v="3785.77"/>
        <n v="3773.23"/>
        <n v="3766.88"/>
        <n v="3761.29"/>
        <n v="3757.84"/>
        <n v="3756.62"/>
        <n v="3736.46"/>
        <n v="3732.63"/>
        <n v="3731.6"/>
        <n v="3722.23"/>
        <n v="3704.35"/>
        <n v="3699.54"/>
        <n v="3693.43"/>
        <n v="3688.38"/>
        <n v="3688.35"/>
        <n v="3678.86"/>
        <n v="3653.29"/>
        <n v="3645.09"/>
        <n v="3622.13"/>
        <n v="3606.43"/>
        <n v="3603.6"/>
        <n v="3597.6"/>
        <n v="3594.17"/>
        <n v="3591.48"/>
        <n v="3589.14"/>
        <n v="3579.83"/>
        <n v="3569.96"/>
        <n v="3562.87"/>
        <n v="3561.89"/>
        <n v="3558.62"/>
        <n v="3556.92"/>
        <n v="3554.2"/>
        <n v="3540.12"/>
        <n v="3538.9"/>
        <n v="3537.7"/>
        <n v="3500.61"/>
        <n v="3484.33"/>
        <n v="3481.87"/>
        <n v="3471.41"/>
        <n v="3463.51"/>
        <n v="3453.77"/>
        <n v="3443.06"/>
        <n v="3436.5"/>
        <n v="3434.38"/>
        <n v="3410.32"/>
        <n v="3393.36"/>
        <n v="3392.37"/>
        <n v="3385.4"/>
        <n v="3378.91"/>
        <n v="3366.67"/>
        <n v="3353.47"/>
        <n v="3353.28"/>
        <n v="3342.79"/>
        <n v="3309.79"/>
        <n v="3308.46"/>
        <n v="3300.7"/>
        <n v="3280.22"/>
        <n v="3279.87"/>
        <n v="3277.16"/>
        <n v="3268.85"/>
        <n v="3260.2"/>
        <n v="3238.44"/>
        <n v="3227.12"/>
        <n v="3213.62"/>
        <n v="3208.79"/>
        <n v="3206.49"/>
        <n v="3179.96"/>
        <n v="3176.82"/>
        <n v="3176.29"/>
        <n v="3172.02"/>
        <n v="3171.61"/>
        <n v="3167.46"/>
        <n v="3162.02"/>
        <n v="3161.45"/>
        <n v="3128.35"/>
        <n v="3088.06"/>
        <n v="3070.81"/>
        <n v="3065.49"/>
        <n v="3062.51"/>
        <n v="3056.39"/>
        <n v="3051.73"/>
        <n v="3046.06"/>
        <n v="3044.21"/>
        <n v="3021.81"/>
        <n v="3018.04"/>
        <n v="3012.22"/>
        <n v="2979.52"/>
        <n v="2974.13"/>
        <n v="2943.41"/>
        <n v="2927.06"/>
        <n v="2913.57"/>
        <n v="2904.09"/>
        <n v="2902.91"/>
        <n v="2899.49"/>
        <n v="2897.46"/>
        <n v="2897.32"/>
        <n v="2866.09"/>
        <n v="2855.44"/>
        <n v="2850.68"/>
        <n v="2842.76"/>
        <n v="2819.51"/>
        <n v="2803.7"/>
        <n v="2801.26"/>
        <n v="2789.06"/>
        <n v="2775.19"/>
        <n v="2758.99"/>
        <n v="2755.02"/>
        <n v="2741.95"/>
        <n v="2731.91"/>
        <n v="2730.11"/>
        <n v="2727.4"/>
        <n v="2726.06"/>
        <n v="2721.32"/>
        <n v="2719.28"/>
        <n v="2710.83"/>
        <n v="2709.11"/>
        <n v="2699.57"/>
        <n v="2690.11"/>
        <n v="2689.5"/>
        <n v="2684.69"/>
        <n v="2680.95"/>
        <n v="2643.27"/>
        <n v="2639.04"/>
        <n v="2632.99"/>
        <n v="2597.7800000000002"/>
        <n v="2585.27"/>
        <n v="2585.04"/>
        <n v="2566.4699999999998"/>
        <n v="2545.6799999999998"/>
        <n v="2540.39"/>
        <n v="2534.39"/>
        <n v="2527.8200000000002"/>
        <n v="2523.17"/>
        <n v="2510.79"/>
        <n v="2500.9299999999998"/>
        <n v="2497.04"/>
        <n v="2494.02"/>
        <n v="2483.7399999999998"/>
        <n v="2480.98"/>
        <n v="2473.33"/>
        <n v="2464.62"/>
        <n v="2459.7199999999998"/>
        <n v="2457.5"/>
        <n v="2457.21"/>
        <n v="2438.06"/>
        <n v="2404.73"/>
        <n v="2396.1"/>
        <n v="2395.17"/>
        <n v="2373.3000000000002"/>
        <n v="2362.23"/>
        <n v="2352.9699999999998"/>
        <n v="2331.52"/>
        <n v="2322.62"/>
        <n v="2304"/>
        <n v="2302.3000000000002"/>
        <n v="2277.7199999999998"/>
        <n v="2261.5700000000002"/>
        <n v="2257.48"/>
        <n v="2254.8000000000002"/>
        <n v="2250.84"/>
        <n v="2221.56"/>
        <n v="2219.4499999999998"/>
        <n v="2217.6"/>
        <n v="2217.4699999999998"/>
        <n v="2213.21"/>
        <n v="2205.98"/>
        <n v="2203.7399999999998"/>
        <n v="2203.4699999999998"/>
        <n v="2201.1"/>
        <n v="2200.83"/>
        <n v="2198.19"/>
        <n v="2196.4699999999998"/>
        <n v="2193.1999999999998"/>
        <n v="2170.08"/>
        <n v="2166.73"/>
        <n v="2155.6799999999998"/>
        <n v="2154.36"/>
        <n v="2150.4699999999998"/>
        <n v="2144.85"/>
        <n v="2138.0700000000002"/>
        <n v="2137.65"/>
        <n v="2136.88"/>
        <n v="2134.9"/>
        <n v="2130.6799999999998"/>
        <n v="2128.4299999999998"/>
        <n v="2117.34"/>
        <n v="2106.2600000000002"/>
        <n v="2104.11"/>
        <n v="2103.08"/>
        <n v="2102.2600000000002"/>
        <n v="2094.1"/>
        <n v="2055.3200000000002"/>
        <n v="2045.69"/>
        <n v="2026.97"/>
        <n v="2020.55"/>
        <n v="2007.95"/>
        <n v="1986.93"/>
        <n v="1984.45"/>
        <n v="1981.58"/>
        <n v="1980.07"/>
        <n v="1977.82"/>
        <n v="1972.95"/>
        <n v="1969.61"/>
        <n v="1967.02"/>
        <n v="1964.78"/>
        <n v="1909.53"/>
        <n v="1908.9"/>
        <n v="1906.36"/>
        <n v="1880.49"/>
        <n v="1880.07"/>
        <n v="1877.93"/>
        <n v="1875.34"/>
        <n v="1865.98"/>
        <n v="1863.45"/>
        <n v="1850.55"/>
        <n v="1837.28"/>
        <n v="1837.24"/>
        <n v="1832.09"/>
        <n v="1826.84"/>
        <n v="1824.29"/>
        <n v="1822.54"/>
        <n v="1815.88"/>
        <n v="1769.53"/>
        <n v="1759.34"/>
        <n v="1756.6"/>
        <n v="1744.47"/>
        <n v="1743.21"/>
        <n v="1737.38"/>
        <n v="1731.68"/>
        <n v="1728.9"/>
        <n v="1727.79"/>
        <n v="1727.54"/>
        <n v="1725.55"/>
        <n v="1720.35"/>
        <n v="1719.44"/>
        <n v="1711.03"/>
        <n v="1708.93"/>
        <n v="1708"/>
        <n v="1705.62"/>
        <n v="1704.7"/>
        <n v="1704.57"/>
        <n v="1702.46"/>
        <n v="1694.8"/>
        <n v="1682.6"/>
        <n v="1674.63"/>
        <n v="1646.43"/>
        <n v="1639.56"/>
        <n v="1635.73"/>
        <n v="1634.57"/>
        <n v="1633.96"/>
        <n v="1633.04"/>
        <n v="1632.56"/>
        <n v="1632.04"/>
        <n v="1631.82"/>
        <n v="1629.83"/>
        <n v="1628.47"/>
        <n v="1627.28"/>
        <n v="1625.43"/>
        <n v="1622.19"/>
        <n v="1621.88"/>
        <n v="1621.34"/>
        <n v="1617.16"/>
        <n v="1615.77"/>
        <n v="1607.51"/>
        <n v="1532.47"/>
        <n v="1526.31"/>
        <n v="1515.34"/>
        <n v="1497"/>
        <n v="1493"/>
        <n v="1481"/>
        <n v="1477"/>
        <n v="1467"/>
        <n v="1445"/>
        <n v="1438"/>
        <n v="1421"/>
        <n v="1417"/>
        <n v="1402"/>
        <n v="1400.44"/>
        <n v="1391.53"/>
        <n v="1390"/>
        <n v="1389"/>
        <n v="1382"/>
        <n v="1359"/>
        <n v="1341.16"/>
        <n v="1332.61"/>
        <n v="1329.17"/>
        <n v="1315"/>
        <n v="1304"/>
        <n v="1293"/>
        <n v="1290.93"/>
        <n v="1286"/>
        <n v="1285"/>
        <n v="1283"/>
        <n v="1267"/>
        <n v="1263.25"/>
        <n v="1261.8599999999999"/>
        <n v="1261.44"/>
        <n v="1256.3"/>
        <n v="1253.94"/>
        <n v="1253"/>
        <n v="1252.4100000000001"/>
        <n v="1242.82"/>
        <n v="1242.26"/>
        <n v="1241"/>
        <n v="1240"/>
        <n v="1237"/>
        <n v="1234"/>
        <n v="1228"/>
        <n v="1224"/>
        <n v="1220"/>
        <n v="1210"/>
        <n v="1200.55"/>
        <n v="1200"/>
        <n v="1178.07"/>
        <n v="1178"/>
        <n v="1167"/>
        <n v="1165"/>
        <n v="1163.46"/>
        <n v="1158.32"/>
        <n v="1149.4000000000001"/>
        <n v="1149"/>
        <n v="1146.8"/>
        <n v="1142"/>
        <n v="1141"/>
        <n v="1137.47"/>
        <n v="1137.01"/>
        <n v="1137"/>
        <n v="1136.4000000000001"/>
        <n v="1135.94"/>
        <n v="1135"/>
        <n v="1132"/>
        <n v="1131.51"/>
        <n v="1086"/>
        <n v="1082"/>
        <n v="1071"/>
        <n v="1070"/>
        <n v="1068"/>
        <n v="1056"/>
        <n v="1049"/>
        <n v="1047"/>
        <n v="1044"/>
        <n v="1033.74"/>
        <n v="1012"/>
        <n v="1006.65"/>
        <n v="964.71"/>
        <n v="928.59"/>
        <n v="915.07"/>
        <n v="896.21"/>
        <n v="865.41"/>
        <n v="830.52"/>
        <n v="773.54"/>
        <n v="770.38"/>
        <n v="760"/>
        <n v="750"/>
        <n v="722.99"/>
        <n v="700"/>
        <n v="687.54"/>
        <n v="670"/>
        <n v="668"/>
        <n v="650"/>
        <n v="58571.07"/>
        <n v="55135.4"/>
        <n v="52590.83"/>
        <n v="51194.559999999998"/>
        <n v="49577.66"/>
        <n v="48970.25"/>
        <n v="48885.14"/>
        <n v="48824.45"/>
        <n v="48675.519999999997"/>
        <n v="48673.56"/>
        <n v="48517.56"/>
        <n v="48173.36"/>
        <n v="47928.03"/>
        <n v="47896.79"/>
        <n v="47496.49"/>
        <n v="47462.89"/>
        <n v="47403.88"/>
        <n v="47305.31"/>
        <n v="47291.06"/>
        <n v="47269.85"/>
        <n v="46889.26"/>
        <n v="46718.16"/>
        <n v="46661.440000000002"/>
        <n v="46599.11"/>
        <n v="46255.11"/>
        <n v="46200.99"/>
        <n v="46151.12"/>
        <n v="46130.53"/>
        <n v="46113.51"/>
        <n v="45863.21"/>
        <n v="45702.02"/>
        <n v="45008.959999999999"/>
        <n v="44641.2"/>
        <n v="44585.46"/>
        <n v="44501.4"/>
        <n v="44423.8"/>
        <n v="44400.41"/>
        <n v="44260.75"/>
        <n v="44202.65"/>
        <n v="43943.88"/>
        <n v="43896.38"/>
        <n v="43817.45"/>
        <n v="43813.87"/>
        <n v="43753.34"/>
        <n v="43578.94"/>
        <n v="43254.42"/>
        <n v="43073.760000000002"/>
        <n v="42983.46"/>
        <n v="42969.85"/>
        <n v="42856.84"/>
        <n v="42760.5"/>
        <n v="42644.2"/>
        <n v="42560.43"/>
        <n v="42538.720000000001"/>
        <n v="42478.6"/>
        <n v="42303.69"/>
        <n v="42211.14"/>
        <n v="42188.15"/>
        <n v="42124.52"/>
        <n v="42112.24"/>
        <n v="41999.519999999997"/>
        <n v="41949.24"/>
        <n v="41919.1"/>
        <n v="41886.54"/>
        <n v="41794.629999999997"/>
        <n v="41681.86"/>
        <n v="41676.080000000002"/>
        <n v="41661.599999999999"/>
        <n v="41636.199999999997"/>
        <n v="41505.15"/>
        <n v="41331.79"/>
        <n v="41271.5"/>
        <n v="41250.39"/>
        <n v="41191.57"/>
        <n v="41097.160000000003"/>
        <n v="41055.29"/>
        <n v="41034.22"/>
        <n v="40974.160000000003"/>
        <n v="40961.29"/>
        <n v="40941.29"/>
        <n v="40904.199999999997"/>
        <n v="40817.85"/>
        <n v="40720.550000000003"/>
        <n v="40692.910000000003"/>
        <n v="40590.550000000003"/>
        <n v="40419.019999999997"/>
        <n v="40373.74"/>
        <n v="40309.93"/>
        <n v="40284.379999999997"/>
        <n v="40273.65"/>
        <n v="40204.83"/>
        <n v="40182.25"/>
        <n v="40103.89"/>
        <n v="40069.440000000002"/>
        <n v="40054.730000000003"/>
        <n v="40003.33"/>
        <n v="39983.43"/>
        <n v="39963.120000000003"/>
        <n v="39871.699999999997"/>
        <n v="39865.699999999997"/>
        <n v="39727.61"/>
        <n v="39725.519999999997"/>
        <n v="39722.75"/>
        <n v="39721.93"/>
        <n v="39670.44"/>
        <n v="39611.760000000002"/>
        <n v="39597.410000000003"/>
        <n v="39556.49"/>
        <n v="39396.86"/>
        <n v="39352.6"/>
        <n v="39241.440000000002"/>
        <n v="39221.120000000003"/>
        <n v="39125.33"/>
        <n v="39047.29"/>
        <n v="38998.550000000003"/>
        <n v="38947.43"/>
        <n v="38932.559999999998"/>
        <n v="38924.04"/>
        <n v="38893.360000000001"/>
        <n v="38869.25"/>
        <n v="38792.69"/>
        <n v="38746.36"/>
        <n v="38740.120000000003"/>
        <n v="38711"/>
        <n v="38709.18"/>
        <n v="38652.089999999997"/>
        <n v="38511.629999999997"/>
        <n v="38415.47"/>
        <n v="38405.26"/>
        <n v="38344.57"/>
        <n v="38313.129999999997"/>
        <n v="38282.75"/>
        <n v="38245.589999999997"/>
        <n v="38241.74"/>
        <n v="38237.339999999997"/>
        <n v="38189.1"/>
        <n v="38126.25"/>
        <n v="37829.72"/>
        <n v="37800.980000000003"/>
        <n v="37735.199999999997"/>
        <n v="37701.879999999997"/>
        <n v="37675.06"/>
        <n v="37650.74"/>
        <n v="37607.53"/>
        <n v="37484.449999999997"/>
        <n v="37465.339999999997"/>
        <n v="37425.94"/>
        <n v="37277.269999999997"/>
        <n v="37272.339999999997"/>
        <n v="37251.22"/>
        <n v="37165.160000000003"/>
        <n v="37133.9"/>
        <n v="37079.370000000003"/>
        <n v="37076.370000000003"/>
        <n v="37040.879999999997"/>
        <n v="36976.449999999997"/>
        <n v="36950.26"/>
        <n v="36935.64"/>
        <n v="36922.61"/>
        <n v="36910.61"/>
        <n v="36898.730000000003"/>
        <n v="36889.99"/>
        <n v="36837.47"/>
        <n v="36795.29"/>
        <n v="36786.370000000003"/>
        <n v="36580.28"/>
        <n v="36572.800000000003"/>
        <n v="36541.550000000003"/>
        <n v="36397.58"/>
        <n v="36350.71"/>
        <n v="36332.449999999997"/>
        <n v="36314.050000000003"/>
        <n v="36307.800000000003"/>
        <n v="36219.410000000003"/>
        <n v="36197.699999999997"/>
        <n v="36189.1"/>
        <n v="36182.870000000003"/>
        <n v="36149.480000000003"/>
        <n v="36090.49"/>
        <n v="36085.22"/>
        <n v="36074.339999999997"/>
        <n v="36021.01"/>
        <n v="35952.65"/>
        <n v="35883.269999999997"/>
        <n v="35733.96"/>
        <n v="35711.39"/>
        <n v="35701.9"/>
        <n v="35595.589999999997"/>
        <n v="35583.17"/>
        <n v="35573.26"/>
        <n v="35547.72"/>
        <n v="35547.47"/>
        <n v="35517.19"/>
        <n v="35491.64"/>
        <n v="35345.730000000003"/>
        <n v="35315.96"/>
        <n v="35302.089999999997"/>
        <n v="35069.370000000003"/>
        <n v="35050.620000000003"/>
        <n v="35000.730000000003"/>
        <n v="34979.86"/>
        <n v="34976.42"/>
        <n v="34975.68"/>
        <n v="34940.61"/>
        <n v="34838.870000000003"/>
        <n v="34828.65"/>
        <n v="34806.47"/>
        <n v="34672.15"/>
        <n v="34617.839999999997"/>
        <n v="34543.39"/>
        <n v="34472.839999999997"/>
        <n v="34456.269999999997"/>
        <n v="34439.86"/>
        <n v="34402.22"/>
        <n v="34307.22"/>
        <n v="34303.17"/>
        <n v="34293.120000000003"/>
        <n v="34254.050000000003"/>
        <n v="34218.019999999997"/>
        <n v="34210.33"/>
        <n v="34205.07"/>
        <n v="34166.269999999997"/>
        <n v="34084.68"/>
        <n v="34053.360000000001"/>
        <n v="33975.47"/>
        <n v="33907.550000000003"/>
        <n v="33900.65"/>
        <n v="33753.32"/>
        <n v="33750.29"/>
        <n v="33732.69"/>
        <n v="33707.550000000003"/>
        <n v="33611.71"/>
        <n v="33527.1"/>
        <n v="33475.82"/>
        <n v="33471.97"/>
        <n v="33450.99"/>
        <n v="33344.449999999997"/>
        <n v="33292.83"/>
        <n v="33121"/>
        <n v="33090.660000000003"/>
        <n v="33074.94"/>
        <n v="33057.230000000003"/>
        <n v="33025.32"/>
        <n v="33017.46"/>
        <n v="32947.629999999997"/>
        <n v="32906.69"/>
        <n v="32827.51"/>
        <n v="32765.33"/>
        <n v="32760.48"/>
        <n v="32734.19"/>
        <n v="32716.2"/>
        <n v="32686.080000000002"/>
        <n v="32672.11"/>
        <n v="32548.34"/>
        <n v="32485.46"/>
        <n v="32462.35"/>
        <n v="32430.22"/>
        <n v="32288.49"/>
        <n v="32259.96"/>
        <n v="32222.81"/>
        <n v="32192.76"/>
        <n v="32108.66"/>
        <n v="32086.21"/>
        <n v="31980.89"/>
        <n v="31897.1"/>
        <n v="31743.919999999998"/>
        <n v="31736.7"/>
        <n v="31591.82"/>
        <n v="31368.81"/>
        <n v="31328.27"/>
        <n v="31322.53"/>
        <n v="31234.560000000001"/>
        <n v="31196.61"/>
        <n v="30942.19"/>
        <n v="30763.01"/>
        <n v="30724.44"/>
        <n v="30697.71"/>
        <n v="30530.5"/>
        <n v="30457.37"/>
        <n v="30422.03"/>
        <n v="30409.53"/>
        <n v="30366.93"/>
        <n v="30328.27"/>
        <n v="30284.639999999999"/>
        <n v="30260"/>
        <n v="30184.94"/>
        <n v="30166.62"/>
        <n v="30095.97"/>
        <n v="30063.58"/>
        <n v="30026.87"/>
        <n v="29969.67"/>
        <n v="29933.75"/>
        <n v="29929.56"/>
        <n v="29899.25"/>
        <n v="29852.48"/>
        <n v="29818.76"/>
        <n v="29816.639999999999"/>
        <n v="29622.69"/>
        <n v="29583.8"/>
        <n v="29523.17"/>
        <n v="29443.59"/>
        <n v="29352.560000000001"/>
        <n v="29330.98"/>
        <n v="29227.599999999999"/>
        <n v="29186.48"/>
        <n v="29160.39"/>
        <n v="29141.360000000001"/>
        <n v="29114.21"/>
        <n v="29007.82"/>
        <n v="28998.68"/>
        <n v="28950.47"/>
        <n v="28923.14"/>
        <n v="28868.66"/>
        <n v="28716.14"/>
        <n v="28542.86"/>
        <n v="28476.73"/>
        <n v="28468.92"/>
        <n v="28302.33"/>
        <n v="28287.9"/>
        <n v="28245.34"/>
        <n v="28101.33"/>
        <n v="28006.94"/>
        <n v="27980.77"/>
        <n v="27941.29"/>
        <n v="27931.11"/>
        <n v="27925.86"/>
        <n v="27849.94"/>
        <n v="27724.29"/>
        <n v="27696.11"/>
        <n v="27625.17"/>
        <n v="27619.360000000001"/>
        <n v="27614.71"/>
        <n v="27598.93"/>
        <n v="27534.53"/>
        <n v="27533.91"/>
        <n v="27495.59"/>
        <n v="27432.73"/>
        <n v="27346.04"/>
        <n v="27322.73"/>
        <n v="27236.959999999999"/>
        <n v="27218.44"/>
        <n v="27117.99"/>
        <n v="27092.38"/>
        <n v="27080.639999999999"/>
        <n v="27037.91"/>
        <n v="27000.98"/>
        <n v="26936.98"/>
        <n v="26926.51"/>
        <n v="26912.560000000001"/>
        <n v="26607.89"/>
        <n v="26479.4"/>
        <n v="26467.1"/>
        <n v="26392.26"/>
        <n v="26316.59"/>
        <n v="26236.58"/>
        <n v="26140.36"/>
        <n v="26125.67"/>
        <n v="26026.97"/>
        <n v="26018.95"/>
        <n v="25992.82"/>
        <n v="25678.78"/>
        <n v="25656.58"/>
        <n v="25648.98"/>
        <n v="25517.11"/>
        <n v="25382.3"/>
        <n v="25333.33"/>
        <n v="25309.49"/>
        <n v="25081.77"/>
        <n v="25075.97"/>
        <n v="24915.22"/>
        <n v="24915.05"/>
        <n v="24873.38"/>
        <n v="24869.84"/>
        <n v="24863.25"/>
        <n v="24817.25"/>
        <n v="24795.040000000001"/>
        <n v="24671.66"/>
        <n v="24603.05"/>
        <n v="24535.7"/>
        <n v="24520.26"/>
        <n v="24513.09"/>
        <n v="24476.48"/>
        <n v="24393.62"/>
        <n v="24387.74"/>
        <n v="24294.02"/>
        <n v="24227.34"/>
        <n v="24180.93"/>
        <n v="24059.68"/>
        <n v="23967.38"/>
        <n v="23887.66"/>
        <n v="23807.24"/>
        <n v="23568.27"/>
        <n v="23563.02"/>
        <n v="23401.31"/>
        <n v="23306.55"/>
        <n v="23288.93"/>
        <n v="23244.79"/>
        <n v="23065.42"/>
        <n v="23045.57"/>
        <n v="22493.66"/>
        <n v="22478.6"/>
        <n v="22462.04"/>
        <n v="22412.65"/>
        <n v="22395.74"/>
        <n v="22331.57"/>
        <n v="22218.11"/>
        <n v="22192.44"/>
        <n v="22097.62"/>
        <n v="21984.47"/>
        <n v="21978.68"/>
        <n v="21882.400000000001"/>
        <n v="21880.82"/>
        <n v="21797"/>
        <n v="21774.32"/>
        <n v="21771.34"/>
        <n v="21677.279999999999"/>
        <n v="21661.16"/>
        <n v="21595.38"/>
        <n v="21472.48"/>
        <n v="21348.71"/>
        <n v="21344.85"/>
        <n v="21259.38"/>
        <n v="21232.18"/>
        <n v="21223.68"/>
        <n v="21195.82"/>
        <n v="21098.55"/>
        <n v="21082.16"/>
        <n v="20893.060000000001"/>
        <n v="20878.78"/>
        <n v="20781.490000000002"/>
        <n v="20773.63"/>
        <n v="20745.990000000002"/>
        <n v="20709.02"/>
        <n v="20630.28"/>
        <n v="20568.32"/>
        <n v="20463"/>
        <n v="20446.849999999999"/>
        <n v="20354.5"/>
        <n v="20296.86"/>
        <n v="20277.810000000001"/>
        <n v="20253.84"/>
        <n v="20234.849999999999"/>
        <n v="20177.669999999998"/>
        <n v="20167.34"/>
        <n v="20149.32"/>
        <n v="20009.63"/>
        <n v="19995.29"/>
        <n v="19933.46"/>
        <n v="19798.05"/>
        <n v="19749.38"/>
        <n v="19719.689999999999"/>
        <n v="19673.34"/>
        <n v="19594.810000000001"/>
        <n v="19551.34"/>
        <n v="19539.240000000002"/>
        <n v="19521.97"/>
        <n v="19515.54"/>
        <n v="19444.27"/>
        <n v="19442.349999999999"/>
        <n v="19362"/>
        <n v="19350.37"/>
        <n v="19321.060000000001"/>
        <n v="19259.96"/>
        <n v="19214.71"/>
        <n v="19199.939999999999"/>
        <n v="19144.580000000002"/>
        <n v="19107.78"/>
        <n v="19023.259999999998"/>
        <n v="18972.5"/>
        <n v="18963.169999999998"/>
        <n v="18955.22"/>
        <n v="18954.560000000001"/>
        <n v="18932.810000000001"/>
        <n v="18903.490000000002"/>
        <n v="18883.330000000002"/>
        <n v="18838.7"/>
        <n v="18815.53"/>
        <n v="18804.75"/>
        <n v="18767.740000000002"/>
        <n v="18765.88"/>
        <n v="18694.689999999999"/>
        <n v="18682.740000000002"/>
        <n v="18648.419999999998"/>
        <n v="18608.259999999998"/>
        <n v="18443.11"/>
        <n v="18328.240000000002"/>
        <n v="18310.740000000002"/>
        <n v="18246.5"/>
        <n v="18223.45"/>
        <n v="18218.16"/>
        <n v="18208.34"/>
        <n v="18157.88"/>
        <n v="18033.97"/>
        <n v="18031.189999999999"/>
        <n v="18031.16"/>
        <n v="17942.11"/>
        <n v="17929.3"/>
        <n v="17878.900000000001"/>
        <n v="17862.919999999998"/>
        <n v="17832.599999999999"/>
        <n v="17779.939999999999"/>
        <n v="17777.73"/>
        <n v="17748.509999999998"/>
        <n v="17663.14"/>
        <n v="17626.240000000002"/>
        <n v="17584.72"/>
        <n v="17560.38"/>
        <n v="17507.47"/>
        <n v="17505.650000000001"/>
        <n v="17496.310000000001"/>
        <n v="17479.53"/>
        <n v="17468.98"/>
        <n v="17361.77"/>
        <n v="17352.68"/>
        <n v="17337.580000000002"/>
        <n v="17253.43"/>
        <n v="17179.52"/>
        <n v="17174.52"/>
        <n v="17172.27"/>
        <n v="17128.43"/>
        <n v="17085.27"/>
        <n v="17081.080000000002"/>
        <n v="17043.34"/>
        <n v="17016.009999999998"/>
        <n v="16990.55"/>
        <n v="16921.09"/>
        <n v="16903.5"/>
        <n v="16841.32"/>
        <n v="16796.41"/>
        <n v="16779.400000000001"/>
        <n v="16776.3"/>
        <n v="16770.990000000002"/>
        <n v="16657.72"/>
        <n v="16631.61"/>
        <n v="16602.18"/>
        <n v="16600.16"/>
        <n v="16587.96"/>
        <n v="16577.78"/>
        <n v="16455.71"/>
        <n v="16450.89"/>
        <n v="16420.490000000002"/>
        <n v="16351.42"/>
        <n v="16311.05"/>
        <n v="16297.85"/>
        <n v="16267.32"/>
        <n v="16232.85"/>
        <n v="16205.88"/>
        <n v="16190.97"/>
        <n v="16152.04"/>
        <n v="16138.76"/>
        <n v="16122.65"/>
        <n v="16115.3"/>
        <n v="16097.94"/>
        <n v="16085.13"/>
        <n v="16069.08"/>
        <n v="16062.89"/>
        <n v="16059.06"/>
        <n v="15965.29"/>
        <n v="15922.29"/>
        <n v="15840.81"/>
        <n v="15828.82"/>
        <n v="15820.7"/>
        <n v="15817.99"/>
        <n v="15746.62"/>
        <n v="15698.86"/>
        <n v="15670.3"/>
        <n v="15646.28"/>
        <n v="15608.58"/>
        <n v="15556.67"/>
        <n v="15555.19"/>
        <n v="15532.16"/>
        <n v="15518.18"/>
        <n v="15450.48"/>
        <n v="15440.2"/>
        <n v="15377.77"/>
        <n v="15368.22"/>
        <n v="15363.77"/>
        <n v="15359.1"/>
        <n v="15322.77"/>
        <n v="15260.52"/>
        <n v="15230.32"/>
        <n v="15207.92"/>
        <n v="15174.81"/>
        <n v="15170.07"/>
        <n v="15161.53"/>
        <n v="15161.25"/>
        <n v="15150.44"/>
        <n v="15103.69"/>
        <n v="15090.35"/>
        <n v="15052.68"/>
        <n v="15038.51"/>
        <n v="15026.3"/>
        <n v="15025.76"/>
        <n v="15019.76"/>
        <n v="15006.58"/>
        <n v="14988.43"/>
        <n v="14945.34"/>
        <n v="14901.52"/>
        <n v="14847.63"/>
        <n v="14843.96"/>
        <n v="14839.34"/>
        <n v="14819"/>
        <n v="14750.42"/>
        <n v="14738.43"/>
        <n v="14711.74"/>
        <n v="14696.77"/>
        <n v="14692.67"/>
        <n v="14657.2"/>
        <n v="14640.35"/>
        <n v="14630.52"/>
        <n v="14612.33"/>
        <n v="14600.62"/>
        <n v="14590.63"/>
        <n v="14574.64"/>
        <n v="14571.89"/>
        <n v="14547.26"/>
        <n v="14507.46"/>
        <n v="14474.68"/>
        <n v="14470.01"/>
        <n v="14455.64"/>
        <n v="14451.84"/>
        <n v="14449.85"/>
        <n v="14427.63"/>
        <n v="14426.66"/>
        <n v="14426.07"/>
        <n v="14418.28"/>
        <n v="14410.93"/>
        <n v="14394.4"/>
        <n v="14382.71"/>
        <n v="14358.36"/>
        <n v="14355.43"/>
        <n v="14349.85"/>
        <n v="14337.91"/>
        <n v="14319.03"/>
        <n v="14313.85"/>
        <n v="14285.9"/>
        <n v="14283.46"/>
        <n v="14256.79"/>
        <n v="14256.19"/>
        <n v="14254.61"/>
        <n v="14235.07"/>
        <n v="14210.54"/>
        <n v="14209.4"/>
        <n v="14193.55"/>
        <n v="14152.46"/>
        <n v="14133.04"/>
        <n v="14119.62"/>
        <n v="14081.93"/>
        <n v="14043.48"/>
        <n v="14007.22"/>
        <n v="14001.29"/>
        <n v="14001.13"/>
        <n v="13981.85"/>
        <n v="13979.45"/>
        <n v="13974.46"/>
        <n v="13937.67"/>
        <n v="13919.82"/>
        <n v="13887.2"/>
        <n v="13886.4"/>
        <n v="13880.95"/>
        <n v="13874.89"/>
        <n v="13844.8"/>
        <n v="13844.51"/>
        <n v="13831.12"/>
        <n v="13822.8"/>
        <n v="13819.49"/>
        <n v="13801.61"/>
        <n v="13747.87"/>
        <n v="13746.74"/>
        <n v="13726.21"/>
        <n v="13725.47"/>
        <n v="13714.55"/>
        <n v="13685.51"/>
        <n v="13677.68"/>
        <n v="13638.06"/>
        <n v="13635.64"/>
        <n v="13622.01"/>
        <n v="13607.37"/>
        <n v="13588.17"/>
        <n v="13566.04"/>
        <n v="13555"/>
        <n v="13511.28"/>
        <n v="13480.83"/>
        <n v="13472.19"/>
        <n v="13470.86"/>
        <n v="13470.8"/>
        <n v="13465.8"/>
        <n v="13457.96"/>
        <n v="13451.12"/>
        <n v="13440.7"/>
        <n v="13430.27"/>
        <n v="13429.04"/>
        <n v="13417.05"/>
        <n v="13415.04"/>
        <n v="13412.97"/>
        <n v="13405.39"/>
        <n v="13393.76"/>
        <n v="13377.41"/>
        <n v="13375.76"/>
        <n v="13360.94"/>
        <n v="13352.1"/>
        <n v="13333.71"/>
        <n v="13292.52"/>
        <n v="13228.85"/>
        <n v="13224.69"/>
        <n v="13224.06"/>
        <n v="13217.09"/>
        <n v="13204.29"/>
        <n v="13143.86"/>
        <n v="13143.34"/>
        <n v="13129.6"/>
        <n v="13126.68"/>
        <n v="13116.84"/>
        <n v="13113.51"/>
        <n v="13112.6"/>
        <n v="13110.79"/>
        <n v="13101.74"/>
        <n v="13051.22"/>
        <n v="13047.33"/>
        <n v="13044.41"/>
        <n v="13041.92"/>
        <n v="13023.93"/>
        <n v="13019.16"/>
        <n v="13012.21"/>
        <n v="13010.86"/>
        <n v="13008.07"/>
        <n v="13004.95"/>
        <n v="12994.12"/>
        <n v="12982.87"/>
        <n v="12981.35"/>
        <n v="12979.36"/>
        <n v="12957.12"/>
        <n v="12950.07"/>
        <n v="12949.16"/>
        <n v="12928.79"/>
        <n v="12925.89"/>
        <n v="12913.99"/>
        <n v="12870.31"/>
        <n v="12856.84"/>
        <n v="12852.37"/>
        <n v="12847.24"/>
        <n v="12829.46"/>
        <n v="12823.25"/>
        <n v="12815.44"/>
        <n v="12797.21"/>
        <n v="12788.18"/>
        <n v="12788.03"/>
        <n v="12770.27"/>
        <n v="12741.17"/>
        <n v="12731"/>
        <n v="12718.21"/>
        <n v="12713"/>
        <n v="12700.63"/>
        <n v="12699.56"/>
        <n v="12697.48"/>
        <n v="12648.7"/>
        <n v="12646.21"/>
        <n v="12643.38"/>
        <n v="12640.24"/>
        <n v="12638.2"/>
        <n v="12629.9"/>
        <n v="12629.17"/>
        <n v="12624.74"/>
        <n v="12622.18"/>
        <n v="12609.89"/>
        <n v="12600.46"/>
        <n v="12592.53"/>
        <n v="12574.05"/>
        <n v="12557.61"/>
        <n v="12523.6"/>
        <n v="12499.88"/>
        <n v="12495.29"/>
        <n v="12485.8"/>
        <n v="12479.71"/>
        <n v="12475.35"/>
        <n v="12452.25"/>
        <n v="12430.95"/>
        <n v="12407.3"/>
        <n v="12404.88"/>
        <n v="12369.89"/>
        <n v="12363.55"/>
        <n v="12347.17"/>
        <n v="12333.83"/>
        <n v="12323.94"/>
        <n v="12299.59"/>
        <n v="12282.38"/>
        <n v="12282.03"/>
        <n v="12268.63"/>
        <n v="12265.51"/>
        <n v="12255.04"/>
        <n v="12254.44"/>
        <n v="12245.17"/>
        <n v="12244.53"/>
        <n v="12237.73"/>
        <n v="12235.84"/>
        <n v="12233.83"/>
        <n v="12231.61"/>
        <n v="12218.7"/>
        <n v="12198.64"/>
        <n v="12148.2"/>
        <n v="12146.97"/>
        <n v="12142.58"/>
        <n v="12137.6"/>
        <n v="12130.8"/>
        <n v="12129.61"/>
        <n v="12124.99"/>
        <n v="12105.32"/>
        <n v="12094.48"/>
        <n v="12091.34"/>
        <n v="12048.13"/>
        <n v="12044.34"/>
        <n v="12035.18"/>
        <n v="12032.33"/>
        <n v="12029.29"/>
        <n v="12001.29"/>
        <n v="11994.89"/>
        <n v="11987.68"/>
        <n v="11946.63"/>
        <n v="11945.13"/>
        <n v="11944.59"/>
        <n v="11941.83"/>
        <n v="11938.26"/>
        <n v="11931.13"/>
        <n v="11918.2"/>
        <n v="11884.05"/>
        <n v="11881.97"/>
        <n v="11881.36"/>
        <n v="11858.56"/>
        <n v="11856.41"/>
        <n v="11848.14"/>
        <n v="11842.62"/>
        <n v="11842.44"/>
        <n v="11840.78"/>
        <n v="11837.16"/>
        <n v="11833.78"/>
        <n v="11830.61"/>
        <n v="11773.06"/>
        <n v="11752.68"/>
        <n v="11743.93"/>
        <n v="11743.3"/>
        <n v="11741.73"/>
        <n v="11737.85"/>
        <n v="11735.88"/>
        <n v="11730.82"/>
        <n v="11729.68"/>
        <n v="11712.97"/>
        <n v="11696.52"/>
        <n v="11658.38"/>
        <n v="11658.12"/>
        <n v="11657.81"/>
        <n v="11657.72"/>
        <n v="11625.11"/>
        <n v="11602.75"/>
        <n v="11576.13"/>
        <n v="11566.3"/>
        <n v="11554.22"/>
        <n v="11552.9"/>
        <n v="11538.42"/>
        <n v="11534.87"/>
        <n v="11530.12"/>
        <n v="11524.25"/>
        <n v="11520.1"/>
        <n v="11512.41"/>
        <n v="11511.61"/>
        <n v="11497.69"/>
        <n v="11492.46"/>
        <n v="11488.32"/>
        <n v="11478.14"/>
        <n v="11455.28"/>
        <n v="11454.02"/>
        <n v="11436.74"/>
        <n v="11435.74"/>
        <n v="11419.49"/>
        <n v="11412.02"/>
        <n v="11411.69"/>
        <n v="11396.9"/>
        <n v="11394.07"/>
        <n v="11381.33"/>
        <n v="11378.57"/>
        <n v="11369.39"/>
        <n v="11365.95"/>
        <n v="11363.28"/>
        <n v="11362.76"/>
        <n v="11356.66"/>
        <n v="11353.23"/>
        <n v="11345.52"/>
        <n v="11344.32"/>
        <n v="11321.49"/>
        <n v="11319.12"/>
        <n v="11318.57"/>
        <n v="11312.33"/>
        <n v="11305.93"/>
        <n v="11299.34"/>
        <n v="11294.57"/>
        <n v="11289.11"/>
        <n v="11286.54"/>
        <n v="11272.33"/>
        <n v="11255.29"/>
        <n v="11253.42"/>
        <n v="11250.43"/>
        <n v="11244.38"/>
        <n v="11217.35"/>
        <n v="11187.66"/>
        <n v="11186.2"/>
        <n v="11165.42"/>
        <n v="11163.57"/>
        <n v="11150.78"/>
        <n v="11093.62"/>
        <n v="11090.72"/>
        <n v="11085.59"/>
        <n v="11082.58"/>
        <n v="11073.18"/>
        <n v="11070.54"/>
        <n v="11068.77"/>
        <n v="11068.7"/>
        <n v="11046.02"/>
        <n v="11037.85"/>
        <n v="11033.66"/>
        <n v="11028.56"/>
        <n v="11018.05"/>
        <n v="11015.17"/>
        <n v="11013.71"/>
        <n v="10991.58"/>
        <n v="10982.5"/>
        <n v="10977.21"/>
        <n v="10976.25"/>
        <n v="10965.45"/>
        <n v="10959.33"/>
        <n v="10942.13"/>
        <n v="10928.85"/>
        <n v="10923.93"/>
        <n v="10886.66"/>
        <n v="10848.13"/>
        <n v="10825.25"/>
        <n v="10807.49"/>
        <n v="10806.84"/>
        <n v="10797.34"/>
        <n v="10795.94"/>
        <n v="10791.96"/>
        <n v="10769.75"/>
        <n v="10749.02"/>
        <n v="10736.87"/>
        <n v="10719.57"/>
        <n v="10713.64"/>
        <n v="10704.47"/>
        <n v="10702.64"/>
        <n v="10698.38"/>
        <n v="10676.83"/>
        <n v="10665.44"/>
        <n v="10627.81"/>
        <n v="10620.26"/>
        <n v="10617.04"/>
        <n v="10608.67"/>
        <n v="10602.39"/>
        <n v="10601.63"/>
        <n v="10601.41"/>
        <n v="10600.55"/>
        <n v="10594.23"/>
        <n v="10579.71"/>
        <n v="10577.09"/>
        <n v="10564.88"/>
        <n v="10560.49"/>
        <n v="10546.48"/>
        <n v="10495.6"/>
        <n v="10493.95"/>
        <n v="10486.55"/>
        <n v="10464.83"/>
        <n v="10459.19"/>
        <n v="10455.14"/>
        <n v="10455.1"/>
        <n v="10450.549999999999"/>
        <n v="10436.1"/>
        <n v="10435.07"/>
        <n v="10422.92"/>
        <n v="10419.65"/>
        <n v="10419.59"/>
        <n v="10407.98"/>
        <n v="10403.27"/>
        <n v="10381.48"/>
        <n v="10370.91"/>
        <n v="10356.67"/>
        <n v="10355.64"/>
        <n v="10352.48"/>
        <n v="10345.93"/>
        <n v="10338.93"/>
        <n v="10329.06"/>
        <n v="10325.209999999999"/>
        <n v="10315.91"/>
        <n v="10310.780000000001"/>
        <n v="10308.040000000001"/>
        <n v="10276.99"/>
        <n v="10274.33"/>
        <n v="10269.459999999999"/>
        <n v="10264.44"/>
        <n v="10259.129999999999"/>
        <n v="10231.5"/>
        <n v="10226.280000000001"/>
        <n v="10160.870000000001"/>
        <n v="10156.780000000001"/>
        <n v="10146.129999999999"/>
        <n v="10141.14"/>
        <n v="10139.84"/>
        <n v="10118.42"/>
        <n v="10115.01"/>
        <n v="10107.219999999999"/>
        <n v="10106.129999999999"/>
        <n v="10096.969999999999"/>
        <n v="10072.06"/>
        <n v="10065.41"/>
        <n v="10043.25"/>
        <n v="10027.15"/>
        <n v="10011.44"/>
        <n v="9991.0400000000009"/>
        <n v="9964.06"/>
        <n v="9957.7199999999993"/>
        <n v="9933.44"/>
        <n v="9931.9599999999991"/>
        <n v="9910.36"/>
        <n v="9907.83"/>
        <n v="9894.69"/>
        <n v="9890.23"/>
        <n v="9880.07"/>
        <n v="9877.61"/>
        <n v="9875.68"/>
        <n v="9872.7000000000007"/>
        <n v="9870.59"/>
        <n v="9869.81"/>
        <n v="9863.4699999999993"/>
        <n v="9861.0300000000007"/>
        <n v="9855.1299999999992"/>
        <n v="9850.43"/>
        <n v="9844.4500000000007"/>
        <n v="9836.2099999999991"/>
        <n v="9819.25"/>
        <n v="9800.89"/>
        <n v="9788.8700000000008"/>
        <n v="9787.32"/>
        <n v="9764.08"/>
        <n v="9753.49"/>
        <n v="9748.91"/>
        <n v="9724.5300000000007"/>
        <n v="9722.77"/>
        <n v="9715.84"/>
        <n v="9710.7099999999991"/>
        <n v="9704.67"/>
        <n v="9698.42"/>
        <n v="9684.2900000000009"/>
        <n v="9653.81"/>
        <n v="9644.25"/>
        <n v="9634.5400000000009"/>
        <n v="9630.91"/>
        <n v="9630.4"/>
        <n v="9630.2999999999993"/>
        <n v="9628.7900000000009"/>
        <n v="9625.92"/>
        <n v="9620.33"/>
        <n v="9619.18"/>
        <n v="9597.6299999999992"/>
        <n v="9584.0400000000009"/>
        <n v="9583.89"/>
        <n v="9582.5400000000009"/>
        <n v="9566.99"/>
        <n v="9563.0300000000007"/>
        <n v="9549.57"/>
        <n v="9541.7000000000007"/>
        <n v="9540.17"/>
        <n v="9538.65"/>
        <n v="9507.68"/>
        <n v="9504.31"/>
        <n v="9500.57"/>
        <n v="9487.64"/>
        <n v="9453.92"/>
        <n v="9448.42"/>
        <n v="9447.3799999999992"/>
        <n v="9447.25"/>
        <n v="9432.93"/>
        <n v="9414.92"/>
        <n v="9391.35"/>
        <n v="9386.16"/>
        <n v="9380.75"/>
        <n v="9377.9"/>
        <n v="9377.4500000000007"/>
        <n v="9361.33"/>
        <n v="9344.2000000000007"/>
        <n v="9338.61"/>
        <n v="9320.26"/>
        <n v="9315.41"/>
        <n v="9304.7000000000007"/>
        <n v="9301.89"/>
        <n v="9290.14"/>
        <n v="9288.0300000000007"/>
        <n v="9285.8700000000008"/>
        <n v="9283.56"/>
        <n v="9282.48"/>
        <n v="9264.7999999999993"/>
        <n v="9249.5"/>
        <n v="9247.94"/>
        <n v="9210.06"/>
        <n v="9193.84"/>
        <n v="9182.17"/>
        <n v="9174.14"/>
        <n v="9171.75"/>
        <n v="9159.51"/>
        <n v="9147.5"/>
        <n v="9144.57"/>
        <n v="9140.9500000000007"/>
        <n v="9101.7999999999993"/>
        <n v="9095.07"/>
        <n v="9058.73"/>
        <n v="9048.0300000000007"/>
        <n v="9010.2000000000007"/>
        <n v="8998.43"/>
        <n v="8988.16"/>
        <n v="8978.19"/>
        <n v="8968.33"/>
        <n v="8965.7999999999993"/>
        <n v="8964.06"/>
        <n v="8944.1200000000008"/>
        <n v="8932.08"/>
        <n v="8930.93"/>
        <n v="8908.4699999999993"/>
        <n v="8906.14"/>
        <n v="8891.14"/>
        <n v="8890.59"/>
        <n v="8871.15"/>
        <n v="8835.26"/>
        <n v="8827.2099999999991"/>
        <n v="8824.27"/>
        <n v="8823.99"/>
        <n v="8823.2800000000007"/>
        <n v="8821.8799999999992"/>
        <n v="8800.49"/>
        <n v="8798.59"/>
        <n v="8782.4699999999993"/>
        <n v="8765.25"/>
        <n v="8760.1200000000008"/>
        <n v="8747.68"/>
        <n v="8703.4599999999991"/>
        <n v="8701.84"/>
        <n v="8688.86"/>
        <n v="8671.19"/>
        <n v="8665.14"/>
        <n v="8665.09"/>
        <n v="8627.5400000000009"/>
        <n v="8615.2999999999993"/>
        <n v="8606.2199999999993"/>
        <n v="8605.36"/>
        <n v="8603.82"/>
        <n v="8601.33"/>
        <n v="8596.83"/>
        <n v="8582.2999999999993"/>
        <n v="8573.2999999999993"/>
        <n v="8572.0400000000009"/>
        <n v="8569.86"/>
        <n v="8567.25"/>
        <n v="8556.91"/>
        <n v="8551.35"/>
        <n v="8539.67"/>
        <n v="8538.2900000000009"/>
        <n v="8534.67"/>
        <n v="8527.5300000000007"/>
        <n v="8522"/>
        <n v="8520.0300000000007"/>
        <n v="8516.83"/>
        <n v="8515.76"/>
        <n v="8471.65"/>
        <n v="8466.35"/>
        <n v="8450.82"/>
        <n v="8448.66"/>
        <n v="8444.4699999999993"/>
        <n v="8442.67"/>
        <n v="8440.0499999999993"/>
        <n v="8428.07"/>
        <n v="8413.4599999999991"/>
        <n v="8410.0499999999993"/>
        <n v="8400.01"/>
        <n v="8396.6200000000008"/>
        <n v="8347.16"/>
        <n v="8342.91"/>
        <n v="8334.59"/>
        <n v="8334.4599999999991"/>
        <n v="8314.65"/>
        <n v="8310.84"/>
        <n v="8302.5400000000009"/>
        <n v="8283.68"/>
        <n v="8280.6200000000008"/>
        <n v="8277.52"/>
        <n v="8269.0400000000009"/>
        <n v="8268"/>
        <n v="8252.2800000000007"/>
        <n v="8240.59"/>
        <n v="8233.1"/>
        <n v="8232.64"/>
        <n v="8219.2000000000007"/>
        <n v="8211.1"/>
        <n v="8188.12"/>
        <n v="8182.89"/>
        <n v="8162.72"/>
        <n v="8157.92"/>
        <n v="8125.78"/>
        <n v="8124.41"/>
        <n v="8116.68"/>
        <n v="8116.27"/>
        <n v="8112.59"/>
        <n v="8091.3"/>
        <n v="8083.92"/>
        <n v="8081.74"/>
        <n v="8077.41"/>
        <n v="8071.57"/>
        <n v="8068.19"/>
        <n v="8067.83"/>
        <n v="8062.76"/>
        <n v="8062.31"/>
        <n v="8059.68"/>
        <n v="8059.06"/>
        <n v="8035.64"/>
        <n v="8027.97"/>
        <n v="8023.14"/>
        <n v="8021.11"/>
        <n v="8017.06"/>
        <n v="8014.62"/>
        <n v="8004.96"/>
        <n v="7986.48"/>
        <n v="7985.82"/>
        <n v="7980.34"/>
        <n v="7966.81"/>
        <n v="7958.13"/>
        <n v="7953.72"/>
        <n v="7948.22"/>
        <n v="7935.29"/>
        <n v="7896.41"/>
        <n v="7851.85"/>
        <n v="7844.8"/>
        <n v="7824.37"/>
        <n v="7812.67"/>
        <n v="7804.16"/>
        <n v="7803.77"/>
        <n v="7789.64"/>
        <n v="7763.06"/>
        <n v="7749.16"/>
        <n v="7742.11"/>
        <n v="7740.34"/>
        <n v="7736.39"/>
        <n v="7731.86"/>
        <n v="7731.43"/>
        <n v="7729.65"/>
        <n v="7727.25"/>
        <n v="7684.62"/>
        <n v="7682.67"/>
        <n v="7681.17"/>
        <n v="7680.92"/>
        <n v="7676.4"/>
        <n v="7670.75"/>
        <n v="7662.47"/>
        <n v="7657.69"/>
        <n v="7652.26"/>
        <n v="7650.8"/>
        <n v="7642.05"/>
        <n v="7640.31"/>
        <n v="7639.42"/>
        <n v="7636.92"/>
        <n v="7633.72"/>
        <n v="7626.99"/>
        <n v="7624.63"/>
        <n v="7623.52"/>
        <n v="7623.13"/>
        <n v="7609.6"/>
        <n v="7585.62"/>
        <n v="7567.13"/>
        <n v="7538.52"/>
        <n v="7537.16"/>
        <n v="7531.7"/>
        <n v="7526.71"/>
        <n v="7518.03"/>
        <n v="7512.27"/>
        <n v="7504.3"/>
        <n v="7494.63"/>
        <n v="7463.51"/>
        <n v="7450.36"/>
        <n v="7448.4"/>
        <n v="7445.92"/>
        <n v="7443.64"/>
        <n v="7441.5"/>
        <n v="7441.05"/>
        <n v="7421.19"/>
        <n v="7419.48"/>
        <n v="7418.52"/>
        <n v="7388.85"/>
        <n v="7371.77"/>
        <n v="7362.31"/>
        <n v="7358.18"/>
        <n v="7357.49"/>
        <n v="7349.12"/>
        <n v="7348.14"/>
        <n v="7345.73"/>
        <n v="7345.08"/>
        <n v="7339.93"/>
        <n v="7325.05"/>
        <n v="7323.73"/>
        <n v="7322.86"/>
        <n v="7318.22"/>
        <n v="7318.21"/>
        <n v="7304.65"/>
        <n v="7302.46"/>
        <n v="7281.51"/>
        <n v="7273.02"/>
        <n v="7265.7"/>
        <n v="7261.74"/>
        <n v="7256.72"/>
        <n v="7248.71"/>
        <n v="7243.81"/>
        <n v="7228.22"/>
        <n v="7222.79"/>
        <n v="7220.25"/>
        <n v="7209.49"/>
        <n v="7201.7"/>
        <n v="7196.87"/>
        <n v="7175.51"/>
        <n v="7173.36"/>
        <n v="7162.01"/>
        <n v="7160.33"/>
        <n v="7160.09"/>
        <n v="7153.55"/>
        <n v="7152.67"/>
        <n v="7151.09"/>
        <n v="7147.47"/>
        <n v="7147.11"/>
        <n v="7144.4"/>
        <n v="7133.9"/>
        <n v="7128.64"/>
        <n v="7125.25"/>
        <n v="7106.81"/>
        <n v="7096.98"/>
        <n v="646.14"/>
      </sharedItems>
    </cacheField>
    <cacheField name="Hospital Tier " numFmtId="0">
      <sharedItems count="3">
        <s v="tier - 1"/>
        <s v="tier - 3"/>
        <s v="tier - 2"/>
      </sharedItems>
    </cacheField>
  </cacheFields>
  <extLst>
    <ext xmlns:x14="http://schemas.microsoft.com/office/spreadsheetml/2009/9/main" uri="{725AE2AE-9491-48be-B2B4-4EB974FC3084}">
      <x14:pivotCacheDefinition pivotCacheId="16124180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0.584388078707" createdVersion="8" refreshedVersion="8" minRefreshableVersion="3" recordCount="2342" xr:uid="{ADC65741-5E5B-49F0-B54B-2BC4555BD3E2}">
  <cacheSource type="worksheet">
    <worksheetSource name="Table2"/>
  </cacheSource>
  <cacheFields count="18">
    <cacheField name="Customer ID" numFmtId="0">
      <sharedItems/>
    </cacheField>
    <cacheField name="Title" numFmtId="0">
      <sharedItems/>
    </cacheField>
    <cacheField name="First Name" numFmtId="0">
      <sharedItems/>
    </cacheField>
    <cacheField name="BMI" numFmtId="2">
      <sharedItems containsSemiMixedTypes="0" containsString="0" containsNumber="1" minValue="15.01" maxValue="54"/>
    </cacheField>
    <cacheField name=" HBA1C" numFmtId="2">
      <sharedItems containsSemiMixedTypes="0" containsString="0" containsNumber="1" minValue="4" maxValue="12"/>
    </cacheField>
    <cacheField name="Heart Issues" numFmtId="0">
      <sharedItems/>
    </cacheField>
    <cacheField name=" Any Transplants " numFmtId="0">
      <sharedItems count="3">
        <s v="No"/>
        <s v="yes"/>
        <s v="Unknown"/>
      </sharedItems>
    </cacheField>
    <cacheField name="Cancer history" numFmtId="0">
      <sharedItems count="3">
        <s v="No"/>
        <s v="Yes"/>
        <s v="Unknown"/>
      </sharedItems>
    </cacheField>
    <cacheField name="NumberOfMajorSurgeries" numFmtId="1">
      <sharedItems containsSemiMixedTypes="0" containsString="0" containsNumber="1" containsInteger="1" minValue="0" maxValue="2" count="3">
        <n v="0"/>
        <n v="1"/>
        <n v="2"/>
      </sharedItems>
    </cacheField>
    <cacheField name="Smoker" numFmtId="0">
      <sharedItems/>
    </cacheField>
    <cacheField name="Weight Status" numFmtId="0">
      <sharedItems/>
    </cacheField>
    <cacheField name="Diabetes Status" numFmtId="0">
      <sharedItems/>
    </cacheField>
    <cacheField name="Date of Birth" numFmtId="14">
      <sharedItems containsSemiMixedTypes="0" containsNonDate="0" containsDate="1" containsString="0" minDate="1958-06-05T00:00:00" maxDate="2004-12-28T00:00:00"/>
    </cacheField>
    <cacheField name="Age" numFmtId="1">
      <sharedItems containsSemiMixedTypes="0" containsString="0" containsNumber="1" containsInteger="1" minValue="21" maxValue="68" count="48">
        <n v="24"/>
        <n v="43"/>
        <n v="65"/>
        <n v="45"/>
        <n v="62"/>
        <n v="23"/>
        <n v="66"/>
        <n v="44"/>
        <n v="28"/>
        <n v="25"/>
        <n v="22"/>
        <n v="30"/>
        <n v="33"/>
        <n v="39"/>
        <n v="46"/>
        <n v="59"/>
        <n v="53"/>
        <n v="36"/>
        <n v="54"/>
        <n v="34"/>
        <n v="61"/>
        <n v="38"/>
        <n v="64"/>
        <n v="47"/>
        <n v="63"/>
        <n v="67"/>
        <n v="37"/>
        <n v="29"/>
        <n v="35"/>
        <n v="55"/>
        <n v="58"/>
        <n v="57"/>
        <n v="32"/>
        <n v="49"/>
        <n v="50"/>
        <n v="56"/>
        <n v="26"/>
        <n v="27"/>
        <n v="31"/>
        <n v="21"/>
        <n v="51"/>
        <n v="41"/>
        <n v="42"/>
        <n v="52"/>
        <n v="40"/>
        <n v="48"/>
        <n v="60"/>
        <n v="68"/>
      </sharedItems>
    </cacheField>
    <cacheField name="State ID" numFmtId="0">
      <sharedItems/>
    </cacheField>
    <cacheField name="City Tier" numFmtId="0">
      <sharedItems/>
    </cacheField>
    <cacheField name="Charges" numFmtId="164">
      <sharedItems containsSemiMixedTypes="0" containsString="0" containsNumber="1" minValue="646.14" maxValue="63770.43"/>
    </cacheField>
    <cacheField name="Hospital Tier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x v="0"/>
    <s v=" Ms"/>
    <s v="Hawks"/>
    <n v="47.41"/>
    <n v="7.47"/>
    <s v="No"/>
    <x v="0"/>
    <x v="0"/>
    <x v="0"/>
    <x v="0"/>
    <x v="0"/>
    <x v="0"/>
    <d v="1968-10-12T00:00:00"/>
    <x v="0"/>
    <x v="0"/>
    <s v="tier - 3"/>
    <x v="0"/>
    <x v="0"/>
  </r>
  <r>
    <x v="1"/>
    <s v=" Ms"/>
    <s v="Lehner"/>
    <n v="40.185000000000002"/>
    <n v="5.88"/>
    <s v="yes"/>
    <x v="0"/>
    <x v="0"/>
    <x v="0"/>
    <x v="1"/>
    <x v="0"/>
    <x v="1"/>
    <d v="1967-09-26T00:00:00"/>
    <x v="1"/>
    <x v="1"/>
    <s v="tier - 2"/>
    <x v="1"/>
    <x v="1"/>
  </r>
  <r>
    <x v="2"/>
    <s v=" Mr"/>
    <s v="Lu"/>
    <n v="17.579999999999998"/>
    <n v="4.51"/>
    <s v="No"/>
    <x v="0"/>
    <x v="0"/>
    <x v="1"/>
    <x v="1"/>
    <x v="1"/>
    <x v="2"/>
    <d v="1976-10-23T00:00:00"/>
    <x v="2"/>
    <x v="0"/>
    <s v="tier - 1"/>
    <x v="2"/>
    <x v="2"/>
  </r>
  <r>
    <x v="3"/>
    <s v=" Ms"/>
    <s v="Osborne"/>
    <n v="17.579999999999998"/>
    <n v="4.51"/>
    <s v="No"/>
    <x v="0"/>
    <x v="0"/>
    <x v="1"/>
    <x v="1"/>
    <x v="1"/>
    <x v="2"/>
    <d v="1993-06-10T00:00:00"/>
    <x v="3"/>
    <x v="2"/>
    <s v="tier - 1"/>
    <x v="3"/>
    <x v="2"/>
  </r>
  <r>
    <x v="4"/>
    <s v=" Ms"/>
    <s v="Kadala"/>
    <n v="17.579999999999998"/>
    <n v="4.51"/>
    <s v="No"/>
    <x v="0"/>
    <x v="0"/>
    <x v="1"/>
    <x v="1"/>
    <x v="1"/>
    <x v="2"/>
    <d v="1988-09-23T00:00:00"/>
    <x v="4"/>
    <x v="3"/>
    <s v="tier - 3"/>
    <x v="4"/>
    <x v="1"/>
  </r>
  <r>
    <x v="5"/>
    <s v=" Ms"/>
    <s v="Baker"/>
    <n v="17.579999999999998"/>
    <n v="4.51"/>
    <s v="No"/>
    <x v="0"/>
    <x v="0"/>
    <x v="1"/>
    <x v="1"/>
    <x v="1"/>
    <x v="2"/>
    <d v="1990-12-01T00:00:00"/>
    <x v="5"/>
    <x v="0"/>
    <s v="tier - 2"/>
    <x v="5"/>
    <x v="1"/>
  </r>
  <r>
    <x v="6"/>
    <s v=" Ms"/>
    <s v="Macpherson"/>
    <n v="17.579999999999998"/>
    <n v="4.51"/>
    <s v="No"/>
    <x v="0"/>
    <x v="0"/>
    <x v="1"/>
    <x v="1"/>
    <x v="1"/>
    <x v="2"/>
    <d v="1996-10-11T00:00:00"/>
    <x v="6"/>
    <x v="3"/>
    <s v="tier - 3"/>
    <x v="6"/>
    <x v="2"/>
  </r>
  <r>
    <x v="7"/>
    <s v=" Ms"/>
    <s v="Hallman"/>
    <n v="17.579999999999998"/>
    <n v="4.51"/>
    <s v="No"/>
    <x v="0"/>
    <x v="0"/>
    <x v="1"/>
    <x v="1"/>
    <x v="1"/>
    <x v="2"/>
    <d v="2004-07-27T00:00:00"/>
    <x v="7"/>
    <x v="4"/>
    <s v="tier - 2"/>
    <x v="7"/>
    <x v="2"/>
  </r>
  <r>
    <x v="8"/>
    <s v=" Mr"/>
    <s v="Moran"/>
    <n v="17.579999999999998"/>
    <n v="4.51"/>
    <s v="No"/>
    <x v="0"/>
    <x v="0"/>
    <x v="1"/>
    <x v="1"/>
    <x v="1"/>
    <x v="2"/>
    <d v="1992-09-22T00:00:00"/>
    <x v="5"/>
    <x v="0"/>
    <s v="tier - 1"/>
    <x v="8"/>
    <x v="2"/>
  </r>
  <r>
    <x v="9"/>
    <s v=" Ms"/>
    <s v="Benner"/>
    <n v="38.06"/>
    <n v="10.79"/>
    <s v="No"/>
    <x v="0"/>
    <x v="0"/>
    <x v="0"/>
    <x v="0"/>
    <x v="0"/>
    <x v="0"/>
    <d v="1977-06-08T00:00:00"/>
    <x v="8"/>
    <x v="0"/>
    <s v="tier - 3"/>
    <x v="9"/>
    <x v="2"/>
  </r>
  <r>
    <x v="10"/>
    <s v=" Ms"/>
    <s v="Fierro Vargas"/>
    <n v="37.700000000000003"/>
    <n v="5.96"/>
    <s v="yes"/>
    <x v="0"/>
    <x v="0"/>
    <x v="2"/>
    <x v="0"/>
    <x v="0"/>
    <x v="1"/>
    <d v="1985-07-17T00:00:00"/>
    <x v="9"/>
    <x v="1"/>
    <s v="tier - 1"/>
    <x v="10"/>
    <x v="2"/>
  </r>
  <r>
    <x v="11"/>
    <s v=" Mr"/>
    <s v="Franz"/>
    <n v="35.97"/>
    <n v="8.1300000000000008"/>
    <s v="No"/>
    <x v="0"/>
    <x v="0"/>
    <x v="0"/>
    <x v="1"/>
    <x v="0"/>
    <x v="0"/>
    <d v="1967-12-30T00:00:00"/>
    <x v="10"/>
    <x v="0"/>
    <s v="tier - 2"/>
    <x v="11"/>
    <x v="2"/>
  </r>
  <r>
    <x v="12"/>
    <s v=" Mr"/>
    <s v="Foster"/>
    <n v="20.75"/>
    <n v="5.18"/>
    <s v="yes"/>
    <x v="0"/>
    <x v="0"/>
    <x v="2"/>
    <x v="1"/>
    <x v="2"/>
    <x v="2"/>
    <d v="1998-06-20T00:00:00"/>
    <x v="11"/>
    <x v="2"/>
    <s v="tier - 2"/>
    <x v="12"/>
    <x v="0"/>
  </r>
  <r>
    <x v="13"/>
    <s v=" Mr"/>
    <s v="Tenorio"/>
    <n v="29.48"/>
    <n v="4.91"/>
    <s v="No"/>
    <x v="0"/>
    <x v="0"/>
    <x v="0"/>
    <x v="1"/>
    <x v="3"/>
    <x v="2"/>
    <d v="1997-08-07T00:00:00"/>
    <x v="12"/>
    <x v="3"/>
    <s v="tier - 3"/>
    <x v="13"/>
    <x v="2"/>
  </r>
  <r>
    <x v="14"/>
    <s v=" Ms"/>
    <s v="Rios"/>
    <n v="22.58"/>
    <n v="7.46"/>
    <s v="No"/>
    <x v="0"/>
    <x v="0"/>
    <x v="0"/>
    <x v="1"/>
    <x v="2"/>
    <x v="0"/>
    <d v="1989-12-04T00:00:00"/>
    <x v="13"/>
    <x v="0"/>
    <s v="tier - 2"/>
    <x v="14"/>
    <x v="0"/>
  </r>
  <r>
    <x v="15"/>
    <s v=" Mr"/>
    <s v="Viau-Dupuis"/>
    <n v="19.21"/>
    <n v="5.52"/>
    <s v="No"/>
    <x v="0"/>
    <x v="0"/>
    <x v="2"/>
    <x v="1"/>
    <x v="2"/>
    <x v="2"/>
    <d v="1968-11-08T00:00:00"/>
    <x v="3"/>
    <x v="3"/>
    <s v="tier - 2"/>
    <x v="15"/>
    <x v="2"/>
  </r>
  <r>
    <x v="16"/>
    <s v=" Ms"/>
    <s v="Cronin"/>
    <n v="41.69"/>
    <n v="5.78"/>
    <s v="No"/>
    <x v="0"/>
    <x v="0"/>
    <x v="0"/>
    <x v="1"/>
    <x v="0"/>
    <x v="1"/>
    <d v="1959-12-09T00:00:00"/>
    <x v="14"/>
    <x v="4"/>
    <s v="tier - 3"/>
    <x v="16"/>
    <x v="1"/>
  </r>
  <r>
    <x v="17"/>
    <s v=" Ms"/>
    <s v="Noordstar"/>
    <n v="18.5"/>
    <n v="5.33"/>
    <s v="No"/>
    <x v="0"/>
    <x v="0"/>
    <x v="0"/>
    <x v="1"/>
    <x v="2"/>
    <x v="2"/>
    <d v="1964-07-02T00:00:00"/>
    <x v="15"/>
    <x v="0"/>
    <s v="tier - 1"/>
    <x v="17"/>
    <x v="1"/>
  </r>
  <r>
    <x v="18"/>
    <s v=" Ms"/>
    <s v="Boudalia"/>
    <n v="21.24"/>
    <n v="4.49"/>
    <s v="No"/>
    <x v="0"/>
    <x v="0"/>
    <x v="0"/>
    <x v="1"/>
    <x v="2"/>
    <x v="2"/>
    <d v="1971-12-26T00:00:00"/>
    <x v="16"/>
    <x v="0"/>
    <s v="tier - 1"/>
    <x v="18"/>
    <x v="1"/>
  </r>
  <r>
    <x v="19"/>
    <s v=" Ms"/>
    <s v="Flor"/>
    <n v="40.185000000000002"/>
    <n v="5.88"/>
    <s v="yes"/>
    <x v="0"/>
    <x v="0"/>
    <x v="0"/>
    <x v="1"/>
    <x v="0"/>
    <x v="1"/>
    <d v="1970-12-24T00:00:00"/>
    <x v="17"/>
    <x v="1"/>
    <s v="tier - 1"/>
    <x v="19"/>
    <x v="1"/>
  </r>
  <r>
    <x v="20"/>
    <s v=" Ms"/>
    <s v="Fennon"/>
    <n v="17.670000000000002"/>
    <n v="4.78"/>
    <s v="No"/>
    <x v="0"/>
    <x v="0"/>
    <x v="0"/>
    <x v="1"/>
    <x v="1"/>
    <x v="2"/>
    <d v="1975-12-06T00:00:00"/>
    <x v="16"/>
    <x v="1"/>
    <s v="tier - 3"/>
    <x v="20"/>
    <x v="1"/>
  </r>
  <r>
    <x v="21"/>
    <s v=" Mr"/>
    <s v="Hribar"/>
    <n v="35.53"/>
    <n v="4.3600000000000003"/>
    <s v="No"/>
    <x v="0"/>
    <x v="1"/>
    <x v="1"/>
    <x v="1"/>
    <x v="0"/>
    <x v="2"/>
    <d v="1983-06-08T00:00:00"/>
    <x v="18"/>
    <x v="1"/>
    <s v="tier - 2"/>
    <x v="21"/>
    <x v="2"/>
  </r>
  <r>
    <x v="22"/>
    <s v=" Ms"/>
    <s v="Tassello"/>
    <n v="15.61"/>
    <n v="5.28"/>
    <s v="No"/>
    <x v="0"/>
    <x v="0"/>
    <x v="1"/>
    <x v="1"/>
    <x v="1"/>
    <x v="2"/>
    <d v="1979-09-19T00:00:00"/>
    <x v="19"/>
    <x v="5"/>
    <s v="tier - 3"/>
    <x v="22"/>
    <x v="2"/>
  </r>
  <r>
    <x v="23"/>
    <s v=" Ms"/>
    <s v="Mauricette"/>
    <n v="17.579999999999998"/>
    <n v="4.51"/>
    <s v="No"/>
    <x v="0"/>
    <x v="0"/>
    <x v="1"/>
    <x v="1"/>
    <x v="1"/>
    <x v="2"/>
    <d v="1995-10-29T00:00:00"/>
    <x v="20"/>
    <x v="6"/>
    <s v="tier - 3"/>
    <x v="23"/>
    <x v="2"/>
  </r>
  <r>
    <x v="24"/>
    <s v=" Ms"/>
    <s v="Garcia"/>
    <n v="17.579999999999998"/>
    <n v="4.51"/>
    <s v="No"/>
    <x v="0"/>
    <x v="0"/>
    <x v="1"/>
    <x v="1"/>
    <x v="1"/>
    <x v="2"/>
    <d v="1984-09-05T00:00:00"/>
    <x v="21"/>
    <x v="3"/>
    <s v="tier - 3"/>
    <x v="24"/>
    <x v="2"/>
  </r>
  <r>
    <x v="25"/>
    <s v=" Mr"/>
    <s v="Airoldi"/>
    <n v="17.579999999999998"/>
    <n v="4.51"/>
    <s v="No"/>
    <x v="0"/>
    <x v="0"/>
    <x v="1"/>
    <x v="1"/>
    <x v="1"/>
    <x v="2"/>
    <d v="1979-07-15T00:00:00"/>
    <x v="12"/>
    <x v="1"/>
    <s v="tier - 1"/>
    <x v="25"/>
    <x v="1"/>
  </r>
  <r>
    <x v="26"/>
    <s v=" Mr"/>
    <s v="Cater-Cyker"/>
    <n v="17.579999999999998"/>
    <n v="4.51"/>
    <s v="No"/>
    <x v="0"/>
    <x v="0"/>
    <x v="1"/>
    <x v="1"/>
    <x v="1"/>
    <x v="2"/>
    <d v="1970-06-17T00:00:00"/>
    <x v="6"/>
    <x v="3"/>
    <s v="tier - 1"/>
    <x v="26"/>
    <x v="2"/>
  </r>
  <r>
    <x v="27"/>
    <s v=" Ms"/>
    <s v="Hamm"/>
    <n v="17.579999999999998"/>
    <n v="4.51"/>
    <s v="No"/>
    <x v="0"/>
    <x v="0"/>
    <x v="1"/>
    <x v="1"/>
    <x v="1"/>
    <x v="2"/>
    <d v="1981-09-17T00:00:00"/>
    <x v="22"/>
    <x v="7"/>
    <s v="tier - 1"/>
    <x v="27"/>
    <x v="1"/>
  </r>
  <r>
    <x v="28"/>
    <s v=" Mr"/>
    <s v="Cox"/>
    <n v="17.579999999999998"/>
    <n v="4.51"/>
    <s v="No"/>
    <x v="0"/>
    <x v="0"/>
    <x v="1"/>
    <x v="1"/>
    <x v="1"/>
    <x v="2"/>
    <d v="1982-12-29T00:00:00"/>
    <x v="2"/>
    <x v="4"/>
    <s v="tier - 2"/>
    <x v="28"/>
    <x v="1"/>
  </r>
  <r>
    <x v="29"/>
    <s v=" Mr"/>
    <s v="Sachrajda"/>
    <n v="17.579999999999998"/>
    <n v="4.51"/>
    <s v="No"/>
    <x v="0"/>
    <x v="0"/>
    <x v="1"/>
    <x v="1"/>
    <x v="1"/>
    <x v="2"/>
    <d v="1994-07-07T00:00:00"/>
    <x v="17"/>
    <x v="8"/>
    <s v="tier - 1"/>
    <x v="29"/>
    <x v="2"/>
  </r>
  <r>
    <x v="30"/>
    <s v=" Ms"/>
    <s v="Gareri"/>
    <n v="17.579999999999998"/>
    <n v="4.51"/>
    <s v="No"/>
    <x v="0"/>
    <x v="0"/>
    <x v="1"/>
    <x v="1"/>
    <x v="1"/>
    <x v="2"/>
    <d v="1987-09-04T00:00:00"/>
    <x v="15"/>
    <x v="9"/>
    <s v="tier - 2"/>
    <x v="30"/>
    <x v="2"/>
  </r>
  <r>
    <x v="31"/>
    <s v=" Mr"/>
    <s v="Welch"/>
    <n v="17.579999999999998"/>
    <n v="4.51"/>
    <s v="No"/>
    <x v="0"/>
    <x v="0"/>
    <x v="1"/>
    <x v="1"/>
    <x v="1"/>
    <x v="2"/>
    <d v="1996-07-07T00:00:00"/>
    <x v="6"/>
    <x v="1"/>
    <s v="tier - 3"/>
    <x v="31"/>
    <x v="2"/>
  </r>
  <r>
    <x v="32"/>
    <s v=" Mr"/>
    <s v="Prindiville"/>
    <n v="17.579999999999998"/>
    <n v="4.51"/>
    <s v="No"/>
    <x v="0"/>
    <x v="0"/>
    <x v="1"/>
    <x v="1"/>
    <x v="1"/>
    <x v="2"/>
    <d v="1974-09-17T00:00:00"/>
    <x v="3"/>
    <x v="3"/>
    <s v="tier - 1"/>
    <x v="32"/>
    <x v="2"/>
  </r>
  <r>
    <x v="33"/>
    <s v=" Mr"/>
    <s v="Kincaid"/>
    <n v="17.579999999999998"/>
    <n v="4.51"/>
    <s v="No"/>
    <x v="0"/>
    <x v="0"/>
    <x v="1"/>
    <x v="1"/>
    <x v="1"/>
    <x v="2"/>
    <d v="1979-10-10T00:00:00"/>
    <x v="23"/>
    <x v="3"/>
    <s v="tier - 1"/>
    <x v="33"/>
    <x v="2"/>
  </r>
  <r>
    <x v="34"/>
    <s v=" Mr"/>
    <s v="Bruestle"/>
    <n v="17.579999999999998"/>
    <n v="4.51"/>
    <s v="No"/>
    <x v="0"/>
    <x v="0"/>
    <x v="1"/>
    <x v="1"/>
    <x v="1"/>
    <x v="2"/>
    <d v="1988-11-01T00:00:00"/>
    <x v="24"/>
    <x v="10"/>
    <s v="tier - 3"/>
    <x v="34"/>
    <x v="2"/>
  </r>
  <r>
    <x v="35"/>
    <s v=" Mr"/>
    <s v="Lachance"/>
    <n v="17.579999999999998"/>
    <n v="4.51"/>
    <s v="No"/>
    <x v="0"/>
    <x v="0"/>
    <x v="1"/>
    <x v="1"/>
    <x v="1"/>
    <x v="2"/>
    <d v="1983-11-16T00:00:00"/>
    <x v="25"/>
    <x v="0"/>
    <s v="tier - 2"/>
    <x v="35"/>
    <x v="1"/>
  </r>
  <r>
    <x v="36"/>
    <s v=" Mr"/>
    <s v="Eason"/>
    <n v="17.579999999999998"/>
    <n v="4.51"/>
    <s v="No"/>
    <x v="0"/>
    <x v="0"/>
    <x v="1"/>
    <x v="1"/>
    <x v="1"/>
    <x v="2"/>
    <d v="1996-07-28T00:00:00"/>
    <x v="26"/>
    <x v="3"/>
    <s v="tier - 3"/>
    <x v="36"/>
    <x v="2"/>
  </r>
  <r>
    <x v="37"/>
    <s v=" Ms"/>
    <s v="Grummon"/>
    <n v="17.579999999999998"/>
    <n v="4.51"/>
    <s v="No"/>
    <x v="0"/>
    <x v="0"/>
    <x v="1"/>
    <x v="1"/>
    <x v="1"/>
    <x v="2"/>
    <d v="1980-07-21T00:00:00"/>
    <x v="27"/>
    <x v="10"/>
    <s v="tier - 3"/>
    <x v="37"/>
    <x v="1"/>
  </r>
  <r>
    <x v="38"/>
    <s v=" Ms"/>
    <s v="Vanwechel"/>
    <n v="17.579999999999998"/>
    <n v="4.51"/>
    <s v="No"/>
    <x v="0"/>
    <x v="0"/>
    <x v="1"/>
    <x v="1"/>
    <x v="1"/>
    <x v="2"/>
    <d v="1984-11-22T00:00:00"/>
    <x v="28"/>
    <x v="2"/>
    <s v="tier - 3"/>
    <x v="38"/>
    <x v="2"/>
  </r>
  <r>
    <x v="39"/>
    <s v=" Ms"/>
    <s v="Fisher"/>
    <n v="17.579999999999998"/>
    <n v="4.51"/>
    <s v="No"/>
    <x v="0"/>
    <x v="0"/>
    <x v="1"/>
    <x v="1"/>
    <x v="1"/>
    <x v="2"/>
    <d v="1972-08-21T00:00:00"/>
    <x v="29"/>
    <x v="1"/>
    <s v="tier - 3"/>
    <x v="39"/>
    <x v="2"/>
  </r>
  <r>
    <x v="40"/>
    <s v=" Mr"/>
    <s v="Jenkins"/>
    <n v="17.579999999999998"/>
    <n v="4.51"/>
    <s v="No"/>
    <x v="0"/>
    <x v="0"/>
    <x v="1"/>
    <x v="1"/>
    <x v="1"/>
    <x v="2"/>
    <d v="1978-09-27T00:00:00"/>
    <x v="30"/>
    <x v="2"/>
    <s v="tier - 1"/>
    <x v="40"/>
    <x v="2"/>
  </r>
  <r>
    <x v="41"/>
    <s v=" Ms"/>
    <s v="Peters"/>
    <n v="17.579999999999998"/>
    <n v="4.51"/>
    <s v="No"/>
    <x v="0"/>
    <x v="0"/>
    <x v="1"/>
    <x v="1"/>
    <x v="1"/>
    <x v="2"/>
    <d v="1980-12-07T00:00:00"/>
    <x v="31"/>
    <x v="0"/>
    <s v="tier - 2"/>
    <x v="41"/>
    <x v="2"/>
  </r>
  <r>
    <x v="42"/>
    <s v=" Ms"/>
    <s v="Aha"/>
    <n v="17.579999999999998"/>
    <n v="4.51"/>
    <s v="No"/>
    <x v="0"/>
    <x v="0"/>
    <x v="1"/>
    <x v="1"/>
    <x v="1"/>
    <x v="2"/>
    <d v="1978-06-08T00:00:00"/>
    <x v="25"/>
    <x v="1"/>
    <s v="tier - 2"/>
    <x v="42"/>
    <x v="2"/>
  </r>
  <r>
    <x v="43"/>
    <s v=" Mr"/>
    <s v="McElwain"/>
    <n v="17.579999999999998"/>
    <n v="4.51"/>
    <s v="No"/>
    <x v="0"/>
    <x v="0"/>
    <x v="1"/>
    <x v="1"/>
    <x v="1"/>
    <x v="2"/>
    <d v="1986-07-22T00:00:00"/>
    <x v="24"/>
    <x v="0"/>
    <s v="tier - 3"/>
    <x v="43"/>
    <x v="2"/>
  </r>
  <r>
    <x v="44"/>
    <s v=" Mr"/>
    <s v="Januszewski"/>
    <n v="17.579999999999998"/>
    <n v="4.51"/>
    <s v="No"/>
    <x v="0"/>
    <x v="0"/>
    <x v="1"/>
    <x v="1"/>
    <x v="1"/>
    <x v="2"/>
    <d v="2004-08-22T00:00:00"/>
    <x v="32"/>
    <x v="3"/>
    <s v="tier - 2"/>
    <x v="44"/>
    <x v="2"/>
  </r>
  <r>
    <x v="45"/>
    <s v=" Ms"/>
    <s v="Rohne"/>
    <n v="17.579999999999998"/>
    <n v="4.51"/>
    <s v="No"/>
    <x v="0"/>
    <x v="0"/>
    <x v="1"/>
    <x v="1"/>
    <x v="1"/>
    <x v="2"/>
    <d v="1987-12-26T00:00:00"/>
    <x v="10"/>
    <x v="3"/>
    <s v="tier - 2"/>
    <x v="45"/>
    <x v="2"/>
  </r>
  <r>
    <x v="46"/>
    <s v=" Ms"/>
    <s v="O'Grady"/>
    <n v="17.579999999999998"/>
    <n v="4.51"/>
    <s v="No"/>
    <x v="0"/>
    <x v="0"/>
    <x v="1"/>
    <x v="1"/>
    <x v="1"/>
    <x v="2"/>
    <d v="1990-08-22T00:00:00"/>
    <x v="22"/>
    <x v="1"/>
    <s v="tier - 2"/>
    <x v="46"/>
    <x v="2"/>
  </r>
  <r>
    <x v="47"/>
    <s v=" Mr"/>
    <s v="Peters"/>
    <n v="17.579999999999998"/>
    <n v="4.51"/>
    <s v="No"/>
    <x v="0"/>
    <x v="0"/>
    <x v="1"/>
    <x v="1"/>
    <x v="1"/>
    <x v="2"/>
    <d v="1980-09-07T00:00:00"/>
    <x v="8"/>
    <x v="3"/>
    <s v="tier - 2"/>
    <x v="47"/>
    <x v="2"/>
  </r>
  <r>
    <x v="48"/>
    <s v=" Mr"/>
    <s v="De Simone"/>
    <n v="17.579999999999998"/>
    <n v="4.51"/>
    <s v="No"/>
    <x v="0"/>
    <x v="0"/>
    <x v="1"/>
    <x v="1"/>
    <x v="1"/>
    <x v="2"/>
    <d v="2001-10-05T00:00:00"/>
    <x v="28"/>
    <x v="0"/>
    <s v="tier - 2"/>
    <x v="48"/>
    <x v="2"/>
  </r>
  <r>
    <x v="49"/>
    <s v=" Ms"/>
    <s v="Beckett"/>
    <n v="17.579999999999998"/>
    <n v="4.51"/>
    <s v="No"/>
    <x v="0"/>
    <x v="0"/>
    <x v="1"/>
    <x v="1"/>
    <x v="1"/>
    <x v="2"/>
    <d v="1990-11-28T00:00:00"/>
    <x v="33"/>
    <x v="0"/>
    <s v="tier - 3"/>
    <x v="49"/>
    <x v="2"/>
  </r>
  <r>
    <x v="50"/>
    <s v=" Ms"/>
    <s v="Sobrilsky"/>
    <n v="17.579999999999998"/>
    <n v="4.51"/>
    <s v="No"/>
    <x v="0"/>
    <x v="0"/>
    <x v="1"/>
    <x v="1"/>
    <x v="1"/>
    <x v="2"/>
    <d v="1984-10-15T00:00:00"/>
    <x v="27"/>
    <x v="3"/>
    <s v="tier - 1"/>
    <x v="50"/>
    <x v="2"/>
  </r>
  <r>
    <x v="51"/>
    <s v=" Mr"/>
    <s v="Wang"/>
    <n v="17.579999999999998"/>
    <n v="4.51"/>
    <s v="No"/>
    <x v="0"/>
    <x v="0"/>
    <x v="1"/>
    <x v="1"/>
    <x v="1"/>
    <x v="2"/>
    <d v="1987-09-27T00:00:00"/>
    <x v="12"/>
    <x v="3"/>
    <s v="tier - 3"/>
    <x v="51"/>
    <x v="1"/>
  </r>
  <r>
    <x v="52"/>
    <s v=" Mr"/>
    <s v="Campa"/>
    <n v="17.579999999999998"/>
    <n v="4.51"/>
    <s v="No"/>
    <x v="0"/>
    <x v="0"/>
    <x v="1"/>
    <x v="1"/>
    <x v="1"/>
    <x v="2"/>
    <d v="1992-10-09T00:00:00"/>
    <x v="12"/>
    <x v="3"/>
    <s v="tier - 3"/>
    <x v="52"/>
    <x v="2"/>
  </r>
  <r>
    <x v="53"/>
    <s v=" Ms"/>
    <s v="Clifford"/>
    <n v="17.579999999999998"/>
    <n v="4.51"/>
    <s v="No"/>
    <x v="0"/>
    <x v="0"/>
    <x v="1"/>
    <x v="1"/>
    <x v="1"/>
    <x v="2"/>
    <d v="1985-06-22T00:00:00"/>
    <x v="13"/>
    <x v="11"/>
    <s v="tier - 1"/>
    <x v="53"/>
    <x v="0"/>
  </r>
  <r>
    <x v="54"/>
    <s v=" Mr"/>
    <s v="Dalmata"/>
    <n v="17.579999999999998"/>
    <n v="4.51"/>
    <s v="No"/>
    <x v="0"/>
    <x v="0"/>
    <x v="1"/>
    <x v="1"/>
    <x v="1"/>
    <x v="2"/>
    <d v="1988-12-21T00:00:00"/>
    <x v="18"/>
    <x v="1"/>
    <s v="tier - 2"/>
    <x v="54"/>
    <x v="2"/>
  </r>
  <r>
    <x v="55"/>
    <s v=" Ms"/>
    <s v="Vishik"/>
    <n v="17.579999999999998"/>
    <n v="4.51"/>
    <s v="No"/>
    <x v="0"/>
    <x v="0"/>
    <x v="1"/>
    <x v="1"/>
    <x v="1"/>
    <x v="2"/>
    <d v="1990-07-15T00:00:00"/>
    <x v="12"/>
    <x v="4"/>
    <s v="tier - 3"/>
    <x v="55"/>
    <x v="2"/>
  </r>
  <r>
    <x v="56"/>
    <s v=" Ms"/>
    <s v="Schorr"/>
    <n v="17.579999999999998"/>
    <n v="4.51"/>
    <s v="No"/>
    <x v="0"/>
    <x v="0"/>
    <x v="1"/>
    <x v="1"/>
    <x v="1"/>
    <x v="2"/>
    <d v="1986-07-13T00:00:00"/>
    <x v="15"/>
    <x v="0"/>
    <s v="tier - 2"/>
    <x v="56"/>
    <x v="2"/>
  </r>
  <r>
    <x v="57"/>
    <s v=" Ms"/>
    <s v="Lusardi"/>
    <n v="17.579999999999998"/>
    <n v="4.51"/>
    <s v="No"/>
    <x v="0"/>
    <x v="0"/>
    <x v="1"/>
    <x v="1"/>
    <x v="1"/>
    <x v="2"/>
    <d v="1988-12-19T00:00:00"/>
    <x v="14"/>
    <x v="1"/>
    <s v="tier - 1"/>
    <x v="57"/>
    <x v="2"/>
  </r>
  <r>
    <x v="58"/>
    <s v=" Mrs"/>
    <s v="Rayner"/>
    <n v="17.579999999999998"/>
    <n v="4.51"/>
    <s v="No"/>
    <x v="0"/>
    <x v="0"/>
    <x v="1"/>
    <x v="1"/>
    <x v="1"/>
    <x v="2"/>
    <d v="1997-09-06T00:00:00"/>
    <x v="34"/>
    <x v="0"/>
    <s v="tier - 2"/>
    <x v="58"/>
    <x v="2"/>
  </r>
  <r>
    <x v="59"/>
    <s v=" Ms"/>
    <s v="Voghel"/>
    <n v="17.579999999999998"/>
    <n v="4.51"/>
    <s v="No"/>
    <x v="0"/>
    <x v="0"/>
    <x v="1"/>
    <x v="1"/>
    <x v="1"/>
    <x v="2"/>
    <d v="2002-10-18T00:00:00"/>
    <x v="29"/>
    <x v="3"/>
    <s v="tier - 1"/>
    <x v="59"/>
    <x v="2"/>
  </r>
  <r>
    <x v="60"/>
    <s v=" Mr"/>
    <s v="Rieth"/>
    <n v="17.579999999999998"/>
    <n v="4.51"/>
    <s v="No"/>
    <x v="0"/>
    <x v="0"/>
    <x v="1"/>
    <x v="1"/>
    <x v="1"/>
    <x v="2"/>
    <d v="1990-11-01T00:00:00"/>
    <x v="35"/>
    <x v="1"/>
    <s v="tier - 2"/>
    <x v="60"/>
    <x v="2"/>
  </r>
  <r>
    <x v="61"/>
    <s v=" Ms"/>
    <s v="Gollotto"/>
    <n v="17.579999999999998"/>
    <n v="4.51"/>
    <s v="No"/>
    <x v="0"/>
    <x v="0"/>
    <x v="1"/>
    <x v="1"/>
    <x v="1"/>
    <x v="2"/>
    <d v="2000-07-10T00:00:00"/>
    <x v="18"/>
    <x v="4"/>
    <s v="tier - 2"/>
    <x v="61"/>
    <x v="2"/>
  </r>
  <r>
    <x v="62"/>
    <s v=" Mr"/>
    <s v="Dunn"/>
    <n v="17.579999999999998"/>
    <n v="4.51"/>
    <s v="No"/>
    <x v="0"/>
    <x v="0"/>
    <x v="1"/>
    <x v="1"/>
    <x v="1"/>
    <x v="2"/>
    <d v="1991-08-19T00:00:00"/>
    <x v="34"/>
    <x v="1"/>
    <s v="tier - 1"/>
    <x v="62"/>
    <x v="1"/>
  </r>
  <r>
    <x v="63"/>
    <s v=" Ms"/>
    <s v="Blitzer"/>
    <n v="17.579999999999998"/>
    <n v="4.51"/>
    <s v="No"/>
    <x v="0"/>
    <x v="0"/>
    <x v="1"/>
    <x v="1"/>
    <x v="1"/>
    <x v="2"/>
    <d v="1986-09-09T00:00:00"/>
    <x v="29"/>
    <x v="6"/>
    <s v="tier - 2"/>
    <x v="63"/>
    <x v="2"/>
  </r>
  <r>
    <x v="64"/>
    <s v=" Mr"/>
    <s v="Smith"/>
    <n v="17.579999999999998"/>
    <n v="4.51"/>
    <s v="No"/>
    <x v="0"/>
    <x v="0"/>
    <x v="1"/>
    <x v="1"/>
    <x v="1"/>
    <x v="2"/>
    <d v="1992-09-14T00:00:00"/>
    <x v="21"/>
    <x v="3"/>
    <s v="tier - 1"/>
    <x v="64"/>
    <x v="1"/>
  </r>
  <r>
    <x v="65"/>
    <s v=" Ms"/>
    <s v="Hyland"/>
    <n v="17.579999999999998"/>
    <n v="4.51"/>
    <s v="No"/>
    <x v="0"/>
    <x v="0"/>
    <x v="1"/>
    <x v="1"/>
    <x v="1"/>
    <x v="2"/>
    <d v="1995-08-23T00:00:00"/>
    <x v="36"/>
    <x v="1"/>
    <s v="tier - 3"/>
    <x v="65"/>
    <x v="2"/>
  </r>
  <r>
    <x v="66"/>
    <s v=" Mr"/>
    <s v="Ducharme"/>
    <n v="17.579999999999998"/>
    <n v="4.51"/>
    <s v="No"/>
    <x v="0"/>
    <x v="0"/>
    <x v="1"/>
    <x v="1"/>
    <x v="1"/>
    <x v="2"/>
    <d v="1996-09-18T00:00:00"/>
    <x v="27"/>
    <x v="3"/>
    <s v="tier - 2"/>
    <x v="66"/>
    <x v="0"/>
  </r>
  <r>
    <x v="67"/>
    <s v=" Mr"/>
    <s v="Johnson"/>
    <n v="17.579999999999998"/>
    <n v="4.51"/>
    <s v="No"/>
    <x v="0"/>
    <x v="0"/>
    <x v="1"/>
    <x v="1"/>
    <x v="1"/>
    <x v="2"/>
    <d v="1996-10-27T00:00:00"/>
    <x v="37"/>
    <x v="3"/>
    <s v="tier - 3"/>
    <x v="67"/>
    <x v="2"/>
  </r>
  <r>
    <x v="68"/>
    <s v=" Ms"/>
    <s v="Mutz"/>
    <n v="17.579999999999998"/>
    <n v="4.51"/>
    <s v="No"/>
    <x v="0"/>
    <x v="0"/>
    <x v="1"/>
    <x v="1"/>
    <x v="1"/>
    <x v="2"/>
    <d v="1996-11-17T00:00:00"/>
    <x v="5"/>
    <x v="3"/>
    <s v="tier - 2"/>
    <x v="68"/>
    <x v="2"/>
  </r>
  <r>
    <x v="69"/>
    <s v=" Ms"/>
    <s v="Lee"/>
    <n v="17.579999999999998"/>
    <n v="4.51"/>
    <s v="No"/>
    <x v="0"/>
    <x v="0"/>
    <x v="1"/>
    <x v="1"/>
    <x v="1"/>
    <x v="2"/>
    <d v="2001-09-02T00:00:00"/>
    <x v="34"/>
    <x v="0"/>
    <s v="tier - 2"/>
    <x v="69"/>
    <x v="2"/>
  </r>
  <r>
    <x v="70"/>
    <s v=" Mrs"/>
    <s v="Turner"/>
    <n v="17.579999999999998"/>
    <n v="4.51"/>
    <s v="No"/>
    <x v="0"/>
    <x v="0"/>
    <x v="1"/>
    <x v="1"/>
    <x v="1"/>
    <x v="2"/>
    <d v="2001-10-13T00:00:00"/>
    <x v="3"/>
    <x v="4"/>
    <s v="tier - 1"/>
    <x v="70"/>
    <x v="2"/>
  </r>
  <r>
    <x v="71"/>
    <s v=" Mr"/>
    <s v="Rangel"/>
    <n v="17.579999999999998"/>
    <n v="4.51"/>
    <s v="No"/>
    <x v="0"/>
    <x v="0"/>
    <x v="1"/>
    <x v="1"/>
    <x v="1"/>
    <x v="2"/>
    <d v="1991-11-20T00:00:00"/>
    <x v="37"/>
    <x v="10"/>
    <s v="tier - 2"/>
    <x v="71"/>
    <x v="2"/>
  </r>
  <r>
    <x v="72"/>
    <s v=" Mr"/>
    <s v="Lacey"/>
    <n v="17.579999999999998"/>
    <n v="4.51"/>
    <s v="No"/>
    <x v="0"/>
    <x v="0"/>
    <x v="1"/>
    <x v="1"/>
    <x v="1"/>
    <x v="2"/>
    <d v="1993-08-12T00:00:00"/>
    <x v="38"/>
    <x v="0"/>
    <s v="tier - 3"/>
    <x v="72"/>
    <x v="0"/>
  </r>
  <r>
    <x v="73"/>
    <s v=" Mr"/>
    <s v="Stiger"/>
    <n v="17.579999999999998"/>
    <n v="4.51"/>
    <s v="No"/>
    <x v="0"/>
    <x v="0"/>
    <x v="1"/>
    <x v="1"/>
    <x v="1"/>
    <x v="2"/>
    <d v="2004-11-14T00:00:00"/>
    <x v="32"/>
    <x v="1"/>
    <s v="tier - 1"/>
    <x v="73"/>
    <x v="2"/>
  </r>
  <r>
    <x v="74"/>
    <s v=" Ms"/>
    <s v="Caldwell"/>
    <n v="17.579999999999998"/>
    <n v="4.51"/>
    <s v="No"/>
    <x v="0"/>
    <x v="0"/>
    <x v="1"/>
    <x v="1"/>
    <x v="1"/>
    <x v="2"/>
    <d v="2003-11-21T00:00:00"/>
    <x v="17"/>
    <x v="1"/>
    <s v="tier - 2"/>
    <x v="74"/>
    <x v="2"/>
  </r>
  <r>
    <x v="75"/>
    <s v=" Ms"/>
    <s v="Marmillod"/>
    <n v="17.579999999999998"/>
    <n v="4.51"/>
    <s v="No"/>
    <x v="0"/>
    <x v="0"/>
    <x v="1"/>
    <x v="1"/>
    <x v="1"/>
    <x v="2"/>
    <d v="2001-07-28T00:00:00"/>
    <x v="35"/>
    <x v="8"/>
    <s v="tier - 2"/>
    <x v="75"/>
    <x v="2"/>
  </r>
  <r>
    <x v="76"/>
    <s v=" Mr"/>
    <s v="Cloutier-Simons"/>
    <n v="17.579999999999998"/>
    <n v="4.51"/>
    <s v="No"/>
    <x v="0"/>
    <x v="0"/>
    <x v="1"/>
    <x v="1"/>
    <x v="1"/>
    <x v="2"/>
    <d v="1995-10-15T00:00:00"/>
    <x v="39"/>
    <x v="0"/>
    <s v="tier - 3"/>
    <x v="76"/>
    <x v="1"/>
  </r>
  <r>
    <x v="77"/>
    <s v=" Mr"/>
    <s v="Vegas"/>
    <n v="17.579999999999998"/>
    <n v="4.51"/>
    <s v="No"/>
    <x v="0"/>
    <x v="0"/>
    <x v="1"/>
    <x v="1"/>
    <x v="1"/>
    <x v="2"/>
    <d v="1999-11-12T00:00:00"/>
    <x v="40"/>
    <x v="3"/>
    <s v="tier - 2"/>
    <x v="77"/>
    <x v="2"/>
  </r>
  <r>
    <x v="78"/>
    <s v=" Ms"/>
    <s v="Cochran"/>
    <n v="17.579999999999998"/>
    <n v="4.51"/>
    <s v="No"/>
    <x v="0"/>
    <x v="0"/>
    <x v="1"/>
    <x v="1"/>
    <x v="1"/>
    <x v="2"/>
    <d v="1989-10-05T00:00:00"/>
    <x v="33"/>
    <x v="0"/>
    <s v="tier - 1"/>
    <x v="78"/>
    <x v="2"/>
  </r>
  <r>
    <x v="79"/>
    <s v=" Mrs"/>
    <s v="Holtzapple"/>
    <n v="17.579999999999998"/>
    <n v="4.51"/>
    <s v="No"/>
    <x v="0"/>
    <x v="0"/>
    <x v="1"/>
    <x v="1"/>
    <x v="1"/>
    <x v="2"/>
    <d v="2004-08-06T00:00:00"/>
    <x v="40"/>
    <x v="3"/>
    <s v="tier - 2"/>
    <x v="79"/>
    <x v="2"/>
  </r>
  <r>
    <x v="80"/>
    <s v=" Ms"/>
    <s v="Meyer"/>
    <n v="17.579999999999998"/>
    <n v="4.51"/>
    <s v="No"/>
    <x v="0"/>
    <x v="0"/>
    <x v="1"/>
    <x v="1"/>
    <x v="1"/>
    <x v="2"/>
    <d v="2000-12-10T00:00:00"/>
    <x v="4"/>
    <x v="0"/>
    <s v="tier - 2"/>
    <x v="80"/>
    <x v="2"/>
  </r>
  <r>
    <x v="81"/>
    <s v=" Ms"/>
    <s v="Brickley"/>
    <n v="17.579999999999998"/>
    <n v="4.51"/>
    <s v="No"/>
    <x v="0"/>
    <x v="0"/>
    <x v="1"/>
    <x v="1"/>
    <x v="1"/>
    <x v="2"/>
    <d v="2004-11-04T00:00:00"/>
    <x v="24"/>
    <x v="0"/>
    <s v="tier - 1"/>
    <x v="81"/>
    <x v="2"/>
  </r>
  <r>
    <x v="82"/>
    <s v=" Ms"/>
    <s v="Magee"/>
    <n v="17.579999999999998"/>
    <n v="4.51"/>
    <s v="No"/>
    <x v="0"/>
    <x v="0"/>
    <x v="1"/>
    <x v="1"/>
    <x v="1"/>
    <x v="2"/>
    <d v="2001-07-01T00:00:00"/>
    <x v="30"/>
    <x v="2"/>
    <s v="tier - 1"/>
    <x v="82"/>
    <x v="1"/>
  </r>
  <r>
    <x v="83"/>
    <s v=" Ms"/>
    <s v="Thoma"/>
    <n v="17.579999999999998"/>
    <n v="4.51"/>
    <s v="No"/>
    <x v="0"/>
    <x v="0"/>
    <x v="1"/>
    <x v="1"/>
    <x v="1"/>
    <x v="2"/>
    <d v="2001-12-09T00:00:00"/>
    <x v="16"/>
    <x v="3"/>
    <s v="tier - 2"/>
    <x v="83"/>
    <x v="1"/>
  </r>
  <r>
    <x v="84"/>
    <s v=" Ms"/>
    <s v="Heagy"/>
    <n v="17.579999999999998"/>
    <n v="4.51"/>
    <s v="No"/>
    <x v="0"/>
    <x v="0"/>
    <x v="1"/>
    <x v="1"/>
    <x v="1"/>
    <x v="2"/>
    <d v="2003-07-20T00:00:00"/>
    <x v="11"/>
    <x v="4"/>
    <s v="tier - 2"/>
    <x v="84"/>
    <x v="1"/>
  </r>
  <r>
    <x v="85"/>
    <s v=" Ms"/>
    <s v="Regnier"/>
    <n v="17.579999999999998"/>
    <n v="4.51"/>
    <s v="No"/>
    <x v="0"/>
    <x v="0"/>
    <x v="1"/>
    <x v="1"/>
    <x v="1"/>
    <x v="2"/>
    <d v="2003-09-26T00:00:00"/>
    <x v="29"/>
    <x v="0"/>
    <s v="tier - 1"/>
    <x v="85"/>
    <x v="1"/>
  </r>
  <r>
    <x v="86"/>
    <s v=" Ms"/>
    <s v="Parendo"/>
    <n v="17.579999999999998"/>
    <n v="4.51"/>
    <s v="No"/>
    <x v="0"/>
    <x v="0"/>
    <x v="1"/>
    <x v="1"/>
    <x v="1"/>
    <x v="2"/>
    <d v="2004-09-21T00:00:00"/>
    <x v="17"/>
    <x v="1"/>
    <s v="tier - 1"/>
    <x v="86"/>
    <x v="1"/>
  </r>
  <r>
    <x v="87"/>
    <s v=" Mr"/>
    <s v="Schell"/>
    <n v="17.579999999999998"/>
    <n v="4.51"/>
    <s v="No"/>
    <x v="0"/>
    <x v="0"/>
    <x v="1"/>
    <x v="1"/>
    <x v="1"/>
    <x v="2"/>
    <d v="2000-10-23T00:00:00"/>
    <x v="34"/>
    <x v="0"/>
    <s v="tier - 2"/>
    <x v="87"/>
    <x v="2"/>
  </r>
  <r>
    <x v="88"/>
    <s v=" Ms"/>
    <s v="Driscoll"/>
    <n v="17.579999999999998"/>
    <n v="4.51"/>
    <s v="No"/>
    <x v="0"/>
    <x v="0"/>
    <x v="1"/>
    <x v="1"/>
    <x v="1"/>
    <x v="2"/>
    <d v="2004-12-05T00:00:00"/>
    <x v="7"/>
    <x v="4"/>
    <s v="tier - 3"/>
    <x v="88"/>
    <x v="2"/>
  </r>
  <r>
    <x v="89"/>
    <s v=" Mr"/>
    <s v="Mitchell"/>
    <n v="17.579999999999998"/>
    <n v="4.51"/>
    <s v="No"/>
    <x v="0"/>
    <x v="0"/>
    <x v="1"/>
    <x v="1"/>
    <x v="1"/>
    <x v="2"/>
    <d v="2001-12-05T00:00:00"/>
    <x v="33"/>
    <x v="0"/>
    <s v="tier - 2"/>
    <x v="89"/>
    <x v="2"/>
  </r>
  <r>
    <x v="90"/>
    <s v=" Mr"/>
    <s v="Cutler"/>
    <n v="17.579999999999998"/>
    <n v="4.51"/>
    <s v="No"/>
    <x v="0"/>
    <x v="0"/>
    <x v="1"/>
    <x v="1"/>
    <x v="1"/>
    <x v="2"/>
    <d v="1997-12-05T00:00:00"/>
    <x v="1"/>
    <x v="3"/>
    <s v="tier - 2"/>
    <x v="90"/>
    <x v="2"/>
  </r>
  <r>
    <x v="91"/>
    <s v=" Mr"/>
    <s v="Derian"/>
    <n v="17.579999999999998"/>
    <n v="4.51"/>
    <s v="No"/>
    <x v="0"/>
    <x v="0"/>
    <x v="1"/>
    <x v="1"/>
    <x v="1"/>
    <x v="2"/>
    <d v="1995-07-30T00:00:00"/>
    <x v="33"/>
    <x v="1"/>
    <s v="tier - 3"/>
    <x v="91"/>
    <x v="2"/>
  </r>
  <r>
    <x v="92"/>
    <s v=" Ms"/>
    <s v="Farina"/>
    <n v="17.579999999999998"/>
    <n v="4.51"/>
    <s v="No"/>
    <x v="0"/>
    <x v="0"/>
    <x v="1"/>
    <x v="1"/>
    <x v="1"/>
    <x v="2"/>
    <d v="1997-10-26T00:00:00"/>
    <x v="4"/>
    <x v="3"/>
    <s v="tier - 2"/>
    <x v="92"/>
    <x v="2"/>
  </r>
  <r>
    <x v="93"/>
    <s v=" Ms"/>
    <s v="Saunders"/>
    <n v="17.579999999999998"/>
    <n v="4.51"/>
    <s v="No"/>
    <x v="0"/>
    <x v="0"/>
    <x v="1"/>
    <x v="1"/>
    <x v="1"/>
    <x v="2"/>
    <d v="2003-08-02T00:00:00"/>
    <x v="18"/>
    <x v="1"/>
    <s v="tier - 2"/>
    <x v="93"/>
    <x v="2"/>
  </r>
  <r>
    <x v="94"/>
    <s v=" Ms"/>
    <s v="Kratz"/>
    <n v="17.579999999999998"/>
    <n v="4.51"/>
    <s v="No"/>
    <x v="0"/>
    <x v="0"/>
    <x v="1"/>
    <x v="1"/>
    <x v="1"/>
    <x v="2"/>
    <d v="2002-08-26T00:00:00"/>
    <x v="14"/>
    <x v="1"/>
    <s v="tier - 1"/>
    <x v="94"/>
    <x v="2"/>
  </r>
  <r>
    <x v="95"/>
    <s v=" Mr"/>
    <s v="Boland"/>
    <n v="17.579999999999998"/>
    <n v="4.51"/>
    <s v="No"/>
    <x v="0"/>
    <x v="0"/>
    <x v="1"/>
    <x v="1"/>
    <x v="1"/>
    <x v="2"/>
    <d v="2004-09-12T00:00:00"/>
    <x v="15"/>
    <x v="10"/>
    <s v="tier - 3"/>
    <x v="95"/>
    <x v="1"/>
  </r>
  <r>
    <x v="96"/>
    <s v=" Mr"/>
    <s v="Van Hout"/>
    <n v="17.579999999999998"/>
    <n v="4.51"/>
    <s v="No"/>
    <x v="0"/>
    <x v="0"/>
    <x v="1"/>
    <x v="1"/>
    <x v="1"/>
    <x v="2"/>
    <d v="2004-11-12T00:00:00"/>
    <x v="29"/>
    <x v="0"/>
    <s v="tier - 1"/>
    <x v="96"/>
    <x v="1"/>
  </r>
  <r>
    <x v="97"/>
    <s v=" Mr"/>
    <s v="Ramsey"/>
    <n v="17.579999999999998"/>
    <n v="4.51"/>
    <s v="No"/>
    <x v="0"/>
    <x v="0"/>
    <x v="1"/>
    <x v="1"/>
    <x v="1"/>
    <x v="2"/>
    <d v="1999-08-05T00:00:00"/>
    <x v="31"/>
    <x v="0"/>
    <s v="tier - 2"/>
    <x v="97"/>
    <x v="1"/>
  </r>
  <r>
    <x v="98"/>
    <s v=" Ms"/>
    <s v="Gage"/>
    <n v="17.579999999999998"/>
    <n v="4.51"/>
    <s v="No"/>
    <x v="0"/>
    <x v="0"/>
    <x v="1"/>
    <x v="1"/>
    <x v="1"/>
    <x v="2"/>
    <d v="1993-06-28T00:00:00"/>
    <x v="25"/>
    <x v="0"/>
    <s v="tier - 3"/>
    <x v="98"/>
    <x v="1"/>
  </r>
  <r>
    <x v="99"/>
    <s v=" Mr"/>
    <s v="Gollins"/>
    <n v="48.2"/>
    <n v="4.84"/>
    <s v="No"/>
    <x v="0"/>
    <x v="0"/>
    <x v="0"/>
    <x v="0"/>
    <x v="0"/>
    <x v="2"/>
    <d v="1970-09-11T00:00:00"/>
    <x v="19"/>
    <x v="0"/>
    <s v="tier - 1"/>
    <x v="99"/>
    <x v="0"/>
  </r>
  <r>
    <x v="100"/>
    <s v=" Mr"/>
    <s v="Benestad"/>
    <n v="35.75"/>
    <n v="8"/>
    <s v="yes"/>
    <x v="0"/>
    <x v="0"/>
    <x v="0"/>
    <x v="0"/>
    <x v="0"/>
    <x v="0"/>
    <d v="1968-12-01T00:00:00"/>
    <x v="0"/>
    <x v="3"/>
    <s v="tier - 3"/>
    <x v="100"/>
    <x v="0"/>
  </r>
  <r>
    <x v="101"/>
    <s v=" Ms"/>
    <s v="Aviv"/>
    <n v="53.81"/>
    <n v="8.77"/>
    <s v="yes"/>
    <x v="0"/>
    <x v="0"/>
    <x v="0"/>
    <x v="0"/>
    <x v="0"/>
    <x v="0"/>
    <d v="1959-07-14T00:00:00"/>
    <x v="9"/>
    <x v="3"/>
    <s v="tier - 1"/>
    <x v="101"/>
    <x v="2"/>
  </r>
  <r>
    <x v="102"/>
    <s v=" Mr"/>
    <s v="Burns"/>
    <n v="49.48"/>
    <n v="4.96"/>
    <s v="No"/>
    <x v="0"/>
    <x v="1"/>
    <x v="1"/>
    <x v="0"/>
    <x v="0"/>
    <x v="2"/>
    <d v="1960-12-21T00:00:00"/>
    <x v="27"/>
    <x v="1"/>
    <s v="tier - 2"/>
    <x v="102"/>
    <x v="2"/>
  </r>
  <r>
    <x v="103"/>
    <s v=" Mr"/>
    <s v="Maldonado"/>
    <n v="34.1"/>
    <n v="4.43"/>
    <s v="yes"/>
    <x v="0"/>
    <x v="0"/>
    <x v="0"/>
    <x v="0"/>
    <x v="0"/>
    <x v="2"/>
    <d v="1966-10-05T00:00:00"/>
    <x v="39"/>
    <x v="0"/>
    <s v="tier - 2"/>
    <x v="103"/>
    <x v="2"/>
  </r>
  <r>
    <x v="104"/>
    <s v=" Mr"/>
    <s v="Yitref"/>
    <n v="35.299999999999997"/>
    <n v="5.82"/>
    <s v="yes"/>
    <x v="0"/>
    <x v="1"/>
    <x v="1"/>
    <x v="0"/>
    <x v="0"/>
    <x v="1"/>
    <d v="1965-10-29T00:00:00"/>
    <x v="0"/>
    <x v="0"/>
    <s v="tier - 2"/>
    <x v="104"/>
    <x v="0"/>
  </r>
  <r>
    <x v="105"/>
    <s v=" Mr"/>
    <s v="Loudon-Brown"/>
    <n v="43.83"/>
    <n v="6.03"/>
    <s v="yes"/>
    <x v="0"/>
    <x v="0"/>
    <x v="2"/>
    <x v="0"/>
    <x v="0"/>
    <x v="1"/>
    <d v="1976-11-28T00:00:00"/>
    <x v="5"/>
    <x v="0"/>
    <s v="tier - 1"/>
    <x v="105"/>
    <x v="0"/>
  </r>
  <r>
    <x v="106"/>
    <s v=" Mr"/>
    <s v="Sugathadasa"/>
    <n v="50.07"/>
    <n v="9.27"/>
    <s v="No"/>
    <x v="0"/>
    <x v="0"/>
    <x v="0"/>
    <x v="0"/>
    <x v="0"/>
    <x v="0"/>
    <d v="1971-10-16T00:00:00"/>
    <x v="5"/>
    <x v="0"/>
    <s v="tier - 2"/>
    <x v="106"/>
    <x v="0"/>
  </r>
  <r>
    <x v="107"/>
    <s v=" Ms"/>
    <s v="Ganley"/>
    <n v="32.774999999999999"/>
    <n v="5.53"/>
    <s v="No"/>
    <x v="0"/>
    <x v="0"/>
    <x v="0"/>
    <x v="0"/>
    <x v="0"/>
    <x v="2"/>
    <d v="1992-08-04T00:00:00"/>
    <x v="0"/>
    <x v="0"/>
    <s v="tier - 2"/>
    <x v="107"/>
    <x v="0"/>
  </r>
  <r>
    <x v="108"/>
    <s v=" Ms"/>
    <s v="Potter"/>
    <n v="34.104999999999997"/>
    <n v="5.07"/>
    <s v="No"/>
    <x v="0"/>
    <x v="0"/>
    <x v="1"/>
    <x v="0"/>
    <x v="0"/>
    <x v="2"/>
    <d v="1981-07-28T00:00:00"/>
    <x v="8"/>
    <x v="3"/>
    <s v="tier - 2"/>
    <x v="108"/>
    <x v="0"/>
  </r>
  <r>
    <x v="109"/>
    <s v=" Mr"/>
    <s v="Rasmussen"/>
    <n v="48.93"/>
    <n v="11.17"/>
    <s v="yes"/>
    <x v="0"/>
    <x v="0"/>
    <x v="1"/>
    <x v="0"/>
    <x v="0"/>
    <x v="0"/>
    <d v="1987-07-24T00:00:00"/>
    <x v="9"/>
    <x v="10"/>
    <s v="tier - 1"/>
    <x v="109"/>
    <x v="0"/>
  </r>
  <r>
    <x v="110"/>
    <s v=" Mr"/>
    <s v="Robinson"/>
    <n v="37.07"/>
    <n v="6.14"/>
    <s v="yes"/>
    <x v="0"/>
    <x v="0"/>
    <x v="0"/>
    <x v="0"/>
    <x v="0"/>
    <x v="1"/>
    <d v="1982-08-16T00:00:00"/>
    <x v="10"/>
    <x v="0"/>
    <s v="tier - 3"/>
    <x v="110"/>
    <x v="2"/>
  </r>
  <r>
    <x v="111"/>
    <s v=" Ms"/>
    <s v="Antonopoulos"/>
    <n v="51.51"/>
    <n v="6.26"/>
    <s v="yes"/>
    <x v="0"/>
    <x v="1"/>
    <x v="1"/>
    <x v="0"/>
    <x v="0"/>
    <x v="1"/>
    <d v="1979-12-03T00:00:00"/>
    <x v="5"/>
    <x v="10"/>
    <s v="tier - 1"/>
    <x v="111"/>
    <x v="2"/>
  </r>
  <r>
    <x v="112"/>
    <s v=" Ms"/>
    <s v="Groner"/>
    <n v="34.799999999999997"/>
    <n v="4.72"/>
    <s v="yes"/>
    <x v="0"/>
    <x v="0"/>
    <x v="0"/>
    <x v="0"/>
    <x v="0"/>
    <x v="2"/>
    <d v="1970-08-22T00:00:00"/>
    <x v="39"/>
    <x v="3"/>
    <s v="tier - 3"/>
    <x v="112"/>
    <x v="2"/>
  </r>
  <r>
    <x v="113"/>
    <s v=" Mr"/>
    <s v="Zywicki"/>
    <n v="36.67"/>
    <n v="5.18"/>
    <s v="No"/>
    <x v="0"/>
    <x v="0"/>
    <x v="1"/>
    <x v="0"/>
    <x v="0"/>
    <x v="2"/>
    <d v="1986-08-15T00:00:00"/>
    <x v="10"/>
    <x v="1"/>
    <s v="tier - 1"/>
    <x v="113"/>
    <x v="0"/>
  </r>
  <r>
    <x v="114"/>
    <s v=" Mr"/>
    <s v="Cardinal"/>
    <n v="30.9"/>
    <n v="9.4"/>
    <s v="No"/>
    <x v="0"/>
    <x v="0"/>
    <x v="2"/>
    <x v="0"/>
    <x v="0"/>
    <x v="0"/>
    <d v="1985-11-17T00:00:00"/>
    <x v="5"/>
    <x v="4"/>
    <s v="tier - 1"/>
    <x v="114"/>
    <x v="2"/>
  </r>
  <r>
    <x v="115"/>
    <s v=" Ms"/>
    <s v="Alleman"/>
    <n v="30.495000000000001"/>
    <n v="6.29"/>
    <s v="No"/>
    <x v="0"/>
    <x v="0"/>
    <x v="0"/>
    <x v="0"/>
    <x v="0"/>
    <x v="1"/>
    <d v="1991-06-10T00:00:00"/>
    <x v="9"/>
    <x v="1"/>
    <s v="tier - 2"/>
    <x v="115"/>
    <x v="2"/>
  </r>
  <r>
    <x v="116"/>
    <s v=" Mr"/>
    <s v="Stroffolino"/>
    <n v="44.88"/>
    <n v="6.04"/>
    <s v="No"/>
    <x v="0"/>
    <x v="1"/>
    <x v="1"/>
    <x v="0"/>
    <x v="0"/>
    <x v="1"/>
    <d v="1962-11-19T00:00:00"/>
    <x v="0"/>
    <x v="0"/>
    <s v="tier - 2"/>
    <x v="116"/>
    <x v="2"/>
  </r>
  <r>
    <x v="117"/>
    <s v=" Mr"/>
    <s v="Clubb"/>
    <n v="44.32"/>
    <n v="10.55"/>
    <s v="No"/>
    <x v="0"/>
    <x v="0"/>
    <x v="0"/>
    <x v="0"/>
    <x v="0"/>
    <x v="0"/>
    <d v="1997-06-12T00:00:00"/>
    <x v="0"/>
    <x v="1"/>
    <s v="tier - 3"/>
    <x v="117"/>
    <x v="0"/>
  </r>
  <r>
    <x v="118"/>
    <s v=" Mr"/>
    <s v="McGoogan"/>
    <n v="46.39"/>
    <n v="5.09"/>
    <s v="No"/>
    <x v="0"/>
    <x v="0"/>
    <x v="0"/>
    <x v="0"/>
    <x v="0"/>
    <x v="2"/>
    <d v="2000-11-19T00:00:00"/>
    <x v="9"/>
    <x v="12"/>
    <s v="tier - 3"/>
    <x v="118"/>
    <x v="2"/>
  </r>
  <r>
    <x v="119"/>
    <s v=" Mr"/>
    <s v="Keflezighi"/>
    <n v="42.13"/>
    <n v="5.2"/>
    <s v="yes"/>
    <x v="0"/>
    <x v="0"/>
    <x v="1"/>
    <x v="0"/>
    <x v="0"/>
    <x v="2"/>
    <d v="1998-12-22T00:00:00"/>
    <x v="39"/>
    <x v="1"/>
    <s v="tier - 1"/>
    <x v="119"/>
    <x v="0"/>
  </r>
  <r>
    <x v="120"/>
    <s v=" Mr"/>
    <s v="Syed"/>
    <n v="30.78"/>
    <n v="8.4499999999999993"/>
    <s v="yes"/>
    <x v="0"/>
    <x v="0"/>
    <x v="0"/>
    <x v="0"/>
    <x v="0"/>
    <x v="0"/>
    <d v="2003-07-03T00:00:00"/>
    <x v="0"/>
    <x v="1"/>
    <s v="tier - 2"/>
    <x v="120"/>
    <x v="0"/>
  </r>
  <r>
    <x v="121"/>
    <s v=" Mr"/>
    <s v="Segal"/>
    <n v="31.35"/>
    <n v="9.5399999999999991"/>
    <s v="No"/>
    <x v="0"/>
    <x v="0"/>
    <x v="0"/>
    <x v="0"/>
    <x v="0"/>
    <x v="0"/>
    <d v="1995-10-30T00:00:00"/>
    <x v="36"/>
    <x v="1"/>
    <s v="tier - 1"/>
    <x v="121"/>
    <x v="0"/>
  </r>
  <r>
    <x v="122"/>
    <s v=" Ms"/>
    <s v="Defranco"/>
    <n v="41.46"/>
    <n v="4.99"/>
    <s v="yes"/>
    <x v="0"/>
    <x v="0"/>
    <x v="2"/>
    <x v="0"/>
    <x v="0"/>
    <x v="2"/>
    <d v="2000-10-26T00:00:00"/>
    <x v="11"/>
    <x v="0"/>
    <s v="tier - 3"/>
    <x v="122"/>
    <x v="2"/>
  </r>
  <r>
    <x v="123"/>
    <s v=" Mr"/>
    <s v="Kells"/>
    <n v="48"/>
    <n v="10.54"/>
    <s v="No"/>
    <x v="0"/>
    <x v="0"/>
    <x v="0"/>
    <x v="0"/>
    <x v="0"/>
    <x v="0"/>
    <d v="2003-11-28T00:00:00"/>
    <x v="0"/>
    <x v="4"/>
    <s v="tier - 3"/>
    <x v="123"/>
    <x v="2"/>
  </r>
  <r>
    <x v="124"/>
    <s v=" Ms"/>
    <s v="Lawton"/>
    <n v="49.13"/>
    <n v="4.54"/>
    <s v="No"/>
    <x v="0"/>
    <x v="0"/>
    <x v="0"/>
    <x v="0"/>
    <x v="0"/>
    <x v="2"/>
    <d v="1980-12-12T00:00:00"/>
    <x v="37"/>
    <x v="1"/>
    <s v="tier - 3"/>
    <x v="124"/>
    <x v="0"/>
  </r>
  <r>
    <x v="125"/>
    <s v=" Mr"/>
    <s v="Bejar"/>
    <n v="37.799999999999997"/>
    <n v="6.29"/>
    <s v="No"/>
    <x v="0"/>
    <x v="0"/>
    <x v="1"/>
    <x v="0"/>
    <x v="0"/>
    <x v="1"/>
    <d v="1972-10-19T00:00:00"/>
    <x v="36"/>
    <x v="1"/>
    <s v="tier - 2"/>
    <x v="125"/>
    <x v="2"/>
  </r>
  <r>
    <x v="126"/>
    <s v=" Mr"/>
    <s v="Navarro Castro"/>
    <n v="38.299999999999997"/>
    <n v="9.51"/>
    <s v="No"/>
    <x v="0"/>
    <x v="0"/>
    <x v="0"/>
    <x v="0"/>
    <x v="0"/>
    <x v="0"/>
    <d v="1960-12-13T00:00:00"/>
    <x v="8"/>
    <x v="0"/>
    <s v="tier - 1"/>
    <x v="126"/>
    <x v="2"/>
  </r>
  <r>
    <x v="127"/>
    <s v=" Mr"/>
    <s v="Tice"/>
    <n v="32.774999999999999"/>
    <n v="4.72"/>
    <s v="No"/>
    <x v="0"/>
    <x v="0"/>
    <x v="0"/>
    <x v="0"/>
    <x v="0"/>
    <x v="2"/>
    <d v="1970-11-11T00:00:00"/>
    <x v="0"/>
    <x v="1"/>
    <s v="tier - 3"/>
    <x v="127"/>
    <x v="2"/>
  </r>
  <r>
    <x v="128"/>
    <s v=" Mr"/>
    <s v="Wolf"/>
    <n v="34.200000000000003"/>
    <n v="5.91"/>
    <s v="yes"/>
    <x v="0"/>
    <x v="0"/>
    <x v="0"/>
    <x v="0"/>
    <x v="0"/>
    <x v="1"/>
    <d v="1971-12-25T00:00:00"/>
    <x v="32"/>
    <x v="10"/>
    <s v="tier - 3"/>
    <x v="128"/>
    <x v="2"/>
  </r>
  <r>
    <x v="129"/>
    <s v=" Mr"/>
    <s v="Oppedal"/>
    <n v="20.75"/>
    <n v="5.18"/>
    <s v="yes"/>
    <x v="0"/>
    <x v="0"/>
    <x v="2"/>
    <x v="1"/>
    <x v="2"/>
    <x v="2"/>
    <d v="1973-08-23T00:00:00"/>
    <x v="11"/>
    <x v="1"/>
    <s v="tier - 3"/>
    <x v="129"/>
    <x v="0"/>
  </r>
  <r>
    <x v="130"/>
    <s v=" Mr"/>
    <s v="Wright"/>
    <n v="38.17"/>
    <n v="4.7300000000000004"/>
    <s v="yes"/>
    <x v="0"/>
    <x v="0"/>
    <x v="0"/>
    <x v="1"/>
    <x v="0"/>
    <x v="2"/>
    <d v="1978-11-29T00:00:00"/>
    <x v="32"/>
    <x v="1"/>
    <s v="tier - 1"/>
    <x v="130"/>
    <x v="0"/>
  </r>
  <r>
    <x v="131"/>
    <s v=" Ms"/>
    <s v="Ellis"/>
    <n v="43.31"/>
    <n v="6.1"/>
    <s v="yes"/>
    <x v="1"/>
    <x v="0"/>
    <x v="1"/>
    <x v="1"/>
    <x v="0"/>
    <x v="1"/>
    <d v="1977-12-02T00:00:00"/>
    <x v="27"/>
    <x v="1"/>
    <s v="tier - 2"/>
    <x v="131"/>
    <x v="0"/>
  </r>
  <r>
    <x v="132"/>
    <s v=" Mr"/>
    <s v="Taormina"/>
    <n v="40.39"/>
    <n v="4.24"/>
    <s v="yes"/>
    <x v="0"/>
    <x v="1"/>
    <x v="1"/>
    <x v="1"/>
    <x v="0"/>
    <x v="2"/>
    <d v="1960-07-06T00:00:00"/>
    <x v="12"/>
    <x v="3"/>
    <s v="tier - 1"/>
    <x v="132"/>
    <x v="0"/>
  </r>
  <r>
    <x v="133"/>
    <s v=" Mr"/>
    <s v="Lynch"/>
    <n v="18.829999999999998"/>
    <n v="10.08"/>
    <s v="yes"/>
    <x v="0"/>
    <x v="0"/>
    <x v="0"/>
    <x v="1"/>
    <x v="2"/>
    <x v="0"/>
    <d v="1988-09-15T00:00:00"/>
    <x v="38"/>
    <x v="3"/>
    <s v="tier - 3"/>
    <x v="133"/>
    <x v="2"/>
  </r>
  <r>
    <x v="134"/>
    <s v=" Ms"/>
    <s v="Tavella"/>
    <n v="28.69"/>
    <n v="5.4"/>
    <s v="No"/>
    <x v="0"/>
    <x v="0"/>
    <x v="0"/>
    <x v="1"/>
    <x v="3"/>
    <x v="2"/>
    <d v="2002-06-17T00:00:00"/>
    <x v="41"/>
    <x v="1"/>
    <s v="tier - 2"/>
    <x v="134"/>
    <x v="2"/>
  </r>
  <r>
    <x v="135"/>
    <s v=" Ms"/>
    <s v="Neufeld"/>
    <n v="23.274999999999999"/>
    <n v="6.26"/>
    <s v="yes"/>
    <x v="0"/>
    <x v="1"/>
    <x v="1"/>
    <x v="1"/>
    <x v="2"/>
    <x v="1"/>
    <d v="1966-07-09T00:00:00"/>
    <x v="13"/>
    <x v="4"/>
    <s v="tier - 3"/>
    <x v="135"/>
    <x v="2"/>
  </r>
  <r>
    <x v="136"/>
    <s v=" Ms"/>
    <s v="Walhovd"/>
    <n v="38.57"/>
    <n v="6.27"/>
    <s v="No"/>
    <x v="0"/>
    <x v="0"/>
    <x v="0"/>
    <x v="1"/>
    <x v="0"/>
    <x v="1"/>
    <d v="1998-11-24T00:00:00"/>
    <x v="37"/>
    <x v="1"/>
    <s v="tier - 3"/>
    <x v="136"/>
    <x v="2"/>
  </r>
  <r>
    <x v="137"/>
    <s v=" Mr"/>
    <s v="Washburn"/>
    <n v="26.62"/>
    <n v="6.15"/>
    <s v="yes"/>
    <x v="0"/>
    <x v="0"/>
    <x v="0"/>
    <x v="1"/>
    <x v="3"/>
    <x v="1"/>
    <d v="1970-06-12T00:00:00"/>
    <x v="3"/>
    <x v="1"/>
    <s v="tier - 3"/>
    <x v="137"/>
    <x v="2"/>
  </r>
  <r>
    <x v="138"/>
    <s v=" Mr"/>
    <s v="Mroz"/>
    <n v="25.78"/>
    <n v="11.06"/>
    <s v="yes"/>
    <x v="0"/>
    <x v="0"/>
    <x v="0"/>
    <x v="1"/>
    <x v="3"/>
    <x v="0"/>
    <d v="1973-06-13T00:00:00"/>
    <x v="11"/>
    <x v="1"/>
    <s v="tier - 2"/>
    <x v="138"/>
    <x v="2"/>
  </r>
  <r>
    <x v="139"/>
    <s v=" Mr"/>
    <s v="Canaday"/>
    <n v="29.48"/>
    <n v="4.91"/>
    <s v="No"/>
    <x v="0"/>
    <x v="0"/>
    <x v="0"/>
    <x v="1"/>
    <x v="3"/>
    <x v="2"/>
    <d v="2003-12-14T00:00:00"/>
    <x v="38"/>
    <x v="1"/>
    <s v="tier - 2"/>
    <x v="139"/>
    <x v="2"/>
  </r>
  <r>
    <x v="140"/>
    <s v=" Mr"/>
    <s v="Atkins"/>
    <n v="19.350000000000001"/>
    <n v="8.2200000000000006"/>
    <s v="yes"/>
    <x v="0"/>
    <x v="0"/>
    <x v="0"/>
    <x v="1"/>
    <x v="2"/>
    <x v="0"/>
    <d v="1980-09-12T00:00:00"/>
    <x v="42"/>
    <x v="3"/>
    <s v="tier - 2"/>
    <x v="140"/>
    <x v="2"/>
  </r>
  <r>
    <x v="141"/>
    <s v=" Mr"/>
    <s v="Kropelnicki"/>
    <n v="39.01"/>
    <n v="5.37"/>
    <s v="yes"/>
    <x v="0"/>
    <x v="0"/>
    <x v="0"/>
    <x v="1"/>
    <x v="0"/>
    <x v="2"/>
    <d v="1983-12-25T00:00:00"/>
    <x v="19"/>
    <x v="0"/>
    <s v="tier - 3"/>
    <x v="141"/>
    <x v="1"/>
  </r>
  <r>
    <x v="142"/>
    <s v=" Ms"/>
    <s v="Braund"/>
    <n v="34.1"/>
    <n v="6.29"/>
    <s v="yes"/>
    <x v="0"/>
    <x v="1"/>
    <x v="1"/>
    <x v="1"/>
    <x v="0"/>
    <x v="1"/>
    <d v="1987-11-27T00:00:00"/>
    <x v="7"/>
    <x v="8"/>
    <s v="tier - 2"/>
    <x v="142"/>
    <x v="2"/>
  </r>
  <r>
    <x v="143"/>
    <s v=" Mr"/>
    <s v="Anderson"/>
    <n v="33.1"/>
    <n v="4.93"/>
    <s v="No"/>
    <x v="0"/>
    <x v="0"/>
    <x v="0"/>
    <x v="1"/>
    <x v="0"/>
    <x v="2"/>
    <d v="1985-07-12T00:00:00"/>
    <x v="28"/>
    <x v="1"/>
    <s v="tier - 2"/>
    <x v="143"/>
    <x v="1"/>
  </r>
  <r>
    <x v="144"/>
    <s v=" Mr"/>
    <s v="Bilbrey"/>
    <n v="15.36"/>
    <n v="5.49"/>
    <s v="yes"/>
    <x v="0"/>
    <x v="0"/>
    <x v="2"/>
    <x v="1"/>
    <x v="1"/>
    <x v="2"/>
    <d v="1980-10-09T00:00:00"/>
    <x v="14"/>
    <x v="3"/>
    <s v="tier - 2"/>
    <x v="144"/>
    <x v="0"/>
  </r>
  <r>
    <x v="145"/>
    <s v=" Ms"/>
    <s v="Curtis"/>
    <n v="21.375"/>
    <n v="4.32"/>
    <s v="No"/>
    <x v="0"/>
    <x v="0"/>
    <x v="0"/>
    <x v="1"/>
    <x v="2"/>
    <x v="2"/>
    <d v="1987-11-30T00:00:00"/>
    <x v="26"/>
    <x v="1"/>
    <s v="tier - 3"/>
    <x v="145"/>
    <x v="0"/>
  </r>
  <r>
    <x v="146"/>
    <s v=" Mr"/>
    <s v="Meyer"/>
    <n v="35.799999999999997"/>
    <n v="4.42"/>
    <s v="No"/>
    <x v="0"/>
    <x v="0"/>
    <x v="0"/>
    <x v="1"/>
    <x v="0"/>
    <x v="2"/>
    <d v="1989-06-05T00:00:00"/>
    <x v="5"/>
    <x v="0"/>
    <s v="tier - 3"/>
    <x v="146"/>
    <x v="0"/>
  </r>
  <r>
    <x v="147"/>
    <s v=" Mr"/>
    <s v="Bardeesy"/>
    <n v="18.75"/>
    <n v="6.72"/>
    <s v="No"/>
    <x v="0"/>
    <x v="0"/>
    <x v="0"/>
    <x v="1"/>
    <x v="2"/>
    <x v="0"/>
    <d v="1979-10-15T00:00:00"/>
    <x v="13"/>
    <x v="4"/>
    <s v="tier - 2"/>
    <x v="147"/>
    <x v="0"/>
  </r>
  <r>
    <x v="148"/>
    <s v=" Mr"/>
    <s v="Shanahan"/>
    <n v="22.86"/>
    <n v="7.5"/>
    <s v="No"/>
    <x v="0"/>
    <x v="0"/>
    <x v="0"/>
    <x v="1"/>
    <x v="2"/>
    <x v="0"/>
    <d v="1992-12-25T00:00:00"/>
    <x v="0"/>
    <x v="1"/>
    <s v="tier - 3"/>
    <x v="148"/>
    <x v="0"/>
  </r>
  <r>
    <x v="149"/>
    <s v=" Mr"/>
    <s v="Sutter"/>
    <n v="22.58"/>
    <n v="7.46"/>
    <s v="No"/>
    <x v="0"/>
    <x v="0"/>
    <x v="0"/>
    <x v="1"/>
    <x v="2"/>
    <x v="0"/>
    <d v="1979-11-12T00:00:00"/>
    <x v="13"/>
    <x v="1"/>
    <s v="tier - 3"/>
    <x v="149"/>
    <x v="0"/>
  </r>
  <r>
    <x v="150"/>
    <s v=" Ms"/>
    <s v="Yesian"/>
    <n v="21.93"/>
    <n v="6.3"/>
    <s v="No"/>
    <x v="0"/>
    <x v="0"/>
    <x v="0"/>
    <x v="1"/>
    <x v="2"/>
    <x v="1"/>
    <d v="1963-11-16T00:00:00"/>
    <x v="28"/>
    <x v="4"/>
    <s v="tier - 2"/>
    <x v="150"/>
    <x v="0"/>
  </r>
  <r>
    <x v="151"/>
    <s v=" Mr"/>
    <s v="Meers"/>
    <n v="28.05"/>
    <n v="11.85"/>
    <s v="yes"/>
    <x v="0"/>
    <x v="0"/>
    <x v="0"/>
    <x v="1"/>
    <x v="3"/>
    <x v="0"/>
    <d v="2004-08-18T00:00:00"/>
    <x v="8"/>
    <x v="8"/>
    <s v="tier - 2"/>
    <x v="151"/>
    <x v="2"/>
  </r>
  <r>
    <x v="152"/>
    <s v=" Mr"/>
    <s v="Conlon"/>
    <n v="19.399999999999999"/>
    <n v="11.93"/>
    <s v="No"/>
    <x v="0"/>
    <x v="0"/>
    <x v="0"/>
    <x v="1"/>
    <x v="2"/>
    <x v="0"/>
    <d v="2003-09-10T00:00:00"/>
    <x v="21"/>
    <x v="1"/>
    <s v="tier - 2"/>
    <x v="152"/>
    <x v="2"/>
  </r>
  <r>
    <x v="153"/>
    <s v=" Mr"/>
    <s v="Arnstein"/>
    <n v="26.72"/>
    <n v="4.1399999999999997"/>
    <s v="No"/>
    <x v="0"/>
    <x v="0"/>
    <x v="0"/>
    <x v="1"/>
    <x v="3"/>
    <x v="2"/>
    <d v="2001-06-25T00:00:00"/>
    <x v="36"/>
    <x v="4"/>
    <s v="tier - 1"/>
    <x v="153"/>
    <x v="2"/>
  </r>
  <r>
    <x v="154"/>
    <s v=" Mr"/>
    <s v="Jurek"/>
    <n v="17.059999999999999"/>
    <n v="8.5"/>
    <s v="No"/>
    <x v="0"/>
    <x v="0"/>
    <x v="0"/>
    <x v="1"/>
    <x v="1"/>
    <x v="0"/>
    <d v="1988-08-06T00:00:00"/>
    <x v="13"/>
    <x v="13"/>
    <s v="tier - 2"/>
    <x v="154"/>
    <x v="2"/>
  </r>
  <r>
    <x v="155"/>
    <s v=" Mr"/>
    <s v="Thill"/>
    <n v="17.98"/>
    <n v="6.57"/>
    <s v="yes"/>
    <x v="0"/>
    <x v="0"/>
    <x v="2"/>
    <x v="1"/>
    <x v="1"/>
    <x v="0"/>
    <d v="1980-09-19T00:00:00"/>
    <x v="38"/>
    <x v="1"/>
    <s v="tier - 2"/>
    <x v="155"/>
    <x v="2"/>
  </r>
  <r>
    <x v="156"/>
    <s v=" Mr"/>
    <s v="Glaz"/>
    <n v="17.760000000000002"/>
    <n v="11.18"/>
    <s v="yes"/>
    <x v="0"/>
    <x v="0"/>
    <x v="2"/>
    <x v="1"/>
    <x v="1"/>
    <x v="0"/>
    <d v="1960-06-06T00:00:00"/>
    <x v="7"/>
    <x v="0"/>
    <s v="tier - 2"/>
    <x v="156"/>
    <x v="2"/>
  </r>
  <r>
    <x v="157"/>
    <s v=" Ms"/>
    <s v="Sampson"/>
    <n v="42.94"/>
    <n v="4.34"/>
    <s v="No"/>
    <x v="0"/>
    <x v="0"/>
    <x v="0"/>
    <x v="1"/>
    <x v="0"/>
    <x v="2"/>
    <d v="1988-12-17T00:00:00"/>
    <x v="42"/>
    <x v="1"/>
    <s v="tier - 3"/>
    <x v="157"/>
    <x v="2"/>
  </r>
  <r>
    <x v="158"/>
    <s v=" Ms"/>
    <s v="Duliba"/>
    <n v="20.48"/>
    <n v="11.09"/>
    <s v="No"/>
    <x v="0"/>
    <x v="0"/>
    <x v="0"/>
    <x v="1"/>
    <x v="2"/>
    <x v="0"/>
    <d v="1978-09-05T00:00:00"/>
    <x v="38"/>
    <x v="3"/>
    <s v="tier - 1"/>
    <x v="158"/>
    <x v="2"/>
  </r>
  <r>
    <x v="159"/>
    <s v=" Mr"/>
    <s v="Tanguay"/>
    <n v="19.21"/>
    <n v="5.52"/>
    <s v="No"/>
    <x v="0"/>
    <x v="0"/>
    <x v="2"/>
    <x v="1"/>
    <x v="2"/>
    <x v="2"/>
    <d v="1981-07-04T00:00:00"/>
    <x v="18"/>
    <x v="3"/>
    <s v="tier - 1"/>
    <x v="159"/>
    <x v="2"/>
  </r>
  <r>
    <x v="160"/>
    <s v=" Mr"/>
    <s v="McClelland"/>
    <n v="31.6"/>
    <n v="10.85"/>
    <s v="yes"/>
    <x v="0"/>
    <x v="0"/>
    <x v="0"/>
    <x v="1"/>
    <x v="0"/>
    <x v="0"/>
    <d v="1969-10-20T00:00:00"/>
    <x v="38"/>
    <x v="13"/>
    <s v="tier - 1"/>
    <x v="160"/>
    <x v="2"/>
  </r>
  <r>
    <x v="161"/>
    <s v=" Mr"/>
    <s v="Gorman"/>
    <n v="20.61"/>
    <n v="6.89"/>
    <s v="No"/>
    <x v="0"/>
    <x v="0"/>
    <x v="0"/>
    <x v="1"/>
    <x v="2"/>
    <x v="0"/>
    <d v="1979-10-20T00:00:00"/>
    <x v="5"/>
    <x v="1"/>
    <s v="tier - 2"/>
    <x v="161"/>
    <x v="2"/>
  </r>
  <r>
    <x v="162"/>
    <s v=" Mr"/>
    <s v="Nishimura"/>
    <n v="37.049999999999997"/>
    <n v="5.48"/>
    <s v="No"/>
    <x v="0"/>
    <x v="0"/>
    <x v="1"/>
    <x v="1"/>
    <x v="0"/>
    <x v="2"/>
    <d v="1958-09-14T00:00:00"/>
    <x v="43"/>
    <x v="0"/>
    <s v="tier - 1"/>
    <x v="162"/>
    <x v="2"/>
  </r>
  <r>
    <x v="163"/>
    <s v=" Mr"/>
    <s v="Brimble"/>
    <n v="34.1"/>
    <n v="5.16"/>
    <s v="No"/>
    <x v="0"/>
    <x v="0"/>
    <x v="0"/>
    <x v="1"/>
    <x v="0"/>
    <x v="2"/>
    <d v="1972-07-13T00:00:00"/>
    <x v="41"/>
    <x v="3"/>
    <s v="tier - 2"/>
    <x v="163"/>
    <x v="2"/>
  </r>
  <r>
    <x v="164"/>
    <s v=" Ms"/>
    <s v="Trenk"/>
    <n v="32.51"/>
    <n v="4.3"/>
    <s v="No"/>
    <x v="0"/>
    <x v="0"/>
    <x v="0"/>
    <x v="1"/>
    <x v="0"/>
    <x v="2"/>
    <d v="1976-09-26T00:00:00"/>
    <x v="42"/>
    <x v="3"/>
    <s v="tier - 3"/>
    <x v="164"/>
    <x v="2"/>
  </r>
  <r>
    <x v="165"/>
    <s v=" Mr"/>
    <s v="Wittmann"/>
    <n v="35.86"/>
    <n v="6.22"/>
    <s v="No"/>
    <x v="0"/>
    <x v="0"/>
    <x v="1"/>
    <x v="1"/>
    <x v="0"/>
    <x v="1"/>
    <d v="1959-07-07T00:00:00"/>
    <x v="19"/>
    <x v="3"/>
    <s v="tier - 2"/>
    <x v="165"/>
    <x v="2"/>
  </r>
  <r>
    <x v="166"/>
    <s v=" Ms"/>
    <s v="Tremblay"/>
    <n v="16.88"/>
    <n v="9.9600000000000009"/>
    <s v="No"/>
    <x v="0"/>
    <x v="0"/>
    <x v="0"/>
    <x v="1"/>
    <x v="1"/>
    <x v="0"/>
    <d v="1959-08-06T00:00:00"/>
    <x v="32"/>
    <x v="14"/>
    <s v="tier - 1"/>
    <x v="166"/>
    <x v="1"/>
  </r>
  <r>
    <x v="167"/>
    <s v=" Ms"/>
    <s v="Scofield"/>
    <n v="32.799999999999997"/>
    <n v="6.16"/>
    <s v="yes"/>
    <x v="0"/>
    <x v="1"/>
    <x v="1"/>
    <x v="1"/>
    <x v="0"/>
    <x v="1"/>
    <d v="1961-11-18T00:00:00"/>
    <x v="42"/>
    <x v="1"/>
    <s v="tier - 3"/>
    <x v="167"/>
    <x v="1"/>
  </r>
  <r>
    <x v="168"/>
    <s v=" Mr"/>
    <s v="Yost"/>
    <n v="18.350000000000001"/>
    <n v="5.12"/>
    <s v="No"/>
    <x v="0"/>
    <x v="0"/>
    <x v="0"/>
    <x v="1"/>
    <x v="1"/>
    <x v="2"/>
    <d v="1960-12-16T00:00:00"/>
    <x v="13"/>
    <x v="1"/>
    <s v="tier - 2"/>
    <x v="168"/>
    <x v="1"/>
  </r>
  <r>
    <x v="169"/>
    <s v=" Mr"/>
    <s v="Torphy"/>
    <n v="41.69"/>
    <n v="5.78"/>
    <s v="No"/>
    <x v="0"/>
    <x v="0"/>
    <x v="0"/>
    <x v="1"/>
    <x v="0"/>
    <x v="1"/>
    <d v="1984-06-06T00:00:00"/>
    <x v="29"/>
    <x v="3"/>
    <s v="tier - 2"/>
    <x v="169"/>
    <x v="1"/>
  </r>
  <r>
    <x v="170"/>
    <s v=" Ms"/>
    <s v="Busby"/>
    <n v="26.41"/>
    <n v="5.07"/>
    <s v="yes"/>
    <x v="0"/>
    <x v="0"/>
    <x v="1"/>
    <x v="1"/>
    <x v="3"/>
    <x v="2"/>
    <d v="1982-10-15T00:00:00"/>
    <x v="42"/>
    <x v="0"/>
    <s v="tier - 2"/>
    <x v="170"/>
    <x v="1"/>
  </r>
  <r>
    <x v="171"/>
    <s v=" Ms"/>
    <s v="Nguyen"/>
    <n v="15.58"/>
    <n v="11.56"/>
    <s v="No"/>
    <x v="0"/>
    <x v="0"/>
    <x v="0"/>
    <x v="1"/>
    <x v="1"/>
    <x v="0"/>
    <d v="1961-11-06T00:00:00"/>
    <x v="29"/>
    <x v="5"/>
    <s v="tier - 2"/>
    <x v="171"/>
    <x v="1"/>
  </r>
  <r>
    <x v="172"/>
    <s v=" Mr"/>
    <s v="Hanley"/>
    <n v="24.605"/>
    <n v="5.7"/>
    <s v="No"/>
    <x v="0"/>
    <x v="0"/>
    <x v="0"/>
    <x v="1"/>
    <x v="2"/>
    <x v="2"/>
    <d v="1981-10-30T00:00:00"/>
    <x v="23"/>
    <x v="15"/>
    <s v="tier - 1"/>
    <x v="172"/>
    <x v="1"/>
  </r>
  <r>
    <x v="173"/>
    <s v=" Ms"/>
    <s v="Scheer"/>
    <n v="37.28"/>
    <n v="4.66"/>
    <s v="No"/>
    <x v="1"/>
    <x v="0"/>
    <x v="1"/>
    <x v="1"/>
    <x v="0"/>
    <x v="2"/>
    <d v="2004-07-09T00:00:00"/>
    <x v="44"/>
    <x v="14"/>
    <s v="tier - 1"/>
    <x v="173"/>
    <x v="1"/>
  </r>
  <r>
    <x v="174"/>
    <s v=" Mr"/>
    <s v="Rankin"/>
    <n v="42.13"/>
    <n v="4.54"/>
    <s v="yes"/>
    <x v="0"/>
    <x v="0"/>
    <x v="1"/>
    <x v="1"/>
    <x v="0"/>
    <x v="2"/>
    <d v="1972-10-07T00:00:00"/>
    <x v="3"/>
    <x v="0"/>
    <s v="tier - 3"/>
    <x v="174"/>
    <x v="1"/>
  </r>
  <r>
    <x v="175"/>
    <s v=" Mr"/>
    <s v="Ricardi"/>
    <n v="22.01"/>
    <n v="6.72"/>
    <s v="yes"/>
    <x v="0"/>
    <x v="0"/>
    <x v="1"/>
    <x v="1"/>
    <x v="2"/>
    <x v="0"/>
    <d v="1962-07-11T00:00:00"/>
    <x v="44"/>
    <x v="3"/>
    <s v="tier - 2"/>
    <x v="175"/>
    <x v="1"/>
  </r>
  <r>
    <x v="176"/>
    <s v=" Ms"/>
    <s v="Karkos"/>
    <n v="36.630000000000003"/>
    <n v="5.15"/>
    <s v="No"/>
    <x v="0"/>
    <x v="0"/>
    <x v="0"/>
    <x v="1"/>
    <x v="0"/>
    <x v="2"/>
    <d v="1969-11-26T00:00:00"/>
    <x v="7"/>
    <x v="4"/>
    <s v="tier - 1"/>
    <x v="176"/>
    <x v="1"/>
  </r>
  <r>
    <x v="177"/>
    <s v=" Ms"/>
    <s v="Price-Dierksen"/>
    <n v="35.75"/>
    <n v="5.07"/>
    <s v="No"/>
    <x v="0"/>
    <x v="0"/>
    <x v="0"/>
    <x v="1"/>
    <x v="0"/>
    <x v="2"/>
    <d v="1979-07-14T00:00:00"/>
    <x v="45"/>
    <x v="1"/>
    <s v="tier - 1"/>
    <x v="177"/>
    <x v="1"/>
  </r>
  <r>
    <x v="178"/>
    <s v=" Ms"/>
    <s v="Knispel"/>
    <n v="17.91"/>
    <n v="5.65"/>
    <s v="No"/>
    <x v="0"/>
    <x v="0"/>
    <x v="1"/>
    <x v="1"/>
    <x v="1"/>
    <x v="2"/>
    <d v="1967-08-28T00:00:00"/>
    <x v="28"/>
    <x v="14"/>
    <s v="tier - 2"/>
    <x v="178"/>
    <x v="1"/>
  </r>
  <r>
    <x v="179"/>
    <s v=" Ms"/>
    <s v="King"/>
    <n v="18.5"/>
    <n v="5.33"/>
    <s v="No"/>
    <x v="0"/>
    <x v="0"/>
    <x v="0"/>
    <x v="1"/>
    <x v="2"/>
    <x v="2"/>
    <d v="1964-07-20T00:00:00"/>
    <x v="20"/>
    <x v="3"/>
    <s v="tier - 2"/>
    <x v="179"/>
    <x v="1"/>
  </r>
  <r>
    <x v="180"/>
    <s v=" Ms"/>
    <s v="Samuelson"/>
    <n v="23.844999999999999"/>
    <n v="4.3600000000000003"/>
    <s v="No"/>
    <x v="0"/>
    <x v="0"/>
    <x v="0"/>
    <x v="1"/>
    <x v="2"/>
    <x v="2"/>
    <d v="1968-12-09T00:00:00"/>
    <x v="45"/>
    <x v="1"/>
    <s v="tier - 1"/>
    <x v="180"/>
    <x v="1"/>
  </r>
  <r>
    <x v="181"/>
    <s v=" Mr"/>
    <s v="Fredsall"/>
    <n v="35.200000000000003"/>
    <n v="5.55"/>
    <s v="No"/>
    <x v="0"/>
    <x v="0"/>
    <x v="0"/>
    <x v="1"/>
    <x v="0"/>
    <x v="2"/>
    <d v="1967-12-22T00:00:00"/>
    <x v="33"/>
    <x v="3"/>
    <s v="tier - 3"/>
    <x v="181"/>
    <x v="1"/>
  </r>
  <r>
    <x v="182"/>
    <s v=" Mr"/>
    <s v="Eggleston"/>
    <n v="20.52"/>
    <n v="4.83"/>
    <s v="No"/>
    <x v="0"/>
    <x v="0"/>
    <x v="0"/>
    <x v="1"/>
    <x v="2"/>
    <x v="2"/>
    <d v="1967-08-24T00:00:00"/>
    <x v="23"/>
    <x v="13"/>
    <s v="tier - 3"/>
    <x v="182"/>
    <x v="1"/>
  </r>
  <r>
    <x v="183"/>
    <s v=" Mr"/>
    <s v="Palombaro"/>
    <n v="21.375"/>
    <n v="6.19"/>
    <s v="yes"/>
    <x v="0"/>
    <x v="0"/>
    <x v="1"/>
    <x v="1"/>
    <x v="2"/>
    <x v="1"/>
    <d v="1966-07-25T00:00:00"/>
    <x v="23"/>
    <x v="15"/>
    <s v="tier - 3"/>
    <x v="183"/>
    <x v="1"/>
  </r>
  <r>
    <x v="184"/>
    <s v=" Mr"/>
    <s v="Silva"/>
    <n v="26.98"/>
    <n v="4.41"/>
    <s v="No"/>
    <x v="0"/>
    <x v="0"/>
    <x v="0"/>
    <x v="1"/>
    <x v="3"/>
    <x v="2"/>
    <d v="1966-11-09T00:00:00"/>
    <x v="34"/>
    <x v="1"/>
    <s v="tier - 1"/>
    <x v="184"/>
    <x v="1"/>
  </r>
  <r>
    <x v="185"/>
    <s v=" Ms"/>
    <s v="Bugala"/>
    <n v="24.3"/>
    <n v="4.9000000000000004"/>
    <s v="yes"/>
    <x v="0"/>
    <x v="1"/>
    <x v="1"/>
    <x v="1"/>
    <x v="2"/>
    <x v="2"/>
    <d v="1971-12-01T00:00:00"/>
    <x v="33"/>
    <x v="7"/>
    <s v="tier - 1"/>
    <x v="185"/>
    <x v="1"/>
  </r>
  <r>
    <x v="186"/>
    <s v=" Mr"/>
    <s v="Dublin"/>
    <n v="44.22"/>
    <n v="4.1900000000000004"/>
    <s v="No"/>
    <x v="0"/>
    <x v="0"/>
    <x v="1"/>
    <x v="1"/>
    <x v="0"/>
    <x v="2"/>
    <d v="2004-09-10T00:00:00"/>
    <x v="26"/>
    <x v="11"/>
    <s v="tier - 2"/>
    <x v="186"/>
    <x v="1"/>
  </r>
  <r>
    <x v="187"/>
    <s v=" Mr"/>
    <s v="Cleland"/>
    <n v="24.31"/>
    <n v="5.4"/>
    <s v="No"/>
    <x v="0"/>
    <x v="0"/>
    <x v="0"/>
    <x v="1"/>
    <x v="2"/>
    <x v="2"/>
    <d v="1997-07-28T00:00:00"/>
    <x v="1"/>
    <x v="3"/>
    <s v="tier - 2"/>
    <x v="187"/>
    <x v="1"/>
  </r>
  <r>
    <x v="188"/>
    <s v=" Ms"/>
    <s v="Evans"/>
    <n v="33.479999999999997"/>
    <n v="8.94"/>
    <s v="No"/>
    <x v="0"/>
    <x v="0"/>
    <x v="0"/>
    <x v="1"/>
    <x v="0"/>
    <x v="0"/>
    <d v="1989-08-19T00:00:00"/>
    <x v="1"/>
    <x v="3"/>
    <s v="tier - 3"/>
    <x v="188"/>
    <x v="1"/>
  </r>
  <r>
    <x v="189"/>
    <s v=" Ms"/>
    <s v="Boyd"/>
    <n v="21.24"/>
    <n v="4.49"/>
    <s v="No"/>
    <x v="0"/>
    <x v="0"/>
    <x v="0"/>
    <x v="1"/>
    <x v="2"/>
    <x v="2"/>
    <d v="1969-10-11T00:00:00"/>
    <x v="45"/>
    <x v="4"/>
    <s v="tier - 2"/>
    <x v="189"/>
    <x v="1"/>
  </r>
  <r>
    <x v="190"/>
    <s v=" Mr"/>
    <s v="Roulier"/>
    <n v="34.21"/>
    <n v="4.4800000000000004"/>
    <s v="yes"/>
    <x v="0"/>
    <x v="0"/>
    <x v="1"/>
    <x v="1"/>
    <x v="0"/>
    <x v="2"/>
    <d v="1980-08-20T00:00:00"/>
    <x v="45"/>
    <x v="0"/>
    <s v="tier - 1"/>
    <x v="190"/>
    <x v="1"/>
  </r>
  <r>
    <x v="191"/>
    <s v=" Mr"/>
    <s v="Mullins"/>
    <n v="28.88"/>
    <n v="4.0999999999999996"/>
    <s v="No"/>
    <x v="0"/>
    <x v="0"/>
    <x v="0"/>
    <x v="1"/>
    <x v="3"/>
    <x v="2"/>
    <d v="1989-10-25T00:00:00"/>
    <x v="45"/>
    <x v="4"/>
    <s v="tier - 1"/>
    <x v="191"/>
    <x v="1"/>
  </r>
  <r>
    <x v="192"/>
    <s v=" Ms"/>
    <s v="Hofmann"/>
    <n v="37.619999999999997"/>
    <n v="4.18"/>
    <s v="No"/>
    <x v="0"/>
    <x v="0"/>
    <x v="0"/>
    <x v="1"/>
    <x v="0"/>
    <x v="2"/>
    <d v="1969-08-14T00:00:00"/>
    <x v="33"/>
    <x v="10"/>
    <s v="tier - 3"/>
    <x v="192"/>
    <x v="1"/>
  </r>
  <r>
    <x v="193"/>
    <s v=" Mr"/>
    <s v="Garcia Garcia"/>
    <n v="19.59"/>
    <n v="6.04"/>
    <s v="yes"/>
    <x v="0"/>
    <x v="0"/>
    <x v="1"/>
    <x v="1"/>
    <x v="2"/>
    <x v="1"/>
    <d v="1967-10-23T00:00:00"/>
    <x v="33"/>
    <x v="1"/>
    <s v="tier - 1"/>
    <x v="193"/>
    <x v="1"/>
  </r>
  <r>
    <x v="194"/>
    <s v=" Mr"/>
    <s v="Klecker"/>
    <n v="18.920000000000002"/>
    <n v="5.98"/>
    <s v="yes"/>
    <x v="0"/>
    <x v="0"/>
    <x v="1"/>
    <x v="1"/>
    <x v="2"/>
    <x v="1"/>
    <d v="1977-08-02T00:00:00"/>
    <x v="40"/>
    <x v="3"/>
    <s v="tier - 2"/>
    <x v="194"/>
    <x v="1"/>
  </r>
  <r>
    <x v="195"/>
    <s v=" Mr"/>
    <s v="Cancre"/>
    <n v="25.175000000000001"/>
    <n v="5.21"/>
    <s v="yes"/>
    <x v="0"/>
    <x v="0"/>
    <x v="1"/>
    <x v="1"/>
    <x v="3"/>
    <x v="2"/>
    <d v="1967-11-29T00:00:00"/>
    <x v="40"/>
    <x v="0"/>
    <s v="tier - 1"/>
    <x v="195"/>
    <x v="1"/>
  </r>
  <r>
    <x v="196"/>
    <s v=" Mr"/>
    <s v="Denucci"/>
    <n v="38.94"/>
    <n v="4.3600000000000003"/>
    <s v="No"/>
    <x v="0"/>
    <x v="1"/>
    <x v="1"/>
    <x v="1"/>
    <x v="0"/>
    <x v="2"/>
    <d v="1969-09-22T00:00:00"/>
    <x v="29"/>
    <x v="15"/>
    <s v="tier - 1"/>
    <x v="196"/>
    <x v="1"/>
  </r>
  <r>
    <x v="197"/>
    <s v=" Mr"/>
    <s v="Saldana"/>
    <n v="28.785"/>
    <n v="4.3099999999999996"/>
    <s v="yes"/>
    <x v="0"/>
    <x v="0"/>
    <x v="0"/>
    <x v="1"/>
    <x v="3"/>
    <x v="2"/>
    <d v="1975-06-05T00:00:00"/>
    <x v="16"/>
    <x v="0"/>
    <s v="tier - 1"/>
    <x v="197"/>
    <x v="1"/>
  </r>
  <r>
    <x v="198"/>
    <s v=" Ms"/>
    <s v="Weinberg"/>
    <n v="33.31"/>
    <n v="4.1900000000000004"/>
    <s v="No"/>
    <x v="0"/>
    <x v="1"/>
    <x v="1"/>
    <x v="1"/>
    <x v="0"/>
    <x v="2"/>
    <d v="1991-08-21T00:00:00"/>
    <x v="43"/>
    <x v="1"/>
    <s v="tier - 1"/>
    <x v="198"/>
    <x v="1"/>
  </r>
  <r>
    <x v="199"/>
    <s v=" Mr"/>
    <s v="Walsh"/>
    <n v="40.185000000000002"/>
    <n v="5.88"/>
    <s v="yes"/>
    <x v="0"/>
    <x v="0"/>
    <x v="0"/>
    <x v="1"/>
    <x v="0"/>
    <x v="1"/>
    <d v="1985-10-16T00:00:00"/>
    <x v="29"/>
    <x v="2"/>
    <s v="tier - 2"/>
    <x v="199"/>
    <x v="1"/>
  </r>
  <r>
    <x v="200"/>
    <s v=" Mr"/>
    <s v="Pasten"/>
    <n v="27.39"/>
    <n v="5.34"/>
    <s v="No"/>
    <x v="0"/>
    <x v="0"/>
    <x v="0"/>
    <x v="1"/>
    <x v="3"/>
    <x v="2"/>
    <d v="1969-07-03T00:00:00"/>
    <x v="29"/>
    <x v="3"/>
    <s v="tier - 3"/>
    <x v="200"/>
    <x v="1"/>
  </r>
  <r>
    <x v="201"/>
    <s v=" Mr"/>
    <s v="LaBelle"/>
    <n v="34.484999999999999"/>
    <n v="4.7"/>
    <s v="yes"/>
    <x v="0"/>
    <x v="1"/>
    <x v="1"/>
    <x v="1"/>
    <x v="0"/>
    <x v="2"/>
    <d v="1985-08-19T00:00:00"/>
    <x v="29"/>
    <x v="3"/>
    <s v="tier - 3"/>
    <x v="201"/>
    <x v="2"/>
  </r>
  <r>
    <x v="202"/>
    <s v=" Mr"/>
    <s v="Guzman"/>
    <n v="29.15"/>
    <n v="4.91"/>
    <s v="yes"/>
    <x v="0"/>
    <x v="0"/>
    <x v="0"/>
    <x v="1"/>
    <x v="3"/>
    <x v="2"/>
    <d v="1971-11-09T00:00:00"/>
    <x v="21"/>
    <x v="13"/>
    <s v="tier - 3"/>
    <x v="202"/>
    <x v="2"/>
  </r>
  <r>
    <x v="203"/>
    <s v=" Ms"/>
    <s v="Turnbull"/>
    <n v="20.614999999999998"/>
    <n v="6.05"/>
    <s v="No"/>
    <x v="0"/>
    <x v="1"/>
    <x v="1"/>
    <x v="1"/>
    <x v="2"/>
    <x v="1"/>
    <d v="1973-07-07T00:00:00"/>
    <x v="43"/>
    <x v="2"/>
    <s v="tier - 2"/>
    <x v="203"/>
    <x v="2"/>
  </r>
  <r>
    <x v="204"/>
    <s v=" Mr"/>
    <s v="Aguero"/>
    <n v="30.59"/>
    <n v="6.3"/>
    <s v="yes"/>
    <x v="0"/>
    <x v="1"/>
    <x v="1"/>
    <x v="1"/>
    <x v="0"/>
    <x v="1"/>
    <d v="1981-08-08T00:00:00"/>
    <x v="14"/>
    <x v="3"/>
    <s v="tier - 3"/>
    <x v="204"/>
    <x v="2"/>
  </r>
  <r>
    <x v="205"/>
    <s v=" Ms"/>
    <s v="Woodward"/>
    <n v="24.96"/>
    <n v="4.57"/>
    <s v="No"/>
    <x v="0"/>
    <x v="0"/>
    <x v="0"/>
    <x v="1"/>
    <x v="2"/>
    <x v="2"/>
    <d v="1972-12-27T00:00:00"/>
    <x v="40"/>
    <x v="3"/>
    <s v="tier - 3"/>
    <x v="205"/>
    <x v="1"/>
  </r>
  <r>
    <x v="206"/>
    <s v=" Ms"/>
    <s v="McElroy"/>
    <n v="18.46"/>
    <n v="5.25"/>
    <s v="No"/>
    <x v="0"/>
    <x v="0"/>
    <x v="0"/>
    <x v="1"/>
    <x v="1"/>
    <x v="2"/>
    <d v="1971-11-29T00:00:00"/>
    <x v="18"/>
    <x v="8"/>
    <s v="tier - 2"/>
    <x v="206"/>
    <x v="2"/>
  </r>
  <r>
    <x v="207"/>
    <s v=" Mr"/>
    <s v="Lopez"/>
    <n v="23.1"/>
    <n v="5.92"/>
    <s v="yes"/>
    <x v="0"/>
    <x v="0"/>
    <x v="1"/>
    <x v="1"/>
    <x v="2"/>
    <x v="1"/>
    <d v="1976-10-17T00:00:00"/>
    <x v="29"/>
    <x v="15"/>
    <s v="tier - 3"/>
    <x v="207"/>
    <x v="2"/>
  </r>
  <r>
    <x v="208"/>
    <s v=" Ms"/>
    <s v="Cardosi"/>
    <n v="24.51"/>
    <n v="4.6900000000000004"/>
    <s v="No"/>
    <x v="0"/>
    <x v="0"/>
    <x v="0"/>
    <x v="1"/>
    <x v="2"/>
    <x v="2"/>
    <d v="1963-06-08T00:00:00"/>
    <x v="35"/>
    <x v="15"/>
    <s v="tier - 1"/>
    <x v="208"/>
    <x v="1"/>
  </r>
  <r>
    <x v="209"/>
    <s v=" Ms"/>
    <s v="Looney"/>
    <n v="17.670000000000002"/>
    <n v="4.78"/>
    <s v="No"/>
    <x v="0"/>
    <x v="0"/>
    <x v="0"/>
    <x v="1"/>
    <x v="1"/>
    <x v="2"/>
    <d v="1981-12-05T00:00:00"/>
    <x v="27"/>
    <x v="1"/>
    <s v="tier - 3"/>
    <x v="209"/>
    <x v="2"/>
  </r>
  <r>
    <x v="210"/>
    <s v=" Mr"/>
    <s v="Zyryanov"/>
    <n v="35.625"/>
    <n v="6.21"/>
    <s v="No"/>
    <x v="1"/>
    <x v="0"/>
    <x v="1"/>
    <x v="1"/>
    <x v="0"/>
    <x v="1"/>
    <d v="1965-11-09T00:00:00"/>
    <x v="16"/>
    <x v="7"/>
    <s v="tier - 1"/>
    <x v="210"/>
    <x v="1"/>
  </r>
  <r>
    <x v="211"/>
    <s v=" Mr"/>
    <s v="Gavin"/>
    <n v="23.83"/>
    <n v="5.68"/>
    <s v="No"/>
    <x v="0"/>
    <x v="0"/>
    <x v="0"/>
    <x v="1"/>
    <x v="2"/>
    <x v="2"/>
    <d v="1992-09-27T00:00:00"/>
    <x v="16"/>
    <x v="4"/>
    <s v="tier - 3"/>
    <x v="211"/>
    <x v="2"/>
  </r>
  <r>
    <x v="212"/>
    <s v=" Mr"/>
    <s v="Littlefield"/>
    <n v="35.15"/>
    <n v="5.47"/>
    <s v="No"/>
    <x v="0"/>
    <x v="1"/>
    <x v="1"/>
    <x v="1"/>
    <x v="0"/>
    <x v="2"/>
    <d v="1976-07-14T00:00:00"/>
    <x v="31"/>
    <x v="4"/>
    <s v="tier - 3"/>
    <x v="212"/>
    <x v="2"/>
  </r>
  <r>
    <x v="213"/>
    <s v=" Mr"/>
    <s v="Shearer"/>
    <n v="32.11"/>
    <n v="4.03"/>
    <s v="yes"/>
    <x v="1"/>
    <x v="0"/>
    <x v="2"/>
    <x v="1"/>
    <x v="0"/>
    <x v="2"/>
    <d v="1976-06-17T00:00:00"/>
    <x v="45"/>
    <x v="1"/>
    <s v="tier - 3"/>
    <x v="213"/>
    <x v="2"/>
  </r>
  <r>
    <x v="214"/>
    <s v=" Ms"/>
    <s v="Armstrong"/>
    <n v="29.3"/>
    <n v="6.15"/>
    <s v="No"/>
    <x v="0"/>
    <x v="0"/>
    <x v="1"/>
    <x v="1"/>
    <x v="3"/>
    <x v="1"/>
    <d v="1977-11-12T00:00:00"/>
    <x v="46"/>
    <x v="10"/>
    <s v="tier - 2"/>
    <x v="214"/>
    <x v="1"/>
  </r>
  <r>
    <x v="215"/>
    <s v=" Mr"/>
    <s v="Warriner"/>
    <n v="33"/>
    <n v="10.16"/>
    <s v="No"/>
    <x v="0"/>
    <x v="0"/>
    <x v="0"/>
    <x v="1"/>
    <x v="0"/>
    <x v="0"/>
    <d v="1983-12-12T00:00:00"/>
    <x v="15"/>
    <x v="1"/>
    <s v="tier - 1"/>
    <x v="215"/>
    <x v="2"/>
  </r>
  <r>
    <x v="216"/>
    <s v=" Mr"/>
    <s v="White"/>
    <n v="34.4"/>
    <n v="4.04"/>
    <s v="No"/>
    <x v="0"/>
    <x v="0"/>
    <x v="0"/>
    <x v="1"/>
    <x v="0"/>
    <x v="2"/>
    <d v="1972-12-26T00:00:00"/>
    <x v="30"/>
    <x v="4"/>
    <s v="tier - 3"/>
    <x v="216"/>
    <x v="2"/>
  </r>
  <r>
    <x v="217"/>
    <s v=" Mr"/>
    <s v="Cordaro"/>
    <n v="24.7"/>
    <n v="5.32"/>
    <s v="No"/>
    <x v="0"/>
    <x v="1"/>
    <x v="1"/>
    <x v="1"/>
    <x v="2"/>
    <x v="2"/>
    <d v="1963-09-21T00:00:00"/>
    <x v="46"/>
    <x v="0"/>
    <s v="tier - 3"/>
    <x v="217"/>
    <x v="1"/>
  </r>
  <r>
    <x v="218"/>
    <s v=" Mr"/>
    <s v="Hamilton"/>
    <n v="26.125"/>
    <n v="5.27"/>
    <s v="No"/>
    <x v="1"/>
    <x v="0"/>
    <x v="1"/>
    <x v="1"/>
    <x v="3"/>
    <x v="2"/>
    <d v="2000-11-28T00:00:00"/>
    <x v="18"/>
    <x v="13"/>
    <s v="tier - 1"/>
    <x v="218"/>
    <x v="2"/>
  </r>
  <r>
    <x v="219"/>
    <s v=" Mr"/>
    <s v="Meyer"/>
    <n v="35.53"/>
    <n v="4.3600000000000003"/>
    <s v="No"/>
    <x v="0"/>
    <x v="1"/>
    <x v="1"/>
    <x v="1"/>
    <x v="0"/>
    <x v="2"/>
    <d v="1963-11-05T00:00:00"/>
    <x v="35"/>
    <x v="1"/>
    <s v="tier - 1"/>
    <x v="219"/>
    <x v="1"/>
  </r>
  <r>
    <x v="220"/>
    <s v=" Ms"/>
    <s v="Duke"/>
    <n v="38.17"/>
    <n v="4.07"/>
    <s v="No"/>
    <x v="1"/>
    <x v="0"/>
    <x v="1"/>
    <x v="1"/>
    <x v="0"/>
    <x v="2"/>
    <d v="2001-08-28T00:00:00"/>
    <x v="26"/>
    <x v="15"/>
    <s v="tier - 2"/>
    <x v="220"/>
    <x v="2"/>
  </r>
  <r>
    <x v="221"/>
    <s v=" Mr"/>
    <s v="Malatesta"/>
    <n v="20.79"/>
    <n v="5.84"/>
    <s v="No"/>
    <x v="1"/>
    <x v="0"/>
    <x v="1"/>
    <x v="1"/>
    <x v="2"/>
    <x v="1"/>
    <d v="1976-12-20T00:00:00"/>
    <x v="20"/>
    <x v="1"/>
    <s v="tier - 2"/>
    <x v="221"/>
    <x v="2"/>
  </r>
  <r>
    <x v="222"/>
    <s v=" Mr"/>
    <s v="Hinrichsen"/>
    <n v="19.39"/>
    <n v="5.59"/>
    <s v="No"/>
    <x v="0"/>
    <x v="1"/>
    <x v="1"/>
    <x v="1"/>
    <x v="2"/>
    <x v="2"/>
    <d v="1981-12-28T00:00:00"/>
    <x v="42"/>
    <x v="3"/>
    <s v="tier - 2"/>
    <x v="222"/>
    <x v="2"/>
  </r>
  <r>
    <x v="223"/>
    <s v=" Ms"/>
    <s v="Lucan"/>
    <n v="18.579999999999998"/>
    <n v="6.22"/>
    <s v="No"/>
    <x v="0"/>
    <x v="0"/>
    <x v="0"/>
    <x v="1"/>
    <x v="2"/>
    <x v="1"/>
    <d v="1999-12-25T00:00:00"/>
    <x v="26"/>
    <x v="10"/>
    <s v="tier - 2"/>
    <x v="223"/>
    <x v="2"/>
  </r>
  <r>
    <x v="224"/>
    <s v=" Ms"/>
    <s v="Koch"/>
    <n v="15.12"/>
    <n v="4.03"/>
    <s v="yes"/>
    <x v="0"/>
    <x v="0"/>
    <x v="0"/>
    <x v="1"/>
    <x v="1"/>
    <x v="2"/>
    <d v="1978-12-29T00:00:00"/>
    <x v="46"/>
    <x v="0"/>
    <s v="tier - 2"/>
    <x v="224"/>
    <x v="0"/>
  </r>
  <r>
    <x v="225"/>
    <s v=" Mr"/>
    <s v="Smith"/>
    <n v="30.4"/>
    <n v="4.7699999999999996"/>
    <s v="No"/>
    <x v="0"/>
    <x v="1"/>
    <x v="1"/>
    <x v="1"/>
    <x v="0"/>
    <x v="2"/>
    <d v="1980-10-16T00:00:00"/>
    <x v="41"/>
    <x v="1"/>
    <s v="tier - 2"/>
    <x v="225"/>
    <x v="2"/>
  </r>
  <r>
    <x v="226"/>
    <s v=" Ms"/>
    <s v="O'Connor"/>
    <n v="19.7"/>
    <n v="5.51"/>
    <s v="No"/>
    <x v="0"/>
    <x v="0"/>
    <x v="1"/>
    <x v="1"/>
    <x v="2"/>
    <x v="2"/>
    <d v="1997-09-30T00:00:00"/>
    <x v="4"/>
    <x v="3"/>
    <s v="tier - 2"/>
    <x v="226"/>
    <x v="2"/>
  </r>
  <r>
    <x v="227"/>
    <s v=" Mr"/>
    <s v="Kampwerth"/>
    <n v="19.32"/>
    <n v="4.96"/>
    <s v="yes"/>
    <x v="0"/>
    <x v="0"/>
    <x v="0"/>
    <x v="1"/>
    <x v="2"/>
    <x v="2"/>
    <d v="1996-06-14T00:00:00"/>
    <x v="20"/>
    <x v="14"/>
    <s v="tier - 3"/>
    <x v="227"/>
    <x v="2"/>
  </r>
  <r>
    <x v="228"/>
    <s v=" Ms"/>
    <s v="Federoff"/>
    <n v="34.43"/>
    <n v="4.2699999999999996"/>
    <s v="No"/>
    <x v="1"/>
    <x v="0"/>
    <x v="1"/>
    <x v="1"/>
    <x v="0"/>
    <x v="2"/>
    <d v="1965-12-05T00:00:00"/>
    <x v="20"/>
    <x v="0"/>
    <s v="tier - 2"/>
    <x v="228"/>
    <x v="1"/>
  </r>
  <r>
    <x v="229"/>
    <s v=" Ms"/>
    <s v="Goya"/>
    <n v="15.61"/>
    <n v="5.28"/>
    <s v="No"/>
    <x v="0"/>
    <x v="0"/>
    <x v="1"/>
    <x v="1"/>
    <x v="1"/>
    <x v="2"/>
    <d v="1984-07-25T00:00:00"/>
    <x v="43"/>
    <x v="3"/>
    <s v="tier - 1"/>
    <x v="229"/>
    <x v="2"/>
  </r>
  <r>
    <x v="230"/>
    <s v=" Mr"/>
    <s v="Hodges"/>
    <n v="20.66"/>
    <n v="5.8"/>
    <s v="No"/>
    <x v="1"/>
    <x v="0"/>
    <x v="1"/>
    <x v="1"/>
    <x v="2"/>
    <x v="1"/>
    <d v="1973-10-25T00:00:00"/>
    <x v="46"/>
    <x v="3"/>
    <s v="tier - 2"/>
    <x v="230"/>
    <x v="2"/>
  </r>
  <r>
    <x v="231"/>
    <s v=" Mr"/>
    <s v="Erickson"/>
    <n v="17.079999999999998"/>
    <n v="5.73"/>
    <s v="No"/>
    <x v="0"/>
    <x v="1"/>
    <x v="1"/>
    <x v="1"/>
    <x v="1"/>
    <x v="1"/>
    <d v="1968-08-26T00:00:00"/>
    <x v="24"/>
    <x v="1"/>
    <s v="tier - 3"/>
    <x v="231"/>
    <x v="1"/>
  </r>
  <r>
    <x v="232"/>
    <s v=" Mr"/>
    <s v="Welleck"/>
    <n v="17.07"/>
    <n v="5.22"/>
    <s v="No"/>
    <x v="0"/>
    <x v="1"/>
    <x v="1"/>
    <x v="1"/>
    <x v="1"/>
    <x v="2"/>
    <d v="1984-11-21T00:00:00"/>
    <x v="31"/>
    <x v="15"/>
    <s v="tier - 2"/>
    <x v="232"/>
    <x v="2"/>
  </r>
  <r>
    <x v="233"/>
    <s v=" Mr"/>
    <s v="Polen"/>
    <n v="17.579999999999998"/>
    <n v="4.51"/>
    <s v="No"/>
    <x v="0"/>
    <x v="0"/>
    <x v="1"/>
    <x v="1"/>
    <x v="1"/>
    <x v="2"/>
    <d v="1982-10-06T00:00:00"/>
    <x v="35"/>
    <x v="1"/>
    <s v="tier - 3"/>
    <x v="233"/>
    <x v="2"/>
  </r>
  <r>
    <x v="234"/>
    <s v=" Mr"/>
    <s v="Lynch"/>
    <n v="17.579999999999998"/>
    <n v="4.51"/>
    <s v="No"/>
    <x v="0"/>
    <x v="0"/>
    <x v="1"/>
    <x v="1"/>
    <x v="1"/>
    <x v="2"/>
    <d v="1978-06-24T00:00:00"/>
    <x v="35"/>
    <x v="4"/>
    <s v="tier - 2"/>
    <x v="234"/>
    <x v="2"/>
  </r>
  <r>
    <x v="235"/>
    <s v=" Ms"/>
    <s v="Hufstader"/>
    <n v="17.579999999999998"/>
    <n v="4.51"/>
    <s v="No"/>
    <x v="0"/>
    <x v="0"/>
    <x v="1"/>
    <x v="1"/>
    <x v="1"/>
    <x v="2"/>
    <d v="1980-06-28T00:00:00"/>
    <x v="21"/>
    <x v="3"/>
    <s v="tier - 3"/>
    <x v="235"/>
    <x v="2"/>
  </r>
  <r>
    <x v="236"/>
    <s v=" Mr"/>
    <s v="Doak"/>
    <n v="17.579999999999998"/>
    <n v="4.51"/>
    <s v="No"/>
    <x v="0"/>
    <x v="0"/>
    <x v="1"/>
    <x v="1"/>
    <x v="1"/>
    <x v="2"/>
    <d v="1980-07-21T00:00:00"/>
    <x v="37"/>
    <x v="3"/>
    <s v="tier - 1"/>
    <x v="236"/>
    <x v="2"/>
  </r>
  <r>
    <x v="237"/>
    <s v=" Mr"/>
    <s v="Noya"/>
    <n v="17.579999999999998"/>
    <n v="4.51"/>
    <s v="No"/>
    <x v="0"/>
    <x v="0"/>
    <x v="1"/>
    <x v="1"/>
    <x v="1"/>
    <x v="2"/>
    <d v="1980-10-22T00:00:00"/>
    <x v="24"/>
    <x v="0"/>
    <s v="tier - 3"/>
    <x v="237"/>
    <x v="2"/>
  </r>
  <r>
    <x v="238"/>
    <s v=" Ms"/>
    <s v="Heninger"/>
    <n v="17.579999999999998"/>
    <n v="4.51"/>
    <s v="No"/>
    <x v="0"/>
    <x v="0"/>
    <x v="1"/>
    <x v="1"/>
    <x v="1"/>
    <x v="2"/>
    <d v="1980-07-26T00:00:00"/>
    <x v="29"/>
    <x v="3"/>
    <s v="tier - 1"/>
    <x v="238"/>
    <x v="2"/>
  </r>
  <r>
    <x v="239"/>
    <s v=" Ms"/>
    <s v="Richardson"/>
    <n v="17.579999999999998"/>
    <n v="4.51"/>
    <s v="No"/>
    <x v="0"/>
    <x v="0"/>
    <x v="1"/>
    <x v="1"/>
    <x v="1"/>
    <x v="2"/>
    <d v="1978-06-02T00:00:00"/>
    <x v="24"/>
    <x v="0"/>
    <s v="tier - 2"/>
    <x v="239"/>
    <x v="2"/>
  </r>
  <r>
    <x v="240"/>
    <s v=" Mr"/>
    <s v="Deucher"/>
    <n v="17.579999999999998"/>
    <n v="4.51"/>
    <s v="No"/>
    <x v="0"/>
    <x v="0"/>
    <x v="1"/>
    <x v="1"/>
    <x v="1"/>
    <x v="2"/>
    <d v="1969-07-06T00:00:00"/>
    <x v="22"/>
    <x v="0"/>
    <s v="tier - 3"/>
    <x v="240"/>
    <x v="2"/>
  </r>
  <r>
    <x v="241"/>
    <s v=" Mr"/>
    <s v="Wilson"/>
    <n v="17.579999999999998"/>
    <n v="4.51"/>
    <s v="No"/>
    <x v="0"/>
    <x v="0"/>
    <x v="1"/>
    <x v="1"/>
    <x v="1"/>
    <x v="2"/>
    <d v="1982-09-01T00:00:00"/>
    <x v="18"/>
    <x v="4"/>
    <s v="tier - 1"/>
    <x v="241"/>
    <x v="2"/>
  </r>
  <r>
    <x v="242"/>
    <s v=" Mr"/>
    <s v="Hall"/>
    <n v="17.579999999999998"/>
    <n v="4.51"/>
    <s v="No"/>
    <x v="0"/>
    <x v="0"/>
    <x v="1"/>
    <x v="1"/>
    <x v="1"/>
    <x v="2"/>
    <d v="1982-10-18T00:00:00"/>
    <x v="15"/>
    <x v="4"/>
    <s v="tier - 1"/>
    <x v="242"/>
    <x v="1"/>
  </r>
  <r>
    <x v="243"/>
    <s v=" Mr"/>
    <s v="Reed"/>
    <n v="17.579999999999998"/>
    <n v="4.51"/>
    <s v="No"/>
    <x v="0"/>
    <x v="0"/>
    <x v="1"/>
    <x v="1"/>
    <x v="1"/>
    <x v="2"/>
    <d v="1985-12-10T00:00:00"/>
    <x v="22"/>
    <x v="0"/>
    <s v="tier - 2"/>
    <x v="243"/>
    <x v="2"/>
  </r>
  <r>
    <x v="244"/>
    <s v=" Mr"/>
    <s v="Frome"/>
    <n v="17.579999999999998"/>
    <n v="4.51"/>
    <s v="No"/>
    <x v="0"/>
    <x v="0"/>
    <x v="1"/>
    <x v="1"/>
    <x v="1"/>
    <x v="2"/>
    <d v="1980-08-18T00:00:00"/>
    <x v="22"/>
    <x v="1"/>
    <s v="tier - 2"/>
    <x v="244"/>
    <x v="2"/>
  </r>
  <r>
    <x v="245"/>
    <s v=" Mr"/>
    <s v="Creasy"/>
    <n v="17.579999999999998"/>
    <n v="4.51"/>
    <s v="No"/>
    <x v="0"/>
    <x v="0"/>
    <x v="1"/>
    <x v="1"/>
    <x v="1"/>
    <x v="2"/>
    <d v="1978-12-15T00:00:00"/>
    <x v="43"/>
    <x v="4"/>
    <s v="tier - 2"/>
    <x v="245"/>
    <x v="0"/>
  </r>
  <r>
    <x v="246"/>
    <s v=" Ms"/>
    <s v="Latimer"/>
    <n v="17.579999999999998"/>
    <n v="4.51"/>
    <s v="No"/>
    <x v="0"/>
    <x v="0"/>
    <x v="1"/>
    <x v="1"/>
    <x v="1"/>
    <x v="2"/>
    <d v="1980-10-05T00:00:00"/>
    <x v="19"/>
    <x v="0"/>
    <s v="tier - 3"/>
    <x v="246"/>
    <x v="2"/>
  </r>
  <r>
    <x v="247"/>
    <s v=" Ms"/>
    <s v="Wei"/>
    <n v="17.579999999999998"/>
    <n v="4.51"/>
    <s v="No"/>
    <x v="0"/>
    <x v="0"/>
    <x v="1"/>
    <x v="1"/>
    <x v="1"/>
    <x v="2"/>
    <d v="1980-08-30T00:00:00"/>
    <x v="20"/>
    <x v="1"/>
    <s v="tier - 2"/>
    <x v="247"/>
    <x v="2"/>
  </r>
  <r>
    <x v="248"/>
    <s v=" Ms"/>
    <s v="Hayes"/>
    <n v="17.579999999999998"/>
    <n v="4.51"/>
    <s v="No"/>
    <x v="0"/>
    <x v="0"/>
    <x v="1"/>
    <x v="1"/>
    <x v="1"/>
    <x v="2"/>
    <d v="1978-11-29T00:00:00"/>
    <x v="35"/>
    <x v="0"/>
    <s v="tier - 2"/>
    <x v="248"/>
    <x v="2"/>
  </r>
  <r>
    <x v="249"/>
    <s v=" Ms"/>
    <s v="Velardo"/>
    <n v="17.579999999999998"/>
    <n v="4.51"/>
    <s v="No"/>
    <x v="0"/>
    <x v="0"/>
    <x v="1"/>
    <x v="1"/>
    <x v="1"/>
    <x v="2"/>
    <d v="1989-12-21T00:00:00"/>
    <x v="22"/>
    <x v="0"/>
    <s v="tier - 3"/>
    <x v="249"/>
    <x v="2"/>
  </r>
  <r>
    <x v="250"/>
    <s v=" Ms"/>
    <s v="Kastes"/>
    <n v="17.579999999999998"/>
    <n v="4.51"/>
    <s v="No"/>
    <x v="0"/>
    <x v="0"/>
    <x v="1"/>
    <x v="1"/>
    <x v="1"/>
    <x v="2"/>
    <d v="1985-09-10T00:00:00"/>
    <x v="22"/>
    <x v="0"/>
    <s v="tier - 1"/>
    <x v="250"/>
    <x v="2"/>
  </r>
  <r>
    <x v="251"/>
    <s v=" Ms"/>
    <s v="Escorcia"/>
    <n v="17.579999999999998"/>
    <n v="4.51"/>
    <s v="No"/>
    <x v="0"/>
    <x v="0"/>
    <x v="1"/>
    <x v="1"/>
    <x v="1"/>
    <x v="2"/>
    <d v="2004-12-24T00:00:00"/>
    <x v="40"/>
    <x v="3"/>
    <s v="tier - 1"/>
    <x v="251"/>
    <x v="2"/>
  </r>
  <r>
    <x v="252"/>
    <s v=" Ms"/>
    <s v="Larscheid"/>
    <n v="17.579999999999998"/>
    <n v="4.51"/>
    <s v="No"/>
    <x v="0"/>
    <x v="0"/>
    <x v="1"/>
    <x v="1"/>
    <x v="1"/>
    <x v="2"/>
    <d v="1981-06-23T00:00:00"/>
    <x v="18"/>
    <x v="13"/>
    <s v="tier - 2"/>
    <x v="252"/>
    <x v="2"/>
  </r>
  <r>
    <x v="253"/>
    <s v=" Mr"/>
    <s v="O'Bannon"/>
    <n v="17.579999999999998"/>
    <n v="4.51"/>
    <s v="No"/>
    <x v="0"/>
    <x v="0"/>
    <x v="1"/>
    <x v="1"/>
    <x v="1"/>
    <x v="2"/>
    <d v="1969-10-23T00:00:00"/>
    <x v="4"/>
    <x v="0"/>
    <s v="tier - 2"/>
    <x v="253"/>
    <x v="2"/>
  </r>
  <r>
    <x v="254"/>
    <s v=" Mr"/>
    <s v="Ridgway"/>
    <n v="17.579999999999998"/>
    <n v="4.51"/>
    <s v="No"/>
    <x v="0"/>
    <x v="0"/>
    <x v="1"/>
    <x v="1"/>
    <x v="1"/>
    <x v="2"/>
    <d v="1978-08-05T00:00:00"/>
    <x v="42"/>
    <x v="3"/>
    <s v="tier - 1"/>
    <x v="254"/>
    <x v="2"/>
  </r>
  <r>
    <x v="255"/>
    <s v=" Mr"/>
    <s v="Black"/>
    <n v="17.579999999999998"/>
    <n v="4.51"/>
    <s v="No"/>
    <x v="0"/>
    <x v="0"/>
    <x v="1"/>
    <x v="1"/>
    <x v="1"/>
    <x v="2"/>
    <d v="1981-06-19T00:00:00"/>
    <x v="45"/>
    <x v="0"/>
    <s v="tier - 2"/>
    <x v="255"/>
    <x v="2"/>
  </r>
  <r>
    <x v="256"/>
    <s v=" Mr"/>
    <s v="Canton"/>
    <n v="17.579999999999998"/>
    <n v="4.51"/>
    <s v="No"/>
    <x v="0"/>
    <x v="0"/>
    <x v="1"/>
    <x v="1"/>
    <x v="1"/>
    <x v="2"/>
    <d v="1979-11-04T00:00:00"/>
    <x v="24"/>
    <x v="3"/>
    <s v="tier - 2"/>
    <x v="256"/>
    <x v="2"/>
  </r>
  <r>
    <x v="257"/>
    <s v=" Mr"/>
    <s v="Fine"/>
    <n v="17.579999999999998"/>
    <n v="4.51"/>
    <s v="No"/>
    <x v="0"/>
    <x v="0"/>
    <x v="1"/>
    <x v="1"/>
    <x v="1"/>
    <x v="2"/>
    <d v="1977-06-15T00:00:00"/>
    <x v="15"/>
    <x v="0"/>
    <s v="tier - 1"/>
    <x v="257"/>
    <x v="2"/>
  </r>
  <r>
    <x v="258"/>
    <s v=" Mr"/>
    <s v="Bui"/>
    <n v="17.579999999999998"/>
    <n v="4.51"/>
    <s v="No"/>
    <x v="0"/>
    <x v="0"/>
    <x v="1"/>
    <x v="1"/>
    <x v="1"/>
    <x v="2"/>
    <d v="2000-11-30T00:00:00"/>
    <x v="39"/>
    <x v="4"/>
    <s v="tier - 1"/>
    <x v="258"/>
    <x v="2"/>
  </r>
  <r>
    <x v="259"/>
    <s v=" Ms"/>
    <s v="Riepma"/>
    <n v="17.579999999999998"/>
    <n v="4.51"/>
    <s v="No"/>
    <x v="0"/>
    <x v="0"/>
    <x v="1"/>
    <x v="1"/>
    <x v="1"/>
    <x v="2"/>
    <d v="1994-07-08T00:00:00"/>
    <x v="16"/>
    <x v="4"/>
    <s v="tier - 2"/>
    <x v="259"/>
    <x v="2"/>
  </r>
  <r>
    <x v="260"/>
    <s v=" Mr"/>
    <s v="Inman"/>
    <n v="17.579999999999998"/>
    <n v="4.51"/>
    <s v="No"/>
    <x v="0"/>
    <x v="0"/>
    <x v="1"/>
    <x v="1"/>
    <x v="1"/>
    <x v="2"/>
    <d v="1975-08-17T00:00:00"/>
    <x v="24"/>
    <x v="3"/>
    <s v="tier - 1"/>
    <x v="260"/>
    <x v="2"/>
  </r>
  <r>
    <x v="261"/>
    <s v=" Ms"/>
    <s v="Kruzel"/>
    <n v="17.579999999999998"/>
    <n v="4.51"/>
    <s v="No"/>
    <x v="0"/>
    <x v="0"/>
    <x v="1"/>
    <x v="1"/>
    <x v="1"/>
    <x v="2"/>
    <d v="1991-06-29T00:00:00"/>
    <x v="42"/>
    <x v="1"/>
    <s v="tier - 2"/>
    <x v="261"/>
    <x v="0"/>
  </r>
  <r>
    <x v="262"/>
    <s v=" Mr"/>
    <s v="Lindsay"/>
    <n v="17.579999999999998"/>
    <n v="4.51"/>
    <s v="No"/>
    <x v="0"/>
    <x v="0"/>
    <x v="1"/>
    <x v="1"/>
    <x v="1"/>
    <x v="2"/>
    <d v="1985-12-24T00:00:00"/>
    <x v="10"/>
    <x v="0"/>
    <s v="tier - 3"/>
    <x v="262"/>
    <x v="1"/>
  </r>
  <r>
    <x v="263"/>
    <s v=" Ms"/>
    <s v="Land"/>
    <n v="17.579999999999998"/>
    <n v="4.51"/>
    <s v="No"/>
    <x v="0"/>
    <x v="0"/>
    <x v="1"/>
    <x v="1"/>
    <x v="1"/>
    <x v="2"/>
    <d v="1980-11-23T00:00:00"/>
    <x v="24"/>
    <x v="0"/>
    <s v="tier - 2"/>
    <x v="263"/>
    <x v="2"/>
  </r>
  <r>
    <x v="264"/>
    <s v=" Ms"/>
    <s v="Brecher"/>
    <n v="17.579999999999998"/>
    <n v="4.51"/>
    <s v="No"/>
    <x v="0"/>
    <x v="0"/>
    <x v="1"/>
    <x v="1"/>
    <x v="1"/>
    <x v="2"/>
    <d v="1981-10-08T00:00:00"/>
    <x v="24"/>
    <x v="13"/>
    <s v="tier - 1"/>
    <x v="264"/>
    <x v="2"/>
  </r>
  <r>
    <x v="265"/>
    <s v=" Mr"/>
    <s v="Debolt"/>
    <n v="17.579999999999998"/>
    <n v="4.51"/>
    <s v="No"/>
    <x v="0"/>
    <x v="0"/>
    <x v="1"/>
    <x v="1"/>
    <x v="1"/>
    <x v="2"/>
    <d v="1981-09-03T00:00:00"/>
    <x v="24"/>
    <x v="1"/>
    <s v="tier - 3"/>
    <x v="265"/>
    <x v="2"/>
  </r>
  <r>
    <x v="266"/>
    <s v=" Ms"/>
    <s v="Oswalt"/>
    <n v="17.579999999999998"/>
    <n v="4.51"/>
    <s v="No"/>
    <x v="0"/>
    <x v="0"/>
    <x v="1"/>
    <x v="1"/>
    <x v="1"/>
    <x v="2"/>
    <d v="1981-09-21T00:00:00"/>
    <x v="15"/>
    <x v="0"/>
    <s v="tier - 3"/>
    <x v="266"/>
    <x v="2"/>
  </r>
  <r>
    <x v="267"/>
    <s v=" Ms"/>
    <s v="Boyd"/>
    <n v="17.579999999999998"/>
    <n v="4.51"/>
    <s v="No"/>
    <x v="0"/>
    <x v="0"/>
    <x v="1"/>
    <x v="1"/>
    <x v="1"/>
    <x v="2"/>
    <d v="1988-10-10T00:00:00"/>
    <x v="2"/>
    <x v="3"/>
    <s v="tier - 2"/>
    <x v="267"/>
    <x v="2"/>
  </r>
  <r>
    <x v="268"/>
    <s v=" Mr"/>
    <s v="Bulewich"/>
    <n v="17.579999999999998"/>
    <n v="4.51"/>
    <s v="No"/>
    <x v="0"/>
    <x v="0"/>
    <x v="1"/>
    <x v="1"/>
    <x v="1"/>
    <x v="2"/>
    <d v="1966-12-09T00:00:00"/>
    <x v="2"/>
    <x v="2"/>
    <s v="tier - 2"/>
    <x v="268"/>
    <x v="1"/>
  </r>
  <r>
    <x v="269"/>
    <s v=" Mr"/>
    <s v="Fukuda"/>
    <n v="17.579999999999998"/>
    <n v="4.51"/>
    <s v="No"/>
    <x v="0"/>
    <x v="0"/>
    <x v="1"/>
    <x v="1"/>
    <x v="1"/>
    <x v="2"/>
    <d v="1986-06-05T00:00:00"/>
    <x v="6"/>
    <x v="3"/>
    <s v="tier - 1"/>
    <x v="269"/>
    <x v="1"/>
  </r>
  <r>
    <x v="270"/>
    <s v=" Mr"/>
    <s v="Phillips"/>
    <n v="17.579999999999998"/>
    <n v="4.51"/>
    <s v="No"/>
    <x v="0"/>
    <x v="0"/>
    <x v="1"/>
    <x v="1"/>
    <x v="1"/>
    <x v="2"/>
    <d v="1986-08-07T00:00:00"/>
    <x v="2"/>
    <x v="12"/>
    <s v="tier - 2"/>
    <x v="270"/>
    <x v="1"/>
  </r>
  <r>
    <x v="271"/>
    <s v=" Mr"/>
    <s v="Maddison"/>
    <n v="17.579999999999998"/>
    <n v="4.51"/>
    <s v="No"/>
    <x v="0"/>
    <x v="0"/>
    <x v="1"/>
    <x v="1"/>
    <x v="1"/>
    <x v="2"/>
    <d v="1968-07-18T00:00:00"/>
    <x v="14"/>
    <x v="3"/>
    <s v="tier - 1"/>
    <x v="271"/>
    <x v="1"/>
  </r>
  <r>
    <x v="272"/>
    <s v=" Mr"/>
    <s v="Lockwood"/>
    <n v="17.579999999999998"/>
    <n v="4.51"/>
    <s v="No"/>
    <x v="0"/>
    <x v="0"/>
    <x v="1"/>
    <x v="1"/>
    <x v="1"/>
    <x v="2"/>
    <d v="1978-10-21T00:00:00"/>
    <x v="7"/>
    <x v="0"/>
    <s v="tier - 3"/>
    <x v="272"/>
    <x v="2"/>
  </r>
  <r>
    <x v="273"/>
    <s v=" Mr"/>
    <s v="Defilippi"/>
    <n v="17.579999999999998"/>
    <n v="4.51"/>
    <s v="No"/>
    <x v="0"/>
    <x v="0"/>
    <x v="1"/>
    <x v="1"/>
    <x v="1"/>
    <x v="2"/>
    <d v="1994-06-13T00:00:00"/>
    <x v="22"/>
    <x v="0"/>
    <s v="tier - 1"/>
    <x v="273"/>
    <x v="2"/>
  </r>
  <r>
    <x v="274"/>
    <s v=" Mr"/>
    <s v="Jackson"/>
    <n v="17.579999999999998"/>
    <n v="4.51"/>
    <s v="No"/>
    <x v="0"/>
    <x v="0"/>
    <x v="1"/>
    <x v="1"/>
    <x v="1"/>
    <x v="2"/>
    <d v="1983-06-12T00:00:00"/>
    <x v="35"/>
    <x v="1"/>
    <s v="tier - 3"/>
    <x v="274"/>
    <x v="1"/>
  </r>
  <r>
    <x v="275"/>
    <s v=" Mr"/>
    <s v="Ozahowski"/>
    <n v="17.579999999999998"/>
    <n v="4.51"/>
    <s v="No"/>
    <x v="0"/>
    <x v="0"/>
    <x v="1"/>
    <x v="1"/>
    <x v="1"/>
    <x v="2"/>
    <d v="1971-12-12T00:00:00"/>
    <x v="18"/>
    <x v="0"/>
    <s v="tier - 1"/>
    <x v="275"/>
    <x v="2"/>
  </r>
  <r>
    <x v="276"/>
    <s v=" Mr"/>
    <s v="Guthals"/>
    <n v="17.579999999999998"/>
    <n v="4.51"/>
    <s v="No"/>
    <x v="0"/>
    <x v="0"/>
    <x v="1"/>
    <x v="1"/>
    <x v="1"/>
    <x v="2"/>
    <d v="1968-07-13T00:00:00"/>
    <x v="22"/>
    <x v="4"/>
    <s v="tier - 1"/>
    <x v="276"/>
    <x v="1"/>
  </r>
  <r>
    <x v="277"/>
    <s v=" Mr"/>
    <s v="Yates"/>
    <n v="17.579999999999998"/>
    <n v="4.51"/>
    <s v="No"/>
    <x v="0"/>
    <x v="0"/>
    <x v="1"/>
    <x v="1"/>
    <x v="1"/>
    <x v="2"/>
    <d v="1985-07-09T00:00:00"/>
    <x v="4"/>
    <x v="0"/>
    <s v="tier - 3"/>
    <x v="277"/>
    <x v="2"/>
  </r>
  <r>
    <x v="278"/>
    <s v=" Ms"/>
    <s v="Samuelson"/>
    <n v="17.579999999999998"/>
    <n v="4.51"/>
    <s v="No"/>
    <x v="0"/>
    <x v="0"/>
    <x v="1"/>
    <x v="1"/>
    <x v="1"/>
    <x v="2"/>
    <d v="1989-10-20T00:00:00"/>
    <x v="46"/>
    <x v="10"/>
    <s v="tier - 1"/>
    <x v="278"/>
    <x v="1"/>
  </r>
  <r>
    <x v="279"/>
    <s v=" Mr"/>
    <s v="Lemos"/>
    <n v="17.579999999999998"/>
    <n v="4.51"/>
    <s v="No"/>
    <x v="0"/>
    <x v="0"/>
    <x v="1"/>
    <x v="1"/>
    <x v="1"/>
    <x v="2"/>
    <d v="1982-09-27T00:00:00"/>
    <x v="31"/>
    <x v="10"/>
    <s v="tier - 2"/>
    <x v="279"/>
    <x v="2"/>
  </r>
  <r>
    <x v="280"/>
    <s v=" Ms"/>
    <s v="Seynders"/>
    <n v="17.579999999999998"/>
    <n v="4.51"/>
    <s v="No"/>
    <x v="0"/>
    <x v="0"/>
    <x v="1"/>
    <x v="1"/>
    <x v="1"/>
    <x v="2"/>
    <d v="1989-11-19T00:00:00"/>
    <x v="15"/>
    <x v="3"/>
    <s v="tier - 1"/>
    <x v="280"/>
    <x v="2"/>
  </r>
  <r>
    <x v="281"/>
    <s v=" Mr"/>
    <s v="Saunders"/>
    <n v="17.579999999999998"/>
    <n v="4.51"/>
    <s v="No"/>
    <x v="0"/>
    <x v="0"/>
    <x v="1"/>
    <x v="1"/>
    <x v="1"/>
    <x v="2"/>
    <d v="1984-07-01T00:00:00"/>
    <x v="44"/>
    <x v="0"/>
    <s v="tier - 2"/>
    <x v="281"/>
    <x v="1"/>
  </r>
  <r>
    <x v="282"/>
    <s v=" Mr"/>
    <s v="Walker"/>
    <n v="17.579999999999998"/>
    <n v="4.51"/>
    <s v="No"/>
    <x v="0"/>
    <x v="0"/>
    <x v="1"/>
    <x v="1"/>
    <x v="1"/>
    <x v="2"/>
    <d v="1970-11-08T00:00:00"/>
    <x v="22"/>
    <x v="3"/>
    <s v="tier - 3"/>
    <x v="282"/>
    <x v="2"/>
  </r>
  <r>
    <x v="283"/>
    <s v=" Mr"/>
    <s v="Lam"/>
    <n v="17.579999999999998"/>
    <n v="4.51"/>
    <s v="No"/>
    <x v="0"/>
    <x v="0"/>
    <x v="1"/>
    <x v="1"/>
    <x v="1"/>
    <x v="2"/>
    <d v="1984-12-08T00:00:00"/>
    <x v="45"/>
    <x v="3"/>
    <s v="tier - 3"/>
    <x v="283"/>
    <x v="2"/>
  </r>
  <r>
    <x v="284"/>
    <s v=" Mr"/>
    <s v="Sweigart"/>
    <n v="17.579999999999998"/>
    <n v="4.51"/>
    <s v="No"/>
    <x v="0"/>
    <x v="0"/>
    <x v="1"/>
    <x v="1"/>
    <x v="1"/>
    <x v="2"/>
    <d v="1990-06-06T00:00:00"/>
    <x v="18"/>
    <x v="0"/>
    <s v="tier - 2"/>
    <x v="284"/>
    <x v="2"/>
  </r>
  <r>
    <x v="285"/>
    <s v=" Ms"/>
    <s v="Sieczkowski"/>
    <n v="17.579999999999998"/>
    <n v="4.51"/>
    <s v="No"/>
    <x v="0"/>
    <x v="0"/>
    <x v="1"/>
    <x v="1"/>
    <x v="1"/>
    <x v="2"/>
    <d v="2003-09-04T00:00:00"/>
    <x v="22"/>
    <x v="3"/>
    <s v="tier - 1"/>
    <x v="285"/>
    <x v="2"/>
  </r>
  <r>
    <x v="286"/>
    <s v=" Ms"/>
    <s v="Jurgens"/>
    <n v="17.579999999999998"/>
    <n v="4.51"/>
    <s v="No"/>
    <x v="0"/>
    <x v="0"/>
    <x v="1"/>
    <x v="1"/>
    <x v="1"/>
    <x v="2"/>
    <d v="1973-08-29T00:00:00"/>
    <x v="19"/>
    <x v="3"/>
    <s v="tier - 1"/>
    <x v="286"/>
    <x v="2"/>
  </r>
  <r>
    <x v="287"/>
    <s v=" Mr"/>
    <s v="Hackman"/>
    <n v="17.579999999999998"/>
    <n v="4.51"/>
    <s v="No"/>
    <x v="0"/>
    <x v="0"/>
    <x v="1"/>
    <x v="1"/>
    <x v="1"/>
    <x v="2"/>
    <d v="1982-08-28T00:00:00"/>
    <x v="24"/>
    <x v="1"/>
    <s v="tier - 2"/>
    <x v="287"/>
    <x v="1"/>
  </r>
  <r>
    <x v="288"/>
    <s v=" Mr"/>
    <s v="Klarich"/>
    <n v="17.579999999999998"/>
    <n v="4.51"/>
    <s v="No"/>
    <x v="0"/>
    <x v="0"/>
    <x v="1"/>
    <x v="1"/>
    <x v="1"/>
    <x v="2"/>
    <d v="1982-11-07T00:00:00"/>
    <x v="37"/>
    <x v="0"/>
    <s v="tier - 3"/>
    <x v="288"/>
    <x v="2"/>
  </r>
  <r>
    <x v="289"/>
    <s v=" Mr"/>
    <s v="Schulten"/>
    <n v="17.579999999999998"/>
    <n v="4.51"/>
    <s v="No"/>
    <x v="0"/>
    <x v="0"/>
    <x v="1"/>
    <x v="1"/>
    <x v="1"/>
    <x v="2"/>
    <d v="1982-11-22T00:00:00"/>
    <x v="22"/>
    <x v="0"/>
    <s v="tier - 1"/>
    <x v="289"/>
    <x v="2"/>
  </r>
  <r>
    <x v="290"/>
    <s v=" Mr"/>
    <s v="Fagerstrom"/>
    <n v="17.579999999999998"/>
    <n v="4.51"/>
    <s v="No"/>
    <x v="0"/>
    <x v="0"/>
    <x v="1"/>
    <x v="1"/>
    <x v="1"/>
    <x v="2"/>
    <d v="1984-10-05T00:00:00"/>
    <x v="22"/>
    <x v="0"/>
    <s v="tier - 3"/>
    <x v="290"/>
    <x v="2"/>
  </r>
  <r>
    <x v="291"/>
    <s v=" Mr"/>
    <s v="Bien"/>
    <n v="17.579999999999998"/>
    <n v="4.51"/>
    <s v="No"/>
    <x v="0"/>
    <x v="0"/>
    <x v="1"/>
    <x v="1"/>
    <x v="1"/>
    <x v="2"/>
    <d v="1981-07-20T00:00:00"/>
    <x v="22"/>
    <x v="0"/>
    <s v="tier - 1"/>
    <x v="291"/>
    <x v="2"/>
  </r>
  <r>
    <x v="292"/>
    <s v=" Mr"/>
    <s v="Hess"/>
    <n v="17.579999999999998"/>
    <n v="4.51"/>
    <s v="No"/>
    <x v="0"/>
    <x v="0"/>
    <x v="1"/>
    <x v="1"/>
    <x v="1"/>
    <x v="2"/>
    <d v="1984-09-20T00:00:00"/>
    <x v="1"/>
    <x v="13"/>
    <s v="tier - 2"/>
    <x v="292"/>
    <x v="2"/>
  </r>
  <r>
    <x v="293"/>
    <s v=" Ms"/>
    <s v="Shaw"/>
    <n v="17.579999999999998"/>
    <n v="4.51"/>
    <s v="No"/>
    <x v="0"/>
    <x v="0"/>
    <x v="1"/>
    <x v="1"/>
    <x v="1"/>
    <x v="2"/>
    <d v="1968-12-11T00:00:00"/>
    <x v="24"/>
    <x v="2"/>
    <s v="tier - 2"/>
    <x v="293"/>
    <x v="1"/>
  </r>
  <r>
    <x v="294"/>
    <s v=" Mr"/>
    <s v="Williams"/>
    <n v="17.579999999999998"/>
    <n v="4.51"/>
    <s v="No"/>
    <x v="0"/>
    <x v="0"/>
    <x v="1"/>
    <x v="1"/>
    <x v="1"/>
    <x v="2"/>
    <d v="1989-08-06T00:00:00"/>
    <x v="46"/>
    <x v="3"/>
    <s v="tier - 2"/>
    <x v="294"/>
    <x v="2"/>
  </r>
  <r>
    <x v="295"/>
    <s v=" Mr"/>
    <s v="Menzies"/>
    <n v="17.579999999999998"/>
    <n v="4.51"/>
    <s v="No"/>
    <x v="0"/>
    <x v="0"/>
    <x v="1"/>
    <x v="1"/>
    <x v="1"/>
    <x v="2"/>
    <d v="1986-12-18T00:00:00"/>
    <x v="24"/>
    <x v="0"/>
    <s v="tier - 3"/>
    <x v="295"/>
    <x v="2"/>
  </r>
  <r>
    <x v="296"/>
    <s v=" Mr"/>
    <s v="Buehler"/>
    <n v="17.579999999999998"/>
    <n v="4.51"/>
    <s v="No"/>
    <x v="0"/>
    <x v="0"/>
    <x v="1"/>
    <x v="1"/>
    <x v="1"/>
    <x v="2"/>
    <d v="1969-12-03T00:00:00"/>
    <x v="22"/>
    <x v="8"/>
    <s v="tier - 3"/>
    <x v="296"/>
    <x v="2"/>
  </r>
  <r>
    <x v="297"/>
    <s v=" Ms"/>
    <s v="Degen"/>
    <n v="17.579999999999998"/>
    <n v="4.51"/>
    <s v="No"/>
    <x v="0"/>
    <x v="0"/>
    <x v="1"/>
    <x v="1"/>
    <x v="1"/>
    <x v="2"/>
    <d v="1982-10-02T00:00:00"/>
    <x v="32"/>
    <x v="1"/>
    <s v="tier - 2"/>
    <x v="297"/>
    <x v="2"/>
  </r>
  <r>
    <x v="298"/>
    <s v=" Mr"/>
    <s v="Arsenault"/>
    <n v="17.579999999999998"/>
    <n v="4.51"/>
    <s v="No"/>
    <x v="0"/>
    <x v="0"/>
    <x v="1"/>
    <x v="1"/>
    <x v="1"/>
    <x v="2"/>
    <d v="1982-08-12T00:00:00"/>
    <x v="34"/>
    <x v="0"/>
    <s v="tier - 1"/>
    <x v="298"/>
    <x v="2"/>
  </r>
  <r>
    <x v="299"/>
    <s v=" Ms"/>
    <s v="Hoff"/>
    <n v="17.579999999999998"/>
    <n v="4.51"/>
    <s v="No"/>
    <x v="0"/>
    <x v="0"/>
    <x v="1"/>
    <x v="1"/>
    <x v="1"/>
    <x v="2"/>
    <d v="1982-08-28T00:00:00"/>
    <x v="4"/>
    <x v="1"/>
    <s v="tier - 2"/>
    <x v="299"/>
    <x v="2"/>
  </r>
  <r>
    <x v="300"/>
    <s v=" Mr"/>
    <s v="Hall"/>
    <n v="17.579999999999998"/>
    <n v="4.51"/>
    <s v="No"/>
    <x v="0"/>
    <x v="0"/>
    <x v="1"/>
    <x v="1"/>
    <x v="1"/>
    <x v="2"/>
    <d v="1982-10-09T00:00:00"/>
    <x v="23"/>
    <x v="3"/>
    <s v="tier - 3"/>
    <x v="300"/>
    <x v="2"/>
  </r>
  <r>
    <x v="301"/>
    <s v=" Ms"/>
    <s v="Ashley"/>
    <n v="17.579999999999998"/>
    <n v="4.51"/>
    <s v="No"/>
    <x v="0"/>
    <x v="0"/>
    <x v="1"/>
    <x v="1"/>
    <x v="1"/>
    <x v="2"/>
    <d v="1970-12-01T00:00:00"/>
    <x v="42"/>
    <x v="4"/>
    <s v="tier - 2"/>
    <x v="301"/>
    <x v="2"/>
  </r>
  <r>
    <x v="302"/>
    <s v=" Mr"/>
    <s v="Rindahl"/>
    <n v="17.579999999999998"/>
    <n v="4.51"/>
    <s v="No"/>
    <x v="0"/>
    <x v="0"/>
    <x v="1"/>
    <x v="1"/>
    <x v="1"/>
    <x v="2"/>
    <d v="1980-06-08T00:00:00"/>
    <x v="6"/>
    <x v="0"/>
    <s v="tier - 3"/>
    <x v="302"/>
    <x v="2"/>
  </r>
  <r>
    <x v="303"/>
    <s v=" Ms"/>
    <s v="Clark"/>
    <n v="17.579999999999998"/>
    <n v="4.51"/>
    <s v="No"/>
    <x v="0"/>
    <x v="0"/>
    <x v="1"/>
    <x v="1"/>
    <x v="1"/>
    <x v="2"/>
    <d v="1981-07-27T00:00:00"/>
    <x v="6"/>
    <x v="4"/>
    <s v="tier - 2"/>
    <x v="303"/>
    <x v="2"/>
  </r>
  <r>
    <x v="304"/>
    <s v=" Ms"/>
    <s v="Irish"/>
    <n v="17.579999999999998"/>
    <n v="4.51"/>
    <s v="No"/>
    <x v="0"/>
    <x v="0"/>
    <x v="1"/>
    <x v="1"/>
    <x v="1"/>
    <x v="2"/>
    <d v="1984-11-01T00:00:00"/>
    <x v="6"/>
    <x v="3"/>
    <s v="tier - 3"/>
    <x v="304"/>
    <x v="2"/>
  </r>
  <r>
    <x v="305"/>
    <s v=" Ms"/>
    <s v="Richardson"/>
    <n v="17.579999999999998"/>
    <n v="4.51"/>
    <s v="No"/>
    <x v="0"/>
    <x v="0"/>
    <x v="1"/>
    <x v="1"/>
    <x v="1"/>
    <x v="2"/>
    <d v="1984-08-26T00:00:00"/>
    <x v="12"/>
    <x v="0"/>
    <s v="tier - 3"/>
    <x v="305"/>
    <x v="1"/>
  </r>
  <r>
    <x v="306"/>
    <s v=" Ms"/>
    <s v="Dewitt"/>
    <n v="17.579999999999998"/>
    <n v="4.51"/>
    <s v="No"/>
    <x v="0"/>
    <x v="0"/>
    <x v="1"/>
    <x v="1"/>
    <x v="1"/>
    <x v="2"/>
    <d v="1985-07-22T00:00:00"/>
    <x v="2"/>
    <x v="3"/>
    <s v="tier - 2"/>
    <x v="306"/>
    <x v="1"/>
  </r>
  <r>
    <x v="307"/>
    <s v=" Mr"/>
    <s v="Hickman"/>
    <n v="17.579999999999998"/>
    <n v="4.51"/>
    <s v="No"/>
    <x v="0"/>
    <x v="0"/>
    <x v="1"/>
    <x v="1"/>
    <x v="1"/>
    <x v="2"/>
    <d v="1975-08-05T00:00:00"/>
    <x v="32"/>
    <x v="0"/>
    <s v="tier - 3"/>
    <x v="307"/>
    <x v="2"/>
  </r>
  <r>
    <x v="308"/>
    <s v=" Ms"/>
    <s v="Gonzalez"/>
    <n v="17.579999999999998"/>
    <n v="4.51"/>
    <s v="No"/>
    <x v="0"/>
    <x v="0"/>
    <x v="1"/>
    <x v="1"/>
    <x v="1"/>
    <x v="2"/>
    <d v="1976-12-30T00:00:00"/>
    <x v="22"/>
    <x v="0"/>
    <s v="tier - 3"/>
    <x v="308"/>
    <x v="2"/>
  </r>
  <r>
    <x v="309"/>
    <s v=" Ms"/>
    <s v="Difani"/>
    <n v="17.579999999999998"/>
    <n v="4.51"/>
    <s v="No"/>
    <x v="0"/>
    <x v="0"/>
    <x v="1"/>
    <x v="1"/>
    <x v="1"/>
    <x v="2"/>
    <d v="1971-08-22T00:00:00"/>
    <x v="40"/>
    <x v="1"/>
    <s v="tier - 3"/>
    <x v="309"/>
    <x v="2"/>
  </r>
  <r>
    <x v="310"/>
    <s v=" Mr"/>
    <s v="Turner"/>
    <n v="17.579999999999998"/>
    <n v="4.51"/>
    <s v="No"/>
    <x v="0"/>
    <x v="0"/>
    <x v="1"/>
    <x v="1"/>
    <x v="1"/>
    <x v="2"/>
    <d v="1970-08-20T00:00:00"/>
    <x v="6"/>
    <x v="0"/>
    <s v="tier - 1"/>
    <x v="310"/>
    <x v="2"/>
  </r>
  <r>
    <x v="311"/>
    <s v=" Mr"/>
    <s v="Widmann"/>
    <n v="17.579999999999998"/>
    <n v="4.51"/>
    <s v="No"/>
    <x v="0"/>
    <x v="0"/>
    <x v="1"/>
    <x v="1"/>
    <x v="1"/>
    <x v="2"/>
    <d v="1985-12-10T00:00:00"/>
    <x v="6"/>
    <x v="1"/>
    <s v="tier - 3"/>
    <x v="311"/>
    <x v="0"/>
  </r>
  <r>
    <x v="312"/>
    <s v=" Mr"/>
    <s v="Tunney"/>
    <n v="17.579999999999998"/>
    <n v="4.51"/>
    <s v="No"/>
    <x v="0"/>
    <x v="0"/>
    <x v="1"/>
    <x v="1"/>
    <x v="1"/>
    <x v="2"/>
    <d v="1987-09-09T00:00:00"/>
    <x v="2"/>
    <x v="0"/>
    <s v="tier - 3"/>
    <x v="312"/>
    <x v="2"/>
  </r>
  <r>
    <x v="313"/>
    <s v=" Ms"/>
    <s v="San Juan"/>
    <n v="17.579999999999998"/>
    <n v="4.51"/>
    <s v="No"/>
    <x v="0"/>
    <x v="0"/>
    <x v="1"/>
    <x v="1"/>
    <x v="1"/>
    <x v="2"/>
    <d v="1982-10-28T00:00:00"/>
    <x v="41"/>
    <x v="3"/>
    <s v="tier - 1"/>
    <x v="313"/>
    <x v="2"/>
  </r>
  <r>
    <x v="314"/>
    <s v=" Ms"/>
    <s v="Croll"/>
    <n v="17.579999999999998"/>
    <n v="4.51"/>
    <s v="No"/>
    <x v="0"/>
    <x v="0"/>
    <x v="1"/>
    <x v="1"/>
    <x v="1"/>
    <x v="2"/>
    <d v="1997-08-16T00:00:00"/>
    <x v="6"/>
    <x v="3"/>
    <s v="tier - 2"/>
    <x v="314"/>
    <x v="2"/>
  </r>
  <r>
    <x v="315"/>
    <s v=" Mr"/>
    <s v="Rolfes"/>
    <n v="17.579999999999998"/>
    <n v="4.51"/>
    <s v="No"/>
    <x v="0"/>
    <x v="0"/>
    <x v="1"/>
    <x v="1"/>
    <x v="1"/>
    <x v="2"/>
    <d v="1982-08-06T00:00:00"/>
    <x v="6"/>
    <x v="0"/>
    <s v="tier - 2"/>
    <x v="315"/>
    <x v="0"/>
  </r>
  <r>
    <x v="316"/>
    <s v=" Mr"/>
    <s v="Hinkle"/>
    <n v="17.579999999999998"/>
    <n v="4.51"/>
    <s v="No"/>
    <x v="0"/>
    <x v="0"/>
    <x v="1"/>
    <x v="1"/>
    <x v="1"/>
    <x v="2"/>
    <d v="1976-11-18T00:00:00"/>
    <x v="40"/>
    <x v="0"/>
    <s v="tier - 2"/>
    <x v="316"/>
    <x v="2"/>
  </r>
  <r>
    <x v="317"/>
    <s v=" Mr"/>
    <s v="Leuchanka"/>
    <n v="17.579999999999998"/>
    <n v="4.51"/>
    <s v="No"/>
    <x v="0"/>
    <x v="0"/>
    <x v="1"/>
    <x v="1"/>
    <x v="1"/>
    <x v="2"/>
    <d v="1984-08-13T00:00:00"/>
    <x v="17"/>
    <x v="0"/>
    <s v="tier - 1"/>
    <x v="317"/>
    <x v="2"/>
  </r>
  <r>
    <x v="318"/>
    <s v=" Mr"/>
    <s v="Ayr"/>
    <n v="17.579999999999998"/>
    <n v="4.51"/>
    <s v="No"/>
    <x v="0"/>
    <x v="0"/>
    <x v="1"/>
    <x v="1"/>
    <x v="1"/>
    <x v="2"/>
    <d v="1970-11-09T00:00:00"/>
    <x v="24"/>
    <x v="0"/>
    <s v="tier - 1"/>
    <x v="318"/>
    <x v="2"/>
  </r>
  <r>
    <x v="319"/>
    <s v=" Ms"/>
    <s v="Siegel"/>
    <n v="17.579999999999998"/>
    <n v="4.51"/>
    <s v="No"/>
    <x v="0"/>
    <x v="0"/>
    <x v="1"/>
    <x v="1"/>
    <x v="1"/>
    <x v="2"/>
    <d v="1989-06-24T00:00:00"/>
    <x v="30"/>
    <x v="0"/>
    <s v="tier - 2"/>
    <x v="319"/>
    <x v="2"/>
  </r>
  <r>
    <x v="320"/>
    <s v=" Ms"/>
    <s v="Penrose"/>
    <n v="17.579999999999998"/>
    <n v="4.51"/>
    <s v="No"/>
    <x v="0"/>
    <x v="0"/>
    <x v="1"/>
    <x v="1"/>
    <x v="1"/>
    <x v="2"/>
    <d v="1980-10-30T00:00:00"/>
    <x v="19"/>
    <x v="12"/>
    <s v="tier - 1"/>
    <x v="320"/>
    <x v="2"/>
  </r>
  <r>
    <x v="321"/>
    <s v=" Mr"/>
    <s v="Schuler"/>
    <n v="17.579999999999998"/>
    <n v="4.51"/>
    <s v="No"/>
    <x v="0"/>
    <x v="0"/>
    <x v="1"/>
    <x v="1"/>
    <x v="1"/>
    <x v="2"/>
    <d v="1983-08-19T00:00:00"/>
    <x v="4"/>
    <x v="4"/>
    <s v="tier - 2"/>
    <x v="321"/>
    <x v="1"/>
  </r>
  <r>
    <x v="322"/>
    <s v=" Mr"/>
    <s v="Walker"/>
    <n v="17.579999999999998"/>
    <n v="4.51"/>
    <s v="No"/>
    <x v="0"/>
    <x v="0"/>
    <x v="1"/>
    <x v="1"/>
    <x v="1"/>
    <x v="2"/>
    <d v="1983-10-21T00:00:00"/>
    <x v="22"/>
    <x v="3"/>
    <s v="tier - 1"/>
    <x v="322"/>
    <x v="2"/>
  </r>
  <r>
    <x v="323"/>
    <s v=" Mr"/>
    <s v="Stange"/>
    <n v="17.579999999999998"/>
    <n v="4.51"/>
    <s v="No"/>
    <x v="0"/>
    <x v="0"/>
    <x v="1"/>
    <x v="1"/>
    <x v="1"/>
    <x v="2"/>
    <d v="1986-09-25T00:00:00"/>
    <x v="31"/>
    <x v="2"/>
    <s v="tier - 2"/>
    <x v="323"/>
    <x v="2"/>
  </r>
  <r>
    <x v="324"/>
    <s v=" Ms"/>
    <s v="Roy"/>
    <n v="17.579999999999998"/>
    <n v="4.51"/>
    <s v="No"/>
    <x v="0"/>
    <x v="0"/>
    <x v="1"/>
    <x v="1"/>
    <x v="1"/>
    <x v="2"/>
    <d v="1990-08-13T00:00:00"/>
    <x v="22"/>
    <x v="3"/>
    <s v="tier - 2"/>
    <x v="324"/>
    <x v="2"/>
  </r>
  <r>
    <x v="325"/>
    <s v=" Mr"/>
    <s v="Potere"/>
    <n v="17.579999999999998"/>
    <n v="4.51"/>
    <s v="No"/>
    <x v="0"/>
    <x v="0"/>
    <x v="1"/>
    <x v="1"/>
    <x v="1"/>
    <x v="2"/>
    <d v="1985-12-15T00:00:00"/>
    <x v="42"/>
    <x v="0"/>
    <s v="tier - 1"/>
    <x v="325"/>
    <x v="2"/>
  </r>
  <r>
    <x v="326"/>
    <s v=" Mr"/>
    <s v="Podgurski"/>
    <n v="17.579999999999998"/>
    <n v="4.51"/>
    <s v="No"/>
    <x v="0"/>
    <x v="0"/>
    <x v="1"/>
    <x v="1"/>
    <x v="1"/>
    <x v="2"/>
    <d v="1985-11-19T00:00:00"/>
    <x v="24"/>
    <x v="3"/>
    <s v="tier - 1"/>
    <x v="326"/>
    <x v="2"/>
  </r>
  <r>
    <x v="327"/>
    <s v=" Mr"/>
    <s v="Diamond"/>
    <n v="17.579999999999998"/>
    <n v="4.51"/>
    <s v="No"/>
    <x v="0"/>
    <x v="0"/>
    <x v="1"/>
    <x v="1"/>
    <x v="1"/>
    <x v="2"/>
    <d v="2004-07-27T00:00:00"/>
    <x v="41"/>
    <x v="0"/>
    <s v="tier - 2"/>
    <x v="327"/>
    <x v="2"/>
  </r>
  <r>
    <x v="328"/>
    <s v=" Mr"/>
    <s v="Sallade"/>
    <n v="17.579999999999998"/>
    <n v="4.51"/>
    <s v="No"/>
    <x v="0"/>
    <x v="0"/>
    <x v="1"/>
    <x v="1"/>
    <x v="1"/>
    <x v="2"/>
    <d v="1969-09-04T00:00:00"/>
    <x v="13"/>
    <x v="3"/>
    <s v="tier - 2"/>
    <x v="328"/>
    <x v="2"/>
  </r>
  <r>
    <x v="329"/>
    <s v=" Mr"/>
    <s v="Zhang"/>
    <n v="17.579999999999998"/>
    <n v="4.51"/>
    <s v="No"/>
    <x v="0"/>
    <x v="0"/>
    <x v="1"/>
    <x v="1"/>
    <x v="1"/>
    <x v="2"/>
    <d v="1996-07-04T00:00:00"/>
    <x v="41"/>
    <x v="3"/>
    <s v="tier - 3"/>
    <x v="329"/>
    <x v="2"/>
  </r>
  <r>
    <x v="330"/>
    <s v=" Mr"/>
    <s v="Chatfield"/>
    <n v="17.579999999999998"/>
    <n v="4.51"/>
    <s v="No"/>
    <x v="0"/>
    <x v="0"/>
    <x v="1"/>
    <x v="1"/>
    <x v="1"/>
    <x v="2"/>
    <d v="1981-08-26T00:00:00"/>
    <x v="35"/>
    <x v="0"/>
    <s v="tier - 3"/>
    <x v="330"/>
    <x v="2"/>
  </r>
  <r>
    <x v="331"/>
    <s v=" Mr"/>
    <s v="Bruns"/>
    <n v="17.579999999999998"/>
    <n v="4.51"/>
    <s v="No"/>
    <x v="0"/>
    <x v="0"/>
    <x v="1"/>
    <x v="1"/>
    <x v="1"/>
    <x v="2"/>
    <d v="1981-11-24T00:00:00"/>
    <x v="10"/>
    <x v="0"/>
    <s v="tier - 1"/>
    <x v="331"/>
    <x v="2"/>
  </r>
  <r>
    <x v="332"/>
    <s v=" Ms"/>
    <s v="Yochum"/>
    <n v="17.579999999999998"/>
    <n v="4.51"/>
    <s v="No"/>
    <x v="0"/>
    <x v="0"/>
    <x v="1"/>
    <x v="1"/>
    <x v="1"/>
    <x v="2"/>
    <d v="1993-10-16T00:00:00"/>
    <x v="25"/>
    <x v="0"/>
    <s v="tier - 1"/>
    <x v="332"/>
    <x v="2"/>
  </r>
  <r>
    <x v="333"/>
    <s v=" Mr"/>
    <s v="Freeburn"/>
    <n v="17.579999999999998"/>
    <n v="4.51"/>
    <s v="No"/>
    <x v="0"/>
    <x v="0"/>
    <x v="1"/>
    <x v="1"/>
    <x v="1"/>
    <x v="2"/>
    <d v="1981-06-30T00:00:00"/>
    <x v="15"/>
    <x v="4"/>
    <s v="tier - 3"/>
    <x v="333"/>
    <x v="0"/>
  </r>
  <r>
    <x v="334"/>
    <s v=" Ms"/>
    <s v="Spencer"/>
    <n v="17.579999999999998"/>
    <n v="4.51"/>
    <s v="No"/>
    <x v="0"/>
    <x v="0"/>
    <x v="1"/>
    <x v="1"/>
    <x v="1"/>
    <x v="2"/>
    <d v="1984-09-25T00:00:00"/>
    <x v="13"/>
    <x v="0"/>
    <s v="tier - 1"/>
    <x v="334"/>
    <x v="2"/>
  </r>
  <r>
    <x v="335"/>
    <s v=" Mr"/>
    <s v="Jarosik"/>
    <n v="17.579999999999998"/>
    <n v="4.51"/>
    <s v="No"/>
    <x v="0"/>
    <x v="0"/>
    <x v="1"/>
    <x v="1"/>
    <x v="1"/>
    <x v="2"/>
    <d v="1995-10-17T00:00:00"/>
    <x v="25"/>
    <x v="1"/>
    <s v="tier - 1"/>
    <x v="335"/>
    <x v="2"/>
  </r>
  <r>
    <x v="336"/>
    <s v=" Ms"/>
    <s v="Heinzen"/>
    <n v="17.579999999999998"/>
    <n v="4.51"/>
    <s v="No"/>
    <x v="0"/>
    <x v="0"/>
    <x v="1"/>
    <x v="1"/>
    <x v="1"/>
    <x v="2"/>
    <d v="1970-10-11T00:00:00"/>
    <x v="25"/>
    <x v="1"/>
    <s v="tier - 2"/>
    <x v="336"/>
    <x v="2"/>
  </r>
  <r>
    <x v="337"/>
    <s v=" Ms"/>
    <s v="Kelley"/>
    <n v="17.579999999999998"/>
    <n v="4.51"/>
    <s v="No"/>
    <x v="0"/>
    <x v="0"/>
    <x v="1"/>
    <x v="1"/>
    <x v="1"/>
    <x v="2"/>
    <d v="1972-09-08T00:00:00"/>
    <x v="5"/>
    <x v="3"/>
    <s v="tier - 2"/>
    <x v="337"/>
    <x v="2"/>
  </r>
  <r>
    <x v="338"/>
    <s v=" Mr"/>
    <s v="Thacker"/>
    <n v="17.579999999999998"/>
    <n v="4.51"/>
    <s v="No"/>
    <x v="0"/>
    <x v="0"/>
    <x v="1"/>
    <x v="1"/>
    <x v="1"/>
    <x v="2"/>
    <d v="1972-11-11T00:00:00"/>
    <x v="6"/>
    <x v="2"/>
    <s v="tier - 2"/>
    <x v="338"/>
    <x v="2"/>
  </r>
  <r>
    <x v="339"/>
    <s v=" Ms"/>
    <s v="Jeseritz"/>
    <n v="17.579999999999998"/>
    <n v="4.51"/>
    <s v="No"/>
    <x v="0"/>
    <x v="0"/>
    <x v="1"/>
    <x v="1"/>
    <x v="1"/>
    <x v="2"/>
    <d v="1983-08-11T00:00:00"/>
    <x v="25"/>
    <x v="0"/>
    <s v="tier - 1"/>
    <x v="339"/>
    <x v="2"/>
  </r>
  <r>
    <x v="340"/>
    <s v=" Ms"/>
    <s v="Hohman"/>
    <n v="17.579999999999998"/>
    <n v="4.51"/>
    <s v="No"/>
    <x v="0"/>
    <x v="0"/>
    <x v="1"/>
    <x v="1"/>
    <x v="1"/>
    <x v="2"/>
    <d v="1978-09-19T00:00:00"/>
    <x v="41"/>
    <x v="1"/>
    <s v="tier - 2"/>
    <x v="340"/>
    <x v="2"/>
  </r>
  <r>
    <x v="341"/>
    <s v=" Mr"/>
    <s v="Hill"/>
    <n v="17.579999999999998"/>
    <n v="4.51"/>
    <s v="No"/>
    <x v="0"/>
    <x v="0"/>
    <x v="1"/>
    <x v="1"/>
    <x v="1"/>
    <x v="2"/>
    <d v="1972-06-29T00:00:00"/>
    <x v="6"/>
    <x v="7"/>
    <s v="tier - 2"/>
    <x v="341"/>
    <x v="2"/>
  </r>
  <r>
    <x v="342"/>
    <s v=" Mrs"/>
    <s v="Kuepfer"/>
    <n v="17.579999999999998"/>
    <n v="4.51"/>
    <s v="No"/>
    <x v="0"/>
    <x v="0"/>
    <x v="1"/>
    <x v="1"/>
    <x v="1"/>
    <x v="2"/>
    <d v="1992-08-12T00:00:00"/>
    <x v="25"/>
    <x v="0"/>
    <s v="tier - 1"/>
    <x v="342"/>
    <x v="2"/>
  </r>
  <r>
    <x v="343"/>
    <s v=" Mr"/>
    <s v="Kaczmarek"/>
    <n v="17.579999999999998"/>
    <n v="4.51"/>
    <s v="No"/>
    <x v="0"/>
    <x v="0"/>
    <x v="1"/>
    <x v="1"/>
    <x v="1"/>
    <x v="2"/>
    <d v="1999-09-10T00:00:00"/>
    <x v="22"/>
    <x v="0"/>
    <s v="tier - 2"/>
    <x v="343"/>
    <x v="2"/>
  </r>
  <r>
    <x v="344"/>
    <s v=" Ms"/>
    <s v="Pitt"/>
    <n v="17.579999999999998"/>
    <n v="4.51"/>
    <s v="No"/>
    <x v="0"/>
    <x v="0"/>
    <x v="1"/>
    <x v="1"/>
    <x v="1"/>
    <x v="2"/>
    <d v="1985-12-20T00:00:00"/>
    <x v="25"/>
    <x v="15"/>
    <s v="tier - 2"/>
    <x v="344"/>
    <x v="0"/>
  </r>
  <r>
    <x v="345"/>
    <s v=" Mr"/>
    <s v="Lorton"/>
    <n v="17.579999999999998"/>
    <n v="4.51"/>
    <s v="No"/>
    <x v="0"/>
    <x v="0"/>
    <x v="1"/>
    <x v="1"/>
    <x v="1"/>
    <x v="2"/>
    <d v="1985-07-22T00:00:00"/>
    <x v="17"/>
    <x v="0"/>
    <s v="tier - 1"/>
    <x v="345"/>
    <x v="2"/>
  </r>
  <r>
    <x v="346"/>
    <s v=" Mr"/>
    <s v="Castaneda"/>
    <n v="17.579999999999998"/>
    <n v="4.51"/>
    <s v="No"/>
    <x v="0"/>
    <x v="0"/>
    <x v="1"/>
    <x v="1"/>
    <x v="1"/>
    <x v="2"/>
    <d v="1988-10-23T00:00:00"/>
    <x v="25"/>
    <x v="3"/>
    <s v="tier - 1"/>
    <x v="346"/>
    <x v="2"/>
  </r>
  <r>
    <x v="347"/>
    <s v=" Mr"/>
    <s v="Cherop"/>
    <n v="17.579999999999998"/>
    <n v="4.51"/>
    <s v="No"/>
    <x v="0"/>
    <x v="0"/>
    <x v="1"/>
    <x v="1"/>
    <x v="1"/>
    <x v="2"/>
    <d v="1981-10-01T00:00:00"/>
    <x v="4"/>
    <x v="0"/>
    <s v="tier - 3"/>
    <x v="347"/>
    <x v="2"/>
  </r>
  <r>
    <x v="348"/>
    <s v=" Mr"/>
    <s v="Howell"/>
    <n v="17.579999999999998"/>
    <n v="4.51"/>
    <s v="No"/>
    <x v="0"/>
    <x v="0"/>
    <x v="1"/>
    <x v="1"/>
    <x v="1"/>
    <x v="2"/>
    <d v="1981-11-22T00:00:00"/>
    <x v="24"/>
    <x v="1"/>
    <s v="tier - 1"/>
    <x v="348"/>
    <x v="2"/>
  </r>
  <r>
    <x v="349"/>
    <s v=" Mr"/>
    <s v="Palmer"/>
    <n v="17.579999999999998"/>
    <n v="4.51"/>
    <s v="No"/>
    <x v="0"/>
    <x v="0"/>
    <x v="1"/>
    <x v="1"/>
    <x v="1"/>
    <x v="2"/>
    <d v="1970-10-05T00:00:00"/>
    <x v="2"/>
    <x v="0"/>
    <s v="tier - 2"/>
    <x v="349"/>
    <x v="2"/>
  </r>
  <r>
    <x v="350"/>
    <s v=" Mr"/>
    <s v="Olson"/>
    <n v="17.579999999999998"/>
    <n v="4.51"/>
    <s v="No"/>
    <x v="0"/>
    <x v="0"/>
    <x v="1"/>
    <x v="1"/>
    <x v="1"/>
    <x v="2"/>
    <d v="1985-08-09T00:00:00"/>
    <x v="28"/>
    <x v="0"/>
    <s v="tier - 2"/>
    <x v="350"/>
    <x v="2"/>
  </r>
  <r>
    <x v="351"/>
    <s v=" Mr"/>
    <s v="Waldron"/>
    <n v="17.579999999999998"/>
    <n v="4.51"/>
    <s v="No"/>
    <x v="0"/>
    <x v="0"/>
    <x v="1"/>
    <x v="1"/>
    <x v="1"/>
    <x v="2"/>
    <d v="1984-10-06T00:00:00"/>
    <x v="34"/>
    <x v="2"/>
    <s v="tier - 1"/>
    <x v="351"/>
    <x v="2"/>
  </r>
  <r>
    <x v="352"/>
    <s v=" Ms"/>
    <s v="Meyer"/>
    <n v="17.579999999999998"/>
    <n v="4.51"/>
    <s v="No"/>
    <x v="0"/>
    <x v="0"/>
    <x v="1"/>
    <x v="1"/>
    <x v="1"/>
    <x v="2"/>
    <d v="1985-10-15T00:00:00"/>
    <x v="2"/>
    <x v="15"/>
    <s v="tier - 1"/>
    <x v="352"/>
    <x v="2"/>
  </r>
  <r>
    <x v="353"/>
    <s v=" Mr"/>
    <s v="Stack"/>
    <n v="17.579999999999998"/>
    <n v="4.51"/>
    <s v="No"/>
    <x v="0"/>
    <x v="0"/>
    <x v="1"/>
    <x v="1"/>
    <x v="1"/>
    <x v="2"/>
    <d v="1973-11-06T00:00:00"/>
    <x v="10"/>
    <x v="3"/>
    <s v="tier - 3"/>
    <x v="353"/>
    <x v="2"/>
  </r>
  <r>
    <x v="354"/>
    <s v=" Ms"/>
    <s v="Sanchez Y Torres"/>
    <n v="17.579999999999998"/>
    <n v="4.51"/>
    <s v="No"/>
    <x v="0"/>
    <x v="0"/>
    <x v="1"/>
    <x v="1"/>
    <x v="1"/>
    <x v="2"/>
    <d v="1970-10-14T00:00:00"/>
    <x v="42"/>
    <x v="3"/>
    <s v="tier - 3"/>
    <x v="354"/>
    <x v="2"/>
  </r>
  <r>
    <x v="355"/>
    <s v=" Ms"/>
    <s v="Daniels"/>
    <n v="17.579999999999998"/>
    <n v="4.51"/>
    <s v="No"/>
    <x v="0"/>
    <x v="0"/>
    <x v="1"/>
    <x v="1"/>
    <x v="1"/>
    <x v="2"/>
    <d v="1976-12-12T00:00:00"/>
    <x v="31"/>
    <x v="1"/>
    <s v="tier - 3"/>
    <x v="355"/>
    <x v="2"/>
  </r>
  <r>
    <x v="356"/>
    <s v=" Mr"/>
    <s v="Pepp"/>
    <n v="17.579999999999998"/>
    <n v="4.51"/>
    <s v="No"/>
    <x v="0"/>
    <x v="0"/>
    <x v="1"/>
    <x v="1"/>
    <x v="1"/>
    <x v="2"/>
    <d v="1978-09-05T00:00:00"/>
    <x v="42"/>
    <x v="1"/>
    <s v="tier - 1"/>
    <x v="356"/>
    <x v="2"/>
  </r>
  <r>
    <x v="357"/>
    <s v=" Ms"/>
    <s v="Buechler"/>
    <n v="17.579999999999998"/>
    <n v="4.51"/>
    <s v="No"/>
    <x v="0"/>
    <x v="0"/>
    <x v="1"/>
    <x v="1"/>
    <x v="1"/>
    <x v="2"/>
    <d v="1969-11-09T00:00:00"/>
    <x v="47"/>
    <x v="0"/>
    <s v="tier - 2"/>
    <x v="357"/>
    <x v="2"/>
  </r>
  <r>
    <x v="358"/>
    <s v=" Ms"/>
    <s v="Buenting"/>
    <n v="17.579999999999998"/>
    <n v="4.51"/>
    <s v="No"/>
    <x v="0"/>
    <x v="0"/>
    <x v="1"/>
    <x v="1"/>
    <x v="1"/>
    <x v="2"/>
    <d v="1990-08-18T00:00:00"/>
    <x v="2"/>
    <x v="3"/>
    <s v="tier - 3"/>
    <x v="358"/>
    <x v="2"/>
  </r>
  <r>
    <x v="359"/>
    <s v=" Mr"/>
    <s v="Evans"/>
    <n v="17.579999999999998"/>
    <n v="4.51"/>
    <s v="No"/>
    <x v="0"/>
    <x v="0"/>
    <x v="1"/>
    <x v="1"/>
    <x v="1"/>
    <x v="2"/>
    <d v="1983-08-11T00:00:00"/>
    <x v="6"/>
    <x v="3"/>
    <s v="tier - 3"/>
    <x v="359"/>
    <x v="2"/>
  </r>
  <r>
    <x v="360"/>
    <s v=" Ms"/>
    <s v="Arcand"/>
    <n v="17.579999999999998"/>
    <n v="4.51"/>
    <s v="No"/>
    <x v="0"/>
    <x v="0"/>
    <x v="1"/>
    <x v="1"/>
    <x v="1"/>
    <x v="2"/>
    <d v="1991-07-25T00:00:00"/>
    <x v="40"/>
    <x v="0"/>
    <s v="tier - 2"/>
    <x v="360"/>
    <x v="2"/>
  </r>
  <r>
    <x v="361"/>
    <s v=" Ms"/>
    <s v="Kesack"/>
    <n v="17.579999999999998"/>
    <n v="4.51"/>
    <s v="No"/>
    <x v="0"/>
    <x v="0"/>
    <x v="1"/>
    <x v="1"/>
    <x v="1"/>
    <x v="2"/>
    <d v="1985-07-21T00:00:00"/>
    <x v="18"/>
    <x v="3"/>
    <s v="tier - 1"/>
    <x v="361"/>
    <x v="2"/>
  </r>
  <r>
    <x v="362"/>
    <s v=" Mr"/>
    <s v="Post"/>
    <n v="17.579999999999998"/>
    <n v="4.51"/>
    <s v="No"/>
    <x v="0"/>
    <x v="0"/>
    <x v="1"/>
    <x v="1"/>
    <x v="1"/>
    <x v="2"/>
    <d v="1995-09-09T00:00:00"/>
    <x v="10"/>
    <x v="0"/>
    <s v="tier - 3"/>
    <x v="362"/>
    <x v="2"/>
  </r>
  <r>
    <x v="363"/>
    <s v=" Mr"/>
    <s v="Dunne"/>
    <n v="17.579999999999998"/>
    <n v="4.51"/>
    <s v="No"/>
    <x v="0"/>
    <x v="0"/>
    <x v="1"/>
    <x v="1"/>
    <x v="1"/>
    <x v="2"/>
    <d v="1970-06-09T00:00:00"/>
    <x v="31"/>
    <x v="3"/>
    <s v="tier - 2"/>
    <x v="363"/>
    <x v="2"/>
  </r>
  <r>
    <x v="364"/>
    <s v=" Ms"/>
    <s v="Kilel"/>
    <n v="17.579999999999998"/>
    <n v="4.51"/>
    <s v="No"/>
    <x v="0"/>
    <x v="0"/>
    <x v="1"/>
    <x v="1"/>
    <x v="1"/>
    <x v="2"/>
    <d v="1984-07-25T00:00:00"/>
    <x v="25"/>
    <x v="0"/>
    <s v="tier - 2"/>
    <x v="364"/>
    <x v="0"/>
  </r>
  <r>
    <x v="365"/>
    <s v=" Mr"/>
    <s v="Nicholson"/>
    <n v="17.579999999999998"/>
    <n v="4.51"/>
    <s v="No"/>
    <x v="0"/>
    <x v="0"/>
    <x v="1"/>
    <x v="1"/>
    <x v="1"/>
    <x v="2"/>
    <d v="1984-10-14T00:00:00"/>
    <x v="47"/>
    <x v="0"/>
    <s v="tier - 1"/>
    <x v="365"/>
    <x v="0"/>
  </r>
  <r>
    <x v="366"/>
    <s v=" Mr"/>
    <s v="Susmann"/>
    <n v="17.579999999999998"/>
    <n v="4.51"/>
    <s v="No"/>
    <x v="0"/>
    <x v="0"/>
    <x v="1"/>
    <x v="1"/>
    <x v="1"/>
    <x v="2"/>
    <d v="1979-08-08T00:00:00"/>
    <x v="31"/>
    <x v="1"/>
    <s v="tier - 2"/>
    <x v="366"/>
    <x v="2"/>
  </r>
  <r>
    <x v="367"/>
    <s v=" Mr"/>
    <s v="Harsh"/>
    <n v="17.579999999999998"/>
    <n v="4.51"/>
    <s v="No"/>
    <x v="0"/>
    <x v="0"/>
    <x v="1"/>
    <x v="1"/>
    <x v="1"/>
    <x v="2"/>
    <d v="1984-09-21T00:00:00"/>
    <x v="6"/>
    <x v="3"/>
    <s v="tier - 1"/>
    <x v="367"/>
    <x v="1"/>
  </r>
  <r>
    <x v="368"/>
    <s v=" Ms"/>
    <s v="Pocasangre"/>
    <n v="17.579999999999998"/>
    <n v="4.51"/>
    <s v="No"/>
    <x v="0"/>
    <x v="0"/>
    <x v="1"/>
    <x v="1"/>
    <x v="1"/>
    <x v="2"/>
    <d v="1994-11-08T00:00:00"/>
    <x v="15"/>
    <x v="3"/>
    <s v="tier - 2"/>
    <x v="368"/>
    <x v="2"/>
  </r>
  <r>
    <x v="369"/>
    <s v=" Mrs"/>
    <s v="Martinez Lopez"/>
    <n v="17.579999999999998"/>
    <n v="4.51"/>
    <s v="No"/>
    <x v="0"/>
    <x v="0"/>
    <x v="1"/>
    <x v="1"/>
    <x v="1"/>
    <x v="2"/>
    <d v="1989-08-16T00:00:00"/>
    <x v="24"/>
    <x v="4"/>
    <s v="tier - 1"/>
    <x v="369"/>
    <x v="2"/>
  </r>
  <r>
    <x v="370"/>
    <s v=" Mr"/>
    <s v="Riegel"/>
    <n v="17.579999999999998"/>
    <n v="4.51"/>
    <s v="No"/>
    <x v="0"/>
    <x v="0"/>
    <x v="1"/>
    <x v="1"/>
    <x v="1"/>
    <x v="2"/>
    <d v="1980-08-08T00:00:00"/>
    <x v="20"/>
    <x v="3"/>
    <s v="tier - 3"/>
    <x v="370"/>
    <x v="2"/>
  </r>
  <r>
    <x v="371"/>
    <s v=" Ms"/>
    <s v="Monson"/>
    <n v="17.579999999999998"/>
    <n v="4.51"/>
    <s v="No"/>
    <x v="0"/>
    <x v="0"/>
    <x v="1"/>
    <x v="1"/>
    <x v="1"/>
    <x v="2"/>
    <d v="1974-08-17T00:00:00"/>
    <x v="47"/>
    <x v="15"/>
    <s v="tier - 2"/>
    <x v="371"/>
    <x v="2"/>
  </r>
  <r>
    <x v="372"/>
    <s v=" Ms"/>
    <s v="Klubben"/>
    <n v="17.579999999999998"/>
    <n v="4.51"/>
    <s v="No"/>
    <x v="0"/>
    <x v="0"/>
    <x v="1"/>
    <x v="1"/>
    <x v="1"/>
    <x v="2"/>
    <d v="1988-06-10T00:00:00"/>
    <x v="47"/>
    <x v="0"/>
    <s v="tier - 1"/>
    <x v="372"/>
    <x v="2"/>
  </r>
  <r>
    <x v="373"/>
    <s v=" Mr"/>
    <s v="Mascaro"/>
    <n v="17.579999999999998"/>
    <n v="4.51"/>
    <s v="No"/>
    <x v="0"/>
    <x v="0"/>
    <x v="1"/>
    <x v="1"/>
    <x v="1"/>
    <x v="2"/>
    <d v="1974-10-11T00:00:00"/>
    <x v="47"/>
    <x v="1"/>
    <s v="tier - 3"/>
    <x v="373"/>
    <x v="2"/>
  </r>
  <r>
    <x v="374"/>
    <s v=" Mr"/>
    <s v="Norvell"/>
    <n v="17.579999999999998"/>
    <n v="4.51"/>
    <s v="No"/>
    <x v="0"/>
    <x v="0"/>
    <x v="1"/>
    <x v="1"/>
    <x v="1"/>
    <x v="2"/>
    <d v="1980-10-10T00:00:00"/>
    <x v="37"/>
    <x v="12"/>
    <s v="tier - 2"/>
    <x v="374"/>
    <x v="2"/>
  </r>
  <r>
    <x v="375"/>
    <s v=" Ms"/>
    <s v="Ornelas"/>
    <n v="17.579999999999998"/>
    <n v="4.51"/>
    <s v="No"/>
    <x v="0"/>
    <x v="0"/>
    <x v="1"/>
    <x v="1"/>
    <x v="1"/>
    <x v="2"/>
    <d v="1970-06-25T00:00:00"/>
    <x v="15"/>
    <x v="3"/>
    <s v="tier - 3"/>
    <x v="375"/>
    <x v="2"/>
  </r>
  <r>
    <x v="376"/>
    <s v=" Ms"/>
    <s v="Fitzpatrick"/>
    <n v="17.579999999999998"/>
    <n v="4.51"/>
    <s v="No"/>
    <x v="0"/>
    <x v="0"/>
    <x v="1"/>
    <x v="1"/>
    <x v="1"/>
    <x v="2"/>
    <d v="1984-11-11T00:00:00"/>
    <x v="30"/>
    <x v="10"/>
    <s v="tier - 2"/>
    <x v="376"/>
    <x v="2"/>
  </r>
  <r>
    <x v="377"/>
    <s v=" Ms"/>
    <s v="Bloomquist"/>
    <n v="17.579999999999998"/>
    <n v="4.51"/>
    <s v="No"/>
    <x v="0"/>
    <x v="0"/>
    <x v="1"/>
    <x v="1"/>
    <x v="1"/>
    <x v="2"/>
    <d v="1984-09-19T00:00:00"/>
    <x v="25"/>
    <x v="1"/>
    <s v="tier - 3"/>
    <x v="377"/>
    <x v="2"/>
  </r>
  <r>
    <x v="378"/>
    <s v=" Ms"/>
    <s v="Wick"/>
    <n v="17.579999999999998"/>
    <n v="4.51"/>
    <s v="No"/>
    <x v="0"/>
    <x v="0"/>
    <x v="1"/>
    <x v="1"/>
    <x v="1"/>
    <x v="2"/>
    <d v="1989-07-22T00:00:00"/>
    <x v="25"/>
    <x v="1"/>
    <s v="tier - 2"/>
    <x v="378"/>
    <x v="2"/>
  </r>
  <r>
    <x v="379"/>
    <s v=" Ms"/>
    <s v="Zappala"/>
    <n v="17.579999999999998"/>
    <n v="4.51"/>
    <s v="No"/>
    <x v="0"/>
    <x v="0"/>
    <x v="1"/>
    <x v="1"/>
    <x v="1"/>
    <x v="2"/>
    <d v="1980-08-05T00:00:00"/>
    <x v="33"/>
    <x v="0"/>
    <s v="tier - 3"/>
    <x v="379"/>
    <x v="2"/>
  </r>
  <r>
    <x v="380"/>
    <s v=" Mr"/>
    <s v="Earle"/>
    <n v="17.579999999999998"/>
    <n v="4.51"/>
    <s v="No"/>
    <x v="0"/>
    <x v="0"/>
    <x v="1"/>
    <x v="1"/>
    <x v="1"/>
    <x v="2"/>
    <d v="2004-07-15T00:00:00"/>
    <x v="6"/>
    <x v="0"/>
    <s v="tier - 1"/>
    <x v="380"/>
    <x v="2"/>
  </r>
  <r>
    <x v="381"/>
    <s v=" Ms"/>
    <s v="Majewski"/>
    <n v="17.579999999999998"/>
    <n v="4.51"/>
    <s v="No"/>
    <x v="0"/>
    <x v="0"/>
    <x v="1"/>
    <x v="1"/>
    <x v="1"/>
    <x v="2"/>
    <d v="2003-08-13T00:00:00"/>
    <x v="14"/>
    <x v="3"/>
    <s v="tier - 2"/>
    <x v="381"/>
    <x v="2"/>
  </r>
  <r>
    <x v="382"/>
    <s v=" Mr"/>
    <s v="Apfelbaum"/>
    <n v="17.579999999999998"/>
    <n v="4.51"/>
    <s v="No"/>
    <x v="0"/>
    <x v="0"/>
    <x v="1"/>
    <x v="1"/>
    <x v="1"/>
    <x v="2"/>
    <d v="1987-07-14T00:00:00"/>
    <x v="26"/>
    <x v="0"/>
    <s v="tier - 2"/>
    <x v="382"/>
    <x v="1"/>
  </r>
  <r>
    <x v="383"/>
    <s v=" Mr"/>
    <s v="Graham"/>
    <n v="17.579999999999998"/>
    <n v="4.51"/>
    <s v="No"/>
    <x v="0"/>
    <x v="0"/>
    <x v="1"/>
    <x v="1"/>
    <x v="1"/>
    <x v="2"/>
    <d v="1994-07-30T00:00:00"/>
    <x v="26"/>
    <x v="1"/>
    <s v="tier - 1"/>
    <x v="383"/>
    <x v="2"/>
  </r>
  <r>
    <x v="384"/>
    <s v=" Mr"/>
    <s v="Whitacre"/>
    <n v="17.579999999999998"/>
    <n v="4.51"/>
    <s v="No"/>
    <x v="0"/>
    <x v="0"/>
    <x v="1"/>
    <x v="1"/>
    <x v="1"/>
    <x v="2"/>
    <d v="1993-08-13T00:00:00"/>
    <x v="8"/>
    <x v="0"/>
    <s v="tier - 2"/>
    <x v="384"/>
    <x v="2"/>
  </r>
  <r>
    <x v="385"/>
    <s v=" Ms"/>
    <s v="Wegener"/>
    <n v="17.579999999999998"/>
    <n v="4.51"/>
    <s v="No"/>
    <x v="0"/>
    <x v="0"/>
    <x v="1"/>
    <x v="1"/>
    <x v="1"/>
    <x v="2"/>
    <d v="1987-07-29T00:00:00"/>
    <x v="24"/>
    <x v="0"/>
    <s v="tier - 3"/>
    <x v="385"/>
    <x v="1"/>
  </r>
  <r>
    <x v="386"/>
    <s v=" Mr"/>
    <s v="Collie"/>
    <n v="17.579999999999998"/>
    <n v="4.51"/>
    <s v="No"/>
    <x v="0"/>
    <x v="0"/>
    <x v="1"/>
    <x v="1"/>
    <x v="1"/>
    <x v="2"/>
    <d v="1982-12-21T00:00:00"/>
    <x v="24"/>
    <x v="0"/>
    <s v="tier - 1"/>
    <x v="386"/>
    <x v="2"/>
  </r>
  <r>
    <x v="387"/>
    <s v=" Ms"/>
    <s v="Murphy"/>
    <n v="17.579999999999998"/>
    <n v="4.51"/>
    <s v="No"/>
    <x v="0"/>
    <x v="0"/>
    <x v="1"/>
    <x v="1"/>
    <x v="1"/>
    <x v="2"/>
    <d v="1982-07-08T00:00:00"/>
    <x v="15"/>
    <x v="1"/>
    <s v="tier - 1"/>
    <x v="387"/>
    <x v="2"/>
  </r>
  <r>
    <x v="388"/>
    <s v=" Ms"/>
    <s v="Butters"/>
    <n v="17.579999999999998"/>
    <n v="4.51"/>
    <s v="No"/>
    <x v="0"/>
    <x v="0"/>
    <x v="1"/>
    <x v="1"/>
    <x v="1"/>
    <x v="2"/>
    <d v="1993-10-19T00:00:00"/>
    <x v="46"/>
    <x v="0"/>
    <s v="tier - 2"/>
    <x v="388"/>
    <x v="2"/>
  </r>
  <r>
    <x v="389"/>
    <s v=" Mr"/>
    <s v="Cook"/>
    <n v="17.579999999999998"/>
    <n v="4.51"/>
    <s v="No"/>
    <x v="0"/>
    <x v="0"/>
    <x v="1"/>
    <x v="1"/>
    <x v="1"/>
    <x v="2"/>
    <d v="1985-06-18T00:00:00"/>
    <x v="15"/>
    <x v="15"/>
    <s v="tier - 1"/>
    <x v="389"/>
    <x v="2"/>
  </r>
  <r>
    <x v="390"/>
    <s v=" Ms"/>
    <s v="Breen"/>
    <n v="17.579999999999998"/>
    <n v="4.51"/>
    <s v="No"/>
    <x v="0"/>
    <x v="0"/>
    <x v="1"/>
    <x v="1"/>
    <x v="1"/>
    <x v="2"/>
    <d v="1987-09-30T00:00:00"/>
    <x v="7"/>
    <x v="3"/>
    <s v="tier - 2"/>
    <x v="390"/>
    <x v="2"/>
  </r>
  <r>
    <x v="391"/>
    <s v=" Ms"/>
    <s v="Fitzsimons"/>
    <n v="17.579999999999998"/>
    <n v="4.51"/>
    <s v="No"/>
    <x v="0"/>
    <x v="0"/>
    <x v="1"/>
    <x v="1"/>
    <x v="1"/>
    <x v="2"/>
    <d v="1995-08-20T00:00:00"/>
    <x v="35"/>
    <x v="0"/>
    <s v="tier - 2"/>
    <x v="391"/>
    <x v="2"/>
  </r>
  <r>
    <x v="392"/>
    <s v=" Mr"/>
    <s v="Houle"/>
    <n v="17.579999999999998"/>
    <n v="4.51"/>
    <s v="No"/>
    <x v="0"/>
    <x v="0"/>
    <x v="1"/>
    <x v="1"/>
    <x v="1"/>
    <x v="2"/>
    <d v="1987-07-27T00:00:00"/>
    <x v="47"/>
    <x v="3"/>
    <s v="tier - 3"/>
    <x v="392"/>
    <x v="2"/>
  </r>
  <r>
    <x v="393"/>
    <s v=" Ms"/>
    <s v="Woodward"/>
    <n v="17.579999999999998"/>
    <n v="4.51"/>
    <s v="No"/>
    <x v="0"/>
    <x v="0"/>
    <x v="1"/>
    <x v="1"/>
    <x v="1"/>
    <x v="2"/>
    <d v="1971-09-27T00:00:00"/>
    <x v="7"/>
    <x v="7"/>
    <s v="tier - 3"/>
    <x v="393"/>
    <x v="2"/>
  </r>
  <r>
    <x v="394"/>
    <s v=" Mr"/>
    <s v="Ray"/>
    <n v="17.579999999999998"/>
    <n v="4.51"/>
    <s v="No"/>
    <x v="0"/>
    <x v="0"/>
    <x v="1"/>
    <x v="1"/>
    <x v="1"/>
    <x v="2"/>
    <d v="2002-07-22T00:00:00"/>
    <x v="0"/>
    <x v="1"/>
    <s v="tier - 2"/>
    <x v="394"/>
    <x v="2"/>
  </r>
  <r>
    <x v="395"/>
    <s v=" Ms"/>
    <s v="Jennings"/>
    <n v="17.579999999999998"/>
    <n v="4.51"/>
    <s v="No"/>
    <x v="0"/>
    <x v="0"/>
    <x v="1"/>
    <x v="1"/>
    <x v="1"/>
    <x v="2"/>
    <d v="1972-11-02T00:00:00"/>
    <x v="22"/>
    <x v="0"/>
    <s v="tier - 2"/>
    <x v="395"/>
    <x v="2"/>
  </r>
  <r>
    <x v="396"/>
    <s v=" Ms"/>
    <s v="Fuller"/>
    <n v="17.579999999999998"/>
    <n v="4.51"/>
    <s v="No"/>
    <x v="0"/>
    <x v="0"/>
    <x v="1"/>
    <x v="1"/>
    <x v="1"/>
    <x v="2"/>
    <d v="1980-09-18T00:00:00"/>
    <x v="20"/>
    <x v="1"/>
    <s v="tier - 3"/>
    <x v="396"/>
    <x v="2"/>
  </r>
  <r>
    <x v="397"/>
    <s v=" Mr"/>
    <s v="Lovisek"/>
    <n v="17.579999999999998"/>
    <n v="4.51"/>
    <s v="No"/>
    <x v="0"/>
    <x v="0"/>
    <x v="1"/>
    <x v="1"/>
    <x v="1"/>
    <x v="2"/>
    <d v="2004-11-01T00:00:00"/>
    <x v="34"/>
    <x v="2"/>
    <s v="tier - 3"/>
    <x v="397"/>
    <x v="2"/>
  </r>
  <r>
    <x v="398"/>
    <s v=" Ms"/>
    <s v="Painter"/>
    <n v="17.579999999999998"/>
    <n v="4.51"/>
    <s v="No"/>
    <x v="0"/>
    <x v="0"/>
    <x v="1"/>
    <x v="1"/>
    <x v="1"/>
    <x v="2"/>
    <d v="1983-08-30T00:00:00"/>
    <x v="14"/>
    <x v="0"/>
    <s v="tier - 3"/>
    <x v="398"/>
    <x v="2"/>
  </r>
  <r>
    <x v="399"/>
    <s v=" Ms"/>
    <s v="Edwards"/>
    <n v="17.579999999999998"/>
    <n v="4.51"/>
    <s v="No"/>
    <x v="0"/>
    <x v="0"/>
    <x v="1"/>
    <x v="1"/>
    <x v="1"/>
    <x v="2"/>
    <d v="1987-10-19T00:00:00"/>
    <x v="25"/>
    <x v="0"/>
    <s v="tier - 2"/>
    <x v="399"/>
    <x v="0"/>
  </r>
  <r>
    <x v="400"/>
    <s v=" Ms"/>
    <s v="Liebl"/>
    <n v="17.579999999999998"/>
    <n v="4.51"/>
    <s v="No"/>
    <x v="0"/>
    <x v="0"/>
    <x v="1"/>
    <x v="1"/>
    <x v="1"/>
    <x v="2"/>
    <d v="1971-12-18T00:00:00"/>
    <x v="3"/>
    <x v="7"/>
    <s v="tier - 1"/>
    <x v="400"/>
    <x v="2"/>
  </r>
  <r>
    <x v="401"/>
    <s v=" Ms"/>
    <s v="Kasabian-Larson"/>
    <n v="17.579999999999998"/>
    <n v="4.51"/>
    <s v="No"/>
    <x v="0"/>
    <x v="0"/>
    <x v="1"/>
    <x v="1"/>
    <x v="1"/>
    <x v="2"/>
    <d v="1981-08-30T00:00:00"/>
    <x v="31"/>
    <x v="0"/>
    <s v="tier - 3"/>
    <x v="401"/>
    <x v="1"/>
  </r>
  <r>
    <x v="402"/>
    <s v=" Mr"/>
    <s v="Creamer"/>
    <n v="17.579999999999998"/>
    <n v="4.51"/>
    <s v="No"/>
    <x v="0"/>
    <x v="0"/>
    <x v="1"/>
    <x v="1"/>
    <x v="1"/>
    <x v="2"/>
    <d v="1993-11-03T00:00:00"/>
    <x v="24"/>
    <x v="3"/>
    <s v="tier - 1"/>
    <x v="402"/>
    <x v="2"/>
  </r>
  <r>
    <x v="403"/>
    <s v=" Mr"/>
    <s v="Kimbel"/>
    <n v="17.579999999999998"/>
    <n v="4.51"/>
    <s v="No"/>
    <x v="0"/>
    <x v="0"/>
    <x v="1"/>
    <x v="1"/>
    <x v="1"/>
    <x v="2"/>
    <d v="1981-06-15T00:00:00"/>
    <x v="47"/>
    <x v="15"/>
    <s v="tier - 3"/>
    <x v="403"/>
    <x v="2"/>
  </r>
  <r>
    <x v="404"/>
    <s v=" Ms"/>
    <s v="Livensparger"/>
    <n v="17.579999999999998"/>
    <n v="4.51"/>
    <s v="No"/>
    <x v="0"/>
    <x v="0"/>
    <x v="1"/>
    <x v="1"/>
    <x v="1"/>
    <x v="2"/>
    <d v="1974-07-06T00:00:00"/>
    <x v="38"/>
    <x v="0"/>
    <s v="tier - 2"/>
    <x v="404"/>
    <x v="2"/>
  </r>
  <r>
    <x v="405"/>
    <s v=" Mr"/>
    <s v="Grange"/>
    <n v="17.579999999999998"/>
    <n v="4.51"/>
    <s v="No"/>
    <x v="0"/>
    <x v="0"/>
    <x v="1"/>
    <x v="1"/>
    <x v="1"/>
    <x v="2"/>
    <d v="1992-11-03T00:00:00"/>
    <x v="6"/>
    <x v="0"/>
    <s v="tier - 3"/>
    <x v="405"/>
    <x v="2"/>
  </r>
  <r>
    <x v="406"/>
    <s v=" Ms"/>
    <s v="Nunlist"/>
    <n v="17.579999999999998"/>
    <n v="4.51"/>
    <s v="No"/>
    <x v="0"/>
    <x v="0"/>
    <x v="1"/>
    <x v="1"/>
    <x v="1"/>
    <x v="2"/>
    <d v="1972-10-28T00:00:00"/>
    <x v="14"/>
    <x v="11"/>
    <s v="tier - 1"/>
    <x v="406"/>
    <x v="2"/>
  </r>
  <r>
    <x v="407"/>
    <s v=" Ms"/>
    <s v="Cutter"/>
    <n v="17.579999999999998"/>
    <n v="4.51"/>
    <s v="No"/>
    <x v="0"/>
    <x v="0"/>
    <x v="1"/>
    <x v="1"/>
    <x v="1"/>
    <x v="2"/>
    <d v="1984-08-12T00:00:00"/>
    <x v="35"/>
    <x v="13"/>
    <s v="tier - 2"/>
    <x v="407"/>
    <x v="2"/>
  </r>
  <r>
    <x v="408"/>
    <s v=" Ms"/>
    <s v="Martin"/>
    <n v="17.579999999999998"/>
    <n v="4.51"/>
    <s v="No"/>
    <x v="0"/>
    <x v="0"/>
    <x v="1"/>
    <x v="1"/>
    <x v="1"/>
    <x v="2"/>
    <d v="1983-09-03T00:00:00"/>
    <x v="29"/>
    <x v="3"/>
    <s v="tier - 1"/>
    <x v="408"/>
    <x v="2"/>
  </r>
  <r>
    <x v="409"/>
    <s v=" Mr"/>
    <s v="Cooney"/>
    <n v="17.579999999999998"/>
    <n v="4.51"/>
    <s v="No"/>
    <x v="0"/>
    <x v="0"/>
    <x v="1"/>
    <x v="1"/>
    <x v="1"/>
    <x v="2"/>
    <d v="1983-06-08T00:00:00"/>
    <x v="34"/>
    <x v="0"/>
    <s v="tier - 3"/>
    <x v="409"/>
    <x v="2"/>
  </r>
  <r>
    <x v="410"/>
    <s v=" Mr"/>
    <s v="Bier"/>
    <n v="17.579999999999998"/>
    <n v="4.51"/>
    <s v="No"/>
    <x v="0"/>
    <x v="0"/>
    <x v="1"/>
    <x v="1"/>
    <x v="1"/>
    <x v="2"/>
    <d v="1987-12-09T00:00:00"/>
    <x v="16"/>
    <x v="0"/>
    <s v="tier - 3"/>
    <x v="410"/>
    <x v="2"/>
  </r>
  <r>
    <x v="411"/>
    <s v=" Mr"/>
    <s v="Muskopf"/>
    <n v="17.579999999999998"/>
    <n v="4.51"/>
    <s v="No"/>
    <x v="0"/>
    <x v="0"/>
    <x v="1"/>
    <x v="1"/>
    <x v="1"/>
    <x v="2"/>
    <d v="1994-11-15T00:00:00"/>
    <x v="45"/>
    <x v="1"/>
    <s v="tier - 3"/>
    <x v="411"/>
    <x v="2"/>
  </r>
  <r>
    <x v="412"/>
    <s v=" Ms"/>
    <s v="Sirak"/>
    <n v="17.579999999999998"/>
    <n v="4.51"/>
    <s v="No"/>
    <x v="0"/>
    <x v="0"/>
    <x v="1"/>
    <x v="1"/>
    <x v="1"/>
    <x v="2"/>
    <d v="1978-09-11T00:00:00"/>
    <x v="18"/>
    <x v="0"/>
    <s v="tier - 3"/>
    <x v="412"/>
    <x v="2"/>
  </r>
  <r>
    <x v="413"/>
    <s v=" Ms"/>
    <s v="Nelsen"/>
    <n v="17.579999999999998"/>
    <n v="4.51"/>
    <s v="No"/>
    <x v="0"/>
    <x v="0"/>
    <x v="1"/>
    <x v="1"/>
    <x v="1"/>
    <x v="2"/>
    <d v="1988-11-18T00:00:00"/>
    <x v="24"/>
    <x v="3"/>
    <s v="tier - 3"/>
    <x v="413"/>
    <x v="2"/>
  </r>
  <r>
    <x v="414"/>
    <s v=" Ms"/>
    <s v="Schallner"/>
    <n v="17.579999999999998"/>
    <n v="4.51"/>
    <s v="No"/>
    <x v="0"/>
    <x v="0"/>
    <x v="1"/>
    <x v="1"/>
    <x v="1"/>
    <x v="2"/>
    <d v="1983-10-03T00:00:00"/>
    <x v="25"/>
    <x v="3"/>
    <s v="tier - 1"/>
    <x v="414"/>
    <x v="2"/>
  </r>
  <r>
    <x v="415"/>
    <s v=" Ms"/>
    <s v="Dunlap"/>
    <n v="17.579999999999998"/>
    <n v="4.51"/>
    <s v="No"/>
    <x v="0"/>
    <x v="0"/>
    <x v="1"/>
    <x v="1"/>
    <x v="1"/>
    <x v="2"/>
    <d v="1986-11-21T00:00:00"/>
    <x v="6"/>
    <x v="0"/>
    <s v="tier - 1"/>
    <x v="415"/>
    <x v="1"/>
  </r>
  <r>
    <x v="416"/>
    <s v=" Mrs"/>
    <s v="Messing"/>
    <n v="17.579999999999998"/>
    <n v="4.51"/>
    <s v="No"/>
    <x v="0"/>
    <x v="0"/>
    <x v="1"/>
    <x v="1"/>
    <x v="1"/>
    <x v="2"/>
    <d v="1985-09-05T00:00:00"/>
    <x v="22"/>
    <x v="0"/>
    <s v="tier - 1"/>
    <x v="416"/>
    <x v="2"/>
  </r>
  <r>
    <x v="417"/>
    <s v=" Ms"/>
    <s v="Bondell"/>
    <n v="17.579999999999998"/>
    <n v="4.51"/>
    <s v="No"/>
    <x v="0"/>
    <x v="0"/>
    <x v="1"/>
    <x v="1"/>
    <x v="1"/>
    <x v="2"/>
    <d v="1974-09-18T00:00:00"/>
    <x v="23"/>
    <x v="0"/>
    <s v="tier - 3"/>
    <x v="417"/>
    <x v="2"/>
  </r>
  <r>
    <x v="418"/>
    <s v=" Mr"/>
    <s v="Gaughan"/>
    <n v="17.579999999999998"/>
    <n v="4.51"/>
    <s v="No"/>
    <x v="0"/>
    <x v="0"/>
    <x v="1"/>
    <x v="1"/>
    <x v="1"/>
    <x v="2"/>
    <d v="1999-09-22T00:00:00"/>
    <x v="6"/>
    <x v="1"/>
    <s v="tier - 3"/>
    <x v="418"/>
    <x v="2"/>
  </r>
  <r>
    <x v="419"/>
    <s v=" Mr"/>
    <s v="Gruman"/>
    <n v="17.579999999999998"/>
    <n v="4.51"/>
    <s v="No"/>
    <x v="0"/>
    <x v="0"/>
    <x v="1"/>
    <x v="1"/>
    <x v="1"/>
    <x v="2"/>
    <d v="1981-11-07T00:00:00"/>
    <x v="4"/>
    <x v="3"/>
    <s v="tier - 2"/>
    <x v="419"/>
    <x v="2"/>
  </r>
  <r>
    <x v="420"/>
    <s v=" Mr"/>
    <s v="Whitlow"/>
    <n v="17.579999999999998"/>
    <n v="4.51"/>
    <s v="No"/>
    <x v="0"/>
    <x v="0"/>
    <x v="1"/>
    <x v="1"/>
    <x v="1"/>
    <x v="2"/>
    <d v="1988-07-29T00:00:00"/>
    <x v="9"/>
    <x v="1"/>
    <s v="tier - 2"/>
    <x v="420"/>
    <x v="2"/>
  </r>
  <r>
    <x v="421"/>
    <s v=" Ms"/>
    <s v="Robinson"/>
    <n v="17.579999999999998"/>
    <n v="4.51"/>
    <s v="No"/>
    <x v="0"/>
    <x v="0"/>
    <x v="1"/>
    <x v="1"/>
    <x v="1"/>
    <x v="2"/>
    <d v="1984-08-17T00:00:00"/>
    <x v="26"/>
    <x v="0"/>
    <s v="tier - 3"/>
    <x v="421"/>
    <x v="2"/>
  </r>
  <r>
    <x v="422"/>
    <s v=" Ms"/>
    <s v="Sabo"/>
    <n v="17.579999999999998"/>
    <n v="4.51"/>
    <s v="No"/>
    <x v="0"/>
    <x v="0"/>
    <x v="1"/>
    <x v="1"/>
    <x v="1"/>
    <x v="2"/>
    <d v="1984-08-26T00:00:00"/>
    <x v="30"/>
    <x v="4"/>
    <s v="tier - 2"/>
    <x v="422"/>
    <x v="2"/>
  </r>
  <r>
    <x v="423"/>
    <s v=" Ms"/>
    <s v="Nazarian"/>
    <n v="17.579999999999998"/>
    <n v="4.51"/>
    <s v="No"/>
    <x v="0"/>
    <x v="0"/>
    <x v="1"/>
    <x v="1"/>
    <x v="1"/>
    <x v="2"/>
    <d v="1986-09-30T00:00:00"/>
    <x v="22"/>
    <x v="0"/>
    <s v="tier - 3"/>
    <x v="423"/>
    <x v="2"/>
  </r>
  <r>
    <x v="424"/>
    <s v=" Ms"/>
    <s v="Lerma"/>
    <n v="17.579999999999998"/>
    <n v="4.51"/>
    <s v="No"/>
    <x v="0"/>
    <x v="0"/>
    <x v="1"/>
    <x v="1"/>
    <x v="1"/>
    <x v="2"/>
    <d v="1986-07-12T00:00:00"/>
    <x v="4"/>
    <x v="0"/>
    <s v="tier - 3"/>
    <x v="424"/>
    <x v="2"/>
  </r>
  <r>
    <x v="425"/>
    <s v=" Ms"/>
    <s v="Dahl"/>
    <n v="17.579999999999998"/>
    <n v="4.51"/>
    <s v="No"/>
    <x v="0"/>
    <x v="0"/>
    <x v="1"/>
    <x v="1"/>
    <x v="1"/>
    <x v="2"/>
    <d v="1986-12-02T00:00:00"/>
    <x v="28"/>
    <x v="3"/>
    <s v="tier - 2"/>
    <x v="425"/>
    <x v="2"/>
  </r>
  <r>
    <x v="426"/>
    <s v=" Mr"/>
    <s v="Surtees"/>
    <n v="17.579999999999998"/>
    <n v="4.51"/>
    <s v="No"/>
    <x v="0"/>
    <x v="0"/>
    <x v="1"/>
    <x v="1"/>
    <x v="1"/>
    <x v="2"/>
    <d v="1973-10-24T00:00:00"/>
    <x v="34"/>
    <x v="0"/>
    <s v="tier - 2"/>
    <x v="426"/>
    <x v="2"/>
  </r>
  <r>
    <x v="427"/>
    <s v=" Ms"/>
    <s v="Spetner"/>
    <n v="17.579999999999998"/>
    <n v="4.51"/>
    <s v="No"/>
    <x v="0"/>
    <x v="0"/>
    <x v="1"/>
    <x v="1"/>
    <x v="1"/>
    <x v="2"/>
    <d v="1986-12-25T00:00:00"/>
    <x v="10"/>
    <x v="15"/>
    <s v="tier - 2"/>
    <x v="427"/>
    <x v="2"/>
  </r>
  <r>
    <x v="428"/>
    <s v=" Ms"/>
    <s v="Brandon"/>
    <n v="17.579999999999998"/>
    <n v="4.51"/>
    <s v="No"/>
    <x v="0"/>
    <x v="0"/>
    <x v="1"/>
    <x v="1"/>
    <x v="1"/>
    <x v="2"/>
    <d v="1982-08-25T00:00:00"/>
    <x v="43"/>
    <x v="0"/>
    <s v="tier - 2"/>
    <x v="428"/>
    <x v="1"/>
  </r>
  <r>
    <x v="429"/>
    <s v=" Mr"/>
    <s v="Eley"/>
    <n v="17.579999999999998"/>
    <n v="4.51"/>
    <s v="No"/>
    <x v="0"/>
    <x v="0"/>
    <x v="1"/>
    <x v="1"/>
    <x v="1"/>
    <x v="2"/>
    <d v="1992-09-17T00:00:00"/>
    <x v="43"/>
    <x v="3"/>
    <s v="tier - 1"/>
    <x v="429"/>
    <x v="1"/>
  </r>
  <r>
    <x v="430"/>
    <s v=" Mr"/>
    <s v="Sedicum"/>
    <n v="17.579999999999998"/>
    <n v="4.51"/>
    <s v="No"/>
    <x v="0"/>
    <x v="0"/>
    <x v="1"/>
    <x v="1"/>
    <x v="1"/>
    <x v="2"/>
    <d v="1991-07-06T00:00:00"/>
    <x v="46"/>
    <x v="1"/>
    <s v="tier - 1"/>
    <x v="430"/>
    <x v="2"/>
  </r>
  <r>
    <x v="431"/>
    <s v=" Mr"/>
    <s v="Markle"/>
    <n v="17.579999999999998"/>
    <n v="4.51"/>
    <s v="No"/>
    <x v="0"/>
    <x v="0"/>
    <x v="1"/>
    <x v="1"/>
    <x v="1"/>
    <x v="2"/>
    <d v="1982-09-27T00:00:00"/>
    <x v="6"/>
    <x v="0"/>
    <s v="tier - 3"/>
    <x v="431"/>
    <x v="2"/>
  </r>
  <r>
    <x v="432"/>
    <s v=" Mrs"/>
    <s v="Kunz"/>
    <n v="17.579999999999998"/>
    <n v="4.51"/>
    <s v="No"/>
    <x v="0"/>
    <x v="0"/>
    <x v="1"/>
    <x v="1"/>
    <x v="1"/>
    <x v="2"/>
    <d v="1975-09-27T00:00:00"/>
    <x v="26"/>
    <x v="0"/>
    <s v="tier - 3"/>
    <x v="432"/>
    <x v="2"/>
  </r>
  <r>
    <x v="433"/>
    <s v=" Mr"/>
    <s v="Wimert"/>
    <n v="17.579999999999998"/>
    <n v="4.51"/>
    <s v="No"/>
    <x v="0"/>
    <x v="0"/>
    <x v="1"/>
    <x v="1"/>
    <x v="1"/>
    <x v="2"/>
    <d v="1985-12-23T00:00:00"/>
    <x v="16"/>
    <x v="1"/>
    <s v="tier - 1"/>
    <x v="433"/>
    <x v="2"/>
  </r>
  <r>
    <x v="434"/>
    <s v=" Mr"/>
    <s v="Peterson"/>
    <n v="17.579999999999998"/>
    <n v="4.51"/>
    <s v="No"/>
    <x v="0"/>
    <x v="0"/>
    <x v="1"/>
    <x v="1"/>
    <x v="1"/>
    <x v="2"/>
    <d v="1984-08-01T00:00:00"/>
    <x v="34"/>
    <x v="4"/>
    <s v="tier - 2"/>
    <x v="434"/>
    <x v="2"/>
  </r>
  <r>
    <x v="435"/>
    <s v=" Mr"/>
    <s v="Mercier"/>
    <n v="17.579999999999998"/>
    <n v="4.51"/>
    <s v="No"/>
    <x v="0"/>
    <x v="0"/>
    <x v="1"/>
    <x v="1"/>
    <x v="1"/>
    <x v="2"/>
    <d v="1984-09-03T00:00:00"/>
    <x v="43"/>
    <x v="0"/>
    <s v="tier - 2"/>
    <x v="435"/>
    <x v="2"/>
  </r>
  <r>
    <x v="436"/>
    <s v=" Ms"/>
    <s v="Laurie"/>
    <n v="17.579999999999998"/>
    <n v="4.51"/>
    <s v="No"/>
    <x v="0"/>
    <x v="0"/>
    <x v="1"/>
    <x v="1"/>
    <x v="1"/>
    <x v="2"/>
    <d v="1989-11-06T00:00:00"/>
    <x v="27"/>
    <x v="4"/>
    <s v="tier - 3"/>
    <x v="436"/>
    <x v="2"/>
  </r>
  <r>
    <x v="437"/>
    <s v=" Ms"/>
    <s v="Sekaquaptewa"/>
    <n v="17.579999999999998"/>
    <n v="4.51"/>
    <s v="No"/>
    <x v="0"/>
    <x v="0"/>
    <x v="1"/>
    <x v="1"/>
    <x v="1"/>
    <x v="2"/>
    <d v="1988-08-08T00:00:00"/>
    <x v="42"/>
    <x v="0"/>
    <s v="tier - 3"/>
    <x v="437"/>
    <x v="2"/>
  </r>
  <r>
    <x v="438"/>
    <s v=" Mr"/>
    <s v="Frash"/>
    <n v="17.579999999999998"/>
    <n v="4.51"/>
    <s v="No"/>
    <x v="0"/>
    <x v="0"/>
    <x v="1"/>
    <x v="1"/>
    <x v="1"/>
    <x v="2"/>
    <d v="1984-06-01T00:00:00"/>
    <x v="1"/>
    <x v="6"/>
    <s v="tier - 3"/>
    <x v="438"/>
    <x v="2"/>
  </r>
  <r>
    <x v="439"/>
    <s v=" Mrs"/>
    <s v="Bukowski"/>
    <n v="17.579999999999998"/>
    <n v="4.51"/>
    <s v="No"/>
    <x v="0"/>
    <x v="0"/>
    <x v="1"/>
    <x v="1"/>
    <x v="1"/>
    <x v="2"/>
    <d v="1989-11-18T00:00:00"/>
    <x v="14"/>
    <x v="3"/>
    <s v="tier - 1"/>
    <x v="439"/>
    <x v="2"/>
  </r>
  <r>
    <x v="440"/>
    <s v=" Mr"/>
    <s v="Sandahl"/>
    <n v="17.579999999999998"/>
    <n v="4.51"/>
    <s v="No"/>
    <x v="0"/>
    <x v="0"/>
    <x v="1"/>
    <x v="1"/>
    <x v="1"/>
    <x v="2"/>
    <d v="1986-06-01T00:00:00"/>
    <x v="7"/>
    <x v="0"/>
    <s v="tier - 2"/>
    <x v="440"/>
    <x v="2"/>
  </r>
  <r>
    <x v="441"/>
    <s v=" Mr"/>
    <s v="Speight"/>
    <n v="17.579999999999998"/>
    <n v="4.51"/>
    <s v="No"/>
    <x v="0"/>
    <x v="0"/>
    <x v="1"/>
    <x v="1"/>
    <x v="1"/>
    <x v="2"/>
    <d v="1994-12-07T00:00:00"/>
    <x v="14"/>
    <x v="3"/>
    <s v="tier - 1"/>
    <x v="441"/>
    <x v="2"/>
  </r>
  <r>
    <x v="442"/>
    <s v=" Mr"/>
    <s v="Lee"/>
    <n v="17.579999999999998"/>
    <n v="4.51"/>
    <s v="No"/>
    <x v="0"/>
    <x v="0"/>
    <x v="1"/>
    <x v="1"/>
    <x v="1"/>
    <x v="2"/>
    <d v="1989-11-07T00:00:00"/>
    <x v="26"/>
    <x v="0"/>
    <s v="tier - 3"/>
    <x v="442"/>
    <x v="2"/>
  </r>
  <r>
    <x v="443"/>
    <s v=" Ms"/>
    <s v="Nielsen"/>
    <n v="17.579999999999998"/>
    <n v="4.51"/>
    <s v="No"/>
    <x v="0"/>
    <x v="0"/>
    <x v="1"/>
    <x v="1"/>
    <x v="1"/>
    <x v="2"/>
    <d v="1972-12-15T00:00:00"/>
    <x v="45"/>
    <x v="0"/>
    <s v="tier - 3"/>
    <x v="443"/>
    <x v="2"/>
  </r>
  <r>
    <x v="444"/>
    <s v=" Ms"/>
    <s v="Zirdok"/>
    <n v="17.579999999999998"/>
    <n v="4.51"/>
    <s v="No"/>
    <x v="0"/>
    <x v="0"/>
    <x v="1"/>
    <x v="1"/>
    <x v="1"/>
    <x v="2"/>
    <d v="1991-08-28T00:00:00"/>
    <x v="25"/>
    <x v="0"/>
    <s v="tier - 1"/>
    <x v="444"/>
    <x v="2"/>
  </r>
  <r>
    <x v="445"/>
    <s v=" Ms"/>
    <s v="Crudale"/>
    <n v="17.579999999999998"/>
    <n v="4.51"/>
    <s v="No"/>
    <x v="0"/>
    <x v="0"/>
    <x v="1"/>
    <x v="1"/>
    <x v="1"/>
    <x v="2"/>
    <d v="1992-06-18T00:00:00"/>
    <x v="47"/>
    <x v="0"/>
    <s v="tier - 1"/>
    <x v="445"/>
    <x v="2"/>
  </r>
  <r>
    <x v="446"/>
    <s v=" Ms"/>
    <s v="Koopmans"/>
    <n v="17.579999999999998"/>
    <n v="4.51"/>
    <s v="No"/>
    <x v="0"/>
    <x v="0"/>
    <x v="1"/>
    <x v="1"/>
    <x v="1"/>
    <x v="2"/>
    <d v="1974-09-02T00:00:00"/>
    <x v="41"/>
    <x v="3"/>
    <s v="tier - 1"/>
    <x v="446"/>
    <x v="2"/>
  </r>
  <r>
    <x v="447"/>
    <s v=" Mr"/>
    <s v="Milani"/>
    <n v="17.579999999999998"/>
    <n v="4.51"/>
    <s v="No"/>
    <x v="0"/>
    <x v="0"/>
    <x v="1"/>
    <x v="1"/>
    <x v="1"/>
    <x v="2"/>
    <d v="1994-11-13T00:00:00"/>
    <x v="12"/>
    <x v="1"/>
    <s v="tier - 2"/>
    <x v="447"/>
    <x v="2"/>
  </r>
  <r>
    <x v="448"/>
    <s v=" Ms"/>
    <s v="Kelly"/>
    <n v="17.579999999999998"/>
    <n v="4.51"/>
    <s v="No"/>
    <x v="0"/>
    <x v="0"/>
    <x v="1"/>
    <x v="1"/>
    <x v="1"/>
    <x v="2"/>
    <d v="2000-09-09T00:00:00"/>
    <x v="13"/>
    <x v="1"/>
    <s v="tier - 3"/>
    <x v="448"/>
    <x v="2"/>
  </r>
  <r>
    <x v="449"/>
    <s v=" Ms"/>
    <s v="Finelli"/>
    <n v="17.579999999999998"/>
    <n v="4.51"/>
    <s v="No"/>
    <x v="0"/>
    <x v="0"/>
    <x v="1"/>
    <x v="1"/>
    <x v="1"/>
    <x v="2"/>
    <d v="1974-11-12T00:00:00"/>
    <x v="7"/>
    <x v="3"/>
    <s v="tier - 2"/>
    <x v="449"/>
    <x v="2"/>
  </r>
  <r>
    <x v="450"/>
    <s v=" Ms"/>
    <s v="Palmer"/>
    <n v="17.579999999999998"/>
    <n v="4.51"/>
    <s v="No"/>
    <x v="0"/>
    <x v="0"/>
    <x v="1"/>
    <x v="1"/>
    <x v="1"/>
    <x v="2"/>
    <d v="1987-09-01T00:00:00"/>
    <x v="43"/>
    <x v="1"/>
    <s v="tier - 2"/>
    <x v="450"/>
    <x v="2"/>
  </r>
  <r>
    <x v="451"/>
    <s v=" Ms"/>
    <s v="Wang"/>
    <n v="17.579999999999998"/>
    <n v="4.51"/>
    <s v="No"/>
    <x v="0"/>
    <x v="0"/>
    <x v="1"/>
    <x v="1"/>
    <x v="1"/>
    <x v="2"/>
    <d v="1986-10-20T00:00:00"/>
    <x v="21"/>
    <x v="4"/>
    <s v="tier - 3"/>
    <x v="451"/>
    <x v="2"/>
  </r>
  <r>
    <x v="452"/>
    <s v=" Ms"/>
    <s v="Beasley"/>
    <n v="17.579999999999998"/>
    <n v="4.51"/>
    <s v="No"/>
    <x v="0"/>
    <x v="0"/>
    <x v="1"/>
    <x v="1"/>
    <x v="1"/>
    <x v="2"/>
    <d v="1986-09-20T00:00:00"/>
    <x v="21"/>
    <x v="0"/>
    <s v="tier - 2"/>
    <x v="452"/>
    <x v="2"/>
  </r>
  <r>
    <x v="453"/>
    <s v=" Ms"/>
    <s v="Bedbury"/>
    <n v="17.579999999999998"/>
    <n v="4.51"/>
    <s v="No"/>
    <x v="0"/>
    <x v="0"/>
    <x v="1"/>
    <x v="1"/>
    <x v="1"/>
    <x v="2"/>
    <d v="1986-10-25T00:00:00"/>
    <x v="0"/>
    <x v="3"/>
    <s v="tier - 2"/>
    <x v="453"/>
    <x v="2"/>
  </r>
  <r>
    <x v="454"/>
    <s v=" Ms"/>
    <s v="Stemberger"/>
    <n v="17.579999999999998"/>
    <n v="4.51"/>
    <s v="No"/>
    <x v="0"/>
    <x v="0"/>
    <x v="1"/>
    <x v="1"/>
    <x v="1"/>
    <x v="2"/>
    <d v="1989-07-19T00:00:00"/>
    <x v="18"/>
    <x v="1"/>
    <s v="tier - 2"/>
    <x v="454"/>
    <x v="2"/>
  </r>
  <r>
    <x v="455"/>
    <s v=" Mr"/>
    <s v="Chebet"/>
    <n v="17.579999999999998"/>
    <n v="4.51"/>
    <s v="No"/>
    <x v="0"/>
    <x v="0"/>
    <x v="1"/>
    <x v="1"/>
    <x v="1"/>
    <x v="2"/>
    <d v="1989-11-25T00:00:00"/>
    <x v="5"/>
    <x v="3"/>
    <s v="tier - 2"/>
    <x v="455"/>
    <x v="2"/>
  </r>
  <r>
    <x v="456"/>
    <s v=" Ms"/>
    <s v="Muir"/>
    <n v="17.579999999999998"/>
    <n v="4.51"/>
    <s v="No"/>
    <x v="0"/>
    <x v="0"/>
    <x v="1"/>
    <x v="1"/>
    <x v="1"/>
    <x v="2"/>
    <d v="1990-07-06T00:00:00"/>
    <x v="31"/>
    <x v="3"/>
    <s v="tier - 3"/>
    <x v="456"/>
    <x v="1"/>
  </r>
  <r>
    <x v="457"/>
    <s v=" Ms"/>
    <s v="Yang"/>
    <n v="17.579999999999998"/>
    <n v="4.51"/>
    <s v="No"/>
    <x v="0"/>
    <x v="0"/>
    <x v="1"/>
    <x v="1"/>
    <x v="1"/>
    <x v="2"/>
    <d v="1987-09-09T00:00:00"/>
    <x v="46"/>
    <x v="3"/>
    <s v="tier - 3"/>
    <x v="457"/>
    <x v="2"/>
  </r>
  <r>
    <x v="458"/>
    <s v=" Mr"/>
    <s v="Gravel"/>
    <n v="17.579999999999998"/>
    <n v="4.51"/>
    <s v="No"/>
    <x v="0"/>
    <x v="0"/>
    <x v="1"/>
    <x v="1"/>
    <x v="1"/>
    <x v="2"/>
    <d v="1987-07-05T00:00:00"/>
    <x v="38"/>
    <x v="3"/>
    <s v="tier - 2"/>
    <x v="458"/>
    <x v="2"/>
  </r>
  <r>
    <x v="459"/>
    <s v=" Ms"/>
    <s v="Smith"/>
    <n v="17.579999999999998"/>
    <n v="4.51"/>
    <s v="No"/>
    <x v="0"/>
    <x v="0"/>
    <x v="1"/>
    <x v="1"/>
    <x v="1"/>
    <x v="2"/>
    <d v="1987-06-29T00:00:00"/>
    <x v="47"/>
    <x v="0"/>
    <s v="tier - 1"/>
    <x v="459"/>
    <x v="2"/>
  </r>
  <r>
    <x v="460"/>
    <s v=" Mr"/>
    <s v="Williams"/>
    <n v="17.579999999999998"/>
    <n v="4.51"/>
    <s v="No"/>
    <x v="0"/>
    <x v="0"/>
    <x v="1"/>
    <x v="1"/>
    <x v="1"/>
    <x v="2"/>
    <d v="1995-06-06T00:00:00"/>
    <x v="11"/>
    <x v="3"/>
    <s v="tier - 2"/>
    <x v="460"/>
    <x v="2"/>
  </r>
  <r>
    <x v="461"/>
    <s v=" Ms"/>
    <s v="Meyer"/>
    <n v="17.579999999999998"/>
    <n v="4.51"/>
    <s v="No"/>
    <x v="0"/>
    <x v="0"/>
    <x v="1"/>
    <x v="1"/>
    <x v="1"/>
    <x v="2"/>
    <d v="1999-12-01T00:00:00"/>
    <x v="9"/>
    <x v="3"/>
    <s v="tier - 1"/>
    <x v="461"/>
    <x v="2"/>
  </r>
  <r>
    <x v="462"/>
    <s v=" Ms"/>
    <s v="Jamieson"/>
    <n v="17.579999999999998"/>
    <n v="4.51"/>
    <s v="No"/>
    <x v="0"/>
    <x v="0"/>
    <x v="1"/>
    <x v="1"/>
    <x v="1"/>
    <x v="2"/>
    <d v="1993-06-17T00:00:00"/>
    <x v="24"/>
    <x v="3"/>
    <s v="tier - 3"/>
    <x v="462"/>
    <x v="1"/>
  </r>
  <r>
    <x v="463"/>
    <s v=" Mr"/>
    <s v="Dufeal"/>
    <n v="17.579999999999998"/>
    <n v="4.51"/>
    <s v="No"/>
    <x v="0"/>
    <x v="0"/>
    <x v="1"/>
    <x v="1"/>
    <x v="1"/>
    <x v="2"/>
    <d v="1983-10-24T00:00:00"/>
    <x v="35"/>
    <x v="3"/>
    <s v="tier - 2"/>
    <x v="463"/>
    <x v="2"/>
  </r>
  <r>
    <x v="464"/>
    <s v=" Ms"/>
    <s v="Sansonetti"/>
    <n v="17.579999999999998"/>
    <n v="4.51"/>
    <s v="No"/>
    <x v="0"/>
    <x v="0"/>
    <x v="1"/>
    <x v="1"/>
    <x v="1"/>
    <x v="2"/>
    <d v="2004-06-06T00:00:00"/>
    <x v="40"/>
    <x v="3"/>
    <s v="tier - 2"/>
    <x v="464"/>
    <x v="2"/>
  </r>
  <r>
    <x v="465"/>
    <s v=" Mr"/>
    <s v="Koneazny"/>
    <n v="17.579999999999998"/>
    <n v="4.51"/>
    <s v="No"/>
    <x v="0"/>
    <x v="0"/>
    <x v="1"/>
    <x v="1"/>
    <x v="1"/>
    <x v="2"/>
    <d v="1979-09-12T00:00:00"/>
    <x v="33"/>
    <x v="1"/>
    <s v="tier - 2"/>
    <x v="465"/>
    <x v="2"/>
  </r>
  <r>
    <x v="466"/>
    <s v=" Mr"/>
    <s v="Johnson"/>
    <n v="17.579999999999998"/>
    <n v="4.51"/>
    <s v="No"/>
    <x v="0"/>
    <x v="0"/>
    <x v="1"/>
    <x v="1"/>
    <x v="1"/>
    <x v="2"/>
    <d v="1984-10-16T00:00:00"/>
    <x v="32"/>
    <x v="1"/>
    <s v="tier - 1"/>
    <x v="466"/>
    <x v="2"/>
  </r>
  <r>
    <x v="467"/>
    <s v=" Mr"/>
    <s v="Glasson"/>
    <n v="17.579999999999998"/>
    <n v="4.51"/>
    <s v="No"/>
    <x v="0"/>
    <x v="0"/>
    <x v="1"/>
    <x v="1"/>
    <x v="1"/>
    <x v="2"/>
    <d v="1991-08-29T00:00:00"/>
    <x v="43"/>
    <x v="0"/>
    <s v="tier - 2"/>
    <x v="467"/>
    <x v="2"/>
  </r>
  <r>
    <x v="468"/>
    <s v=" Mr"/>
    <s v="Canitz"/>
    <n v="17.579999999999998"/>
    <n v="4.51"/>
    <s v="No"/>
    <x v="0"/>
    <x v="0"/>
    <x v="1"/>
    <x v="1"/>
    <x v="1"/>
    <x v="2"/>
    <d v="1990-10-09T00:00:00"/>
    <x v="26"/>
    <x v="4"/>
    <s v="tier - 2"/>
    <x v="468"/>
    <x v="2"/>
  </r>
  <r>
    <x v="469"/>
    <s v=" Mr"/>
    <s v="Li"/>
    <n v="17.579999999999998"/>
    <n v="4.51"/>
    <s v="No"/>
    <x v="0"/>
    <x v="0"/>
    <x v="1"/>
    <x v="1"/>
    <x v="1"/>
    <x v="2"/>
    <d v="1984-08-22T00:00:00"/>
    <x v="11"/>
    <x v="7"/>
    <s v="tier - 1"/>
    <x v="469"/>
    <x v="2"/>
  </r>
  <r>
    <x v="470"/>
    <s v=" Mr"/>
    <s v="Parsons"/>
    <n v="17.579999999999998"/>
    <n v="4.51"/>
    <s v="No"/>
    <x v="0"/>
    <x v="0"/>
    <x v="1"/>
    <x v="1"/>
    <x v="1"/>
    <x v="2"/>
    <d v="1993-12-10T00:00:00"/>
    <x v="43"/>
    <x v="3"/>
    <s v="tier - 2"/>
    <x v="470"/>
    <x v="2"/>
  </r>
  <r>
    <x v="471"/>
    <s v=" Mr"/>
    <s v="Raulli"/>
    <n v="17.579999999999998"/>
    <n v="4.51"/>
    <s v="No"/>
    <x v="0"/>
    <x v="0"/>
    <x v="1"/>
    <x v="1"/>
    <x v="1"/>
    <x v="2"/>
    <d v="1988-09-15T00:00:00"/>
    <x v="5"/>
    <x v="6"/>
    <s v="tier - 1"/>
    <x v="471"/>
    <x v="2"/>
  </r>
  <r>
    <x v="472"/>
    <s v=" Mr"/>
    <s v="Frome"/>
    <n v="17.579999999999998"/>
    <n v="4.51"/>
    <s v="No"/>
    <x v="0"/>
    <x v="0"/>
    <x v="1"/>
    <x v="1"/>
    <x v="1"/>
    <x v="2"/>
    <d v="1987-09-13T00:00:00"/>
    <x v="31"/>
    <x v="3"/>
    <s v="tier - 2"/>
    <x v="472"/>
    <x v="0"/>
  </r>
  <r>
    <x v="473"/>
    <s v=" Ms"/>
    <s v="Sevcik"/>
    <n v="17.579999999999998"/>
    <n v="4.51"/>
    <s v="No"/>
    <x v="0"/>
    <x v="0"/>
    <x v="1"/>
    <x v="1"/>
    <x v="1"/>
    <x v="2"/>
    <d v="1988-11-01T00:00:00"/>
    <x v="33"/>
    <x v="11"/>
    <s v="tier - 3"/>
    <x v="473"/>
    <x v="2"/>
  </r>
  <r>
    <x v="474"/>
    <s v=" Mr"/>
    <s v="Narang"/>
    <n v="17.579999999999998"/>
    <n v="4.51"/>
    <s v="No"/>
    <x v="0"/>
    <x v="0"/>
    <x v="1"/>
    <x v="1"/>
    <x v="1"/>
    <x v="2"/>
    <d v="1987-11-18T00:00:00"/>
    <x v="14"/>
    <x v="0"/>
    <s v="tier - 2"/>
    <x v="474"/>
    <x v="2"/>
  </r>
  <r>
    <x v="475"/>
    <s v=" Ms"/>
    <s v="Royston"/>
    <n v="17.579999999999998"/>
    <n v="4.51"/>
    <s v="No"/>
    <x v="0"/>
    <x v="0"/>
    <x v="1"/>
    <x v="1"/>
    <x v="1"/>
    <x v="2"/>
    <d v="1999-06-19T00:00:00"/>
    <x v="29"/>
    <x v="0"/>
    <s v="tier - 2"/>
    <x v="475"/>
    <x v="2"/>
  </r>
  <r>
    <x v="476"/>
    <s v=" Mr"/>
    <s v="Tieri"/>
    <n v="17.579999999999998"/>
    <n v="4.51"/>
    <s v="No"/>
    <x v="0"/>
    <x v="0"/>
    <x v="1"/>
    <x v="1"/>
    <x v="1"/>
    <x v="2"/>
    <d v="1997-07-14T00:00:00"/>
    <x v="11"/>
    <x v="3"/>
    <s v="tier - 2"/>
    <x v="476"/>
    <x v="1"/>
  </r>
  <r>
    <x v="477"/>
    <s v=" Ms"/>
    <s v="Whitney"/>
    <n v="17.579999999999998"/>
    <n v="4.51"/>
    <s v="No"/>
    <x v="0"/>
    <x v="0"/>
    <x v="1"/>
    <x v="1"/>
    <x v="1"/>
    <x v="2"/>
    <d v="1978-11-22T00:00:00"/>
    <x v="10"/>
    <x v="1"/>
    <s v="tier - 3"/>
    <x v="477"/>
    <x v="2"/>
  </r>
  <r>
    <x v="478"/>
    <s v=" Mr"/>
    <s v="Wandzilak"/>
    <n v="17.579999999999998"/>
    <n v="4.51"/>
    <s v="No"/>
    <x v="0"/>
    <x v="0"/>
    <x v="1"/>
    <x v="1"/>
    <x v="1"/>
    <x v="2"/>
    <d v="1993-06-11T00:00:00"/>
    <x v="0"/>
    <x v="0"/>
    <s v="tier - 1"/>
    <x v="478"/>
    <x v="2"/>
  </r>
  <r>
    <x v="479"/>
    <s v=" Ms"/>
    <s v="Valenzona"/>
    <n v="17.579999999999998"/>
    <n v="4.51"/>
    <s v="No"/>
    <x v="0"/>
    <x v="0"/>
    <x v="1"/>
    <x v="1"/>
    <x v="1"/>
    <x v="2"/>
    <d v="1997-07-29T00:00:00"/>
    <x v="20"/>
    <x v="0"/>
    <s v="tier - 2"/>
    <x v="479"/>
    <x v="2"/>
  </r>
  <r>
    <x v="480"/>
    <s v=" Ms"/>
    <s v="Young"/>
    <n v="17.579999999999998"/>
    <n v="4.51"/>
    <s v="No"/>
    <x v="0"/>
    <x v="0"/>
    <x v="1"/>
    <x v="1"/>
    <x v="1"/>
    <x v="2"/>
    <d v="2001-10-16T00:00:00"/>
    <x v="4"/>
    <x v="0"/>
    <s v="tier - 3"/>
    <x v="480"/>
    <x v="2"/>
  </r>
  <r>
    <x v="481"/>
    <s v=" Mr"/>
    <s v="Richards"/>
    <n v="17.579999999999998"/>
    <n v="4.51"/>
    <s v="No"/>
    <x v="0"/>
    <x v="0"/>
    <x v="1"/>
    <x v="1"/>
    <x v="1"/>
    <x v="2"/>
    <d v="1997-12-04T00:00:00"/>
    <x v="10"/>
    <x v="3"/>
    <s v="tier - 2"/>
    <x v="481"/>
    <x v="2"/>
  </r>
  <r>
    <x v="482"/>
    <s v=" Ms"/>
    <s v="Alexson"/>
    <n v="17.579999999999998"/>
    <n v="4.51"/>
    <s v="No"/>
    <x v="0"/>
    <x v="0"/>
    <x v="1"/>
    <x v="1"/>
    <x v="1"/>
    <x v="2"/>
    <d v="1986-06-29T00:00:00"/>
    <x v="1"/>
    <x v="0"/>
    <s v="tier - 2"/>
    <x v="482"/>
    <x v="2"/>
  </r>
  <r>
    <x v="483"/>
    <s v=" Mr"/>
    <s v="Wright"/>
    <n v="17.579999999999998"/>
    <n v="4.51"/>
    <s v="No"/>
    <x v="0"/>
    <x v="0"/>
    <x v="1"/>
    <x v="1"/>
    <x v="1"/>
    <x v="2"/>
    <d v="1991-09-10T00:00:00"/>
    <x v="40"/>
    <x v="3"/>
    <s v="tier - 1"/>
    <x v="483"/>
    <x v="1"/>
  </r>
  <r>
    <x v="484"/>
    <s v=" Mr"/>
    <s v="McKenna"/>
    <n v="17.579999999999998"/>
    <n v="4.51"/>
    <s v="No"/>
    <x v="0"/>
    <x v="0"/>
    <x v="1"/>
    <x v="1"/>
    <x v="1"/>
    <x v="2"/>
    <d v="1985-12-28T00:00:00"/>
    <x v="24"/>
    <x v="15"/>
    <s v="tier - 2"/>
    <x v="484"/>
    <x v="0"/>
  </r>
  <r>
    <x v="485"/>
    <s v=" Mr"/>
    <s v="Sallade"/>
    <n v="17.579999999999998"/>
    <n v="4.51"/>
    <s v="No"/>
    <x v="0"/>
    <x v="0"/>
    <x v="1"/>
    <x v="1"/>
    <x v="1"/>
    <x v="2"/>
    <d v="1988-11-09T00:00:00"/>
    <x v="10"/>
    <x v="1"/>
    <s v="tier - 3"/>
    <x v="485"/>
    <x v="2"/>
  </r>
  <r>
    <x v="486"/>
    <s v=" Mr"/>
    <s v="Argall"/>
    <n v="17.579999999999998"/>
    <n v="4.51"/>
    <s v="No"/>
    <x v="0"/>
    <x v="0"/>
    <x v="1"/>
    <x v="1"/>
    <x v="1"/>
    <x v="2"/>
    <d v="1988-07-08T00:00:00"/>
    <x v="12"/>
    <x v="3"/>
    <s v="tier - 3"/>
    <x v="486"/>
    <x v="2"/>
  </r>
  <r>
    <x v="487"/>
    <s v=" Ms"/>
    <s v="Patchell"/>
    <n v="17.579999999999998"/>
    <n v="4.51"/>
    <s v="No"/>
    <x v="0"/>
    <x v="0"/>
    <x v="1"/>
    <x v="1"/>
    <x v="1"/>
    <x v="2"/>
    <d v="1977-06-09T00:00:00"/>
    <x v="10"/>
    <x v="2"/>
    <s v="tier - 3"/>
    <x v="487"/>
    <x v="2"/>
  </r>
  <r>
    <x v="488"/>
    <s v=" Ms"/>
    <s v="Catoggio"/>
    <n v="17.579999999999998"/>
    <n v="4.51"/>
    <s v="No"/>
    <x v="0"/>
    <x v="0"/>
    <x v="1"/>
    <x v="1"/>
    <x v="1"/>
    <x v="2"/>
    <d v="1988-09-04T00:00:00"/>
    <x v="29"/>
    <x v="3"/>
    <s v="tier - 2"/>
    <x v="488"/>
    <x v="2"/>
  </r>
  <r>
    <x v="489"/>
    <s v=" Ms"/>
    <s v="Adams"/>
    <n v="17.579999999999998"/>
    <n v="4.51"/>
    <s v="No"/>
    <x v="0"/>
    <x v="0"/>
    <x v="1"/>
    <x v="1"/>
    <x v="1"/>
    <x v="2"/>
    <d v="1988-06-24T00:00:00"/>
    <x v="20"/>
    <x v="1"/>
    <s v="tier - 3"/>
    <x v="489"/>
    <x v="2"/>
  </r>
  <r>
    <x v="490"/>
    <s v=" Ms"/>
    <s v="Windt"/>
    <n v="17.579999999999998"/>
    <n v="4.51"/>
    <s v="No"/>
    <x v="0"/>
    <x v="0"/>
    <x v="1"/>
    <x v="1"/>
    <x v="1"/>
    <x v="2"/>
    <d v="1973-11-07T00:00:00"/>
    <x v="30"/>
    <x v="7"/>
    <s v="tier - 3"/>
    <x v="490"/>
    <x v="2"/>
  </r>
  <r>
    <x v="491"/>
    <s v=" Ms"/>
    <s v="Ryan"/>
    <n v="17.579999999999998"/>
    <n v="4.51"/>
    <s v="No"/>
    <x v="0"/>
    <x v="0"/>
    <x v="1"/>
    <x v="1"/>
    <x v="1"/>
    <x v="2"/>
    <d v="1991-08-30T00:00:00"/>
    <x v="4"/>
    <x v="0"/>
    <s v="tier - 1"/>
    <x v="491"/>
    <x v="2"/>
  </r>
  <r>
    <x v="492"/>
    <s v=" Ms"/>
    <s v="Marion"/>
    <n v="17.579999999999998"/>
    <n v="4.51"/>
    <s v="No"/>
    <x v="0"/>
    <x v="0"/>
    <x v="1"/>
    <x v="1"/>
    <x v="1"/>
    <x v="2"/>
    <d v="1974-06-26T00:00:00"/>
    <x v="0"/>
    <x v="10"/>
    <s v="tier - 2"/>
    <x v="492"/>
    <x v="2"/>
  </r>
  <r>
    <x v="493"/>
    <s v=" Ms"/>
    <s v="Raffetto"/>
    <n v="17.579999999999998"/>
    <n v="4.51"/>
    <s v="No"/>
    <x v="0"/>
    <x v="0"/>
    <x v="1"/>
    <x v="1"/>
    <x v="1"/>
    <x v="2"/>
    <d v="1991-11-27T00:00:00"/>
    <x v="35"/>
    <x v="3"/>
    <s v="tier - 3"/>
    <x v="493"/>
    <x v="2"/>
  </r>
  <r>
    <x v="494"/>
    <s v=" Mr"/>
    <s v="Young"/>
    <n v="17.579999999999998"/>
    <n v="4.51"/>
    <s v="No"/>
    <x v="0"/>
    <x v="0"/>
    <x v="1"/>
    <x v="1"/>
    <x v="1"/>
    <x v="2"/>
    <d v="1991-08-23T00:00:00"/>
    <x v="28"/>
    <x v="1"/>
    <s v="tier - 3"/>
    <x v="494"/>
    <x v="2"/>
  </r>
  <r>
    <x v="495"/>
    <s v=" Ms"/>
    <s v="Oehlke"/>
    <n v="17.579999999999998"/>
    <n v="4.51"/>
    <s v="No"/>
    <x v="0"/>
    <x v="0"/>
    <x v="1"/>
    <x v="1"/>
    <x v="1"/>
    <x v="2"/>
    <d v="1993-08-10T00:00:00"/>
    <x v="32"/>
    <x v="1"/>
    <s v="tier - 2"/>
    <x v="495"/>
    <x v="2"/>
  </r>
  <r>
    <x v="496"/>
    <s v=" Mr"/>
    <s v="Sudol"/>
    <n v="17.579999999999998"/>
    <n v="4.51"/>
    <s v="No"/>
    <x v="0"/>
    <x v="0"/>
    <x v="1"/>
    <x v="1"/>
    <x v="1"/>
    <x v="2"/>
    <d v="2002-08-21T00:00:00"/>
    <x v="5"/>
    <x v="0"/>
    <s v="tier - 1"/>
    <x v="496"/>
    <x v="2"/>
  </r>
  <r>
    <x v="497"/>
    <s v=" Mr"/>
    <s v="Van Es"/>
    <n v="17.579999999999998"/>
    <n v="4.51"/>
    <s v="No"/>
    <x v="0"/>
    <x v="0"/>
    <x v="1"/>
    <x v="1"/>
    <x v="1"/>
    <x v="2"/>
    <d v="1981-10-18T00:00:00"/>
    <x v="46"/>
    <x v="0"/>
    <s v="tier - 3"/>
    <x v="497"/>
    <x v="2"/>
  </r>
  <r>
    <x v="498"/>
    <s v=" Mr"/>
    <s v="Dolge"/>
    <n v="17.579999999999998"/>
    <n v="4.51"/>
    <s v="No"/>
    <x v="0"/>
    <x v="0"/>
    <x v="1"/>
    <x v="1"/>
    <x v="1"/>
    <x v="2"/>
    <d v="1993-07-10T00:00:00"/>
    <x v="23"/>
    <x v="4"/>
    <s v="tier - 1"/>
    <x v="498"/>
    <x v="2"/>
  </r>
  <r>
    <x v="499"/>
    <s v=" Mr"/>
    <s v="Marlier"/>
    <n v="17.579999999999998"/>
    <n v="4.51"/>
    <s v="No"/>
    <x v="0"/>
    <x v="0"/>
    <x v="1"/>
    <x v="1"/>
    <x v="1"/>
    <x v="2"/>
    <d v="1989-07-10T00:00:00"/>
    <x v="27"/>
    <x v="0"/>
    <s v="tier - 2"/>
    <x v="499"/>
    <x v="1"/>
  </r>
  <r>
    <x v="500"/>
    <s v=" Mr"/>
    <s v="Girard"/>
    <n v="17.579999999999998"/>
    <n v="4.51"/>
    <s v="No"/>
    <x v="0"/>
    <x v="0"/>
    <x v="1"/>
    <x v="1"/>
    <x v="1"/>
    <x v="2"/>
    <d v="1986-10-27T00:00:00"/>
    <x v="14"/>
    <x v="0"/>
    <s v="tier - 1"/>
    <x v="500"/>
    <x v="2"/>
  </r>
  <r>
    <x v="501"/>
    <s v=" Mr"/>
    <s v="Lee"/>
    <n v="17.579999999999998"/>
    <n v="4.51"/>
    <s v="No"/>
    <x v="0"/>
    <x v="0"/>
    <x v="1"/>
    <x v="1"/>
    <x v="1"/>
    <x v="2"/>
    <d v="1986-12-23T00:00:00"/>
    <x v="17"/>
    <x v="0"/>
    <s v="tier - 1"/>
    <x v="501"/>
    <x v="2"/>
  </r>
  <r>
    <x v="502"/>
    <s v=" Mr"/>
    <s v="Hubbard"/>
    <n v="17.579999999999998"/>
    <n v="4.51"/>
    <s v="No"/>
    <x v="0"/>
    <x v="0"/>
    <x v="1"/>
    <x v="1"/>
    <x v="1"/>
    <x v="2"/>
    <d v="1997-09-29T00:00:00"/>
    <x v="45"/>
    <x v="1"/>
    <s v="tier - 3"/>
    <x v="502"/>
    <x v="2"/>
  </r>
  <r>
    <x v="503"/>
    <s v=" Mr"/>
    <s v="Koester"/>
    <n v="17.579999999999998"/>
    <n v="4.51"/>
    <s v="No"/>
    <x v="0"/>
    <x v="0"/>
    <x v="1"/>
    <x v="1"/>
    <x v="1"/>
    <x v="2"/>
    <d v="1989-09-01T00:00:00"/>
    <x v="9"/>
    <x v="1"/>
    <s v="tier - 3"/>
    <x v="503"/>
    <x v="2"/>
  </r>
  <r>
    <x v="504"/>
    <s v=" Ms"/>
    <s v="Matthews"/>
    <n v="17.579999999999998"/>
    <n v="4.51"/>
    <s v="No"/>
    <x v="0"/>
    <x v="0"/>
    <x v="1"/>
    <x v="1"/>
    <x v="1"/>
    <x v="2"/>
    <d v="1995-12-27T00:00:00"/>
    <x v="40"/>
    <x v="3"/>
    <s v="tier - 3"/>
    <x v="504"/>
    <x v="2"/>
  </r>
  <r>
    <x v="505"/>
    <s v=" Mr"/>
    <s v="Rubinich"/>
    <n v="17.579999999999998"/>
    <n v="4.51"/>
    <s v="No"/>
    <x v="0"/>
    <x v="0"/>
    <x v="1"/>
    <x v="1"/>
    <x v="1"/>
    <x v="2"/>
    <d v="2001-06-07T00:00:00"/>
    <x v="46"/>
    <x v="6"/>
    <s v="tier - 3"/>
    <x v="505"/>
    <x v="2"/>
  </r>
  <r>
    <x v="506"/>
    <s v=" Ms"/>
    <s v="Alban"/>
    <n v="17.579999999999998"/>
    <n v="4.51"/>
    <s v="No"/>
    <x v="0"/>
    <x v="0"/>
    <x v="1"/>
    <x v="1"/>
    <x v="1"/>
    <x v="2"/>
    <d v="1974-09-11T00:00:00"/>
    <x v="36"/>
    <x v="0"/>
    <s v="tier - 2"/>
    <x v="506"/>
    <x v="2"/>
  </r>
  <r>
    <x v="507"/>
    <s v=" Ms"/>
    <s v="Corcoran"/>
    <n v="17.579999999999998"/>
    <n v="4.51"/>
    <s v="No"/>
    <x v="0"/>
    <x v="0"/>
    <x v="1"/>
    <x v="1"/>
    <x v="1"/>
    <x v="2"/>
    <d v="1979-12-13T00:00:00"/>
    <x v="12"/>
    <x v="3"/>
    <s v="tier - 3"/>
    <x v="507"/>
    <x v="2"/>
  </r>
  <r>
    <x v="508"/>
    <s v=" Ms"/>
    <s v="Sargent"/>
    <n v="17.579999999999998"/>
    <n v="4.51"/>
    <s v="No"/>
    <x v="0"/>
    <x v="0"/>
    <x v="1"/>
    <x v="1"/>
    <x v="1"/>
    <x v="2"/>
    <d v="1995-09-29T00:00:00"/>
    <x v="24"/>
    <x v="0"/>
    <s v="tier - 1"/>
    <x v="508"/>
    <x v="2"/>
  </r>
  <r>
    <x v="509"/>
    <s v=" Ms"/>
    <s v="Watson"/>
    <n v="17.579999999999998"/>
    <n v="4.51"/>
    <s v="No"/>
    <x v="0"/>
    <x v="0"/>
    <x v="1"/>
    <x v="1"/>
    <x v="1"/>
    <x v="2"/>
    <d v="1992-09-10T00:00:00"/>
    <x v="10"/>
    <x v="0"/>
    <s v="tier - 2"/>
    <x v="509"/>
    <x v="1"/>
  </r>
  <r>
    <x v="510"/>
    <s v=" Ms"/>
    <s v="Esponda"/>
    <n v="17.579999999999998"/>
    <n v="4.51"/>
    <s v="No"/>
    <x v="0"/>
    <x v="0"/>
    <x v="1"/>
    <x v="1"/>
    <x v="1"/>
    <x v="2"/>
    <d v="2000-12-11T00:00:00"/>
    <x v="38"/>
    <x v="1"/>
    <s v="tier - 2"/>
    <x v="510"/>
    <x v="2"/>
  </r>
  <r>
    <x v="511"/>
    <s v=" Mr"/>
    <s v="Krall"/>
    <n v="17.579999999999998"/>
    <n v="4.51"/>
    <s v="No"/>
    <x v="0"/>
    <x v="0"/>
    <x v="1"/>
    <x v="1"/>
    <x v="1"/>
    <x v="2"/>
    <d v="2002-06-27T00:00:00"/>
    <x v="12"/>
    <x v="3"/>
    <s v="tier - 1"/>
    <x v="511"/>
    <x v="2"/>
  </r>
  <r>
    <x v="512"/>
    <s v=" Ms"/>
    <s v="Poskin"/>
    <n v="17.579999999999998"/>
    <n v="4.51"/>
    <s v="No"/>
    <x v="0"/>
    <x v="0"/>
    <x v="1"/>
    <x v="1"/>
    <x v="1"/>
    <x v="2"/>
    <d v="1995-12-01T00:00:00"/>
    <x v="38"/>
    <x v="1"/>
    <s v="tier - 2"/>
    <x v="512"/>
    <x v="0"/>
  </r>
  <r>
    <x v="513"/>
    <s v=" Ms"/>
    <s v="Halfmann"/>
    <n v="17.579999999999998"/>
    <n v="4.51"/>
    <s v="No"/>
    <x v="0"/>
    <x v="0"/>
    <x v="1"/>
    <x v="1"/>
    <x v="1"/>
    <x v="2"/>
    <d v="1981-07-03T00:00:00"/>
    <x v="36"/>
    <x v="6"/>
    <s v="tier - 1"/>
    <x v="513"/>
    <x v="2"/>
  </r>
  <r>
    <x v="514"/>
    <s v=" Mr"/>
    <s v="Klapper"/>
    <n v="17.579999999999998"/>
    <n v="4.51"/>
    <s v="No"/>
    <x v="0"/>
    <x v="0"/>
    <x v="1"/>
    <x v="1"/>
    <x v="1"/>
    <x v="2"/>
    <d v="1978-10-03T00:00:00"/>
    <x v="4"/>
    <x v="2"/>
    <s v="tier - 3"/>
    <x v="514"/>
    <x v="2"/>
  </r>
  <r>
    <x v="515"/>
    <s v=" Ms"/>
    <s v="George"/>
    <n v="17.579999999999998"/>
    <n v="4.51"/>
    <s v="No"/>
    <x v="0"/>
    <x v="0"/>
    <x v="1"/>
    <x v="1"/>
    <x v="1"/>
    <x v="2"/>
    <d v="1989-12-16T00:00:00"/>
    <x v="44"/>
    <x v="0"/>
    <s v="tier - 1"/>
    <x v="515"/>
    <x v="2"/>
  </r>
  <r>
    <x v="516"/>
    <s v=" Mrs"/>
    <s v="Hicks"/>
    <n v="17.579999999999998"/>
    <n v="4.51"/>
    <s v="No"/>
    <x v="0"/>
    <x v="0"/>
    <x v="1"/>
    <x v="1"/>
    <x v="1"/>
    <x v="2"/>
    <d v="1987-06-22T00:00:00"/>
    <x v="8"/>
    <x v="0"/>
    <s v="tier - 3"/>
    <x v="516"/>
    <x v="2"/>
  </r>
  <r>
    <x v="517"/>
    <s v=" Mr"/>
    <s v="Lockyer"/>
    <n v="17.579999999999998"/>
    <n v="4.51"/>
    <s v="No"/>
    <x v="0"/>
    <x v="0"/>
    <x v="1"/>
    <x v="1"/>
    <x v="1"/>
    <x v="2"/>
    <d v="1989-12-09T00:00:00"/>
    <x v="29"/>
    <x v="2"/>
    <s v="tier - 3"/>
    <x v="517"/>
    <x v="2"/>
  </r>
  <r>
    <x v="518"/>
    <s v=" Mr"/>
    <s v="Byrnes"/>
    <n v="17.579999999999998"/>
    <n v="4.51"/>
    <s v="No"/>
    <x v="0"/>
    <x v="0"/>
    <x v="1"/>
    <x v="1"/>
    <x v="1"/>
    <x v="2"/>
    <d v="1989-08-01T00:00:00"/>
    <x v="15"/>
    <x v="0"/>
    <s v="tier - 3"/>
    <x v="518"/>
    <x v="2"/>
  </r>
  <r>
    <x v="519"/>
    <s v=" Mr"/>
    <s v="Norris"/>
    <n v="17.579999999999998"/>
    <n v="4.51"/>
    <s v="No"/>
    <x v="0"/>
    <x v="0"/>
    <x v="1"/>
    <x v="1"/>
    <x v="1"/>
    <x v="2"/>
    <d v="1992-08-16T00:00:00"/>
    <x v="14"/>
    <x v="2"/>
    <s v="tier - 3"/>
    <x v="519"/>
    <x v="2"/>
  </r>
  <r>
    <x v="520"/>
    <s v=" Mr"/>
    <s v="Darda"/>
    <n v="17.579999999999998"/>
    <n v="4.51"/>
    <s v="No"/>
    <x v="0"/>
    <x v="0"/>
    <x v="1"/>
    <x v="1"/>
    <x v="1"/>
    <x v="2"/>
    <d v="1987-11-22T00:00:00"/>
    <x v="11"/>
    <x v="1"/>
    <s v="tier - 1"/>
    <x v="520"/>
    <x v="1"/>
  </r>
  <r>
    <x v="521"/>
    <s v=" Mr"/>
    <s v="Otstot"/>
    <n v="17.579999999999998"/>
    <n v="4.51"/>
    <s v="No"/>
    <x v="0"/>
    <x v="0"/>
    <x v="1"/>
    <x v="1"/>
    <x v="1"/>
    <x v="2"/>
    <d v="1987-09-02T00:00:00"/>
    <x v="14"/>
    <x v="16"/>
    <s v="tier - 2"/>
    <x v="521"/>
    <x v="2"/>
  </r>
  <r>
    <x v="522"/>
    <s v=" Ms"/>
    <s v="Bowley"/>
    <n v="17.579999999999998"/>
    <n v="4.51"/>
    <s v="No"/>
    <x v="0"/>
    <x v="0"/>
    <x v="1"/>
    <x v="1"/>
    <x v="1"/>
    <x v="2"/>
    <d v="1987-06-05T00:00:00"/>
    <x v="24"/>
    <x v="0"/>
    <s v="tier - 2"/>
    <x v="522"/>
    <x v="2"/>
  </r>
  <r>
    <x v="523"/>
    <s v=" Ms"/>
    <s v="Rogers"/>
    <n v="17.579999999999998"/>
    <n v="4.51"/>
    <s v="No"/>
    <x v="0"/>
    <x v="0"/>
    <x v="1"/>
    <x v="1"/>
    <x v="1"/>
    <x v="2"/>
    <d v="2004-11-24T00:00:00"/>
    <x v="5"/>
    <x v="0"/>
    <s v="tier - 3"/>
    <x v="523"/>
    <x v="2"/>
  </r>
  <r>
    <x v="524"/>
    <s v=" Mr"/>
    <s v="Mclaughlin"/>
    <n v="17.579999999999998"/>
    <n v="4.51"/>
    <s v="No"/>
    <x v="0"/>
    <x v="0"/>
    <x v="1"/>
    <x v="1"/>
    <x v="1"/>
    <x v="2"/>
    <d v="1991-10-12T00:00:00"/>
    <x v="4"/>
    <x v="0"/>
    <s v="tier - 3"/>
    <x v="524"/>
    <x v="2"/>
  </r>
  <r>
    <x v="525"/>
    <s v=" Mr"/>
    <s v="Ziegler"/>
    <n v="17.579999999999998"/>
    <n v="4.51"/>
    <s v="No"/>
    <x v="0"/>
    <x v="0"/>
    <x v="1"/>
    <x v="1"/>
    <x v="1"/>
    <x v="2"/>
    <d v="1986-09-05T00:00:00"/>
    <x v="38"/>
    <x v="0"/>
    <s v="tier - 1"/>
    <x v="525"/>
    <x v="2"/>
  </r>
  <r>
    <x v="526"/>
    <s v=" Mr"/>
    <s v="Hughey"/>
    <n v="17.579999999999998"/>
    <n v="4.51"/>
    <s v="No"/>
    <x v="0"/>
    <x v="0"/>
    <x v="1"/>
    <x v="1"/>
    <x v="1"/>
    <x v="2"/>
    <d v="1980-07-02T00:00:00"/>
    <x v="31"/>
    <x v="0"/>
    <s v="tier - 3"/>
    <x v="526"/>
    <x v="2"/>
  </r>
  <r>
    <x v="527"/>
    <s v=" Mr"/>
    <s v="Knast"/>
    <n v="17.579999999999998"/>
    <n v="4.51"/>
    <s v="No"/>
    <x v="0"/>
    <x v="0"/>
    <x v="1"/>
    <x v="1"/>
    <x v="1"/>
    <x v="2"/>
    <d v="1994-08-12T00:00:00"/>
    <x v="4"/>
    <x v="1"/>
    <s v="tier - 1"/>
    <x v="527"/>
    <x v="2"/>
  </r>
  <r>
    <x v="528"/>
    <s v=" Mr"/>
    <s v="Stob"/>
    <n v="17.579999999999998"/>
    <n v="4.51"/>
    <s v="No"/>
    <x v="0"/>
    <x v="0"/>
    <x v="1"/>
    <x v="1"/>
    <x v="1"/>
    <x v="2"/>
    <d v="1992-09-28T00:00:00"/>
    <x v="8"/>
    <x v="0"/>
    <s v="tier - 2"/>
    <x v="528"/>
    <x v="2"/>
  </r>
  <r>
    <x v="529"/>
    <s v=" Mr"/>
    <s v="Jensen"/>
    <n v="17.579999999999998"/>
    <n v="4.51"/>
    <s v="No"/>
    <x v="0"/>
    <x v="0"/>
    <x v="1"/>
    <x v="1"/>
    <x v="1"/>
    <x v="2"/>
    <d v="1981-08-12T00:00:00"/>
    <x v="26"/>
    <x v="1"/>
    <s v="tier - 3"/>
    <x v="529"/>
    <x v="2"/>
  </r>
  <r>
    <x v="530"/>
    <s v=" Mr"/>
    <s v="Mutter"/>
    <n v="17.579999999999998"/>
    <n v="4.51"/>
    <s v="No"/>
    <x v="0"/>
    <x v="0"/>
    <x v="1"/>
    <x v="1"/>
    <x v="1"/>
    <x v="2"/>
    <d v="1977-12-04T00:00:00"/>
    <x v="42"/>
    <x v="0"/>
    <s v="tier - 3"/>
    <x v="530"/>
    <x v="2"/>
  </r>
  <r>
    <x v="531"/>
    <s v=" Mr"/>
    <s v="Ahern"/>
    <n v="17.579999999999998"/>
    <n v="4.51"/>
    <s v="No"/>
    <x v="0"/>
    <x v="0"/>
    <x v="1"/>
    <x v="1"/>
    <x v="1"/>
    <x v="2"/>
    <d v="2003-06-22T00:00:00"/>
    <x v="26"/>
    <x v="1"/>
    <s v="tier - 3"/>
    <x v="531"/>
    <x v="2"/>
  </r>
  <r>
    <x v="532"/>
    <s v=" Mr"/>
    <s v="Chviruk"/>
    <n v="17.579999999999998"/>
    <n v="4.51"/>
    <s v="No"/>
    <x v="0"/>
    <x v="0"/>
    <x v="1"/>
    <x v="1"/>
    <x v="1"/>
    <x v="2"/>
    <d v="1990-09-04T00:00:00"/>
    <x v="12"/>
    <x v="2"/>
    <s v="tier - 3"/>
    <x v="532"/>
    <x v="1"/>
  </r>
  <r>
    <x v="533"/>
    <s v=" Mr"/>
    <s v="Meehan"/>
    <n v="17.579999999999998"/>
    <n v="4.51"/>
    <s v="No"/>
    <x v="0"/>
    <x v="0"/>
    <x v="1"/>
    <x v="1"/>
    <x v="1"/>
    <x v="2"/>
    <d v="2003-10-04T00:00:00"/>
    <x v="23"/>
    <x v="3"/>
    <s v="tier - 1"/>
    <x v="533"/>
    <x v="2"/>
  </r>
  <r>
    <x v="534"/>
    <s v=" Mr"/>
    <s v="Gammon"/>
    <n v="17.579999999999998"/>
    <n v="4.51"/>
    <s v="No"/>
    <x v="0"/>
    <x v="0"/>
    <x v="1"/>
    <x v="1"/>
    <x v="1"/>
    <x v="2"/>
    <d v="1979-10-18T00:00:00"/>
    <x v="28"/>
    <x v="0"/>
    <s v="tier - 1"/>
    <x v="534"/>
    <x v="2"/>
  </r>
  <r>
    <x v="535"/>
    <s v=" Ms"/>
    <s v="Lee"/>
    <n v="17.579999999999998"/>
    <n v="4.51"/>
    <s v="No"/>
    <x v="0"/>
    <x v="0"/>
    <x v="1"/>
    <x v="1"/>
    <x v="1"/>
    <x v="2"/>
    <d v="1990-07-13T00:00:00"/>
    <x v="44"/>
    <x v="3"/>
    <s v="tier - 1"/>
    <x v="535"/>
    <x v="2"/>
  </r>
  <r>
    <x v="536"/>
    <s v=" Mr"/>
    <s v="Franco"/>
    <n v="17.579999999999998"/>
    <n v="4.51"/>
    <s v="No"/>
    <x v="0"/>
    <x v="0"/>
    <x v="1"/>
    <x v="1"/>
    <x v="1"/>
    <x v="2"/>
    <d v="1990-09-26T00:00:00"/>
    <x v="15"/>
    <x v="3"/>
    <s v="tier - 2"/>
    <x v="536"/>
    <x v="2"/>
  </r>
  <r>
    <x v="537"/>
    <s v=" Mr"/>
    <s v="Patterson"/>
    <n v="17.579999999999998"/>
    <n v="4.51"/>
    <s v="No"/>
    <x v="0"/>
    <x v="0"/>
    <x v="1"/>
    <x v="1"/>
    <x v="1"/>
    <x v="2"/>
    <d v="1990-08-05T00:00:00"/>
    <x v="15"/>
    <x v="4"/>
    <s v="tier - 3"/>
    <x v="537"/>
    <x v="1"/>
  </r>
  <r>
    <x v="538"/>
    <s v=" Ms"/>
    <s v="Valdes"/>
    <n v="17.579999999999998"/>
    <n v="4.51"/>
    <s v="No"/>
    <x v="0"/>
    <x v="0"/>
    <x v="1"/>
    <x v="1"/>
    <x v="1"/>
    <x v="2"/>
    <d v="1996-10-25T00:00:00"/>
    <x v="28"/>
    <x v="1"/>
    <s v="tier - 1"/>
    <x v="538"/>
    <x v="2"/>
  </r>
  <r>
    <x v="539"/>
    <s v=" Mr"/>
    <s v="Craig"/>
    <n v="17.579999999999998"/>
    <n v="4.51"/>
    <s v="No"/>
    <x v="0"/>
    <x v="0"/>
    <x v="1"/>
    <x v="1"/>
    <x v="1"/>
    <x v="2"/>
    <d v="1998-06-29T00:00:00"/>
    <x v="12"/>
    <x v="0"/>
    <s v="tier - 1"/>
    <x v="539"/>
    <x v="2"/>
  </r>
  <r>
    <x v="540"/>
    <s v=" Ms"/>
    <s v="Whipple"/>
    <n v="17.579999999999998"/>
    <n v="4.51"/>
    <s v="No"/>
    <x v="0"/>
    <x v="0"/>
    <x v="1"/>
    <x v="1"/>
    <x v="1"/>
    <x v="2"/>
    <d v="2000-07-02T00:00:00"/>
    <x v="1"/>
    <x v="1"/>
    <s v="tier - 3"/>
    <x v="540"/>
    <x v="2"/>
  </r>
  <r>
    <x v="541"/>
    <s v=" Ms"/>
    <s v="Marton"/>
    <n v="17.579999999999998"/>
    <n v="4.51"/>
    <s v="No"/>
    <x v="0"/>
    <x v="0"/>
    <x v="1"/>
    <x v="1"/>
    <x v="1"/>
    <x v="2"/>
    <d v="1989-09-18T00:00:00"/>
    <x v="21"/>
    <x v="0"/>
    <s v="tier - 2"/>
    <x v="541"/>
    <x v="2"/>
  </r>
  <r>
    <x v="542"/>
    <s v=" Ms"/>
    <s v="Hildebrandt"/>
    <n v="17.579999999999998"/>
    <n v="4.51"/>
    <s v="No"/>
    <x v="0"/>
    <x v="0"/>
    <x v="1"/>
    <x v="1"/>
    <x v="1"/>
    <x v="2"/>
    <d v="1996-12-25T00:00:00"/>
    <x v="3"/>
    <x v="2"/>
    <s v="tier - 2"/>
    <x v="542"/>
    <x v="2"/>
  </r>
  <r>
    <x v="543"/>
    <s v=" Ms"/>
    <s v="Biggs"/>
    <n v="17.579999999999998"/>
    <n v="4.51"/>
    <s v="No"/>
    <x v="0"/>
    <x v="0"/>
    <x v="1"/>
    <x v="1"/>
    <x v="1"/>
    <x v="2"/>
    <d v="1990-09-20T00:00:00"/>
    <x v="19"/>
    <x v="0"/>
    <s v="tier - 2"/>
    <x v="543"/>
    <x v="2"/>
  </r>
  <r>
    <x v="544"/>
    <s v=" Ms"/>
    <s v="Shigezumi"/>
    <n v="17.579999999999998"/>
    <n v="4.51"/>
    <s v="No"/>
    <x v="0"/>
    <x v="0"/>
    <x v="1"/>
    <x v="1"/>
    <x v="1"/>
    <x v="2"/>
    <d v="2004-12-22T00:00:00"/>
    <x v="41"/>
    <x v="0"/>
    <s v="tier - 2"/>
    <x v="544"/>
    <x v="2"/>
  </r>
  <r>
    <x v="545"/>
    <s v=" Ms"/>
    <s v="Meineke"/>
    <n v="17.579999999999998"/>
    <n v="4.51"/>
    <s v="No"/>
    <x v="0"/>
    <x v="0"/>
    <x v="1"/>
    <x v="1"/>
    <x v="1"/>
    <x v="2"/>
    <d v="1990-11-17T00:00:00"/>
    <x v="24"/>
    <x v="1"/>
    <s v="tier - 1"/>
    <x v="545"/>
    <x v="2"/>
  </r>
  <r>
    <x v="546"/>
    <s v=" Ms"/>
    <s v="Ludington"/>
    <n v="17.579999999999998"/>
    <n v="4.51"/>
    <s v="No"/>
    <x v="0"/>
    <x v="0"/>
    <x v="1"/>
    <x v="1"/>
    <x v="1"/>
    <x v="2"/>
    <d v="1988-06-13T00:00:00"/>
    <x v="45"/>
    <x v="10"/>
    <s v="tier - 2"/>
    <x v="546"/>
    <x v="2"/>
  </r>
  <r>
    <x v="547"/>
    <s v=" Mr"/>
    <s v="Perrich"/>
    <n v="17.579999999999998"/>
    <n v="4.51"/>
    <s v="No"/>
    <x v="0"/>
    <x v="0"/>
    <x v="1"/>
    <x v="1"/>
    <x v="1"/>
    <x v="2"/>
    <d v="1993-06-29T00:00:00"/>
    <x v="32"/>
    <x v="6"/>
    <s v="tier - 1"/>
    <x v="547"/>
    <x v="2"/>
  </r>
  <r>
    <x v="548"/>
    <s v=" Ms"/>
    <s v="Cervantes"/>
    <n v="17.579999999999998"/>
    <n v="4.51"/>
    <s v="No"/>
    <x v="0"/>
    <x v="0"/>
    <x v="1"/>
    <x v="1"/>
    <x v="1"/>
    <x v="2"/>
    <d v="1992-08-13T00:00:00"/>
    <x v="17"/>
    <x v="3"/>
    <s v="tier - 2"/>
    <x v="548"/>
    <x v="2"/>
  </r>
  <r>
    <x v="549"/>
    <s v=" Mr"/>
    <s v="Andrews"/>
    <n v="17.579999999999998"/>
    <n v="4.51"/>
    <s v="No"/>
    <x v="0"/>
    <x v="0"/>
    <x v="1"/>
    <x v="1"/>
    <x v="1"/>
    <x v="2"/>
    <d v="1987-12-05T00:00:00"/>
    <x v="14"/>
    <x v="1"/>
    <s v="tier - 3"/>
    <x v="549"/>
    <x v="2"/>
  </r>
  <r>
    <x v="550"/>
    <s v=" Mr"/>
    <s v="Ruvalcaba"/>
    <n v="17.579999999999998"/>
    <n v="4.51"/>
    <s v="No"/>
    <x v="0"/>
    <x v="0"/>
    <x v="1"/>
    <x v="1"/>
    <x v="1"/>
    <x v="2"/>
    <d v="2003-10-02T00:00:00"/>
    <x v="8"/>
    <x v="3"/>
    <s v="tier - 3"/>
    <x v="550"/>
    <x v="2"/>
  </r>
  <r>
    <x v="551"/>
    <s v=" Mr"/>
    <s v="King"/>
    <n v="17.579999999999998"/>
    <n v="4.51"/>
    <s v="No"/>
    <x v="0"/>
    <x v="0"/>
    <x v="1"/>
    <x v="1"/>
    <x v="1"/>
    <x v="2"/>
    <d v="1980-06-16T00:00:00"/>
    <x v="14"/>
    <x v="4"/>
    <s v="tier - 3"/>
    <x v="551"/>
    <x v="2"/>
  </r>
  <r>
    <x v="552"/>
    <s v=" Mr"/>
    <s v="Stone"/>
    <n v="17.579999999999998"/>
    <n v="4.51"/>
    <s v="No"/>
    <x v="0"/>
    <x v="0"/>
    <x v="1"/>
    <x v="1"/>
    <x v="1"/>
    <x v="2"/>
    <d v="1982-09-27T00:00:00"/>
    <x v="46"/>
    <x v="0"/>
    <s v="tier - 3"/>
    <x v="552"/>
    <x v="2"/>
  </r>
  <r>
    <x v="553"/>
    <s v=" Mr"/>
    <s v="Campbell"/>
    <n v="17.579999999999998"/>
    <n v="4.51"/>
    <s v="No"/>
    <x v="0"/>
    <x v="0"/>
    <x v="1"/>
    <x v="1"/>
    <x v="1"/>
    <x v="2"/>
    <d v="1997-10-13T00:00:00"/>
    <x v="21"/>
    <x v="4"/>
    <s v="tier - 2"/>
    <x v="553"/>
    <x v="0"/>
  </r>
  <r>
    <x v="554"/>
    <s v=" Mr"/>
    <s v="Asher"/>
    <n v="17.579999999999998"/>
    <n v="4.51"/>
    <s v="No"/>
    <x v="0"/>
    <x v="0"/>
    <x v="1"/>
    <x v="1"/>
    <x v="1"/>
    <x v="2"/>
    <d v="1988-06-26T00:00:00"/>
    <x v="1"/>
    <x v="4"/>
    <s v="tier - 1"/>
    <x v="554"/>
    <x v="2"/>
  </r>
  <r>
    <x v="555"/>
    <s v=" Mr"/>
    <s v="Mazzotta"/>
    <n v="17.579999999999998"/>
    <n v="4.51"/>
    <s v="No"/>
    <x v="0"/>
    <x v="0"/>
    <x v="1"/>
    <x v="1"/>
    <x v="1"/>
    <x v="2"/>
    <d v="1992-07-12T00:00:00"/>
    <x v="0"/>
    <x v="1"/>
    <s v="tier - 3"/>
    <x v="555"/>
    <x v="2"/>
  </r>
  <r>
    <x v="556"/>
    <s v=" Mr"/>
    <s v="Huttl"/>
    <n v="17.579999999999998"/>
    <n v="4.51"/>
    <s v="No"/>
    <x v="0"/>
    <x v="0"/>
    <x v="1"/>
    <x v="1"/>
    <x v="1"/>
    <x v="2"/>
    <d v="2004-07-18T00:00:00"/>
    <x v="32"/>
    <x v="1"/>
    <s v="tier - 2"/>
    <x v="556"/>
    <x v="2"/>
  </r>
  <r>
    <x v="557"/>
    <s v=" Ms"/>
    <s v="Ferron"/>
    <n v="17.579999999999998"/>
    <n v="4.51"/>
    <s v="No"/>
    <x v="0"/>
    <x v="0"/>
    <x v="1"/>
    <x v="1"/>
    <x v="1"/>
    <x v="2"/>
    <d v="1999-11-20T00:00:00"/>
    <x v="21"/>
    <x v="3"/>
    <s v="tier - 2"/>
    <x v="557"/>
    <x v="2"/>
  </r>
  <r>
    <x v="558"/>
    <s v=" Ms"/>
    <s v="Colarusso"/>
    <n v="17.579999999999998"/>
    <n v="4.51"/>
    <s v="No"/>
    <x v="0"/>
    <x v="0"/>
    <x v="1"/>
    <x v="1"/>
    <x v="1"/>
    <x v="2"/>
    <d v="1991-07-04T00:00:00"/>
    <x v="46"/>
    <x v="3"/>
    <s v="tier - 3"/>
    <x v="558"/>
    <x v="1"/>
  </r>
  <r>
    <x v="559"/>
    <s v=" Mrs"/>
    <s v="Pearlman"/>
    <n v="17.579999999999998"/>
    <n v="4.51"/>
    <s v="No"/>
    <x v="0"/>
    <x v="0"/>
    <x v="1"/>
    <x v="1"/>
    <x v="1"/>
    <x v="2"/>
    <d v="1990-08-08T00:00:00"/>
    <x v="41"/>
    <x v="15"/>
    <s v="tier - 3"/>
    <x v="559"/>
    <x v="2"/>
  </r>
  <r>
    <x v="560"/>
    <s v=" Ms"/>
    <s v="O'Mara"/>
    <n v="17.579999999999998"/>
    <n v="4.51"/>
    <s v="No"/>
    <x v="0"/>
    <x v="0"/>
    <x v="1"/>
    <x v="1"/>
    <x v="1"/>
    <x v="2"/>
    <d v="1994-06-28T00:00:00"/>
    <x v="22"/>
    <x v="0"/>
    <s v="tier - 2"/>
    <x v="560"/>
    <x v="0"/>
  </r>
  <r>
    <x v="561"/>
    <s v=" Ms"/>
    <s v="Niska"/>
    <n v="17.579999999999998"/>
    <n v="4.51"/>
    <s v="No"/>
    <x v="0"/>
    <x v="0"/>
    <x v="1"/>
    <x v="1"/>
    <x v="1"/>
    <x v="2"/>
    <d v="1991-09-03T00:00:00"/>
    <x v="41"/>
    <x v="0"/>
    <s v="tier - 2"/>
    <x v="561"/>
    <x v="0"/>
  </r>
  <r>
    <x v="562"/>
    <s v=" Mr"/>
    <s v="Schlich"/>
    <n v="17.579999999999998"/>
    <n v="4.51"/>
    <s v="No"/>
    <x v="0"/>
    <x v="0"/>
    <x v="1"/>
    <x v="1"/>
    <x v="1"/>
    <x v="2"/>
    <d v="1994-10-24T00:00:00"/>
    <x v="24"/>
    <x v="0"/>
    <s v="tier - 3"/>
    <x v="562"/>
    <x v="2"/>
  </r>
  <r>
    <x v="563"/>
    <s v=" Ms"/>
    <s v="Zidek"/>
    <n v="17.579999999999998"/>
    <n v="4.51"/>
    <s v="No"/>
    <x v="0"/>
    <x v="0"/>
    <x v="1"/>
    <x v="1"/>
    <x v="1"/>
    <x v="2"/>
    <d v="1994-10-08T00:00:00"/>
    <x v="31"/>
    <x v="6"/>
    <s v="tier - 2"/>
    <x v="563"/>
    <x v="1"/>
  </r>
  <r>
    <x v="564"/>
    <s v=" Ms"/>
    <s v="Ellgass"/>
    <n v="17.579999999999998"/>
    <n v="4.51"/>
    <s v="No"/>
    <x v="0"/>
    <x v="0"/>
    <x v="1"/>
    <x v="1"/>
    <x v="1"/>
    <x v="2"/>
    <d v="1993-12-23T00:00:00"/>
    <x v="46"/>
    <x v="3"/>
    <s v="tier - 2"/>
    <x v="564"/>
    <x v="2"/>
  </r>
  <r>
    <x v="565"/>
    <s v=" Ms"/>
    <s v="Lowe"/>
    <n v="17.579999999999998"/>
    <n v="4.51"/>
    <s v="No"/>
    <x v="0"/>
    <x v="0"/>
    <x v="1"/>
    <x v="1"/>
    <x v="1"/>
    <x v="2"/>
    <d v="1993-09-04T00:00:00"/>
    <x v="30"/>
    <x v="3"/>
    <s v="tier - 3"/>
    <x v="565"/>
    <x v="2"/>
  </r>
  <r>
    <x v="566"/>
    <s v=" Ms"/>
    <s v="Malone"/>
    <n v="17.579999999999998"/>
    <n v="4.51"/>
    <s v="No"/>
    <x v="0"/>
    <x v="0"/>
    <x v="1"/>
    <x v="1"/>
    <x v="1"/>
    <x v="2"/>
    <d v="1994-12-29T00:00:00"/>
    <x v="20"/>
    <x v="3"/>
    <s v="tier - 1"/>
    <x v="566"/>
    <x v="1"/>
  </r>
  <r>
    <x v="567"/>
    <s v=" Ms"/>
    <s v="Dumke"/>
    <n v="17.579999999999998"/>
    <n v="4.51"/>
    <s v="No"/>
    <x v="0"/>
    <x v="0"/>
    <x v="1"/>
    <x v="1"/>
    <x v="1"/>
    <x v="2"/>
    <d v="1992-08-15T00:00:00"/>
    <x v="19"/>
    <x v="0"/>
    <s v="tier - 3"/>
    <x v="567"/>
    <x v="2"/>
  </r>
  <r>
    <x v="568"/>
    <s v=" Mr"/>
    <s v="Strong"/>
    <n v="17.579999999999998"/>
    <n v="4.51"/>
    <s v="No"/>
    <x v="0"/>
    <x v="0"/>
    <x v="1"/>
    <x v="1"/>
    <x v="1"/>
    <x v="2"/>
    <d v="1988-09-16T00:00:00"/>
    <x v="44"/>
    <x v="3"/>
    <s v="tier - 1"/>
    <x v="568"/>
    <x v="2"/>
  </r>
  <r>
    <x v="569"/>
    <s v=" Mr"/>
    <s v="Ferguson"/>
    <n v="17.579999999999998"/>
    <n v="4.51"/>
    <s v="No"/>
    <x v="0"/>
    <x v="0"/>
    <x v="1"/>
    <x v="1"/>
    <x v="1"/>
    <x v="2"/>
    <d v="1986-08-11T00:00:00"/>
    <x v="34"/>
    <x v="0"/>
    <s v="tier - 2"/>
    <x v="569"/>
    <x v="1"/>
  </r>
  <r>
    <x v="570"/>
    <s v=" Mr"/>
    <s v="Klein"/>
    <n v="17.579999999999998"/>
    <n v="4.51"/>
    <s v="No"/>
    <x v="0"/>
    <x v="0"/>
    <x v="1"/>
    <x v="1"/>
    <x v="1"/>
    <x v="2"/>
    <d v="1988-07-18T00:00:00"/>
    <x v="20"/>
    <x v="12"/>
    <s v="tier - 2"/>
    <x v="570"/>
    <x v="2"/>
  </r>
  <r>
    <x v="571"/>
    <s v=" Ms"/>
    <s v="Eusebio"/>
    <n v="17.579999999999998"/>
    <n v="4.51"/>
    <s v="No"/>
    <x v="0"/>
    <x v="0"/>
    <x v="1"/>
    <x v="1"/>
    <x v="1"/>
    <x v="2"/>
    <d v="1982-06-29T00:00:00"/>
    <x v="21"/>
    <x v="6"/>
    <s v="tier - 2"/>
    <x v="571"/>
    <x v="2"/>
  </r>
  <r>
    <x v="572"/>
    <s v=" Mr"/>
    <s v="Szolosi"/>
    <n v="17.579999999999998"/>
    <n v="4.51"/>
    <s v="No"/>
    <x v="0"/>
    <x v="0"/>
    <x v="1"/>
    <x v="1"/>
    <x v="1"/>
    <x v="2"/>
    <d v="1997-11-29T00:00:00"/>
    <x v="1"/>
    <x v="10"/>
    <s v="tier - 2"/>
    <x v="572"/>
    <x v="2"/>
  </r>
  <r>
    <x v="573"/>
    <s v=" Mr"/>
    <s v="Butler"/>
    <n v="17.579999999999998"/>
    <n v="4.51"/>
    <s v="No"/>
    <x v="0"/>
    <x v="0"/>
    <x v="1"/>
    <x v="1"/>
    <x v="1"/>
    <x v="2"/>
    <d v="1990-08-28T00:00:00"/>
    <x v="45"/>
    <x v="3"/>
    <s v="tier - 3"/>
    <x v="573"/>
    <x v="2"/>
  </r>
  <r>
    <x v="574"/>
    <s v=" Ms"/>
    <s v="Fukuchi"/>
    <n v="17.579999999999998"/>
    <n v="4.51"/>
    <s v="No"/>
    <x v="0"/>
    <x v="0"/>
    <x v="1"/>
    <x v="1"/>
    <x v="1"/>
    <x v="2"/>
    <d v="1991-09-13T00:00:00"/>
    <x v="31"/>
    <x v="3"/>
    <s v="tier - 2"/>
    <x v="574"/>
    <x v="2"/>
  </r>
  <r>
    <x v="575"/>
    <s v=" Mr"/>
    <s v="Drucker"/>
    <n v="17.579999999999998"/>
    <n v="4.51"/>
    <s v="No"/>
    <x v="0"/>
    <x v="0"/>
    <x v="1"/>
    <x v="1"/>
    <x v="1"/>
    <x v="2"/>
    <d v="1994-11-01T00:00:00"/>
    <x v="43"/>
    <x v="6"/>
    <s v="tier - 2"/>
    <x v="575"/>
    <x v="2"/>
  </r>
  <r>
    <x v="576"/>
    <s v=" Ms"/>
    <s v="Aziz"/>
    <n v="17.579999999999998"/>
    <n v="4.51"/>
    <s v="No"/>
    <x v="0"/>
    <x v="0"/>
    <x v="1"/>
    <x v="1"/>
    <x v="1"/>
    <x v="2"/>
    <d v="1991-06-01T00:00:00"/>
    <x v="43"/>
    <x v="9"/>
    <s v="tier - 1"/>
    <x v="576"/>
    <x v="2"/>
  </r>
  <r>
    <x v="577"/>
    <s v=" Mr"/>
    <s v="Pak"/>
    <n v="17.579999999999998"/>
    <n v="4.51"/>
    <s v="No"/>
    <x v="0"/>
    <x v="0"/>
    <x v="1"/>
    <x v="1"/>
    <x v="1"/>
    <x v="2"/>
    <d v="1994-10-26T00:00:00"/>
    <x v="3"/>
    <x v="0"/>
    <s v="tier - 1"/>
    <x v="577"/>
    <x v="2"/>
  </r>
  <r>
    <x v="578"/>
    <s v=" Mr"/>
    <s v="Kieta"/>
    <n v="17.579999999999998"/>
    <n v="4.51"/>
    <s v="No"/>
    <x v="0"/>
    <x v="0"/>
    <x v="1"/>
    <x v="1"/>
    <x v="1"/>
    <x v="2"/>
    <d v="1994-11-02T00:00:00"/>
    <x v="10"/>
    <x v="0"/>
    <s v="tier - 1"/>
    <x v="578"/>
    <x v="2"/>
  </r>
  <r>
    <x v="579"/>
    <s v=" Mr"/>
    <s v="Velez"/>
    <n v="17.579999999999998"/>
    <n v="4.51"/>
    <s v="No"/>
    <x v="0"/>
    <x v="0"/>
    <x v="1"/>
    <x v="1"/>
    <x v="1"/>
    <x v="2"/>
    <d v="2000-11-25T00:00:00"/>
    <x v="28"/>
    <x v="0"/>
    <s v="tier - 3"/>
    <x v="579"/>
    <x v="2"/>
  </r>
  <r>
    <x v="580"/>
    <s v=" Mr"/>
    <s v="Bussiere"/>
    <n v="17.579999999999998"/>
    <n v="4.51"/>
    <s v="No"/>
    <x v="0"/>
    <x v="0"/>
    <x v="1"/>
    <x v="1"/>
    <x v="1"/>
    <x v="2"/>
    <d v="2003-06-08T00:00:00"/>
    <x v="37"/>
    <x v="0"/>
    <s v="tier - 1"/>
    <x v="580"/>
    <x v="2"/>
  </r>
  <r>
    <x v="581"/>
    <s v=" Ms"/>
    <s v="McCartney"/>
    <n v="17.579999999999998"/>
    <n v="4.51"/>
    <s v="No"/>
    <x v="0"/>
    <x v="0"/>
    <x v="1"/>
    <x v="1"/>
    <x v="1"/>
    <x v="2"/>
    <d v="1992-06-18T00:00:00"/>
    <x v="42"/>
    <x v="1"/>
    <s v="tier - 2"/>
    <x v="581"/>
    <x v="1"/>
  </r>
  <r>
    <x v="582"/>
    <s v=" Ms"/>
    <s v="Bambauer"/>
    <n v="17.579999999999998"/>
    <n v="4.51"/>
    <s v="No"/>
    <x v="0"/>
    <x v="0"/>
    <x v="1"/>
    <x v="1"/>
    <x v="1"/>
    <x v="2"/>
    <d v="1983-11-20T00:00:00"/>
    <x v="24"/>
    <x v="3"/>
    <s v="tier - 1"/>
    <x v="582"/>
    <x v="2"/>
  </r>
  <r>
    <x v="583"/>
    <s v=" Ms"/>
    <s v="Mertz"/>
    <n v="17.579999999999998"/>
    <n v="4.51"/>
    <s v="No"/>
    <x v="0"/>
    <x v="0"/>
    <x v="1"/>
    <x v="1"/>
    <x v="1"/>
    <x v="2"/>
    <d v="1995-10-14T00:00:00"/>
    <x v="34"/>
    <x v="0"/>
    <s v="tier - 2"/>
    <x v="583"/>
    <x v="1"/>
  </r>
  <r>
    <x v="584"/>
    <s v=" Ms"/>
    <s v="Mason"/>
    <n v="17.579999999999998"/>
    <n v="4.51"/>
    <s v="No"/>
    <x v="0"/>
    <x v="0"/>
    <x v="1"/>
    <x v="1"/>
    <x v="1"/>
    <x v="2"/>
    <d v="1982-06-16T00:00:00"/>
    <x v="23"/>
    <x v="0"/>
    <s v="tier - 3"/>
    <x v="584"/>
    <x v="2"/>
  </r>
  <r>
    <x v="585"/>
    <s v=" Ms"/>
    <s v="Rotich"/>
    <n v="17.579999999999998"/>
    <n v="4.51"/>
    <s v="No"/>
    <x v="0"/>
    <x v="0"/>
    <x v="1"/>
    <x v="1"/>
    <x v="1"/>
    <x v="2"/>
    <d v="1991-12-01T00:00:00"/>
    <x v="23"/>
    <x v="4"/>
    <s v="tier - 1"/>
    <x v="585"/>
    <x v="1"/>
  </r>
  <r>
    <x v="586"/>
    <s v=" Ms"/>
    <s v="Fetzer"/>
    <n v="17.579999999999998"/>
    <n v="4.51"/>
    <s v="No"/>
    <x v="0"/>
    <x v="0"/>
    <x v="1"/>
    <x v="1"/>
    <x v="1"/>
    <x v="2"/>
    <d v="1991-11-03T00:00:00"/>
    <x v="24"/>
    <x v="0"/>
    <s v="tier - 2"/>
    <x v="586"/>
    <x v="2"/>
  </r>
  <r>
    <x v="587"/>
    <s v=" Mr"/>
    <s v="Mattis"/>
    <n v="17.579999999999998"/>
    <n v="4.51"/>
    <s v="No"/>
    <x v="0"/>
    <x v="0"/>
    <x v="1"/>
    <x v="1"/>
    <x v="1"/>
    <x v="2"/>
    <d v="1992-06-27T00:00:00"/>
    <x v="23"/>
    <x v="4"/>
    <s v="tier - 1"/>
    <x v="587"/>
    <x v="1"/>
  </r>
  <r>
    <x v="588"/>
    <s v=" Ms"/>
    <s v="Cochran"/>
    <n v="17.579999999999998"/>
    <n v="4.51"/>
    <s v="No"/>
    <x v="0"/>
    <x v="0"/>
    <x v="1"/>
    <x v="1"/>
    <x v="1"/>
    <x v="2"/>
    <d v="1998-12-14T00:00:00"/>
    <x v="5"/>
    <x v="3"/>
    <s v="tier - 1"/>
    <x v="588"/>
    <x v="2"/>
  </r>
  <r>
    <x v="589"/>
    <s v=" Ms"/>
    <s v="Balinsky"/>
    <n v="17.579999999999998"/>
    <n v="4.51"/>
    <s v="No"/>
    <x v="0"/>
    <x v="0"/>
    <x v="1"/>
    <x v="1"/>
    <x v="1"/>
    <x v="2"/>
    <d v="1995-10-03T00:00:00"/>
    <x v="26"/>
    <x v="2"/>
    <s v="tier - 2"/>
    <x v="589"/>
    <x v="2"/>
  </r>
  <r>
    <x v="590"/>
    <s v=" Mr"/>
    <s v="Reilly"/>
    <n v="17.579999999999998"/>
    <n v="4.51"/>
    <s v="No"/>
    <x v="0"/>
    <x v="0"/>
    <x v="1"/>
    <x v="1"/>
    <x v="1"/>
    <x v="2"/>
    <d v="1989-06-25T00:00:00"/>
    <x v="9"/>
    <x v="0"/>
    <s v="tier - 3"/>
    <x v="590"/>
    <x v="2"/>
  </r>
  <r>
    <x v="591"/>
    <s v=" Mr"/>
    <s v="Johnson"/>
    <n v="17.579999999999998"/>
    <n v="4.51"/>
    <s v="No"/>
    <x v="0"/>
    <x v="0"/>
    <x v="1"/>
    <x v="1"/>
    <x v="1"/>
    <x v="2"/>
    <d v="1984-09-16T00:00:00"/>
    <x v="14"/>
    <x v="3"/>
    <s v="tier - 2"/>
    <x v="591"/>
    <x v="2"/>
  </r>
  <r>
    <x v="592"/>
    <s v=" Ms"/>
    <s v="Petry"/>
    <n v="17.579999999999998"/>
    <n v="4.51"/>
    <s v="No"/>
    <x v="0"/>
    <x v="0"/>
    <x v="1"/>
    <x v="1"/>
    <x v="1"/>
    <x v="2"/>
    <d v="1998-11-26T00:00:00"/>
    <x v="20"/>
    <x v="1"/>
    <s v="tier - 1"/>
    <x v="592"/>
    <x v="2"/>
  </r>
  <r>
    <x v="593"/>
    <s v=" Mr"/>
    <s v="Laleman"/>
    <n v="17.579999999999998"/>
    <n v="4.51"/>
    <s v="No"/>
    <x v="0"/>
    <x v="0"/>
    <x v="1"/>
    <x v="1"/>
    <x v="1"/>
    <x v="2"/>
    <d v="1992-08-04T00:00:00"/>
    <x v="29"/>
    <x v="0"/>
    <s v="tier - 2"/>
    <x v="593"/>
    <x v="2"/>
  </r>
  <r>
    <x v="594"/>
    <s v=" Mr"/>
    <s v="Colby"/>
    <n v="17.579999999999998"/>
    <n v="4.51"/>
    <s v="No"/>
    <x v="0"/>
    <x v="0"/>
    <x v="1"/>
    <x v="1"/>
    <x v="1"/>
    <x v="2"/>
    <d v="1992-06-28T00:00:00"/>
    <x v="1"/>
    <x v="3"/>
    <s v="tier - 1"/>
    <x v="594"/>
    <x v="2"/>
  </r>
  <r>
    <x v="595"/>
    <s v=" Mr"/>
    <s v="Wathke"/>
    <n v="17.579999999999998"/>
    <n v="4.51"/>
    <s v="No"/>
    <x v="0"/>
    <x v="0"/>
    <x v="1"/>
    <x v="1"/>
    <x v="1"/>
    <x v="2"/>
    <d v="1992-06-18T00:00:00"/>
    <x v="37"/>
    <x v="3"/>
    <s v="tier - 3"/>
    <x v="595"/>
    <x v="2"/>
  </r>
  <r>
    <x v="596"/>
    <s v=" Ms"/>
    <s v="Daly"/>
    <n v="17.579999999999998"/>
    <n v="4.51"/>
    <s v="No"/>
    <x v="0"/>
    <x v="0"/>
    <x v="1"/>
    <x v="1"/>
    <x v="1"/>
    <x v="2"/>
    <d v="1991-08-06T00:00:00"/>
    <x v="46"/>
    <x v="10"/>
    <s v="tier - 1"/>
    <x v="596"/>
    <x v="2"/>
  </r>
  <r>
    <x v="597"/>
    <s v=" Mr"/>
    <s v="Dillon"/>
    <n v="17.579999999999998"/>
    <n v="4.51"/>
    <s v="No"/>
    <x v="0"/>
    <x v="0"/>
    <x v="1"/>
    <x v="1"/>
    <x v="1"/>
    <x v="2"/>
    <d v="1994-08-21T00:00:00"/>
    <x v="42"/>
    <x v="1"/>
    <s v="tier - 3"/>
    <x v="597"/>
    <x v="2"/>
  </r>
  <r>
    <x v="598"/>
    <s v=" Mr"/>
    <s v="Pontes"/>
    <n v="17.579999999999998"/>
    <n v="4.51"/>
    <s v="No"/>
    <x v="0"/>
    <x v="0"/>
    <x v="1"/>
    <x v="1"/>
    <x v="1"/>
    <x v="2"/>
    <d v="1990-12-14T00:00:00"/>
    <x v="14"/>
    <x v="7"/>
    <s v="tier - 3"/>
    <x v="598"/>
    <x v="2"/>
  </r>
  <r>
    <x v="599"/>
    <s v=" Mr"/>
    <s v="Spies"/>
    <n v="17.579999999999998"/>
    <n v="4.51"/>
    <s v="No"/>
    <x v="0"/>
    <x v="0"/>
    <x v="1"/>
    <x v="1"/>
    <x v="1"/>
    <x v="2"/>
    <d v="1983-09-16T00:00:00"/>
    <x v="40"/>
    <x v="0"/>
    <s v="tier - 1"/>
    <x v="599"/>
    <x v="2"/>
  </r>
  <r>
    <x v="600"/>
    <s v=" Mr"/>
    <s v="Greig"/>
    <n v="17.579999999999998"/>
    <n v="4.51"/>
    <s v="No"/>
    <x v="0"/>
    <x v="0"/>
    <x v="1"/>
    <x v="1"/>
    <x v="1"/>
    <x v="2"/>
    <d v="1995-09-14T00:00:00"/>
    <x v="10"/>
    <x v="3"/>
    <s v="tier - 3"/>
    <x v="600"/>
    <x v="1"/>
  </r>
  <r>
    <x v="601"/>
    <s v=" Mr"/>
    <s v="Scott"/>
    <n v="17.579999999999998"/>
    <n v="4.51"/>
    <s v="No"/>
    <x v="0"/>
    <x v="0"/>
    <x v="1"/>
    <x v="1"/>
    <x v="1"/>
    <x v="2"/>
    <d v="1993-08-13T00:00:00"/>
    <x v="27"/>
    <x v="3"/>
    <s v="tier - 1"/>
    <x v="601"/>
    <x v="2"/>
  </r>
  <r>
    <x v="602"/>
    <s v=" Mrs"/>
    <s v="Erlandson"/>
    <n v="17.579999999999998"/>
    <n v="4.51"/>
    <s v="No"/>
    <x v="0"/>
    <x v="0"/>
    <x v="1"/>
    <x v="1"/>
    <x v="1"/>
    <x v="2"/>
    <d v="1988-11-30T00:00:00"/>
    <x v="35"/>
    <x v="0"/>
    <s v="tier - 1"/>
    <x v="602"/>
    <x v="2"/>
  </r>
  <r>
    <x v="603"/>
    <s v=" Mr"/>
    <s v="Autrey"/>
    <n v="17.579999999999998"/>
    <n v="4.51"/>
    <s v="No"/>
    <x v="0"/>
    <x v="0"/>
    <x v="1"/>
    <x v="1"/>
    <x v="1"/>
    <x v="2"/>
    <d v="1993-12-26T00:00:00"/>
    <x v="32"/>
    <x v="1"/>
    <s v="tier - 3"/>
    <x v="603"/>
    <x v="1"/>
  </r>
  <r>
    <x v="604"/>
    <s v=" Mr"/>
    <s v="Alleman"/>
    <n v="17.579999999999998"/>
    <n v="4.51"/>
    <s v="No"/>
    <x v="0"/>
    <x v="0"/>
    <x v="1"/>
    <x v="1"/>
    <x v="1"/>
    <x v="2"/>
    <d v="1983-11-10T00:00:00"/>
    <x v="43"/>
    <x v="4"/>
    <s v="tier - 1"/>
    <x v="604"/>
    <x v="2"/>
  </r>
  <r>
    <x v="605"/>
    <s v=" Mr"/>
    <s v="Michalski"/>
    <n v="17.579999999999998"/>
    <n v="4.51"/>
    <s v="No"/>
    <x v="0"/>
    <x v="0"/>
    <x v="1"/>
    <x v="1"/>
    <x v="1"/>
    <x v="2"/>
    <d v="1984-07-07T00:00:00"/>
    <x v="34"/>
    <x v="3"/>
    <s v="tier - 1"/>
    <x v="605"/>
    <x v="2"/>
  </r>
  <r>
    <x v="606"/>
    <s v=" Mr"/>
    <s v="Grillo"/>
    <n v="17.579999999999998"/>
    <n v="4.51"/>
    <s v="No"/>
    <x v="0"/>
    <x v="0"/>
    <x v="1"/>
    <x v="1"/>
    <x v="1"/>
    <x v="2"/>
    <d v="1992-10-11T00:00:00"/>
    <x v="1"/>
    <x v="3"/>
    <s v="tier - 3"/>
    <x v="606"/>
    <x v="1"/>
  </r>
  <r>
    <x v="607"/>
    <s v=" Ms"/>
    <s v="Coronado"/>
    <n v="17.579999999999998"/>
    <n v="4.51"/>
    <s v="No"/>
    <x v="0"/>
    <x v="0"/>
    <x v="1"/>
    <x v="1"/>
    <x v="1"/>
    <x v="2"/>
    <d v="2000-09-13T00:00:00"/>
    <x v="43"/>
    <x v="1"/>
    <s v="tier - 1"/>
    <x v="607"/>
    <x v="2"/>
  </r>
  <r>
    <x v="608"/>
    <s v=" Ms"/>
    <s v="Dewine"/>
    <n v="17.579999999999998"/>
    <n v="4.51"/>
    <s v="No"/>
    <x v="0"/>
    <x v="0"/>
    <x v="1"/>
    <x v="1"/>
    <x v="1"/>
    <x v="2"/>
    <d v="1989-07-10T00:00:00"/>
    <x v="16"/>
    <x v="0"/>
    <s v="tier - 1"/>
    <x v="608"/>
    <x v="2"/>
  </r>
  <r>
    <x v="609"/>
    <s v=" Mr"/>
    <s v="Carman"/>
    <n v="17.579999999999998"/>
    <n v="4.51"/>
    <s v="No"/>
    <x v="0"/>
    <x v="0"/>
    <x v="1"/>
    <x v="1"/>
    <x v="1"/>
    <x v="2"/>
    <d v="1990-11-22T00:00:00"/>
    <x v="29"/>
    <x v="3"/>
    <s v="tier - 2"/>
    <x v="609"/>
    <x v="2"/>
  </r>
  <r>
    <x v="610"/>
    <s v=" Ms"/>
    <s v="Neems"/>
    <n v="17.579999999999998"/>
    <n v="4.51"/>
    <s v="No"/>
    <x v="0"/>
    <x v="0"/>
    <x v="1"/>
    <x v="1"/>
    <x v="1"/>
    <x v="2"/>
    <d v="1996-09-08T00:00:00"/>
    <x v="10"/>
    <x v="0"/>
    <s v="tier - 2"/>
    <x v="610"/>
    <x v="2"/>
  </r>
  <r>
    <x v="611"/>
    <s v=" Ms"/>
    <s v="Pesyna"/>
    <n v="17.579999999999998"/>
    <n v="4.51"/>
    <s v="No"/>
    <x v="0"/>
    <x v="0"/>
    <x v="1"/>
    <x v="1"/>
    <x v="1"/>
    <x v="2"/>
    <d v="1996-08-17T00:00:00"/>
    <x v="16"/>
    <x v="0"/>
    <s v="tier - 2"/>
    <x v="611"/>
    <x v="2"/>
  </r>
  <r>
    <x v="612"/>
    <s v=" Ms"/>
    <s v="Meling"/>
    <n v="17.579999999999998"/>
    <n v="4.51"/>
    <s v="No"/>
    <x v="0"/>
    <x v="0"/>
    <x v="1"/>
    <x v="1"/>
    <x v="1"/>
    <x v="2"/>
    <d v="1990-07-29T00:00:00"/>
    <x v="43"/>
    <x v="8"/>
    <s v="tier - 3"/>
    <x v="612"/>
    <x v="2"/>
  </r>
  <r>
    <x v="613"/>
    <s v=" Ms"/>
    <s v="Widlowski"/>
    <n v="17.579999999999998"/>
    <n v="4.51"/>
    <s v="No"/>
    <x v="0"/>
    <x v="0"/>
    <x v="1"/>
    <x v="1"/>
    <x v="1"/>
    <x v="2"/>
    <d v="1995-07-11T00:00:00"/>
    <x v="20"/>
    <x v="0"/>
    <s v="tier - 2"/>
    <x v="613"/>
    <x v="2"/>
  </r>
  <r>
    <x v="614"/>
    <s v=" Mr"/>
    <s v="Nadar"/>
    <n v="17.579999999999998"/>
    <n v="4.51"/>
    <s v="No"/>
    <x v="0"/>
    <x v="0"/>
    <x v="1"/>
    <x v="1"/>
    <x v="1"/>
    <x v="2"/>
    <d v="1999-07-10T00:00:00"/>
    <x v="10"/>
    <x v="0"/>
    <s v="tier - 3"/>
    <x v="614"/>
    <x v="2"/>
  </r>
  <r>
    <x v="615"/>
    <s v=" Ms"/>
    <s v="Turner"/>
    <n v="17.579999999999998"/>
    <n v="4.51"/>
    <s v="No"/>
    <x v="0"/>
    <x v="0"/>
    <x v="1"/>
    <x v="1"/>
    <x v="1"/>
    <x v="2"/>
    <d v="1993-11-11T00:00:00"/>
    <x v="37"/>
    <x v="3"/>
    <s v="tier - 2"/>
    <x v="615"/>
    <x v="2"/>
  </r>
  <r>
    <x v="616"/>
    <s v=" Ms"/>
    <s v="Walker"/>
    <n v="17.579999999999998"/>
    <n v="4.51"/>
    <s v="No"/>
    <x v="0"/>
    <x v="0"/>
    <x v="1"/>
    <x v="1"/>
    <x v="1"/>
    <x v="2"/>
    <d v="1993-09-29T00:00:00"/>
    <x v="29"/>
    <x v="8"/>
    <s v="tier - 3"/>
    <x v="616"/>
    <x v="2"/>
  </r>
  <r>
    <x v="617"/>
    <s v=" Mr"/>
    <s v="Leedham"/>
    <n v="17.579999999999998"/>
    <n v="4.51"/>
    <s v="No"/>
    <x v="0"/>
    <x v="0"/>
    <x v="1"/>
    <x v="1"/>
    <x v="1"/>
    <x v="2"/>
    <d v="1988-10-24T00:00:00"/>
    <x v="30"/>
    <x v="0"/>
    <s v="tier - 1"/>
    <x v="617"/>
    <x v="1"/>
  </r>
  <r>
    <x v="618"/>
    <s v=" Mrs"/>
    <s v="Haglund"/>
    <n v="17.579999999999998"/>
    <n v="4.51"/>
    <s v="No"/>
    <x v="0"/>
    <x v="0"/>
    <x v="1"/>
    <x v="1"/>
    <x v="1"/>
    <x v="2"/>
    <d v="2002-06-15T00:00:00"/>
    <x v="22"/>
    <x v="1"/>
    <s v="tier - 3"/>
    <x v="618"/>
    <x v="2"/>
  </r>
  <r>
    <x v="619"/>
    <s v=" Mr"/>
    <s v="Mills"/>
    <n v="17.579999999999998"/>
    <n v="4.51"/>
    <s v="No"/>
    <x v="0"/>
    <x v="0"/>
    <x v="1"/>
    <x v="1"/>
    <x v="1"/>
    <x v="2"/>
    <d v="1985-07-05T00:00:00"/>
    <x v="40"/>
    <x v="1"/>
    <s v="tier - 2"/>
    <x v="619"/>
    <x v="2"/>
  </r>
  <r>
    <x v="620"/>
    <s v=" Mr"/>
    <s v="Drnjevich"/>
    <n v="17.579999999999998"/>
    <n v="4.51"/>
    <s v="No"/>
    <x v="0"/>
    <x v="0"/>
    <x v="1"/>
    <x v="1"/>
    <x v="1"/>
    <x v="2"/>
    <d v="1997-11-24T00:00:00"/>
    <x v="34"/>
    <x v="0"/>
    <s v="tier - 3"/>
    <x v="620"/>
    <x v="1"/>
  </r>
  <r>
    <x v="621"/>
    <s v=" Mr"/>
    <s v="Clay"/>
    <n v="17.579999999999998"/>
    <n v="4.51"/>
    <s v="No"/>
    <x v="0"/>
    <x v="0"/>
    <x v="1"/>
    <x v="1"/>
    <x v="1"/>
    <x v="2"/>
    <d v="1981-08-27T00:00:00"/>
    <x v="35"/>
    <x v="0"/>
    <s v="tier - 2"/>
    <x v="621"/>
    <x v="2"/>
  </r>
  <r>
    <x v="622"/>
    <s v=" Mr"/>
    <s v="Marbury"/>
    <n v="17.579999999999998"/>
    <n v="4.51"/>
    <s v="No"/>
    <x v="0"/>
    <x v="0"/>
    <x v="1"/>
    <x v="1"/>
    <x v="1"/>
    <x v="2"/>
    <d v="1993-09-14T00:00:00"/>
    <x v="11"/>
    <x v="3"/>
    <s v="tier - 2"/>
    <x v="622"/>
    <x v="2"/>
  </r>
  <r>
    <x v="623"/>
    <s v=" Mr"/>
    <s v="Coon"/>
    <n v="17.579999999999998"/>
    <n v="4.51"/>
    <s v="No"/>
    <x v="0"/>
    <x v="0"/>
    <x v="1"/>
    <x v="1"/>
    <x v="1"/>
    <x v="2"/>
    <d v="2004-07-13T00:00:00"/>
    <x v="19"/>
    <x v="2"/>
    <s v="tier - 2"/>
    <x v="623"/>
    <x v="2"/>
  </r>
  <r>
    <x v="624"/>
    <s v=" Mr"/>
    <s v="Vanttinen"/>
    <n v="17.579999999999998"/>
    <n v="4.51"/>
    <s v="No"/>
    <x v="0"/>
    <x v="0"/>
    <x v="1"/>
    <x v="1"/>
    <x v="1"/>
    <x v="2"/>
    <d v="1996-10-23T00:00:00"/>
    <x v="32"/>
    <x v="0"/>
    <s v="tier - 3"/>
    <x v="624"/>
    <x v="0"/>
  </r>
  <r>
    <x v="625"/>
    <s v=" Mr"/>
    <s v="Garges"/>
    <n v="17.579999999999998"/>
    <n v="4.51"/>
    <s v="No"/>
    <x v="0"/>
    <x v="0"/>
    <x v="1"/>
    <x v="1"/>
    <x v="1"/>
    <x v="2"/>
    <d v="1991-07-25T00:00:00"/>
    <x v="38"/>
    <x v="4"/>
    <s v="tier - 3"/>
    <x v="625"/>
    <x v="2"/>
  </r>
  <r>
    <x v="626"/>
    <s v=" Ms"/>
    <s v="Rivel"/>
    <n v="17.579999999999998"/>
    <n v="4.51"/>
    <s v="No"/>
    <x v="0"/>
    <x v="0"/>
    <x v="1"/>
    <x v="1"/>
    <x v="1"/>
    <x v="2"/>
    <d v="1990-06-24T00:00:00"/>
    <x v="29"/>
    <x v="0"/>
    <s v="tier - 1"/>
    <x v="626"/>
    <x v="0"/>
  </r>
  <r>
    <x v="627"/>
    <s v=" Mr"/>
    <s v="Lawson"/>
    <n v="17.579999999999998"/>
    <n v="4.51"/>
    <s v="No"/>
    <x v="0"/>
    <x v="0"/>
    <x v="1"/>
    <x v="1"/>
    <x v="1"/>
    <x v="2"/>
    <d v="2001-10-18T00:00:00"/>
    <x v="31"/>
    <x v="1"/>
    <s v="tier - 2"/>
    <x v="627"/>
    <x v="2"/>
  </r>
  <r>
    <x v="628"/>
    <s v=" Mr"/>
    <s v="Cale"/>
    <n v="17.579999999999998"/>
    <n v="4.51"/>
    <s v="No"/>
    <x v="0"/>
    <x v="0"/>
    <x v="1"/>
    <x v="1"/>
    <x v="1"/>
    <x v="2"/>
    <d v="2001-06-06T00:00:00"/>
    <x v="13"/>
    <x v="0"/>
    <s v="tier - 3"/>
    <x v="628"/>
    <x v="2"/>
  </r>
  <r>
    <x v="629"/>
    <s v=" Mr"/>
    <s v="Phillips"/>
    <n v="17.579999999999998"/>
    <n v="4.51"/>
    <s v="No"/>
    <x v="0"/>
    <x v="0"/>
    <x v="1"/>
    <x v="1"/>
    <x v="1"/>
    <x v="2"/>
    <d v="1994-08-12T00:00:00"/>
    <x v="11"/>
    <x v="1"/>
    <s v="tier - 2"/>
    <x v="629"/>
    <x v="1"/>
  </r>
  <r>
    <x v="630"/>
    <s v=" Ms"/>
    <s v="Stewart"/>
    <n v="17.579999999999998"/>
    <n v="4.51"/>
    <s v="No"/>
    <x v="0"/>
    <x v="0"/>
    <x v="1"/>
    <x v="1"/>
    <x v="1"/>
    <x v="2"/>
    <d v="1981-09-29T00:00:00"/>
    <x v="8"/>
    <x v="0"/>
    <s v="tier - 3"/>
    <x v="630"/>
    <x v="2"/>
  </r>
  <r>
    <x v="631"/>
    <s v=" Mr"/>
    <s v="Drotz"/>
    <n v="17.579999999999998"/>
    <n v="4.51"/>
    <s v="No"/>
    <x v="0"/>
    <x v="0"/>
    <x v="1"/>
    <x v="1"/>
    <x v="1"/>
    <x v="2"/>
    <d v="1999-06-24T00:00:00"/>
    <x v="37"/>
    <x v="3"/>
    <s v="tier - 3"/>
    <x v="631"/>
    <x v="2"/>
  </r>
  <r>
    <x v="632"/>
    <s v=" Ms"/>
    <s v="Mutai"/>
    <n v="17.579999999999998"/>
    <n v="4.51"/>
    <s v="No"/>
    <x v="0"/>
    <x v="0"/>
    <x v="1"/>
    <x v="1"/>
    <x v="1"/>
    <x v="2"/>
    <d v="1988-08-28T00:00:00"/>
    <x v="34"/>
    <x v="3"/>
    <s v="tier - 3"/>
    <x v="632"/>
    <x v="2"/>
  </r>
  <r>
    <x v="633"/>
    <s v=" Mr"/>
    <s v="Lovlien"/>
    <n v="17.579999999999998"/>
    <n v="4.51"/>
    <s v="No"/>
    <x v="0"/>
    <x v="0"/>
    <x v="1"/>
    <x v="1"/>
    <x v="1"/>
    <x v="2"/>
    <d v="1981-12-13T00:00:00"/>
    <x v="18"/>
    <x v="3"/>
    <s v="tier - 1"/>
    <x v="633"/>
    <x v="2"/>
  </r>
  <r>
    <x v="634"/>
    <s v=" Mr"/>
    <s v="Bruns"/>
    <n v="17.579999999999998"/>
    <n v="4.51"/>
    <s v="No"/>
    <x v="0"/>
    <x v="0"/>
    <x v="1"/>
    <x v="1"/>
    <x v="1"/>
    <x v="2"/>
    <d v="1987-10-24T00:00:00"/>
    <x v="30"/>
    <x v="0"/>
    <s v="tier - 3"/>
    <x v="634"/>
    <x v="2"/>
  </r>
  <r>
    <x v="635"/>
    <s v=" Ms"/>
    <s v="Stoney"/>
    <n v="17.579999999999998"/>
    <n v="4.51"/>
    <s v="No"/>
    <x v="0"/>
    <x v="0"/>
    <x v="1"/>
    <x v="1"/>
    <x v="1"/>
    <x v="2"/>
    <d v="1994-11-21T00:00:00"/>
    <x v="31"/>
    <x v="3"/>
    <s v="tier - 1"/>
    <x v="635"/>
    <x v="2"/>
  </r>
  <r>
    <x v="636"/>
    <s v=" Ms"/>
    <s v="Markert"/>
    <n v="17.579999999999998"/>
    <n v="4.51"/>
    <s v="No"/>
    <x v="0"/>
    <x v="0"/>
    <x v="1"/>
    <x v="1"/>
    <x v="1"/>
    <x v="2"/>
    <d v="1991-10-24T00:00:00"/>
    <x v="9"/>
    <x v="10"/>
    <s v="tier - 3"/>
    <x v="636"/>
    <x v="2"/>
  </r>
  <r>
    <x v="637"/>
    <s v=" Ms"/>
    <s v="McLucas"/>
    <n v="17.579999999999998"/>
    <n v="4.51"/>
    <s v="No"/>
    <x v="0"/>
    <x v="0"/>
    <x v="1"/>
    <x v="1"/>
    <x v="1"/>
    <x v="2"/>
    <d v="1991-08-25T00:00:00"/>
    <x v="18"/>
    <x v="7"/>
    <s v="tier - 1"/>
    <x v="637"/>
    <x v="2"/>
  </r>
  <r>
    <x v="638"/>
    <s v=" Mr"/>
    <s v="Erwin"/>
    <n v="17.579999999999998"/>
    <n v="4.51"/>
    <s v="No"/>
    <x v="0"/>
    <x v="0"/>
    <x v="1"/>
    <x v="1"/>
    <x v="1"/>
    <x v="2"/>
    <d v="1991-10-28T00:00:00"/>
    <x v="24"/>
    <x v="1"/>
    <s v="tier - 2"/>
    <x v="638"/>
    <x v="2"/>
  </r>
  <r>
    <x v="639"/>
    <s v=" Ms"/>
    <s v="Osborne"/>
    <n v="17.579999999999998"/>
    <n v="4.51"/>
    <s v="No"/>
    <x v="0"/>
    <x v="0"/>
    <x v="1"/>
    <x v="1"/>
    <x v="1"/>
    <x v="2"/>
    <d v="1993-06-22T00:00:00"/>
    <x v="9"/>
    <x v="3"/>
    <s v="tier - 2"/>
    <x v="639"/>
    <x v="2"/>
  </r>
  <r>
    <x v="640"/>
    <s v=" Ms"/>
    <s v="Otsuka"/>
    <n v="17.579999999999998"/>
    <n v="4.51"/>
    <s v="No"/>
    <x v="0"/>
    <x v="0"/>
    <x v="1"/>
    <x v="1"/>
    <x v="1"/>
    <x v="2"/>
    <d v="1994-08-22T00:00:00"/>
    <x v="9"/>
    <x v="3"/>
    <s v="tier - 3"/>
    <x v="640"/>
    <x v="2"/>
  </r>
  <r>
    <x v="641"/>
    <s v=" Ms"/>
    <s v="Smith"/>
    <n v="17.579999999999998"/>
    <n v="4.51"/>
    <s v="No"/>
    <x v="0"/>
    <x v="0"/>
    <x v="1"/>
    <x v="1"/>
    <x v="1"/>
    <x v="2"/>
    <d v="1986-12-01T00:00:00"/>
    <x v="46"/>
    <x v="0"/>
    <s v="tier - 2"/>
    <x v="641"/>
    <x v="2"/>
  </r>
  <r>
    <x v="642"/>
    <s v=" Ms"/>
    <s v="Myers"/>
    <n v="17.579999999999998"/>
    <n v="4.51"/>
    <s v="No"/>
    <x v="0"/>
    <x v="0"/>
    <x v="1"/>
    <x v="1"/>
    <x v="1"/>
    <x v="2"/>
    <d v="2004-11-05T00:00:00"/>
    <x v="0"/>
    <x v="0"/>
    <s v="tier - 2"/>
    <x v="642"/>
    <x v="2"/>
  </r>
  <r>
    <x v="643"/>
    <s v=" Mr"/>
    <s v="Cote"/>
    <n v="17.579999999999998"/>
    <n v="4.51"/>
    <s v="No"/>
    <x v="0"/>
    <x v="0"/>
    <x v="1"/>
    <x v="1"/>
    <x v="1"/>
    <x v="2"/>
    <d v="1989-12-02T00:00:00"/>
    <x v="16"/>
    <x v="0"/>
    <s v="tier - 2"/>
    <x v="643"/>
    <x v="2"/>
  </r>
  <r>
    <x v="644"/>
    <s v=" Mr"/>
    <s v="Ehrhardt"/>
    <n v="17.579999999999998"/>
    <n v="4.51"/>
    <s v="No"/>
    <x v="0"/>
    <x v="0"/>
    <x v="1"/>
    <x v="1"/>
    <x v="1"/>
    <x v="2"/>
    <d v="1988-08-18T00:00:00"/>
    <x v="40"/>
    <x v="0"/>
    <s v="tier - 3"/>
    <x v="644"/>
    <x v="2"/>
  </r>
  <r>
    <x v="645"/>
    <s v=" Mr"/>
    <s v="Petersen"/>
    <n v="17.579999999999998"/>
    <n v="4.51"/>
    <s v="No"/>
    <x v="0"/>
    <x v="0"/>
    <x v="1"/>
    <x v="1"/>
    <x v="1"/>
    <x v="2"/>
    <d v="1995-10-21T00:00:00"/>
    <x v="39"/>
    <x v="1"/>
    <s v="tier - 3"/>
    <x v="645"/>
    <x v="2"/>
  </r>
  <r>
    <x v="646"/>
    <s v=" Ms"/>
    <s v="Ertel"/>
    <n v="17.579999999999998"/>
    <n v="4.51"/>
    <s v="No"/>
    <x v="0"/>
    <x v="0"/>
    <x v="1"/>
    <x v="1"/>
    <x v="1"/>
    <x v="2"/>
    <d v="1981-12-14T00:00:00"/>
    <x v="43"/>
    <x v="0"/>
    <s v="tier - 2"/>
    <x v="646"/>
    <x v="2"/>
  </r>
  <r>
    <x v="647"/>
    <s v=" Mr"/>
    <s v="Lanza"/>
    <n v="17.579999999999998"/>
    <n v="4.51"/>
    <s v="No"/>
    <x v="0"/>
    <x v="0"/>
    <x v="1"/>
    <x v="1"/>
    <x v="1"/>
    <x v="2"/>
    <d v="2003-07-10T00:00:00"/>
    <x v="35"/>
    <x v="0"/>
    <s v="tier - 2"/>
    <x v="647"/>
    <x v="2"/>
  </r>
  <r>
    <x v="648"/>
    <s v=" Mr"/>
    <s v="Picklesimer"/>
    <n v="17.579999999999998"/>
    <n v="4.51"/>
    <s v="No"/>
    <x v="0"/>
    <x v="0"/>
    <x v="1"/>
    <x v="1"/>
    <x v="1"/>
    <x v="2"/>
    <d v="1984-07-06T00:00:00"/>
    <x v="10"/>
    <x v="3"/>
    <s v="tier - 3"/>
    <x v="648"/>
    <x v="2"/>
  </r>
  <r>
    <x v="649"/>
    <s v=" Mr"/>
    <s v="Giles"/>
    <n v="17.579999999999998"/>
    <n v="4.51"/>
    <s v="No"/>
    <x v="0"/>
    <x v="0"/>
    <x v="1"/>
    <x v="1"/>
    <x v="1"/>
    <x v="2"/>
    <d v="1990-11-08T00:00:00"/>
    <x v="28"/>
    <x v="4"/>
    <s v="tier - 3"/>
    <x v="649"/>
    <x v="2"/>
  </r>
  <r>
    <x v="650"/>
    <s v=" Mr"/>
    <s v="Harmon"/>
    <n v="17.579999999999998"/>
    <n v="4.51"/>
    <s v="No"/>
    <x v="0"/>
    <x v="0"/>
    <x v="1"/>
    <x v="1"/>
    <x v="1"/>
    <x v="2"/>
    <d v="1992-11-17T00:00:00"/>
    <x v="25"/>
    <x v="0"/>
    <s v="tier - 2"/>
    <x v="650"/>
    <x v="0"/>
  </r>
  <r>
    <x v="651"/>
    <s v=" Mrs"/>
    <s v="Pennings"/>
    <n v="17.579999999999998"/>
    <n v="4.51"/>
    <s v="No"/>
    <x v="0"/>
    <x v="0"/>
    <x v="1"/>
    <x v="1"/>
    <x v="1"/>
    <x v="2"/>
    <d v="1985-06-14T00:00:00"/>
    <x v="0"/>
    <x v="7"/>
    <s v="tier - 1"/>
    <x v="651"/>
    <x v="2"/>
  </r>
  <r>
    <x v="652"/>
    <s v=" Ms"/>
    <s v="Tseronis"/>
    <n v="17.579999999999998"/>
    <n v="4.51"/>
    <s v="No"/>
    <x v="0"/>
    <x v="0"/>
    <x v="1"/>
    <x v="1"/>
    <x v="1"/>
    <x v="2"/>
    <d v="1990-10-11T00:00:00"/>
    <x v="9"/>
    <x v="0"/>
    <s v="tier - 1"/>
    <x v="652"/>
    <x v="2"/>
  </r>
  <r>
    <x v="653"/>
    <s v=" Mr"/>
    <s v="Aliff"/>
    <n v="17.579999999999998"/>
    <n v="4.51"/>
    <s v="No"/>
    <x v="0"/>
    <x v="0"/>
    <x v="1"/>
    <x v="1"/>
    <x v="1"/>
    <x v="2"/>
    <d v="1988-11-04T00:00:00"/>
    <x v="6"/>
    <x v="0"/>
    <s v="tier - 1"/>
    <x v="653"/>
    <x v="2"/>
  </r>
  <r>
    <x v="654"/>
    <s v=" Mr"/>
    <s v="Willenberg"/>
    <n v="17.579999999999998"/>
    <n v="4.51"/>
    <s v="No"/>
    <x v="0"/>
    <x v="0"/>
    <x v="1"/>
    <x v="1"/>
    <x v="1"/>
    <x v="2"/>
    <d v="1999-08-12T00:00:00"/>
    <x v="47"/>
    <x v="1"/>
    <s v="tier - 2"/>
    <x v="654"/>
    <x v="2"/>
  </r>
  <r>
    <x v="655"/>
    <s v=" Ms"/>
    <s v="Millett"/>
    <n v="17.579999999999998"/>
    <n v="4.51"/>
    <s v="No"/>
    <x v="0"/>
    <x v="0"/>
    <x v="1"/>
    <x v="1"/>
    <x v="1"/>
    <x v="2"/>
    <d v="1997-11-04T00:00:00"/>
    <x v="32"/>
    <x v="0"/>
    <s v="tier - 2"/>
    <x v="655"/>
    <x v="2"/>
  </r>
  <r>
    <x v="656"/>
    <s v=" Ms"/>
    <s v="Haley"/>
    <n v="17.579999999999998"/>
    <n v="4.51"/>
    <s v="No"/>
    <x v="0"/>
    <x v="0"/>
    <x v="1"/>
    <x v="1"/>
    <x v="1"/>
    <x v="2"/>
    <d v="1999-06-06T00:00:00"/>
    <x v="28"/>
    <x v="2"/>
    <s v="tier - 3"/>
    <x v="656"/>
    <x v="2"/>
  </r>
  <r>
    <x v="657"/>
    <s v=" Ms"/>
    <s v="Ackerman"/>
    <n v="17.579999999999998"/>
    <n v="4.51"/>
    <s v="No"/>
    <x v="0"/>
    <x v="0"/>
    <x v="1"/>
    <x v="1"/>
    <x v="1"/>
    <x v="2"/>
    <d v="1986-12-27T00:00:00"/>
    <x v="35"/>
    <x v="0"/>
    <s v="tier - 2"/>
    <x v="657"/>
    <x v="2"/>
  </r>
  <r>
    <x v="658"/>
    <s v=" Ms"/>
    <s v="Valdez"/>
    <n v="17.579999999999998"/>
    <n v="4.51"/>
    <s v="No"/>
    <x v="0"/>
    <x v="0"/>
    <x v="1"/>
    <x v="1"/>
    <x v="1"/>
    <x v="2"/>
    <d v="2001-11-11T00:00:00"/>
    <x v="46"/>
    <x v="1"/>
    <s v="tier - 2"/>
    <x v="658"/>
    <x v="2"/>
  </r>
  <r>
    <x v="659"/>
    <s v=" Ms"/>
    <s v="Michaud"/>
    <n v="17.579999999999998"/>
    <n v="4.51"/>
    <s v="No"/>
    <x v="0"/>
    <x v="0"/>
    <x v="1"/>
    <x v="1"/>
    <x v="1"/>
    <x v="2"/>
    <d v="1988-08-18T00:00:00"/>
    <x v="30"/>
    <x v="12"/>
    <s v="tier - 1"/>
    <x v="659"/>
    <x v="2"/>
  </r>
  <r>
    <x v="660"/>
    <s v=" Ms"/>
    <s v="Gunnink"/>
    <n v="17.579999999999998"/>
    <n v="4.51"/>
    <s v="No"/>
    <x v="0"/>
    <x v="0"/>
    <x v="1"/>
    <x v="1"/>
    <x v="1"/>
    <x v="2"/>
    <d v="1981-10-10T00:00:00"/>
    <x v="35"/>
    <x v="0"/>
    <s v="tier - 1"/>
    <x v="660"/>
    <x v="2"/>
  </r>
  <r>
    <x v="661"/>
    <s v=" Ms"/>
    <s v="Knight"/>
    <n v="17.579999999999998"/>
    <n v="4.51"/>
    <s v="No"/>
    <x v="0"/>
    <x v="0"/>
    <x v="1"/>
    <x v="1"/>
    <x v="1"/>
    <x v="2"/>
    <d v="1995-06-16T00:00:00"/>
    <x v="21"/>
    <x v="0"/>
    <s v="tier - 1"/>
    <x v="661"/>
    <x v="2"/>
  </r>
  <r>
    <x v="662"/>
    <s v=" Ms"/>
    <s v="Grosscup"/>
    <n v="17.579999999999998"/>
    <n v="4.51"/>
    <s v="No"/>
    <x v="0"/>
    <x v="0"/>
    <x v="1"/>
    <x v="1"/>
    <x v="1"/>
    <x v="2"/>
    <d v="1995-10-09T00:00:00"/>
    <x v="44"/>
    <x v="0"/>
    <s v="tier - 3"/>
    <x v="662"/>
    <x v="2"/>
  </r>
  <r>
    <x v="663"/>
    <s v=" Ms"/>
    <s v="Koniuch"/>
    <n v="17.579999999999998"/>
    <n v="4.51"/>
    <s v="No"/>
    <x v="0"/>
    <x v="0"/>
    <x v="1"/>
    <x v="1"/>
    <x v="1"/>
    <x v="2"/>
    <d v="1994-09-24T00:00:00"/>
    <x v="3"/>
    <x v="1"/>
    <s v="tier - 3"/>
    <x v="663"/>
    <x v="2"/>
  </r>
  <r>
    <x v="664"/>
    <s v=" Ms"/>
    <s v="Heitzman"/>
    <n v="17.579999999999998"/>
    <n v="4.51"/>
    <s v="No"/>
    <x v="0"/>
    <x v="0"/>
    <x v="1"/>
    <x v="1"/>
    <x v="1"/>
    <x v="2"/>
    <d v="1992-12-22T00:00:00"/>
    <x v="46"/>
    <x v="3"/>
    <s v="tier - 3"/>
    <x v="664"/>
    <x v="2"/>
  </r>
  <r>
    <x v="665"/>
    <s v=" Mr"/>
    <s v="Tatton"/>
    <n v="17.579999999999998"/>
    <n v="4.51"/>
    <s v="No"/>
    <x v="0"/>
    <x v="0"/>
    <x v="1"/>
    <x v="1"/>
    <x v="1"/>
    <x v="2"/>
    <d v="1988-10-15T00:00:00"/>
    <x v="42"/>
    <x v="1"/>
    <s v="tier - 1"/>
    <x v="665"/>
    <x v="2"/>
  </r>
  <r>
    <x v="666"/>
    <s v=" Mr"/>
    <s v="Flanagan"/>
    <n v="17.579999999999998"/>
    <n v="4.51"/>
    <s v="No"/>
    <x v="0"/>
    <x v="0"/>
    <x v="1"/>
    <x v="1"/>
    <x v="1"/>
    <x v="2"/>
    <d v="2003-08-24T00:00:00"/>
    <x v="44"/>
    <x v="0"/>
    <s v="tier - 2"/>
    <x v="666"/>
    <x v="2"/>
  </r>
  <r>
    <x v="667"/>
    <s v=" Mr"/>
    <s v="Funk"/>
    <n v="17.579999999999998"/>
    <n v="4.51"/>
    <s v="No"/>
    <x v="0"/>
    <x v="0"/>
    <x v="1"/>
    <x v="1"/>
    <x v="1"/>
    <x v="2"/>
    <d v="1998-09-16T00:00:00"/>
    <x v="19"/>
    <x v="3"/>
    <s v="tier - 3"/>
    <x v="667"/>
    <x v="1"/>
  </r>
  <r>
    <x v="668"/>
    <s v=" Mrs"/>
    <s v="Davenport"/>
    <n v="17.579999999999998"/>
    <n v="4.51"/>
    <s v="No"/>
    <x v="0"/>
    <x v="0"/>
    <x v="1"/>
    <x v="1"/>
    <x v="1"/>
    <x v="2"/>
    <d v="1999-09-22T00:00:00"/>
    <x v="27"/>
    <x v="3"/>
    <s v="tier - 2"/>
    <x v="668"/>
    <x v="2"/>
  </r>
  <r>
    <x v="669"/>
    <s v=" Mr"/>
    <s v="Nicholson"/>
    <n v="17.579999999999998"/>
    <n v="4.51"/>
    <s v="No"/>
    <x v="0"/>
    <x v="0"/>
    <x v="1"/>
    <x v="1"/>
    <x v="1"/>
    <x v="2"/>
    <d v="1996-09-19T00:00:00"/>
    <x v="19"/>
    <x v="0"/>
    <s v="tier - 3"/>
    <x v="669"/>
    <x v="1"/>
  </r>
  <r>
    <x v="670"/>
    <s v=" Ms"/>
    <s v="Lindbloom"/>
    <n v="17.579999999999998"/>
    <n v="4.51"/>
    <s v="No"/>
    <x v="0"/>
    <x v="0"/>
    <x v="1"/>
    <x v="1"/>
    <x v="1"/>
    <x v="2"/>
    <d v="2004-06-26T00:00:00"/>
    <x v="5"/>
    <x v="0"/>
    <s v="tier - 3"/>
    <x v="670"/>
    <x v="2"/>
  </r>
  <r>
    <x v="671"/>
    <s v=" Mr"/>
    <s v="Wijayaratne"/>
    <n v="17.579999999999998"/>
    <n v="4.51"/>
    <s v="No"/>
    <x v="0"/>
    <x v="0"/>
    <x v="1"/>
    <x v="1"/>
    <x v="1"/>
    <x v="2"/>
    <d v="1993-10-12T00:00:00"/>
    <x v="6"/>
    <x v="4"/>
    <s v="tier - 2"/>
    <x v="671"/>
    <x v="2"/>
  </r>
  <r>
    <x v="672"/>
    <s v=" Mr"/>
    <s v="Ainsworth"/>
    <n v="17.579999999999998"/>
    <n v="4.51"/>
    <s v="No"/>
    <x v="0"/>
    <x v="0"/>
    <x v="1"/>
    <x v="1"/>
    <x v="1"/>
    <x v="2"/>
    <d v="2003-07-29T00:00:00"/>
    <x v="44"/>
    <x v="3"/>
    <s v="tier - 1"/>
    <x v="672"/>
    <x v="2"/>
  </r>
  <r>
    <x v="673"/>
    <s v=" Mr"/>
    <s v="Gayagoy"/>
    <n v="17.579999999999998"/>
    <n v="4.51"/>
    <s v="No"/>
    <x v="0"/>
    <x v="0"/>
    <x v="1"/>
    <x v="1"/>
    <x v="1"/>
    <x v="2"/>
    <d v="1987-09-14T00:00:00"/>
    <x v="17"/>
    <x v="1"/>
    <s v="tier - 1"/>
    <x v="673"/>
    <x v="2"/>
  </r>
  <r>
    <x v="674"/>
    <s v=" Mr"/>
    <s v="Fitzmaurice"/>
    <n v="17.579999999999998"/>
    <n v="4.51"/>
    <s v="No"/>
    <x v="0"/>
    <x v="0"/>
    <x v="1"/>
    <x v="1"/>
    <x v="1"/>
    <x v="2"/>
    <d v="2000-06-20T00:00:00"/>
    <x v="28"/>
    <x v="0"/>
    <s v="tier - 1"/>
    <x v="674"/>
    <x v="2"/>
  </r>
  <r>
    <x v="675"/>
    <s v=" Ms"/>
    <s v="Rodriguez"/>
    <n v="17.579999999999998"/>
    <n v="4.51"/>
    <s v="No"/>
    <x v="0"/>
    <x v="0"/>
    <x v="1"/>
    <x v="1"/>
    <x v="1"/>
    <x v="2"/>
    <d v="1986-08-27T00:00:00"/>
    <x v="2"/>
    <x v="3"/>
    <s v="tier - 1"/>
    <x v="675"/>
    <x v="2"/>
  </r>
  <r>
    <x v="676"/>
    <s v=" Ms"/>
    <s v="Tsoucas"/>
    <n v="17.579999999999998"/>
    <n v="4.51"/>
    <s v="No"/>
    <x v="0"/>
    <x v="0"/>
    <x v="1"/>
    <x v="1"/>
    <x v="1"/>
    <x v="2"/>
    <d v="2001-12-26T00:00:00"/>
    <x v="36"/>
    <x v="3"/>
    <s v="tier - 2"/>
    <x v="676"/>
    <x v="2"/>
  </r>
  <r>
    <x v="677"/>
    <s v=" Ms"/>
    <s v="Muhly"/>
    <n v="17.579999999999998"/>
    <n v="4.51"/>
    <s v="No"/>
    <x v="0"/>
    <x v="0"/>
    <x v="1"/>
    <x v="1"/>
    <x v="1"/>
    <x v="2"/>
    <d v="1996-12-19T00:00:00"/>
    <x v="44"/>
    <x v="0"/>
    <s v="tier - 2"/>
    <x v="677"/>
    <x v="2"/>
  </r>
  <r>
    <x v="678"/>
    <s v=" Ms"/>
    <s v="Lund"/>
    <n v="17.579999999999998"/>
    <n v="4.51"/>
    <s v="No"/>
    <x v="0"/>
    <x v="0"/>
    <x v="1"/>
    <x v="1"/>
    <x v="1"/>
    <x v="2"/>
    <d v="2004-07-16T00:00:00"/>
    <x v="2"/>
    <x v="1"/>
    <s v="tier - 2"/>
    <x v="678"/>
    <x v="2"/>
  </r>
  <r>
    <x v="679"/>
    <s v=" Ms"/>
    <s v="Battaglino"/>
    <n v="17.579999999999998"/>
    <n v="4.51"/>
    <s v="No"/>
    <x v="0"/>
    <x v="0"/>
    <x v="1"/>
    <x v="1"/>
    <x v="1"/>
    <x v="2"/>
    <d v="1996-08-10T00:00:00"/>
    <x v="4"/>
    <x v="10"/>
    <s v="tier - 3"/>
    <x v="679"/>
    <x v="2"/>
  </r>
  <r>
    <x v="680"/>
    <s v=" Ms"/>
    <s v="Pena"/>
    <n v="17.579999999999998"/>
    <n v="4.51"/>
    <s v="No"/>
    <x v="0"/>
    <x v="0"/>
    <x v="1"/>
    <x v="1"/>
    <x v="1"/>
    <x v="2"/>
    <d v="1996-11-13T00:00:00"/>
    <x v="28"/>
    <x v="0"/>
    <s v="tier - 2"/>
    <x v="680"/>
    <x v="2"/>
  </r>
  <r>
    <x v="681"/>
    <s v=" Ms"/>
    <s v="Thomason"/>
    <n v="17.579999999999998"/>
    <n v="4.51"/>
    <s v="No"/>
    <x v="0"/>
    <x v="0"/>
    <x v="1"/>
    <x v="1"/>
    <x v="1"/>
    <x v="2"/>
    <d v="1996-12-14T00:00:00"/>
    <x v="45"/>
    <x v="7"/>
    <s v="tier - 1"/>
    <x v="681"/>
    <x v="2"/>
  </r>
  <r>
    <x v="682"/>
    <s v=" Mr"/>
    <s v="Hancox"/>
    <n v="17.579999999999998"/>
    <n v="4.51"/>
    <s v="No"/>
    <x v="0"/>
    <x v="0"/>
    <x v="1"/>
    <x v="1"/>
    <x v="1"/>
    <x v="2"/>
    <d v="1993-10-07T00:00:00"/>
    <x v="43"/>
    <x v="1"/>
    <s v="tier - 2"/>
    <x v="682"/>
    <x v="2"/>
  </r>
  <r>
    <x v="683"/>
    <s v=" Ms"/>
    <s v="Canarecci"/>
    <n v="17.579999999999998"/>
    <n v="4.51"/>
    <s v="No"/>
    <x v="0"/>
    <x v="0"/>
    <x v="1"/>
    <x v="1"/>
    <x v="1"/>
    <x v="2"/>
    <d v="1995-06-23T00:00:00"/>
    <x v="1"/>
    <x v="1"/>
    <s v="tier - 3"/>
    <x v="683"/>
    <x v="2"/>
  </r>
  <r>
    <x v="684"/>
    <s v=" Ms"/>
    <s v="Toupin"/>
    <n v="17.579999999999998"/>
    <n v="4.51"/>
    <s v="No"/>
    <x v="0"/>
    <x v="0"/>
    <x v="1"/>
    <x v="1"/>
    <x v="1"/>
    <x v="2"/>
    <d v="1993-10-28T00:00:00"/>
    <x v="41"/>
    <x v="0"/>
    <s v="tier - 1"/>
    <x v="684"/>
    <x v="2"/>
  </r>
  <r>
    <x v="685"/>
    <s v=" Ms"/>
    <s v="Mulley"/>
    <n v="17.579999999999998"/>
    <n v="4.51"/>
    <s v="No"/>
    <x v="0"/>
    <x v="0"/>
    <x v="1"/>
    <x v="1"/>
    <x v="1"/>
    <x v="2"/>
    <d v="1991-09-01T00:00:00"/>
    <x v="28"/>
    <x v="1"/>
    <s v="tier - 1"/>
    <x v="685"/>
    <x v="2"/>
  </r>
  <r>
    <x v="686"/>
    <s v=" Ms"/>
    <s v="Parry"/>
    <n v="17.579999999999998"/>
    <n v="4.51"/>
    <s v="No"/>
    <x v="0"/>
    <x v="0"/>
    <x v="1"/>
    <x v="1"/>
    <x v="1"/>
    <x v="2"/>
    <d v="1997-06-20T00:00:00"/>
    <x v="2"/>
    <x v="1"/>
    <s v="tier - 3"/>
    <x v="686"/>
    <x v="1"/>
  </r>
  <r>
    <x v="687"/>
    <s v=" Ms"/>
    <s v="Mason Cox"/>
    <n v="17.579999999999998"/>
    <n v="4.51"/>
    <s v="No"/>
    <x v="0"/>
    <x v="0"/>
    <x v="1"/>
    <x v="1"/>
    <x v="1"/>
    <x v="2"/>
    <d v="2003-11-18T00:00:00"/>
    <x v="22"/>
    <x v="14"/>
    <s v="tier - 1"/>
    <x v="687"/>
    <x v="2"/>
  </r>
  <r>
    <x v="688"/>
    <s v=" Mrs"/>
    <s v="Thompson"/>
    <n v="17.579999999999998"/>
    <n v="4.51"/>
    <s v="No"/>
    <x v="0"/>
    <x v="0"/>
    <x v="1"/>
    <x v="1"/>
    <x v="1"/>
    <x v="2"/>
    <d v="2003-12-05T00:00:00"/>
    <x v="6"/>
    <x v="0"/>
    <s v="tier - 2"/>
    <x v="688"/>
    <x v="2"/>
  </r>
  <r>
    <x v="689"/>
    <s v=" Ms"/>
    <s v="Nelson"/>
    <n v="17.579999999999998"/>
    <n v="4.51"/>
    <s v="No"/>
    <x v="0"/>
    <x v="0"/>
    <x v="1"/>
    <x v="1"/>
    <x v="1"/>
    <x v="2"/>
    <d v="2003-07-03T00:00:00"/>
    <x v="19"/>
    <x v="4"/>
    <s v="tier - 3"/>
    <x v="689"/>
    <x v="2"/>
  </r>
  <r>
    <x v="690"/>
    <s v=" Mr"/>
    <s v="Forte"/>
    <n v="17.579999999999998"/>
    <n v="4.51"/>
    <s v="No"/>
    <x v="0"/>
    <x v="0"/>
    <x v="1"/>
    <x v="1"/>
    <x v="1"/>
    <x v="2"/>
    <d v="2001-10-06T00:00:00"/>
    <x v="14"/>
    <x v="1"/>
    <s v="tier - 1"/>
    <x v="690"/>
    <x v="2"/>
  </r>
  <r>
    <x v="691"/>
    <s v=" Mr"/>
    <s v="Corona Iturriaga"/>
    <n v="17.579999999999998"/>
    <n v="4.51"/>
    <s v="No"/>
    <x v="0"/>
    <x v="0"/>
    <x v="1"/>
    <x v="1"/>
    <x v="1"/>
    <x v="2"/>
    <d v="1994-07-01T00:00:00"/>
    <x v="23"/>
    <x v="0"/>
    <s v="tier - 3"/>
    <x v="691"/>
    <x v="2"/>
  </r>
  <r>
    <x v="692"/>
    <s v=" Mr"/>
    <s v="McCollum"/>
    <n v="17.579999999999998"/>
    <n v="4.51"/>
    <s v="No"/>
    <x v="0"/>
    <x v="0"/>
    <x v="1"/>
    <x v="1"/>
    <x v="1"/>
    <x v="2"/>
    <d v="1994-12-02T00:00:00"/>
    <x v="22"/>
    <x v="3"/>
    <s v="tier - 1"/>
    <x v="692"/>
    <x v="1"/>
  </r>
  <r>
    <x v="693"/>
    <s v=" Mr"/>
    <s v="Hevner"/>
    <n v="17.579999999999998"/>
    <n v="4.51"/>
    <s v="No"/>
    <x v="0"/>
    <x v="0"/>
    <x v="1"/>
    <x v="1"/>
    <x v="1"/>
    <x v="2"/>
    <d v="1991-11-13T00:00:00"/>
    <x v="33"/>
    <x v="1"/>
    <s v="tier - 2"/>
    <x v="693"/>
    <x v="1"/>
  </r>
  <r>
    <x v="694"/>
    <s v=" Ms"/>
    <s v="Looi"/>
    <n v="17.579999999999998"/>
    <n v="4.51"/>
    <s v="No"/>
    <x v="0"/>
    <x v="0"/>
    <x v="1"/>
    <x v="1"/>
    <x v="1"/>
    <x v="2"/>
    <d v="1997-09-02T00:00:00"/>
    <x v="31"/>
    <x v="0"/>
    <s v="tier - 3"/>
    <x v="694"/>
    <x v="2"/>
  </r>
  <r>
    <x v="695"/>
    <s v=" Mr"/>
    <s v="Power"/>
    <n v="17.579999999999998"/>
    <n v="4.51"/>
    <s v="No"/>
    <x v="0"/>
    <x v="0"/>
    <x v="1"/>
    <x v="1"/>
    <x v="1"/>
    <x v="2"/>
    <d v="1997-08-02T00:00:00"/>
    <x v="45"/>
    <x v="6"/>
    <s v="tier - 3"/>
    <x v="695"/>
    <x v="2"/>
  </r>
  <r>
    <x v="696"/>
    <s v=" Ms"/>
    <s v="Routon"/>
    <n v="17.579999999999998"/>
    <n v="4.51"/>
    <s v="No"/>
    <x v="0"/>
    <x v="0"/>
    <x v="1"/>
    <x v="1"/>
    <x v="1"/>
    <x v="2"/>
    <d v="1997-07-06T00:00:00"/>
    <x v="47"/>
    <x v="2"/>
    <s v="tier - 2"/>
    <x v="696"/>
    <x v="2"/>
  </r>
  <r>
    <x v="697"/>
    <s v=" Mr"/>
    <s v="Dochelli"/>
    <n v="17.579999999999998"/>
    <n v="4.51"/>
    <s v="No"/>
    <x v="0"/>
    <x v="0"/>
    <x v="1"/>
    <x v="1"/>
    <x v="1"/>
    <x v="2"/>
    <d v="1997-12-22T00:00:00"/>
    <x v="44"/>
    <x v="7"/>
    <s v="tier - 3"/>
    <x v="697"/>
    <x v="2"/>
  </r>
  <r>
    <x v="698"/>
    <s v=" Ms"/>
    <s v="Gillespie"/>
    <n v="17.579999999999998"/>
    <n v="4.51"/>
    <s v="No"/>
    <x v="0"/>
    <x v="0"/>
    <x v="1"/>
    <x v="1"/>
    <x v="1"/>
    <x v="2"/>
    <d v="1997-07-05T00:00:00"/>
    <x v="13"/>
    <x v="1"/>
    <s v="tier - 3"/>
    <x v="698"/>
    <x v="2"/>
  </r>
  <r>
    <x v="699"/>
    <s v=" Ms"/>
    <s v="Oskvig"/>
    <n v="17.579999999999998"/>
    <n v="4.51"/>
    <s v="No"/>
    <x v="0"/>
    <x v="0"/>
    <x v="1"/>
    <x v="1"/>
    <x v="1"/>
    <x v="2"/>
    <d v="2000-09-23T00:00:00"/>
    <x v="12"/>
    <x v="6"/>
    <s v="tier - 2"/>
    <x v="699"/>
    <x v="2"/>
  </r>
  <r>
    <x v="700"/>
    <s v=" Ms"/>
    <s v="Holland-Stergar"/>
    <n v="17.579999999999998"/>
    <n v="4.51"/>
    <s v="No"/>
    <x v="0"/>
    <x v="0"/>
    <x v="1"/>
    <x v="1"/>
    <x v="1"/>
    <x v="2"/>
    <d v="1996-07-03T00:00:00"/>
    <x v="16"/>
    <x v="1"/>
    <s v="tier - 1"/>
    <x v="700"/>
    <x v="2"/>
  </r>
  <r>
    <x v="701"/>
    <s v=" Mr"/>
    <s v="Arai"/>
    <n v="17.579999999999998"/>
    <n v="4.51"/>
    <s v="No"/>
    <x v="0"/>
    <x v="0"/>
    <x v="1"/>
    <x v="1"/>
    <x v="1"/>
    <x v="2"/>
    <d v="1996-08-14T00:00:00"/>
    <x v="8"/>
    <x v="10"/>
    <s v="tier - 2"/>
    <x v="701"/>
    <x v="2"/>
  </r>
  <r>
    <x v="702"/>
    <s v=" Mr"/>
    <s v="Olausson"/>
    <n v="17.579999999999998"/>
    <n v="4.51"/>
    <s v="No"/>
    <x v="0"/>
    <x v="0"/>
    <x v="1"/>
    <x v="1"/>
    <x v="1"/>
    <x v="2"/>
    <d v="1994-07-06T00:00:00"/>
    <x v="3"/>
    <x v="1"/>
    <s v="tier - 1"/>
    <x v="702"/>
    <x v="2"/>
  </r>
  <r>
    <x v="703"/>
    <s v=" Ms"/>
    <s v="Wagner"/>
    <n v="17.579999999999998"/>
    <n v="4.51"/>
    <s v="No"/>
    <x v="0"/>
    <x v="0"/>
    <x v="1"/>
    <x v="1"/>
    <x v="1"/>
    <x v="2"/>
    <d v="1994-10-25T00:00:00"/>
    <x v="1"/>
    <x v="0"/>
    <s v="tier - 3"/>
    <x v="703"/>
    <x v="2"/>
  </r>
  <r>
    <x v="704"/>
    <s v=" Mr"/>
    <s v="Delong"/>
    <n v="17.579999999999998"/>
    <n v="4.51"/>
    <s v="No"/>
    <x v="0"/>
    <x v="0"/>
    <x v="1"/>
    <x v="1"/>
    <x v="1"/>
    <x v="2"/>
    <d v="2001-08-29T00:00:00"/>
    <x v="17"/>
    <x v="0"/>
    <s v="tier - 3"/>
    <x v="704"/>
    <x v="2"/>
  </r>
  <r>
    <x v="705"/>
    <s v=" Ms"/>
    <s v="Mehech"/>
    <n v="17.579999999999998"/>
    <n v="4.51"/>
    <s v="No"/>
    <x v="0"/>
    <x v="0"/>
    <x v="1"/>
    <x v="1"/>
    <x v="1"/>
    <x v="2"/>
    <d v="1993-09-25T00:00:00"/>
    <x v="40"/>
    <x v="4"/>
    <s v="tier - 3"/>
    <x v="705"/>
    <x v="2"/>
  </r>
  <r>
    <x v="706"/>
    <s v=" Ms"/>
    <s v="Machiela"/>
    <n v="17.579999999999998"/>
    <n v="4.51"/>
    <s v="No"/>
    <x v="0"/>
    <x v="0"/>
    <x v="1"/>
    <x v="1"/>
    <x v="1"/>
    <x v="2"/>
    <d v="1994-07-10T00:00:00"/>
    <x v="26"/>
    <x v="1"/>
    <s v="tier - 1"/>
    <x v="706"/>
    <x v="2"/>
  </r>
  <r>
    <x v="707"/>
    <s v=" Mr"/>
    <s v="Young"/>
    <n v="17.579999999999998"/>
    <n v="4.51"/>
    <s v="No"/>
    <x v="0"/>
    <x v="0"/>
    <x v="1"/>
    <x v="1"/>
    <x v="1"/>
    <x v="2"/>
    <d v="1999-06-25T00:00:00"/>
    <x v="34"/>
    <x v="4"/>
    <s v="tier - 3"/>
    <x v="707"/>
    <x v="2"/>
  </r>
  <r>
    <x v="708"/>
    <s v=" Ms"/>
    <s v="Dupere"/>
    <n v="17.579999999999998"/>
    <n v="4.51"/>
    <s v="No"/>
    <x v="0"/>
    <x v="0"/>
    <x v="1"/>
    <x v="1"/>
    <x v="1"/>
    <x v="2"/>
    <d v="1987-08-01T00:00:00"/>
    <x v="28"/>
    <x v="3"/>
    <s v="tier - 2"/>
    <x v="708"/>
    <x v="2"/>
  </r>
  <r>
    <x v="709"/>
    <s v=" Mr"/>
    <s v="Iandolo"/>
    <n v="17.579999999999998"/>
    <n v="4.51"/>
    <s v="No"/>
    <x v="0"/>
    <x v="0"/>
    <x v="1"/>
    <x v="1"/>
    <x v="1"/>
    <x v="2"/>
    <d v="1995-09-10T00:00:00"/>
    <x v="15"/>
    <x v="3"/>
    <s v="tier - 1"/>
    <x v="709"/>
    <x v="1"/>
  </r>
  <r>
    <x v="710"/>
    <s v=" Mr"/>
    <s v="Ito"/>
    <n v="17.579999999999998"/>
    <n v="4.51"/>
    <s v="No"/>
    <x v="0"/>
    <x v="0"/>
    <x v="1"/>
    <x v="1"/>
    <x v="1"/>
    <x v="2"/>
    <d v="1989-10-01T00:00:00"/>
    <x v="23"/>
    <x v="3"/>
    <s v="tier - 1"/>
    <x v="710"/>
    <x v="2"/>
  </r>
  <r>
    <x v="711"/>
    <s v=" Ms"/>
    <s v="Barry"/>
    <n v="17.579999999999998"/>
    <n v="4.51"/>
    <s v="No"/>
    <x v="0"/>
    <x v="0"/>
    <x v="1"/>
    <x v="1"/>
    <x v="1"/>
    <x v="2"/>
    <d v="1994-09-26T00:00:00"/>
    <x v="18"/>
    <x v="1"/>
    <s v="tier - 1"/>
    <x v="711"/>
    <x v="1"/>
  </r>
  <r>
    <x v="712"/>
    <s v=" Ms"/>
    <s v="Boyce"/>
    <n v="17.579999999999998"/>
    <n v="4.51"/>
    <s v="No"/>
    <x v="0"/>
    <x v="0"/>
    <x v="1"/>
    <x v="1"/>
    <x v="1"/>
    <x v="2"/>
    <d v="2002-06-21T00:00:00"/>
    <x v="47"/>
    <x v="0"/>
    <s v="tier - 3"/>
    <x v="712"/>
    <x v="2"/>
  </r>
  <r>
    <x v="713"/>
    <s v=" Mr"/>
    <s v="Lin"/>
    <n v="17.579999999999998"/>
    <n v="4.51"/>
    <s v="No"/>
    <x v="0"/>
    <x v="0"/>
    <x v="1"/>
    <x v="1"/>
    <x v="1"/>
    <x v="2"/>
    <d v="1997-12-22T00:00:00"/>
    <x v="24"/>
    <x v="4"/>
    <s v="tier - 2"/>
    <x v="713"/>
    <x v="2"/>
  </r>
  <r>
    <x v="714"/>
    <s v=" Mr"/>
    <s v="Smith"/>
    <n v="17.579999999999998"/>
    <n v="4.51"/>
    <s v="No"/>
    <x v="0"/>
    <x v="0"/>
    <x v="1"/>
    <x v="1"/>
    <x v="1"/>
    <x v="2"/>
    <d v="1998-08-09T00:00:00"/>
    <x v="22"/>
    <x v="0"/>
    <s v="tier - 1"/>
    <x v="714"/>
    <x v="2"/>
  </r>
  <r>
    <x v="715"/>
    <s v=" Mr"/>
    <s v="Nalven"/>
    <n v="17.579999999999998"/>
    <n v="4.51"/>
    <s v="No"/>
    <x v="0"/>
    <x v="0"/>
    <x v="1"/>
    <x v="1"/>
    <x v="1"/>
    <x v="2"/>
    <d v="1998-09-15T00:00:00"/>
    <x v="18"/>
    <x v="1"/>
    <s v="tier - 3"/>
    <x v="715"/>
    <x v="2"/>
  </r>
  <r>
    <x v="716"/>
    <s v=" Ms"/>
    <s v="Bourgeois"/>
    <n v="17.579999999999998"/>
    <n v="4.51"/>
    <s v="No"/>
    <x v="0"/>
    <x v="0"/>
    <x v="1"/>
    <x v="1"/>
    <x v="1"/>
    <x v="2"/>
    <d v="1997-12-19T00:00:00"/>
    <x v="10"/>
    <x v="2"/>
    <s v="tier - 3"/>
    <x v="716"/>
    <x v="2"/>
  </r>
  <r>
    <x v="717"/>
    <s v=" Ms"/>
    <s v="Orloff"/>
    <n v="17.579999999999998"/>
    <n v="4.51"/>
    <s v="No"/>
    <x v="0"/>
    <x v="0"/>
    <x v="1"/>
    <x v="1"/>
    <x v="1"/>
    <x v="2"/>
    <d v="1988-09-28T00:00:00"/>
    <x v="31"/>
    <x v="0"/>
    <s v="tier - 2"/>
    <x v="717"/>
    <x v="2"/>
  </r>
  <r>
    <x v="718"/>
    <s v=" Ms"/>
    <s v="Ramirez"/>
    <n v="17.579999999999998"/>
    <n v="4.51"/>
    <s v="No"/>
    <x v="0"/>
    <x v="0"/>
    <x v="1"/>
    <x v="1"/>
    <x v="1"/>
    <x v="2"/>
    <d v="2002-12-15T00:00:00"/>
    <x v="34"/>
    <x v="6"/>
    <s v="tier - 3"/>
    <x v="718"/>
    <x v="2"/>
  </r>
  <r>
    <x v="719"/>
    <s v=" Ms"/>
    <s v="Fouquet"/>
    <n v="17.579999999999998"/>
    <n v="4.51"/>
    <s v="No"/>
    <x v="0"/>
    <x v="0"/>
    <x v="1"/>
    <x v="1"/>
    <x v="1"/>
    <x v="2"/>
    <d v="1987-06-18T00:00:00"/>
    <x v="1"/>
    <x v="3"/>
    <s v="tier - 3"/>
    <x v="719"/>
    <x v="2"/>
  </r>
  <r>
    <x v="720"/>
    <s v=" Mr"/>
    <s v="McPhillips"/>
    <n v="17.579999999999998"/>
    <n v="4.51"/>
    <s v="No"/>
    <x v="0"/>
    <x v="0"/>
    <x v="1"/>
    <x v="1"/>
    <x v="1"/>
    <x v="2"/>
    <d v="1995-09-24T00:00:00"/>
    <x v="44"/>
    <x v="3"/>
    <s v="tier - 1"/>
    <x v="720"/>
    <x v="2"/>
  </r>
  <r>
    <x v="721"/>
    <s v=" Ms"/>
    <s v="Burgin"/>
    <n v="17.579999999999998"/>
    <n v="4.51"/>
    <s v="No"/>
    <x v="0"/>
    <x v="0"/>
    <x v="1"/>
    <x v="1"/>
    <x v="1"/>
    <x v="2"/>
    <d v="2002-09-30T00:00:00"/>
    <x v="29"/>
    <x v="0"/>
    <s v="tier - 3"/>
    <x v="721"/>
    <x v="2"/>
  </r>
  <r>
    <x v="722"/>
    <s v=" Mr"/>
    <s v="Roberts"/>
    <n v="17.579999999999998"/>
    <n v="4.51"/>
    <s v="No"/>
    <x v="0"/>
    <x v="0"/>
    <x v="1"/>
    <x v="1"/>
    <x v="1"/>
    <x v="2"/>
    <d v="1996-06-30T00:00:00"/>
    <x v="37"/>
    <x v="1"/>
    <s v="tier - 2"/>
    <x v="722"/>
    <x v="2"/>
  </r>
  <r>
    <x v="723"/>
    <s v=" Mr"/>
    <s v="Nemec"/>
    <n v="17.579999999999998"/>
    <n v="4.51"/>
    <s v="No"/>
    <x v="0"/>
    <x v="0"/>
    <x v="1"/>
    <x v="1"/>
    <x v="1"/>
    <x v="2"/>
    <d v="2003-06-05T00:00:00"/>
    <x v="42"/>
    <x v="14"/>
    <s v="tier - 2"/>
    <x v="723"/>
    <x v="2"/>
  </r>
  <r>
    <x v="724"/>
    <s v=" Mr"/>
    <s v="Appman"/>
    <n v="17.579999999999998"/>
    <n v="4.51"/>
    <s v="No"/>
    <x v="0"/>
    <x v="0"/>
    <x v="1"/>
    <x v="1"/>
    <x v="1"/>
    <x v="2"/>
    <d v="1996-06-13T00:00:00"/>
    <x v="21"/>
    <x v="4"/>
    <s v="tier - 2"/>
    <x v="724"/>
    <x v="2"/>
  </r>
  <r>
    <x v="725"/>
    <s v=" Ms"/>
    <s v="Driscoll"/>
    <n v="17.579999999999998"/>
    <n v="4.51"/>
    <s v="No"/>
    <x v="0"/>
    <x v="0"/>
    <x v="1"/>
    <x v="1"/>
    <x v="1"/>
    <x v="2"/>
    <d v="1996-10-24T00:00:00"/>
    <x v="2"/>
    <x v="3"/>
    <s v="tier - 2"/>
    <x v="725"/>
    <x v="2"/>
  </r>
  <r>
    <x v="726"/>
    <s v=" Ms"/>
    <s v="Glotzbach"/>
    <n v="17.579999999999998"/>
    <n v="4.51"/>
    <s v="No"/>
    <x v="0"/>
    <x v="0"/>
    <x v="1"/>
    <x v="1"/>
    <x v="1"/>
    <x v="2"/>
    <d v="1999-11-01T00:00:00"/>
    <x v="39"/>
    <x v="3"/>
    <s v="tier - 2"/>
    <x v="726"/>
    <x v="2"/>
  </r>
  <r>
    <x v="727"/>
    <s v=" Ms"/>
    <s v="Tenforde"/>
    <n v="17.579999999999998"/>
    <n v="4.51"/>
    <s v="No"/>
    <x v="0"/>
    <x v="0"/>
    <x v="1"/>
    <x v="1"/>
    <x v="1"/>
    <x v="2"/>
    <d v="2000-07-14T00:00:00"/>
    <x v="36"/>
    <x v="3"/>
    <s v="tier - 1"/>
    <x v="727"/>
    <x v="2"/>
  </r>
  <r>
    <x v="728"/>
    <s v=" Ms"/>
    <s v="Ramirez"/>
    <n v="17.579999999999998"/>
    <n v="4.51"/>
    <s v="No"/>
    <x v="0"/>
    <x v="0"/>
    <x v="1"/>
    <x v="1"/>
    <x v="1"/>
    <x v="2"/>
    <d v="1996-06-21T00:00:00"/>
    <x v="30"/>
    <x v="0"/>
    <s v="tier - 3"/>
    <x v="728"/>
    <x v="1"/>
  </r>
  <r>
    <x v="729"/>
    <s v=" Ms"/>
    <s v="Stanley Torres"/>
    <n v="17.579999999999998"/>
    <n v="4.51"/>
    <s v="No"/>
    <x v="0"/>
    <x v="0"/>
    <x v="1"/>
    <x v="1"/>
    <x v="1"/>
    <x v="2"/>
    <d v="1993-11-01T00:00:00"/>
    <x v="43"/>
    <x v="1"/>
    <s v="tier - 3"/>
    <x v="729"/>
    <x v="1"/>
  </r>
  <r>
    <x v="730"/>
    <s v=" Mr"/>
    <s v="Vandongen"/>
    <n v="17.579999999999998"/>
    <n v="4.51"/>
    <s v="No"/>
    <x v="0"/>
    <x v="0"/>
    <x v="1"/>
    <x v="1"/>
    <x v="1"/>
    <x v="2"/>
    <d v="1998-09-04T00:00:00"/>
    <x v="34"/>
    <x v="3"/>
    <s v="tier - 3"/>
    <x v="730"/>
    <x v="2"/>
  </r>
  <r>
    <x v="731"/>
    <s v=" Mr"/>
    <s v="Liebald"/>
    <n v="17.579999999999998"/>
    <n v="4.51"/>
    <s v="No"/>
    <x v="0"/>
    <x v="0"/>
    <x v="1"/>
    <x v="1"/>
    <x v="1"/>
    <x v="2"/>
    <d v="1998-06-17T00:00:00"/>
    <x v="2"/>
    <x v="0"/>
    <s v="tier - 3"/>
    <x v="731"/>
    <x v="2"/>
  </r>
  <r>
    <x v="732"/>
    <s v=" Mr"/>
    <s v="Holte"/>
    <n v="17.579999999999998"/>
    <n v="4.51"/>
    <s v="No"/>
    <x v="0"/>
    <x v="0"/>
    <x v="1"/>
    <x v="1"/>
    <x v="1"/>
    <x v="2"/>
    <d v="1998-11-15T00:00:00"/>
    <x v="33"/>
    <x v="1"/>
    <s v="tier - 3"/>
    <x v="732"/>
    <x v="2"/>
  </r>
  <r>
    <x v="733"/>
    <s v=" Ms"/>
    <s v="Johnson"/>
    <n v="17.579999999999998"/>
    <n v="4.51"/>
    <s v="No"/>
    <x v="0"/>
    <x v="0"/>
    <x v="1"/>
    <x v="1"/>
    <x v="1"/>
    <x v="2"/>
    <d v="2000-10-01T00:00:00"/>
    <x v="42"/>
    <x v="1"/>
    <s v="tier - 3"/>
    <x v="733"/>
    <x v="2"/>
  </r>
  <r>
    <x v="734"/>
    <s v=" Ms"/>
    <s v="Bartlett"/>
    <n v="17.579999999999998"/>
    <n v="4.51"/>
    <s v="No"/>
    <x v="0"/>
    <x v="0"/>
    <x v="1"/>
    <x v="1"/>
    <x v="1"/>
    <x v="2"/>
    <d v="2003-09-23T00:00:00"/>
    <x v="40"/>
    <x v="0"/>
    <s v="tier - 1"/>
    <x v="734"/>
    <x v="2"/>
  </r>
  <r>
    <x v="735"/>
    <s v=" Ms"/>
    <s v="Bergman"/>
    <n v="17.579999999999998"/>
    <n v="4.51"/>
    <s v="No"/>
    <x v="0"/>
    <x v="0"/>
    <x v="1"/>
    <x v="1"/>
    <x v="1"/>
    <x v="2"/>
    <d v="2004-08-04T00:00:00"/>
    <x v="18"/>
    <x v="4"/>
    <s v="tier - 3"/>
    <x v="735"/>
    <x v="2"/>
  </r>
  <r>
    <x v="736"/>
    <s v=" Ms"/>
    <s v="Aitken"/>
    <n v="17.579999999999998"/>
    <n v="4.51"/>
    <s v="No"/>
    <x v="0"/>
    <x v="0"/>
    <x v="1"/>
    <x v="1"/>
    <x v="1"/>
    <x v="2"/>
    <d v="1999-12-24T00:00:00"/>
    <x v="12"/>
    <x v="3"/>
    <s v="tier - 3"/>
    <x v="736"/>
    <x v="2"/>
  </r>
  <r>
    <x v="737"/>
    <s v=" Mr"/>
    <s v="Berger"/>
    <n v="17.579999999999998"/>
    <n v="4.51"/>
    <s v="No"/>
    <x v="0"/>
    <x v="0"/>
    <x v="1"/>
    <x v="1"/>
    <x v="1"/>
    <x v="2"/>
    <d v="1999-08-29T00:00:00"/>
    <x v="23"/>
    <x v="10"/>
    <s v="tier - 1"/>
    <x v="737"/>
    <x v="2"/>
  </r>
  <r>
    <x v="738"/>
    <s v=" Ms"/>
    <s v="Richey"/>
    <n v="17.579999999999998"/>
    <n v="4.51"/>
    <s v="No"/>
    <x v="0"/>
    <x v="0"/>
    <x v="1"/>
    <x v="1"/>
    <x v="1"/>
    <x v="2"/>
    <d v="1999-06-09T00:00:00"/>
    <x v="31"/>
    <x v="1"/>
    <s v="tier - 1"/>
    <x v="737"/>
    <x v="2"/>
  </r>
  <r>
    <x v="739"/>
    <s v=" Mr"/>
    <s v="Trotter"/>
    <n v="17.579999999999998"/>
    <n v="4.51"/>
    <s v="No"/>
    <x v="0"/>
    <x v="0"/>
    <x v="1"/>
    <x v="1"/>
    <x v="1"/>
    <x v="2"/>
    <d v="1997-08-10T00:00:00"/>
    <x v="34"/>
    <x v="3"/>
    <s v="tier - 1"/>
    <x v="738"/>
    <x v="2"/>
  </r>
  <r>
    <x v="740"/>
    <s v=" Ms"/>
    <s v="Chavez"/>
    <n v="17.579999999999998"/>
    <n v="4.51"/>
    <s v="No"/>
    <x v="0"/>
    <x v="0"/>
    <x v="1"/>
    <x v="1"/>
    <x v="1"/>
    <x v="2"/>
    <d v="2000-10-11T00:00:00"/>
    <x v="13"/>
    <x v="3"/>
    <s v="tier - 1"/>
    <x v="739"/>
    <x v="2"/>
  </r>
  <r>
    <x v="741"/>
    <s v=" Mr"/>
    <s v="Orifice"/>
    <n v="17.579999999999998"/>
    <n v="4.51"/>
    <s v="No"/>
    <x v="0"/>
    <x v="0"/>
    <x v="1"/>
    <x v="1"/>
    <x v="1"/>
    <x v="2"/>
    <d v="2000-10-03T00:00:00"/>
    <x v="16"/>
    <x v="3"/>
    <s v="tier - 3"/>
    <x v="740"/>
    <x v="2"/>
  </r>
  <r>
    <x v="742"/>
    <s v=" Mr"/>
    <s v="Farkash"/>
    <n v="17.579999999999998"/>
    <n v="4.51"/>
    <s v="No"/>
    <x v="0"/>
    <x v="0"/>
    <x v="1"/>
    <x v="1"/>
    <x v="1"/>
    <x v="2"/>
    <d v="2000-12-17T00:00:00"/>
    <x v="34"/>
    <x v="1"/>
    <s v="tier - 3"/>
    <x v="741"/>
    <x v="2"/>
  </r>
  <r>
    <x v="743"/>
    <s v=" Mr"/>
    <s v="Hribar"/>
    <n v="17.579999999999998"/>
    <n v="4.51"/>
    <s v="No"/>
    <x v="0"/>
    <x v="0"/>
    <x v="1"/>
    <x v="1"/>
    <x v="1"/>
    <x v="2"/>
    <d v="2003-12-03T00:00:00"/>
    <x v="3"/>
    <x v="3"/>
    <s v="tier - 3"/>
    <x v="742"/>
    <x v="2"/>
  </r>
  <r>
    <x v="744"/>
    <s v=" Ms"/>
    <s v="Crawford"/>
    <n v="17.579999999999998"/>
    <n v="4.51"/>
    <s v="No"/>
    <x v="0"/>
    <x v="0"/>
    <x v="1"/>
    <x v="1"/>
    <x v="1"/>
    <x v="2"/>
    <d v="1997-10-06T00:00:00"/>
    <x v="34"/>
    <x v="0"/>
    <s v="tier - 3"/>
    <x v="743"/>
    <x v="1"/>
  </r>
  <r>
    <x v="745"/>
    <s v=" Ms"/>
    <s v="Sittlington"/>
    <n v="17.579999999999998"/>
    <n v="4.51"/>
    <s v="No"/>
    <x v="0"/>
    <x v="0"/>
    <x v="1"/>
    <x v="1"/>
    <x v="1"/>
    <x v="2"/>
    <d v="1988-08-20T00:00:00"/>
    <x v="5"/>
    <x v="3"/>
    <s v="tier - 2"/>
    <x v="744"/>
    <x v="2"/>
  </r>
  <r>
    <x v="746"/>
    <s v=" Ms"/>
    <s v="Silbert"/>
    <n v="17.579999999999998"/>
    <n v="4.51"/>
    <s v="No"/>
    <x v="0"/>
    <x v="0"/>
    <x v="1"/>
    <x v="1"/>
    <x v="1"/>
    <x v="2"/>
    <d v="1997-10-30T00:00:00"/>
    <x v="17"/>
    <x v="3"/>
    <s v="tier - 3"/>
    <x v="745"/>
    <x v="0"/>
  </r>
  <r>
    <x v="747"/>
    <s v=" Ms"/>
    <s v="Carrique"/>
    <n v="17.579999999999998"/>
    <n v="4.51"/>
    <s v="No"/>
    <x v="0"/>
    <x v="0"/>
    <x v="1"/>
    <x v="1"/>
    <x v="1"/>
    <x v="2"/>
    <d v="2003-08-06T00:00:00"/>
    <x v="31"/>
    <x v="3"/>
    <s v="tier - 2"/>
    <x v="746"/>
    <x v="2"/>
  </r>
  <r>
    <x v="748"/>
    <s v=" Mr"/>
    <s v="Kosla"/>
    <n v="17.579999999999998"/>
    <n v="4.51"/>
    <s v="No"/>
    <x v="0"/>
    <x v="0"/>
    <x v="1"/>
    <x v="1"/>
    <x v="1"/>
    <x v="2"/>
    <d v="2003-12-01T00:00:00"/>
    <x v="17"/>
    <x v="3"/>
    <s v="tier - 3"/>
    <x v="747"/>
    <x v="2"/>
  </r>
  <r>
    <x v="749"/>
    <s v=" Mr"/>
    <s v="Parker"/>
    <n v="17.579999999999998"/>
    <n v="4.51"/>
    <s v="No"/>
    <x v="0"/>
    <x v="0"/>
    <x v="1"/>
    <x v="1"/>
    <x v="1"/>
    <x v="2"/>
    <d v="2003-07-17T00:00:00"/>
    <x v="40"/>
    <x v="4"/>
    <s v="tier - 2"/>
    <x v="748"/>
    <x v="2"/>
  </r>
  <r>
    <x v="750"/>
    <s v=" Mr"/>
    <s v="Horton"/>
    <n v="17.579999999999998"/>
    <n v="4.51"/>
    <s v="No"/>
    <x v="0"/>
    <x v="0"/>
    <x v="1"/>
    <x v="1"/>
    <x v="1"/>
    <x v="2"/>
    <d v="1996-06-13T00:00:00"/>
    <x v="16"/>
    <x v="4"/>
    <s v="tier - 1"/>
    <x v="749"/>
    <x v="2"/>
  </r>
  <r>
    <x v="751"/>
    <s v=" Ms"/>
    <s v="Boller"/>
    <n v="17.579999999999998"/>
    <n v="4.51"/>
    <s v="No"/>
    <x v="0"/>
    <x v="0"/>
    <x v="1"/>
    <x v="1"/>
    <x v="1"/>
    <x v="2"/>
    <d v="1999-06-11T00:00:00"/>
    <x v="3"/>
    <x v="4"/>
    <s v="tier - 2"/>
    <x v="750"/>
    <x v="2"/>
  </r>
  <r>
    <x v="752"/>
    <s v=" Mr"/>
    <s v="Olaru"/>
    <n v="17.579999999999998"/>
    <n v="4.51"/>
    <s v="No"/>
    <x v="0"/>
    <x v="0"/>
    <x v="1"/>
    <x v="1"/>
    <x v="1"/>
    <x v="2"/>
    <d v="1994-10-02T00:00:00"/>
    <x v="11"/>
    <x v="3"/>
    <s v="tier - 2"/>
    <x v="751"/>
    <x v="1"/>
  </r>
  <r>
    <x v="753"/>
    <s v=" Ms"/>
    <s v="Prescott"/>
    <n v="17.579999999999998"/>
    <n v="4.51"/>
    <s v="No"/>
    <x v="0"/>
    <x v="0"/>
    <x v="1"/>
    <x v="1"/>
    <x v="1"/>
    <x v="2"/>
    <d v="1994-09-17T00:00:00"/>
    <x v="7"/>
    <x v="10"/>
    <s v="tier - 2"/>
    <x v="752"/>
    <x v="2"/>
  </r>
  <r>
    <x v="754"/>
    <s v=" Mr"/>
    <s v="Hines"/>
    <n v="17.579999999999998"/>
    <n v="4.51"/>
    <s v="No"/>
    <x v="0"/>
    <x v="0"/>
    <x v="1"/>
    <x v="1"/>
    <x v="1"/>
    <x v="2"/>
    <d v="1996-08-05T00:00:00"/>
    <x v="29"/>
    <x v="0"/>
    <s v="tier - 2"/>
    <x v="753"/>
    <x v="1"/>
  </r>
  <r>
    <x v="755"/>
    <s v=" Ms"/>
    <s v="Blanton"/>
    <n v="17.579999999999998"/>
    <n v="4.51"/>
    <s v="No"/>
    <x v="0"/>
    <x v="0"/>
    <x v="1"/>
    <x v="1"/>
    <x v="1"/>
    <x v="2"/>
    <d v="2000-12-09T00:00:00"/>
    <x v="38"/>
    <x v="12"/>
    <s v="tier - 1"/>
    <x v="754"/>
    <x v="2"/>
  </r>
  <r>
    <x v="756"/>
    <s v=" Ms"/>
    <s v="Bustamante"/>
    <n v="17.579999999999998"/>
    <n v="4.51"/>
    <s v="No"/>
    <x v="0"/>
    <x v="0"/>
    <x v="1"/>
    <x v="1"/>
    <x v="1"/>
    <x v="2"/>
    <d v="2000-06-24T00:00:00"/>
    <x v="15"/>
    <x v="3"/>
    <s v="tier - 2"/>
    <x v="755"/>
    <x v="2"/>
  </r>
  <r>
    <x v="757"/>
    <s v=" Mr"/>
    <s v="McCann"/>
    <n v="17.579999999999998"/>
    <n v="4.51"/>
    <s v="No"/>
    <x v="0"/>
    <x v="0"/>
    <x v="1"/>
    <x v="1"/>
    <x v="1"/>
    <x v="2"/>
    <d v="1997-08-26T00:00:00"/>
    <x v="32"/>
    <x v="3"/>
    <s v="tier - 1"/>
    <x v="756"/>
    <x v="2"/>
  </r>
  <r>
    <x v="758"/>
    <s v=" Mr"/>
    <s v="Schmole"/>
    <n v="17.579999999999998"/>
    <n v="4.51"/>
    <s v="No"/>
    <x v="0"/>
    <x v="0"/>
    <x v="1"/>
    <x v="1"/>
    <x v="1"/>
    <x v="2"/>
    <d v="2001-08-26T00:00:00"/>
    <x v="22"/>
    <x v="3"/>
    <s v="tier - 1"/>
    <x v="757"/>
    <x v="2"/>
  </r>
  <r>
    <x v="759"/>
    <s v=" Mr"/>
    <s v="Barber"/>
    <n v="17.579999999999998"/>
    <n v="4.51"/>
    <s v="No"/>
    <x v="0"/>
    <x v="0"/>
    <x v="1"/>
    <x v="1"/>
    <x v="1"/>
    <x v="2"/>
    <d v="2001-10-15T00:00:00"/>
    <x v="41"/>
    <x v="3"/>
    <s v="tier - 3"/>
    <x v="758"/>
    <x v="2"/>
  </r>
  <r>
    <x v="760"/>
    <s v=" Mr"/>
    <s v="Reichmann"/>
    <n v="17.579999999999998"/>
    <n v="4.51"/>
    <s v="No"/>
    <x v="0"/>
    <x v="0"/>
    <x v="1"/>
    <x v="1"/>
    <x v="1"/>
    <x v="2"/>
    <d v="2002-07-20T00:00:00"/>
    <x v="17"/>
    <x v="3"/>
    <s v="tier - 2"/>
    <x v="759"/>
    <x v="2"/>
  </r>
  <r>
    <x v="761"/>
    <s v=" Ms"/>
    <s v="Cavatorta"/>
    <n v="17.579999999999998"/>
    <n v="4.51"/>
    <s v="No"/>
    <x v="0"/>
    <x v="0"/>
    <x v="1"/>
    <x v="1"/>
    <x v="1"/>
    <x v="2"/>
    <d v="2002-10-11T00:00:00"/>
    <x v="10"/>
    <x v="0"/>
    <s v="tier - 3"/>
    <x v="760"/>
    <x v="2"/>
  </r>
  <r>
    <x v="762"/>
    <s v=" Ms"/>
    <s v="Yaeger"/>
    <n v="17.579999999999998"/>
    <n v="4.51"/>
    <s v="No"/>
    <x v="0"/>
    <x v="0"/>
    <x v="1"/>
    <x v="1"/>
    <x v="1"/>
    <x v="2"/>
    <d v="1991-11-17T00:00:00"/>
    <x v="18"/>
    <x v="0"/>
    <s v="tier - 1"/>
    <x v="761"/>
    <x v="2"/>
  </r>
  <r>
    <x v="763"/>
    <s v=" Ms"/>
    <s v="Hughes"/>
    <n v="17.579999999999998"/>
    <n v="4.51"/>
    <s v="No"/>
    <x v="0"/>
    <x v="0"/>
    <x v="1"/>
    <x v="1"/>
    <x v="1"/>
    <x v="2"/>
    <d v="1990-10-01T00:00:00"/>
    <x v="44"/>
    <x v="3"/>
    <s v="tier - 2"/>
    <x v="762"/>
    <x v="2"/>
  </r>
  <r>
    <x v="764"/>
    <s v=" Ms"/>
    <s v="Donahue"/>
    <n v="17.579999999999998"/>
    <n v="4.51"/>
    <s v="No"/>
    <x v="0"/>
    <x v="0"/>
    <x v="1"/>
    <x v="1"/>
    <x v="1"/>
    <x v="2"/>
    <d v="1997-07-28T00:00:00"/>
    <x v="35"/>
    <x v="3"/>
    <s v="tier - 3"/>
    <x v="763"/>
    <x v="1"/>
  </r>
  <r>
    <x v="765"/>
    <s v=" Ms"/>
    <s v="Greenwell"/>
    <n v="17.579999999999998"/>
    <n v="4.51"/>
    <s v="No"/>
    <x v="0"/>
    <x v="0"/>
    <x v="1"/>
    <x v="1"/>
    <x v="1"/>
    <x v="2"/>
    <d v="2000-08-25T00:00:00"/>
    <x v="0"/>
    <x v="3"/>
    <s v="tier - 3"/>
    <x v="764"/>
    <x v="2"/>
  </r>
  <r>
    <x v="766"/>
    <s v=" Ms"/>
    <s v="Steele"/>
    <n v="17.579999999999998"/>
    <n v="4.51"/>
    <s v="No"/>
    <x v="0"/>
    <x v="0"/>
    <x v="1"/>
    <x v="1"/>
    <x v="1"/>
    <x v="2"/>
    <d v="1997-11-02T00:00:00"/>
    <x v="42"/>
    <x v="1"/>
    <s v="tier - 1"/>
    <x v="765"/>
    <x v="1"/>
  </r>
  <r>
    <x v="767"/>
    <s v=" Mr"/>
    <s v="Gunter"/>
    <n v="17.579999999999998"/>
    <n v="4.51"/>
    <s v="No"/>
    <x v="0"/>
    <x v="0"/>
    <x v="1"/>
    <x v="1"/>
    <x v="1"/>
    <x v="2"/>
    <d v="1991-08-05T00:00:00"/>
    <x v="5"/>
    <x v="1"/>
    <s v="tier - 1"/>
    <x v="766"/>
    <x v="2"/>
  </r>
  <r>
    <x v="768"/>
    <s v=" Mr"/>
    <s v="McDonough"/>
    <n v="17.579999999999998"/>
    <n v="4.51"/>
    <s v="No"/>
    <x v="0"/>
    <x v="0"/>
    <x v="1"/>
    <x v="1"/>
    <x v="1"/>
    <x v="2"/>
    <d v="2004-09-06T00:00:00"/>
    <x v="32"/>
    <x v="1"/>
    <s v="tier - 2"/>
    <x v="767"/>
    <x v="2"/>
  </r>
  <r>
    <x v="769"/>
    <s v=" Ms"/>
    <s v="Sweetland"/>
    <n v="17.579999999999998"/>
    <n v="4.51"/>
    <s v="No"/>
    <x v="0"/>
    <x v="0"/>
    <x v="1"/>
    <x v="1"/>
    <x v="1"/>
    <x v="2"/>
    <d v="1995-07-09T00:00:00"/>
    <x v="5"/>
    <x v="2"/>
    <s v="tier - 3"/>
    <x v="768"/>
    <x v="1"/>
  </r>
  <r>
    <x v="770"/>
    <s v=" Mr"/>
    <s v="Hammersmith"/>
    <n v="17.579999999999998"/>
    <n v="4.51"/>
    <s v="No"/>
    <x v="0"/>
    <x v="0"/>
    <x v="1"/>
    <x v="1"/>
    <x v="1"/>
    <x v="2"/>
    <d v="1995-10-14T00:00:00"/>
    <x v="24"/>
    <x v="0"/>
    <s v="tier - 1"/>
    <x v="769"/>
    <x v="1"/>
  </r>
  <r>
    <x v="771"/>
    <s v=" Mr"/>
    <s v="French"/>
    <n v="17.579999999999998"/>
    <n v="4.51"/>
    <s v="No"/>
    <x v="0"/>
    <x v="0"/>
    <x v="1"/>
    <x v="1"/>
    <x v="1"/>
    <x v="2"/>
    <d v="1995-11-06T00:00:00"/>
    <x v="9"/>
    <x v="0"/>
    <s v="tier - 2"/>
    <x v="770"/>
    <x v="1"/>
  </r>
  <r>
    <x v="772"/>
    <s v=" Mr"/>
    <s v="Garbe"/>
    <n v="17.579999999999998"/>
    <n v="4.51"/>
    <s v="No"/>
    <x v="0"/>
    <x v="0"/>
    <x v="1"/>
    <x v="1"/>
    <x v="1"/>
    <x v="2"/>
    <d v="1998-06-20T00:00:00"/>
    <x v="27"/>
    <x v="0"/>
    <s v="tier - 2"/>
    <x v="771"/>
    <x v="2"/>
  </r>
  <r>
    <x v="773"/>
    <s v=" Mr"/>
    <s v="Duncan"/>
    <n v="17.579999999999998"/>
    <n v="4.51"/>
    <s v="No"/>
    <x v="0"/>
    <x v="0"/>
    <x v="1"/>
    <x v="1"/>
    <x v="1"/>
    <x v="2"/>
    <d v="1998-07-02T00:00:00"/>
    <x v="9"/>
    <x v="3"/>
    <s v="tier - 3"/>
    <x v="772"/>
    <x v="2"/>
  </r>
  <r>
    <x v="774"/>
    <s v=" Mr"/>
    <s v="Wallace"/>
    <n v="17.579999999999998"/>
    <n v="4.51"/>
    <s v="No"/>
    <x v="0"/>
    <x v="0"/>
    <x v="1"/>
    <x v="1"/>
    <x v="1"/>
    <x v="2"/>
    <d v="1998-08-17T00:00:00"/>
    <x v="32"/>
    <x v="3"/>
    <s v="tier - 3"/>
    <x v="773"/>
    <x v="2"/>
  </r>
  <r>
    <x v="775"/>
    <s v=" Ms"/>
    <s v="Tillman"/>
    <n v="17.579999999999998"/>
    <n v="4.51"/>
    <s v="No"/>
    <x v="0"/>
    <x v="0"/>
    <x v="1"/>
    <x v="1"/>
    <x v="1"/>
    <x v="2"/>
    <d v="2002-07-11T00:00:00"/>
    <x v="18"/>
    <x v="3"/>
    <s v="tier - 2"/>
    <x v="774"/>
    <x v="2"/>
  </r>
  <r>
    <x v="776"/>
    <s v=" Mr"/>
    <s v="Lee"/>
    <n v="17.579999999999998"/>
    <n v="4.51"/>
    <s v="No"/>
    <x v="0"/>
    <x v="0"/>
    <x v="1"/>
    <x v="1"/>
    <x v="1"/>
    <x v="2"/>
    <d v="1998-11-19T00:00:00"/>
    <x v="5"/>
    <x v="0"/>
    <s v="tier - 1"/>
    <x v="775"/>
    <x v="2"/>
  </r>
  <r>
    <x v="777"/>
    <s v=" Mr"/>
    <s v="Taylor"/>
    <n v="17.579999999999998"/>
    <n v="4.51"/>
    <s v="No"/>
    <x v="0"/>
    <x v="0"/>
    <x v="1"/>
    <x v="1"/>
    <x v="1"/>
    <x v="2"/>
    <d v="2002-07-29T00:00:00"/>
    <x v="36"/>
    <x v="3"/>
    <s v="tier - 1"/>
    <x v="776"/>
    <x v="2"/>
  </r>
  <r>
    <x v="778"/>
    <s v=" Mr"/>
    <s v="McSween"/>
    <n v="17.579999999999998"/>
    <n v="4.51"/>
    <s v="No"/>
    <x v="0"/>
    <x v="0"/>
    <x v="1"/>
    <x v="1"/>
    <x v="1"/>
    <x v="2"/>
    <d v="1999-11-21T00:00:00"/>
    <x v="29"/>
    <x v="0"/>
    <s v="tier - 2"/>
    <x v="777"/>
    <x v="2"/>
  </r>
  <r>
    <x v="779"/>
    <s v=" Ms"/>
    <s v="Schubert"/>
    <n v="17.579999999999998"/>
    <n v="4.51"/>
    <s v="No"/>
    <x v="0"/>
    <x v="0"/>
    <x v="1"/>
    <x v="1"/>
    <x v="1"/>
    <x v="2"/>
    <d v="2001-06-03T00:00:00"/>
    <x v="22"/>
    <x v="1"/>
    <s v="tier - 3"/>
    <x v="778"/>
    <x v="2"/>
  </r>
  <r>
    <x v="780"/>
    <s v=" Mr"/>
    <s v="Lalanne"/>
    <n v="17.579999999999998"/>
    <n v="4.51"/>
    <s v="No"/>
    <x v="0"/>
    <x v="0"/>
    <x v="1"/>
    <x v="1"/>
    <x v="1"/>
    <x v="2"/>
    <d v="1999-08-10T00:00:00"/>
    <x v="8"/>
    <x v="0"/>
    <s v="tier - 1"/>
    <x v="779"/>
    <x v="2"/>
  </r>
  <r>
    <x v="781"/>
    <s v=" Ms"/>
    <s v="Flanagan"/>
    <n v="17.579999999999998"/>
    <n v="4.51"/>
    <s v="No"/>
    <x v="0"/>
    <x v="0"/>
    <x v="1"/>
    <x v="1"/>
    <x v="1"/>
    <x v="2"/>
    <d v="1999-12-17T00:00:00"/>
    <x v="11"/>
    <x v="0"/>
    <s v="tier - 1"/>
    <x v="780"/>
    <x v="2"/>
  </r>
  <r>
    <x v="782"/>
    <s v=" Ms"/>
    <s v="Arellano"/>
    <n v="17.579999999999998"/>
    <n v="4.51"/>
    <s v="No"/>
    <x v="0"/>
    <x v="0"/>
    <x v="1"/>
    <x v="1"/>
    <x v="1"/>
    <x v="2"/>
    <d v="1988-12-12T00:00:00"/>
    <x v="44"/>
    <x v="0"/>
    <s v="tier - 2"/>
    <x v="781"/>
    <x v="2"/>
  </r>
  <r>
    <x v="783"/>
    <s v=" Mr"/>
    <s v="Charette"/>
    <n v="17.579999999999998"/>
    <n v="4.51"/>
    <s v="No"/>
    <x v="0"/>
    <x v="0"/>
    <x v="1"/>
    <x v="1"/>
    <x v="1"/>
    <x v="2"/>
    <d v="2002-11-05T00:00:00"/>
    <x v="39"/>
    <x v="0"/>
    <s v="tier - 1"/>
    <x v="782"/>
    <x v="2"/>
  </r>
  <r>
    <x v="784"/>
    <s v=" Mr"/>
    <s v="Pena Reyes"/>
    <n v="17.579999999999998"/>
    <n v="4.51"/>
    <s v="No"/>
    <x v="0"/>
    <x v="0"/>
    <x v="1"/>
    <x v="1"/>
    <x v="1"/>
    <x v="2"/>
    <d v="1998-10-21T00:00:00"/>
    <x v="1"/>
    <x v="4"/>
    <s v="tier - 3"/>
    <x v="783"/>
    <x v="1"/>
  </r>
  <r>
    <x v="785"/>
    <s v=" Mr"/>
    <s v="Broderick"/>
    <n v="17.579999999999998"/>
    <n v="4.51"/>
    <s v="No"/>
    <x v="0"/>
    <x v="0"/>
    <x v="1"/>
    <x v="1"/>
    <x v="1"/>
    <x v="2"/>
    <d v="2003-11-18T00:00:00"/>
    <x v="42"/>
    <x v="1"/>
    <s v="tier - 3"/>
    <x v="784"/>
    <x v="2"/>
  </r>
  <r>
    <x v="786"/>
    <s v=" Ms"/>
    <s v="Summers"/>
    <n v="17.579999999999998"/>
    <n v="4.51"/>
    <s v="No"/>
    <x v="0"/>
    <x v="0"/>
    <x v="1"/>
    <x v="1"/>
    <x v="1"/>
    <x v="2"/>
    <d v="1996-12-17T00:00:00"/>
    <x v="5"/>
    <x v="4"/>
    <s v="tier - 1"/>
    <x v="785"/>
    <x v="2"/>
  </r>
  <r>
    <x v="787"/>
    <s v=" Ms"/>
    <s v="Fisher"/>
    <n v="17.579999999999998"/>
    <n v="4.51"/>
    <s v="No"/>
    <x v="0"/>
    <x v="0"/>
    <x v="1"/>
    <x v="1"/>
    <x v="1"/>
    <x v="2"/>
    <d v="2004-09-06T00:00:00"/>
    <x v="17"/>
    <x v="0"/>
    <s v="tier - 3"/>
    <x v="786"/>
    <x v="2"/>
  </r>
  <r>
    <x v="788"/>
    <s v=" Ms"/>
    <s v="Zhou"/>
    <n v="17.579999999999998"/>
    <n v="4.51"/>
    <s v="No"/>
    <x v="0"/>
    <x v="0"/>
    <x v="1"/>
    <x v="1"/>
    <x v="1"/>
    <x v="2"/>
    <d v="1996-11-28T00:00:00"/>
    <x v="8"/>
    <x v="3"/>
    <s v="tier - 2"/>
    <x v="787"/>
    <x v="0"/>
  </r>
  <r>
    <x v="789"/>
    <s v=" Ms"/>
    <s v="Clarke-Ames"/>
    <n v="17.579999999999998"/>
    <n v="4.51"/>
    <s v="No"/>
    <x v="0"/>
    <x v="0"/>
    <x v="1"/>
    <x v="1"/>
    <x v="1"/>
    <x v="2"/>
    <d v="1991-06-16T00:00:00"/>
    <x v="10"/>
    <x v="13"/>
    <s v="tier - 1"/>
    <x v="788"/>
    <x v="2"/>
  </r>
  <r>
    <x v="790"/>
    <s v=" Ms"/>
    <s v="Staton"/>
    <n v="17.579999999999998"/>
    <n v="4.51"/>
    <s v="No"/>
    <x v="0"/>
    <x v="0"/>
    <x v="1"/>
    <x v="1"/>
    <x v="1"/>
    <x v="2"/>
    <d v="2002-11-12T00:00:00"/>
    <x v="32"/>
    <x v="12"/>
    <s v="tier - 1"/>
    <x v="789"/>
    <x v="2"/>
  </r>
  <r>
    <x v="791"/>
    <s v=" Ms"/>
    <s v="Forster"/>
    <n v="17.579999999999998"/>
    <n v="4.51"/>
    <s v="No"/>
    <x v="0"/>
    <x v="0"/>
    <x v="1"/>
    <x v="1"/>
    <x v="1"/>
    <x v="2"/>
    <d v="2002-07-15T00:00:00"/>
    <x v="5"/>
    <x v="0"/>
    <s v="tier - 1"/>
    <x v="790"/>
    <x v="2"/>
  </r>
  <r>
    <x v="792"/>
    <s v=" Ms"/>
    <s v="Monaghan"/>
    <n v="17.579999999999998"/>
    <n v="4.51"/>
    <s v="No"/>
    <x v="0"/>
    <x v="0"/>
    <x v="1"/>
    <x v="1"/>
    <x v="1"/>
    <x v="2"/>
    <d v="2000-12-11T00:00:00"/>
    <x v="11"/>
    <x v="3"/>
    <s v="tier - 3"/>
    <x v="791"/>
    <x v="2"/>
  </r>
  <r>
    <x v="793"/>
    <s v=" Ms"/>
    <s v="Kawamoto"/>
    <n v="17.579999999999998"/>
    <n v="4.51"/>
    <s v="No"/>
    <x v="0"/>
    <x v="0"/>
    <x v="1"/>
    <x v="1"/>
    <x v="1"/>
    <x v="2"/>
    <d v="2000-06-30T00:00:00"/>
    <x v="5"/>
    <x v="3"/>
    <s v="tier - 2"/>
    <x v="792"/>
    <x v="2"/>
  </r>
  <r>
    <x v="794"/>
    <s v=" Ms"/>
    <s v="Dicharry"/>
    <n v="17.579999999999998"/>
    <n v="4.51"/>
    <s v="No"/>
    <x v="0"/>
    <x v="0"/>
    <x v="1"/>
    <x v="1"/>
    <x v="1"/>
    <x v="2"/>
    <d v="2003-12-10T00:00:00"/>
    <x v="11"/>
    <x v="1"/>
    <s v="tier - 3"/>
    <x v="793"/>
    <x v="2"/>
  </r>
  <r>
    <x v="795"/>
    <s v=" Ms"/>
    <s v="Berry"/>
    <n v="17.579999999999998"/>
    <n v="4.51"/>
    <s v="No"/>
    <x v="0"/>
    <x v="0"/>
    <x v="1"/>
    <x v="1"/>
    <x v="1"/>
    <x v="2"/>
    <d v="2004-12-12T00:00:00"/>
    <x v="1"/>
    <x v="0"/>
    <s v="tier - 1"/>
    <x v="794"/>
    <x v="2"/>
  </r>
  <r>
    <x v="796"/>
    <s v=" Ms"/>
    <s v="Porfirio"/>
    <n v="17.579999999999998"/>
    <n v="4.51"/>
    <s v="No"/>
    <x v="0"/>
    <x v="0"/>
    <x v="1"/>
    <x v="1"/>
    <x v="1"/>
    <x v="2"/>
    <d v="2004-09-25T00:00:00"/>
    <x v="15"/>
    <x v="0"/>
    <s v="tier - 1"/>
    <x v="795"/>
    <x v="2"/>
  </r>
  <r>
    <x v="797"/>
    <s v=" Ms"/>
    <s v="Thind"/>
    <n v="17.579999999999998"/>
    <n v="4.51"/>
    <s v="No"/>
    <x v="0"/>
    <x v="0"/>
    <x v="1"/>
    <x v="1"/>
    <x v="1"/>
    <x v="2"/>
    <d v="2004-06-13T00:00:00"/>
    <x v="8"/>
    <x v="1"/>
    <s v="tier - 1"/>
    <x v="796"/>
    <x v="2"/>
  </r>
  <r>
    <x v="798"/>
    <s v=" Ms"/>
    <s v="Ryan"/>
    <n v="17.579999999999998"/>
    <n v="4.51"/>
    <s v="No"/>
    <x v="0"/>
    <x v="0"/>
    <x v="1"/>
    <x v="1"/>
    <x v="1"/>
    <x v="2"/>
    <d v="1994-11-17T00:00:00"/>
    <x v="27"/>
    <x v="0"/>
    <s v="tier - 2"/>
    <x v="797"/>
    <x v="2"/>
  </r>
  <r>
    <x v="799"/>
    <s v=" Mr"/>
    <s v="Horn"/>
    <n v="17.579999999999998"/>
    <n v="4.51"/>
    <s v="No"/>
    <x v="0"/>
    <x v="0"/>
    <x v="1"/>
    <x v="1"/>
    <x v="1"/>
    <x v="2"/>
    <d v="2004-11-13T00:00:00"/>
    <x v="33"/>
    <x v="3"/>
    <s v="tier - 3"/>
    <x v="798"/>
    <x v="2"/>
  </r>
  <r>
    <x v="800"/>
    <s v=" Mr"/>
    <s v="Sabadosa"/>
    <n v="17.579999999999998"/>
    <n v="4.51"/>
    <s v="No"/>
    <x v="0"/>
    <x v="0"/>
    <x v="1"/>
    <x v="1"/>
    <x v="1"/>
    <x v="2"/>
    <d v="2004-10-28T00:00:00"/>
    <x v="37"/>
    <x v="3"/>
    <s v="tier - 2"/>
    <x v="799"/>
    <x v="2"/>
  </r>
  <r>
    <x v="801"/>
    <s v=" Ms"/>
    <s v="Casady"/>
    <n v="17.579999999999998"/>
    <n v="4.51"/>
    <s v="No"/>
    <x v="0"/>
    <x v="0"/>
    <x v="1"/>
    <x v="1"/>
    <x v="1"/>
    <x v="2"/>
    <d v="2004-08-06T00:00:00"/>
    <x v="30"/>
    <x v="10"/>
    <s v="tier - 2"/>
    <x v="800"/>
    <x v="2"/>
  </r>
  <r>
    <x v="802"/>
    <s v=" Ms"/>
    <s v="Phillips"/>
    <n v="17.579999999999998"/>
    <n v="4.51"/>
    <s v="No"/>
    <x v="0"/>
    <x v="0"/>
    <x v="1"/>
    <x v="1"/>
    <x v="1"/>
    <x v="2"/>
    <d v="2004-07-27T00:00:00"/>
    <x v="27"/>
    <x v="5"/>
    <s v="tier - 3"/>
    <x v="801"/>
    <x v="2"/>
  </r>
  <r>
    <x v="803"/>
    <s v=" Ms"/>
    <s v="Ahokas"/>
    <n v="17.579999999999998"/>
    <n v="4.51"/>
    <s v="No"/>
    <x v="0"/>
    <x v="0"/>
    <x v="1"/>
    <x v="1"/>
    <x v="1"/>
    <x v="2"/>
    <d v="2004-09-12T00:00:00"/>
    <x v="21"/>
    <x v="3"/>
    <s v="tier - 2"/>
    <x v="802"/>
    <x v="2"/>
  </r>
  <r>
    <x v="804"/>
    <s v=" Ms"/>
    <s v="Hebert"/>
    <n v="17.579999999999998"/>
    <n v="4.51"/>
    <s v="No"/>
    <x v="0"/>
    <x v="0"/>
    <x v="1"/>
    <x v="1"/>
    <x v="1"/>
    <x v="2"/>
    <d v="2004-09-03T00:00:00"/>
    <x v="29"/>
    <x v="0"/>
    <s v="tier - 1"/>
    <x v="803"/>
    <x v="2"/>
  </r>
  <r>
    <x v="805"/>
    <s v=" Ms"/>
    <s v="Fair"/>
    <n v="17.579999999999998"/>
    <n v="4.51"/>
    <s v="No"/>
    <x v="0"/>
    <x v="0"/>
    <x v="1"/>
    <x v="1"/>
    <x v="1"/>
    <x v="2"/>
    <d v="2004-12-07T00:00:00"/>
    <x v="26"/>
    <x v="4"/>
    <s v="tier - 3"/>
    <x v="804"/>
    <x v="2"/>
  </r>
  <r>
    <x v="806"/>
    <s v=" Ms"/>
    <s v="Swenson"/>
    <n v="17.579999999999998"/>
    <n v="4.51"/>
    <s v="No"/>
    <x v="0"/>
    <x v="0"/>
    <x v="1"/>
    <x v="1"/>
    <x v="1"/>
    <x v="2"/>
    <d v="1991-12-16T00:00:00"/>
    <x v="43"/>
    <x v="4"/>
    <s v="tier - 2"/>
    <x v="805"/>
    <x v="2"/>
  </r>
  <r>
    <x v="807"/>
    <s v=" Ms"/>
    <s v="Revenis"/>
    <n v="17.579999999999998"/>
    <n v="4.51"/>
    <s v="No"/>
    <x v="0"/>
    <x v="0"/>
    <x v="1"/>
    <x v="1"/>
    <x v="1"/>
    <x v="2"/>
    <d v="1994-09-27T00:00:00"/>
    <x v="19"/>
    <x v="0"/>
    <s v="tier - 2"/>
    <x v="806"/>
    <x v="2"/>
  </r>
  <r>
    <x v="808"/>
    <s v=" Mr"/>
    <s v="Engnes"/>
    <n v="17.579999999999998"/>
    <n v="4.51"/>
    <s v="No"/>
    <x v="0"/>
    <x v="0"/>
    <x v="1"/>
    <x v="1"/>
    <x v="1"/>
    <x v="2"/>
    <d v="2000-08-23T00:00:00"/>
    <x v="43"/>
    <x v="4"/>
    <s v="tier - 2"/>
    <x v="807"/>
    <x v="2"/>
  </r>
  <r>
    <x v="809"/>
    <s v=" Ms"/>
    <s v="Wiltse"/>
    <n v="17.579999999999998"/>
    <n v="4.51"/>
    <s v="No"/>
    <x v="0"/>
    <x v="0"/>
    <x v="1"/>
    <x v="1"/>
    <x v="1"/>
    <x v="2"/>
    <d v="2000-11-29T00:00:00"/>
    <x v="29"/>
    <x v="4"/>
    <s v="tier - 3"/>
    <x v="808"/>
    <x v="2"/>
  </r>
  <r>
    <x v="810"/>
    <s v=" Ms"/>
    <s v="Fernandez"/>
    <n v="17.579999999999998"/>
    <n v="4.51"/>
    <s v="No"/>
    <x v="0"/>
    <x v="0"/>
    <x v="1"/>
    <x v="1"/>
    <x v="1"/>
    <x v="2"/>
    <d v="2000-10-22T00:00:00"/>
    <x v="36"/>
    <x v="4"/>
    <s v="tier - 2"/>
    <x v="809"/>
    <x v="2"/>
  </r>
  <r>
    <x v="811"/>
    <s v=" Ms"/>
    <s v="Edwards"/>
    <n v="17.579999999999998"/>
    <n v="4.51"/>
    <s v="No"/>
    <x v="0"/>
    <x v="0"/>
    <x v="1"/>
    <x v="1"/>
    <x v="1"/>
    <x v="2"/>
    <d v="2000-12-27T00:00:00"/>
    <x v="9"/>
    <x v="0"/>
    <s v="tier - 3"/>
    <x v="810"/>
    <x v="2"/>
  </r>
  <r>
    <x v="812"/>
    <s v=" Ms"/>
    <s v="Pinney"/>
    <n v="17.579999999999998"/>
    <n v="4.51"/>
    <s v="No"/>
    <x v="0"/>
    <x v="0"/>
    <x v="1"/>
    <x v="1"/>
    <x v="1"/>
    <x v="2"/>
    <d v="2004-10-04T00:00:00"/>
    <x v="9"/>
    <x v="4"/>
    <s v="tier - 1"/>
    <x v="811"/>
    <x v="2"/>
  </r>
  <r>
    <x v="813"/>
    <s v=" Mr"/>
    <s v="Levy"/>
    <n v="17.579999999999998"/>
    <n v="4.51"/>
    <s v="No"/>
    <x v="0"/>
    <x v="0"/>
    <x v="1"/>
    <x v="1"/>
    <x v="1"/>
    <x v="2"/>
    <d v="2003-08-19T00:00:00"/>
    <x v="23"/>
    <x v="14"/>
    <s v="tier - 1"/>
    <x v="812"/>
    <x v="2"/>
  </r>
  <r>
    <x v="814"/>
    <s v=" Ms"/>
    <s v="Takeda"/>
    <n v="17.579999999999998"/>
    <n v="4.51"/>
    <s v="No"/>
    <x v="0"/>
    <x v="0"/>
    <x v="1"/>
    <x v="1"/>
    <x v="1"/>
    <x v="2"/>
    <d v="1997-09-03T00:00:00"/>
    <x v="43"/>
    <x v="4"/>
    <s v="tier - 1"/>
    <x v="813"/>
    <x v="1"/>
  </r>
  <r>
    <x v="815"/>
    <s v=" Mr"/>
    <s v="Burke"/>
    <n v="17.579999999999998"/>
    <n v="4.51"/>
    <s v="No"/>
    <x v="0"/>
    <x v="0"/>
    <x v="1"/>
    <x v="1"/>
    <x v="1"/>
    <x v="2"/>
    <d v="2003-09-26T00:00:00"/>
    <x v="34"/>
    <x v="3"/>
    <s v="tier - 2"/>
    <x v="814"/>
    <x v="2"/>
  </r>
  <r>
    <x v="816"/>
    <s v=" Mr"/>
    <s v="Duarte"/>
    <n v="17.579999999999998"/>
    <n v="4.51"/>
    <s v="No"/>
    <x v="0"/>
    <x v="0"/>
    <x v="1"/>
    <x v="1"/>
    <x v="1"/>
    <x v="2"/>
    <d v="2003-09-01T00:00:00"/>
    <x v="19"/>
    <x v="0"/>
    <s v="tier - 3"/>
    <x v="815"/>
    <x v="2"/>
  </r>
  <r>
    <x v="817"/>
    <s v=" Mr"/>
    <s v="Clark"/>
    <n v="17.579999999999998"/>
    <n v="4.51"/>
    <s v="No"/>
    <x v="0"/>
    <x v="0"/>
    <x v="1"/>
    <x v="1"/>
    <x v="1"/>
    <x v="2"/>
    <d v="2003-12-22T00:00:00"/>
    <x v="7"/>
    <x v="1"/>
    <s v="tier - 3"/>
    <x v="816"/>
    <x v="2"/>
  </r>
  <r>
    <x v="818"/>
    <s v=" Mr"/>
    <s v="Nice"/>
    <n v="17.579999999999998"/>
    <n v="4.51"/>
    <s v="No"/>
    <x v="0"/>
    <x v="0"/>
    <x v="1"/>
    <x v="1"/>
    <x v="1"/>
    <x v="2"/>
    <d v="2003-08-30T00:00:00"/>
    <x v="37"/>
    <x v="0"/>
    <s v="tier - 1"/>
    <x v="817"/>
    <x v="2"/>
  </r>
  <r>
    <x v="819"/>
    <s v=" Mrs"/>
    <s v="Windler"/>
    <n v="17.579999999999998"/>
    <n v="4.51"/>
    <s v="No"/>
    <x v="0"/>
    <x v="0"/>
    <x v="1"/>
    <x v="1"/>
    <x v="1"/>
    <x v="2"/>
    <d v="2003-09-30T00:00:00"/>
    <x v="11"/>
    <x v="1"/>
    <s v="tier - 3"/>
    <x v="818"/>
    <x v="2"/>
  </r>
  <r>
    <x v="820"/>
    <s v=" Mr"/>
    <s v="Jones"/>
    <n v="17.579999999999998"/>
    <n v="4.51"/>
    <s v="No"/>
    <x v="0"/>
    <x v="0"/>
    <x v="1"/>
    <x v="1"/>
    <x v="1"/>
    <x v="2"/>
    <d v="1989-07-21T00:00:00"/>
    <x v="14"/>
    <x v="1"/>
    <s v="tier - 2"/>
    <x v="819"/>
    <x v="2"/>
  </r>
  <r>
    <x v="821"/>
    <s v=" Mr"/>
    <s v="Stevenson"/>
    <n v="17.579999999999998"/>
    <n v="4.51"/>
    <s v="No"/>
    <x v="0"/>
    <x v="0"/>
    <x v="1"/>
    <x v="1"/>
    <x v="1"/>
    <x v="2"/>
    <d v="2001-11-28T00:00:00"/>
    <x v="27"/>
    <x v="1"/>
    <s v="tier - 1"/>
    <x v="820"/>
    <x v="2"/>
  </r>
  <r>
    <x v="822"/>
    <s v=" Ms"/>
    <s v="Humphrey"/>
    <n v="17.579999999999998"/>
    <n v="4.51"/>
    <s v="No"/>
    <x v="0"/>
    <x v="0"/>
    <x v="1"/>
    <x v="1"/>
    <x v="1"/>
    <x v="2"/>
    <d v="2001-06-22T00:00:00"/>
    <x v="10"/>
    <x v="3"/>
    <s v="tier - 2"/>
    <x v="821"/>
    <x v="1"/>
  </r>
  <r>
    <x v="823"/>
    <s v=" Ms"/>
    <s v="Nelson"/>
    <n v="17.579999999999998"/>
    <n v="4.51"/>
    <s v="No"/>
    <x v="0"/>
    <x v="0"/>
    <x v="1"/>
    <x v="1"/>
    <x v="1"/>
    <x v="2"/>
    <d v="2001-08-14T00:00:00"/>
    <x v="40"/>
    <x v="0"/>
    <s v="tier - 2"/>
    <x v="822"/>
    <x v="1"/>
  </r>
  <r>
    <x v="824"/>
    <s v=" Ms"/>
    <s v="Payne"/>
    <n v="17.579999999999998"/>
    <n v="4.51"/>
    <s v="No"/>
    <x v="0"/>
    <x v="0"/>
    <x v="1"/>
    <x v="1"/>
    <x v="1"/>
    <x v="2"/>
    <d v="2004-06-12T00:00:00"/>
    <x v="37"/>
    <x v="3"/>
    <s v="tier - 2"/>
    <x v="823"/>
    <x v="1"/>
  </r>
  <r>
    <x v="825"/>
    <s v=" Ms"/>
    <s v="Hails"/>
    <n v="17.579999999999998"/>
    <n v="4.51"/>
    <s v="No"/>
    <x v="0"/>
    <x v="0"/>
    <x v="1"/>
    <x v="1"/>
    <x v="1"/>
    <x v="2"/>
    <d v="2000-07-26T00:00:00"/>
    <x v="32"/>
    <x v="3"/>
    <s v="tier - 3"/>
    <x v="824"/>
    <x v="1"/>
  </r>
  <r>
    <x v="826"/>
    <s v=" Mr"/>
    <s v="Proctor"/>
    <n v="17.579999999999998"/>
    <n v="4.51"/>
    <s v="No"/>
    <x v="0"/>
    <x v="0"/>
    <x v="1"/>
    <x v="1"/>
    <x v="1"/>
    <x v="2"/>
    <d v="2000-09-02T00:00:00"/>
    <x v="5"/>
    <x v="3"/>
    <s v="tier - 3"/>
    <x v="825"/>
    <x v="1"/>
  </r>
  <r>
    <x v="827"/>
    <s v=" Mr"/>
    <s v="Ryan"/>
    <n v="17.579999999999998"/>
    <n v="4.51"/>
    <s v="No"/>
    <x v="0"/>
    <x v="0"/>
    <x v="1"/>
    <x v="1"/>
    <x v="1"/>
    <x v="2"/>
    <d v="2001-08-04T00:00:00"/>
    <x v="39"/>
    <x v="3"/>
    <s v="tier - 2"/>
    <x v="826"/>
    <x v="1"/>
  </r>
  <r>
    <x v="828"/>
    <s v=" Mr"/>
    <s v="Watson"/>
    <n v="17.579999999999998"/>
    <n v="4.51"/>
    <s v="No"/>
    <x v="0"/>
    <x v="0"/>
    <x v="1"/>
    <x v="1"/>
    <x v="1"/>
    <x v="2"/>
    <d v="2001-09-06T00:00:00"/>
    <x v="19"/>
    <x v="3"/>
    <s v="tier - 2"/>
    <x v="827"/>
    <x v="1"/>
  </r>
  <r>
    <x v="829"/>
    <s v=" Mr"/>
    <s v="Gresh"/>
    <n v="17.579999999999998"/>
    <n v="4.51"/>
    <s v="No"/>
    <x v="0"/>
    <x v="0"/>
    <x v="1"/>
    <x v="1"/>
    <x v="1"/>
    <x v="2"/>
    <d v="2001-08-14T00:00:00"/>
    <x v="40"/>
    <x v="0"/>
    <s v="tier - 2"/>
    <x v="828"/>
    <x v="1"/>
  </r>
  <r>
    <x v="830"/>
    <s v=" Mr"/>
    <s v="Anis"/>
    <n v="17.579999999999998"/>
    <n v="4.51"/>
    <s v="No"/>
    <x v="0"/>
    <x v="0"/>
    <x v="1"/>
    <x v="1"/>
    <x v="1"/>
    <x v="2"/>
    <d v="1998-09-14T00:00:00"/>
    <x v="10"/>
    <x v="10"/>
    <s v="tier - 2"/>
    <x v="829"/>
    <x v="1"/>
  </r>
  <r>
    <x v="831"/>
    <s v=" Mr"/>
    <s v="Swartz"/>
    <n v="17.579999999999998"/>
    <n v="4.51"/>
    <s v="No"/>
    <x v="0"/>
    <x v="0"/>
    <x v="1"/>
    <x v="1"/>
    <x v="1"/>
    <x v="2"/>
    <d v="2002-09-29T00:00:00"/>
    <x v="24"/>
    <x v="1"/>
    <s v="tier - 3"/>
    <x v="830"/>
    <x v="1"/>
  </r>
  <r>
    <x v="832"/>
    <s v=" Mr"/>
    <s v="Schluneker"/>
    <n v="17.579999999999998"/>
    <n v="4.51"/>
    <s v="No"/>
    <x v="0"/>
    <x v="0"/>
    <x v="1"/>
    <x v="1"/>
    <x v="1"/>
    <x v="2"/>
    <d v="1998-12-29T00:00:00"/>
    <x v="16"/>
    <x v="13"/>
    <s v="tier - 1"/>
    <x v="831"/>
    <x v="1"/>
  </r>
  <r>
    <x v="833"/>
    <s v=" Mr"/>
    <s v="Bellemare"/>
    <n v="17.579999999999998"/>
    <n v="4.51"/>
    <s v="No"/>
    <x v="0"/>
    <x v="0"/>
    <x v="1"/>
    <x v="1"/>
    <x v="1"/>
    <x v="2"/>
    <d v="2002-07-16T00:00:00"/>
    <x v="19"/>
    <x v="7"/>
    <s v="tier - 3"/>
    <x v="832"/>
    <x v="1"/>
  </r>
  <r>
    <x v="834"/>
    <s v=" Mr"/>
    <s v="Vitalo"/>
    <n v="17.579999999999998"/>
    <n v="4.51"/>
    <s v="No"/>
    <x v="0"/>
    <x v="0"/>
    <x v="1"/>
    <x v="1"/>
    <x v="1"/>
    <x v="2"/>
    <d v="1998-09-29T00:00:00"/>
    <x v="2"/>
    <x v="3"/>
    <s v="tier - 1"/>
    <x v="833"/>
    <x v="1"/>
  </r>
  <r>
    <x v="835"/>
    <s v=" Mr"/>
    <s v="Hamilton"/>
    <n v="17.579999999999998"/>
    <n v="4.51"/>
    <s v="No"/>
    <x v="0"/>
    <x v="0"/>
    <x v="1"/>
    <x v="1"/>
    <x v="1"/>
    <x v="2"/>
    <d v="1998-10-05T00:00:00"/>
    <x v="35"/>
    <x v="3"/>
    <s v="tier - 1"/>
    <x v="834"/>
    <x v="1"/>
  </r>
  <r>
    <x v="836"/>
    <s v=" Mr"/>
    <s v="Marshall"/>
    <n v="17.579999999999998"/>
    <n v="4.51"/>
    <s v="No"/>
    <x v="0"/>
    <x v="0"/>
    <x v="1"/>
    <x v="1"/>
    <x v="1"/>
    <x v="2"/>
    <d v="1998-09-28T00:00:00"/>
    <x v="46"/>
    <x v="0"/>
    <s v="tier - 3"/>
    <x v="835"/>
    <x v="1"/>
  </r>
  <r>
    <x v="837"/>
    <s v=" Mr"/>
    <s v="Cale"/>
    <n v="17.579999999999998"/>
    <n v="4.51"/>
    <s v="No"/>
    <x v="0"/>
    <x v="0"/>
    <x v="1"/>
    <x v="1"/>
    <x v="1"/>
    <x v="2"/>
    <d v="2002-07-29T00:00:00"/>
    <x v="19"/>
    <x v="0"/>
    <s v="tier - 2"/>
    <x v="836"/>
    <x v="1"/>
  </r>
  <r>
    <x v="838"/>
    <s v=" Mr"/>
    <s v="Pittaway"/>
    <n v="17.579999999999998"/>
    <n v="4.51"/>
    <s v="No"/>
    <x v="0"/>
    <x v="0"/>
    <x v="1"/>
    <x v="1"/>
    <x v="1"/>
    <x v="2"/>
    <d v="2002-09-07T00:00:00"/>
    <x v="19"/>
    <x v="1"/>
    <s v="tier - 1"/>
    <x v="837"/>
    <x v="1"/>
  </r>
  <r>
    <x v="839"/>
    <s v=" Ms"/>
    <s v="Bill"/>
    <n v="17.579999999999998"/>
    <n v="4.51"/>
    <s v="No"/>
    <x v="0"/>
    <x v="0"/>
    <x v="1"/>
    <x v="1"/>
    <x v="1"/>
    <x v="2"/>
    <d v="2001-08-03T00:00:00"/>
    <x v="5"/>
    <x v="0"/>
    <s v="tier - 3"/>
    <x v="838"/>
    <x v="1"/>
  </r>
  <r>
    <x v="840"/>
    <s v=" Ms"/>
    <s v="Antrim"/>
    <n v="17.579999999999998"/>
    <n v="4.51"/>
    <s v="No"/>
    <x v="0"/>
    <x v="0"/>
    <x v="1"/>
    <x v="1"/>
    <x v="1"/>
    <x v="2"/>
    <d v="1994-10-06T00:00:00"/>
    <x v="24"/>
    <x v="10"/>
    <s v="tier - 3"/>
    <x v="839"/>
    <x v="1"/>
  </r>
  <r>
    <x v="841"/>
    <s v=" Ms"/>
    <s v="Doolittle-Crider"/>
    <n v="17.579999999999998"/>
    <n v="4.51"/>
    <s v="No"/>
    <x v="0"/>
    <x v="0"/>
    <x v="1"/>
    <x v="1"/>
    <x v="1"/>
    <x v="2"/>
    <d v="2001-08-10T00:00:00"/>
    <x v="28"/>
    <x v="0"/>
    <s v="tier - 1"/>
    <x v="840"/>
    <x v="1"/>
  </r>
  <r>
    <x v="842"/>
    <s v=" Ms"/>
    <s v="Ruhlman"/>
    <n v="17.579999999999998"/>
    <n v="4.51"/>
    <s v="No"/>
    <x v="0"/>
    <x v="0"/>
    <x v="1"/>
    <x v="1"/>
    <x v="1"/>
    <x v="2"/>
    <d v="2002-08-21T00:00:00"/>
    <x v="31"/>
    <x v="1"/>
    <s v="tier - 1"/>
    <x v="841"/>
    <x v="1"/>
  </r>
  <r>
    <x v="843"/>
    <s v=" Ms"/>
    <s v="Anderson"/>
    <n v="17.579999999999998"/>
    <n v="4.51"/>
    <s v="No"/>
    <x v="0"/>
    <x v="0"/>
    <x v="1"/>
    <x v="1"/>
    <x v="1"/>
    <x v="2"/>
    <d v="2002-08-29T00:00:00"/>
    <x v="33"/>
    <x v="1"/>
    <s v="tier - 2"/>
    <x v="842"/>
    <x v="1"/>
  </r>
  <r>
    <x v="844"/>
    <s v=" Mrs"/>
    <s v="Uchiyama"/>
    <n v="17.579999999999998"/>
    <n v="4.51"/>
    <s v="No"/>
    <x v="0"/>
    <x v="0"/>
    <x v="1"/>
    <x v="1"/>
    <x v="1"/>
    <x v="2"/>
    <d v="2002-10-29T00:00:00"/>
    <x v="19"/>
    <x v="1"/>
    <s v="tier - 1"/>
    <x v="843"/>
    <x v="1"/>
  </r>
  <r>
    <x v="845"/>
    <s v=" Ms"/>
    <s v="Desota"/>
    <n v="17.579999999999998"/>
    <n v="4.51"/>
    <s v="No"/>
    <x v="0"/>
    <x v="0"/>
    <x v="1"/>
    <x v="1"/>
    <x v="1"/>
    <x v="2"/>
    <d v="2002-09-22T00:00:00"/>
    <x v="19"/>
    <x v="1"/>
    <s v="tier - 2"/>
    <x v="844"/>
    <x v="1"/>
  </r>
  <r>
    <x v="846"/>
    <s v=" Mr"/>
    <s v="Edmonds"/>
    <n v="17.579999999999998"/>
    <n v="4.51"/>
    <s v="No"/>
    <x v="0"/>
    <x v="0"/>
    <x v="1"/>
    <x v="1"/>
    <x v="1"/>
    <x v="2"/>
    <d v="1996-07-02T00:00:00"/>
    <x v="19"/>
    <x v="10"/>
    <s v="tier - 3"/>
    <x v="845"/>
    <x v="1"/>
  </r>
  <r>
    <x v="847"/>
    <s v=" Mr"/>
    <s v="Otto"/>
    <n v="17.579999999999998"/>
    <n v="4.51"/>
    <s v="No"/>
    <x v="0"/>
    <x v="0"/>
    <x v="1"/>
    <x v="1"/>
    <x v="1"/>
    <x v="2"/>
    <d v="2004-12-27T00:00:00"/>
    <x v="26"/>
    <x v="1"/>
    <s v="tier - 1"/>
    <x v="846"/>
    <x v="1"/>
  </r>
  <r>
    <x v="848"/>
    <s v=" Mr"/>
    <s v="Kurt"/>
    <n v="17.579999999999998"/>
    <n v="4.51"/>
    <s v="No"/>
    <x v="0"/>
    <x v="0"/>
    <x v="1"/>
    <x v="1"/>
    <x v="1"/>
    <x v="2"/>
    <d v="1994-12-06T00:00:00"/>
    <x v="26"/>
    <x v="3"/>
    <s v="tier - 2"/>
    <x v="847"/>
    <x v="1"/>
  </r>
  <r>
    <x v="849"/>
    <s v=" Mr"/>
    <s v="Duhaime"/>
    <n v="17.579999999999998"/>
    <n v="4.51"/>
    <s v="No"/>
    <x v="0"/>
    <x v="0"/>
    <x v="1"/>
    <x v="1"/>
    <x v="1"/>
    <x v="2"/>
    <d v="1999-12-12T00:00:00"/>
    <x v="36"/>
    <x v="0"/>
    <s v="tier - 2"/>
    <x v="848"/>
    <x v="1"/>
  </r>
  <r>
    <x v="850"/>
    <s v=" Mr"/>
    <s v="Swann"/>
    <n v="17.579999999999998"/>
    <n v="4.51"/>
    <s v="No"/>
    <x v="0"/>
    <x v="0"/>
    <x v="1"/>
    <x v="1"/>
    <x v="1"/>
    <x v="2"/>
    <d v="2003-08-04T00:00:00"/>
    <x v="28"/>
    <x v="3"/>
    <s v="tier - 2"/>
    <x v="849"/>
    <x v="1"/>
  </r>
  <r>
    <x v="851"/>
    <s v=" Mr"/>
    <s v="Burton"/>
    <n v="17.579999999999998"/>
    <n v="4.51"/>
    <s v="No"/>
    <x v="0"/>
    <x v="0"/>
    <x v="1"/>
    <x v="1"/>
    <x v="1"/>
    <x v="2"/>
    <d v="2003-08-11T00:00:00"/>
    <x v="44"/>
    <x v="1"/>
    <s v="tier - 3"/>
    <x v="850"/>
    <x v="1"/>
  </r>
  <r>
    <x v="852"/>
    <s v=" Ms"/>
    <s v="Ricardi"/>
    <n v="17.579999999999998"/>
    <n v="4.51"/>
    <s v="No"/>
    <x v="0"/>
    <x v="0"/>
    <x v="1"/>
    <x v="1"/>
    <x v="1"/>
    <x v="2"/>
    <d v="1999-10-01T00:00:00"/>
    <x v="34"/>
    <x v="0"/>
    <s v="tier - 2"/>
    <x v="851"/>
    <x v="1"/>
  </r>
  <r>
    <x v="853"/>
    <s v=" Mr"/>
    <s v="Joslyn"/>
    <n v="17.579999999999998"/>
    <n v="4.51"/>
    <s v="No"/>
    <x v="0"/>
    <x v="0"/>
    <x v="1"/>
    <x v="1"/>
    <x v="1"/>
    <x v="2"/>
    <d v="1999-11-17T00:00:00"/>
    <x v="35"/>
    <x v="0"/>
    <s v="tier - 3"/>
    <x v="852"/>
    <x v="1"/>
  </r>
  <r>
    <x v="854"/>
    <s v=" Mr"/>
    <s v="Bennie"/>
    <n v="17.579999999999998"/>
    <n v="4.51"/>
    <s v="No"/>
    <x v="0"/>
    <x v="0"/>
    <x v="1"/>
    <x v="1"/>
    <x v="1"/>
    <x v="2"/>
    <d v="2004-08-19T00:00:00"/>
    <x v="23"/>
    <x v="1"/>
    <s v="tier - 1"/>
    <x v="853"/>
    <x v="1"/>
  </r>
  <r>
    <x v="855"/>
    <s v=" Ms"/>
    <s v="Kanyane"/>
    <n v="17.579999999999998"/>
    <n v="4.51"/>
    <s v="No"/>
    <x v="0"/>
    <x v="0"/>
    <x v="1"/>
    <x v="1"/>
    <x v="1"/>
    <x v="2"/>
    <d v="1999-09-25T00:00:00"/>
    <x v="0"/>
    <x v="3"/>
    <s v="tier - 3"/>
    <x v="854"/>
    <x v="1"/>
  </r>
  <r>
    <x v="856"/>
    <s v=" Mr"/>
    <s v="McFadden"/>
    <n v="17.579999999999998"/>
    <n v="4.51"/>
    <s v="No"/>
    <x v="0"/>
    <x v="0"/>
    <x v="1"/>
    <x v="1"/>
    <x v="1"/>
    <x v="2"/>
    <d v="2002-12-13T00:00:00"/>
    <x v="36"/>
    <x v="7"/>
    <s v="tier - 3"/>
    <x v="855"/>
    <x v="1"/>
  </r>
  <r>
    <x v="857"/>
    <s v=" Ms"/>
    <s v="Connolly"/>
    <n v="17.579999999999998"/>
    <n v="4.51"/>
    <s v="No"/>
    <x v="0"/>
    <x v="0"/>
    <x v="1"/>
    <x v="1"/>
    <x v="1"/>
    <x v="2"/>
    <d v="2003-11-19T00:00:00"/>
    <x v="28"/>
    <x v="3"/>
    <s v="tier - 1"/>
    <x v="856"/>
    <x v="1"/>
  </r>
  <r>
    <x v="858"/>
    <s v=" Ms"/>
    <s v="Merino"/>
    <n v="17.579999999999998"/>
    <n v="4.51"/>
    <s v="No"/>
    <x v="0"/>
    <x v="0"/>
    <x v="1"/>
    <x v="1"/>
    <x v="1"/>
    <x v="2"/>
    <d v="1998-10-07T00:00:00"/>
    <x v="7"/>
    <x v="0"/>
    <s v="tier - 3"/>
    <x v="857"/>
    <x v="1"/>
  </r>
  <r>
    <x v="859"/>
    <s v=" Ms"/>
    <s v="Baird"/>
    <n v="17.579999999999998"/>
    <n v="4.51"/>
    <s v="No"/>
    <x v="0"/>
    <x v="0"/>
    <x v="1"/>
    <x v="1"/>
    <x v="1"/>
    <x v="2"/>
    <d v="2003-07-28T00:00:00"/>
    <x v="21"/>
    <x v="1"/>
    <s v="tier - 1"/>
    <x v="858"/>
    <x v="1"/>
  </r>
  <r>
    <x v="860"/>
    <s v=" Ms"/>
    <s v="Locatelli"/>
    <n v="17.579999999999998"/>
    <n v="4.51"/>
    <s v="No"/>
    <x v="0"/>
    <x v="0"/>
    <x v="1"/>
    <x v="1"/>
    <x v="1"/>
    <x v="2"/>
    <d v="2003-07-25T00:00:00"/>
    <x v="34"/>
    <x v="1"/>
    <s v="tier - 1"/>
    <x v="859"/>
    <x v="1"/>
  </r>
  <r>
    <x v="861"/>
    <s v=" Ms"/>
    <s v="Brake"/>
    <n v="17.579999999999998"/>
    <n v="4.51"/>
    <s v="No"/>
    <x v="0"/>
    <x v="0"/>
    <x v="1"/>
    <x v="1"/>
    <x v="1"/>
    <x v="2"/>
    <d v="2003-11-14T00:00:00"/>
    <x v="44"/>
    <x v="1"/>
    <s v="tier - 2"/>
    <x v="860"/>
    <x v="1"/>
  </r>
  <r>
    <x v="862"/>
    <s v=" Ms"/>
    <s v="Jacobs"/>
    <n v="17.579999999999998"/>
    <n v="4.51"/>
    <s v="No"/>
    <x v="0"/>
    <x v="0"/>
    <x v="1"/>
    <x v="1"/>
    <x v="1"/>
    <x v="2"/>
    <d v="2003-11-09T00:00:00"/>
    <x v="1"/>
    <x v="0"/>
    <s v="tier - 2"/>
    <x v="861"/>
    <x v="1"/>
  </r>
  <r>
    <x v="863"/>
    <s v=" Ms"/>
    <s v="Vaught"/>
    <n v="17.579999999999998"/>
    <n v="4.51"/>
    <s v="No"/>
    <x v="0"/>
    <x v="0"/>
    <x v="1"/>
    <x v="1"/>
    <x v="1"/>
    <x v="2"/>
    <d v="2003-09-01T00:00:00"/>
    <x v="23"/>
    <x v="3"/>
    <s v="tier - 2"/>
    <x v="862"/>
    <x v="1"/>
  </r>
  <r>
    <x v="864"/>
    <s v=" Mr"/>
    <s v="Monteleone"/>
    <n v="17.579999999999998"/>
    <n v="4.51"/>
    <s v="No"/>
    <x v="0"/>
    <x v="0"/>
    <x v="1"/>
    <x v="1"/>
    <x v="1"/>
    <x v="2"/>
    <d v="2003-11-21T00:00:00"/>
    <x v="8"/>
    <x v="0"/>
    <s v="tier - 3"/>
    <x v="863"/>
    <x v="1"/>
  </r>
  <r>
    <x v="865"/>
    <s v=" Mr"/>
    <s v="Verdugo"/>
    <n v="17.579999999999998"/>
    <n v="4.51"/>
    <s v="No"/>
    <x v="0"/>
    <x v="0"/>
    <x v="1"/>
    <x v="1"/>
    <x v="1"/>
    <x v="2"/>
    <d v="2004-09-09T00:00:00"/>
    <x v="16"/>
    <x v="3"/>
    <s v="tier - 1"/>
    <x v="864"/>
    <x v="1"/>
  </r>
  <r>
    <x v="866"/>
    <s v=" Mr"/>
    <s v="Sellers"/>
    <n v="17.579999999999998"/>
    <n v="4.51"/>
    <s v="No"/>
    <x v="0"/>
    <x v="0"/>
    <x v="1"/>
    <x v="1"/>
    <x v="1"/>
    <x v="2"/>
    <d v="2004-10-21T00:00:00"/>
    <x v="26"/>
    <x v="1"/>
    <s v="tier - 2"/>
    <x v="865"/>
    <x v="1"/>
  </r>
  <r>
    <x v="867"/>
    <s v=" Mr"/>
    <s v="Bowman"/>
    <n v="17.579999999999998"/>
    <n v="4.51"/>
    <s v="No"/>
    <x v="0"/>
    <x v="0"/>
    <x v="1"/>
    <x v="1"/>
    <x v="1"/>
    <x v="2"/>
    <d v="2004-09-11T00:00:00"/>
    <x v="4"/>
    <x v="0"/>
    <s v="tier - 3"/>
    <x v="866"/>
    <x v="1"/>
  </r>
  <r>
    <x v="868"/>
    <s v=" Mr"/>
    <s v="Marley"/>
    <n v="17.579999999999998"/>
    <n v="4.51"/>
    <s v="No"/>
    <x v="0"/>
    <x v="0"/>
    <x v="1"/>
    <x v="1"/>
    <x v="1"/>
    <x v="2"/>
    <d v="2004-06-10T00:00:00"/>
    <x v="14"/>
    <x v="1"/>
    <s v="tier - 3"/>
    <x v="867"/>
    <x v="1"/>
  </r>
  <r>
    <x v="869"/>
    <s v=" Mr"/>
    <s v="Grey"/>
    <n v="17.579999999999998"/>
    <n v="4.51"/>
    <s v="No"/>
    <x v="0"/>
    <x v="0"/>
    <x v="1"/>
    <x v="1"/>
    <x v="1"/>
    <x v="2"/>
    <d v="2004-09-19T00:00:00"/>
    <x v="14"/>
    <x v="1"/>
    <s v="tier - 3"/>
    <x v="868"/>
    <x v="1"/>
  </r>
  <r>
    <x v="870"/>
    <s v=" Mr"/>
    <s v="O'Rourke"/>
    <n v="17.579999999999998"/>
    <n v="4.51"/>
    <s v="No"/>
    <x v="0"/>
    <x v="0"/>
    <x v="1"/>
    <x v="1"/>
    <x v="1"/>
    <x v="2"/>
    <d v="2004-12-12T00:00:00"/>
    <x v="0"/>
    <x v="1"/>
    <s v="tier - 1"/>
    <x v="869"/>
    <x v="1"/>
  </r>
  <r>
    <x v="871"/>
    <s v=" Mr"/>
    <s v="Fatehali"/>
    <n v="17.579999999999998"/>
    <n v="4.51"/>
    <s v="No"/>
    <x v="0"/>
    <x v="0"/>
    <x v="1"/>
    <x v="1"/>
    <x v="1"/>
    <x v="2"/>
    <d v="2004-10-17T00:00:00"/>
    <x v="35"/>
    <x v="1"/>
    <s v="tier - 2"/>
    <x v="870"/>
    <x v="1"/>
  </r>
  <r>
    <x v="872"/>
    <s v=" Mr"/>
    <s v="Piza-Taylor"/>
    <n v="17.579999999999998"/>
    <n v="4.51"/>
    <s v="No"/>
    <x v="0"/>
    <x v="0"/>
    <x v="1"/>
    <x v="1"/>
    <x v="1"/>
    <x v="2"/>
    <d v="2004-12-06T00:00:00"/>
    <x v="18"/>
    <x v="1"/>
    <s v="tier - 2"/>
    <x v="871"/>
    <x v="2"/>
  </r>
  <r>
    <x v="873"/>
    <s v=" Mr"/>
    <s v="Cavanaugh"/>
    <n v="17.579999999999998"/>
    <n v="4.51"/>
    <s v="No"/>
    <x v="0"/>
    <x v="0"/>
    <x v="1"/>
    <x v="1"/>
    <x v="1"/>
    <x v="2"/>
    <d v="2004-12-14T00:00:00"/>
    <x v="44"/>
    <x v="1"/>
    <s v="tier - 3"/>
    <x v="872"/>
    <x v="2"/>
  </r>
  <r>
    <x v="874"/>
    <s v=" Mr"/>
    <s v="Amako"/>
    <n v="17.579999999999998"/>
    <n v="4.51"/>
    <s v="No"/>
    <x v="0"/>
    <x v="0"/>
    <x v="1"/>
    <x v="1"/>
    <x v="1"/>
    <x v="2"/>
    <d v="2004-11-07T00:00:00"/>
    <x v="36"/>
    <x v="0"/>
    <s v="tier - 1"/>
    <x v="873"/>
    <x v="2"/>
  </r>
  <r>
    <x v="875"/>
    <s v=" Mr"/>
    <s v="Musa"/>
    <n v="17.579999999999998"/>
    <n v="4.51"/>
    <s v="No"/>
    <x v="0"/>
    <x v="0"/>
    <x v="1"/>
    <x v="1"/>
    <x v="1"/>
    <x v="2"/>
    <d v="2004-12-10T00:00:00"/>
    <x v="17"/>
    <x v="0"/>
    <s v="tier - 3"/>
    <x v="874"/>
    <x v="2"/>
  </r>
  <r>
    <x v="876"/>
    <s v=" Mr"/>
    <s v="Phillippi"/>
    <n v="17.579999999999998"/>
    <n v="4.51"/>
    <s v="No"/>
    <x v="0"/>
    <x v="0"/>
    <x v="1"/>
    <x v="1"/>
    <x v="1"/>
    <x v="2"/>
    <d v="2004-11-17T00:00:00"/>
    <x v="44"/>
    <x v="0"/>
    <s v="tier - 2"/>
    <x v="875"/>
    <x v="2"/>
  </r>
  <r>
    <x v="877"/>
    <s v=" Mr"/>
    <s v="Hoskins"/>
    <n v="17.579999999999998"/>
    <n v="4.51"/>
    <s v="No"/>
    <x v="0"/>
    <x v="0"/>
    <x v="1"/>
    <x v="1"/>
    <x v="1"/>
    <x v="2"/>
    <d v="2000-10-21T00:00:00"/>
    <x v="19"/>
    <x v="0"/>
    <s v="tier - 2"/>
    <x v="876"/>
    <x v="2"/>
  </r>
  <r>
    <x v="878"/>
    <s v=" Mr"/>
    <s v="Imbalzano Zegar"/>
    <n v="17.579999999999998"/>
    <n v="4.51"/>
    <s v="No"/>
    <x v="0"/>
    <x v="0"/>
    <x v="1"/>
    <x v="1"/>
    <x v="1"/>
    <x v="2"/>
    <d v="2000-06-10T00:00:00"/>
    <x v="19"/>
    <x v="0"/>
    <s v="tier - 2"/>
    <x v="877"/>
    <x v="2"/>
  </r>
  <r>
    <x v="879"/>
    <s v=" Mr"/>
    <s v="Triedman"/>
    <n v="17.579999999999998"/>
    <n v="4.51"/>
    <s v="No"/>
    <x v="0"/>
    <x v="0"/>
    <x v="1"/>
    <x v="1"/>
    <x v="1"/>
    <x v="2"/>
    <d v="2003-12-30T00:00:00"/>
    <x v="19"/>
    <x v="13"/>
    <s v="tier - 1"/>
    <x v="878"/>
    <x v="2"/>
  </r>
  <r>
    <x v="880"/>
    <s v=" Mr"/>
    <s v="Lovuolo"/>
    <n v="17.579999999999998"/>
    <n v="4.51"/>
    <s v="No"/>
    <x v="0"/>
    <x v="0"/>
    <x v="1"/>
    <x v="1"/>
    <x v="1"/>
    <x v="2"/>
    <d v="2003-08-21T00:00:00"/>
    <x v="39"/>
    <x v="10"/>
    <s v="tier - 2"/>
    <x v="879"/>
    <x v="2"/>
  </r>
  <r>
    <x v="881"/>
    <s v=" Mr"/>
    <s v="Chung"/>
    <n v="17.579999999999998"/>
    <n v="4.51"/>
    <s v="No"/>
    <x v="0"/>
    <x v="0"/>
    <x v="1"/>
    <x v="1"/>
    <x v="1"/>
    <x v="2"/>
    <d v="2003-09-16T00:00:00"/>
    <x v="14"/>
    <x v="8"/>
    <s v="tier - 2"/>
    <x v="879"/>
    <x v="2"/>
  </r>
  <r>
    <x v="882"/>
    <s v=" Mr"/>
    <s v="Newsom"/>
    <n v="17.579999999999998"/>
    <n v="4.51"/>
    <s v="No"/>
    <x v="0"/>
    <x v="0"/>
    <x v="1"/>
    <x v="1"/>
    <x v="1"/>
    <x v="2"/>
    <d v="2003-12-30T00:00:00"/>
    <x v="4"/>
    <x v="5"/>
    <s v="tier - 3"/>
    <x v="880"/>
    <x v="2"/>
  </r>
  <r>
    <x v="883"/>
    <s v=" Mr"/>
    <s v="Harrington"/>
    <n v="17.579999999999998"/>
    <n v="4.51"/>
    <s v="No"/>
    <x v="0"/>
    <x v="0"/>
    <x v="1"/>
    <x v="1"/>
    <x v="1"/>
    <x v="2"/>
    <d v="2004-06-13T00:00:00"/>
    <x v="15"/>
    <x v="10"/>
    <s v="tier - 2"/>
    <x v="881"/>
    <x v="2"/>
  </r>
  <r>
    <x v="884"/>
    <s v=" Ms"/>
    <s v="Hoffman"/>
    <n v="17.579999999999998"/>
    <n v="4.51"/>
    <s v="No"/>
    <x v="0"/>
    <x v="0"/>
    <x v="1"/>
    <x v="1"/>
    <x v="1"/>
    <x v="2"/>
    <d v="2004-08-08T00:00:00"/>
    <x v="13"/>
    <x v="13"/>
    <s v="tier - 1"/>
    <x v="882"/>
    <x v="2"/>
  </r>
  <r>
    <x v="885"/>
    <s v=" Ms"/>
    <s v="Van Vugt"/>
    <n v="17.579999999999998"/>
    <n v="4.51"/>
    <s v="No"/>
    <x v="0"/>
    <x v="0"/>
    <x v="1"/>
    <x v="1"/>
    <x v="1"/>
    <x v="2"/>
    <d v="2004-12-13T00:00:00"/>
    <x v="33"/>
    <x v="8"/>
    <s v="tier - 2"/>
    <x v="883"/>
    <x v="2"/>
  </r>
  <r>
    <x v="886"/>
    <s v=" Ms"/>
    <s v="Feehley"/>
    <n v="17.579999999999998"/>
    <n v="4.51"/>
    <s v="No"/>
    <x v="0"/>
    <x v="0"/>
    <x v="1"/>
    <x v="1"/>
    <x v="1"/>
    <x v="2"/>
    <d v="2003-09-16T00:00:00"/>
    <x v="14"/>
    <x v="1"/>
    <s v="tier - 2"/>
    <x v="884"/>
    <x v="2"/>
  </r>
  <r>
    <x v="887"/>
    <s v=" Mr"/>
    <s v="Ashworth"/>
    <n v="17.579999999999998"/>
    <n v="4.51"/>
    <s v="No"/>
    <x v="0"/>
    <x v="0"/>
    <x v="1"/>
    <x v="1"/>
    <x v="1"/>
    <x v="2"/>
    <d v="2003-10-03T00:00:00"/>
    <x v="45"/>
    <x v="0"/>
    <s v="tier - 2"/>
    <x v="885"/>
    <x v="2"/>
  </r>
  <r>
    <x v="888"/>
    <s v=" Mr"/>
    <s v="Hansen"/>
    <n v="17.579999999999998"/>
    <n v="4.51"/>
    <s v="No"/>
    <x v="0"/>
    <x v="0"/>
    <x v="1"/>
    <x v="1"/>
    <x v="1"/>
    <x v="2"/>
    <d v="2004-07-09T00:00:00"/>
    <x v="41"/>
    <x v="3"/>
    <s v="tier - 1"/>
    <x v="886"/>
    <x v="2"/>
  </r>
  <r>
    <x v="889"/>
    <s v=" Ms"/>
    <s v="Czyz"/>
    <n v="17.579999999999998"/>
    <n v="4.51"/>
    <s v="No"/>
    <x v="0"/>
    <x v="0"/>
    <x v="1"/>
    <x v="1"/>
    <x v="1"/>
    <x v="2"/>
    <d v="2004-10-04T00:00:00"/>
    <x v="22"/>
    <x v="3"/>
    <s v="tier - 2"/>
    <x v="887"/>
    <x v="2"/>
  </r>
  <r>
    <x v="890"/>
    <s v=" Ms"/>
    <s v="Bauder"/>
    <n v="17.579999999999998"/>
    <n v="4.51"/>
    <s v="No"/>
    <x v="0"/>
    <x v="0"/>
    <x v="1"/>
    <x v="1"/>
    <x v="1"/>
    <x v="2"/>
    <d v="2003-07-17T00:00:00"/>
    <x v="12"/>
    <x v="3"/>
    <s v="tier - 1"/>
    <x v="888"/>
    <x v="2"/>
  </r>
  <r>
    <x v="891"/>
    <s v=" Ms"/>
    <s v="Mendoza"/>
    <n v="17.579999999999998"/>
    <n v="4.51"/>
    <s v="No"/>
    <x v="0"/>
    <x v="0"/>
    <x v="1"/>
    <x v="1"/>
    <x v="1"/>
    <x v="2"/>
    <d v="2003-12-04T00:00:00"/>
    <x v="7"/>
    <x v="3"/>
    <s v="tier - 2"/>
    <x v="889"/>
    <x v="2"/>
  </r>
  <r>
    <x v="892"/>
    <s v=" Mr"/>
    <s v="Glass"/>
    <n v="17.579999999999998"/>
    <n v="4.51"/>
    <s v="No"/>
    <x v="0"/>
    <x v="0"/>
    <x v="1"/>
    <x v="1"/>
    <x v="1"/>
    <x v="2"/>
    <d v="2003-09-09T00:00:00"/>
    <x v="45"/>
    <x v="0"/>
    <s v="tier - 3"/>
    <x v="890"/>
    <x v="2"/>
  </r>
  <r>
    <x v="893"/>
    <s v=" Mr"/>
    <s v="Butcher"/>
    <n v="17.579999999999998"/>
    <n v="4.51"/>
    <s v="No"/>
    <x v="0"/>
    <x v="0"/>
    <x v="1"/>
    <x v="1"/>
    <x v="1"/>
    <x v="2"/>
    <d v="2004-07-25T00:00:00"/>
    <x v="46"/>
    <x v="0"/>
    <s v="tier - 1"/>
    <x v="891"/>
    <x v="2"/>
  </r>
  <r>
    <x v="894"/>
    <s v=" Mr"/>
    <s v="Traiser"/>
    <n v="17.579999999999998"/>
    <n v="4.51"/>
    <s v="No"/>
    <x v="0"/>
    <x v="0"/>
    <x v="1"/>
    <x v="1"/>
    <x v="1"/>
    <x v="2"/>
    <d v="2004-08-21T00:00:00"/>
    <x v="45"/>
    <x v="0"/>
    <s v="tier - 2"/>
    <x v="892"/>
    <x v="2"/>
  </r>
  <r>
    <x v="895"/>
    <s v=" Ms"/>
    <s v="Mudy-Mader"/>
    <n v="17.579999999999998"/>
    <n v="4.51"/>
    <s v="No"/>
    <x v="0"/>
    <x v="0"/>
    <x v="1"/>
    <x v="1"/>
    <x v="1"/>
    <x v="2"/>
    <d v="2003-09-14T00:00:00"/>
    <x v="3"/>
    <x v="3"/>
    <s v="tier - 2"/>
    <x v="893"/>
    <x v="2"/>
  </r>
  <r>
    <x v="896"/>
    <s v=" Ms"/>
    <s v="Rogers"/>
    <n v="17.579999999999998"/>
    <n v="4.51"/>
    <s v="No"/>
    <x v="0"/>
    <x v="0"/>
    <x v="1"/>
    <x v="1"/>
    <x v="1"/>
    <x v="2"/>
    <d v="1995-08-05T00:00:00"/>
    <x v="38"/>
    <x v="3"/>
    <s v="tier - 1"/>
    <x v="894"/>
    <x v="2"/>
  </r>
  <r>
    <x v="897"/>
    <s v=" Mr"/>
    <s v="Woo"/>
    <n v="17.579999999999998"/>
    <n v="4.51"/>
    <s v="No"/>
    <x v="0"/>
    <x v="0"/>
    <x v="1"/>
    <x v="1"/>
    <x v="1"/>
    <x v="2"/>
    <d v="2004-07-22T00:00:00"/>
    <x v="45"/>
    <x v="0"/>
    <s v="tier - 1"/>
    <x v="895"/>
    <x v="2"/>
  </r>
  <r>
    <x v="898"/>
    <s v=" Ms"/>
    <s v="Walsh"/>
    <n v="17.579999999999998"/>
    <n v="4.51"/>
    <s v="No"/>
    <x v="0"/>
    <x v="0"/>
    <x v="1"/>
    <x v="1"/>
    <x v="1"/>
    <x v="2"/>
    <d v="2004-11-19T00:00:00"/>
    <x v="30"/>
    <x v="0"/>
    <s v="tier - 3"/>
    <x v="896"/>
    <x v="2"/>
  </r>
  <r>
    <x v="899"/>
    <s v=" Ms"/>
    <s v="White"/>
    <n v="17.579999999999998"/>
    <n v="4.51"/>
    <s v="No"/>
    <x v="0"/>
    <x v="0"/>
    <x v="1"/>
    <x v="1"/>
    <x v="1"/>
    <x v="2"/>
    <d v="2001-06-02T00:00:00"/>
    <x v="43"/>
    <x v="3"/>
    <s v="tier - 2"/>
    <x v="897"/>
    <x v="2"/>
  </r>
  <r>
    <x v="900"/>
    <s v=" Ms"/>
    <s v="Sheppard"/>
    <n v="17.579999999999998"/>
    <n v="4.51"/>
    <s v="No"/>
    <x v="0"/>
    <x v="0"/>
    <x v="1"/>
    <x v="1"/>
    <x v="1"/>
    <x v="2"/>
    <d v="2001-07-07T00:00:00"/>
    <x v="13"/>
    <x v="3"/>
    <s v="tier - 3"/>
    <x v="898"/>
    <x v="2"/>
  </r>
  <r>
    <x v="901"/>
    <s v=" Ms"/>
    <s v="Doran"/>
    <n v="17.579999999999998"/>
    <n v="4.51"/>
    <s v="No"/>
    <x v="0"/>
    <x v="0"/>
    <x v="1"/>
    <x v="1"/>
    <x v="1"/>
    <x v="2"/>
    <d v="2001-08-25T00:00:00"/>
    <x v="41"/>
    <x v="3"/>
    <s v="tier - 3"/>
    <x v="899"/>
    <x v="2"/>
  </r>
  <r>
    <x v="902"/>
    <s v=" Mr"/>
    <s v="Labrosse"/>
    <n v="17.579999999999998"/>
    <n v="4.51"/>
    <s v="No"/>
    <x v="0"/>
    <x v="0"/>
    <x v="1"/>
    <x v="1"/>
    <x v="1"/>
    <x v="2"/>
    <d v="1998-06-19T00:00:00"/>
    <x v="1"/>
    <x v="0"/>
    <s v="tier - 2"/>
    <x v="900"/>
    <x v="2"/>
  </r>
  <r>
    <x v="903"/>
    <s v=" Mr"/>
    <s v="Thomas"/>
    <n v="17.579999999999998"/>
    <n v="4.51"/>
    <s v="No"/>
    <x v="0"/>
    <x v="0"/>
    <x v="1"/>
    <x v="1"/>
    <x v="1"/>
    <x v="2"/>
    <d v="1995-10-07T00:00:00"/>
    <x v="41"/>
    <x v="0"/>
    <s v="tier - 3"/>
    <x v="901"/>
    <x v="2"/>
  </r>
  <r>
    <x v="904"/>
    <s v=" Mr"/>
    <s v="Lesniak"/>
    <n v="17.579999999999998"/>
    <n v="4.51"/>
    <s v="No"/>
    <x v="0"/>
    <x v="0"/>
    <x v="1"/>
    <x v="1"/>
    <x v="1"/>
    <x v="2"/>
    <d v="1997-06-09T00:00:00"/>
    <x v="34"/>
    <x v="3"/>
    <s v="tier - 1"/>
    <x v="902"/>
    <x v="2"/>
  </r>
  <r>
    <x v="905"/>
    <s v=" Mr"/>
    <s v="Prowse"/>
    <n v="17.579999999999998"/>
    <n v="4.51"/>
    <s v="No"/>
    <x v="0"/>
    <x v="0"/>
    <x v="1"/>
    <x v="1"/>
    <x v="1"/>
    <x v="2"/>
    <d v="1998-12-07T00:00:00"/>
    <x v="13"/>
    <x v="0"/>
    <s v="tier - 1"/>
    <x v="903"/>
    <x v="2"/>
  </r>
  <r>
    <x v="906"/>
    <s v=" Mr"/>
    <s v="Seigel"/>
    <n v="17.579999999999998"/>
    <n v="4.51"/>
    <s v="No"/>
    <x v="0"/>
    <x v="0"/>
    <x v="1"/>
    <x v="1"/>
    <x v="1"/>
    <x v="2"/>
    <d v="2003-06-20T00:00:00"/>
    <x v="1"/>
    <x v="0"/>
    <s v="tier - 2"/>
    <x v="904"/>
    <x v="2"/>
  </r>
  <r>
    <x v="907"/>
    <s v=" Ms"/>
    <s v="Blas"/>
    <n v="17.579999999999998"/>
    <n v="4.51"/>
    <s v="No"/>
    <x v="0"/>
    <x v="0"/>
    <x v="1"/>
    <x v="1"/>
    <x v="1"/>
    <x v="2"/>
    <d v="1997-06-19T00:00:00"/>
    <x v="23"/>
    <x v="0"/>
    <s v="tier - 1"/>
    <x v="905"/>
    <x v="2"/>
  </r>
  <r>
    <x v="908"/>
    <s v=" Ms"/>
    <s v="Simpson"/>
    <n v="17.579999999999998"/>
    <n v="4.51"/>
    <s v="No"/>
    <x v="0"/>
    <x v="0"/>
    <x v="1"/>
    <x v="1"/>
    <x v="1"/>
    <x v="2"/>
    <d v="2000-09-01T00:00:00"/>
    <x v="46"/>
    <x v="0"/>
    <s v="tier - 2"/>
    <x v="906"/>
    <x v="2"/>
  </r>
  <r>
    <x v="909"/>
    <s v=" Ms"/>
    <s v="Gierman"/>
    <n v="17.579999999999998"/>
    <n v="4.51"/>
    <s v="No"/>
    <x v="0"/>
    <x v="0"/>
    <x v="1"/>
    <x v="1"/>
    <x v="1"/>
    <x v="2"/>
    <d v="2001-08-23T00:00:00"/>
    <x v="44"/>
    <x v="1"/>
    <s v="tier - 2"/>
    <x v="907"/>
    <x v="2"/>
  </r>
  <r>
    <x v="910"/>
    <s v=" Ms"/>
    <s v="Jeuland"/>
    <n v="17.579999999999998"/>
    <n v="4.51"/>
    <s v="No"/>
    <x v="0"/>
    <x v="0"/>
    <x v="1"/>
    <x v="1"/>
    <x v="1"/>
    <x v="2"/>
    <d v="1996-06-23T00:00:00"/>
    <x v="23"/>
    <x v="0"/>
    <s v="tier - 3"/>
    <x v="908"/>
    <x v="2"/>
  </r>
  <r>
    <x v="911"/>
    <s v=" Mr"/>
    <s v="Chorney"/>
    <n v="17.579999999999998"/>
    <n v="4.51"/>
    <s v="No"/>
    <x v="0"/>
    <x v="0"/>
    <x v="1"/>
    <x v="1"/>
    <x v="1"/>
    <x v="2"/>
    <d v="1997-10-27T00:00:00"/>
    <x v="3"/>
    <x v="0"/>
    <s v="tier - 3"/>
    <x v="909"/>
    <x v="2"/>
  </r>
  <r>
    <x v="912"/>
    <s v=" Ms"/>
    <s v="Rook"/>
    <n v="17.579999999999998"/>
    <n v="4.51"/>
    <s v="No"/>
    <x v="0"/>
    <x v="0"/>
    <x v="1"/>
    <x v="1"/>
    <x v="1"/>
    <x v="2"/>
    <d v="1998-09-05T00:00:00"/>
    <x v="3"/>
    <x v="0"/>
    <s v="tier - 2"/>
    <x v="910"/>
    <x v="2"/>
  </r>
  <r>
    <x v="913"/>
    <s v=" Ms"/>
    <s v="Wright"/>
    <n v="17.579999999999998"/>
    <n v="4.51"/>
    <s v="No"/>
    <x v="0"/>
    <x v="0"/>
    <x v="1"/>
    <x v="1"/>
    <x v="1"/>
    <x v="2"/>
    <d v="2002-12-22T00:00:00"/>
    <x v="33"/>
    <x v="3"/>
    <s v="tier - 1"/>
    <x v="911"/>
    <x v="2"/>
  </r>
  <r>
    <x v="914"/>
    <s v=" Ms"/>
    <s v="Chin"/>
    <n v="17.579999999999998"/>
    <n v="4.51"/>
    <s v="No"/>
    <x v="0"/>
    <x v="0"/>
    <x v="1"/>
    <x v="1"/>
    <x v="1"/>
    <x v="2"/>
    <d v="2002-11-14T00:00:00"/>
    <x v="22"/>
    <x v="0"/>
    <s v="tier - 2"/>
    <x v="912"/>
    <x v="2"/>
  </r>
  <r>
    <x v="915"/>
    <s v=" Mr"/>
    <s v="White"/>
    <n v="17.579999999999998"/>
    <n v="4.51"/>
    <s v="No"/>
    <x v="0"/>
    <x v="0"/>
    <x v="1"/>
    <x v="1"/>
    <x v="1"/>
    <x v="2"/>
    <d v="1999-07-06T00:00:00"/>
    <x v="46"/>
    <x v="0"/>
    <s v="tier - 2"/>
    <x v="913"/>
    <x v="2"/>
  </r>
  <r>
    <x v="916"/>
    <s v=" Mr"/>
    <s v="Savage"/>
    <n v="17.579999999999998"/>
    <n v="4.51"/>
    <s v="No"/>
    <x v="0"/>
    <x v="0"/>
    <x v="1"/>
    <x v="1"/>
    <x v="1"/>
    <x v="2"/>
    <d v="2002-08-15T00:00:00"/>
    <x v="44"/>
    <x v="0"/>
    <s v="tier - 1"/>
    <x v="914"/>
    <x v="2"/>
  </r>
  <r>
    <x v="917"/>
    <s v=" Mr"/>
    <s v="Hitchings"/>
    <n v="17.579999999999998"/>
    <n v="4.51"/>
    <s v="No"/>
    <x v="0"/>
    <x v="0"/>
    <x v="1"/>
    <x v="1"/>
    <x v="1"/>
    <x v="2"/>
    <d v="1998-12-03T00:00:00"/>
    <x v="40"/>
    <x v="0"/>
    <s v="tier - 1"/>
    <x v="915"/>
    <x v="2"/>
  </r>
  <r>
    <x v="918"/>
    <s v=" Mr"/>
    <s v="Truitt"/>
    <n v="17.579999999999998"/>
    <n v="4.51"/>
    <s v="No"/>
    <x v="0"/>
    <x v="0"/>
    <x v="1"/>
    <x v="1"/>
    <x v="1"/>
    <x v="2"/>
    <d v="1997-11-07T00:00:00"/>
    <x v="35"/>
    <x v="0"/>
    <s v="tier - 2"/>
    <x v="916"/>
    <x v="2"/>
  </r>
  <r>
    <x v="919"/>
    <s v=" Mr"/>
    <s v="Chang"/>
    <n v="17.579999999999998"/>
    <n v="4.51"/>
    <s v="No"/>
    <x v="0"/>
    <x v="0"/>
    <x v="1"/>
    <x v="1"/>
    <x v="1"/>
    <x v="2"/>
    <d v="1998-07-12T00:00:00"/>
    <x v="18"/>
    <x v="0"/>
    <s v="tier - 3"/>
    <x v="917"/>
    <x v="2"/>
  </r>
  <r>
    <x v="920"/>
    <s v=" Mr"/>
    <s v="Frey"/>
    <n v="17.579999999999998"/>
    <n v="4.51"/>
    <s v="No"/>
    <x v="0"/>
    <x v="0"/>
    <x v="1"/>
    <x v="1"/>
    <x v="1"/>
    <x v="2"/>
    <d v="1999-10-14T00:00:00"/>
    <x v="37"/>
    <x v="1"/>
    <s v="tier - 3"/>
    <x v="918"/>
    <x v="2"/>
  </r>
  <r>
    <x v="921"/>
    <s v=" Ms"/>
    <s v="Krishna"/>
    <n v="17.579999999999998"/>
    <n v="4.51"/>
    <s v="No"/>
    <x v="0"/>
    <x v="0"/>
    <x v="1"/>
    <x v="1"/>
    <x v="1"/>
    <x v="2"/>
    <d v="2002-10-13T00:00:00"/>
    <x v="19"/>
    <x v="0"/>
    <s v="tier - 2"/>
    <x v="919"/>
    <x v="2"/>
  </r>
  <r>
    <x v="922"/>
    <s v=" Ms"/>
    <s v="Maher"/>
    <n v="17.579999999999998"/>
    <n v="4.51"/>
    <s v="No"/>
    <x v="0"/>
    <x v="0"/>
    <x v="1"/>
    <x v="1"/>
    <x v="1"/>
    <x v="2"/>
    <d v="1999-12-02T00:00:00"/>
    <x v="23"/>
    <x v="0"/>
    <s v="tier - 2"/>
    <x v="920"/>
    <x v="2"/>
  </r>
  <r>
    <x v="923"/>
    <s v=" Ms"/>
    <s v="Boivin"/>
    <n v="17.579999999999998"/>
    <n v="4.51"/>
    <s v="No"/>
    <x v="0"/>
    <x v="0"/>
    <x v="1"/>
    <x v="1"/>
    <x v="1"/>
    <x v="2"/>
    <d v="2002-12-10T00:00:00"/>
    <x v="1"/>
    <x v="0"/>
    <s v="tier - 2"/>
    <x v="920"/>
    <x v="2"/>
  </r>
  <r>
    <x v="924"/>
    <s v=" Mr"/>
    <s v="McAlister"/>
    <n v="17.579999999999998"/>
    <n v="4.51"/>
    <s v="No"/>
    <x v="0"/>
    <x v="0"/>
    <x v="1"/>
    <x v="1"/>
    <x v="1"/>
    <x v="2"/>
    <d v="2001-11-29T00:00:00"/>
    <x v="43"/>
    <x v="0"/>
    <s v="tier - 3"/>
    <x v="921"/>
    <x v="2"/>
  </r>
  <r>
    <x v="925"/>
    <s v=" Mr"/>
    <s v="Akhmedova"/>
    <n v="17.579999999999998"/>
    <n v="4.51"/>
    <s v="No"/>
    <x v="0"/>
    <x v="0"/>
    <x v="1"/>
    <x v="1"/>
    <x v="1"/>
    <x v="2"/>
    <d v="1998-06-04T00:00:00"/>
    <x v="23"/>
    <x v="0"/>
    <s v="tier - 2"/>
    <x v="922"/>
    <x v="2"/>
  </r>
  <r>
    <x v="926"/>
    <s v=" Ms"/>
    <s v="Tucker"/>
    <n v="17.579999999999998"/>
    <n v="4.51"/>
    <s v="No"/>
    <x v="0"/>
    <x v="0"/>
    <x v="1"/>
    <x v="1"/>
    <x v="1"/>
    <x v="2"/>
    <d v="2000-06-26T00:00:00"/>
    <x v="18"/>
    <x v="0"/>
    <s v="tier - 2"/>
    <x v="923"/>
    <x v="2"/>
  </r>
  <r>
    <x v="927"/>
    <s v=" Ms"/>
    <s v="Gramelspacher"/>
    <n v="17.579999999999998"/>
    <n v="4.51"/>
    <s v="No"/>
    <x v="0"/>
    <x v="0"/>
    <x v="1"/>
    <x v="1"/>
    <x v="1"/>
    <x v="2"/>
    <d v="2004-07-28T00:00:00"/>
    <x v="18"/>
    <x v="3"/>
    <s v="tier - 3"/>
    <x v="924"/>
    <x v="2"/>
  </r>
  <r>
    <x v="928"/>
    <s v=" Ms"/>
    <s v="Goldsmith"/>
    <n v="17.579999999999998"/>
    <n v="4.51"/>
    <s v="No"/>
    <x v="0"/>
    <x v="0"/>
    <x v="1"/>
    <x v="1"/>
    <x v="1"/>
    <x v="2"/>
    <d v="2004-09-30T00:00:00"/>
    <x v="31"/>
    <x v="0"/>
    <s v="tier - 1"/>
    <x v="925"/>
    <x v="2"/>
  </r>
  <r>
    <x v="929"/>
    <s v=" Mr"/>
    <s v="Tranter"/>
    <n v="17.579999999999998"/>
    <n v="4.51"/>
    <s v="No"/>
    <x v="0"/>
    <x v="0"/>
    <x v="1"/>
    <x v="1"/>
    <x v="1"/>
    <x v="2"/>
    <d v="2002-12-04T00:00:00"/>
    <x v="33"/>
    <x v="0"/>
    <s v="tier - 1"/>
    <x v="926"/>
    <x v="2"/>
  </r>
  <r>
    <x v="930"/>
    <s v=" Mr"/>
    <s v="Tu"/>
    <n v="17.579999999999998"/>
    <n v="4.51"/>
    <s v="No"/>
    <x v="0"/>
    <x v="0"/>
    <x v="1"/>
    <x v="1"/>
    <x v="1"/>
    <x v="2"/>
    <d v="2003-11-21T00:00:00"/>
    <x v="4"/>
    <x v="0"/>
    <s v="tier - 3"/>
    <x v="927"/>
    <x v="2"/>
  </r>
  <r>
    <x v="931"/>
    <s v=" Ms"/>
    <s v="Kaczka"/>
    <n v="17.579999999999998"/>
    <n v="4.51"/>
    <s v="No"/>
    <x v="0"/>
    <x v="0"/>
    <x v="1"/>
    <x v="1"/>
    <x v="1"/>
    <x v="2"/>
    <d v="2003-08-15T00:00:00"/>
    <x v="18"/>
    <x v="0"/>
    <s v="tier - 3"/>
    <x v="928"/>
    <x v="2"/>
  </r>
  <r>
    <x v="932"/>
    <s v=" Ms"/>
    <s v="Hunter"/>
    <n v="17.579999999999998"/>
    <n v="4.51"/>
    <s v="No"/>
    <x v="0"/>
    <x v="0"/>
    <x v="1"/>
    <x v="1"/>
    <x v="1"/>
    <x v="2"/>
    <d v="2003-10-30T00:00:00"/>
    <x v="30"/>
    <x v="3"/>
    <s v="tier - 3"/>
    <x v="929"/>
    <x v="2"/>
  </r>
  <r>
    <x v="933"/>
    <s v=" Mr"/>
    <s v="Moran"/>
    <n v="17.579999999999998"/>
    <n v="4.51"/>
    <s v="No"/>
    <x v="0"/>
    <x v="0"/>
    <x v="1"/>
    <x v="1"/>
    <x v="1"/>
    <x v="2"/>
    <d v="2003-10-13T00:00:00"/>
    <x v="40"/>
    <x v="3"/>
    <s v="tier - 3"/>
    <x v="930"/>
    <x v="2"/>
  </r>
  <r>
    <x v="934"/>
    <s v=" Ms"/>
    <s v="Ashby"/>
    <n v="17.579999999999998"/>
    <n v="4.51"/>
    <s v="No"/>
    <x v="0"/>
    <x v="0"/>
    <x v="1"/>
    <x v="1"/>
    <x v="1"/>
    <x v="2"/>
    <d v="2003-12-10T00:00:00"/>
    <x v="33"/>
    <x v="0"/>
    <s v="tier - 2"/>
    <x v="931"/>
    <x v="2"/>
  </r>
  <r>
    <x v="935"/>
    <s v=" Ms"/>
    <s v="Ausen"/>
    <n v="17.579999999999998"/>
    <n v="4.51"/>
    <s v="No"/>
    <x v="0"/>
    <x v="0"/>
    <x v="1"/>
    <x v="1"/>
    <x v="1"/>
    <x v="2"/>
    <d v="1997-11-04T00:00:00"/>
    <x v="34"/>
    <x v="0"/>
    <s v="tier - 2"/>
    <x v="932"/>
    <x v="2"/>
  </r>
  <r>
    <x v="936"/>
    <s v=" Ms"/>
    <s v="Savage"/>
    <n v="17.579999999999998"/>
    <n v="4.51"/>
    <s v="No"/>
    <x v="0"/>
    <x v="0"/>
    <x v="1"/>
    <x v="1"/>
    <x v="1"/>
    <x v="2"/>
    <d v="2003-09-15T00:00:00"/>
    <x v="40"/>
    <x v="0"/>
    <s v="tier - 3"/>
    <x v="933"/>
    <x v="2"/>
  </r>
  <r>
    <x v="937"/>
    <s v=" Mr"/>
    <s v="O'Leary"/>
    <n v="17.579999999999998"/>
    <n v="4.51"/>
    <s v="No"/>
    <x v="0"/>
    <x v="0"/>
    <x v="1"/>
    <x v="1"/>
    <x v="1"/>
    <x v="2"/>
    <d v="2003-09-08T00:00:00"/>
    <x v="22"/>
    <x v="0"/>
    <s v="tier - 1"/>
    <x v="934"/>
    <x v="2"/>
  </r>
  <r>
    <x v="938"/>
    <s v=" Mr"/>
    <s v="Scoville"/>
    <n v="17.579999999999998"/>
    <n v="4.51"/>
    <s v="No"/>
    <x v="0"/>
    <x v="0"/>
    <x v="1"/>
    <x v="1"/>
    <x v="1"/>
    <x v="2"/>
    <d v="2003-09-15T00:00:00"/>
    <x v="46"/>
    <x v="0"/>
    <s v="tier - 1"/>
    <x v="935"/>
    <x v="2"/>
  </r>
  <r>
    <x v="939"/>
    <s v=" Mr"/>
    <s v="Kaus"/>
    <n v="17.579999999999998"/>
    <n v="4.51"/>
    <s v="No"/>
    <x v="0"/>
    <x v="0"/>
    <x v="1"/>
    <x v="1"/>
    <x v="1"/>
    <x v="2"/>
    <d v="2002-07-01T00:00:00"/>
    <x v="41"/>
    <x v="1"/>
    <s v="tier - 2"/>
    <x v="936"/>
    <x v="2"/>
  </r>
  <r>
    <x v="940"/>
    <s v=" Mr"/>
    <s v="Rainey"/>
    <n v="17.579999999999998"/>
    <n v="4.51"/>
    <s v="No"/>
    <x v="0"/>
    <x v="0"/>
    <x v="1"/>
    <x v="1"/>
    <x v="1"/>
    <x v="2"/>
    <d v="1998-10-11T00:00:00"/>
    <x v="31"/>
    <x v="1"/>
    <s v="tier - 1"/>
    <x v="937"/>
    <x v="2"/>
  </r>
  <r>
    <x v="941"/>
    <s v=" Mr"/>
    <s v="Rasch"/>
    <n v="17.579999999999998"/>
    <n v="4.51"/>
    <s v="No"/>
    <x v="0"/>
    <x v="0"/>
    <x v="1"/>
    <x v="1"/>
    <x v="1"/>
    <x v="2"/>
    <d v="2002-12-12T00:00:00"/>
    <x v="33"/>
    <x v="1"/>
    <s v="tier - 2"/>
    <x v="938"/>
    <x v="2"/>
  </r>
  <r>
    <x v="942"/>
    <s v=" Ms"/>
    <s v="Plunkett"/>
    <n v="17.579999999999998"/>
    <n v="4.51"/>
    <s v="No"/>
    <x v="0"/>
    <x v="0"/>
    <x v="1"/>
    <x v="1"/>
    <x v="1"/>
    <x v="2"/>
    <d v="1998-07-13T00:00:00"/>
    <x v="8"/>
    <x v="1"/>
    <s v="tier - 1"/>
    <x v="939"/>
    <x v="2"/>
  </r>
  <r>
    <x v="943"/>
    <s v=" Mr"/>
    <s v="Murphy"/>
    <n v="17.579999999999998"/>
    <n v="4.51"/>
    <s v="No"/>
    <x v="0"/>
    <x v="0"/>
    <x v="1"/>
    <x v="1"/>
    <x v="1"/>
    <x v="2"/>
    <d v="2004-10-16T00:00:00"/>
    <x v="23"/>
    <x v="1"/>
    <s v="tier - 1"/>
    <x v="940"/>
    <x v="2"/>
  </r>
  <r>
    <x v="944"/>
    <s v=" Mr"/>
    <s v="Gusmer"/>
    <n v="17.579999999999998"/>
    <n v="4.51"/>
    <s v="No"/>
    <x v="0"/>
    <x v="0"/>
    <x v="1"/>
    <x v="1"/>
    <x v="1"/>
    <x v="2"/>
    <d v="2004-07-09T00:00:00"/>
    <x v="16"/>
    <x v="0"/>
    <s v="tier - 1"/>
    <x v="941"/>
    <x v="2"/>
  </r>
  <r>
    <x v="945"/>
    <s v=" Mr"/>
    <s v="Loftus"/>
    <n v="17.579999999999998"/>
    <n v="4.51"/>
    <s v="No"/>
    <x v="0"/>
    <x v="0"/>
    <x v="1"/>
    <x v="1"/>
    <x v="1"/>
    <x v="2"/>
    <d v="1996-11-04T00:00:00"/>
    <x v="40"/>
    <x v="1"/>
    <s v="tier - 3"/>
    <x v="942"/>
    <x v="2"/>
  </r>
  <r>
    <x v="946"/>
    <s v=" Mr"/>
    <s v="Scott"/>
    <n v="17.579999999999998"/>
    <n v="4.51"/>
    <s v="No"/>
    <x v="0"/>
    <x v="0"/>
    <x v="1"/>
    <x v="1"/>
    <x v="1"/>
    <x v="2"/>
    <d v="2004-06-02T00:00:00"/>
    <x v="15"/>
    <x v="1"/>
    <s v="tier - 1"/>
    <x v="943"/>
    <x v="2"/>
  </r>
  <r>
    <x v="947"/>
    <s v=" Ms"/>
    <s v="Alvarez"/>
    <n v="17.579999999999998"/>
    <n v="4.51"/>
    <s v="No"/>
    <x v="0"/>
    <x v="0"/>
    <x v="1"/>
    <x v="1"/>
    <x v="1"/>
    <x v="2"/>
    <d v="1992-10-06T00:00:00"/>
    <x v="30"/>
    <x v="1"/>
    <s v="tier - 3"/>
    <x v="944"/>
    <x v="2"/>
  </r>
  <r>
    <x v="948"/>
    <s v=" Ms"/>
    <s v="Petersson"/>
    <n v="17.579999999999998"/>
    <n v="4.51"/>
    <s v="No"/>
    <x v="0"/>
    <x v="0"/>
    <x v="1"/>
    <x v="1"/>
    <x v="1"/>
    <x v="2"/>
    <d v="1999-06-28T00:00:00"/>
    <x v="15"/>
    <x v="0"/>
    <s v="tier - 3"/>
    <x v="945"/>
    <x v="2"/>
  </r>
  <r>
    <x v="949"/>
    <s v=" Ms"/>
    <s v="Liaw"/>
    <n v="17.579999999999998"/>
    <n v="4.51"/>
    <s v="No"/>
    <x v="0"/>
    <x v="0"/>
    <x v="1"/>
    <x v="1"/>
    <x v="1"/>
    <x v="2"/>
    <d v="1997-06-28T00:00:00"/>
    <x v="18"/>
    <x v="3"/>
    <s v="tier - 2"/>
    <x v="946"/>
    <x v="2"/>
  </r>
  <r>
    <x v="950"/>
    <s v=" Ms"/>
    <s v="Tripaldi"/>
    <n v="17.579999999999998"/>
    <n v="4.51"/>
    <s v="No"/>
    <x v="0"/>
    <x v="0"/>
    <x v="1"/>
    <x v="1"/>
    <x v="1"/>
    <x v="2"/>
    <d v="1996-08-11T00:00:00"/>
    <x v="45"/>
    <x v="0"/>
    <s v="tier - 3"/>
    <x v="947"/>
    <x v="2"/>
  </r>
  <r>
    <x v="951"/>
    <s v=" Ms"/>
    <s v="Kelley"/>
    <n v="17.579999999999998"/>
    <n v="4.51"/>
    <s v="No"/>
    <x v="0"/>
    <x v="0"/>
    <x v="1"/>
    <x v="1"/>
    <x v="1"/>
    <x v="2"/>
    <d v="2001-11-12T00:00:00"/>
    <x v="46"/>
    <x v="0"/>
    <s v="tier - 1"/>
    <x v="948"/>
    <x v="2"/>
  </r>
  <r>
    <x v="952"/>
    <s v=" Mr"/>
    <s v="Endara"/>
    <n v="17.579999999999998"/>
    <n v="4.51"/>
    <s v="No"/>
    <x v="0"/>
    <x v="0"/>
    <x v="1"/>
    <x v="1"/>
    <x v="1"/>
    <x v="2"/>
    <d v="2002-06-11T00:00:00"/>
    <x v="18"/>
    <x v="3"/>
    <s v="tier - 3"/>
    <x v="949"/>
    <x v="2"/>
  </r>
  <r>
    <x v="953"/>
    <s v=" Ms"/>
    <s v="Valle"/>
    <n v="17.579999999999998"/>
    <n v="4.51"/>
    <s v="No"/>
    <x v="0"/>
    <x v="0"/>
    <x v="1"/>
    <x v="1"/>
    <x v="1"/>
    <x v="2"/>
    <d v="2004-11-11T00:00:00"/>
    <x v="34"/>
    <x v="0"/>
    <s v="tier - 3"/>
    <x v="950"/>
    <x v="2"/>
  </r>
  <r>
    <x v="954"/>
    <s v=" Mr"/>
    <s v="Germain"/>
    <n v="17.579999999999998"/>
    <n v="4.51"/>
    <s v="No"/>
    <x v="0"/>
    <x v="0"/>
    <x v="1"/>
    <x v="1"/>
    <x v="1"/>
    <x v="2"/>
    <d v="1994-07-26T00:00:00"/>
    <x v="23"/>
    <x v="3"/>
    <s v="tier - 1"/>
    <x v="951"/>
    <x v="2"/>
  </r>
  <r>
    <x v="955"/>
    <s v=" Ms"/>
    <s v="Finecey"/>
    <n v="17.579999999999998"/>
    <n v="4.51"/>
    <s v="No"/>
    <x v="0"/>
    <x v="0"/>
    <x v="1"/>
    <x v="1"/>
    <x v="1"/>
    <x v="2"/>
    <d v="2004-07-18T00:00:00"/>
    <x v="46"/>
    <x v="0"/>
    <s v="tier - 2"/>
    <x v="952"/>
    <x v="2"/>
  </r>
  <r>
    <x v="956"/>
    <s v=" Mr"/>
    <s v="Mendoza"/>
    <n v="17.579999999999998"/>
    <n v="4.51"/>
    <s v="No"/>
    <x v="0"/>
    <x v="0"/>
    <x v="1"/>
    <x v="1"/>
    <x v="1"/>
    <x v="2"/>
    <d v="2003-06-12T00:00:00"/>
    <x v="35"/>
    <x v="0"/>
    <s v="tier - 1"/>
    <x v="953"/>
    <x v="2"/>
  </r>
  <r>
    <x v="957"/>
    <s v=" Mr"/>
    <s v="Roe"/>
    <n v="17.579999999999998"/>
    <n v="4.51"/>
    <s v="No"/>
    <x v="0"/>
    <x v="0"/>
    <x v="1"/>
    <x v="1"/>
    <x v="1"/>
    <x v="2"/>
    <d v="2004-06-10T00:00:00"/>
    <x v="20"/>
    <x v="3"/>
    <s v="tier - 2"/>
    <x v="954"/>
    <x v="2"/>
  </r>
  <r>
    <x v="958"/>
    <s v=" Ms"/>
    <s v="Webb"/>
    <n v="17.579999999999998"/>
    <n v="4.51"/>
    <s v="No"/>
    <x v="0"/>
    <x v="0"/>
    <x v="1"/>
    <x v="1"/>
    <x v="1"/>
    <x v="2"/>
    <d v="2002-10-01T00:00:00"/>
    <x v="13"/>
    <x v="0"/>
    <s v="tier - 2"/>
    <x v="955"/>
    <x v="1"/>
  </r>
  <r>
    <x v="959"/>
    <s v=" Mr"/>
    <s v="Stocker"/>
    <n v="17.579999999999998"/>
    <n v="4.51"/>
    <s v="No"/>
    <x v="0"/>
    <x v="0"/>
    <x v="1"/>
    <x v="1"/>
    <x v="1"/>
    <x v="2"/>
    <d v="2001-10-25T00:00:00"/>
    <x v="46"/>
    <x v="0"/>
    <s v="tier - 1"/>
    <x v="956"/>
    <x v="1"/>
  </r>
  <r>
    <x v="960"/>
    <s v=" Mr"/>
    <s v="Jacobson"/>
    <n v="17.579999999999998"/>
    <n v="4.51"/>
    <s v="No"/>
    <x v="0"/>
    <x v="0"/>
    <x v="1"/>
    <x v="1"/>
    <x v="1"/>
    <x v="2"/>
    <d v="2004-11-27T00:00:00"/>
    <x v="3"/>
    <x v="0"/>
    <s v="tier - 2"/>
    <x v="957"/>
    <x v="1"/>
  </r>
  <r>
    <x v="961"/>
    <s v=" Mr"/>
    <s v="Shaw"/>
    <n v="17.579999999999998"/>
    <n v="4.51"/>
    <s v="No"/>
    <x v="0"/>
    <x v="0"/>
    <x v="1"/>
    <x v="1"/>
    <x v="1"/>
    <x v="2"/>
    <d v="2004-10-15T00:00:00"/>
    <x v="46"/>
    <x v="3"/>
    <s v="tier - 1"/>
    <x v="958"/>
    <x v="1"/>
  </r>
  <r>
    <x v="962"/>
    <s v=" Mr"/>
    <s v="Goodwin"/>
    <n v="17.579999999999998"/>
    <n v="4.51"/>
    <s v="No"/>
    <x v="0"/>
    <x v="0"/>
    <x v="1"/>
    <x v="1"/>
    <x v="1"/>
    <x v="2"/>
    <d v="2004-11-06T00:00:00"/>
    <x v="21"/>
    <x v="0"/>
    <s v="tier - 1"/>
    <x v="958"/>
    <x v="1"/>
  </r>
  <r>
    <x v="963"/>
    <s v=" Ms"/>
    <s v="Brock"/>
    <n v="17.579999999999998"/>
    <n v="4.51"/>
    <s v="No"/>
    <x v="0"/>
    <x v="0"/>
    <x v="1"/>
    <x v="1"/>
    <x v="1"/>
    <x v="2"/>
    <d v="2002-08-11T00:00:00"/>
    <x v="40"/>
    <x v="0"/>
    <s v="tier - 1"/>
    <x v="959"/>
    <x v="1"/>
  </r>
  <r>
    <x v="964"/>
    <s v=" Mr"/>
    <s v="Papp"/>
    <n v="17.579999999999998"/>
    <n v="4.51"/>
    <s v="No"/>
    <x v="0"/>
    <x v="0"/>
    <x v="1"/>
    <x v="1"/>
    <x v="1"/>
    <x v="2"/>
    <d v="2004-11-28T00:00:00"/>
    <x v="31"/>
    <x v="0"/>
    <s v="tier - 3"/>
    <x v="960"/>
    <x v="1"/>
  </r>
  <r>
    <x v="965"/>
    <s v=" Ms"/>
    <s v="Siragusa"/>
    <n v="17.579999999999998"/>
    <n v="4.51"/>
    <s v="No"/>
    <x v="0"/>
    <x v="0"/>
    <x v="1"/>
    <x v="1"/>
    <x v="1"/>
    <x v="2"/>
    <d v="2004-06-11T00:00:00"/>
    <x v="18"/>
    <x v="3"/>
    <s v="tier - 3"/>
    <x v="961"/>
    <x v="1"/>
  </r>
  <r>
    <x v="966"/>
    <s v=" Mr"/>
    <s v="Pizarro"/>
    <n v="17.579999999999998"/>
    <n v="4.51"/>
    <s v="No"/>
    <x v="0"/>
    <x v="0"/>
    <x v="1"/>
    <x v="1"/>
    <x v="1"/>
    <x v="2"/>
    <d v="2004-10-06T00:00:00"/>
    <x v="15"/>
    <x v="0"/>
    <s v="tier - 3"/>
    <x v="962"/>
    <x v="1"/>
  </r>
  <r>
    <x v="967"/>
    <s v=" Ms"/>
    <s v="Strange"/>
    <n v="17.579999999999998"/>
    <n v="4.51"/>
    <s v="No"/>
    <x v="0"/>
    <x v="0"/>
    <x v="1"/>
    <x v="1"/>
    <x v="1"/>
    <x v="2"/>
    <d v="2002-07-19T00:00:00"/>
    <x v="36"/>
    <x v="1"/>
    <s v="tier - 1"/>
    <x v="963"/>
    <x v="1"/>
  </r>
  <r>
    <x v="968"/>
    <s v=" Mr"/>
    <s v="Eidinger"/>
    <n v="17.579999999999998"/>
    <n v="4.51"/>
    <s v="No"/>
    <x v="0"/>
    <x v="0"/>
    <x v="1"/>
    <x v="1"/>
    <x v="1"/>
    <x v="2"/>
    <d v="2004-06-14T00:00:00"/>
    <x v="12"/>
    <x v="0"/>
    <s v="tier - 1"/>
    <x v="964"/>
    <x v="1"/>
  </r>
  <r>
    <x v="969"/>
    <s v=" Ms"/>
    <s v="Ginsburg"/>
    <n v="17.579999999999998"/>
    <n v="4.51"/>
    <s v="No"/>
    <x v="0"/>
    <x v="0"/>
    <x v="1"/>
    <x v="1"/>
    <x v="1"/>
    <x v="2"/>
    <d v="2002-08-13T00:00:00"/>
    <x v="24"/>
    <x v="0"/>
    <s v="tier - 3"/>
    <x v="965"/>
    <x v="1"/>
  </r>
  <r>
    <x v="970"/>
    <s v=" Mr"/>
    <s v="Truex"/>
    <n v="17.579999999999998"/>
    <n v="4.51"/>
    <s v="No"/>
    <x v="0"/>
    <x v="0"/>
    <x v="1"/>
    <x v="1"/>
    <x v="1"/>
    <x v="2"/>
    <d v="1998-12-26T00:00:00"/>
    <x v="43"/>
    <x v="0"/>
    <s v="tier - 2"/>
    <x v="966"/>
    <x v="1"/>
  </r>
  <r>
    <x v="971"/>
    <s v=" Mr"/>
    <s v="Higgins"/>
    <n v="17.579999999999998"/>
    <n v="4.51"/>
    <s v="No"/>
    <x v="0"/>
    <x v="0"/>
    <x v="1"/>
    <x v="1"/>
    <x v="1"/>
    <x v="2"/>
    <d v="1997-08-13T00:00:00"/>
    <x v="2"/>
    <x v="0"/>
    <s v="tier - 3"/>
    <x v="967"/>
    <x v="1"/>
  </r>
  <r>
    <x v="972"/>
    <s v=" Ms"/>
    <s v="McCurdy"/>
    <n v="17.579999999999998"/>
    <n v="4.51"/>
    <s v="No"/>
    <x v="0"/>
    <x v="0"/>
    <x v="1"/>
    <x v="1"/>
    <x v="1"/>
    <x v="2"/>
    <d v="2004-08-24T00:00:00"/>
    <x v="23"/>
    <x v="0"/>
    <s v="tier - 3"/>
    <x v="968"/>
    <x v="1"/>
  </r>
  <r>
    <x v="973"/>
    <s v=" Mr"/>
    <s v="Hughes"/>
    <n v="17.579999999999998"/>
    <n v="4.51"/>
    <s v="No"/>
    <x v="0"/>
    <x v="0"/>
    <x v="1"/>
    <x v="1"/>
    <x v="1"/>
    <x v="2"/>
    <d v="1993-09-28T00:00:00"/>
    <x v="41"/>
    <x v="0"/>
    <s v="tier - 1"/>
    <x v="969"/>
    <x v="1"/>
  </r>
  <r>
    <x v="974"/>
    <s v=" Mr"/>
    <s v="Varner"/>
    <n v="17.579999999999998"/>
    <n v="4.51"/>
    <s v="No"/>
    <x v="0"/>
    <x v="0"/>
    <x v="1"/>
    <x v="1"/>
    <x v="1"/>
    <x v="2"/>
    <d v="1995-06-01T00:00:00"/>
    <x v="24"/>
    <x v="0"/>
    <s v="tier - 2"/>
    <x v="970"/>
    <x v="1"/>
  </r>
  <r>
    <x v="975"/>
    <s v=" Ms"/>
    <s v="Dahmen"/>
    <n v="17.579999999999998"/>
    <n v="4.51"/>
    <s v="No"/>
    <x v="0"/>
    <x v="0"/>
    <x v="1"/>
    <x v="1"/>
    <x v="1"/>
    <x v="2"/>
    <d v="2002-07-01T00:00:00"/>
    <x v="33"/>
    <x v="0"/>
    <s v="tier - 2"/>
    <x v="971"/>
    <x v="1"/>
  </r>
  <r>
    <x v="976"/>
    <s v=" Mr"/>
    <s v="Young"/>
    <n v="17.579999999999998"/>
    <n v="4.51"/>
    <s v="No"/>
    <x v="0"/>
    <x v="0"/>
    <x v="1"/>
    <x v="1"/>
    <x v="1"/>
    <x v="2"/>
    <d v="2002-07-20T00:00:00"/>
    <x v="45"/>
    <x v="0"/>
    <s v="tier - 1"/>
    <x v="972"/>
    <x v="1"/>
  </r>
  <r>
    <x v="977"/>
    <s v=" Mr"/>
    <s v="Fraser"/>
    <n v="17.579999999999998"/>
    <n v="4.51"/>
    <s v="No"/>
    <x v="0"/>
    <x v="0"/>
    <x v="1"/>
    <x v="1"/>
    <x v="1"/>
    <x v="2"/>
    <d v="1994-11-17T00:00:00"/>
    <x v="18"/>
    <x v="0"/>
    <s v="tier - 2"/>
    <x v="973"/>
    <x v="1"/>
  </r>
  <r>
    <x v="978"/>
    <s v=" Mr"/>
    <s v="Deeg"/>
    <n v="17.579999999999998"/>
    <n v="4.51"/>
    <s v="No"/>
    <x v="0"/>
    <x v="0"/>
    <x v="1"/>
    <x v="1"/>
    <x v="1"/>
    <x v="2"/>
    <d v="1995-10-05T00:00:00"/>
    <x v="2"/>
    <x v="0"/>
    <s v="tier - 1"/>
    <x v="974"/>
    <x v="1"/>
  </r>
  <r>
    <x v="979"/>
    <s v=" Ms"/>
    <s v="Robertson"/>
    <n v="17.579999999999998"/>
    <n v="4.51"/>
    <s v="No"/>
    <x v="0"/>
    <x v="0"/>
    <x v="1"/>
    <x v="1"/>
    <x v="1"/>
    <x v="2"/>
    <d v="2000-10-09T00:00:00"/>
    <x v="2"/>
    <x v="0"/>
    <s v="tier - 2"/>
    <x v="975"/>
    <x v="1"/>
  </r>
  <r>
    <x v="980"/>
    <s v=" Mr"/>
    <s v="Peck"/>
    <n v="17.579999999999998"/>
    <n v="4.51"/>
    <s v="No"/>
    <x v="0"/>
    <x v="0"/>
    <x v="1"/>
    <x v="1"/>
    <x v="1"/>
    <x v="2"/>
    <d v="1994-11-22T00:00:00"/>
    <x v="47"/>
    <x v="0"/>
    <s v="tier - 2"/>
    <x v="976"/>
    <x v="1"/>
  </r>
  <r>
    <x v="981"/>
    <s v=" Mr"/>
    <s v="Burger"/>
    <n v="17.579999999999998"/>
    <n v="4.51"/>
    <s v="No"/>
    <x v="0"/>
    <x v="0"/>
    <x v="1"/>
    <x v="1"/>
    <x v="1"/>
    <x v="2"/>
    <d v="2001-08-19T00:00:00"/>
    <x v="25"/>
    <x v="0"/>
    <s v="tier - 2"/>
    <x v="977"/>
    <x v="1"/>
  </r>
  <r>
    <x v="982"/>
    <s v=" Mr"/>
    <s v="Blain"/>
    <n v="17.579999999999998"/>
    <n v="4.51"/>
    <s v="No"/>
    <x v="0"/>
    <x v="0"/>
    <x v="1"/>
    <x v="1"/>
    <x v="1"/>
    <x v="2"/>
    <d v="1995-10-28T00:00:00"/>
    <x v="29"/>
    <x v="0"/>
    <s v="tier - 1"/>
    <x v="978"/>
    <x v="1"/>
  </r>
  <r>
    <x v="983"/>
    <s v=" Mr"/>
    <s v="Winters"/>
    <n v="17.579999999999998"/>
    <n v="4.51"/>
    <s v="No"/>
    <x v="0"/>
    <x v="0"/>
    <x v="1"/>
    <x v="1"/>
    <x v="1"/>
    <x v="2"/>
    <d v="1994-10-30T00:00:00"/>
    <x v="47"/>
    <x v="0"/>
    <s v="tier - 1"/>
    <x v="979"/>
    <x v="1"/>
  </r>
  <r>
    <x v="984"/>
    <s v=" Ms"/>
    <s v="McCue"/>
    <n v="17.579999999999998"/>
    <n v="4.51"/>
    <s v="No"/>
    <x v="0"/>
    <x v="0"/>
    <x v="1"/>
    <x v="1"/>
    <x v="1"/>
    <x v="2"/>
    <d v="1993-11-27T00:00:00"/>
    <x v="25"/>
    <x v="3"/>
    <s v="tier - 1"/>
    <x v="980"/>
    <x v="1"/>
  </r>
  <r>
    <x v="985"/>
    <s v=" Mr"/>
    <s v="Webster"/>
    <n v="17.579999999999998"/>
    <n v="4.51"/>
    <s v="No"/>
    <x v="0"/>
    <x v="0"/>
    <x v="1"/>
    <x v="1"/>
    <x v="1"/>
    <x v="2"/>
    <d v="2000-11-18T00:00:00"/>
    <x v="2"/>
    <x v="0"/>
    <s v="tier - 1"/>
    <x v="981"/>
    <x v="1"/>
  </r>
  <r>
    <x v="986"/>
    <s v=" Mr"/>
    <s v="Anderson"/>
    <n v="17.579999999999998"/>
    <n v="4.51"/>
    <s v="No"/>
    <x v="0"/>
    <x v="0"/>
    <x v="1"/>
    <x v="1"/>
    <x v="1"/>
    <x v="2"/>
    <d v="2004-10-07T00:00:00"/>
    <x v="29"/>
    <x v="0"/>
    <s v="tier - 2"/>
    <x v="982"/>
    <x v="1"/>
  </r>
  <r>
    <x v="987"/>
    <s v=" Mr"/>
    <s v="Chiappone"/>
    <n v="17.579999999999998"/>
    <n v="4.51"/>
    <s v="No"/>
    <x v="0"/>
    <x v="0"/>
    <x v="1"/>
    <x v="1"/>
    <x v="1"/>
    <x v="2"/>
    <d v="1995-12-07T00:00:00"/>
    <x v="20"/>
    <x v="0"/>
    <s v="tier - 2"/>
    <x v="983"/>
    <x v="1"/>
  </r>
  <r>
    <x v="988"/>
    <s v=" Ms"/>
    <s v="Opie"/>
    <n v="17.579999999999998"/>
    <n v="4.51"/>
    <s v="No"/>
    <x v="0"/>
    <x v="0"/>
    <x v="1"/>
    <x v="1"/>
    <x v="1"/>
    <x v="2"/>
    <d v="1996-09-18T00:00:00"/>
    <x v="24"/>
    <x v="0"/>
    <s v="tier - 2"/>
    <x v="984"/>
    <x v="1"/>
  </r>
  <r>
    <x v="989"/>
    <s v=" Ms"/>
    <s v="Donnelly"/>
    <n v="17.579999999999998"/>
    <n v="4.51"/>
    <s v="No"/>
    <x v="0"/>
    <x v="0"/>
    <x v="1"/>
    <x v="1"/>
    <x v="1"/>
    <x v="2"/>
    <d v="1996-10-22T00:00:00"/>
    <x v="22"/>
    <x v="0"/>
    <s v="tier - 3"/>
    <x v="985"/>
    <x v="1"/>
  </r>
  <r>
    <x v="990"/>
    <s v=" Ms"/>
    <s v="Rall"/>
    <n v="17.579999999999998"/>
    <n v="4.51"/>
    <s v="No"/>
    <x v="0"/>
    <x v="0"/>
    <x v="1"/>
    <x v="1"/>
    <x v="1"/>
    <x v="2"/>
    <d v="1993-08-09T00:00:00"/>
    <x v="22"/>
    <x v="0"/>
    <s v="tier - 1"/>
    <x v="985"/>
    <x v="1"/>
  </r>
  <r>
    <x v="991"/>
    <s v=" Mr"/>
    <s v="Mitchell"/>
    <n v="17.579999999999998"/>
    <n v="4.51"/>
    <s v="No"/>
    <x v="0"/>
    <x v="0"/>
    <x v="1"/>
    <x v="1"/>
    <x v="1"/>
    <x v="2"/>
    <d v="2002-09-19T00:00:00"/>
    <x v="31"/>
    <x v="0"/>
    <s v="tier - 1"/>
    <x v="986"/>
    <x v="1"/>
  </r>
  <r>
    <x v="992"/>
    <s v=" Mrs"/>
    <s v="Chen"/>
    <n v="17.579999999999998"/>
    <n v="4.51"/>
    <s v="No"/>
    <x v="0"/>
    <x v="0"/>
    <x v="1"/>
    <x v="1"/>
    <x v="1"/>
    <x v="2"/>
    <d v="1999-12-14T00:00:00"/>
    <x v="22"/>
    <x v="0"/>
    <s v="tier - 1"/>
    <x v="987"/>
    <x v="1"/>
  </r>
  <r>
    <x v="993"/>
    <s v=" Ms"/>
    <s v="Tufaro"/>
    <n v="17.579999999999998"/>
    <n v="4.51"/>
    <s v="No"/>
    <x v="0"/>
    <x v="0"/>
    <x v="1"/>
    <x v="1"/>
    <x v="1"/>
    <x v="2"/>
    <d v="1999-12-26T00:00:00"/>
    <x v="46"/>
    <x v="0"/>
    <s v="tier - 3"/>
    <x v="988"/>
    <x v="2"/>
  </r>
  <r>
    <x v="994"/>
    <s v=" Mr"/>
    <s v="Peters"/>
    <n v="17.579999999999998"/>
    <n v="4.51"/>
    <s v="No"/>
    <x v="0"/>
    <x v="0"/>
    <x v="1"/>
    <x v="1"/>
    <x v="1"/>
    <x v="2"/>
    <d v="2001-09-12T00:00:00"/>
    <x v="25"/>
    <x v="0"/>
    <s v="tier - 2"/>
    <x v="989"/>
    <x v="1"/>
  </r>
  <r>
    <x v="995"/>
    <s v=" Ms"/>
    <s v="Susedik"/>
    <n v="17.579999999999998"/>
    <n v="4.51"/>
    <s v="No"/>
    <x v="0"/>
    <x v="0"/>
    <x v="1"/>
    <x v="1"/>
    <x v="1"/>
    <x v="2"/>
    <d v="1997-11-09T00:00:00"/>
    <x v="23"/>
    <x v="1"/>
    <s v="tier - 3"/>
    <x v="990"/>
    <x v="1"/>
  </r>
  <r>
    <x v="996"/>
    <s v=" Ms"/>
    <s v="Garcia"/>
    <n v="17.579999999999998"/>
    <n v="4.51"/>
    <s v="No"/>
    <x v="0"/>
    <x v="0"/>
    <x v="1"/>
    <x v="1"/>
    <x v="1"/>
    <x v="2"/>
    <d v="2002-11-29T00:00:00"/>
    <x v="24"/>
    <x v="0"/>
    <s v="tier - 2"/>
    <x v="991"/>
    <x v="1"/>
  </r>
  <r>
    <x v="997"/>
    <s v=" Mr"/>
    <s v="Deady"/>
    <n v="17.579999999999998"/>
    <n v="4.51"/>
    <s v="No"/>
    <x v="0"/>
    <x v="0"/>
    <x v="1"/>
    <x v="1"/>
    <x v="1"/>
    <x v="2"/>
    <d v="1995-07-04T00:00:00"/>
    <x v="47"/>
    <x v="3"/>
    <s v="tier - 3"/>
    <x v="992"/>
    <x v="1"/>
  </r>
  <r>
    <x v="998"/>
    <s v=" Mr"/>
    <s v="Campbell"/>
    <n v="17.579999999999998"/>
    <n v="4.51"/>
    <s v="No"/>
    <x v="0"/>
    <x v="0"/>
    <x v="1"/>
    <x v="1"/>
    <x v="1"/>
    <x v="2"/>
    <d v="1993-06-01T00:00:00"/>
    <x v="38"/>
    <x v="0"/>
    <s v="tier - 3"/>
    <x v="992"/>
    <x v="1"/>
  </r>
  <r>
    <x v="999"/>
    <s v=" Mrs"/>
    <s v="Schaefer"/>
    <n v="39.17"/>
    <n v="4.1500000000000004"/>
    <s v="No"/>
    <x v="0"/>
    <x v="0"/>
    <x v="0"/>
    <x v="1"/>
    <x v="0"/>
    <x v="2"/>
    <d v="1991-06-06T00:00:00"/>
    <x v="12"/>
    <x v="0"/>
    <s v="tier - 3"/>
    <x v="993"/>
    <x v="0"/>
  </r>
  <r>
    <x v="1000"/>
    <s v=" Mr"/>
    <s v="D'Alessandro"/>
    <n v="26.41"/>
    <n v="5.99"/>
    <s v="yes"/>
    <x v="0"/>
    <x v="1"/>
    <x v="1"/>
    <x v="1"/>
    <x v="3"/>
    <x v="1"/>
    <d v="1989-06-19T00:00:00"/>
    <x v="12"/>
    <x v="3"/>
    <s v="tier - 2"/>
    <x v="994"/>
    <x v="0"/>
  </r>
  <r>
    <x v="1001"/>
    <s v=" Mrs"/>
    <s v="Wyss"/>
    <n v="30.63"/>
    <n v="5.8"/>
    <s v="yes"/>
    <x v="0"/>
    <x v="0"/>
    <x v="0"/>
    <x v="1"/>
    <x v="0"/>
    <x v="1"/>
    <d v="1962-08-04T00:00:00"/>
    <x v="19"/>
    <x v="0"/>
    <s v="tier - 3"/>
    <x v="995"/>
    <x v="0"/>
  </r>
  <r>
    <x v="1002"/>
    <s v=" Ms"/>
    <s v="Rose"/>
    <n v="31.73"/>
    <n v="7.32"/>
    <s v="yes"/>
    <x v="0"/>
    <x v="0"/>
    <x v="2"/>
    <x v="1"/>
    <x v="0"/>
    <x v="0"/>
    <d v="1994-10-27T00:00:00"/>
    <x v="12"/>
    <x v="0"/>
    <s v="tier - 3"/>
    <x v="996"/>
    <x v="0"/>
  </r>
  <r>
    <x v="1003"/>
    <s v=" Mr"/>
    <s v="Hopper"/>
    <n v="30.7"/>
    <n v="5.16"/>
    <s v="No"/>
    <x v="0"/>
    <x v="0"/>
    <x v="2"/>
    <x v="1"/>
    <x v="0"/>
    <x v="2"/>
    <d v="1958-06-27T00:00:00"/>
    <x v="38"/>
    <x v="0"/>
    <s v="tier - 2"/>
    <x v="997"/>
    <x v="2"/>
  </r>
  <r>
    <x v="1004"/>
    <s v=" Mr"/>
    <s v="Finneran"/>
    <n v="25.934999999999999"/>
    <n v="5.96"/>
    <s v="yes"/>
    <x v="0"/>
    <x v="0"/>
    <x v="2"/>
    <x v="1"/>
    <x v="3"/>
    <x v="1"/>
    <d v="1963-09-04T00:00:00"/>
    <x v="5"/>
    <x v="0"/>
    <s v="tier - 2"/>
    <x v="998"/>
    <x v="0"/>
  </r>
  <r>
    <x v="1005"/>
    <s v=" Ms"/>
    <s v="Basham"/>
    <n v="35.9"/>
    <n v="4.8499999999999996"/>
    <s v="yes"/>
    <x v="0"/>
    <x v="1"/>
    <x v="1"/>
    <x v="1"/>
    <x v="0"/>
    <x v="2"/>
    <d v="1978-12-29T00:00:00"/>
    <x v="8"/>
    <x v="3"/>
    <s v="tier - 2"/>
    <x v="999"/>
    <x v="0"/>
  </r>
  <r>
    <x v="1006"/>
    <s v=" Ms"/>
    <s v="Inman"/>
    <n v="26.7"/>
    <n v="5.09"/>
    <s v="yes"/>
    <x v="0"/>
    <x v="1"/>
    <x v="1"/>
    <x v="1"/>
    <x v="3"/>
    <x v="2"/>
    <d v="1959-07-22T00:00:00"/>
    <x v="9"/>
    <x v="0"/>
    <s v="tier - 1"/>
    <x v="1000"/>
    <x v="2"/>
  </r>
  <r>
    <x v="1007"/>
    <s v=" Mr"/>
    <s v="Oscal"/>
    <n v="33.71"/>
    <n v="4.9400000000000004"/>
    <s v="No"/>
    <x v="0"/>
    <x v="0"/>
    <x v="0"/>
    <x v="1"/>
    <x v="0"/>
    <x v="2"/>
    <d v="1965-10-27T00:00:00"/>
    <x v="36"/>
    <x v="0"/>
    <s v="tier - 2"/>
    <x v="1001"/>
    <x v="0"/>
  </r>
  <r>
    <x v="1008"/>
    <s v=" Ms"/>
    <s v="Craft"/>
    <n v="41.91"/>
    <n v="4.92"/>
    <s v="yes"/>
    <x v="0"/>
    <x v="0"/>
    <x v="2"/>
    <x v="1"/>
    <x v="0"/>
    <x v="2"/>
    <d v="1962-10-11T00:00:00"/>
    <x v="36"/>
    <x v="4"/>
    <s v="tier - 2"/>
    <x v="1002"/>
    <x v="0"/>
  </r>
  <r>
    <x v="1009"/>
    <s v=" Ms"/>
    <s v="Kebede"/>
    <n v="39.82"/>
    <n v="6.05"/>
    <s v="yes"/>
    <x v="0"/>
    <x v="0"/>
    <x v="2"/>
    <x v="1"/>
    <x v="0"/>
    <x v="1"/>
    <d v="1961-12-21T00:00:00"/>
    <x v="12"/>
    <x v="3"/>
    <s v="tier - 3"/>
    <x v="1003"/>
    <x v="0"/>
  </r>
  <r>
    <x v="1010"/>
    <s v=" Ms"/>
    <s v="Strobel"/>
    <n v="28.12"/>
    <n v="4.67"/>
    <s v="No"/>
    <x v="0"/>
    <x v="0"/>
    <x v="2"/>
    <x v="1"/>
    <x v="3"/>
    <x v="2"/>
    <d v="1962-08-27T00:00:00"/>
    <x v="27"/>
    <x v="1"/>
    <s v="tier - 3"/>
    <x v="1004"/>
    <x v="0"/>
  </r>
  <r>
    <x v="1011"/>
    <s v=" Ms"/>
    <s v="Dalton"/>
    <n v="26.98"/>
    <n v="9.81"/>
    <s v="yes"/>
    <x v="0"/>
    <x v="0"/>
    <x v="0"/>
    <x v="1"/>
    <x v="3"/>
    <x v="0"/>
    <d v="1958-11-16T00:00:00"/>
    <x v="12"/>
    <x v="1"/>
    <s v="tier - 3"/>
    <x v="1005"/>
    <x v="2"/>
  </r>
  <r>
    <x v="1012"/>
    <s v=" Ms"/>
    <s v="Morimoto"/>
    <n v="27.2"/>
    <n v="6.06"/>
    <s v="yes"/>
    <x v="0"/>
    <x v="0"/>
    <x v="2"/>
    <x v="1"/>
    <x v="3"/>
    <x v="1"/>
    <d v="1963-08-05T00:00:00"/>
    <x v="11"/>
    <x v="0"/>
    <s v="tier - 3"/>
    <x v="1006"/>
    <x v="0"/>
  </r>
  <r>
    <x v="1013"/>
    <s v=" Ms"/>
    <s v="Manlove"/>
    <n v="25.3"/>
    <n v="5.19"/>
    <s v="yes"/>
    <x v="0"/>
    <x v="0"/>
    <x v="2"/>
    <x v="1"/>
    <x v="3"/>
    <x v="2"/>
    <d v="1964-11-07T00:00:00"/>
    <x v="11"/>
    <x v="0"/>
    <s v="tier - 3"/>
    <x v="1007"/>
    <x v="0"/>
  </r>
  <r>
    <x v="1014"/>
    <s v=" Ms"/>
    <s v="Madzik"/>
    <n v="30.25"/>
    <n v="10.16"/>
    <s v="No"/>
    <x v="0"/>
    <x v="0"/>
    <x v="0"/>
    <x v="1"/>
    <x v="0"/>
    <x v="0"/>
    <d v="1971-09-27T00:00:00"/>
    <x v="10"/>
    <x v="0"/>
    <s v="tier - 2"/>
    <x v="1008"/>
    <x v="0"/>
  </r>
  <r>
    <x v="1015"/>
    <s v=" Ms"/>
    <s v="Hobson"/>
    <n v="54"/>
    <n v="4.68"/>
    <s v="yes"/>
    <x v="1"/>
    <x v="0"/>
    <x v="2"/>
    <x v="1"/>
    <x v="0"/>
    <x v="2"/>
    <d v="1961-06-13T00:00:00"/>
    <x v="9"/>
    <x v="1"/>
    <s v="tier - 3"/>
    <x v="1009"/>
    <x v="0"/>
  </r>
  <r>
    <x v="1016"/>
    <s v=" Mrs"/>
    <s v="Reyes"/>
    <n v="51.86"/>
    <n v="5.32"/>
    <s v="yes"/>
    <x v="0"/>
    <x v="0"/>
    <x v="0"/>
    <x v="1"/>
    <x v="0"/>
    <x v="2"/>
    <d v="1959-10-04T00:00:00"/>
    <x v="32"/>
    <x v="0"/>
    <s v="tier - 1"/>
    <x v="1010"/>
    <x v="2"/>
  </r>
  <r>
    <x v="1017"/>
    <s v=" Mrs"/>
    <s v="Tierney"/>
    <n v="31.39"/>
    <n v="6.99"/>
    <s v="No"/>
    <x v="0"/>
    <x v="0"/>
    <x v="0"/>
    <x v="1"/>
    <x v="0"/>
    <x v="0"/>
    <d v="1958-09-03T00:00:00"/>
    <x v="38"/>
    <x v="0"/>
    <s v="tier - 1"/>
    <x v="1011"/>
    <x v="2"/>
  </r>
  <r>
    <x v="1018"/>
    <s v=" Mr"/>
    <s v="Gabris"/>
    <n v="39.97"/>
    <n v="5.55"/>
    <s v="No"/>
    <x v="0"/>
    <x v="0"/>
    <x v="0"/>
    <x v="1"/>
    <x v="0"/>
    <x v="2"/>
    <d v="1970-12-28T00:00:00"/>
    <x v="11"/>
    <x v="4"/>
    <s v="tier - 2"/>
    <x v="1012"/>
    <x v="0"/>
  </r>
  <r>
    <x v="1019"/>
    <s v=" Ms"/>
    <s v="Howard"/>
    <n v="41.23"/>
    <n v="6.94"/>
    <s v="No"/>
    <x v="0"/>
    <x v="0"/>
    <x v="0"/>
    <x v="1"/>
    <x v="0"/>
    <x v="0"/>
    <d v="1958-09-15T00:00:00"/>
    <x v="38"/>
    <x v="1"/>
    <s v="tier - 3"/>
    <x v="1013"/>
    <x v="2"/>
  </r>
  <r>
    <x v="1020"/>
    <s v=" Mr"/>
    <s v="Kallay"/>
    <n v="49.45"/>
    <n v="4.2"/>
    <s v="yes"/>
    <x v="0"/>
    <x v="0"/>
    <x v="0"/>
    <x v="1"/>
    <x v="0"/>
    <x v="2"/>
    <d v="1960-11-17T00:00:00"/>
    <x v="36"/>
    <x v="1"/>
    <s v="tier - 1"/>
    <x v="1014"/>
    <x v="0"/>
  </r>
  <r>
    <x v="1021"/>
    <s v=" Ms"/>
    <s v="Leguizamo"/>
    <n v="41.04"/>
    <n v="5.59"/>
    <s v="No"/>
    <x v="0"/>
    <x v="0"/>
    <x v="0"/>
    <x v="1"/>
    <x v="0"/>
    <x v="2"/>
    <d v="1969-06-23T00:00:00"/>
    <x v="37"/>
    <x v="4"/>
    <s v="tier - 3"/>
    <x v="1015"/>
    <x v="0"/>
  </r>
  <r>
    <x v="1022"/>
    <s v=" Ms"/>
    <s v="Escartin"/>
    <n v="27.93"/>
    <n v="9.9600000000000009"/>
    <s v="No"/>
    <x v="0"/>
    <x v="0"/>
    <x v="0"/>
    <x v="1"/>
    <x v="3"/>
    <x v="0"/>
    <d v="1961-08-08T00:00:00"/>
    <x v="38"/>
    <x v="3"/>
    <s v="tier - 1"/>
    <x v="1016"/>
    <x v="0"/>
  </r>
  <r>
    <x v="1023"/>
    <s v=" Mr"/>
    <s v="Chorey"/>
    <n v="21.01"/>
    <n v="7.37"/>
    <s v="No"/>
    <x v="0"/>
    <x v="0"/>
    <x v="0"/>
    <x v="1"/>
    <x v="2"/>
    <x v="0"/>
    <d v="1971-12-06T00:00:00"/>
    <x v="38"/>
    <x v="0"/>
    <s v="tier - 3"/>
    <x v="1017"/>
    <x v="0"/>
  </r>
  <r>
    <x v="1024"/>
    <s v=" Mr"/>
    <s v="McVay"/>
    <n v="52.37"/>
    <n v="5.0599999999999996"/>
    <s v="yes"/>
    <x v="1"/>
    <x v="0"/>
    <x v="2"/>
    <x v="1"/>
    <x v="0"/>
    <x v="2"/>
    <d v="1978-08-17T00:00:00"/>
    <x v="0"/>
    <x v="1"/>
    <s v="tier - 1"/>
    <x v="1018"/>
    <x v="0"/>
  </r>
  <r>
    <x v="1025"/>
    <s v=" Mr"/>
    <s v="Vinson"/>
    <n v="40.369999999999997"/>
    <n v="8.2100000000000009"/>
    <s v="No"/>
    <x v="0"/>
    <x v="0"/>
    <x v="0"/>
    <x v="1"/>
    <x v="0"/>
    <x v="0"/>
    <d v="1976-12-02T00:00:00"/>
    <x v="0"/>
    <x v="1"/>
    <s v="tier - 3"/>
    <x v="1019"/>
    <x v="0"/>
  </r>
  <r>
    <x v="1026"/>
    <s v=" Ms"/>
    <s v="Astrike-Davis"/>
    <n v="41.47"/>
    <n v="10.34"/>
    <s v="No"/>
    <x v="0"/>
    <x v="0"/>
    <x v="2"/>
    <x v="1"/>
    <x v="0"/>
    <x v="0"/>
    <d v="1962-12-04T00:00:00"/>
    <x v="38"/>
    <x v="1"/>
    <s v="tier - 1"/>
    <x v="1020"/>
    <x v="0"/>
  </r>
  <r>
    <x v="1027"/>
    <s v=" Mr"/>
    <s v="Harder"/>
    <n v="33.725000000000001"/>
    <n v="5.51"/>
    <s v="yes"/>
    <x v="0"/>
    <x v="0"/>
    <x v="2"/>
    <x v="1"/>
    <x v="0"/>
    <x v="2"/>
    <d v="1985-09-30T00:00:00"/>
    <x v="12"/>
    <x v="0"/>
    <s v="tier - 3"/>
    <x v="1021"/>
    <x v="2"/>
  </r>
  <r>
    <x v="1028"/>
    <s v=" Mr"/>
    <s v="Bell"/>
    <n v="28.1"/>
    <n v="11.2"/>
    <s v="No"/>
    <x v="0"/>
    <x v="0"/>
    <x v="0"/>
    <x v="1"/>
    <x v="3"/>
    <x v="0"/>
    <d v="1979-08-12T00:00:00"/>
    <x v="10"/>
    <x v="0"/>
    <s v="tier - 1"/>
    <x v="1022"/>
    <x v="2"/>
  </r>
  <r>
    <x v="1029"/>
    <s v=" Ms"/>
    <s v="Dawes"/>
    <n v="37.43"/>
    <n v="4.3499999999999996"/>
    <s v="yes"/>
    <x v="0"/>
    <x v="1"/>
    <x v="1"/>
    <x v="1"/>
    <x v="0"/>
    <x v="2"/>
    <d v="1974-08-09T00:00:00"/>
    <x v="37"/>
    <x v="3"/>
    <s v="tier - 2"/>
    <x v="1023"/>
    <x v="2"/>
  </r>
  <r>
    <x v="1030"/>
    <s v=" Mr"/>
    <s v="Larios"/>
    <n v="23.7"/>
    <n v="10.45"/>
    <s v="No"/>
    <x v="0"/>
    <x v="0"/>
    <x v="0"/>
    <x v="1"/>
    <x v="2"/>
    <x v="0"/>
    <d v="1962-12-17T00:00:00"/>
    <x v="0"/>
    <x v="3"/>
    <s v="tier - 2"/>
    <x v="1024"/>
    <x v="2"/>
  </r>
  <r>
    <x v="1031"/>
    <s v=" Ms"/>
    <s v="Yaremczuk"/>
    <n v="24.795000000000002"/>
    <n v="4.07"/>
    <s v="yes"/>
    <x v="0"/>
    <x v="1"/>
    <x v="1"/>
    <x v="1"/>
    <x v="2"/>
    <x v="2"/>
    <d v="1971-08-13T00:00:00"/>
    <x v="39"/>
    <x v="0"/>
    <s v="tier - 3"/>
    <x v="1025"/>
    <x v="2"/>
  </r>
  <r>
    <x v="1032"/>
    <s v=" Ms"/>
    <s v="Knight"/>
    <n v="31.9"/>
    <n v="8.34"/>
    <s v="No"/>
    <x v="0"/>
    <x v="0"/>
    <x v="0"/>
    <x v="1"/>
    <x v="0"/>
    <x v="0"/>
    <d v="1993-10-11T00:00:00"/>
    <x v="10"/>
    <x v="4"/>
    <s v="tier - 2"/>
    <x v="1026"/>
    <x v="2"/>
  </r>
  <r>
    <x v="1033"/>
    <s v=" Ms"/>
    <s v="Eversman"/>
    <n v="32.68"/>
    <n v="7.41"/>
    <s v="No"/>
    <x v="0"/>
    <x v="0"/>
    <x v="0"/>
    <x v="1"/>
    <x v="0"/>
    <x v="0"/>
    <d v="2000-08-02T00:00:00"/>
    <x v="0"/>
    <x v="0"/>
    <s v="tier - 3"/>
    <x v="1027"/>
    <x v="2"/>
  </r>
  <r>
    <x v="1034"/>
    <s v=" Ms"/>
    <s v="Hickory"/>
    <n v="47.13"/>
    <n v="4.3099999999999996"/>
    <s v="No"/>
    <x v="0"/>
    <x v="0"/>
    <x v="0"/>
    <x v="1"/>
    <x v="0"/>
    <x v="2"/>
    <d v="1967-09-14T00:00:00"/>
    <x v="10"/>
    <x v="0"/>
    <s v="tier - 3"/>
    <x v="1028"/>
    <x v="2"/>
  </r>
  <r>
    <x v="1035"/>
    <s v=" Ms"/>
    <s v="Mooney"/>
    <n v="36.67"/>
    <n v="10.83"/>
    <s v="No"/>
    <x v="0"/>
    <x v="0"/>
    <x v="0"/>
    <x v="1"/>
    <x v="0"/>
    <x v="0"/>
    <d v="1971-10-29T00:00:00"/>
    <x v="10"/>
    <x v="3"/>
    <s v="tier - 2"/>
    <x v="1029"/>
    <x v="2"/>
  </r>
  <r>
    <x v="1036"/>
    <s v=" Mr"/>
    <s v="Craighead"/>
    <n v="33.630000000000003"/>
    <n v="11.31"/>
    <s v="No"/>
    <x v="0"/>
    <x v="0"/>
    <x v="0"/>
    <x v="1"/>
    <x v="0"/>
    <x v="0"/>
    <d v="1968-11-24T00:00:00"/>
    <x v="39"/>
    <x v="1"/>
    <s v="tier - 1"/>
    <x v="1030"/>
    <x v="2"/>
  </r>
  <r>
    <x v="1037"/>
    <s v=" Mr"/>
    <s v="Gardner"/>
    <n v="32.67"/>
    <n v="11.81"/>
    <s v="yes"/>
    <x v="0"/>
    <x v="0"/>
    <x v="0"/>
    <x v="1"/>
    <x v="0"/>
    <x v="0"/>
    <d v="1975-06-01T00:00:00"/>
    <x v="0"/>
    <x v="0"/>
    <s v="tier - 2"/>
    <x v="1031"/>
    <x v="2"/>
  </r>
  <r>
    <x v="1038"/>
    <s v=" Ms"/>
    <s v="Lohrenz"/>
    <n v="33.299999999999997"/>
    <n v="8.26"/>
    <s v="yes"/>
    <x v="0"/>
    <x v="0"/>
    <x v="2"/>
    <x v="1"/>
    <x v="0"/>
    <x v="0"/>
    <d v="1988-07-16T00:00:00"/>
    <x v="39"/>
    <x v="3"/>
    <s v="tier - 1"/>
    <x v="1032"/>
    <x v="2"/>
  </r>
  <r>
    <x v="1039"/>
    <s v=" Ms"/>
    <s v="Demise"/>
    <n v="30.78"/>
    <n v="10.74"/>
    <s v="yes"/>
    <x v="0"/>
    <x v="0"/>
    <x v="2"/>
    <x v="1"/>
    <x v="0"/>
    <x v="0"/>
    <d v="1980-11-10T00:00:00"/>
    <x v="39"/>
    <x v="0"/>
    <s v="tier - 1"/>
    <x v="1033"/>
    <x v="2"/>
  </r>
  <r>
    <x v="1040"/>
    <s v=" Mr"/>
    <s v="Nelson"/>
    <n v="28.975000000000001"/>
    <n v="7.69"/>
    <s v="yes"/>
    <x v="0"/>
    <x v="0"/>
    <x v="0"/>
    <x v="1"/>
    <x v="3"/>
    <x v="0"/>
    <d v="1966-07-02T00:00:00"/>
    <x v="0"/>
    <x v="4"/>
    <s v="tier - 3"/>
    <x v="1034"/>
    <x v="2"/>
  </r>
  <r>
    <x v="1041"/>
    <s v=" Ms"/>
    <s v="Guitard"/>
    <n v="33.4"/>
    <n v="4.84"/>
    <s v="No"/>
    <x v="0"/>
    <x v="0"/>
    <x v="0"/>
    <x v="1"/>
    <x v="0"/>
    <x v="2"/>
    <d v="1966-10-25T00:00:00"/>
    <x v="10"/>
    <x v="1"/>
    <s v="tier - 2"/>
    <x v="1035"/>
    <x v="2"/>
  </r>
  <r>
    <x v="1042"/>
    <s v=" Mr"/>
    <s v="Navas"/>
    <n v="21.5"/>
    <n v="9.77"/>
    <s v="yes"/>
    <x v="0"/>
    <x v="0"/>
    <x v="0"/>
    <x v="1"/>
    <x v="2"/>
    <x v="0"/>
    <d v="1986-12-29T00:00:00"/>
    <x v="0"/>
    <x v="0"/>
    <s v="tier - 1"/>
    <x v="1036"/>
    <x v="2"/>
  </r>
  <r>
    <x v="1043"/>
    <s v=" Mr"/>
    <s v="Ptucha"/>
    <n v="38.14"/>
    <n v="5.84"/>
    <s v="No"/>
    <x v="0"/>
    <x v="0"/>
    <x v="0"/>
    <x v="1"/>
    <x v="0"/>
    <x v="1"/>
    <d v="1965-08-22T00:00:00"/>
    <x v="10"/>
    <x v="0"/>
    <s v="tier - 2"/>
    <x v="1037"/>
    <x v="2"/>
  </r>
  <r>
    <x v="1044"/>
    <s v=" Mrs"/>
    <s v="Kirouac"/>
    <n v="35.42"/>
    <n v="8.6999999999999993"/>
    <s v="yes"/>
    <x v="0"/>
    <x v="0"/>
    <x v="1"/>
    <x v="1"/>
    <x v="0"/>
    <x v="0"/>
    <d v="1969-12-03T00:00:00"/>
    <x v="5"/>
    <x v="0"/>
    <s v="tier - 2"/>
    <x v="1038"/>
    <x v="2"/>
  </r>
  <r>
    <x v="1045"/>
    <s v=" Mr"/>
    <s v="Toews"/>
    <n v="35.625"/>
    <n v="10.79"/>
    <s v="No"/>
    <x v="0"/>
    <x v="0"/>
    <x v="0"/>
    <x v="1"/>
    <x v="0"/>
    <x v="0"/>
    <d v="1965-11-29T00:00:00"/>
    <x v="10"/>
    <x v="0"/>
    <s v="tier - 2"/>
    <x v="1039"/>
    <x v="2"/>
  </r>
  <r>
    <x v="1046"/>
    <s v=" Mr"/>
    <s v="Perry"/>
    <n v="45.51"/>
    <n v="4.32"/>
    <s v="No"/>
    <x v="0"/>
    <x v="0"/>
    <x v="1"/>
    <x v="1"/>
    <x v="0"/>
    <x v="2"/>
    <d v="1978-11-04T00:00:00"/>
    <x v="32"/>
    <x v="0"/>
    <s v="tier - 2"/>
    <x v="1040"/>
    <x v="0"/>
  </r>
  <r>
    <x v="1047"/>
    <s v=" Ms"/>
    <s v="Kretz"/>
    <n v="37.1"/>
    <n v="7.19"/>
    <s v="yes"/>
    <x v="0"/>
    <x v="0"/>
    <x v="0"/>
    <x v="1"/>
    <x v="0"/>
    <x v="0"/>
    <d v="1975-10-23T00:00:00"/>
    <x v="39"/>
    <x v="3"/>
    <s v="tier - 3"/>
    <x v="1041"/>
    <x v="0"/>
  </r>
  <r>
    <x v="1048"/>
    <s v=" Ms"/>
    <s v="Hempel"/>
    <n v="30.5"/>
    <n v="11.94"/>
    <s v="yes"/>
    <x v="0"/>
    <x v="0"/>
    <x v="0"/>
    <x v="1"/>
    <x v="0"/>
    <x v="0"/>
    <d v="1972-09-10T00:00:00"/>
    <x v="0"/>
    <x v="0"/>
    <s v="tier - 1"/>
    <x v="1042"/>
    <x v="0"/>
  </r>
  <r>
    <x v="1049"/>
    <s v=" Ms"/>
    <s v="McBroom"/>
    <n v="28.16"/>
    <n v="5.56"/>
    <s v="No"/>
    <x v="0"/>
    <x v="0"/>
    <x v="2"/>
    <x v="1"/>
    <x v="3"/>
    <x v="2"/>
    <d v="1977-10-21T00:00:00"/>
    <x v="11"/>
    <x v="3"/>
    <s v="tier - 2"/>
    <x v="1043"/>
    <x v="0"/>
  </r>
  <r>
    <x v="1050"/>
    <s v=" Mrs"/>
    <s v="Yoo"/>
    <n v="29.1"/>
    <n v="5.64"/>
    <s v="yes"/>
    <x v="0"/>
    <x v="0"/>
    <x v="0"/>
    <x v="1"/>
    <x v="3"/>
    <x v="2"/>
    <d v="1971-11-03T00:00:00"/>
    <x v="27"/>
    <x v="0"/>
    <s v="tier - 3"/>
    <x v="1044"/>
    <x v="0"/>
  </r>
  <r>
    <x v="1051"/>
    <s v=" Mr"/>
    <s v="Rand"/>
    <n v="30.22"/>
    <n v="4.6500000000000004"/>
    <s v="No"/>
    <x v="0"/>
    <x v="0"/>
    <x v="0"/>
    <x v="1"/>
    <x v="0"/>
    <x v="2"/>
    <d v="1979-12-27T00:00:00"/>
    <x v="0"/>
    <x v="8"/>
    <s v="tier - 3"/>
    <x v="1045"/>
    <x v="0"/>
  </r>
  <r>
    <x v="1052"/>
    <s v=" Ms"/>
    <s v="Wolfe"/>
    <n v="24.29"/>
    <n v="9.0500000000000007"/>
    <s v="No"/>
    <x v="0"/>
    <x v="0"/>
    <x v="0"/>
    <x v="1"/>
    <x v="2"/>
    <x v="0"/>
    <d v="1967-06-27T00:00:00"/>
    <x v="37"/>
    <x v="3"/>
    <s v="tier - 3"/>
    <x v="1046"/>
    <x v="0"/>
  </r>
  <r>
    <x v="1053"/>
    <s v=" Mr"/>
    <s v="Vance"/>
    <n v="29.39"/>
    <n v="4.5199999999999996"/>
    <s v="yes"/>
    <x v="0"/>
    <x v="0"/>
    <x v="0"/>
    <x v="1"/>
    <x v="3"/>
    <x v="2"/>
    <d v="1968-08-03T00:00:00"/>
    <x v="19"/>
    <x v="10"/>
    <s v="tier - 2"/>
    <x v="1047"/>
    <x v="0"/>
  </r>
  <r>
    <x v="1054"/>
    <s v=" Mrs"/>
    <s v="Burnett"/>
    <n v="25.66"/>
    <n v="4.62"/>
    <s v="yes"/>
    <x v="0"/>
    <x v="0"/>
    <x v="1"/>
    <x v="1"/>
    <x v="3"/>
    <x v="2"/>
    <d v="1967-06-28T00:00:00"/>
    <x v="10"/>
    <x v="1"/>
    <s v="tier - 2"/>
    <x v="1048"/>
    <x v="0"/>
  </r>
  <r>
    <x v="1055"/>
    <s v=" Ms"/>
    <s v="Clason"/>
    <n v="39.11"/>
    <n v="5.87"/>
    <s v="No"/>
    <x v="0"/>
    <x v="0"/>
    <x v="0"/>
    <x v="1"/>
    <x v="0"/>
    <x v="1"/>
    <d v="1975-08-15T00:00:00"/>
    <x v="27"/>
    <x v="3"/>
    <s v="tier - 3"/>
    <x v="1049"/>
    <x v="0"/>
  </r>
  <r>
    <x v="1056"/>
    <s v=" Mrs"/>
    <s v="Donnelly"/>
    <n v="43.78"/>
    <n v="5.71"/>
    <s v="No"/>
    <x v="0"/>
    <x v="0"/>
    <x v="1"/>
    <x v="1"/>
    <x v="0"/>
    <x v="1"/>
    <d v="1973-09-18T00:00:00"/>
    <x v="10"/>
    <x v="0"/>
    <s v="tier - 1"/>
    <x v="1050"/>
    <x v="0"/>
  </r>
  <r>
    <x v="1057"/>
    <s v=" Ms"/>
    <s v="Pietz"/>
    <n v="24.35"/>
    <n v="9.08"/>
    <s v="No"/>
    <x v="0"/>
    <x v="0"/>
    <x v="0"/>
    <x v="1"/>
    <x v="2"/>
    <x v="0"/>
    <d v="1979-07-03T00:00:00"/>
    <x v="39"/>
    <x v="1"/>
    <s v="tier - 1"/>
    <x v="1051"/>
    <x v="0"/>
  </r>
  <r>
    <x v="1058"/>
    <s v=" Mr"/>
    <s v="Tegenkamp"/>
    <n v="40.299999999999997"/>
    <n v="5.3"/>
    <s v="yes"/>
    <x v="0"/>
    <x v="0"/>
    <x v="2"/>
    <x v="1"/>
    <x v="0"/>
    <x v="2"/>
    <d v="1997-12-09T00:00:00"/>
    <x v="8"/>
    <x v="3"/>
    <s v="tier - 3"/>
    <x v="1052"/>
    <x v="0"/>
  </r>
  <r>
    <x v="1059"/>
    <s v=" Mr"/>
    <s v="Dover"/>
    <n v="32.774999999999999"/>
    <n v="11.76"/>
    <s v="yes"/>
    <x v="0"/>
    <x v="0"/>
    <x v="0"/>
    <x v="1"/>
    <x v="0"/>
    <x v="0"/>
    <d v="1968-12-19T00:00:00"/>
    <x v="8"/>
    <x v="1"/>
    <s v="tier - 3"/>
    <x v="1053"/>
    <x v="0"/>
  </r>
  <r>
    <x v="1060"/>
    <s v=" Mr"/>
    <s v="Dockemeyer"/>
    <n v="39.6"/>
    <n v="5.1100000000000003"/>
    <s v="yes"/>
    <x v="0"/>
    <x v="0"/>
    <x v="2"/>
    <x v="1"/>
    <x v="0"/>
    <x v="2"/>
    <d v="1984-11-10T00:00:00"/>
    <x v="0"/>
    <x v="0"/>
    <s v="tier - 1"/>
    <x v="1054"/>
    <x v="0"/>
  </r>
  <r>
    <x v="1061"/>
    <s v=" Mr"/>
    <s v="Steele"/>
    <n v="30.97"/>
    <n v="5.54"/>
    <s v="No"/>
    <x v="0"/>
    <x v="0"/>
    <x v="2"/>
    <x v="1"/>
    <x v="0"/>
    <x v="2"/>
    <d v="1972-06-08T00:00:00"/>
    <x v="5"/>
    <x v="1"/>
    <s v="tier - 1"/>
    <x v="1055"/>
    <x v="0"/>
  </r>
  <r>
    <x v="1062"/>
    <s v=" Mr"/>
    <s v="Harel"/>
    <n v="27.645"/>
    <n v="8.8699999999999992"/>
    <s v="yes"/>
    <x v="0"/>
    <x v="0"/>
    <x v="0"/>
    <x v="1"/>
    <x v="3"/>
    <x v="0"/>
    <d v="1966-09-21T00:00:00"/>
    <x v="5"/>
    <x v="1"/>
    <s v="tier - 3"/>
    <x v="1056"/>
    <x v="0"/>
  </r>
  <r>
    <x v="1063"/>
    <s v=" Mr"/>
    <s v="Aguila"/>
    <n v="34.43"/>
    <n v="5.96"/>
    <s v="yes"/>
    <x v="0"/>
    <x v="0"/>
    <x v="2"/>
    <x v="1"/>
    <x v="0"/>
    <x v="1"/>
    <d v="1962-09-22T00:00:00"/>
    <x v="5"/>
    <x v="10"/>
    <s v="tier - 3"/>
    <x v="1057"/>
    <x v="0"/>
  </r>
  <r>
    <x v="1064"/>
    <s v=" Ms"/>
    <s v="Vallejo Sarmiento"/>
    <n v="39.6"/>
    <n v="4.4400000000000004"/>
    <s v="yes"/>
    <x v="0"/>
    <x v="1"/>
    <x v="1"/>
    <x v="1"/>
    <x v="0"/>
    <x v="2"/>
    <d v="1975-09-29T00:00:00"/>
    <x v="5"/>
    <x v="0"/>
    <s v="tier - 1"/>
    <x v="1058"/>
    <x v="0"/>
  </r>
  <r>
    <x v="1065"/>
    <s v=" Mr"/>
    <s v="Beisheim"/>
    <n v="22.1"/>
    <n v="4.6500000000000004"/>
    <s v="yes"/>
    <x v="0"/>
    <x v="0"/>
    <x v="2"/>
    <x v="1"/>
    <x v="2"/>
    <x v="2"/>
    <d v="1975-11-14T00:00:00"/>
    <x v="8"/>
    <x v="1"/>
    <s v="tier - 2"/>
    <x v="1059"/>
    <x v="0"/>
  </r>
  <r>
    <x v="1066"/>
    <s v=" Ms"/>
    <s v="Lenhoff"/>
    <n v="33.25"/>
    <n v="5.64"/>
    <s v="yes"/>
    <x v="0"/>
    <x v="1"/>
    <x v="1"/>
    <x v="1"/>
    <x v="0"/>
    <x v="2"/>
    <d v="1976-10-29T00:00:00"/>
    <x v="10"/>
    <x v="0"/>
    <s v="tier - 3"/>
    <x v="1060"/>
    <x v="0"/>
  </r>
  <r>
    <x v="1067"/>
    <s v=" Mr"/>
    <s v="Wehrwein"/>
    <n v="33.33"/>
    <n v="10.19"/>
    <s v="No"/>
    <x v="0"/>
    <x v="0"/>
    <x v="0"/>
    <x v="1"/>
    <x v="0"/>
    <x v="0"/>
    <d v="1974-11-24T00:00:00"/>
    <x v="5"/>
    <x v="0"/>
    <s v="tier - 1"/>
    <x v="1061"/>
    <x v="0"/>
  </r>
  <r>
    <x v="1068"/>
    <s v=" Ms"/>
    <s v="Wallace"/>
    <n v="30.5"/>
    <n v="10.79"/>
    <s v="No"/>
    <x v="0"/>
    <x v="0"/>
    <x v="0"/>
    <x v="1"/>
    <x v="0"/>
    <x v="0"/>
    <d v="1967-12-22T00:00:00"/>
    <x v="10"/>
    <x v="0"/>
    <s v="tier - 2"/>
    <x v="1062"/>
    <x v="0"/>
  </r>
  <r>
    <x v="1069"/>
    <s v=" Ms"/>
    <s v="Markowitz"/>
    <n v="30.3"/>
    <n v="4.24"/>
    <s v="No"/>
    <x v="0"/>
    <x v="0"/>
    <x v="0"/>
    <x v="1"/>
    <x v="0"/>
    <x v="2"/>
    <d v="1964-10-07T00:00:00"/>
    <x v="10"/>
    <x v="0"/>
    <s v="tier - 2"/>
    <x v="1063"/>
    <x v="0"/>
  </r>
  <r>
    <x v="1070"/>
    <s v=" Ms"/>
    <s v="Vos"/>
    <n v="26.22"/>
    <n v="5.83"/>
    <s v="No"/>
    <x v="0"/>
    <x v="0"/>
    <x v="2"/>
    <x v="1"/>
    <x v="3"/>
    <x v="1"/>
    <d v="1977-08-27T00:00:00"/>
    <x v="5"/>
    <x v="10"/>
    <s v="tier - 2"/>
    <x v="1064"/>
    <x v="0"/>
  </r>
  <r>
    <x v="1071"/>
    <s v=" Mrs"/>
    <s v="McLeod"/>
    <n v="29.99"/>
    <n v="11.85"/>
    <s v="No"/>
    <x v="0"/>
    <x v="0"/>
    <x v="0"/>
    <x v="1"/>
    <x v="3"/>
    <x v="0"/>
    <d v="1964-06-06T00:00:00"/>
    <x v="8"/>
    <x v="1"/>
    <s v="tier - 3"/>
    <x v="1065"/>
    <x v="0"/>
  </r>
  <r>
    <x v="1072"/>
    <s v=" Ms"/>
    <s v="Balcom"/>
    <n v="36.380000000000003"/>
    <n v="5.98"/>
    <s v="No"/>
    <x v="0"/>
    <x v="0"/>
    <x v="1"/>
    <x v="1"/>
    <x v="0"/>
    <x v="1"/>
    <d v="1969-08-08T00:00:00"/>
    <x v="10"/>
    <x v="1"/>
    <s v="tier - 2"/>
    <x v="1066"/>
    <x v="0"/>
  </r>
  <r>
    <x v="1073"/>
    <s v=" Mr"/>
    <s v="Dirth"/>
    <n v="31.16"/>
    <n v="4.26"/>
    <s v="yes"/>
    <x v="0"/>
    <x v="1"/>
    <x v="1"/>
    <x v="1"/>
    <x v="0"/>
    <x v="2"/>
    <d v="1972-09-06T00:00:00"/>
    <x v="10"/>
    <x v="1"/>
    <s v="tier - 3"/>
    <x v="1067"/>
    <x v="0"/>
  </r>
  <r>
    <x v="1074"/>
    <s v=" Mr"/>
    <s v="Inglish"/>
    <n v="25.55"/>
    <n v="4.96"/>
    <s v="yes"/>
    <x v="0"/>
    <x v="0"/>
    <x v="1"/>
    <x v="1"/>
    <x v="3"/>
    <x v="2"/>
    <d v="1972-08-12T00:00:00"/>
    <x v="36"/>
    <x v="0"/>
    <s v="tier - 2"/>
    <x v="1068"/>
    <x v="0"/>
  </r>
  <r>
    <x v="1075"/>
    <s v=" Mr"/>
    <s v="Matthews"/>
    <n v="28.77"/>
    <n v="4"/>
    <s v="yes"/>
    <x v="0"/>
    <x v="0"/>
    <x v="0"/>
    <x v="1"/>
    <x v="3"/>
    <x v="2"/>
    <d v="1979-10-11T00:00:00"/>
    <x v="8"/>
    <x v="1"/>
    <s v="tier - 3"/>
    <x v="1069"/>
    <x v="0"/>
  </r>
  <r>
    <x v="1076"/>
    <s v=" Ms"/>
    <s v="Massa-Musiak"/>
    <n v="23.14"/>
    <n v="4.1500000000000004"/>
    <s v="yes"/>
    <x v="0"/>
    <x v="0"/>
    <x v="1"/>
    <x v="1"/>
    <x v="2"/>
    <x v="2"/>
    <d v="1974-06-05T00:00:00"/>
    <x v="0"/>
    <x v="1"/>
    <s v="tier - 2"/>
    <x v="1070"/>
    <x v="0"/>
  </r>
  <r>
    <x v="1077"/>
    <s v=" Mr"/>
    <s v="Bailey"/>
    <n v="39.6"/>
    <n v="11.36"/>
    <s v="No"/>
    <x v="0"/>
    <x v="0"/>
    <x v="0"/>
    <x v="1"/>
    <x v="0"/>
    <x v="0"/>
    <d v="1983-09-08T00:00:00"/>
    <x v="5"/>
    <x v="1"/>
    <s v="tier - 2"/>
    <x v="1071"/>
    <x v="0"/>
  </r>
  <r>
    <x v="1078"/>
    <s v=" Mr"/>
    <s v="Jacoby"/>
    <n v="29.2"/>
    <n v="7.53"/>
    <s v="No"/>
    <x v="0"/>
    <x v="0"/>
    <x v="0"/>
    <x v="1"/>
    <x v="3"/>
    <x v="0"/>
    <d v="1979-09-16T00:00:00"/>
    <x v="36"/>
    <x v="1"/>
    <s v="tier - 2"/>
    <x v="1072"/>
    <x v="0"/>
  </r>
  <r>
    <x v="1079"/>
    <s v=" Mr"/>
    <s v="Crimmings"/>
    <n v="32.774999999999999"/>
    <n v="7.95"/>
    <s v="No"/>
    <x v="0"/>
    <x v="0"/>
    <x v="0"/>
    <x v="1"/>
    <x v="0"/>
    <x v="0"/>
    <d v="1999-07-02T00:00:00"/>
    <x v="37"/>
    <x v="1"/>
    <s v="tier - 1"/>
    <x v="1073"/>
    <x v="0"/>
  </r>
  <r>
    <x v="1080"/>
    <s v=" Mr"/>
    <s v="Crane"/>
    <n v="24.035"/>
    <n v="8.5"/>
    <s v="No"/>
    <x v="0"/>
    <x v="0"/>
    <x v="0"/>
    <x v="1"/>
    <x v="2"/>
    <x v="0"/>
    <d v="1972-06-10T00:00:00"/>
    <x v="8"/>
    <x v="1"/>
    <s v="tier - 3"/>
    <x v="1074"/>
    <x v="0"/>
  </r>
  <r>
    <x v="1081"/>
    <s v=" Mrs"/>
    <s v="Swartzfager"/>
    <n v="30.55"/>
    <n v="5.89"/>
    <s v="No"/>
    <x v="0"/>
    <x v="1"/>
    <x v="1"/>
    <x v="1"/>
    <x v="0"/>
    <x v="1"/>
    <d v="1976-12-26T00:00:00"/>
    <x v="38"/>
    <x v="1"/>
    <s v="tier - 3"/>
    <x v="1075"/>
    <x v="0"/>
  </r>
  <r>
    <x v="1082"/>
    <s v=" Mrs"/>
    <s v="Clevenger"/>
    <n v="28.81"/>
    <n v="8.76"/>
    <s v="No"/>
    <x v="0"/>
    <x v="0"/>
    <x v="2"/>
    <x v="1"/>
    <x v="3"/>
    <x v="0"/>
    <d v="1970-09-25T00:00:00"/>
    <x v="8"/>
    <x v="10"/>
    <s v="tier - 1"/>
    <x v="1076"/>
    <x v="0"/>
  </r>
  <r>
    <x v="1083"/>
    <s v=" Mr"/>
    <s v="Reichardt"/>
    <n v="31.66"/>
    <n v="4.1100000000000003"/>
    <s v="No"/>
    <x v="0"/>
    <x v="0"/>
    <x v="0"/>
    <x v="1"/>
    <x v="0"/>
    <x v="2"/>
    <d v="1975-07-10T00:00:00"/>
    <x v="37"/>
    <x v="1"/>
    <s v="tier - 3"/>
    <x v="1077"/>
    <x v="0"/>
  </r>
  <r>
    <x v="1084"/>
    <s v=" Mr"/>
    <s v="Morton"/>
    <n v="28.215"/>
    <n v="7.56"/>
    <s v="yes"/>
    <x v="0"/>
    <x v="0"/>
    <x v="1"/>
    <x v="1"/>
    <x v="3"/>
    <x v="0"/>
    <d v="1985-11-03T00:00:00"/>
    <x v="0"/>
    <x v="6"/>
    <s v="tier - 2"/>
    <x v="1078"/>
    <x v="0"/>
  </r>
  <r>
    <x v="1085"/>
    <s v=" Mr"/>
    <s v="Sunstrum"/>
    <n v="26.12"/>
    <n v="4.17"/>
    <s v="yes"/>
    <x v="0"/>
    <x v="1"/>
    <x v="1"/>
    <x v="1"/>
    <x v="3"/>
    <x v="2"/>
    <d v="1966-08-12T00:00:00"/>
    <x v="37"/>
    <x v="0"/>
    <s v="tier - 3"/>
    <x v="1079"/>
    <x v="0"/>
  </r>
  <r>
    <x v="1086"/>
    <s v=" Ms"/>
    <s v="Frownfelter"/>
    <n v="36.630000000000003"/>
    <n v="11.42"/>
    <s v="No"/>
    <x v="0"/>
    <x v="0"/>
    <x v="2"/>
    <x v="1"/>
    <x v="0"/>
    <x v="0"/>
    <d v="1962-09-04T00:00:00"/>
    <x v="5"/>
    <x v="1"/>
    <s v="tier - 3"/>
    <x v="1080"/>
    <x v="0"/>
  </r>
  <r>
    <x v="1087"/>
    <s v=" Ms"/>
    <s v="Richter"/>
    <n v="33.344999999999999"/>
    <n v="7.33"/>
    <s v="No"/>
    <x v="0"/>
    <x v="0"/>
    <x v="2"/>
    <x v="1"/>
    <x v="0"/>
    <x v="0"/>
    <d v="1977-06-27T00:00:00"/>
    <x v="5"/>
    <x v="0"/>
    <s v="tier - 3"/>
    <x v="1081"/>
    <x v="0"/>
  </r>
  <r>
    <x v="1088"/>
    <s v=" Mrs"/>
    <s v="England"/>
    <n v="27.11"/>
    <n v="6.7"/>
    <s v="No"/>
    <x v="0"/>
    <x v="0"/>
    <x v="0"/>
    <x v="1"/>
    <x v="3"/>
    <x v="0"/>
    <d v="1981-10-04T00:00:00"/>
    <x v="8"/>
    <x v="4"/>
    <s v="tier - 3"/>
    <x v="1082"/>
    <x v="0"/>
  </r>
  <r>
    <x v="1089"/>
    <s v=" Ms"/>
    <s v="McLean"/>
    <n v="26.6"/>
    <n v="5.27"/>
    <s v="yes"/>
    <x v="0"/>
    <x v="1"/>
    <x v="1"/>
    <x v="1"/>
    <x v="3"/>
    <x v="2"/>
    <d v="1979-08-18T00:00:00"/>
    <x v="11"/>
    <x v="1"/>
    <s v="tier - 3"/>
    <x v="1083"/>
    <x v="0"/>
  </r>
  <r>
    <x v="1090"/>
    <s v=" Ms"/>
    <s v="Gardner"/>
    <n v="30.41"/>
    <n v="7.72"/>
    <s v="No"/>
    <x v="0"/>
    <x v="0"/>
    <x v="0"/>
    <x v="1"/>
    <x v="0"/>
    <x v="0"/>
    <d v="1985-10-21T00:00:00"/>
    <x v="9"/>
    <x v="3"/>
    <s v="tier - 2"/>
    <x v="1084"/>
    <x v="0"/>
  </r>
  <r>
    <x v="1091"/>
    <s v=" Mr"/>
    <s v="Lane"/>
    <n v="28.98"/>
    <n v="8.68"/>
    <s v="No"/>
    <x v="0"/>
    <x v="0"/>
    <x v="2"/>
    <x v="1"/>
    <x v="3"/>
    <x v="0"/>
    <d v="1983-10-14T00:00:00"/>
    <x v="8"/>
    <x v="1"/>
    <s v="tier - 2"/>
    <x v="1085"/>
    <x v="0"/>
  </r>
  <r>
    <x v="1092"/>
    <s v=" Ms"/>
    <s v="Vonachen"/>
    <n v="31.24"/>
    <n v="9.8000000000000007"/>
    <s v="No"/>
    <x v="0"/>
    <x v="0"/>
    <x v="0"/>
    <x v="1"/>
    <x v="0"/>
    <x v="0"/>
    <d v="1966-08-12T00:00:00"/>
    <x v="36"/>
    <x v="3"/>
    <s v="tier - 3"/>
    <x v="1086"/>
    <x v="0"/>
  </r>
  <r>
    <x v="1093"/>
    <s v=" Mr"/>
    <s v="Smith"/>
    <n v="31.54"/>
    <n v="4.4400000000000004"/>
    <s v="No"/>
    <x v="0"/>
    <x v="0"/>
    <x v="0"/>
    <x v="1"/>
    <x v="0"/>
    <x v="2"/>
    <d v="1978-12-20T00:00:00"/>
    <x v="27"/>
    <x v="0"/>
    <s v="tier - 3"/>
    <x v="1087"/>
    <x v="0"/>
  </r>
  <r>
    <x v="1094"/>
    <s v=" Mr"/>
    <s v="Kidwell"/>
    <n v="38.6"/>
    <n v="7.19"/>
    <s v="yes"/>
    <x v="0"/>
    <x v="0"/>
    <x v="2"/>
    <x v="1"/>
    <x v="0"/>
    <x v="0"/>
    <d v="1982-12-25T00:00:00"/>
    <x v="5"/>
    <x v="1"/>
    <s v="tier - 1"/>
    <x v="1088"/>
    <x v="0"/>
  </r>
  <r>
    <x v="1095"/>
    <s v=" Mrs"/>
    <s v="Betancourth"/>
    <n v="37.950000000000003"/>
    <n v="6.06"/>
    <s v="No"/>
    <x v="0"/>
    <x v="0"/>
    <x v="0"/>
    <x v="1"/>
    <x v="0"/>
    <x v="1"/>
    <d v="1987-08-08T00:00:00"/>
    <x v="37"/>
    <x v="1"/>
    <s v="tier - 3"/>
    <x v="1089"/>
    <x v="2"/>
  </r>
  <r>
    <x v="1096"/>
    <s v=" Ms"/>
    <s v="Henstrom"/>
    <n v="38.97"/>
    <n v="5.12"/>
    <s v="No"/>
    <x v="0"/>
    <x v="0"/>
    <x v="0"/>
    <x v="1"/>
    <x v="0"/>
    <x v="2"/>
    <d v="1975-12-02T00:00:00"/>
    <x v="27"/>
    <x v="3"/>
    <s v="tier - 2"/>
    <x v="1090"/>
    <x v="2"/>
  </r>
  <r>
    <x v="1097"/>
    <s v=" Ms"/>
    <s v="Pereira"/>
    <n v="21.2"/>
    <n v="10.72"/>
    <s v="No"/>
    <x v="0"/>
    <x v="0"/>
    <x v="0"/>
    <x v="1"/>
    <x v="2"/>
    <x v="0"/>
    <d v="1985-08-22T00:00:00"/>
    <x v="38"/>
    <x v="0"/>
    <s v="tier - 2"/>
    <x v="1091"/>
    <x v="0"/>
  </r>
  <r>
    <x v="1098"/>
    <s v=" Ms"/>
    <s v="Black"/>
    <n v="23.96"/>
    <n v="9.58"/>
    <s v="yes"/>
    <x v="0"/>
    <x v="1"/>
    <x v="1"/>
    <x v="1"/>
    <x v="2"/>
    <x v="0"/>
    <d v="1983-06-01T00:00:00"/>
    <x v="8"/>
    <x v="3"/>
    <s v="tier - 2"/>
    <x v="1092"/>
    <x v="2"/>
  </r>
  <r>
    <x v="1099"/>
    <s v=" Mr"/>
    <s v="Brown"/>
    <n v="35.93"/>
    <n v="6.4"/>
    <s v="yes"/>
    <x v="0"/>
    <x v="0"/>
    <x v="1"/>
    <x v="1"/>
    <x v="0"/>
    <x v="1"/>
    <d v="1973-12-17T00:00:00"/>
    <x v="9"/>
    <x v="1"/>
    <s v="tier - 2"/>
    <x v="1093"/>
    <x v="0"/>
  </r>
  <r>
    <x v="1100"/>
    <s v=" Mrs"/>
    <s v="Reasoner"/>
    <n v="26.11"/>
    <n v="6.8"/>
    <s v="yes"/>
    <x v="0"/>
    <x v="0"/>
    <x v="2"/>
    <x v="1"/>
    <x v="3"/>
    <x v="0"/>
    <d v="1977-08-12T00:00:00"/>
    <x v="0"/>
    <x v="1"/>
    <s v="tier - 1"/>
    <x v="1094"/>
    <x v="2"/>
  </r>
  <r>
    <x v="1101"/>
    <s v=" Mr"/>
    <s v="Wandzilak"/>
    <n v="32.299999999999997"/>
    <n v="9.48"/>
    <s v="No"/>
    <x v="0"/>
    <x v="0"/>
    <x v="2"/>
    <x v="1"/>
    <x v="0"/>
    <x v="0"/>
    <d v="2003-07-16T00:00:00"/>
    <x v="19"/>
    <x v="1"/>
    <s v="tier - 1"/>
    <x v="1095"/>
    <x v="0"/>
  </r>
  <r>
    <x v="1102"/>
    <s v=" Mr"/>
    <s v="Carver"/>
    <n v="28.69"/>
    <n v="7.45"/>
    <s v="No"/>
    <x v="0"/>
    <x v="0"/>
    <x v="2"/>
    <x v="1"/>
    <x v="3"/>
    <x v="0"/>
    <d v="1968-09-29T00:00:00"/>
    <x v="39"/>
    <x v="1"/>
    <s v="tier - 2"/>
    <x v="1096"/>
    <x v="2"/>
  </r>
  <r>
    <x v="1103"/>
    <s v=" Ms"/>
    <s v="Borror"/>
    <n v="31.28"/>
    <n v="6.94"/>
    <s v="yes"/>
    <x v="0"/>
    <x v="0"/>
    <x v="1"/>
    <x v="1"/>
    <x v="0"/>
    <x v="0"/>
    <d v="1977-12-17T00:00:00"/>
    <x v="10"/>
    <x v="3"/>
    <s v="tier - 1"/>
    <x v="1097"/>
    <x v="2"/>
  </r>
  <r>
    <x v="1104"/>
    <s v=" Mr"/>
    <s v="Saad"/>
    <n v="30.21"/>
    <n v="7.83"/>
    <s v="No"/>
    <x v="0"/>
    <x v="0"/>
    <x v="0"/>
    <x v="1"/>
    <x v="0"/>
    <x v="0"/>
    <d v="1995-08-07T00:00:00"/>
    <x v="38"/>
    <x v="3"/>
    <s v="tier - 3"/>
    <x v="1098"/>
    <x v="0"/>
  </r>
  <r>
    <x v="1105"/>
    <s v=" Mr"/>
    <s v="Paul"/>
    <n v="38.28"/>
    <n v="10.17"/>
    <s v="yes"/>
    <x v="0"/>
    <x v="0"/>
    <x v="0"/>
    <x v="1"/>
    <x v="0"/>
    <x v="0"/>
    <d v="1981-07-05T00:00:00"/>
    <x v="5"/>
    <x v="1"/>
    <s v="tier - 2"/>
    <x v="1099"/>
    <x v="0"/>
  </r>
  <r>
    <x v="1106"/>
    <s v=" Mr"/>
    <s v="Trail"/>
    <n v="29.9"/>
    <n v="8.9600000000000009"/>
    <s v="yes"/>
    <x v="0"/>
    <x v="0"/>
    <x v="0"/>
    <x v="1"/>
    <x v="3"/>
    <x v="0"/>
    <d v="1978-07-12T00:00:00"/>
    <x v="10"/>
    <x v="0"/>
    <s v="tier - 2"/>
    <x v="1100"/>
    <x v="0"/>
  </r>
  <r>
    <x v="1107"/>
    <s v=" Ms"/>
    <s v="Benton"/>
    <n v="23.18"/>
    <n v="6.96"/>
    <s v="yes"/>
    <x v="0"/>
    <x v="0"/>
    <x v="2"/>
    <x v="1"/>
    <x v="2"/>
    <x v="0"/>
    <d v="1966-06-24T00:00:00"/>
    <x v="10"/>
    <x v="1"/>
    <s v="tier - 2"/>
    <x v="1101"/>
    <x v="2"/>
  </r>
  <r>
    <x v="1108"/>
    <s v=" Mrs"/>
    <s v="Bauman"/>
    <n v="33.020000000000003"/>
    <n v="5.07"/>
    <s v="yes"/>
    <x v="0"/>
    <x v="0"/>
    <x v="0"/>
    <x v="1"/>
    <x v="0"/>
    <x v="2"/>
    <d v="1978-08-05T00:00:00"/>
    <x v="5"/>
    <x v="1"/>
    <s v="tier - 3"/>
    <x v="1102"/>
    <x v="2"/>
  </r>
  <r>
    <x v="1109"/>
    <s v=" Mrs"/>
    <s v="Bakula"/>
    <n v="27.29"/>
    <n v="5.85"/>
    <s v="No"/>
    <x v="0"/>
    <x v="0"/>
    <x v="2"/>
    <x v="1"/>
    <x v="3"/>
    <x v="1"/>
    <d v="1992-11-30T00:00:00"/>
    <x v="5"/>
    <x v="3"/>
    <s v="tier - 3"/>
    <x v="1103"/>
    <x v="0"/>
  </r>
  <r>
    <x v="1110"/>
    <s v=" Ms"/>
    <s v="Edwards"/>
    <n v="23.18"/>
    <n v="10.56"/>
    <s v="No"/>
    <x v="0"/>
    <x v="0"/>
    <x v="2"/>
    <x v="1"/>
    <x v="2"/>
    <x v="0"/>
    <d v="1962-07-07T00:00:00"/>
    <x v="10"/>
    <x v="0"/>
    <s v="tier - 1"/>
    <x v="1104"/>
    <x v="2"/>
  </r>
  <r>
    <x v="1111"/>
    <s v=" Mrs"/>
    <s v="Davis"/>
    <n v="32.659999999999997"/>
    <n v="8.92"/>
    <s v="yes"/>
    <x v="0"/>
    <x v="0"/>
    <x v="0"/>
    <x v="1"/>
    <x v="0"/>
    <x v="0"/>
    <d v="1982-08-04T00:00:00"/>
    <x v="39"/>
    <x v="1"/>
    <s v="tier - 1"/>
    <x v="1105"/>
    <x v="0"/>
  </r>
  <r>
    <x v="1112"/>
    <s v=" Mr"/>
    <s v="Weiler"/>
    <n v="30.78"/>
    <n v="8.6300000000000008"/>
    <s v="No"/>
    <x v="0"/>
    <x v="0"/>
    <x v="0"/>
    <x v="1"/>
    <x v="0"/>
    <x v="0"/>
    <d v="1985-09-20T00:00:00"/>
    <x v="10"/>
    <x v="3"/>
    <s v="tier - 3"/>
    <x v="1106"/>
    <x v="0"/>
  </r>
  <r>
    <x v="1113"/>
    <s v=" Ms"/>
    <s v="Schaaf"/>
    <n v="47.2"/>
    <n v="6.29"/>
    <s v="yes"/>
    <x v="0"/>
    <x v="1"/>
    <x v="1"/>
    <x v="1"/>
    <x v="0"/>
    <x v="1"/>
    <d v="1978-10-12T00:00:00"/>
    <x v="5"/>
    <x v="0"/>
    <s v="tier - 1"/>
    <x v="1107"/>
    <x v="0"/>
  </r>
  <r>
    <x v="1114"/>
    <s v=" Ms"/>
    <s v="Sack"/>
    <n v="31.6"/>
    <n v="5.75"/>
    <s v="No"/>
    <x v="0"/>
    <x v="0"/>
    <x v="2"/>
    <x v="1"/>
    <x v="0"/>
    <x v="1"/>
    <d v="1980-09-24T00:00:00"/>
    <x v="5"/>
    <x v="6"/>
    <s v="tier - 3"/>
    <x v="1108"/>
    <x v="2"/>
  </r>
  <r>
    <x v="1115"/>
    <s v=" Ms"/>
    <s v="Chenard"/>
    <n v="33.914999999999999"/>
    <n v="6.66"/>
    <s v="yes"/>
    <x v="0"/>
    <x v="0"/>
    <x v="1"/>
    <x v="1"/>
    <x v="0"/>
    <x v="0"/>
    <d v="1976-12-15T00:00:00"/>
    <x v="39"/>
    <x v="8"/>
    <s v="tier - 3"/>
    <x v="1109"/>
    <x v="2"/>
  </r>
  <r>
    <x v="1116"/>
    <s v=" Ms"/>
    <s v="Williamson"/>
    <n v="23.54"/>
    <n v="5.0999999999999996"/>
    <s v="No"/>
    <x v="0"/>
    <x v="0"/>
    <x v="2"/>
    <x v="1"/>
    <x v="2"/>
    <x v="2"/>
    <d v="1987-06-16T00:00:00"/>
    <x v="10"/>
    <x v="1"/>
    <s v="tier - 2"/>
    <x v="1110"/>
    <x v="2"/>
  </r>
  <r>
    <x v="1117"/>
    <s v=" Ms"/>
    <s v="Dollas"/>
    <n v="27.074999999999999"/>
    <n v="4.41"/>
    <s v="No"/>
    <x v="0"/>
    <x v="0"/>
    <x v="2"/>
    <x v="1"/>
    <x v="3"/>
    <x v="2"/>
    <d v="1967-07-30T00:00:00"/>
    <x v="10"/>
    <x v="1"/>
    <s v="tier - 2"/>
    <x v="1111"/>
    <x v="0"/>
  </r>
  <r>
    <x v="1118"/>
    <s v=" Mr"/>
    <s v="Sprague"/>
    <n v="25.8"/>
    <n v="5.52"/>
    <s v="yes"/>
    <x v="0"/>
    <x v="0"/>
    <x v="0"/>
    <x v="1"/>
    <x v="3"/>
    <x v="2"/>
    <d v="1964-06-06T00:00:00"/>
    <x v="10"/>
    <x v="1"/>
    <s v="tier - 2"/>
    <x v="1112"/>
    <x v="2"/>
  </r>
  <r>
    <x v="1119"/>
    <s v=" Mr"/>
    <s v="Michell"/>
    <n v="36.1"/>
    <n v="4.62"/>
    <s v="yes"/>
    <x v="0"/>
    <x v="1"/>
    <x v="1"/>
    <x v="1"/>
    <x v="0"/>
    <x v="2"/>
    <d v="2004-12-05T00:00:00"/>
    <x v="5"/>
    <x v="1"/>
    <s v="tier - 2"/>
    <x v="1113"/>
    <x v="2"/>
  </r>
  <r>
    <x v="1120"/>
    <s v=" Mr"/>
    <s v="Datwyler"/>
    <n v="30.495000000000001"/>
    <n v="5.74"/>
    <s v="yes"/>
    <x v="0"/>
    <x v="1"/>
    <x v="1"/>
    <x v="1"/>
    <x v="0"/>
    <x v="1"/>
    <d v="1991-11-08T00:00:00"/>
    <x v="10"/>
    <x v="10"/>
    <s v="tier - 2"/>
    <x v="1114"/>
    <x v="0"/>
  </r>
  <r>
    <x v="1121"/>
    <s v=" Mr"/>
    <s v="Mead"/>
    <n v="21.4"/>
    <n v="6.3"/>
    <s v="yes"/>
    <x v="0"/>
    <x v="1"/>
    <x v="1"/>
    <x v="1"/>
    <x v="2"/>
    <x v="1"/>
    <d v="1976-06-15T00:00:00"/>
    <x v="9"/>
    <x v="6"/>
    <s v="tier - 2"/>
    <x v="1115"/>
    <x v="2"/>
  </r>
  <r>
    <x v="1122"/>
    <s v=" Ms"/>
    <s v="Kennedy"/>
    <n v="32.299999999999997"/>
    <n v="10.27"/>
    <s v="No"/>
    <x v="0"/>
    <x v="0"/>
    <x v="0"/>
    <x v="1"/>
    <x v="0"/>
    <x v="0"/>
    <d v="1991-11-02T00:00:00"/>
    <x v="36"/>
    <x v="1"/>
    <s v="tier - 2"/>
    <x v="1116"/>
    <x v="2"/>
  </r>
  <r>
    <x v="1123"/>
    <s v=" Mr"/>
    <s v="Czech"/>
    <n v="29.78"/>
    <n v="5.85"/>
    <s v="No"/>
    <x v="0"/>
    <x v="1"/>
    <x v="1"/>
    <x v="1"/>
    <x v="3"/>
    <x v="1"/>
    <d v="1991-11-22T00:00:00"/>
    <x v="9"/>
    <x v="1"/>
    <s v="tier - 3"/>
    <x v="1116"/>
    <x v="0"/>
  </r>
  <r>
    <x v="1124"/>
    <s v=" Mrs"/>
    <s v="O'Brien"/>
    <n v="34.76"/>
    <n v="5.92"/>
    <s v="yes"/>
    <x v="0"/>
    <x v="0"/>
    <x v="1"/>
    <x v="1"/>
    <x v="0"/>
    <x v="1"/>
    <d v="1986-07-20T00:00:00"/>
    <x v="39"/>
    <x v="1"/>
    <s v="tier - 3"/>
    <x v="1117"/>
    <x v="0"/>
  </r>
  <r>
    <x v="1125"/>
    <s v=" Ms"/>
    <s v="Bachman"/>
    <n v="18.335000000000001"/>
    <n v="10.01"/>
    <s v="yes"/>
    <x v="0"/>
    <x v="0"/>
    <x v="2"/>
    <x v="1"/>
    <x v="1"/>
    <x v="0"/>
    <d v="1990-07-13T00:00:00"/>
    <x v="39"/>
    <x v="1"/>
    <s v="tier - 2"/>
    <x v="1118"/>
    <x v="2"/>
  </r>
  <r>
    <x v="1126"/>
    <s v=" Mr"/>
    <s v="Bednar"/>
    <n v="32.299999999999997"/>
    <n v="9.59"/>
    <s v="No"/>
    <x v="0"/>
    <x v="0"/>
    <x v="0"/>
    <x v="1"/>
    <x v="0"/>
    <x v="0"/>
    <d v="1999-11-12T00:00:00"/>
    <x v="39"/>
    <x v="1"/>
    <s v="tier - 2"/>
    <x v="1119"/>
    <x v="2"/>
  </r>
  <r>
    <x v="1127"/>
    <s v=" Mr"/>
    <s v="Daye"/>
    <n v="27.74"/>
    <n v="10.37"/>
    <s v="No"/>
    <x v="0"/>
    <x v="0"/>
    <x v="0"/>
    <x v="1"/>
    <x v="3"/>
    <x v="0"/>
    <d v="1986-06-21T00:00:00"/>
    <x v="39"/>
    <x v="1"/>
    <s v="tier - 2"/>
    <x v="1120"/>
    <x v="0"/>
  </r>
  <r>
    <x v="1128"/>
    <s v=" Mr"/>
    <s v="Clarke"/>
    <n v="24"/>
    <n v="4.01"/>
    <s v="yes"/>
    <x v="0"/>
    <x v="0"/>
    <x v="1"/>
    <x v="1"/>
    <x v="2"/>
    <x v="2"/>
    <d v="1971-12-23T00:00:00"/>
    <x v="39"/>
    <x v="0"/>
    <s v="tier - 1"/>
    <x v="1121"/>
    <x v="2"/>
  </r>
  <r>
    <x v="1129"/>
    <s v=" Ms"/>
    <s v="Koren"/>
    <n v="31.78"/>
    <n v="4.24"/>
    <s v="yes"/>
    <x v="0"/>
    <x v="1"/>
    <x v="1"/>
    <x v="1"/>
    <x v="0"/>
    <x v="2"/>
    <d v="2002-09-17T00:00:00"/>
    <x v="39"/>
    <x v="3"/>
    <s v="tier - 3"/>
    <x v="1122"/>
    <x v="0"/>
  </r>
  <r>
    <x v="1130"/>
    <s v=" Mrs"/>
    <s v="Kuramoto"/>
    <n v="32.25"/>
    <n v="5.36"/>
    <s v="yes"/>
    <x v="0"/>
    <x v="0"/>
    <x v="0"/>
    <x v="1"/>
    <x v="0"/>
    <x v="2"/>
    <d v="1980-06-12T00:00:00"/>
    <x v="10"/>
    <x v="3"/>
    <s v="tier - 3"/>
    <x v="1123"/>
    <x v="0"/>
  </r>
  <r>
    <x v="1131"/>
    <s v=" Ms"/>
    <s v="Lynn"/>
    <n v="30.114999999999998"/>
    <n v="4.99"/>
    <s v="No"/>
    <x v="0"/>
    <x v="0"/>
    <x v="2"/>
    <x v="1"/>
    <x v="0"/>
    <x v="2"/>
    <d v="1989-10-30T00:00:00"/>
    <x v="10"/>
    <x v="1"/>
    <s v="tier - 2"/>
    <x v="1124"/>
    <x v="0"/>
  </r>
  <r>
    <x v="1132"/>
    <s v=" Mr"/>
    <s v="Dierksen"/>
    <n v="22.41"/>
    <n v="8.68"/>
    <s v="No"/>
    <x v="0"/>
    <x v="0"/>
    <x v="0"/>
    <x v="1"/>
    <x v="2"/>
    <x v="0"/>
    <d v="1980-08-16T00:00:00"/>
    <x v="10"/>
    <x v="1"/>
    <s v="tier - 2"/>
    <x v="1125"/>
    <x v="0"/>
  </r>
  <r>
    <x v="1133"/>
    <s v=" Ms"/>
    <s v="Zoeller"/>
    <n v="45.72"/>
    <n v="4.2300000000000004"/>
    <s v="yes"/>
    <x v="0"/>
    <x v="0"/>
    <x v="0"/>
    <x v="1"/>
    <x v="0"/>
    <x v="2"/>
    <d v="1964-06-16T00:00:00"/>
    <x v="10"/>
    <x v="0"/>
    <s v="tier - 3"/>
    <x v="1126"/>
    <x v="2"/>
  </r>
  <r>
    <x v="1134"/>
    <s v=" Ms"/>
    <s v="Flesch"/>
    <n v="25"/>
    <n v="5.32"/>
    <s v="yes"/>
    <x v="0"/>
    <x v="0"/>
    <x v="2"/>
    <x v="1"/>
    <x v="3"/>
    <x v="2"/>
    <d v="1989-09-08T00:00:00"/>
    <x v="39"/>
    <x v="1"/>
    <s v="tier - 3"/>
    <x v="1127"/>
    <x v="2"/>
  </r>
  <r>
    <x v="1135"/>
    <s v=" Ms"/>
    <s v="Maltby"/>
    <n v="39.5"/>
    <n v="6.66"/>
    <s v="No"/>
    <x v="0"/>
    <x v="0"/>
    <x v="0"/>
    <x v="1"/>
    <x v="0"/>
    <x v="0"/>
    <d v="1972-11-19T00:00:00"/>
    <x v="10"/>
    <x v="4"/>
    <s v="tier - 2"/>
    <x v="1128"/>
    <x v="2"/>
  </r>
  <r>
    <x v="1136"/>
    <s v=" Ms"/>
    <s v="Custance"/>
    <n v="37.729999999999997"/>
    <n v="7.4"/>
    <s v="No"/>
    <x v="0"/>
    <x v="0"/>
    <x v="0"/>
    <x v="1"/>
    <x v="0"/>
    <x v="0"/>
    <d v="1998-07-29T00:00:00"/>
    <x v="10"/>
    <x v="1"/>
    <s v="tier - 3"/>
    <x v="1129"/>
    <x v="0"/>
  </r>
  <r>
    <x v="1137"/>
    <s v=" Ms"/>
    <s v="Choi"/>
    <n v="40.659999999999997"/>
    <n v="10.08"/>
    <s v="No"/>
    <x v="0"/>
    <x v="0"/>
    <x v="0"/>
    <x v="1"/>
    <x v="0"/>
    <x v="0"/>
    <d v="1979-09-09T00:00:00"/>
    <x v="5"/>
    <x v="1"/>
    <s v="tier - 2"/>
    <x v="1130"/>
    <x v="0"/>
  </r>
  <r>
    <x v="1138"/>
    <s v=" Ms"/>
    <s v="Barnett"/>
    <n v="34.200000000000003"/>
    <n v="8.58"/>
    <s v="No"/>
    <x v="0"/>
    <x v="0"/>
    <x v="0"/>
    <x v="1"/>
    <x v="0"/>
    <x v="0"/>
    <d v="1983-07-26T00:00:00"/>
    <x v="10"/>
    <x v="1"/>
    <s v="tier - 2"/>
    <x v="1131"/>
    <x v="2"/>
  </r>
  <r>
    <x v="1139"/>
    <s v=" Mr"/>
    <s v="Proulx"/>
    <n v="46.51"/>
    <n v="5.84"/>
    <s v="No"/>
    <x v="0"/>
    <x v="0"/>
    <x v="1"/>
    <x v="1"/>
    <x v="0"/>
    <x v="1"/>
    <d v="1976-09-18T00:00:00"/>
    <x v="5"/>
    <x v="1"/>
    <s v="tier - 2"/>
    <x v="1132"/>
    <x v="2"/>
  </r>
  <r>
    <x v="1140"/>
    <s v=" Mr"/>
    <s v="Hamilton"/>
    <n v="28.88"/>
    <n v="4.8600000000000003"/>
    <s v="yes"/>
    <x v="0"/>
    <x v="1"/>
    <x v="1"/>
    <x v="1"/>
    <x v="3"/>
    <x v="2"/>
    <d v="1988-10-10T00:00:00"/>
    <x v="5"/>
    <x v="0"/>
    <s v="tier - 3"/>
    <x v="1133"/>
    <x v="2"/>
  </r>
  <r>
    <x v="1141"/>
    <s v=" Ms"/>
    <s v="Lundine"/>
    <n v="33.914999999999999"/>
    <n v="11.52"/>
    <s v="No"/>
    <x v="0"/>
    <x v="0"/>
    <x v="0"/>
    <x v="1"/>
    <x v="0"/>
    <x v="0"/>
    <d v="1970-10-28T00:00:00"/>
    <x v="5"/>
    <x v="0"/>
    <s v="tier - 3"/>
    <x v="1134"/>
    <x v="2"/>
  </r>
  <r>
    <x v="1142"/>
    <s v=" Mr"/>
    <s v="Paullin"/>
    <n v="24.32"/>
    <n v="6.15"/>
    <s v="yes"/>
    <x v="0"/>
    <x v="1"/>
    <x v="1"/>
    <x v="1"/>
    <x v="2"/>
    <x v="1"/>
    <d v="1982-06-20T00:00:00"/>
    <x v="8"/>
    <x v="1"/>
    <s v="tier - 2"/>
    <x v="1135"/>
    <x v="2"/>
  </r>
  <r>
    <x v="1143"/>
    <s v=" Ms"/>
    <s v="Delucia"/>
    <n v="25.8"/>
    <n v="9.94"/>
    <s v="No"/>
    <x v="0"/>
    <x v="0"/>
    <x v="0"/>
    <x v="1"/>
    <x v="3"/>
    <x v="0"/>
    <d v="1990-11-16T00:00:00"/>
    <x v="10"/>
    <x v="1"/>
    <s v="tier - 2"/>
    <x v="1136"/>
    <x v="0"/>
  </r>
  <r>
    <x v="1144"/>
    <s v=" Ms"/>
    <s v="Valentine"/>
    <n v="21.56"/>
    <n v="10.56"/>
    <s v="No"/>
    <x v="0"/>
    <x v="0"/>
    <x v="0"/>
    <x v="1"/>
    <x v="2"/>
    <x v="0"/>
    <d v="2000-10-12T00:00:00"/>
    <x v="5"/>
    <x v="1"/>
    <s v="tier - 1"/>
    <x v="1137"/>
    <x v="0"/>
  </r>
  <r>
    <x v="1145"/>
    <s v=" Mr"/>
    <s v="Mohara"/>
    <n v="31.6"/>
    <n v="6.79"/>
    <s v="No"/>
    <x v="0"/>
    <x v="0"/>
    <x v="0"/>
    <x v="1"/>
    <x v="0"/>
    <x v="0"/>
    <d v="2002-09-27T00:00:00"/>
    <x v="37"/>
    <x v="0"/>
    <s v="tier - 2"/>
    <x v="1138"/>
    <x v="0"/>
  </r>
  <r>
    <x v="1146"/>
    <s v=" Mr"/>
    <s v="Fairbrother"/>
    <n v="42.93"/>
    <n v="4.8"/>
    <s v="No"/>
    <x v="0"/>
    <x v="0"/>
    <x v="1"/>
    <x v="1"/>
    <x v="0"/>
    <x v="2"/>
    <d v="1979-08-03T00:00:00"/>
    <x v="10"/>
    <x v="1"/>
    <s v="tier - 1"/>
    <x v="1139"/>
    <x v="2"/>
  </r>
  <r>
    <x v="1147"/>
    <s v=" Mr"/>
    <s v="Fagan"/>
    <n v="26.72"/>
    <n v="5.75"/>
    <s v="No"/>
    <x v="0"/>
    <x v="0"/>
    <x v="2"/>
    <x v="1"/>
    <x v="3"/>
    <x v="1"/>
    <d v="1969-10-30T00:00:00"/>
    <x v="36"/>
    <x v="1"/>
    <s v="tier - 3"/>
    <x v="1140"/>
    <x v="0"/>
  </r>
  <r>
    <x v="1148"/>
    <s v=" Mr"/>
    <s v="Toth"/>
    <n v="26.67"/>
    <n v="5.81"/>
    <s v="No"/>
    <x v="0"/>
    <x v="0"/>
    <x v="2"/>
    <x v="1"/>
    <x v="3"/>
    <x v="1"/>
    <d v="1975-11-09T00:00:00"/>
    <x v="37"/>
    <x v="1"/>
    <s v="tier - 3"/>
    <x v="1141"/>
    <x v="2"/>
  </r>
  <r>
    <x v="1149"/>
    <s v=" Ms"/>
    <s v="Guinn"/>
    <n v="42.68"/>
    <n v="9.2799999999999994"/>
    <s v="No"/>
    <x v="0"/>
    <x v="0"/>
    <x v="2"/>
    <x v="1"/>
    <x v="0"/>
    <x v="0"/>
    <d v="1990-10-17T00:00:00"/>
    <x v="5"/>
    <x v="14"/>
    <s v="tier - 2"/>
    <x v="1142"/>
    <x v="2"/>
  </r>
  <r>
    <x v="1150"/>
    <s v=" Mr"/>
    <s v="Rogers"/>
    <n v="24.31"/>
    <n v="6.37"/>
    <s v="No"/>
    <x v="0"/>
    <x v="0"/>
    <x v="0"/>
    <x v="1"/>
    <x v="2"/>
    <x v="1"/>
    <d v="2000-09-05T00:00:00"/>
    <x v="36"/>
    <x v="1"/>
    <s v="tier - 3"/>
    <x v="1143"/>
    <x v="0"/>
  </r>
  <r>
    <x v="1151"/>
    <s v=" Mr"/>
    <s v="Diviney"/>
    <n v="44.75"/>
    <n v="5.09"/>
    <s v="yes"/>
    <x v="0"/>
    <x v="0"/>
    <x v="0"/>
    <x v="1"/>
    <x v="0"/>
    <x v="2"/>
    <d v="1995-10-30T00:00:00"/>
    <x v="5"/>
    <x v="3"/>
    <s v="tier - 2"/>
    <x v="1144"/>
    <x v="2"/>
  </r>
  <r>
    <x v="1152"/>
    <s v=" Ms"/>
    <s v="Marlatt"/>
    <n v="30.78"/>
    <n v="7.94"/>
    <s v="No"/>
    <x v="0"/>
    <x v="0"/>
    <x v="2"/>
    <x v="1"/>
    <x v="0"/>
    <x v="0"/>
    <d v="1989-06-10T00:00:00"/>
    <x v="38"/>
    <x v="13"/>
    <s v="tier - 3"/>
    <x v="1145"/>
    <x v="2"/>
  </r>
  <r>
    <x v="1153"/>
    <s v=" Ms"/>
    <s v="Ohler"/>
    <n v="21.86"/>
    <n v="10.95"/>
    <s v="No"/>
    <x v="0"/>
    <x v="0"/>
    <x v="0"/>
    <x v="1"/>
    <x v="2"/>
    <x v="0"/>
    <d v="1988-12-17T00:00:00"/>
    <x v="39"/>
    <x v="0"/>
    <s v="tier - 1"/>
    <x v="1146"/>
    <x v="2"/>
  </r>
  <r>
    <x v="1154"/>
    <s v=" Ms"/>
    <s v="Mossler"/>
    <n v="49.09"/>
    <n v="6.3"/>
    <s v="yes"/>
    <x v="0"/>
    <x v="0"/>
    <x v="0"/>
    <x v="1"/>
    <x v="0"/>
    <x v="1"/>
    <d v="1991-11-01T00:00:00"/>
    <x v="11"/>
    <x v="3"/>
    <s v="tier - 2"/>
    <x v="1147"/>
    <x v="2"/>
  </r>
  <r>
    <x v="1155"/>
    <s v=" Mr"/>
    <s v="Segall"/>
    <n v="47.74"/>
    <n v="8.0500000000000007"/>
    <s v="yes"/>
    <x v="0"/>
    <x v="0"/>
    <x v="2"/>
    <x v="1"/>
    <x v="0"/>
    <x v="0"/>
    <d v="1992-09-13T00:00:00"/>
    <x v="0"/>
    <x v="1"/>
    <s v="tier - 3"/>
    <x v="1148"/>
    <x v="2"/>
  </r>
  <r>
    <x v="1156"/>
    <s v=" Mr"/>
    <s v="Sprieser"/>
    <n v="30.2"/>
    <n v="9.8800000000000008"/>
    <s v="yes"/>
    <x v="0"/>
    <x v="0"/>
    <x v="2"/>
    <x v="1"/>
    <x v="0"/>
    <x v="0"/>
    <d v="1992-08-25T00:00:00"/>
    <x v="5"/>
    <x v="1"/>
    <s v="tier - 1"/>
    <x v="1149"/>
    <x v="0"/>
  </r>
  <r>
    <x v="1157"/>
    <s v=" Mr"/>
    <s v="Blanco"/>
    <n v="33.25"/>
    <n v="7.42"/>
    <s v="yes"/>
    <x v="0"/>
    <x v="0"/>
    <x v="2"/>
    <x v="1"/>
    <x v="0"/>
    <x v="0"/>
    <d v="1977-08-13T00:00:00"/>
    <x v="0"/>
    <x v="1"/>
    <s v="tier - 1"/>
    <x v="1150"/>
    <x v="2"/>
  </r>
  <r>
    <x v="1158"/>
    <s v=" Ms"/>
    <s v="Sheptock"/>
    <n v="26.6"/>
    <n v="8.4499999999999993"/>
    <s v="yes"/>
    <x v="0"/>
    <x v="0"/>
    <x v="1"/>
    <x v="1"/>
    <x v="3"/>
    <x v="0"/>
    <d v="1968-10-22T00:00:00"/>
    <x v="0"/>
    <x v="1"/>
    <s v="tier - 1"/>
    <x v="1151"/>
    <x v="2"/>
  </r>
  <r>
    <x v="1159"/>
    <s v=" Mr"/>
    <s v="Chruniak"/>
    <n v="26.35"/>
    <n v="6.21"/>
    <s v="No"/>
    <x v="0"/>
    <x v="0"/>
    <x v="2"/>
    <x v="1"/>
    <x v="3"/>
    <x v="1"/>
    <d v="1963-07-24T00:00:00"/>
    <x v="32"/>
    <x v="16"/>
    <s v="tier - 2"/>
    <x v="1152"/>
    <x v="2"/>
  </r>
  <r>
    <x v="1160"/>
    <s v=" Ms"/>
    <s v="Miller"/>
    <n v="39.994999999999997"/>
    <n v="4.6500000000000004"/>
    <s v="No"/>
    <x v="0"/>
    <x v="0"/>
    <x v="0"/>
    <x v="1"/>
    <x v="0"/>
    <x v="2"/>
    <d v="2003-06-21T00:00:00"/>
    <x v="9"/>
    <x v="0"/>
    <s v="tier - 1"/>
    <x v="1153"/>
    <x v="2"/>
  </r>
  <r>
    <x v="1161"/>
    <s v=" Ms"/>
    <s v="Theis"/>
    <n v="22.92"/>
    <n v="5.87"/>
    <s v="yes"/>
    <x v="0"/>
    <x v="0"/>
    <x v="1"/>
    <x v="1"/>
    <x v="2"/>
    <x v="1"/>
    <d v="1972-12-05T00:00:00"/>
    <x v="0"/>
    <x v="1"/>
    <s v="tier - 3"/>
    <x v="1154"/>
    <x v="0"/>
  </r>
  <r>
    <x v="1162"/>
    <s v=" Mr"/>
    <s v="Sadler"/>
    <n v="24.78"/>
    <n v="4.24"/>
    <s v="yes"/>
    <x v="0"/>
    <x v="0"/>
    <x v="2"/>
    <x v="1"/>
    <x v="2"/>
    <x v="2"/>
    <d v="1992-07-04T00:00:00"/>
    <x v="0"/>
    <x v="1"/>
    <s v="tier - 3"/>
    <x v="1155"/>
    <x v="2"/>
  </r>
  <r>
    <x v="1163"/>
    <s v=" Ms"/>
    <s v="Auger"/>
    <n v="34.07"/>
    <n v="7.81"/>
    <s v="yes"/>
    <x v="0"/>
    <x v="0"/>
    <x v="0"/>
    <x v="1"/>
    <x v="0"/>
    <x v="0"/>
    <d v="1992-10-06T00:00:00"/>
    <x v="0"/>
    <x v="1"/>
    <s v="tier - 2"/>
    <x v="1155"/>
    <x v="0"/>
  </r>
  <r>
    <x v="1164"/>
    <s v=" Ms"/>
    <s v="Steadman"/>
    <n v="30.14"/>
    <n v="9.85"/>
    <s v="No"/>
    <x v="0"/>
    <x v="0"/>
    <x v="0"/>
    <x v="1"/>
    <x v="0"/>
    <x v="0"/>
    <d v="1965-12-28T00:00:00"/>
    <x v="8"/>
    <x v="1"/>
    <s v="tier - 1"/>
    <x v="1156"/>
    <x v="2"/>
  </r>
  <r>
    <x v="1165"/>
    <s v=" Ms"/>
    <s v="McCarron"/>
    <n v="18.05"/>
    <n v="6.94"/>
    <s v="No"/>
    <x v="0"/>
    <x v="0"/>
    <x v="0"/>
    <x v="1"/>
    <x v="1"/>
    <x v="0"/>
    <d v="1970-07-14T00:00:00"/>
    <x v="8"/>
    <x v="0"/>
    <s v="tier - 1"/>
    <x v="1157"/>
    <x v="0"/>
  </r>
  <r>
    <x v="1166"/>
    <s v=" Ms"/>
    <s v="Roecker"/>
    <n v="37.4"/>
    <n v="11.3"/>
    <s v="yes"/>
    <x v="0"/>
    <x v="0"/>
    <x v="2"/>
    <x v="1"/>
    <x v="0"/>
    <x v="0"/>
    <d v="1961-07-29T00:00:00"/>
    <x v="8"/>
    <x v="1"/>
    <s v="tier - 2"/>
    <x v="1158"/>
    <x v="2"/>
  </r>
  <r>
    <x v="1167"/>
    <s v=" Mrs"/>
    <s v="Giumarra"/>
    <n v="25.75"/>
    <n v="9.23"/>
    <s v="No"/>
    <x v="0"/>
    <x v="0"/>
    <x v="0"/>
    <x v="1"/>
    <x v="3"/>
    <x v="0"/>
    <d v="1992-10-09T00:00:00"/>
    <x v="0"/>
    <x v="1"/>
    <s v="tier - 2"/>
    <x v="1159"/>
    <x v="0"/>
  </r>
  <r>
    <x v="1168"/>
    <s v=" Mr"/>
    <s v="Peters"/>
    <n v="32.299999999999997"/>
    <n v="4.37"/>
    <s v="No"/>
    <x v="0"/>
    <x v="0"/>
    <x v="2"/>
    <x v="1"/>
    <x v="0"/>
    <x v="2"/>
    <d v="1973-08-09T00:00:00"/>
    <x v="37"/>
    <x v="1"/>
    <s v="tier - 3"/>
    <x v="1160"/>
    <x v="2"/>
  </r>
  <r>
    <x v="1169"/>
    <s v=" Mr"/>
    <s v="Bower"/>
    <n v="28.61"/>
    <n v="5.76"/>
    <s v="No"/>
    <x v="0"/>
    <x v="1"/>
    <x v="1"/>
    <x v="1"/>
    <x v="3"/>
    <x v="1"/>
    <d v="2003-12-09T00:00:00"/>
    <x v="8"/>
    <x v="3"/>
    <s v="tier - 3"/>
    <x v="1161"/>
    <x v="2"/>
  </r>
  <r>
    <x v="1170"/>
    <s v=" Mrs"/>
    <s v="Chen"/>
    <n v="45.41"/>
    <n v="4.96"/>
    <s v="No"/>
    <x v="0"/>
    <x v="0"/>
    <x v="1"/>
    <x v="1"/>
    <x v="0"/>
    <x v="2"/>
    <d v="1975-06-05T00:00:00"/>
    <x v="9"/>
    <x v="1"/>
    <s v="tier - 2"/>
    <x v="1162"/>
    <x v="0"/>
  </r>
  <r>
    <x v="1171"/>
    <s v=" Ms"/>
    <s v="Capriccioso"/>
    <n v="31.2"/>
    <n v="11.04"/>
    <s v="yes"/>
    <x v="0"/>
    <x v="0"/>
    <x v="2"/>
    <x v="1"/>
    <x v="0"/>
    <x v="0"/>
    <d v="1967-10-18T00:00:00"/>
    <x v="9"/>
    <x v="1"/>
    <s v="tier - 3"/>
    <x v="1163"/>
    <x v="0"/>
  </r>
  <r>
    <x v="1172"/>
    <s v=" Mr"/>
    <s v="Starbuck"/>
    <n v="29.83"/>
    <n v="7.81"/>
    <s v="yes"/>
    <x v="0"/>
    <x v="0"/>
    <x v="1"/>
    <x v="1"/>
    <x v="3"/>
    <x v="0"/>
    <d v="1992-06-16T00:00:00"/>
    <x v="9"/>
    <x v="1"/>
    <s v="tier - 2"/>
    <x v="1164"/>
    <x v="2"/>
  </r>
  <r>
    <x v="1173"/>
    <s v=" Mrs"/>
    <s v="McMahon"/>
    <n v="29.06"/>
    <n v="4.55"/>
    <s v="No"/>
    <x v="0"/>
    <x v="0"/>
    <x v="0"/>
    <x v="1"/>
    <x v="3"/>
    <x v="2"/>
    <d v="2004-12-25T00:00:00"/>
    <x v="9"/>
    <x v="1"/>
    <s v="tier - 2"/>
    <x v="1165"/>
    <x v="0"/>
  </r>
  <r>
    <x v="1174"/>
    <s v=" Mr"/>
    <s v="Rissell"/>
    <n v="27.454999999999998"/>
    <n v="6.13"/>
    <s v="No"/>
    <x v="0"/>
    <x v="0"/>
    <x v="2"/>
    <x v="1"/>
    <x v="3"/>
    <x v="1"/>
    <d v="2003-09-05T00:00:00"/>
    <x v="36"/>
    <x v="1"/>
    <s v="tier - 1"/>
    <x v="1166"/>
    <x v="0"/>
  </r>
  <r>
    <x v="1175"/>
    <s v=" Mr"/>
    <s v="Kromroy"/>
    <n v="23.01"/>
    <n v="6.04"/>
    <s v="yes"/>
    <x v="0"/>
    <x v="0"/>
    <x v="1"/>
    <x v="1"/>
    <x v="2"/>
    <x v="1"/>
    <d v="1993-12-28T00:00:00"/>
    <x v="36"/>
    <x v="0"/>
    <s v="tier - 3"/>
    <x v="1167"/>
    <x v="0"/>
  </r>
  <r>
    <x v="1176"/>
    <s v=" Mr"/>
    <s v="Manfredi"/>
    <n v="31.39"/>
    <n v="8.85"/>
    <s v="yes"/>
    <x v="0"/>
    <x v="0"/>
    <x v="0"/>
    <x v="1"/>
    <x v="0"/>
    <x v="0"/>
    <d v="1999-10-01T00:00:00"/>
    <x v="10"/>
    <x v="1"/>
    <s v="tier - 3"/>
    <x v="1168"/>
    <x v="0"/>
  </r>
  <r>
    <x v="1177"/>
    <s v=" Ms"/>
    <s v="Manwaring"/>
    <n v="34.770000000000003"/>
    <n v="10.54"/>
    <s v="No"/>
    <x v="0"/>
    <x v="0"/>
    <x v="2"/>
    <x v="1"/>
    <x v="0"/>
    <x v="0"/>
    <d v="1974-12-06T00:00:00"/>
    <x v="9"/>
    <x v="1"/>
    <s v="tier - 3"/>
    <x v="1169"/>
    <x v="2"/>
  </r>
  <r>
    <x v="1178"/>
    <s v=" Mr"/>
    <s v="Tomaszewski"/>
    <n v="24.48"/>
    <n v="4.37"/>
    <s v="yes"/>
    <x v="0"/>
    <x v="0"/>
    <x v="2"/>
    <x v="1"/>
    <x v="2"/>
    <x v="2"/>
    <d v="2004-08-30T00:00:00"/>
    <x v="9"/>
    <x v="1"/>
    <s v="tier - 2"/>
    <x v="1170"/>
    <x v="2"/>
  </r>
  <r>
    <x v="1179"/>
    <s v=" Ms"/>
    <s v="Gannon"/>
    <n v="22.61"/>
    <n v="9.6300000000000008"/>
    <s v="No"/>
    <x v="0"/>
    <x v="0"/>
    <x v="2"/>
    <x v="1"/>
    <x v="2"/>
    <x v="0"/>
    <d v="1979-11-04T00:00:00"/>
    <x v="26"/>
    <x v="1"/>
    <s v="tier - 2"/>
    <x v="1171"/>
    <x v="2"/>
  </r>
  <r>
    <x v="1180"/>
    <s v=" Mr"/>
    <s v="Frye"/>
    <n v="34.299999999999997"/>
    <n v="10.37"/>
    <s v="No"/>
    <x v="0"/>
    <x v="0"/>
    <x v="0"/>
    <x v="1"/>
    <x v="0"/>
    <x v="0"/>
    <d v="1996-08-20T00:00:00"/>
    <x v="5"/>
    <x v="1"/>
    <s v="tier - 1"/>
    <x v="1172"/>
    <x v="0"/>
  </r>
  <r>
    <x v="1181"/>
    <s v=" Ms"/>
    <s v="Jenkins"/>
    <n v="46.09"/>
    <n v="5.44"/>
    <s v="No"/>
    <x v="0"/>
    <x v="0"/>
    <x v="2"/>
    <x v="1"/>
    <x v="0"/>
    <x v="2"/>
    <d v="1963-07-22T00:00:00"/>
    <x v="39"/>
    <x v="1"/>
    <s v="tier - 1"/>
    <x v="1173"/>
    <x v="2"/>
  </r>
  <r>
    <x v="1182"/>
    <s v=" Ms"/>
    <s v="Currier"/>
    <n v="44.744999999999997"/>
    <n v="5.19"/>
    <s v="No"/>
    <x v="0"/>
    <x v="0"/>
    <x v="2"/>
    <x v="1"/>
    <x v="0"/>
    <x v="2"/>
    <d v="1999-09-04T00:00:00"/>
    <x v="5"/>
    <x v="0"/>
    <s v="tier - 3"/>
    <x v="1174"/>
    <x v="2"/>
  </r>
  <r>
    <x v="1183"/>
    <s v=" Mrs"/>
    <s v="Whittendale"/>
    <n v="26.33"/>
    <n v="11.8"/>
    <s v="yes"/>
    <x v="0"/>
    <x v="0"/>
    <x v="1"/>
    <x v="1"/>
    <x v="3"/>
    <x v="0"/>
    <d v="1981-11-22T00:00:00"/>
    <x v="10"/>
    <x v="3"/>
    <s v="tier - 3"/>
    <x v="1175"/>
    <x v="0"/>
  </r>
  <r>
    <x v="1184"/>
    <s v=" Mr"/>
    <s v="Rixe"/>
    <n v="26.6"/>
    <n v="8.3800000000000008"/>
    <s v="No"/>
    <x v="0"/>
    <x v="0"/>
    <x v="2"/>
    <x v="1"/>
    <x v="3"/>
    <x v="0"/>
    <d v="1992-06-18T00:00:00"/>
    <x v="5"/>
    <x v="1"/>
    <s v="tier - 1"/>
    <x v="1176"/>
    <x v="2"/>
  </r>
  <r>
    <x v="1185"/>
    <s v=" Ms"/>
    <s v="Ballon-Landa"/>
    <n v="27.5"/>
    <n v="7.58"/>
    <s v="No"/>
    <x v="0"/>
    <x v="0"/>
    <x v="0"/>
    <x v="1"/>
    <x v="3"/>
    <x v="0"/>
    <d v="1976-10-04T00:00:00"/>
    <x v="5"/>
    <x v="10"/>
    <s v="tier - 2"/>
    <x v="1177"/>
    <x v="2"/>
  </r>
  <r>
    <x v="1186"/>
    <s v=" Ms"/>
    <s v="Zaferos"/>
    <n v="41.55"/>
    <n v="4.6100000000000003"/>
    <s v="No"/>
    <x v="0"/>
    <x v="0"/>
    <x v="1"/>
    <x v="1"/>
    <x v="0"/>
    <x v="2"/>
    <d v="1974-07-15T00:00:00"/>
    <x v="27"/>
    <x v="3"/>
    <s v="tier - 3"/>
    <x v="1178"/>
    <x v="2"/>
  </r>
  <r>
    <x v="1187"/>
    <s v=" Mr"/>
    <s v="Jackson"/>
    <n v="41.47"/>
    <n v="4.7"/>
    <s v="yes"/>
    <x v="0"/>
    <x v="1"/>
    <x v="1"/>
    <x v="1"/>
    <x v="0"/>
    <x v="2"/>
    <d v="1978-12-19T00:00:00"/>
    <x v="5"/>
    <x v="0"/>
    <s v="tier - 1"/>
    <x v="1179"/>
    <x v="2"/>
  </r>
  <r>
    <x v="1188"/>
    <s v=" Mr"/>
    <s v="Evans Marke"/>
    <n v="24.795000000000002"/>
    <n v="6.05"/>
    <s v="yes"/>
    <x v="0"/>
    <x v="0"/>
    <x v="0"/>
    <x v="1"/>
    <x v="2"/>
    <x v="1"/>
    <d v="2000-12-17T00:00:00"/>
    <x v="10"/>
    <x v="1"/>
    <s v="tier - 3"/>
    <x v="1180"/>
    <x v="2"/>
  </r>
  <r>
    <x v="1189"/>
    <s v=" Mr"/>
    <s v="Samland"/>
    <n v="29.48"/>
    <n v="5.63"/>
    <s v="yes"/>
    <x v="0"/>
    <x v="1"/>
    <x v="1"/>
    <x v="1"/>
    <x v="3"/>
    <x v="2"/>
    <d v="2000-10-13T00:00:00"/>
    <x v="9"/>
    <x v="1"/>
    <s v="tier - 2"/>
    <x v="118"/>
    <x v="0"/>
  </r>
  <r>
    <x v="1190"/>
    <s v=" Mr"/>
    <s v="Shapiro"/>
    <n v="28.09"/>
    <n v="6.06"/>
    <s v="No"/>
    <x v="0"/>
    <x v="1"/>
    <x v="1"/>
    <x v="1"/>
    <x v="3"/>
    <x v="1"/>
    <d v="1971-08-10T00:00:00"/>
    <x v="9"/>
    <x v="1"/>
    <s v="tier - 3"/>
    <x v="1181"/>
    <x v="0"/>
  </r>
  <r>
    <x v="1191"/>
    <s v=" Mr"/>
    <s v="Snitzer"/>
    <n v="32.729999999999997"/>
    <n v="5.19"/>
    <s v="No"/>
    <x v="0"/>
    <x v="0"/>
    <x v="1"/>
    <x v="1"/>
    <x v="0"/>
    <x v="2"/>
    <d v="1964-08-29T00:00:00"/>
    <x v="9"/>
    <x v="0"/>
    <s v="tier - 1"/>
    <x v="1182"/>
    <x v="2"/>
  </r>
  <r>
    <x v="1192"/>
    <s v=" Ms"/>
    <s v="Herra Arroyo"/>
    <n v="27.36"/>
    <n v="8.9600000000000009"/>
    <s v="No"/>
    <x v="0"/>
    <x v="0"/>
    <x v="0"/>
    <x v="1"/>
    <x v="3"/>
    <x v="0"/>
    <d v="1973-10-27T00:00:00"/>
    <x v="36"/>
    <x v="1"/>
    <s v="tier - 1"/>
    <x v="1183"/>
    <x v="0"/>
  </r>
  <r>
    <x v="1193"/>
    <s v=" Ms"/>
    <s v="Watters"/>
    <n v="27.265000000000001"/>
    <n v="11.39"/>
    <s v="No"/>
    <x v="0"/>
    <x v="0"/>
    <x v="0"/>
    <x v="1"/>
    <x v="3"/>
    <x v="0"/>
    <d v="1992-09-13T00:00:00"/>
    <x v="32"/>
    <x v="1"/>
    <s v="tier - 3"/>
    <x v="1184"/>
    <x v="2"/>
  </r>
  <r>
    <x v="1194"/>
    <s v=" Ms"/>
    <s v="Steele-Belkin"/>
    <n v="48.07"/>
    <n v="4.0599999999999996"/>
    <s v="yes"/>
    <x v="0"/>
    <x v="0"/>
    <x v="0"/>
    <x v="1"/>
    <x v="0"/>
    <x v="2"/>
    <d v="1973-12-16T00:00:00"/>
    <x v="19"/>
    <x v="1"/>
    <s v="tier - 2"/>
    <x v="1185"/>
    <x v="2"/>
  </r>
  <r>
    <x v="1195"/>
    <s v=" Ms"/>
    <s v="Christensen"/>
    <n v="30.8"/>
    <n v="5.23"/>
    <s v="yes"/>
    <x v="0"/>
    <x v="0"/>
    <x v="0"/>
    <x v="1"/>
    <x v="0"/>
    <x v="2"/>
    <d v="1988-11-20T00:00:00"/>
    <x v="39"/>
    <x v="3"/>
    <s v="tier - 2"/>
    <x v="1186"/>
    <x v="0"/>
  </r>
  <r>
    <x v="1196"/>
    <s v=" Ms"/>
    <s v="Hodge"/>
    <n v="32.299999999999997"/>
    <n v="5.05"/>
    <s v="yes"/>
    <x v="0"/>
    <x v="0"/>
    <x v="0"/>
    <x v="1"/>
    <x v="0"/>
    <x v="2"/>
    <d v="1971-09-22T00:00:00"/>
    <x v="10"/>
    <x v="1"/>
    <s v="tier - 3"/>
    <x v="1187"/>
    <x v="2"/>
  </r>
  <r>
    <x v="1197"/>
    <s v=" Mr"/>
    <s v="Rusterholz"/>
    <n v="39.700000000000003"/>
    <n v="7.34"/>
    <s v="No"/>
    <x v="0"/>
    <x v="0"/>
    <x v="0"/>
    <x v="1"/>
    <x v="0"/>
    <x v="0"/>
    <d v="1988-09-19T00:00:00"/>
    <x v="10"/>
    <x v="0"/>
    <s v="tier - 1"/>
    <x v="1188"/>
    <x v="2"/>
  </r>
  <r>
    <x v="1198"/>
    <s v=" Mr"/>
    <s v="Lafrance"/>
    <n v="35.97"/>
    <n v="8.1300000000000008"/>
    <s v="No"/>
    <x v="0"/>
    <x v="0"/>
    <x v="0"/>
    <x v="1"/>
    <x v="0"/>
    <x v="0"/>
    <d v="1997-07-09T00:00:00"/>
    <x v="10"/>
    <x v="1"/>
    <s v="tier - 2"/>
    <x v="1189"/>
    <x v="0"/>
  </r>
  <r>
    <x v="1199"/>
    <s v=" Mrs"/>
    <s v="Hallis"/>
    <n v="25.86"/>
    <n v="6.68"/>
    <s v="yes"/>
    <x v="0"/>
    <x v="0"/>
    <x v="1"/>
    <x v="1"/>
    <x v="3"/>
    <x v="0"/>
    <d v="1977-06-29T00:00:00"/>
    <x v="39"/>
    <x v="1"/>
    <s v="tier - 1"/>
    <x v="1190"/>
    <x v="0"/>
  </r>
  <r>
    <x v="1200"/>
    <s v=" Mr"/>
    <s v="Marshall"/>
    <n v="30.03"/>
    <n v="11.51"/>
    <s v="No"/>
    <x v="0"/>
    <x v="0"/>
    <x v="0"/>
    <x v="1"/>
    <x v="0"/>
    <x v="0"/>
    <d v="1975-08-29T00:00:00"/>
    <x v="10"/>
    <x v="1"/>
    <s v="tier - 1"/>
    <x v="1191"/>
    <x v="2"/>
  </r>
  <r>
    <x v="1201"/>
    <s v=" Mrs"/>
    <s v="Salowitz"/>
    <n v="25.76"/>
    <n v="6.02"/>
    <s v="yes"/>
    <x v="0"/>
    <x v="1"/>
    <x v="1"/>
    <x v="1"/>
    <x v="3"/>
    <x v="1"/>
    <d v="1982-07-05T00:00:00"/>
    <x v="10"/>
    <x v="1"/>
    <s v="tier - 3"/>
    <x v="1192"/>
    <x v="2"/>
  </r>
  <r>
    <x v="1202"/>
    <s v=" Mr"/>
    <s v="Blake"/>
    <n v="22.42"/>
    <n v="7.96"/>
    <s v="No"/>
    <x v="0"/>
    <x v="0"/>
    <x v="0"/>
    <x v="1"/>
    <x v="2"/>
    <x v="0"/>
    <d v="1997-08-22T00:00:00"/>
    <x v="38"/>
    <x v="1"/>
    <s v="tier - 2"/>
    <x v="1193"/>
    <x v="2"/>
  </r>
  <r>
    <x v="1203"/>
    <s v=" Mr"/>
    <s v="Langerak"/>
    <n v="33.18"/>
    <n v="6.01"/>
    <s v="yes"/>
    <x v="0"/>
    <x v="0"/>
    <x v="1"/>
    <x v="1"/>
    <x v="0"/>
    <x v="1"/>
    <d v="1998-08-22T00:00:00"/>
    <x v="10"/>
    <x v="1"/>
    <s v="tier - 1"/>
    <x v="1194"/>
    <x v="2"/>
  </r>
  <r>
    <x v="1204"/>
    <s v=" Mrs"/>
    <s v="Bonilla"/>
    <n v="43.04"/>
    <n v="5.9"/>
    <s v="yes"/>
    <x v="0"/>
    <x v="0"/>
    <x v="0"/>
    <x v="1"/>
    <x v="0"/>
    <x v="1"/>
    <d v="1967-10-07T00:00:00"/>
    <x v="10"/>
    <x v="1"/>
    <s v="tier - 2"/>
    <x v="1195"/>
    <x v="2"/>
  </r>
  <r>
    <x v="1205"/>
    <s v=" Mr"/>
    <s v="Ciabattoni"/>
    <n v="34.15"/>
    <n v="4.49"/>
    <s v="yes"/>
    <x v="0"/>
    <x v="0"/>
    <x v="1"/>
    <x v="1"/>
    <x v="0"/>
    <x v="2"/>
    <d v="1983-07-29T00:00:00"/>
    <x v="39"/>
    <x v="1"/>
    <s v="tier - 3"/>
    <x v="1196"/>
    <x v="2"/>
  </r>
  <r>
    <x v="1206"/>
    <s v=" Mrs"/>
    <s v="Escanero Palmer"/>
    <n v="25.78"/>
    <n v="6.25"/>
    <s v="No"/>
    <x v="0"/>
    <x v="0"/>
    <x v="0"/>
    <x v="1"/>
    <x v="3"/>
    <x v="1"/>
    <d v="1995-10-17T00:00:00"/>
    <x v="10"/>
    <x v="1"/>
    <s v="tier - 3"/>
    <x v="1197"/>
    <x v="2"/>
  </r>
  <r>
    <x v="1207"/>
    <s v=" Ms"/>
    <s v="Lowe"/>
    <n v="21.02"/>
    <n v="9.6199999999999992"/>
    <s v="yes"/>
    <x v="0"/>
    <x v="1"/>
    <x v="1"/>
    <x v="1"/>
    <x v="2"/>
    <x v="0"/>
    <d v="2003-09-17T00:00:00"/>
    <x v="36"/>
    <x v="1"/>
    <s v="tier - 3"/>
    <x v="1198"/>
    <x v="0"/>
  </r>
  <r>
    <x v="1208"/>
    <s v=" Mr"/>
    <s v="Osmark"/>
    <n v="37.51"/>
    <n v="11.06"/>
    <s v="No"/>
    <x v="0"/>
    <x v="0"/>
    <x v="2"/>
    <x v="1"/>
    <x v="0"/>
    <x v="0"/>
    <d v="1995-12-27T00:00:00"/>
    <x v="9"/>
    <x v="6"/>
    <s v="tier - 2"/>
    <x v="1199"/>
    <x v="0"/>
  </r>
  <r>
    <x v="1209"/>
    <s v=" Mr"/>
    <s v="Lawson"/>
    <n v="25.745000000000001"/>
    <n v="6.11"/>
    <s v="yes"/>
    <x v="0"/>
    <x v="0"/>
    <x v="0"/>
    <x v="1"/>
    <x v="3"/>
    <x v="1"/>
    <d v="1994-07-07T00:00:00"/>
    <x v="5"/>
    <x v="1"/>
    <s v="tier - 3"/>
    <x v="1200"/>
    <x v="0"/>
  </r>
  <r>
    <x v="1210"/>
    <s v=" Mr"/>
    <s v="Warwick"/>
    <n v="31.35"/>
    <n v="11.49"/>
    <s v="No"/>
    <x v="0"/>
    <x v="0"/>
    <x v="2"/>
    <x v="1"/>
    <x v="0"/>
    <x v="0"/>
    <d v="2004-10-09T00:00:00"/>
    <x v="28"/>
    <x v="1"/>
    <s v="tier - 3"/>
    <x v="1201"/>
    <x v="0"/>
  </r>
  <r>
    <x v="1211"/>
    <s v=" Mr"/>
    <s v="Magnuson"/>
    <n v="29.83"/>
    <n v="8.68"/>
    <s v="No"/>
    <x v="0"/>
    <x v="0"/>
    <x v="2"/>
    <x v="1"/>
    <x v="3"/>
    <x v="0"/>
    <d v="1976-11-25T00:00:00"/>
    <x v="26"/>
    <x v="1"/>
    <s v="tier - 3"/>
    <x v="1202"/>
    <x v="2"/>
  </r>
  <r>
    <x v="1212"/>
    <s v=" Mrs"/>
    <s v="Marsh"/>
    <n v="25.49"/>
    <n v="5.68"/>
    <s v="yes"/>
    <x v="0"/>
    <x v="1"/>
    <x v="1"/>
    <x v="1"/>
    <x v="3"/>
    <x v="2"/>
    <d v="1998-06-24T00:00:00"/>
    <x v="27"/>
    <x v="1"/>
    <s v="tier - 3"/>
    <x v="1203"/>
    <x v="0"/>
  </r>
  <r>
    <x v="1213"/>
    <s v=" Ms"/>
    <s v="Kari"/>
    <n v="34.1"/>
    <n v="8.4499999999999993"/>
    <s v="No"/>
    <x v="0"/>
    <x v="0"/>
    <x v="0"/>
    <x v="1"/>
    <x v="0"/>
    <x v="0"/>
    <d v="1990-09-24T00:00:00"/>
    <x v="10"/>
    <x v="1"/>
    <s v="tier - 2"/>
    <x v="1204"/>
    <x v="0"/>
  </r>
  <r>
    <x v="1214"/>
    <s v=" Mr"/>
    <s v="Standiford"/>
    <n v="25.84"/>
    <n v="8.51"/>
    <s v="No"/>
    <x v="0"/>
    <x v="0"/>
    <x v="2"/>
    <x v="1"/>
    <x v="3"/>
    <x v="0"/>
    <d v="2003-10-05T00:00:00"/>
    <x v="27"/>
    <x v="1"/>
    <s v="tier - 1"/>
    <x v="1205"/>
    <x v="2"/>
  </r>
  <r>
    <x v="1215"/>
    <s v=" Ms"/>
    <s v="Sherwin"/>
    <n v="20.6"/>
    <n v="7.62"/>
    <s v="No"/>
    <x v="0"/>
    <x v="0"/>
    <x v="0"/>
    <x v="1"/>
    <x v="2"/>
    <x v="0"/>
    <d v="1984-10-01T00:00:00"/>
    <x v="10"/>
    <x v="1"/>
    <s v="tier - 3"/>
    <x v="1206"/>
    <x v="2"/>
  </r>
  <r>
    <x v="1216"/>
    <s v=" Ms"/>
    <s v="Parker"/>
    <n v="28.88"/>
    <n v="10.18"/>
    <s v="No"/>
    <x v="0"/>
    <x v="0"/>
    <x v="0"/>
    <x v="1"/>
    <x v="3"/>
    <x v="0"/>
    <d v="1983-10-02T00:00:00"/>
    <x v="37"/>
    <x v="1"/>
    <s v="tier - 2"/>
    <x v="1207"/>
    <x v="2"/>
  </r>
  <r>
    <x v="1217"/>
    <s v=" Mr"/>
    <s v="Blekeli"/>
    <n v="28.24"/>
    <n v="5.36"/>
    <s v="No"/>
    <x v="0"/>
    <x v="0"/>
    <x v="0"/>
    <x v="1"/>
    <x v="3"/>
    <x v="2"/>
    <d v="2004-11-01T00:00:00"/>
    <x v="5"/>
    <x v="0"/>
    <s v="tier - 3"/>
    <x v="1208"/>
    <x v="0"/>
  </r>
  <r>
    <x v="1218"/>
    <s v=" Mr"/>
    <s v="Vangampleare"/>
    <n v="25.46"/>
    <n v="11.78"/>
    <s v="yes"/>
    <x v="0"/>
    <x v="0"/>
    <x v="1"/>
    <x v="1"/>
    <x v="3"/>
    <x v="0"/>
    <d v="1986-10-11T00:00:00"/>
    <x v="26"/>
    <x v="0"/>
    <s v="tier - 2"/>
    <x v="1209"/>
    <x v="0"/>
  </r>
  <r>
    <x v="1219"/>
    <s v=" Mr"/>
    <s v="Hiatt"/>
    <n v="29.64"/>
    <n v="10.82"/>
    <s v="yes"/>
    <x v="0"/>
    <x v="0"/>
    <x v="0"/>
    <x v="1"/>
    <x v="3"/>
    <x v="0"/>
    <d v="1998-06-11T00:00:00"/>
    <x v="37"/>
    <x v="10"/>
    <s v="tier - 3"/>
    <x v="1210"/>
    <x v="0"/>
  </r>
  <r>
    <x v="1220"/>
    <s v=" Mr"/>
    <s v="Tadesse"/>
    <n v="31.27"/>
    <n v="7.73"/>
    <s v="yes"/>
    <x v="0"/>
    <x v="0"/>
    <x v="1"/>
    <x v="1"/>
    <x v="0"/>
    <x v="0"/>
    <d v="1962-07-05T00:00:00"/>
    <x v="9"/>
    <x v="1"/>
    <s v="tier - 1"/>
    <x v="1211"/>
    <x v="0"/>
  </r>
  <r>
    <x v="1221"/>
    <s v=" Ms"/>
    <s v="Jaswell"/>
    <n v="19.95"/>
    <n v="6.24"/>
    <s v="yes"/>
    <x v="0"/>
    <x v="0"/>
    <x v="0"/>
    <x v="1"/>
    <x v="2"/>
    <x v="1"/>
    <d v="1975-07-21T00:00:00"/>
    <x v="36"/>
    <x v="1"/>
    <s v="tier - 1"/>
    <x v="1212"/>
    <x v="2"/>
  </r>
  <r>
    <x v="1222"/>
    <s v=" Ms"/>
    <s v="Phillips-Cook"/>
    <n v="21.3"/>
    <n v="10.42"/>
    <s v="No"/>
    <x v="0"/>
    <x v="0"/>
    <x v="2"/>
    <x v="1"/>
    <x v="2"/>
    <x v="0"/>
    <d v="1971-08-25T00:00:00"/>
    <x v="36"/>
    <x v="1"/>
    <s v="tier - 2"/>
    <x v="1213"/>
    <x v="2"/>
  </r>
  <r>
    <x v="1223"/>
    <s v=" Mr"/>
    <s v="Clark"/>
    <n v="31.635000000000002"/>
    <n v="11.11"/>
    <s v="No"/>
    <x v="0"/>
    <x v="0"/>
    <x v="0"/>
    <x v="1"/>
    <x v="0"/>
    <x v="0"/>
    <d v="1999-11-06T00:00:00"/>
    <x v="0"/>
    <x v="0"/>
    <s v="tier - 3"/>
    <x v="1214"/>
    <x v="2"/>
  </r>
  <r>
    <x v="1224"/>
    <s v=" Ms"/>
    <s v="Wang"/>
    <n v="23.9"/>
    <n v="7.67"/>
    <s v="yes"/>
    <x v="0"/>
    <x v="0"/>
    <x v="2"/>
    <x v="1"/>
    <x v="2"/>
    <x v="0"/>
    <d v="2002-12-26T00:00:00"/>
    <x v="37"/>
    <x v="1"/>
    <s v="tier - 3"/>
    <x v="1215"/>
    <x v="2"/>
  </r>
  <r>
    <x v="1225"/>
    <s v=" Mr"/>
    <s v="Desruisseaux"/>
    <n v="34.15"/>
    <n v="6.15"/>
    <s v="No"/>
    <x v="0"/>
    <x v="0"/>
    <x v="0"/>
    <x v="1"/>
    <x v="0"/>
    <x v="1"/>
    <d v="1972-07-26T00:00:00"/>
    <x v="0"/>
    <x v="3"/>
    <s v="tier - 2"/>
    <x v="1216"/>
    <x v="2"/>
  </r>
  <r>
    <x v="1226"/>
    <s v=" Ms"/>
    <s v="Ripp"/>
    <n v="28.71"/>
    <n v="5.71"/>
    <s v="No"/>
    <x v="0"/>
    <x v="0"/>
    <x v="0"/>
    <x v="1"/>
    <x v="3"/>
    <x v="1"/>
    <d v="1994-09-25T00:00:00"/>
    <x v="8"/>
    <x v="0"/>
    <s v="tier - 2"/>
    <x v="1217"/>
    <x v="2"/>
  </r>
  <r>
    <x v="1227"/>
    <s v=" Mr"/>
    <s v="Harris"/>
    <n v="36.700000000000003"/>
    <n v="8.6999999999999993"/>
    <s v="yes"/>
    <x v="0"/>
    <x v="0"/>
    <x v="2"/>
    <x v="1"/>
    <x v="0"/>
    <x v="0"/>
    <d v="2000-12-27T00:00:00"/>
    <x v="8"/>
    <x v="1"/>
    <s v="tier - 2"/>
    <x v="1218"/>
    <x v="2"/>
  </r>
  <r>
    <x v="1228"/>
    <s v=" Mr"/>
    <s v="Shafer"/>
    <n v="34.1"/>
    <n v="9.0399999999999991"/>
    <s v="yes"/>
    <x v="0"/>
    <x v="0"/>
    <x v="2"/>
    <x v="1"/>
    <x v="0"/>
    <x v="0"/>
    <d v="1997-08-09T00:00:00"/>
    <x v="8"/>
    <x v="13"/>
    <s v="tier - 3"/>
    <x v="1219"/>
    <x v="2"/>
  </r>
  <r>
    <x v="1229"/>
    <s v=" Ms"/>
    <s v="Hemesath"/>
    <n v="25.7"/>
    <n v="5.61"/>
    <s v="No"/>
    <x v="0"/>
    <x v="0"/>
    <x v="0"/>
    <x v="1"/>
    <x v="3"/>
    <x v="2"/>
    <d v="1962-12-11T00:00:00"/>
    <x v="38"/>
    <x v="1"/>
    <s v="tier - 3"/>
    <x v="1220"/>
    <x v="0"/>
  </r>
  <r>
    <x v="1230"/>
    <s v=" Ms"/>
    <s v="Vinci"/>
    <n v="21.68"/>
    <n v="8.1199999999999992"/>
    <s v="No"/>
    <x v="0"/>
    <x v="0"/>
    <x v="0"/>
    <x v="1"/>
    <x v="2"/>
    <x v="0"/>
    <d v="2003-09-12T00:00:00"/>
    <x v="38"/>
    <x v="3"/>
    <s v="tier - 3"/>
    <x v="1221"/>
    <x v="0"/>
  </r>
  <r>
    <x v="1231"/>
    <s v=" Ms"/>
    <s v="Diamond-Husmann"/>
    <n v="25.175000000000001"/>
    <n v="4.74"/>
    <s v="No"/>
    <x v="0"/>
    <x v="0"/>
    <x v="0"/>
    <x v="1"/>
    <x v="3"/>
    <x v="2"/>
    <d v="2004-11-01T00:00:00"/>
    <x v="11"/>
    <x v="1"/>
    <s v="tier - 1"/>
    <x v="1222"/>
    <x v="0"/>
  </r>
  <r>
    <x v="1232"/>
    <s v=" Mr"/>
    <s v="Soto"/>
    <n v="44.77"/>
    <n v="4.0599999999999996"/>
    <s v="No"/>
    <x v="0"/>
    <x v="0"/>
    <x v="2"/>
    <x v="1"/>
    <x v="0"/>
    <x v="2"/>
    <d v="1993-11-28T00:00:00"/>
    <x v="10"/>
    <x v="1"/>
    <s v="tier - 2"/>
    <x v="1223"/>
    <x v="2"/>
  </r>
  <r>
    <x v="1233"/>
    <s v=" Mr"/>
    <s v="Howard"/>
    <n v="37.07"/>
    <n v="5.69"/>
    <s v="No"/>
    <x v="0"/>
    <x v="0"/>
    <x v="2"/>
    <x v="1"/>
    <x v="0"/>
    <x v="2"/>
    <d v="2003-09-09T00:00:00"/>
    <x v="28"/>
    <x v="1"/>
    <s v="tier - 2"/>
    <x v="1224"/>
    <x v="0"/>
  </r>
  <r>
    <x v="1234"/>
    <s v=" Mrs"/>
    <s v="Patrick"/>
    <n v="39.799999999999997"/>
    <n v="5.66"/>
    <s v="No"/>
    <x v="0"/>
    <x v="1"/>
    <x v="1"/>
    <x v="1"/>
    <x v="0"/>
    <x v="2"/>
    <d v="1984-07-22T00:00:00"/>
    <x v="8"/>
    <x v="1"/>
    <s v="tier - 3"/>
    <x v="1225"/>
    <x v="2"/>
  </r>
  <r>
    <x v="1235"/>
    <s v=" Mrs"/>
    <s v="Dacko"/>
    <n v="26.36"/>
    <n v="4.32"/>
    <s v="No"/>
    <x v="0"/>
    <x v="1"/>
    <x v="1"/>
    <x v="1"/>
    <x v="3"/>
    <x v="2"/>
    <d v="2002-08-25T00:00:00"/>
    <x v="36"/>
    <x v="1"/>
    <s v="tier - 1"/>
    <x v="1226"/>
    <x v="0"/>
  </r>
  <r>
    <x v="1236"/>
    <s v=" Ms"/>
    <s v="Glassey"/>
    <n v="29.925000000000001"/>
    <n v="8.2899999999999991"/>
    <s v="No"/>
    <x v="0"/>
    <x v="0"/>
    <x v="2"/>
    <x v="1"/>
    <x v="3"/>
    <x v="0"/>
    <d v="1970-06-18T00:00:00"/>
    <x v="27"/>
    <x v="3"/>
    <s v="tier - 2"/>
    <x v="1227"/>
    <x v="2"/>
  </r>
  <r>
    <x v="1237"/>
    <s v=" Mr"/>
    <s v="Frechette"/>
    <n v="37.29"/>
    <n v="10.46"/>
    <s v="No"/>
    <x v="0"/>
    <x v="0"/>
    <x v="0"/>
    <x v="1"/>
    <x v="0"/>
    <x v="0"/>
    <d v="1985-12-07T00:00:00"/>
    <x v="17"/>
    <x v="1"/>
    <s v="tier - 2"/>
    <x v="1228"/>
    <x v="2"/>
  </r>
  <r>
    <x v="1238"/>
    <s v=" Mr"/>
    <s v="Benitez"/>
    <n v="30.2"/>
    <n v="11.96"/>
    <s v="No"/>
    <x v="0"/>
    <x v="0"/>
    <x v="0"/>
    <x v="1"/>
    <x v="0"/>
    <x v="0"/>
    <d v="1972-09-05T00:00:00"/>
    <x v="19"/>
    <x v="1"/>
    <s v="tier - 3"/>
    <x v="1229"/>
    <x v="2"/>
  </r>
  <r>
    <x v="1239"/>
    <s v=" Ms"/>
    <s v="Gauthier"/>
    <n v="24.225000000000001"/>
    <n v="4.25"/>
    <s v="yes"/>
    <x v="0"/>
    <x v="1"/>
    <x v="1"/>
    <x v="1"/>
    <x v="2"/>
    <x v="2"/>
    <d v="1990-10-12T00:00:00"/>
    <x v="0"/>
    <x v="3"/>
    <s v="tier - 1"/>
    <x v="1230"/>
    <x v="2"/>
  </r>
  <r>
    <x v="1240"/>
    <s v=" Mr"/>
    <s v="Fazioli"/>
    <n v="31.445"/>
    <n v="8.33"/>
    <s v="No"/>
    <x v="0"/>
    <x v="0"/>
    <x v="0"/>
    <x v="1"/>
    <x v="0"/>
    <x v="0"/>
    <d v="1985-07-15T00:00:00"/>
    <x v="0"/>
    <x v="6"/>
    <s v="tier - 1"/>
    <x v="1231"/>
    <x v="2"/>
  </r>
  <r>
    <x v="1241"/>
    <s v=" Mrs"/>
    <s v="Chorney"/>
    <n v="38.880000000000003"/>
    <n v="4.29"/>
    <s v="No"/>
    <x v="0"/>
    <x v="0"/>
    <x v="1"/>
    <x v="1"/>
    <x v="0"/>
    <x v="2"/>
    <d v="1969-10-30T00:00:00"/>
    <x v="9"/>
    <x v="1"/>
    <s v="tier - 2"/>
    <x v="1232"/>
    <x v="2"/>
  </r>
  <r>
    <x v="1242"/>
    <s v=" Mr"/>
    <s v="Dannenhauer"/>
    <n v="43.89"/>
    <n v="6.32"/>
    <s v="yes"/>
    <x v="0"/>
    <x v="0"/>
    <x v="0"/>
    <x v="1"/>
    <x v="0"/>
    <x v="1"/>
    <d v="1962-07-01T00:00:00"/>
    <x v="9"/>
    <x v="1"/>
    <s v="tier - 2"/>
    <x v="1233"/>
    <x v="0"/>
  </r>
  <r>
    <x v="1243"/>
    <s v=" Ms"/>
    <s v="McComb"/>
    <n v="25.6"/>
    <n v="5.65"/>
    <s v="No"/>
    <x v="0"/>
    <x v="0"/>
    <x v="2"/>
    <x v="1"/>
    <x v="3"/>
    <x v="2"/>
    <d v="1994-07-28T00:00:00"/>
    <x v="27"/>
    <x v="1"/>
    <s v="tier - 2"/>
    <x v="1234"/>
    <x v="0"/>
  </r>
  <r>
    <x v="1244"/>
    <s v=" Ms"/>
    <s v="Blake"/>
    <n v="29.545000000000002"/>
    <n v="8.41"/>
    <s v="yes"/>
    <x v="0"/>
    <x v="0"/>
    <x v="1"/>
    <x v="1"/>
    <x v="3"/>
    <x v="0"/>
    <d v="1967-07-10T00:00:00"/>
    <x v="36"/>
    <x v="5"/>
    <s v="tier - 3"/>
    <x v="1235"/>
    <x v="2"/>
  </r>
  <r>
    <x v="1245"/>
    <s v=" Mr"/>
    <s v="Sambasivam"/>
    <n v="23.25"/>
    <n v="11.96"/>
    <s v="yes"/>
    <x v="0"/>
    <x v="0"/>
    <x v="0"/>
    <x v="1"/>
    <x v="2"/>
    <x v="0"/>
    <d v="1995-07-08T00:00:00"/>
    <x v="9"/>
    <x v="3"/>
    <s v="tier - 1"/>
    <x v="1236"/>
    <x v="0"/>
  </r>
  <r>
    <x v="1246"/>
    <s v=" Mr"/>
    <s v="Maina"/>
    <n v="43.95"/>
    <n v="5.17"/>
    <s v="yes"/>
    <x v="0"/>
    <x v="1"/>
    <x v="1"/>
    <x v="1"/>
    <x v="0"/>
    <x v="2"/>
    <d v="1971-08-24T00:00:00"/>
    <x v="11"/>
    <x v="1"/>
    <s v="tier - 1"/>
    <x v="1237"/>
    <x v="2"/>
  </r>
  <r>
    <x v="1247"/>
    <s v=" Mr"/>
    <s v="Keshian"/>
    <n v="21.85"/>
    <n v="8.76"/>
    <s v="No"/>
    <x v="0"/>
    <x v="0"/>
    <x v="0"/>
    <x v="1"/>
    <x v="2"/>
    <x v="0"/>
    <d v="1981-11-17T00:00:00"/>
    <x v="32"/>
    <x v="1"/>
    <s v="tier - 3"/>
    <x v="1238"/>
    <x v="2"/>
  </r>
  <r>
    <x v="1248"/>
    <s v=" Mr"/>
    <s v="Maas"/>
    <n v="25.73"/>
    <n v="7.99"/>
    <s v="No"/>
    <x v="0"/>
    <x v="0"/>
    <x v="2"/>
    <x v="1"/>
    <x v="3"/>
    <x v="0"/>
    <d v="1995-12-04T00:00:00"/>
    <x v="32"/>
    <x v="1"/>
    <s v="tier - 2"/>
    <x v="1239"/>
    <x v="0"/>
  </r>
  <r>
    <x v="1249"/>
    <s v=" Ms"/>
    <s v="Sinasac"/>
    <n v="32.229999999999997"/>
    <n v="8.59"/>
    <s v="No"/>
    <x v="0"/>
    <x v="0"/>
    <x v="0"/>
    <x v="1"/>
    <x v="0"/>
    <x v="0"/>
    <d v="1972-11-07T00:00:00"/>
    <x v="11"/>
    <x v="1"/>
    <s v="tier - 2"/>
    <x v="1240"/>
    <x v="2"/>
  </r>
  <r>
    <x v="1250"/>
    <s v=" Mr"/>
    <s v="Van De Kamp"/>
    <n v="32.204999999999998"/>
    <n v="6.14"/>
    <s v="No"/>
    <x v="0"/>
    <x v="0"/>
    <x v="2"/>
    <x v="1"/>
    <x v="0"/>
    <x v="1"/>
    <d v="1974-12-06T00:00:00"/>
    <x v="5"/>
    <x v="1"/>
    <s v="tier - 1"/>
    <x v="1241"/>
    <x v="0"/>
  </r>
  <r>
    <x v="1251"/>
    <s v=" Mr"/>
    <s v="Ruffo"/>
    <n v="26.41"/>
    <n v="4.08"/>
    <s v="No"/>
    <x v="0"/>
    <x v="0"/>
    <x v="2"/>
    <x v="1"/>
    <x v="3"/>
    <x v="2"/>
    <d v="1990-07-09T00:00:00"/>
    <x v="10"/>
    <x v="1"/>
    <s v="tier - 1"/>
    <x v="1242"/>
    <x v="2"/>
  </r>
  <r>
    <x v="1252"/>
    <s v=" Ms"/>
    <s v="Long"/>
    <n v="30.2"/>
    <n v="6.25"/>
    <s v="yes"/>
    <x v="0"/>
    <x v="0"/>
    <x v="0"/>
    <x v="1"/>
    <x v="0"/>
    <x v="1"/>
    <d v="1990-09-30T00:00:00"/>
    <x v="10"/>
    <x v="1"/>
    <s v="tier - 2"/>
    <x v="1243"/>
    <x v="0"/>
  </r>
  <r>
    <x v="1253"/>
    <s v=" Mrs"/>
    <s v="Rohde"/>
    <n v="31.26"/>
    <n v="5.94"/>
    <s v="yes"/>
    <x v="0"/>
    <x v="0"/>
    <x v="1"/>
    <x v="1"/>
    <x v="0"/>
    <x v="1"/>
    <d v="1968-11-01T00:00:00"/>
    <x v="5"/>
    <x v="1"/>
    <s v="tier - 3"/>
    <x v="1244"/>
    <x v="2"/>
  </r>
  <r>
    <x v="1254"/>
    <s v=" Ms"/>
    <s v="Bonzi"/>
    <n v="33.725000000000001"/>
    <n v="6.45"/>
    <s v="yes"/>
    <x v="0"/>
    <x v="0"/>
    <x v="0"/>
    <x v="1"/>
    <x v="0"/>
    <x v="1"/>
    <d v="1990-07-13T00:00:00"/>
    <x v="8"/>
    <x v="1"/>
    <s v="tier - 1"/>
    <x v="1245"/>
    <x v="0"/>
  </r>
  <r>
    <x v="1255"/>
    <s v=" Ms"/>
    <s v="Moore"/>
    <n v="28.9"/>
    <n v="5.74"/>
    <s v="yes"/>
    <x v="0"/>
    <x v="0"/>
    <x v="0"/>
    <x v="1"/>
    <x v="3"/>
    <x v="1"/>
    <d v="2003-10-08T00:00:00"/>
    <x v="21"/>
    <x v="1"/>
    <s v="tier - 2"/>
    <x v="1246"/>
    <x v="0"/>
  </r>
  <r>
    <x v="1256"/>
    <s v=" Mr"/>
    <s v="McGrane"/>
    <n v="45.69"/>
    <n v="4.43"/>
    <s v="yes"/>
    <x v="0"/>
    <x v="0"/>
    <x v="0"/>
    <x v="1"/>
    <x v="0"/>
    <x v="2"/>
    <d v="1976-09-19T00:00:00"/>
    <x v="27"/>
    <x v="1"/>
    <s v="tier - 1"/>
    <x v="1247"/>
    <x v="2"/>
  </r>
  <r>
    <x v="1257"/>
    <s v=" Ms"/>
    <s v="Stepnowski"/>
    <n v="21.03"/>
    <n v="6.5"/>
    <s v="No"/>
    <x v="0"/>
    <x v="0"/>
    <x v="0"/>
    <x v="1"/>
    <x v="2"/>
    <x v="1"/>
    <d v="1981-09-27T00:00:00"/>
    <x v="10"/>
    <x v="1"/>
    <s v="tier - 2"/>
    <x v="1248"/>
    <x v="2"/>
  </r>
  <r>
    <x v="1258"/>
    <s v=" Mr"/>
    <s v="Merkle"/>
    <n v="37"/>
    <n v="8.75"/>
    <s v="No"/>
    <x v="0"/>
    <x v="0"/>
    <x v="0"/>
    <x v="1"/>
    <x v="0"/>
    <x v="0"/>
    <d v="1976-08-09T00:00:00"/>
    <x v="9"/>
    <x v="3"/>
    <s v="tier - 3"/>
    <x v="1249"/>
    <x v="2"/>
  </r>
  <r>
    <x v="1259"/>
    <s v=" Mr"/>
    <s v="Schaefer"/>
    <n v="25.4"/>
    <n v="11.96"/>
    <s v="No"/>
    <x v="0"/>
    <x v="0"/>
    <x v="0"/>
    <x v="1"/>
    <x v="3"/>
    <x v="0"/>
    <d v="1986-12-02T00:00:00"/>
    <x v="36"/>
    <x v="1"/>
    <s v="tier - 2"/>
    <x v="1250"/>
    <x v="2"/>
  </r>
  <r>
    <x v="1260"/>
    <s v=" Mr"/>
    <s v="Vigneron"/>
    <n v="32.299999999999997"/>
    <n v="10.54"/>
    <s v="No"/>
    <x v="0"/>
    <x v="0"/>
    <x v="0"/>
    <x v="1"/>
    <x v="0"/>
    <x v="0"/>
    <d v="1975-12-17T00:00:00"/>
    <x v="27"/>
    <x v="3"/>
    <s v="tier - 3"/>
    <x v="1251"/>
    <x v="2"/>
  </r>
  <r>
    <x v="1261"/>
    <s v=" Ms"/>
    <s v="Mucci"/>
    <n v="23.94"/>
    <n v="4.54"/>
    <s v="yes"/>
    <x v="0"/>
    <x v="1"/>
    <x v="1"/>
    <x v="1"/>
    <x v="2"/>
    <x v="2"/>
    <d v="1994-09-08T00:00:00"/>
    <x v="39"/>
    <x v="1"/>
    <s v="tier - 1"/>
    <x v="1252"/>
    <x v="2"/>
  </r>
  <r>
    <x v="1262"/>
    <s v=" Ms"/>
    <s v="MacDonald"/>
    <n v="46.4"/>
    <n v="5.71"/>
    <s v="No"/>
    <x v="0"/>
    <x v="0"/>
    <x v="0"/>
    <x v="1"/>
    <x v="0"/>
    <x v="1"/>
    <d v="1969-09-11T00:00:00"/>
    <x v="37"/>
    <x v="1"/>
    <s v="tier - 2"/>
    <x v="1253"/>
    <x v="0"/>
  </r>
  <r>
    <x v="1263"/>
    <s v=" Mr"/>
    <s v="Deng"/>
    <n v="40.375"/>
    <n v="6.25"/>
    <s v="yes"/>
    <x v="0"/>
    <x v="0"/>
    <x v="0"/>
    <x v="1"/>
    <x v="0"/>
    <x v="1"/>
    <d v="1978-11-10T00:00:00"/>
    <x v="37"/>
    <x v="1"/>
    <s v="tier - 3"/>
    <x v="1254"/>
    <x v="0"/>
  </r>
  <r>
    <x v="1264"/>
    <s v=" Mr"/>
    <s v="De Mata"/>
    <n v="28.7"/>
    <n v="9.4700000000000006"/>
    <s v="No"/>
    <x v="0"/>
    <x v="0"/>
    <x v="2"/>
    <x v="1"/>
    <x v="3"/>
    <x v="0"/>
    <d v="1993-09-13T00:00:00"/>
    <x v="36"/>
    <x v="0"/>
    <s v="tier - 3"/>
    <x v="1255"/>
    <x v="0"/>
  </r>
  <r>
    <x v="1265"/>
    <s v=" Mr"/>
    <s v="Strickland"/>
    <n v="26.63"/>
    <n v="5.7"/>
    <s v="No"/>
    <x v="0"/>
    <x v="0"/>
    <x v="0"/>
    <x v="1"/>
    <x v="3"/>
    <x v="2"/>
    <d v="1972-09-21T00:00:00"/>
    <x v="10"/>
    <x v="1"/>
    <s v="tier - 1"/>
    <x v="1256"/>
    <x v="2"/>
  </r>
  <r>
    <x v="1266"/>
    <s v=" Mr"/>
    <s v="Cheney"/>
    <n v="22.515000000000001"/>
    <n v="11.18"/>
    <s v="No"/>
    <x v="0"/>
    <x v="0"/>
    <x v="2"/>
    <x v="1"/>
    <x v="2"/>
    <x v="0"/>
    <d v="1975-09-25T00:00:00"/>
    <x v="5"/>
    <x v="1"/>
    <s v="tier - 3"/>
    <x v="1257"/>
    <x v="2"/>
  </r>
  <r>
    <x v="1267"/>
    <s v=" Ms"/>
    <s v="Godoy"/>
    <n v="36.575000000000003"/>
    <n v="10.98"/>
    <s v="No"/>
    <x v="0"/>
    <x v="0"/>
    <x v="0"/>
    <x v="1"/>
    <x v="0"/>
    <x v="0"/>
    <d v="1984-09-10T00:00:00"/>
    <x v="36"/>
    <x v="1"/>
    <s v="tier - 1"/>
    <x v="1258"/>
    <x v="2"/>
  </r>
  <r>
    <x v="1268"/>
    <s v=" Ms"/>
    <s v="Rider"/>
    <n v="23.66"/>
    <n v="5.1100000000000003"/>
    <s v="yes"/>
    <x v="0"/>
    <x v="1"/>
    <x v="1"/>
    <x v="1"/>
    <x v="2"/>
    <x v="2"/>
    <d v="1977-10-14T00:00:00"/>
    <x v="37"/>
    <x v="1"/>
    <s v="tier - 2"/>
    <x v="1259"/>
    <x v="2"/>
  </r>
  <r>
    <x v="1269"/>
    <s v=" Ms"/>
    <s v="Evans"/>
    <n v="18.62"/>
    <n v="10.24"/>
    <s v="No"/>
    <x v="0"/>
    <x v="0"/>
    <x v="0"/>
    <x v="1"/>
    <x v="2"/>
    <x v="0"/>
    <d v="1975-10-29T00:00:00"/>
    <x v="8"/>
    <x v="3"/>
    <s v="tier - 1"/>
    <x v="1260"/>
    <x v="2"/>
  </r>
  <r>
    <x v="1270"/>
    <s v=" Mr"/>
    <s v="Anderson"/>
    <n v="19.190000000000001"/>
    <n v="7.71"/>
    <s v="yes"/>
    <x v="0"/>
    <x v="0"/>
    <x v="1"/>
    <x v="1"/>
    <x v="2"/>
    <x v="0"/>
    <d v="1974-10-08T00:00:00"/>
    <x v="32"/>
    <x v="1"/>
    <s v="tier - 3"/>
    <x v="1261"/>
    <x v="2"/>
  </r>
  <r>
    <x v="1271"/>
    <s v=" Mr"/>
    <s v="Walters"/>
    <n v="27.5"/>
    <n v="6.03"/>
    <s v="No"/>
    <x v="0"/>
    <x v="0"/>
    <x v="0"/>
    <x v="1"/>
    <x v="3"/>
    <x v="1"/>
    <d v="1995-09-27T00:00:00"/>
    <x v="12"/>
    <x v="1"/>
    <s v="tier - 2"/>
    <x v="1262"/>
    <x v="2"/>
  </r>
  <r>
    <x v="1272"/>
    <s v=" Mr"/>
    <s v="Leboeuf"/>
    <n v="27.36"/>
    <n v="5.96"/>
    <s v="No"/>
    <x v="0"/>
    <x v="1"/>
    <x v="1"/>
    <x v="1"/>
    <x v="3"/>
    <x v="1"/>
    <d v="1968-07-09T00:00:00"/>
    <x v="11"/>
    <x v="6"/>
    <s v="tier - 1"/>
    <x v="1263"/>
    <x v="2"/>
  </r>
  <r>
    <x v="1273"/>
    <s v=" Mr"/>
    <s v="Scheibel"/>
    <n v="20.350000000000001"/>
    <n v="4.16"/>
    <s v="No"/>
    <x v="0"/>
    <x v="0"/>
    <x v="0"/>
    <x v="1"/>
    <x v="2"/>
    <x v="2"/>
    <d v="2000-07-22T00:00:00"/>
    <x v="36"/>
    <x v="1"/>
    <s v="tier - 1"/>
    <x v="1264"/>
    <x v="0"/>
  </r>
  <r>
    <x v="1274"/>
    <s v=" Mr"/>
    <s v="Ritter"/>
    <n v="24.035"/>
    <n v="6.11"/>
    <s v="No"/>
    <x v="0"/>
    <x v="0"/>
    <x v="0"/>
    <x v="1"/>
    <x v="2"/>
    <x v="1"/>
    <d v="2004-11-09T00:00:00"/>
    <x v="36"/>
    <x v="1"/>
    <s v="tier - 1"/>
    <x v="1265"/>
    <x v="2"/>
  </r>
  <r>
    <x v="1275"/>
    <s v=" Mr"/>
    <s v="Deeg"/>
    <n v="23.56"/>
    <n v="5.97"/>
    <s v="No"/>
    <x v="0"/>
    <x v="0"/>
    <x v="0"/>
    <x v="1"/>
    <x v="2"/>
    <x v="1"/>
    <d v="1961-09-09T00:00:00"/>
    <x v="27"/>
    <x v="1"/>
    <s v="tier - 2"/>
    <x v="1266"/>
    <x v="2"/>
  </r>
  <r>
    <x v="1276"/>
    <s v=" Ms"/>
    <s v="Pretot"/>
    <n v="27.17"/>
    <n v="10.81"/>
    <s v="No"/>
    <x v="0"/>
    <x v="0"/>
    <x v="2"/>
    <x v="1"/>
    <x v="3"/>
    <x v="0"/>
    <d v="1988-09-05T00:00:00"/>
    <x v="11"/>
    <x v="1"/>
    <s v="tier - 1"/>
    <x v="1267"/>
    <x v="2"/>
  </r>
  <r>
    <x v="1277"/>
    <s v=" Ms"/>
    <s v="Willsey"/>
    <n v="34.32"/>
    <n v="5.7"/>
    <s v="yes"/>
    <x v="0"/>
    <x v="1"/>
    <x v="1"/>
    <x v="1"/>
    <x v="0"/>
    <x v="2"/>
    <d v="1983-12-21T00:00:00"/>
    <x v="5"/>
    <x v="3"/>
    <s v="tier - 3"/>
    <x v="1268"/>
    <x v="2"/>
  </r>
  <r>
    <x v="1278"/>
    <s v=" Ms"/>
    <s v="Roach"/>
    <n v="23.87"/>
    <n v="4.7699999999999996"/>
    <s v="yes"/>
    <x v="0"/>
    <x v="1"/>
    <x v="1"/>
    <x v="1"/>
    <x v="2"/>
    <x v="2"/>
    <d v="1999-09-21T00:00:00"/>
    <x v="11"/>
    <x v="1"/>
    <s v="tier - 2"/>
    <x v="1269"/>
    <x v="0"/>
  </r>
  <r>
    <x v="1279"/>
    <s v=" Mr"/>
    <s v="Jacobsen"/>
    <n v="30.15"/>
    <n v="4.25"/>
    <s v="No"/>
    <x v="0"/>
    <x v="0"/>
    <x v="1"/>
    <x v="1"/>
    <x v="0"/>
    <x v="2"/>
    <d v="1986-08-10T00:00:00"/>
    <x v="38"/>
    <x v="1"/>
    <s v="tier - 1"/>
    <x v="1270"/>
    <x v="2"/>
  </r>
  <r>
    <x v="1280"/>
    <s v=" Mr"/>
    <s v="O'Hora"/>
    <n v="26.36"/>
    <n v="5.52"/>
    <s v="No"/>
    <x v="0"/>
    <x v="0"/>
    <x v="0"/>
    <x v="1"/>
    <x v="3"/>
    <x v="2"/>
    <d v="1983-09-03T00:00:00"/>
    <x v="13"/>
    <x v="1"/>
    <s v="tier - 1"/>
    <x v="1271"/>
    <x v="2"/>
  </r>
  <r>
    <x v="1281"/>
    <s v=" Ms"/>
    <s v="Amato"/>
    <n v="45.32"/>
    <n v="6.53"/>
    <s v="yes"/>
    <x v="0"/>
    <x v="0"/>
    <x v="1"/>
    <x v="1"/>
    <x v="0"/>
    <x v="0"/>
    <d v="1998-10-28T00:00:00"/>
    <x v="19"/>
    <x v="1"/>
    <s v="tier - 3"/>
    <x v="1272"/>
    <x v="2"/>
  </r>
  <r>
    <x v="1282"/>
    <s v=" Mr"/>
    <s v="Reed"/>
    <n v="31.93"/>
    <n v="4.82"/>
    <s v="yes"/>
    <x v="0"/>
    <x v="0"/>
    <x v="1"/>
    <x v="1"/>
    <x v="0"/>
    <x v="2"/>
    <d v="1976-09-03T00:00:00"/>
    <x v="5"/>
    <x v="1"/>
    <s v="tier - 3"/>
    <x v="1273"/>
    <x v="2"/>
  </r>
  <r>
    <x v="1283"/>
    <s v=" Ms"/>
    <s v="Wegner"/>
    <n v="36"/>
    <n v="11.94"/>
    <s v="yes"/>
    <x v="0"/>
    <x v="0"/>
    <x v="1"/>
    <x v="1"/>
    <x v="0"/>
    <x v="0"/>
    <d v="1969-07-30T00:00:00"/>
    <x v="21"/>
    <x v="1"/>
    <s v="tier - 2"/>
    <x v="1274"/>
    <x v="2"/>
  </r>
  <r>
    <x v="1284"/>
    <s v=" Ms"/>
    <s v="Bokun"/>
    <n v="32"/>
    <n v="7.85"/>
    <s v="yes"/>
    <x v="0"/>
    <x v="0"/>
    <x v="1"/>
    <x v="1"/>
    <x v="0"/>
    <x v="0"/>
    <d v="2004-06-01T00:00:00"/>
    <x v="8"/>
    <x v="0"/>
    <s v="tier - 2"/>
    <x v="1275"/>
    <x v="2"/>
  </r>
  <r>
    <x v="1285"/>
    <s v=" Ms"/>
    <s v="Ainsley"/>
    <n v="29.37"/>
    <n v="8.01"/>
    <s v="yes"/>
    <x v="0"/>
    <x v="0"/>
    <x v="1"/>
    <x v="1"/>
    <x v="3"/>
    <x v="0"/>
    <d v="1972-07-24T00:00:00"/>
    <x v="8"/>
    <x v="1"/>
    <s v="tier - 1"/>
    <x v="1276"/>
    <x v="0"/>
  </r>
  <r>
    <x v="1286"/>
    <s v=" Ms"/>
    <s v="Foster"/>
    <n v="23.6"/>
    <n v="7.4"/>
    <s v="yes"/>
    <x v="0"/>
    <x v="0"/>
    <x v="1"/>
    <x v="1"/>
    <x v="2"/>
    <x v="0"/>
    <d v="1962-09-15T00:00:00"/>
    <x v="8"/>
    <x v="1"/>
    <s v="tier - 1"/>
    <x v="1277"/>
    <x v="0"/>
  </r>
  <r>
    <x v="1287"/>
    <s v=" Ms"/>
    <s v="Overpeck"/>
    <n v="33.155000000000001"/>
    <n v="8.3800000000000008"/>
    <s v="yes"/>
    <x v="0"/>
    <x v="0"/>
    <x v="0"/>
    <x v="1"/>
    <x v="0"/>
    <x v="0"/>
    <d v="1963-09-13T00:00:00"/>
    <x v="8"/>
    <x v="1"/>
    <s v="tier - 1"/>
    <x v="1278"/>
    <x v="0"/>
  </r>
  <r>
    <x v="1288"/>
    <s v=" Ms"/>
    <s v="Levine"/>
    <n v="24.32"/>
    <n v="11.56"/>
    <s v="yes"/>
    <x v="0"/>
    <x v="0"/>
    <x v="1"/>
    <x v="1"/>
    <x v="2"/>
    <x v="0"/>
    <d v="1958-08-11T00:00:00"/>
    <x v="0"/>
    <x v="1"/>
    <s v="tier - 3"/>
    <x v="1279"/>
    <x v="0"/>
  </r>
  <r>
    <x v="1289"/>
    <s v=" Ms"/>
    <s v="Jean"/>
    <n v="36.299999999999997"/>
    <n v="4.6100000000000003"/>
    <s v="No"/>
    <x v="0"/>
    <x v="0"/>
    <x v="0"/>
    <x v="1"/>
    <x v="0"/>
    <x v="2"/>
    <d v="1979-09-02T00:00:00"/>
    <x v="26"/>
    <x v="3"/>
    <s v="tier - 3"/>
    <x v="1280"/>
    <x v="2"/>
  </r>
  <r>
    <x v="1290"/>
    <s v=" Ms"/>
    <s v="Wild"/>
    <n v="34.4"/>
    <n v="4.95"/>
    <s v="No"/>
    <x v="0"/>
    <x v="1"/>
    <x v="1"/>
    <x v="1"/>
    <x v="0"/>
    <x v="2"/>
    <d v="1967-06-16T00:00:00"/>
    <x v="38"/>
    <x v="1"/>
    <s v="tier - 1"/>
    <x v="1281"/>
    <x v="0"/>
  </r>
  <r>
    <x v="1291"/>
    <s v=" Ms"/>
    <s v="Tabor"/>
    <n v="30.9"/>
    <n v="5.04"/>
    <s v="No"/>
    <x v="0"/>
    <x v="0"/>
    <x v="0"/>
    <x v="1"/>
    <x v="0"/>
    <x v="2"/>
    <d v="1981-08-04T00:00:00"/>
    <x v="9"/>
    <x v="3"/>
    <s v="tier - 3"/>
    <x v="1282"/>
    <x v="2"/>
  </r>
  <r>
    <x v="1292"/>
    <s v=" Ms"/>
    <s v="Steffen"/>
    <n v="28.6"/>
    <n v="5.42"/>
    <s v="No"/>
    <x v="0"/>
    <x v="0"/>
    <x v="0"/>
    <x v="1"/>
    <x v="3"/>
    <x v="2"/>
    <d v="1991-10-05T00:00:00"/>
    <x v="13"/>
    <x v="1"/>
    <s v="tier - 1"/>
    <x v="1283"/>
    <x v="0"/>
  </r>
  <r>
    <x v="1293"/>
    <s v=" Ms"/>
    <s v="Tadich"/>
    <n v="27.83"/>
    <n v="5.39"/>
    <s v="No"/>
    <x v="0"/>
    <x v="0"/>
    <x v="0"/>
    <x v="1"/>
    <x v="3"/>
    <x v="2"/>
    <d v="1976-06-12T00:00:00"/>
    <x v="37"/>
    <x v="1"/>
    <s v="tier - 1"/>
    <x v="1284"/>
    <x v="0"/>
  </r>
  <r>
    <x v="1294"/>
    <s v=" Mr"/>
    <s v="Christenson"/>
    <n v="39.64"/>
    <n v="6"/>
    <s v="No"/>
    <x v="0"/>
    <x v="1"/>
    <x v="1"/>
    <x v="1"/>
    <x v="0"/>
    <x v="1"/>
    <d v="1988-12-30T00:00:00"/>
    <x v="32"/>
    <x v="3"/>
    <s v="tier - 1"/>
    <x v="1285"/>
    <x v="0"/>
  </r>
  <r>
    <x v="1295"/>
    <s v=" Ms"/>
    <s v="Shell"/>
    <n v="38.479999999999997"/>
    <n v="6.02"/>
    <s v="No"/>
    <x v="0"/>
    <x v="0"/>
    <x v="1"/>
    <x v="1"/>
    <x v="0"/>
    <x v="1"/>
    <d v="1975-08-19T00:00:00"/>
    <x v="12"/>
    <x v="12"/>
    <s v="tier - 3"/>
    <x v="1286"/>
    <x v="0"/>
  </r>
  <r>
    <x v="1296"/>
    <s v=" Mr"/>
    <s v="Rao"/>
    <n v="36.200000000000003"/>
    <n v="4.62"/>
    <s v="No"/>
    <x v="0"/>
    <x v="0"/>
    <x v="2"/>
    <x v="1"/>
    <x v="0"/>
    <x v="2"/>
    <d v="1989-12-30T00:00:00"/>
    <x v="9"/>
    <x v="12"/>
    <s v="tier - 3"/>
    <x v="1287"/>
    <x v="0"/>
  </r>
  <r>
    <x v="1297"/>
    <s v=" Mrs"/>
    <s v="Myers"/>
    <n v="27.13"/>
    <n v="5.59"/>
    <s v="No"/>
    <x v="0"/>
    <x v="0"/>
    <x v="1"/>
    <x v="1"/>
    <x v="3"/>
    <x v="2"/>
    <d v="1982-10-29T00:00:00"/>
    <x v="38"/>
    <x v="3"/>
    <s v="tier - 1"/>
    <x v="1288"/>
    <x v="0"/>
  </r>
  <r>
    <x v="1298"/>
    <s v=" Ms"/>
    <s v="McLean"/>
    <n v="20.75"/>
    <n v="5.18"/>
    <s v="yes"/>
    <x v="0"/>
    <x v="0"/>
    <x v="2"/>
    <x v="1"/>
    <x v="2"/>
    <x v="2"/>
    <d v="1981-08-13T00:00:00"/>
    <x v="32"/>
    <x v="1"/>
    <s v="tier - 2"/>
    <x v="1289"/>
    <x v="0"/>
  </r>
  <r>
    <x v="1299"/>
    <s v=" Mr"/>
    <s v="Gomez"/>
    <n v="26.6"/>
    <n v="6.29"/>
    <s v="No"/>
    <x v="0"/>
    <x v="0"/>
    <x v="2"/>
    <x v="1"/>
    <x v="3"/>
    <x v="1"/>
    <d v="1993-07-27T00:00:00"/>
    <x v="36"/>
    <x v="3"/>
    <s v="tier - 1"/>
    <x v="1290"/>
    <x v="0"/>
  </r>
  <r>
    <x v="1300"/>
    <s v=" Mr"/>
    <s v="Hemingway"/>
    <n v="25.3"/>
    <n v="4.49"/>
    <s v="No"/>
    <x v="0"/>
    <x v="0"/>
    <x v="2"/>
    <x v="1"/>
    <x v="3"/>
    <x v="2"/>
    <d v="1975-11-03T00:00:00"/>
    <x v="9"/>
    <x v="3"/>
    <s v="tier - 1"/>
    <x v="1291"/>
    <x v="0"/>
  </r>
  <r>
    <x v="1301"/>
    <s v=" Mr"/>
    <s v="Pett"/>
    <n v="18.84"/>
    <n v="11.82"/>
    <s v="yes"/>
    <x v="0"/>
    <x v="1"/>
    <x v="1"/>
    <x v="1"/>
    <x v="2"/>
    <x v="0"/>
    <d v="1959-10-20T00:00:00"/>
    <x v="11"/>
    <x v="1"/>
    <s v="tier - 2"/>
    <x v="1292"/>
    <x v="0"/>
  </r>
  <r>
    <x v="1302"/>
    <s v=" Mr"/>
    <s v="Meingast"/>
    <n v="19.57"/>
    <n v="7.41"/>
    <s v="yes"/>
    <x v="0"/>
    <x v="0"/>
    <x v="1"/>
    <x v="1"/>
    <x v="2"/>
    <x v="0"/>
    <d v="1987-07-16T00:00:00"/>
    <x v="27"/>
    <x v="1"/>
    <s v="tier - 1"/>
    <x v="1293"/>
    <x v="0"/>
  </r>
  <r>
    <x v="1303"/>
    <s v=" Mr"/>
    <s v="McCarthy"/>
    <n v="30.495000000000001"/>
    <n v="5.97"/>
    <s v="No"/>
    <x v="0"/>
    <x v="0"/>
    <x v="0"/>
    <x v="1"/>
    <x v="0"/>
    <x v="1"/>
    <d v="1985-11-07T00:00:00"/>
    <x v="8"/>
    <x v="1"/>
    <s v="tier - 1"/>
    <x v="1294"/>
    <x v="0"/>
  </r>
  <r>
    <x v="1304"/>
    <s v=" Mr"/>
    <s v="Boyle"/>
    <n v="30.114999999999998"/>
    <n v="5.74"/>
    <s v="No"/>
    <x v="0"/>
    <x v="1"/>
    <x v="1"/>
    <x v="1"/>
    <x v="0"/>
    <x v="1"/>
    <d v="1958-06-05T00:00:00"/>
    <x v="27"/>
    <x v="1"/>
    <s v="tier - 2"/>
    <x v="1295"/>
    <x v="0"/>
  </r>
  <r>
    <x v="1305"/>
    <s v=" Mr"/>
    <s v="Gundersen"/>
    <n v="24.78"/>
    <n v="9.85"/>
    <s v="No"/>
    <x v="0"/>
    <x v="0"/>
    <x v="0"/>
    <x v="1"/>
    <x v="2"/>
    <x v="0"/>
    <d v="1978-07-21T00:00:00"/>
    <x v="27"/>
    <x v="1"/>
    <s v="tier - 3"/>
    <x v="1296"/>
    <x v="0"/>
  </r>
  <r>
    <x v="1306"/>
    <s v=" Mr"/>
    <s v="Wolswinkel"/>
    <n v="24.77"/>
    <n v="7.59"/>
    <s v="No"/>
    <x v="0"/>
    <x v="0"/>
    <x v="0"/>
    <x v="1"/>
    <x v="2"/>
    <x v="0"/>
    <d v="1969-07-09T00:00:00"/>
    <x v="27"/>
    <x v="3"/>
    <s v="tier - 3"/>
    <x v="1297"/>
    <x v="0"/>
  </r>
  <r>
    <x v="1307"/>
    <s v=" Mr"/>
    <s v="Bomberger"/>
    <n v="16.579999999999998"/>
    <n v="6.98"/>
    <s v="yes"/>
    <x v="0"/>
    <x v="1"/>
    <x v="1"/>
    <x v="1"/>
    <x v="1"/>
    <x v="0"/>
    <d v="1976-11-08T00:00:00"/>
    <x v="19"/>
    <x v="1"/>
    <s v="tier - 2"/>
    <x v="1298"/>
    <x v="0"/>
  </r>
  <r>
    <x v="1308"/>
    <s v=" Mr"/>
    <s v="Roy"/>
    <n v="38.17"/>
    <n v="4.7300000000000004"/>
    <s v="yes"/>
    <x v="0"/>
    <x v="0"/>
    <x v="0"/>
    <x v="1"/>
    <x v="0"/>
    <x v="2"/>
    <d v="1961-12-24T00:00:00"/>
    <x v="38"/>
    <x v="1"/>
    <s v="tier - 3"/>
    <x v="1299"/>
    <x v="0"/>
  </r>
  <r>
    <x v="1309"/>
    <s v=" Mr"/>
    <s v="Lapierre"/>
    <n v="39.424999999999997"/>
    <n v="4.76"/>
    <s v="yes"/>
    <x v="0"/>
    <x v="0"/>
    <x v="0"/>
    <x v="1"/>
    <x v="0"/>
    <x v="2"/>
    <d v="1980-07-14T00:00:00"/>
    <x v="9"/>
    <x v="1"/>
    <s v="tier - 3"/>
    <x v="1300"/>
    <x v="0"/>
  </r>
  <r>
    <x v="1310"/>
    <s v=" Mr"/>
    <s v="Beaty"/>
    <n v="33.44"/>
    <n v="6.24"/>
    <s v="yes"/>
    <x v="0"/>
    <x v="0"/>
    <x v="0"/>
    <x v="1"/>
    <x v="0"/>
    <x v="1"/>
    <d v="1992-07-07T00:00:00"/>
    <x v="5"/>
    <x v="4"/>
    <s v="tier - 3"/>
    <x v="1301"/>
    <x v="0"/>
  </r>
  <r>
    <x v="1311"/>
    <s v=" Mr"/>
    <s v="Hammer"/>
    <n v="33.344999999999999"/>
    <n v="5.44"/>
    <s v="yes"/>
    <x v="0"/>
    <x v="0"/>
    <x v="0"/>
    <x v="1"/>
    <x v="0"/>
    <x v="2"/>
    <d v="2003-09-01T00:00:00"/>
    <x v="27"/>
    <x v="1"/>
    <s v="tier - 3"/>
    <x v="1302"/>
    <x v="0"/>
  </r>
  <r>
    <x v="1312"/>
    <s v=" Ms"/>
    <s v="Randolph"/>
    <n v="38.79"/>
    <n v="5.08"/>
    <s v="No"/>
    <x v="0"/>
    <x v="1"/>
    <x v="1"/>
    <x v="1"/>
    <x v="0"/>
    <x v="2"/>
    <d v="1959-12-05T00:00:00"/>
    <x v="10"/>
    <x v="1"/>
    <s v="tier - 1"/>
    <x v="1303"/>
    <x v="0"/>
  </r>
  <r>
    <x v="1313"/>
    <s v=" Ms"/>
    <s v="Masterson"/>
    <n v="30.684999999999999"/>
    <n v="4.87"/>
    <s v="No"/>
    <x v="0"/>
    <x v="1"/>
    <x v="1"/>
    <x v="1"/>
    <x v="0"/>
    <x v="2"/>
    <d v="1962-07-25T00:00:00"/>
    <x v="10"/>
    <x v="3"/>
    <s v="tier - 1"/>
    <x v="1304"/>
    <x v="0"/>
  </r>
  <r>
    <x v="1314"/>
    <s v=" Mr"/>
    <s v="Friess"/>
    <n v="22.135000000000002"/>
    <n v="8.17"/>
    <s v="No"/>
    <x v="0"/>
    <x v="0"/>
    <x v="0"/>
    <x v="1"/>
    <x v="2"/>
    <x v="0"/>
    <d v="1961-08-03T00:00:00"/>
    <x v="27"/>
    <x v="3"/>
    <s v="tier - 2"/>
    <x v="1305"/>
    <x v="0"/>
  </r>
  <r>
    <x v="1315"/>
    <s v=" Ms"/>
    <s v="Mantoni"/>
    <n v="33.33"/>
    <n v="7.61"/>
    <s v="No"/>
    <x v="0"/>
    <x v="0"/>
    <x v="0"/>
    <x v="1"/>
    <x v="0"/>
    <x v="0"/>
    <d v="1990-12-05T00:00:00"/>
    <x v="28"/>
    <x v="4"/>
    <s v="tier - 3"/>
    <x v="1306"/>
    <x v="0"/>
  </r>
  <r>
    <x v="1316"/>
    <s v=" Ms"/>
    <s v="Bodeen"/>
    <n v="31.13"/>
    <n v="10.1"/>
    <s v="No"/>
    <x v="0"/>
    <x v="0"/>
    <x v="0"/>
    <x v="1"/>
    <x v="0"/>
    <x v="0"/>
    <d v="1985-09-27T00:00:00"/>
    <x v="32"/>
    <x v="1"/>
    <s v="tier - 3"/>
    <x v="1307"/>
    <x v="0"/>
  </r>
  <r>
    <x v="1317"/>
    <s v=" Ms"/>
    <s v="McPherson"/>
    <n v="28.9"/>
    <n v="11.24"/>
    <s v="No"/>
    <x v="0"/>
    <x v="0"/>
    <x v="0"/>
    <x v="1"/>
    <x v="3"/>
    <x v="0"/>
    <d v="1982-12-11T00:00:00"/>
    <x v="38"/>
    <x v="3"/>
    <s v="tier - 2"/>
    <x v="1308"/>
    <x v="0"/>
  </r>
  <r>
    <x v="1318"/>
    <s v=" Mr"/>
    <s v="Palko"/>
    <n v="43.31"/>
    <n v="6.1"/>
    <s v="yes"/>
    <x v="1"/>
    <x v="0"/>
    <x v="1"/>
    <x v="1"/>
    <x v="0"/>
    <x v="1"/>
    <d v="1974-09-16T00:00:00"/>
    <x v="12"/>
    <x v="1"/>
    <s v="tier - 1"/>
    <x v="1309"/>
    <x v="0"/>
  </r>
  <r>
    <x v="1319"/>
    <s v=" Ms"/>
    <s v="Breathitt"/>
    <n v="22.8"/>
    <n v="6.98"/>
    <s v="No"/>
    <x v="0"/>
    <x v="0"/>
    <x v="0"/>
    <x v="1"/>
    <x v="2"/>
    <x v="0"/>
    <d v="1990-12-24T00:00:00"/>
    <x v="27"/>
    <x v="1"/>
    <s v="tier - 2"/>
    <x v="1310"/>
    <x v="0"/>
  </r>
  <r>
    <x v="1320"/>
    <s v=" Mr"/>
    <s v="Evora"/>
    <n v="19.09"/>
    <n v="4"/>
    <s v="yes"/>
    <x v="0"/>
    <x v="0"/>
    <x v="1"/>
    <x v="1"/>
    <x v="2"/>
    <x v="2"/>
    <d v="1963-11-25T00:00:00"/>
    <x v="11"/>
    <x v="1"/>
    <s v="tier - 1"/>
    <x v="1311"/>
    <x v="0"/>
  </r>
  <r>
    <x v="1321"/>
    <s v=" Ms"/>
    <s v="Fischer"/>
    <n v="23.37"/>
    <n v="4.2300000000000004"/>
    <s v="No"/>
    <x v="0"/>
    <x v="0"/>
    <x v="0"/>
    <x v="1"/>
    <x v="2"/>
    <x v="2"/>
    <d v="1999-09-06T00:00:00"/>
    <x v="27"/>
    <x v="3"/>
    <s v="tier - 3"/>
    <x v="1312"/>
    <x v="0"/>
  </r>
  <r>
    <x v="1322"/>
    <s v=" Ms"/>
    <s v="Deba"/>
    <n v="33.44"/>
    <n v="4.72"/>
    <s v="yes"/>
    <x v="0"/>
    <x v="0"/>
    <x v="0"/>
    <x v="1"/>
    <x v="0"/>
    <x v="2"/>
    <d v="1960-11-22T00:00:00"/>
    <x v="10"/>
    <x v="3"/>
    <s v="tier - 2"/>
    <x v="1313"/>
    <x v="0"/>
  </r>
  <r>
    <x v="1323"/>
    <s v=" Ms"/>
    <s v="Leloup"/>
    <n v="28.05"/>
    <n v="5.63"/>
    <s v="yes"/>
    <x v="0"/>
    <x v="0"/>
    <x v="0"/>
    <x v="1"/>
    <x v="3"/>
    <x v="2"/>
    <d v="1985-11-29T00:00:00"/>
    <x v="27"/>
    <x v="3"/>
    <s v="tier - 2"/>
    <x v="1314"/>
    <x v="0"/>
  </r>
  <r>
    <x v="1324"/>
    <s v=" Ms"/>
    <s v="Labare"/>
    <n v="27.72"/>
    <n v="5.83"/>
    <s v="yes"/>
    <x v="0"/>
    <x v="0"/>
    <x v="0"/>
    <x v="1"/>
    <x v="3"/>
    <x v="1"/>
    <d v="1999-12-21T00:00:00"/>
    <x v="0"/>
    <x v="1"/>
    <s v="tier - 1"/>
    <x v="1315"/>
    <x v="0"/>
  </r>
  <r>
    <x v="1325"/>
    <s v=" Ms"/>
    <s v="Arouca"/>
    <n v="29.81"/>
    <n v="9.23"/>
    <s v="No"/>
    <x v="0"/>
    <x v="0"/>
    <x v="0"/>
    <x v="1"/>
    <x v="3"/>
    <x v="0"/>
    <d v="1961-07-28T00:00:00"/>
    <x v="44"/>
    <x v="1"/>
    <s v="tier - 3"/>
    <x v="1316"/>
    <x v="0"/>
  </r>
  <r>
    <x v="1326"/>
    <s v=" Ms"/>
    <s v="Reese"/>
    <n v="23.98"/>
    <n v="9.89"/>
    <s v="No"/>
    <x v="0"/>
    <x v="0"/>
    <x v="0"/>
    <x v="1"/>
    <x v="2"/>
    <x v="0"/>
    <d v="1991-06-04T00:00:00"/>
    <x v="36"/>
    <x v="3"/>
    <s v="tier - 3"/>
    <x v="1317"/>
    <x v="0"/>
  </r>
  <r>
    <x v="1327"/>
    <s v=" Mr"/>
    <s v="McCloskey"/>
    <n v="17.34"/>
    <n v="12"/>
    <s v="No"/>
    <x v="0"/>
    <x v="0"/>
    <x v="0"/>
    <x v="1"/>
    <x v="1"/>
    <x v="0"/>
    <d v="1989-11-21T00:00:00"/>
    <x v="13"/>
    <x v="3"/>
    <s v="tier - 2"/>
    <x v="1318"/>
    <x v="0"/>
  </r>
  <r>
    <x v="1328"/>
    <s v=" Mrs"/>
    <s v="Tedsen"/>
    <n v="40.39"/>
    <n v="4.24"/>
    <s v="yes"/>
    <x v="0"/>
    <x v="1"/>
    <x v="1"/>
    <x v="1"/>
    <x v="0"/>
    <x v="2"/>
    <d v="1985-12-04T00:00:00"/>
    <x v="5"/>
    <x v="1"/>
    <s v="tier - 1"/>
    <x v="1319"/>
    <x v="0"/>
  </r>
  <r>
    <x v="1329"/>
    <s v=" Mr"/>
    <s v="Koehlinger"/>
    <n v="25.96"/>
    <n v="4.68"/>
    <s v="yes"/>
    <x v="0"/>
    <x v="1"/>
    <x v="1"/>
    <x v="1"/>
    <x v="3"/>
    <x v="2"/>
    <d v="2002-12-06T00:00:00"/>
    <x v="10"/>
    <x v="0"/>
    <s v="tier - 3"/>
    <x v="1320"/>
    <x v="0"/>
  </r>
  <r>
    <x v="1330"/>
    <s v=" Ms"/>
    <s v="Pielechaty"/>
    <n v="17.68"/>
    <n v="8.57"/>
    <s v="yes"/>
    <x v="0"/>
    <x v="1"/>
    <x v="1"/>
    <x v="1"/>
    <x v="1"/>
    <x v="0"/>
    <d v="1992-07-03T00:00:00"/>
    <x v="11"/>
    <x v="1"/>
    <s v="tier - 2"/>
    <x v="1321"/>
    <x v="0"/>
  </r>
  <r>
    <x v="1331"/>
    <s v=" Mr"/>
    <s v="Korhonen"/>
    <n v="30.875"/>
    <n v="4.0999999999999996"/>
    <s v="No"/>
    <x v="0"/>
    <x v="0"/>
    <x v="0"/>
    <x v="1"/>
    <x v="0"/>
    <x v="2"/>
    <d v="1997-10-07T00:00:00"/>
    <x v="11"/>
    <x v="13"/>
    <s v="tier - 1"/>
    <x v="1322"/>
    <x v="0"/>
  </r>
  <r>
    <x v="1332"/>
    <s v=" Mrs"/>
    <s v="Kehr"/>
    <n v="30.81"/>
    <n v="4.49"/>
    <s v="No"/>
    <x v="0"/>
    <x v="0"/>
    <x v="0"/>
    <x v="1"/>
    <x v="0"/>
    <x v="2"/>
    <d v="1997-09-09T00:00:00"/>
    <x v="37"/>
    <x v="1"/>
    <s v="tier - 3"/>
    <x v="1323"/>
    <x v="2"/>
  </r>
  <r>
    <x v="1333"/>
    <s v=" Mr"/>
    <s v="Montagna"/>
    <n v="36.85"/>
    <n v="8.8000000000000007"/>
    <s v="No"/>
    <x v="0"/>
    <x v="0"/>
    <x v="2"/>
    <x v="1"/>
    <x v="0"/>
    <x v="0"/>
    <d v="1992-06-11T00:00:00"/>
    <x v="8"/>
    <x v="1"/>
    <s v="tier - 3"/>
    <x v="1324"/>
    <x v="2"/>
  </r>
  <r>
    <x v="1334"/>
    <s v=" Mr"/>
    <s v="M√ºller"/>
    <n v="35.86"/>
    <n v="7.93"/>
    <s v="No"/>
    <x v="0"/>
    <x v="0"/>
    <x v="2"/>
    <x v="1"/>
    <x v="0"/>
    <x v="0"/>
    <d v="1985-11-06T00:00:00"/>
    <x v="5"/>
    <x v="1"/>
    <s v="tier - 1"/>
    <x v="1325"/>
    <x v="2"/>
  </r>
  <r>
    <x v="1335"/>
    <s v=" Mr"/>
    <s v="Baker"/>
    <n v="30.3"/>
    <n v="9.4499999999999993"/>
    <s v="No"/>
    <x v="0"/>
    <x v="0"/>
    <x v="2"/>
    <x v="1"/>
    <x v="0"/>
    <x v="0"/>
    <d v="1984-07-22T00:00:00"/>
    <x v="26"/>
    <x v="1"/>
    <s v="tier - 2"/>
    <x v="1326"/>
    <x v="2"/>
  </r>
  <r>
    <x v="1336"/>
    <s v=" Mr"/>
    <s v="Sidebottom"/>
    <n v="32.015000000000001"/>
    <n v="7.67"/>
    <s v="No"/>
    <x v="0"/>
    <x v="0"/>
    <x v="0"/>
    <x v="1"/>
    <x v="0"/>
    <x v="0"/>
    <d v="1965-10-19T00:00:00"/>
    <x v="12"/>
    <x v="1"/>
    <s v="tier - 3"/>
    <x v="1327"/>
    <x v="2"/>
  </r>
  <r>
    <x v="1337"/>
    <s v=" Mrs"/>
    <s v="Johnson"/>
    <n v="25.06"/>
    <n v="10.53"/>
    <s v="No"/>
    <x v="0"/>
    <x v="0"/>
    <x v="2"/>
    <x v="1"/>
    <x v="3"/>
    <x v="0"/>
    <d v="1981-10-03T00:00:00"/>
    <x v="32"/>
    <x v="1"/>
    <s v="tier - 1"/>
    <x v="1328"/>
    <x v="2"/>
  </r>
  <r>
    <x v="1338"/>
    <s v=" Mr"/>
    <s v="Morris"/>
    <n v="18.829999999999998"/>
    <n v="10.08"/>
    <s v="yes"/>
    <x v="0"/>
    <x v="0"/>
    <x v="0"/>
    <x v="1"/>
    <x v="2"/>
    <x v="0"/>
    <d v="1985-12-05T00:00:00"/>
    <x v="38"/>
    <x v="0"/>
    <s v="tier - 1"/>
    <x v="1329"/>
    <x v="2"/>
  </r>
  <r>
    <x v="1339"/>
    <s v=" Mr"/>
    <s v="Chaisson"/>
    <n v="47.52"/>
    <n v="11.39"/>
    <s v="yes"/>
    <x v="0"/>
    <x v="0"/>
    <x v="1"/>
    <x v="1"/>
    <x v="0"/>
    <x v="0"/>
    <d v="1969-10-16T00:00:00"/>
    <x v="3"/>
    <x v="1"/>
    <s v="tier - 2"/>
    <x v="1330"/>
    <x v="2"/>
  </r>
  <r>
    <x v="1340"/>
    <s v=" Mrs"/>
    <s v="Pigott"/>
    <n v="37.82"/>
    <n v="6.36"/>
    <s v="No"/>
    <x v="0"/>
    <x v="0"/>
    <x v="0"/>
    <x v="1"/>
    <x v="0"/>
    <x v="1"/>
    <d v="1968-06-06T00:00:00"/>
    <x v="21"/>
    <x v="1"/>
    <s v="tier - 2"/>
    <x v="1331"/>
    <x v="2"/>
  </r>
  <r>
    <x v="1341"/>
    <s v=" Ms"/>
    <s v="Cochrane"/>
    <n v="44.16"/>
    <n v="5.31"/>
    <s v="yes"/>
    <x v="0"/>
    <x v="0"/>
    <x v="0"/>
    <x v="1"/>
    <x v="0"/>
    <x v="2"/>
    <d v="1999-12-02T00:00:00"/>
    <x v="38"/>
    <x v="1"/>
    <s v="tier - 1"/>
    <x v="1332"/>
    <x v="2"/>
  </r>
  <r>
    <x v="1342"/>
    <s v=" Mrs"/>
    <s v="Armitage"/>
    <n v="37.049999999999997"/>
    <n v="4.74"/>
    <s v="No"/>
    <x v="0"/>
    <x v="1"/>
    <x v="1"/>
    <x v="1"/>
    <x v="0"/>
    <x v="2"/>
    <d v="1965-12-21T00:00:00"/>
    <x v="0"/>
    <x v="1"/>
    <s v="tier - 1"/>
    <x v="1333"/>
    <x v="2"/>
  </r>
  <r>
    <x v="1343"/>
    <s v=" Ms"/>
    <s v="Shen"/>
    <n v="18.66"/>
    <n v="11.35"/>
    <s v="No"/>
    <x v="0"/>
    <x v="0"/>
    <x v="0"/>
    <x v="1"/>
    <x v="2"/>
    <x v="0"/>
    <d v="1970-10-02T00:00:00"/>
    <x v="13"/>
    <x v="1"/>
    <s v="tier - 2"/>
    <x v="1334"/>
    <x v="2"/>
  </r>
  <r>
    <x v="1344"/>
    <s v=" Mr"/>
    <s v="O'Kelly"/>
    <n v="36.200000000000003"/>
    <n v="6.81"/>
    <s v="yes"/>
    <x v="0"/>
    <x v="0"/>
    <x v="1"/>
    <x v="1"/>
    <x v="0"/>
    <x v="0"/>
    <d v="1990-12-13T00:00:00"/>
    <x v="37"/>
    <x v="1"/>
    <s v="tier - 3"/>
    <x v="1335"/>
    <x v="2"/>
  </r>
  <r>
    <x v="1345"/>
    <s v=" Ms"/>
    <s v="Huff"/>
    <n v="18.87"/>
    <n v="8.06"/>
    <s v="No"/>
    <x v="0"/>
    <x v="0"/>
    <x v="0"/>
    <x v="1"/>
    <x v="2"/>
    <x v="0"/>
    <d v="1994-07-02T00:00:00"/>
    <x v="8"/>
    <x v="0"/>
    <s v="tier - 2"/>
    <x v="1336"/>
    <x v="2"/>
  </r>
  <r>
    <x v="1346"/>
    <s v=" Mr"/>
    <s v="Dye"/>
    <n v="32.299999999999997"/>
    <n v="6.74"/>
    <s v="yes"/>
    <x v="0"/>
    <x v="0"/>
    <x v="1"/>
    <x v="1"/>
    <x v="0"/>
    <x v="0"/>
    <d v="1958-06-30T00:00:00"/>
    <x v="37"/>
    <x v="1"/>
    <s v="tier - 2"/>
    <x v="1337"/>
    <x v="2"/>
  </r>
  <r>
    <x v="1347"/>
    <s v=" Ms"/>
    <s v="Willard"/>
    <n v="22.64"/>
    <n v="6.54"/>
    <s v="yes"/>
    <x v="0"/>
    <x v="0"/>
    <x v="2"/>
    <x v="1"/>
    <x v="2"/>
    <x v="0"/>
    <d v="1960-07-09T00:00:00"/>
    <x v="26"/>
    <x v="1"/>
    <s v="tier - 2"/>
    <x v="1338"/>
    <x v="2"/>
  </r>
  <r>
    <x v="1348"/>
    <s v=" Mrs"/>
    <s v="D'Addario"/>
    <n v="28.69"/>
    <n v="5.4"/>
    <s v="No"/>
    <x v="0"/>
    <x v="0"/>
    <x v="0"/>
    <x v="1"/>
    <x v="3"/>
    <x v="2"/>
    <d v="2000-11-09T00:00:00"/>
    <x v="17"/>
    <x v="0"/>
    <s v="tier - 3"/>
    <x v="1339"/>
    <x v="2"/>
  </r>
  <r>
    <x v="1349"/>
    <s v=" Mr"/>
    <s v="Buchanan"/>
    <n v="28.16"/>
    <n v="5.58"/>
    <s v="yes"/>
    <x v="0"/>
    <x v="0"/>
    <x v="0"/>
    <x v="1"/>
    <x v="3"/>
    <x v="2"/>
    <d v="1958-12-25T00:00:00"/>
    <x v="12"/>
    <x v="0"/>
    <s v="tier - 1"/>
    <x v="1340"/>
    <x v="2"/>
  </r>
  <r>
    <x v="1350"/>
    <s v=" Ms"/>
    <s v="Clark"/>
    <n v="45.54"/>
    <n v="5.84"/>
    <s v="No"/>
    <x v="0"/>
    <x v="1"/>
    <x v="1"/>
    <x v="1"/>
    <x v="0"/>
    <x v="1"/>
    <d v="1991-08-22T00:00:00"/>
    <x v="28"/>
    <x v="1"/>
    <s v="tier - 2"/>
    <x v="1341"/>
    <x v="2"/>
  </r>
  <r>
    <x v="1351"/>
    <s v=" Mr"/>
    <s v="Waterson"/>
    <n v="28.7"/>
    <n v="4.2"/>
    <s v="No"/>
    <x v="0"/>
    <x v="0"/>
    <x v="0"/>
    <x v="1"/>
    <x v="3"/>
    <x v="2"/>
    <d v="1988-07-22T00:00:00"/>
    <x v="19"/>
    <x v="6"/>
    <s v="tier - 1"/>
    <x v="1342"/>
    <x v="2"/>
  </r>
  <r>
    <x v="1352"/>
    <s v=" Ms"/>
    <s v="Piras"/>
    <n v="27.74"/>
    <n v="6.06"/>
    <s v="yes"/>
    <x v="0"/>
    <x v="0"/>
    <x v="0"/>
    <x v="1"/>
    <x v="3"/>
    <x v="1"/>
    <d v="2004-09-05T00:00:00"/>
    <x v="42"/>
    <x v="0"/>
    <s v="tier - 2"/>
    <x v="1343"/>
    <x v="2"/>
  </r>
  <r>
    <x v="1353"/>
    <s v=" Ms"/>
    <s v="Olson"/>
    <n v="36.954999999999998"/>
    <n v="7.57"/>
    <s v="No"/>
    <x v="0"/>
    <x v="0"/>
    <x v="0"/>
    <x v="1"/>
    <x v="0"/>
    <x v="0"/>
    <d v="1970-08-27T00:00:00"/>
    <x v="5"/>
    <x v="1"/>
    <s v="tier - 3"/>
    <x v="1344"/>
    <x v="2"/>
  </r>
  <r>
    <x v="1354"/>
    <s v=" Ms"/>
    <s v="Manfredi"/>
    <n v="30.69"/>
    <n v="6.15"/>
    <s v="No"/>
    <x v="0"/>
    <x v="0"/>
    <x v="0"/>
    <x v="1"/>
    <x v="0"/>
    <x v="1"/>
    <d v="1974-09-21T00:00:00"/>
    <x v="7"/>
    <x v="1"/>
    <s v="tier - 2"/>
    <x v="1345"/>
    <x v="2"/>
  </r>
  <r>
    <x v="1355"/>
    <s v=" Ms"/>
    <s v="Landberg"/>
    <n v="24.984999999999999"/>
    <n v="4.5599999999999996"/>
    <s v="No"/>
    <x v="0"/>
    <x v="0"/>
    <x v="0"/>
    <x v="1"/>
    <x v="2"/>
    <x v="2"/>
    <d v="2004-12-05T00:00:00"/>
    <x v="11"/>
    <x v="0"/>
    <s v="tier - 3"/>
    <x v="1346"/>
    <x v="2"/>
  </r>
  <r>
    <x v="1356"/>
    <s v=" Ms"/>
    <s v="Flynn"/>
    <n v="39.42"/>
    <n v="4.72"/>
    <s v="yes"/>
    <x v="0"/>
    <x v="0"/>
    <x v="1"/>
    <x v="1"/>
    <x v="0"/>
    <x v="2"/>
    <d v="1975-06-04T00:00:00"/>
    <x v="21"/>
    <x v="0"/>
    <s v="tier - 1"/>
    <x v="1347"/>
    <x v="2"/>
  </r>
  <r>
    <x v="1357"/>
    <s v=" Mr"/>
    <s v="Bishop"/>
    <n v="16.8"/>
    <n v="7.98"/>
    <s v="No"/>
    <x v="0"/>
    <x v="0"/>
    <x v="0"/>
    <x v="1"/>
    <x v="1"/>
    <x v="0"/>
    <d v="1973-07-07T00:00:00"/>
    <x v="17"/>
    <x v="1"/>
    <s v="tier - 3"/>
    <x v="1348"/>
    <x v="2"/>
  </r>
  <r>
    <x v="1358"/>
    <s v=" Ms"/>
    <s v="Devitt"/>
    <n v="23.274999999999999"/>
    <n v="6.26"/>
    <s v="yes"/>
    <x v="0"/>
    <x v="1"/>
    <x v="1"/>
    <x v="1"/>
    <x v="2"/>
    <x v="1"/>
    <d v="2002-10-11T00:00:00"/>
    <x v="39"/>
    <x v="0"/>
    <s v="tier - 1"/>
    <x v="1349"/>
    <x v="2"/>
  </r>
  <r>
    <x v="1359"/>
    <s v=" Ms"/>
    <s v="Lynch"/>
    <n v="22.8"/>
    <n v="4.29"/>
    <s v="yes"/>
    <x v="0"/>
    <x v="1"/>
    <x v="1"/>
    <x v="1"/>
    <x v="2"/>
    <x v="2"/>
    <d v="2000-12-26T00:00:00"/>
    <x v="32"/>
    <x v="1"/>
    <s v="tier - 3"/>
    <x v="1350"/>
    <x v="2"/>
  </r>
  <r>
    <x v="1360"/>
    <s v=" Mr"/>
    <s v="Tramontano"/>
    <n v="24.3"/>
    <n v="5.43"/>
    <s v="No"/>
    <x v="0"/>
    <x v="0"/>
    <x v="2"/>
    <x v="1"/>
    <x v="2"/>
    <x v="2"/>
    <d v="2001-06-05T00:00:00"/>
    <x v="12"/>
    <x v="1"/>
    <s v="tier - 2"/>
    <x v="1351"/>
    <x v="2"/>
  </r>
  <r>
    <x v="1361"/>
    <s v=" Mr"/>
    <s v="Davidson"/>
    <n v="25.13"/>
    <n v="8"/>
    <s v="yes"/>
    <x v="0"/>
    <x v="0"/>
    <x v="1"/>
    <x v="1"/>
    <x v="3"/>
    <x v="0"/>
    <d v="1970-12-03T00:00:00"/>
    <x v="44"/>
    <x v="1"/>
    <s v="tier - 2"/>
    <x v="1352"/>
    <x v="2"/>
  </r>
  <r>
    <x v="1362"/>
    <s v=" Mr"/>
    <s v="Burke"/>
    <n v="22.72"/>
    <n v="9.9600000000000009"/>
    <s v="yes"/>
    <x v="0"/>
    <x v="0"/>
    <x v="2"/>
    <x v="1"/>
    <x v="2"/>
    <x v="0"/>
    <d v="1963-08-21T00:00:00"/>
    <x v="19"/>
    <x v="3"/>
    <s v="tier - 3"/>
    <x v="1353"/>
    <x v="2"/>
  </r>
  <r>
    <x v="1363"/>
    <s v=" Ms"/>
    <s v="McGraw"/>
    <n v="32.6"/>
    <n v="6.8"/>
    <s v="yes"/>
    <x v="0"/>
    <x v="0"/>
    <x v="0"/>
    <x v="1"/>
    <x v="0"/>
    <x v="0"/>
    <d v="1972-07-17T00:00:00"/>
    <x v="28"/>
    <x v="4"/>
    <s v="tier - 3"/>
    <x v="1354"/>
    <x v="2"/>
  </r>
  <r>
    <x v="1364"/>
    <s v=" Ms"/>
    <s v="Fellure"/>
    <n v="17.28"/>
    <n v="6.22"/>
    <s v="yes"/>
    <x v="0"/>
    <x v="0"/>
    <x v="2"/>
    <x v="1"/>
    <x v="1"/>
    <x v="1"/>
    <d v="2001-08-02T00:00:00"/>
    <x v="19"/>
    <x v="1"/>
    <s v="tier - 1"/>
    <x v="1355"/>
    <x v="2"/>
  </r>
  <r>
    <x v="1365"/>
    <s v=" Mrs"/>
    <s v="Sanford"/>
    <n v="27.92"/>
    <n v="5.79"/>
    <s v="No"/>
    <x v="0"/>
    <x v="0"/>
    <x v="1"/>
    <x v="1"/>
    <x v="3"/>
    <x v="1"/>
    <d v="1968-12-11T00:00:00"/>
    <x v="38"/>
    <x v="1"/>
    <s v="tier - 3"/>
    <x v="1356"/>
    <x v="2"/>
  </r>
  <r>
    <x v="1366"/>
    <s v=" Ms"/>
    <s v="Wrenn"/>
    <n v="38.284999999999997"/>
    <n v="5.41"/>
    <s v="No"/>
    <x v="0"/>
    <x v="0"/>
    <x v="0"/>
    <x v="1"/>
    <x v="0"/>
    <x v="2"/>
    <d v="1968-08-22T00:00:00"/>
    <x v="21"/>
    <x v="1"/>
    <s v="tier - 2"/>
    <x v="1357"/>
    <x v="2"/>
  </r>
  <r>
    <x v="1367"/>
    <s v=" Mr"/>
    <s v="Lindsey"/>
    <n v="16.48"/>
    <n v="11.05"/>
    <s v="No"/>
    <x v="0"/>
    <x v="0"/>
    <x v="0"/>
    <x v="1"/>
    <x v="1"/>
    <x v="0"/>
    <d v="1972-09-26T00:00:00"/>
    <x v="7"/>
    <x v="0"/>
    <s v="tier - 2"/>
    <x v="1358"/>
    <x v="2"/>
  </r>
  <r>
    <x v="1368"/>
    <s v=" Mr"/>
    <s v="Krueger"/>
    <n v="38.57"/>
    <n v="6.27"/>
    <s v="No"/>
    <x v="0"/>
    <x v="0"/>
    <x v="0"/>
    <x v="1"/>
    <x v="0"/>
    <x v="1"/>
    <d v="1975-12-14T00:00:00"/>
    <x v="21"/>
    <x v="1"/>
    <s v="tier - 1"/>
    <x v="1359"/>
    <x v="2"/>
  </r>
  <r>
    <x v="1369"/>
    <s v=" Mr"/>
    <s v="Babler"/>
    <n v="43.85"/>
    <n v="4.7699999999999996"/>
    <s v="yes"/>
    <x v="0"/>
    <x v="0"/>
    <x v="0"/>
    <x v="1"/>
    <x v="0"/>
    <x v="2"/>
    <d v="1998-06-14T00:00:00"/>
    <x v="3"/>
    <x v="3"/>
    <s v="tier - 2"/>
    <x v="1360"/>
    <x v="2"/>
  </r>
  <r>
    <x v="1370"/>
    <s v=" Ms"/>
    <s v="Brezenski"/>
    <n v="30.11"/>
    <n v="4.08"/>
    <s v="No"/>
    <x v="0"/>
    <x v="0"/>
    <x v="0"/>
    <x v="1"/>
    <x v="0"/>
    <x v="2"/>
    <d v="1995-12-04T00:00:00"/>
    <x v="32"/>
    <x v="0"/>
    <s v="tier - 2"/>
    <x v="1361"/>
    <x v="2"/>
  </r>
  <r>
    <x v="1371"/>
    <s v=" Ms"/>
    <s v="Marschner"/>
    <n v="31.59"/>
    <n v="6.01"/>
    <s v="No"/>
    <x v="0"/>
    <x v="0"/>
    <x v="0"/>
    <x v="1"/>
    <x v="0"/>
    <x v="1"/>
    <d v="1975-11-14T00:00:00"/>
    <x v="28"/>
    <x v="3"/>
    <s v="tier - 3"/>
    <x v="1362"/>
    <x v="2"/>
  </r>
  <r>
    <x v="1372"/>
    <s v=" Mr"/>
    <s v="King"/>
    <n v="40.15"/>
    <n v="11.84"/>
    <s v="No"/>
    <x v="0"/>
    <x v="0"/>
    <x v="0"/>
    <x v="1"/>
    <x v="0"/>
    <x v="0"/>
    <d v="1987-06-14T00:00:00"/>
    <x v="9"/>
    <x v="4"/>
    <s v="tier - 1"/>
    <x v="1363"/>
    <x v="2"/>
  </r>
  <r>
    <x v="1373"/>
    <s v=" Mr"/>
    <s v="Montez"/>
    <n v="40.700000000000003"/>
    <n v="6.27"/>
    <s v="yes"/>
    <x v="0"/>
    <x v="1"/>
    <x v="1"/>
    <x v="1"/>
    <x v="0"/>
    <x v="1"/>
    <d v="1969-07-23T00:00:00"/>
    <x v="0"/>
    <x v="1"/>
    <s v="tier - 1"/>
    <x v="1364"/>
    <x v="2"/>
  </r>
  <r>
    <x v="1374"/>
    <s v=" Mrs"/>
    <s v="Campbell"/>
    <n v="40.76"/>
    <n v="5.28"/>
    <s v="No"/>
    <x v="0"/>
    <x v="0"/>
    <x v="0"/>
    <x v="1"/>
    <x v="0"/>
    <x v="2"/>
    <d v="1970-11-26T00:00:00"/>
    <x v="17"/>
    <x v="6"/>
    <s v="tier - 2"/>
    <x v="1365"/>
    <x v="2"/>
  </r>
  <r>
    <x v="1375"/>
    <s v=" Mr"/>
    <s v="Hurt"/>
    <n v="29.7"/>
    <n v="7.03"/>
    <s v="No"/>
    <x v="0"/>
    <x v="0"/>
    <x v="0"/>
    <x v="1"/>
    <x v="3"/>
    <x v="0"/>
    <d v="1995-06-10T00:00:00"/>
    <x v="28"/>
    <x v="1"/>
    <s v="tier - 3"/>
    <x v="1366"/>
    <x v="2"/>
  </r>
  <r>
    <x v="1376"/>
    <s v=" Mr"/>
    <s v="Garey"/>
    <n v="40.58"/>
    <n v="5.32"/>
    <s v="yes"/>
    <x v="0"/>
    <x v="1"/>
    <x v="1"/>
    <x v="1"/>
    <x v="0"/>
    <x v="2"/>
    <d v="1994-09-09T00:00:00"/>
    <x v="27"/>
    <x v="6"/>
    <s v="tier - 2"/>
    <x v="1367"/>
    <x v="2"/>
  </r>
  <r>
    <x v="1377"/>
    <s v=" Ms"/>
    <s v="Reddy"/>
    <n v="33.06"/>
    <n v="9.59"/>
    <s v="yes"/>
    <x v="0"/>
    <x v="0"/>
    <x v="0"/>
    <x v="1"/>
    <x v="0"/>
    <x v="0"/>
    <d v="1992-10-11T00:00:00"/>
    <x v="10"/>
    <x v="1"/>
    <s v="tier - 3"/>
    <x v="1368"/>
    <x v="2"/>
  </r>
  <r>
    <x v="1378"/>
    <s v=" Mr"/>
    <s v="Mueller"/>
    <n v="26.62"/>
    <n v="6.15"/>
    <s v="yes"/>
    <x v="0"/>
    <x v="0"/>
    <x v="0"/>
    <x v="1"/>
    <x v="3"/>
    <x v="1"/>
    <d v="1996-08-28T00:00:00"/>
    <x v="12"/>
    <x v="0"/>
    <s v="tier - 1"/>
    <x v="1369"/>
    <x v="2"/>
  </r>
  <r>
    <x v="1379"/>
    <s v=" Mr"/>
    <s v="Julia"/>
    <n v="37.1"/>
    <n v="11.08"/>
    <s v="No"/>
    <x v="0"/>
    <x v="0"/>
    <x v="0"/>
    <x v="1"/>
    <x v="0"/>
    <x v="0"/>
    <d v="1976-10-12T00:00:00"/>
    <x v="8"/>
    <x v="1"/>
    <s v="tier - 2"/>
    <x v="1370"/>
    <x v="2"/>
  </r>
  <r>
    <x v="1380"/>
    <s v=" Mr"/>
    <s v="Uribe"/>
    <n v="18.28"/>
    <n v="7.95"/>
    <s v="No"/>
    <x v="0"/>
    <x v="0"/>
    <x v="0"/>
    <x v="1"/>
    <x v="1"/>
    <x v="0"/>
    <d v="1975-06-13T00:00:00"/>
    <x v="41"/>
    <x v="3"/>
    <s v="tier - 2"/>
    <x v="1371"/>
    <x v="2"/>
  </r>
  <r>
    <x v="1381"/>
    <s v=" Ms"/>
    <s v="Hand"/>
    <n v="35.814999999999998"/>
    <n v="6.23"/>
    <s v="No"/>
    <x v="0"/>
    <x v="0"/>
    <x v="0"/>
    <x v="1"/>
    <x v="0"/>
    <x v="1"/>
    <d v="1972-09-14T00:00:00"/>
    <x v="36"/>
    <x v="4"/>
    <s v="tier - 3"/>
    <x v="1372"/>
    <x v="2"/>
  </r>
  <r>
    <x v="1382"/>
    <s v=" Mr"/>
    <s v="Petersen"/>
    <n v="30.69"/>
    <n v="6.5"/>
    <s v="No"/>
    <x v="0"/>
    <x v="0"/>
    <x v="0"/>
    <x v="1"/>
    <x v="0"/>
    <x v="1"/>
    <d v="1961-10-21T00:00:00"/>
    <x v="0"/>
    <x v="4"/>
    <s v="tier - 2"/>
    <x v="1373"/>
    <x v="2"/>
  </r>
  <r>
    <x v="1383"/>
    <s v=" Mr"/>
    <s v="Mac-Thiong"/>
    <n v="26.125"/>
    <n v="5.22"/>
    <s v="No"/>
    <x v="0"/>
    <x v="0"/>
    <x v="0"/>
    <x v="1"/>
    <x v="3"/>
    <x v="2"/>
    <d v="1968-07-06T00:00:00"/>
    <x v="26"/>
    <x v="10"/>
    <s v="tier - 2"/>
    <x v="1374"/>
    <x v="2"/>
  </r>
  <r>
    <x v="1384"/>
    <s v=" Ms"/>
    <s v="Walker"/>
    <n v="34.58"/>
    <n v="6.3"/>
    <s v="No"/>
    <x v="0"/>
    <x v="1"/>
    <x v="1"/>
    <x v="1"/>
    <x v="0"/>
    <x v="1"/>
    <d v="1970-11-30T00:00:00"/>
    <x v="12"/>
    <x v="1"/>
    <s v="tier - 3"/>
    <x v="1375"/>
    <x v="2"/>
  </r>
  <r>
    <x v="1385"/>
    <s v=" Mr"/>
    <s v="Steidl"/>
    <n v="27.4"/>
    <n v="8.84"/>
    <s v="No"/>
    <x v="0"/>
    <x v="0"/>
    <x v="0"/>
    <x v="1"/>
    <x v="3"/>
    <x v="0"/>
    <d v="1999-10-07T00:00:00"/>
    <x v="32"/>
    <x v="1"/>
    <s v="tier - 1"/>
    <x v="1376"/>
    <x v="2"/>
  </r>
  <r>
    <x v="1386"/>
    <s v=" Mr"/>
    <s v="Rose"/>
    <n v="27.53"/>
    <n v="4.1100000000000003"/>
    <s v="No"/>
    <x v="0"/>
    <x v="0"/>
    <x v="1"/>
    <x v="1"/>
    <x v="3"/>
    <x v="2"/>
    <d v="2004-08-03T00:00:00"/>
    <x v="37"/>
    <x v="1"/>
    <s v="tier - 1"/>
    <x v="1377"/>
    <x v="2"/>
  </r>
  <r>
    <x v="1387"/>
    <s v=" Ms"/>
    <s v="Alderfer"/>
    <n v="33"/>
    <n v="4.57"/>
    <s v="No"/>
    <x v="0"/>
    <x v="0"/>
    <x v="0"/>
    <x v="1"/>
    <x v="0"/>
    <x v="2"/>
    <d v="1964-12-16T00:00:00"/>
    <x v="38"/>
    <x v="4"/>
    <s v="tier - 1"/>
    <x v="1378"/>
    <x v="2"/>
  </r>
  <r>
    <x v="1388"/>
    <s v=" Mr"/>
    <s v="Ryland"/>
    <n v="25.78"/>
    <n v="11.06"/>
    <s v="yes"/>
    <x v="0"/>
    <x v="0"/>
    <x v="0"/>
    <x v="1"/>
    <x v="3"/>
    <x v="0"/>
    <d v="1974-09-10T00:00:00"/>
    <x v="17"/>
    <x v="1"/>
    <s v="tier - 1"/>
    <x v="1379"/>
    <x v="2"/>
  </r>
  <r>
    <x v="1389"/>
    <s v=" Mr"/>
    <s v="Bethea"/>
    <n v="22.66"/>
    <n v="10.68"/>
    <s v="No"/>
    <x v="0"/>
    <x v="0"/>
    <x v="0"/>
    <x v="1"/>
    <x v="2"/>
    <x v="0"/>
    <d v="2003-12-30T00:00:00"/>
    <x v="11"/>
    <x v="3"/>
    <s v="tier - 2"/>
    <x v="1380"/>
    <x v="2"/>
  </r>
  <r>
    <x v="1390"/>
    <s v=" Mr"/>
    <s v="Kelly"/>
    <n v="38.81"/>
    <n v="6.14"/>
    <s v="yes"/>
    <x v="0"/>
    <x v="0"/>
    <x v="1"/>
    <x v="1"/>
    <x v="0"/>
    <x v="1"/>
    <d v="1971-07-10T00:00:00"/>
    <x v="28"/>
    <x v="1"/>
    <s v="tier - 2"/>
    <x v="1381"/>
    <x v="2"/>
  </r>
  <r>
    <x v="1391"/>
    <s v=" Mr"/>
    <s v="Blois"/>
    <n v="38.51"/>
    <n v="5.45"/>
    <s v="yes"/>
    <x v="0"/>
    <x v="0"/>
    <x v="0"/>
    <x v="1"/>
    <x v="0"/>
    <x v="2"/>
    <d v="1970-08-08T00:00:00"/>
    <x v="28"/>
    <x v="0"/>
    <s v="tier - 3"/>
    <x v="1382"/>
    <x v="2"/>
  </r>
  <r>
    <x v="1392"/>
    <s v=" Ms"/>
    <s v="Dayton"/>
    <n v="22.98"/>
    <n v="6.14"/>
    <s v="yes"/>
    <x v="0"/>
    <x v="0"/>
    <x v="0"/>
    <x v="1"/>
    <x v="2"/>
    <x v="1"/>
    <d v="1973-06-27T00:00:00"/>
    <x v="26"/>
    <x v="3"/>
    <s v="tier - 3"/>
    <x v="1383"/>
    <x v="2"/>
  </r>
  <r>
    <x v="1393"/>
    <s v=" Ms"/>
    <s v="Cloud"/>
    <n v="15.65"/>
    <n v="7.85"/>
    <s v="No"/>
    <x v="0"/>
    <x v="0"/>
    <x v="0"/>
    <x v="1"/>
    <x v="1"/>
    <x v="0"/>
    <d v="1974-06-02T00:00:00"/>
    <x v="36"/>
    <x v="3"/>
    <s v="tier - 2"/>
    <x v="1384"/>
    <x v="2"/>
  </r>
  <r>
    <x v="1394"/>
    <s v=" Mr"/>
    <s v="Betournay"/>
    <n v="39.97"/>
    <n v="4.09"/>
    <s v="No"/>
    <x v="0"/>
    <x v="0"/>
    <x v="1"/>
    <x v="1"/>
    <x v="0"/>
    <x v="2"/>
    <d v="1983-08-26T00:00:00"/>
    <x v="19"/>
    <x v="1"/>
    <s v="tier - 2"/>
    <x v="1385"/>
    <x v="2"/>
  </r>
  <r>
    <x v="1395"/>
    <s v=" Mr"/>
    <s v="Temple"/>
    <n v="37.22"/>
    <n v="4.62"/>
    <s v="No"/>
    <x v="0"/>
    <x v="1"/>
    <x v="1"/>
    <x v="1"/>
    <x v="0"/>
    <x v="2"/>
    <d v="1975-11-13T00:00:00"/>
    <x v="42"/>
    <x v="1"/>
    <s v="tier - 3"/>
    <x v="1386"/>
    <x v="2"/>
  </r>
  <r>
    <x v="1396"/>
    <s v=" Ms"/>
    <s v="Rollie"/>
    <n v="41.325000000000003"/>
    <n v="5.77"/>
    <s v="No"/>
    <x v="0"/>
    <x v="0"/>
    <x v="0"/>
    <x v="1"/>
    <x v="0"/>
    <x v="1"/>
    <d v="1973-10-22T00:00:00"/>
    <x v="42"/>
    <x v="0"/>
    <s v="tier - 2"/>
    <x v="1387"/>
    <x v="2"/>
  </r>
  <r>
    <x v="1397"/>
    <s v=" Mrs"/>
    <s v="Roybal"/>
    <n v="40.31"/>
    <n v="5.84"/>
    <s v="No"/>
    <x v="0"/>
    <x v="0"/>
    <x v="0"/>
    <x v="1"/>
    <x v="0"/>
    <x v="1"/>
    <d v="1994-10-03T00:00:00"/>
    <x v="32"/>
    <x v="0"/>
    <s v="tier - 3"/>
    <x v="1388"/>
    <x v="2"/>
  </r>
  <r>
    <x v="1398"/>
    <s v=" Ms"/>
    <s v="Turgeon"/>
    <n v="29.48"/>
    <n v="4.91"/>
    <s v="No"/>
    <x v="0"/>
    <x v="0"/>
    <x v="0"/>
    <x v="1"/>
    <x v="3"/>
    <x v="2"/>
    <d v="1969-11-14T00:00:00"/>
    <x v="26"/>
    <x v="3"/>
    <s v="tier - 3"/>
    <x v="1389"/>
    <x v="2"/>
  </r>
  <r>
    <x v="1399"/>
    <s v=" Ms"/>
    <s v="Deingenis"/>
    <n v="33.155000000000001"/>
    <n v="5.07"/>
    <s v="No"/>
    <x v="0"/>
    <x v="0"/>
    <x v="0"/>
    <x v="1"/>
    <x v="0"/>
    <x v="2"/>
    <d v="1975-09-09T00:00:00"/>
    <x v="1"/>
    <x v="3"/>
    <s v="tier - 2"/>
    <x v="1390"/>
    <x v="2"/>
  </r>
  <r>
    <x v="1400"/>
    <s v=" Ms"/>
    <s v="Hodge"/>
    <n v="42.85"/>
    <n v="5.81"/>
    <s v="yes"/>
    <x v="0"/>
    <x v="0"/>
    <x v="0"/>
    <x v="1"/>
    <x v="0"/>
    <x v="1"/>
    <d v="1970-11-09T00:00:00"/>
    <x v="5"/>
    <x v="3"/>
    <s v="tier - 2"/>
    <x v="1391"/>
    <x v="2"/>
  </r>
  <r>
    <x v="1401"/>
    <s v=" Ms"/>
    <s v="Gibbs"/>
    <n v="32.340000000000003"/>
    <n v="11.2"/>
    <s v="No"/>
    <x v="0"/>
    <x v="0"/>
    <x v="0"/>
    <x v="1"/>
    <x v="0"/>
    <x v="0"/>
    <d v="2003-07-25T00:00:00"/>
    <x v="28"/>
    <x v="3"/>
    <s v="tier - 1"/>
    <x v="1392"/>
    <x v="2"/>
  </r>
  <r>
    <x v="1402"/>
    <s v=" Ms"/>
    <s v="Trom"/>
    <n v="27.5"/>
    <n v="10.75"/>
    <s v="No"/>
    <x v="0"/>
    <x v="0"/>
    <x v="0"/>
    <x v="1"/>
    <x v="3"/>
    <x v="0"/>
    <d v="1979-11-14T00:00:00"/>
    <x v="28"/>
    <x v="1"/>
    <s v="tier - 2"/>
    <x v="1393"/>
    <x v="1"/>
  </r>
  <r>
    <x v="1403"/>
    <s v=" Ms"/>
    <s v="Sizer"/>
    <n v="25.8"/>
    <n v="7.8"/>
    <s v="No"/>
    <x v="0"/>
    <x v="0"/>
    <x v="0"/>
    <x v="1"/>
    <x v="3"/>
    <x v="0"/>
    <d v="1983-12-21T00:00:00"/>
    <x v="32"/>
    <x v="0"/>
    <s v="tier - 1"/>
    <x v="1394"/>
    <x v="1"/>
  </r>
  <r>
    <x v="1404"/>
    <s v=" Ms"/>
    <s v="Ellison"/>
    <n v="25"/>
    <n v="7.04"/>
    <s v="No"/>
    <x v="0"/>
    <x v="0"/>
    <x v="0"/>
    <x v="1"/>
    <x v="3"/>
    <x v="0"/>
    <d v="1966-08-18T00:00:00"/>
    <x v="28"/>
    <x v="4"/>
    <s v="tier - 3"/>
    <x v="1395"/>
    <x v="1"/>
  </r>
  <r>
    <x v="1405"/>
    <s v=" Mr"/>
    <s v="Sulkowski"/>
    <n v="41.2"/>
    <n v="4.18"/>
    <s v="yes"/>
    <x v="0"/>
    <x v="0"/>
    <x v="0"/>
    <x v="1"/>
    <x v="0"/>
    <x v="2"/>
    <d v="1999-08-26T00:00:00"/>
    <x v="19"/>
    <x v="1"/>
    <s v="tier - 2"/>
    <x v="1396"/>
    <x v="1"/>
  </r>
  <r>
    <x v="1406"/>
    <s v=" Ms"/>
    <s v="Maringo"/>
    <n v="17.78"/>
    <n v="8.19"/>
    <s v="No"/>
    <x v="0"/>
    <x v="0"/>
    <x v="0"/>
    <x v="1"/>
    <x v="1"/>
    <x v="0"/>
    <d v="1982-12-27T00:00:00"/>
    <x v="19"/>
    <x v="4"/>
    <s v="tier - 3"/>
    <x v="1397"/>
    <x v="2"/>
  </r>
  <r>
    <x v="1407"/>
    <s v=" Mr"/>
    <s v="Lattin"/>
    <n v="40.119999999999997"/>
    <n v="6.22"/>
    <s v="yes"/>
    <x v="0"/>
    <x v="1"/>
    <x v="1"/>
    <x v="1"/>
    <x v="0"/>
    <x v="1"/>
    <d v="1971-06-16T00:00:00"/>
    <x v="19"/>
    <x v="0"/>
    <s v="tier - 3"/>
    <x v="1398"/>
    <x v="2"/>
  </r>
  <r>
    <x v="1408"/>
    <s v=" Mr"/>
    <s v="Deblander"/>
    <n v="19.350000000000001"/>
    <n v="8.2200000000000006"/>
    <s v="yes"/>
    <x v="0"/>
    <x v="0"/>
    <x v="0"/>
    <x v="1"/>
    <x v="2"/>
    <x v="0"/>
    <d v="1965-08-24T00:00:00"/>
    <x v="37"/>
    <x v="0"/>
    <s v="tier - 1"/>
    <x v="1399"/>
    <x v="1"/>
  </r>
  <r>
    <x v="1409"/>
    <s v=" Mr"/>
    <s v="O'Neill"/>
    <n v="36.69"/>
    <n v="6.15"/>
    <s v="No"/>
    <x v="0"/>
    <x v="0"/>
    <x v="0"/>
    <x v="1"/>
    <x v="0"/>
    <x v="1"/>
    <d v="2001-08-28T00:00:00"/>
    <x v="26"/>
    <x v="4"/>
    <s v="tier - 1"/>
    <x v="1400"/>
    <x v="1"/>
  </r>
  <r>
    <x v="1410"/>
    <s v=" Ms"/>
    <s v="Davis"/>
    <n v="28.51"/>
    <n v="5.65"/>
    <s v="yes"/>
    <x v="0"/>
    <x v="0"/>
    <x v="1"/>
    <x v="1"/>
    <x v="3"/>
    <x v="2"/>
    <d v="1989-10-14T00:00:00"/>
    <x v="38"/>
    <x v="3"/>
    <s v="tier - 1"/>
    <x v="1401"/>
    <x v="1"/>
  </r>
  <r>
    <x v="1411"/>
    <s v=" Ms"/>
    <s v="Stanek"/>
    <n v="30.21"/>
    <n v="5.5"/>
    <s v="No"/>
    <x v="0"/>
    <x v="0"/>
    <x v="1"/>
    <x v="1"/>
    <x v="0"/>
    <x v="2"/>
    <d v="1975-12-19T00:00:00"/>
    <x v="27"/>
    <x v="1"/>
    <s v="tier - 3"/>
    <x v="1402"/>
    <x v="1"/>
  </r>
  <r>
    <x v="1412"/>
    <s v=" Ms"/>
    <s v="Harris"/>
    <n v="24.33"/>
    <n v="8"/>
    <s v="No"/>
    <x v="0"/>
    <x v="0"/>
    <x v="0"/>
    <x v="1"/>
    <x v="2"/>
    <x v="0"/>
    <d v="2003-09-28T00:00:00"/>
    <x v="37"/>
    <x v="13"/>
    <s v="tier - 1"/>
    <x v="1403"/>
    <x v="2"/>
  </r>
  <r>
    <x v="1413"/>
    <s v=" Mr"/>
    <s v="Manning"/>
    <n v="19.855"/>
    <n v="5.71"/>
    <s v="yes"/>
    <x v="0"/>
    <x v="0"/>
    <x v="0"/>
    <x v="1"/>
    <x v="2"/>
    <x v="1"/>
    <d v="1979-08-17T00:00:00"/>
    <x v="19"/>
    <x v="12"/>
    <s v="tier - 1"/>
    <x v="1404"/>
    <x v="1"/>
  </r>
  <r>
    <x v="1414"/>
    <s v=" Mr"/>
    <s v="Barrera Munoz"/>
    <n v="25.364999999999998"/>
    <n v="11.71"/>
    <s v="No"/>
    <x v="0"/>
    <x v="0"/>
    <x v="0"/>
    <x v="1"/>
    <x v="3"/>
    <x v="0"/>
    <d v="1963-08-27T00:00:00"/>
    <x v="19"/>
    <x v="4"/>
    <s v="tier - 1"/>
    <x v="1405"/>
    <x v="1"/>
  </r>
  <r>
    <x v="1415"/>
    <s v=" Mr"/>
    <s v="Schauwaers"/>
    <n v="29.6"/>
    <n v="6.17"/>
    <s v="yes"/>
    <x v="0"/>
    <x v="1"/>
    <x v="1"/>
    <x v="1"/>
    <x v="3"/>
    <x v="1"/>
    <d v="1979-09-28T00:00:00"/>
    <x v="19"/>
    <x v="4"/>
    <s v="tier - 2"/>
    <x v="1406"/>
    <x v="1"/>
  </r>
  <r>
    <x v="1416"/>
    <s v=" Ms"/>
    <s v="Hartman"/>
    <n v="39.43"/>
    <n v="6.1"/>
    <s v="yes"/>
    <x v="0"/>
    <x v="1"/>
    <x v="1"/>
    <x v="1"/>
    <x v="0"/>
    <x v="1"/>
    <d v="1979-09-20T00:00:00"/>
    <x v="7"/>
    <x v="0"/>
    <s v="tier - 1"/>
    <x v="1407"/>
    <x v="1"/>
  </r>
  <r>
    <x v="1417"/>
    <s v=" Mrs"/>
    <s v="Fire"/>
    <n v="27.34"/>
    <n v="5.19"/>
    <s v="yes"/>
    <x v="0"/>
    <x v="0"/>
    <x v="1"/>
    <x v="1"/>
    <x v="3"/>
    <x v="2"/>
    <d v="1976-07-18T00:00:00"/>
    <x v="38"/>
    <x v="0"/>
    <s v="tier - 1"/>
    <x v="1408"/>
    <x v="1"/>
  </r>
  <r>
    <x v="1418"/>
    <s v=" Mr"/>
    <s v="Waliaula"/>
    <n v="39.01"/>
    <n v="5.37"/>
    <s v="yes"/>
    <x v="0"/>
    <x v="0"/>
    <x v="0"/>
    <x v="1"/>
    <x v="0"/>
    <x v="2"/>
    <d v="1962-11-16T00:00:00"/>
    <x v="42"/>
    <x v="1"/>
    <s v="tier - 2"/>
    <x v="1409"/>
    <x v="2"/>
  </r>
  <r>
    <x v="1419"/>
    <s v=" Mr"/>
    <s v="Blackshear"/>
    <n v="18.989999999999998"/>
    <n v="10.82"/>
    <s v="yes"/>
    <x v="0"/>
    <x v="0"/>
    <x v="0"/>
    <x v="1"/>
    <x v="2"/>
    <x v="0"/>
    <d v="1999-06-12T00:00:00"/>
    <x v="5"/>
    <x v="3"/>
    <s v="tier - 3"/>
    <x v="1410"/>
    <x v="2"/>
  </r>
  <r>
    <x v="1420"/>
    <s v=" Ms"/>
    <s v="Nettik"/>
    <n v="42.3"/>
    <n v="6.06"/>
    <s v="yes"/>
    <x v="0"/>
    <x v="0"/>
    <x v="0"/>
    <x v="1"/>
    <x v="0"/>
    <x v="1"/>
    <d v="1990-11-21T00:00:00"/>
    <x v="9"/>
    <x v="0"/>
    <s v="tier - 2"/>
    <x v="1411"/>
    <x v="2"/>
  </r>
  <r>
    <x v="1421"/>
    <s v=" Mr"/>
    <s v="Novales"/>
    <n v="39.805"/>
    <n v="5.91"/>
    <s v="No"/>
    <x v="0"/>
    <x v="0"/>
    <x v="0"/>
    <x v="1"/>
    <x v="0"/>
    <x v="1"/>
    <d v="1980-09-04T00:00:00"/>
    <x v="26"/>
    <x v="1"/>
    <s v="tier - 1"/>
    <x v="1412"/>
    <x v="2"/>
  </r>
  <r>
    <x v="1422"/>
    <s v=" Mr"/>
    <s v="Rosauer"/>
    <n v="33.700000000000003"/>
    <n v="5.87"/>
    <s v="No"/>
    <x v="0"/>
    <x v="0"/>
    <x v="0"/>
    <x v="1"/>
    <x v="0"/>
    <x v="1"/>
    <d v="2004-08-04T00:00:00"/>
    <x v="38"/>
    <x v="3"/>
    <s v="tier - 1"/>
    <x v="1413"/>
    <x v="1"/>
  </r>
  <r>
    <x v="1423"/>
    <s v=" Ms"/>
    <s v="Ryder"/>
    <n v="36.195"/>
    <n v="6.22"/>
    <s v="No"/>
    <x v="0"/>
    <x v="0"/>
    <x v="0"/>
    <x v="1"/>
    <x v="0"/>
    <x v="1"/>
    <d v="1980-12-10T00:00:00"/>
    <x v="38"/>
    <x v="1"/>
    <s v="tier - 3"/>
    <x v="1414"/>
    <x v="1"/>
  </r>
  <r>
    <x v="1424"/>
    <s v=" Mr"/>
    <s v="Larsen"/>
    <n v="32.6"/>
    <n v="5.73"/>
    <s v="No"/>
    <x v="0"/>
    <x v="1"/>
    <x v="1"/>
    <x v="1"/>
    <x v="0"/>
    <x v="1"/>
    <d v="1974-09-03T00:00:00"/>
    <x v="28"/>
    <x v="3"/>
    <s v="tier - 2"/>
    <x v="1415"/>
    <x v="1"/>
  </r>
  <r>
    <x v="1425"/>
    <s v=" Mr"/>
    <s v="Keate"/>
    <n v="30.2"/>
    <n v="5.7"/>
    <s v="No"/>
    <x v="0"/>
    <x v="0"/>
    <x v="0"/>
    <x v="1"/>
    <x v="0"/>
    <x v="2"/>
    <d v="1974-10-14T00:00:00"/>
    <x v="38"/>
    <x v="4"/>
    <s v="tier - 2"/>
    <x v="1416"/>
    <x v="1"/>
  </r>
  <r>
    <x v="1426"/>
    <s v=" Ms"/>
    <s v="Williams"/>
    <n v="27.645"/>
    <n v="9.91"/>
    <s v="No"/>
    <x v="0"/>
    <x v="0"/>
    <x v="0"/>
    <x v="1"/>
    <x v="3"/>
    <x v="0"/>
    <d v="1969-08-26T00:00:00"/>
    <x v="28"/>
    <x v="3"/>
    <s v="tier - 1"/>
    <x v="1417"/>
    <x v="1"/>
  </r>
  <r>
    <x v="1427"/>
    <s v=" Ms"/>
    <s v="Starosciak"/>
    <n v="26.41"/>
    <n v="11.4"/>
    <s v="No"/>
    <x v="0"/>
    <x v="0"/>
    <x v="0"/>
    <x v="1"/>
    <x v="3"/>
    <x v="0"/>
    <d v="1977-11-23T00:00:00"/>
    <x v="17"/>
    <x v="3"/>
    <s v="tier - 3"/>
    <x v="1418"/>
    <x v="1"/>
  </r>
  <r>
    <x v="1428"/>
    <s v=" Ms"/>
    <s v="Smith"/>
    <n v="34.1"/>
    <n v="6.29"/>
    <s v="yes"/>
    <x v="0"/>
    <x v="1"/>
    <x v="1"/>
    <x v="1"/>
    <x v="0"/>
    <x v="1"/>
    <d v="1983-07-02T00:00:00"/>
    <x v="8"/>
    <x v="3"/>
    <s v="tier - 2"/>
    <x v="1419"/>
    <x v="1"/>
  </r>
  <r>
    <x v="1429"/>
    <s v=" Mr"/>
    <s v="Henderson"/>
    <n v="17.3"/>
    <n v="9.2799999999999994"/>
    <s v="No"/>
    <x v="0"/>
    <x v="0"/>
    <x v="0"/>
    <x v="1"/>
    <x v="1"/>
    <x v="0"/>
    <d v="1964-11-19T00:00:00"/>
    <x v="21"/>
    <x v="3"/>
    <s v="tier - 3"/>
    <x v="1420"/>
    <x v="2"/>
  </r>
  <r>
    <x v="1430"/>
    <s v=" Mrs"/>
    <s v="Winkelman"/>
    <n v="35.020000000000003"/>
    <n v="4.78"/>
    <s v="No"/>
    <x v="0"/>
    <x v="1"/>
    <x v="1"/>
    <x v="1"/>
    <x v="0"/>
    <x v="2"/>
    <d v="1975-12-08T00:00:00"/>
    <x v="44"/>
    <x v="3"/>
    <s v="tier - 1"/>
    <x v="1421"/>
    <x v="2"/>
  </r>
  <r>
    <x v="1431"/>
    <s v=" Ms"/>
    <s v="Monette"/>
    <n v="37.1"/>
    <n v="8.8699999999999992"/>
    <s v="yes"/>
    <x v="0"/>
    <x v="0"/>
    <x v="0"/>
    <x v="1"/>
    <x v="0"/>
    <x v="0"/>
    <d v="1967-09-08T00:00:00"/>
    <x v="44"/>
    <x v="4"/>
    <s v="tier - 3"/>
    <x v="1422"/>
    <x v="2"/>
  </r>
  <r>
    <x v="1432"/>
    <s v=" Ms"/>
    <s v="Kramer"/>
    <n v="16.79"/>
    <n v="11.4"/>
    <s v="No"/>
    <x v="0"/>
    <x v="0"/>
    <x v="0"/>
    <x v="1"/>
    <x v="1"/>
    <x v="0"/>
    <d v="1986-08-04T00:00:00"/>
    <x v="21"/>
    <x v="13"/>
    <s v="tier - 3"/>
    <x v="1423"/>
    <x v="2"/>
  </r>
  <r>
    <x v="1433"/>
    <s v=" Ms"/>
    <s v="Goldstein"/>
    <n v="31.635000000000002"/>
    <n v="9.1300000000000008"/>
    <s v="yes"/>
    <x v="0"/>
    <x v="0"/>
    <x v="0"/>
    <x v="1"/>
    <x v="0"/>
    <x v="0"/>
    <d v="1992-09-14T00:00:00"/>
    <x v="19"/>
    <x v="1"/>
    <s v="tier - 1"/>
    <x v="1424"/>
    <x v="1"/>
  </r>
  <r>
    <x v="1434"/>
    <s v=" Ms"/>
    <s v="Gonzalez"/>
    <n v="24.19"/>
    <n v="6.22"/>
    <s v="yes"/>
    <x v="0"/>
    <x v="1"/>
    <x v="1"/>
    <x v="1"/>
    <x v="2"/>
    <x v="1"/>
    <d v="1965-08-01T00:00:00"/>
    <x v="38"/>
    <x v="0"/>
    <s v="tier - 2"/>
    <x v="1425"/>
    <x v="1"/>
  </r>
  <r>
    <x v="1435"/>
    <s v=" Mr"/>
    <s v="Barrett"/>
    <n v="35.29"/>
    <n v="5.9"/>
    <s v="No"/>
    <x v="0"/>
    <x v="1"/>
    <x v="1"/>
    <x v="1"/>
    <x v="0"/>
    <x v="1"/>
    <d v="1967-12-17T00:00:00"/>
    <x v="12"/>
    <x v="0"/>
    <s v="tier - 3"/>
    <x v="1426"/>
    <x v="2"/>
  </r>
  <r>
    <x v="1436"/>
    <s v=" Ms"/>
    <s v="Irwin"/>
    <n v="35.299999999999997"/>
    <n v="4.45"/>
    <s v="No"/>
    <x v="0"/>
    <x v="0"/>
    <x v="0"/>
    <x v="1"/>
    <x v="0"/>
    <x v="2"/>
    <d v="1966-07-09T00:00:00"/>
    <x v="32"/>
    <x v="3"/>
    <s v="tier - 2"/>
    <x v="1427"/>
    <x v="1"/>
  </r>
  <r>
    <x v="1437"/>
    <s v=" Ms"/>
    <s v="Glenn"/>
    <n v="35.64"/>
    <n v="6.17"/>
    <s v="No"/>
    <x v="0"/>
    <x v="1"/>
    <x v="1"/>
    <x v="1"/>
    <x v="0"/>
    <x v="1"/>
    <d v="1969-10-13T00:00:00"/>
    <x v="32"/>
    <x v="1"/>
    <s v="tier - 2"/>
    <x v="1428"/>
    <x v="2"/>
  </r>
  <r>
    <x v="1438"/>
    <s v=" Ms"/>
    <s v="O'Meara"/>
    <n v="33.1"/>
    <n v="4.93"/>
    <s v="No"/>
    <x v="0"/>
    <x v="0"/>
    <x v="0"/>
    <x v="1"/>
    <x v="0"/>
    <x v="2"/>
    <d v="1962-10-18T00:00:00"/>
    <x v="38"/>
    <x v="3"/>
    <s v="tier - 1"/>
    <x v="1429"/>
    <x v="2"/>
  </r>
  <r>
    <x v="1439"/>
    <s v=" Ms"/>
    <s v="Budrow"/>
    <n v="26.41"/>
    <n v="7.32"/>
    <s v="yes"/>
    <x v="0"/>
    <x v="0"/>
    <x v="1"/>
    <x v="1"/>
    <x v="3"/>
    <x v="0"/>
    <d v="1962-07-02T00:00:00"/>
    <x v="32"/>
    <x v="4"/>
    <s v="tier - 2"/>
    <x v="1430"/>
    <x v="1"/>
  </r>
  <r>
    <x v="1440"/>
    <s v=" Ms"/>
    <s v="Anderson"/>
    <n v="29.9"/>
    <n v="5.27"/>
    <s v="No"/>
    <x v="0"/>
    <x v="1"/>
    <x v="1"/>
    <x v="1"/>
    <x v="3"/>
    <x v="2"/>
    <d v="1985-09-17T00:00:00"/>
    <x v="17"/>
    <x v="0"/>
    <s v="tier - 1"/>
    <x v="1431"/>
    <x v="1"/>
  </r>
  <r>
    <x v="1441"/>
    <s v=" Mr"/>
    <s v="Douglas"/>
    <n v="25.24"/>
    <n v="5.82"/>
    <s v="No"/>
    <x v="0"/>
    <x v="0"/>
    <x v="1"/>
    <x v="1"/>
    <x v="3"/>
    <x v="1"/>
    <d v="1993-09-07T00:00:00"/>
    <x v="17"/>
    <x v="6"/>
    <s v="tier - 3"/>
    <x v="1432"/>
    <x v="1"/>
  </r>
  <r>
    <x v="1442"/>
    <s v=" Ms"/>
    <s v="Tecklenburg"/>
    <n v="25.08"/>
    <n v="5.8"/>
    <s v="No"/>
    <x v="0"/>
    <x v="1"/>
    <x v="1"/>
    <x v="1"/>
    <x v="3"/>
    <x v="1"/>
    <d v="1966-08-22T00:00:00"/>
    <x v="28"/>
    <x v="3"/>
    <s v="tier - 3"/>
    <x v="1433"/>
    <x v="2"/>
  </r>
  <r>
    <x v="1443"/>
    <s v=" Ms"/>
    <s v="Baker"/>
    <n v="29.164999999999999"/>
    <n v="4.87"/>
    <s v="No"/>
    <x v="1"/>
    <x v="0"/>
    <x v="1"/>
    <x v="1"/>
    <x v="3"/>
    <x v="2"/>
    <d v="1987-10-17T00:00:00"/>
    <x v="36"/>
    <x v="13"/>
    <s v="tier - 3"/>
    <x v="1434"/>
    <x v="2"/>
  </r>
  <r>
    <x v="1444"/>
    <s v=" Mr"/>
    <s v="Schenck"/>
    <n v="15.05"/>
    <n v="8.1199999999999992"/>
    <s v="No"/>
    <x v="0"/>
    <x v="0"/>
    <x v="0"/>
    <x v="1"/>
    <x v="1"/>
    <x v="0"/>
    <d v="1994-06-08T00:00:00"/>
    <x v="10"/>
    <x v="1"/>
    <s v="tier - 1"/>
    <x v="1435"/>
    <x v="2"/>
  </r>
  <r>
    <x v="1445"/>
    <s v=" Ms"/>
    <s v="Johnson"/>
    <n v="19.95"/>
    <n v="4.3600000000000003"/>
    <s v="No"/>
    <x v="0"/>
    <x v="0"/>
    <x v="2"/>
    <x v="1"/>
    <x v="2"/>
    <x v="2"/>
    <d v="2002-07-09T00:00:00"/>
    <x v="19"/>
    <x v="3"/>
    <s v="tier - 3"/>
    <x v="1436"/>
    <x v="1"/>
  </r>
  <r>
    <x v="1446"/>
    <s v=" Ms"/>
    <s v="Blendell"/>
    <n v="16.66"/>
    <n v="9.16"/>
    <s v="No"/>
    <x v="0"/>
    <x v="0"/>
    <x v="0"/>
    <x v="1"/>
    <x v="1"/>
    <x v="0"/>
    <d v="1983-10-06T00:00:00"/>
    <x v="21"/>
    <x v="0"/>
    <s v="tier - 1"/>
    <x v="1437"/>
    <x v="2"/>
  </r>
  <r>
    <x v="1447"/>
    <s v=" Ms"/>
    <s v="Parodi"/>
    <n v="16.62"/>
    <n v="9.14"/>
    <s v="No"/>
    <x v="0"/>
    <x v="0"/>
    <x v="0"/>
    <x v="1"/>
    <x v="1"/>
    <x v="0"/>
    <d v="1988-07-25T00:00:00"/>
    <x v="27"/>
    <x v="3"/>
    <s v="tier - 1"/>
    <x v="1438"/>
    <x v="2"/>
  </r>
  <r>
    <x v="1448"/>
    <s v=" Ms"/>
    <s v="Morgan"/>
    <n v="15.36"/>
    <n v="5.49"/>
    <s v="yes"/>
    <x v="0"/>
    <x v="0"/>
    <x v="2"/>
    <x v="1"/>
    <x v="1"/>
    <x v="2"/>
    <d v="1966-08-10T00:00:00"/>
    <x v="7"/>
    <x v="15"/>
    <s v="tier - 3"/>
    <x v="1439"/>
    <x v="0"/>
  </r>
  <r>
    <x v="1449"/>
    <s v=" Ms"/>
    <s v="Linden"/>
    <n v="27.74"/>
    <n v="5.96"/>
    <s v="yes"/>
    <x v="0"/>
    <x v="0"/>
    <x v="0"/>
    <x v="1"/>
    <x v="3"/>
    <x v="1"/>
    <d v="1997-10-18T00:00:00"/>
    <x v="5"/>
    <x v="4"/>
    <s v="tier - 3"/>
    <x v="1440"/>
    <x v="0"/>
  </r>
  <r>
    <x v="1450"/>
    <s v=" Mr"/>
    <s v="Horning"/>
    <n v="22.44"/>
    <n v="4.62"/>
    <s v="yes"/>
    <x v="0"/>
    <x v="0"/>
    <x v="0"/>
    <x v="1"/>
    <x v="2"/>
    <x v="2"/>
    <d v="1979-10-30T00:00:00"/>
    <x v="21"/>
    <x v="10"/>
    <s v="tier - 1"/>
    <x v="1441"/>
    <x v="0"/>
  </r>
  <r>
    <x v="1451"/>
    <s v=" Mr"/>
    <s v="Goode"/>
    <n v="37.049999999999997"/>
    <n v="9.9600000000000009"/>
    <s v="yes"/>
    <x v="0"/>
    <x v="0"/>
    <x v="0"/>
    <x v="1"/>
    <x v="0"/>
    <x v="0"/>
    <d v="1972-06-14T00:00:00"/>
    <x v="26"/>
    <x v="3"/>
    <s v="tier - 3"/>
    <x v="1442"/>
    <x v="0"/>
  </r>
  <r>
    <x v="1452"/>
    <s v=" Mr"/>
    <s v="Doden"/>
    <n v="22.95"/>
    <n v="10.53"/>
    <s v="No"/>
    <x v="0"/>
    <x v="0"/>
    <x v="2"/>
    <x v="1"/>
    <x v="2"/>
    <x v="0"/>
    <d v="1990-08-08T00:00:00"/>
    <x v="19"/>
    <x v="3"/>
    <s v="tier - 2"/>
    <x v="1443"/>
    <x v="0"/>
  </r>
  <r>
    <x v="1453"/>
    <s v=" Mr"/>
    <s v="Groff"/>
    <n v="34.200000000000003"/>
    <n v="6.69"/>
    <s v="yes"/>
    <x v="0"/>
    <x v="0"/>
    <x v="0"/>
    <x v="1"/>
    <x v="0"/>
    <x v="0"/>
    <d v="1994-08-27T00:00:00"/>
    <x v="12"/>
    <x v="1"/>
    <s v="tier - 2"/>
    <x v="1444"/>
    <x v="0"/>
  </r>
  <r>
    <x v="1454"/>
    <s v=" Mr"/>
    <s v="Kuehler"/>
    <n v="30.59"/>
    <n v="9.5500000000000007"/>
    <s v="yes"/>
    <x v="0"/>
    <x v="0"/>
    <x v="0"/>
    <x v="1"/>
    <x v="0"/>
    <x v="0"/>
    <d v="1978-09-24T00:00:00"/>
    <x v="21"/>
    <x v="1"/>
    <s v="tier - 1"/>
    <x v="1445"/>
    <x v="0"/>
  </r>
  <r>
    <x v="1455"/>
    <s v=" Mr"/>
    <s v="Daniels"/>
    <n v="25.51"/>
    <n v="6.05"/>
    <s v="No"/>
    <x v="0"/>
    <x v="0"/>
    <x v="0"/>
    <x v="1"/>
    <x v="3"/>
    <x v="1"/>
    <d v="1963-07-14T00:00:00"/>
    <x v="28"/>
    <x v="10"/>
    <s v="tier - 3"/>
    <x v="1446"/>
    <x v="0"/>
  </r>
  <r>
    <x v="1456"/>
    <s v=" Ms"/>
    <s v="Gibby"/>
    <n v="29.04"/>
    <n v="10.56"/>
    <s v="yes"/>
    <x v="0"/>
    <x v="0"/>
    <x v="1"/>
    <x v="1"/>
    <x v="3"/>
    <x v="0"/>
    <d v="1985-09-17T00:00:00"/>
    <x v="39"/>
    <x v="3"/>
    <s v="tier - 1"/>
    <x v="1447"/>
    <x v="0"/>
  </r>
  <r>
    <x v="1457"/>
    <s v=" Ms"/>
    <s v="Busa"/>
    <n v="22.135000000000002"/>
    <n v="10.81"/>
    <s v="yes"/>
    <x v="0"/>
    <x v="0"/>
    <x v="1"/>
    <x v="1"/>
    <x v="2"/>
    <x v="0"/>
    <d v="1992-08-19T00:00:00"/>
    <x v="17"/>
    <x v="15"/>
    <s v="tier - 2"/>
    <x v="1448"/>
    <x v="0"/>
  </r>
  <r>
    <x v="1458"/>
    <s v=" Mr"/>
    <s v="Moyo"/>
    <n v="21.375"/>
    <n v="4.32"/>
    <s v="No"/>
    <x v="0"/>
    <x v="0"/>
    <x v="0"/>
    <x v="1"/>
    <x v="2"/>
    <x v="2"/>
    <d v="1980-11-08T00:00:00"/>
    <x v="27"/>
    <x v="1"/>
    <s v="tier - 1"/>
    <x v="1449"/>
    <x v="0"/>
  </r>
  <r>
    <x v="1459"/>
    <s v=" Mr"/>
    <s v="Horn"/>
    <n v="29.19"/>
    <n v="4.37"/>
    <s v="No"/>
    <x v="0"/>
    <x v="0"/>
    <x v="0"/>
    <x v="1"/>
    <x v="3"/>
    <x v="2"/>
    <d v="1982-12-15T00:00:00"/>
    <x v="36"/>
    <x v="4"/>
    <s v="tier - 1"/>
    <x v="1450"/>
    <x v="0"/>
  </r>
  <r>
    <x v="1460"/>
    <s v=" Ms"/>
    <s v="Bien"/>
    <n v="31.92"/>
    <n v="4.8099999999999996"/>
    <s v="yes"/>
    <x v="0"/>
    <x v="1"/>
    <x v="1"/>
    <x v="1"/>
    <x v="0"/>
    <x v="2"/>
    <d v="1993-09-06T00:00:00"/>
    <x v="8"/>
    <x v="0"/>
    <s v="tier - 3"/>
    <x v="1451"/>
    <x v="0"/>
  </r>
  <r>
    <x v="1461"/>
    <s v=" Ms"/>
    <s v="O'Connor"/>
    <n v="26.315000000000001"/>
    <n v="4.5599999999999996"/>
    <s v="yes"/>
    <x v="0"/>
    <x v="1"/>
    <x v="1"/>
    <x v="1"/>
    <x v="3"/>
    <x v="2"/>
    <d v="1987-06-30T00:00:00"/>
    <x v="41"/>
    <x v="0"/>
    <s v="tier - 3"/>
    <x v="1452"/>
    <x v="0"/>
  </r>
  <r>
    <x v="1462"/>
    <s v=" Mr"/>
    <s v="Ash"/>
    <n v="35.299999999999997"/>
    <n v="4.3899999999999997"/>
    <s v="No"/>
    <x v="0"/>
    <x v="0"/>
    <x v="0"/>
    <x v="1"/>
    <x v="0"/>
    <x v="2"/>
    <d v="1991-08-24T00:00:00"/>
    <x v="27"/>
    <x v="3"/>
    <s v="tier - 3"/>
    <x v="1453"/>
    <x v="0"/>
  </r>
  <r>
    <x v="1463"/>
    <s v=" Mr"/>
    <s v="Do Prado"/>
    <n v="18.91"/>
    <n v="11.44"/>
    <s v="No"/>
    <x v="0"/>
    <x v="0"/>
    <x v="0"/>
    <x v="1"/>
    <x v="2"/>
    <x v="0"/>
    <d v="1966-11-15T00:00:00"/>
    <x v="17"/>
    <x v="4"/>
    <s v="tier - 1"/>
    <x v="1454"/>
    <x v="0"/>
  </r>
  <r>
    <x v="1464"/>
    <s v=" Ms"/>
    <s v="Phillips"/>
    <n v="22.41"/>
    <n v="11.37"/>
    <s v="yes"/>
    <x v="0"/>
    <x v="0"/>
    <x v="1"/>
    <x v="1"/>
    <x v="2"/>
    <x v="0"/>
    <d v="1967-07-29T00:00:00"/>
    <x v="17"/>
    <x v="3"/>
    <s v="tier - 1"/>
    <x v="1455"/>
    <x v="0"/>
  </r>
  <r>
    <x v="1465"/>
    <s v=" Mr"/>
    <s v="Kelly"/>
    <n v="22.704999999999998"/>
    <n v="6.14"/>
    <s v="No"/>
    <x v="0"/>
    <x v="0"/>
    <x v="0"/>
    <x v="1"/>
    <x v="2"/>
    <x v="1"/>
    <d v="1985-12-28T00:00:00"/>
    <x v="17"/>
    <x v="0"/>
    <s v="tier - 3"/>
    <x v="1456"/>
    <x v="0"/>
  </r>
  <r>
    <x v="1466"/>
    <s v=" Mr"/>
    <s v="Dever"/>
    <n v="37.18"/>
    <n v="4.8899999999999997"/>
    <s v="No"/>
    <x v="0"/>
    <x v="0"/>
    <x v="0"/>
    <x v="1"/>
    <x v="0"/>
    <x v="2"/>
    <d v="1991-09-16T00:00:00"/>
    <x v="14"/>
    <x v="0"/>
    <s v="tier - 3"/>
    <x v="1457"/>
    <x v="0"/>
  </r>
  <r>
    <x v="1467"/>
    <s v=" Mr"/>
    <s v="Horvath"/>
    <n v="35.97"/>
    <n v="4.5999999999999996"/>
    <s v="No"/>
    <x v="0"/>
    <x v="0"/>
    <x v="0"/>
    <x v="1"/>
    <x v="0"/>
    <x v="2"/>
    <d v="1979-07-02T00:00:00"/>
    <x v="5"/>
    <x v="0"/>
    <s v="tier - 1"/>
    <x v="1458"/>
    <x v="0"/>
  </r>
  <r>
    <x v="1468"/>
    <s v=" Mr"/>
    <s v="Danner"/>
    <n v="35.799999999999997"/>
    <n v="4.42"/>
    <s v="No"/>
    <x v="0"/>
    <x v="0"/>
    <x v="0"/>
    <x v="1"/>
    <x v="0"/>
    <x v="2"/>
    <d v="1993-09-28T00:00:00"/>
    <x v="17"/>
    <x v="0"/>
    <s v="tier - 2"/>
    <x v="1459"/>
    <x v="0"/>
  </r>
  <r>
    <x v="1469"/>
    <s v=" Ms"/>
    <s v="Weiss"/>
    <n v="28.31"/>
    <n v="7.48"/>
    <s v="yes"/>
    <x v="0"/>
    <x v="0"/>
    <x v="0"/>
    <x v="1"/>
    <x v="3"/>
    <x v="0"/>
    <d v="1983-12-19T00:00:00"/>
    <x v="45"/>
    <x v="3"/>
    <s v="tier - 3"/>
    <x v="1460"/>
    <x v="0"/>
  </r>
  <r>
    <x v="1470"/>
    <s v=" Mr"/>
    <s v="D'Andrea"/>
    <n v="38.06"/>
    <n v="10.74"/>
    <s v="No"/>
    <x v="0"/>
    <x v="0"/>
    <x v="0"/>
    <x v="1"/>
    <x v="0"/>
    <x v="0"/>
    <d v="1988-10-24T00:00:00"/>
    <x v="3"/>
    <x v="0"/>
    <s v="tier - 3"/>
    <x v="1461"/>
    <x v="0"/>
  </r>
  <r>
    <x v="1471"/>
    <s v=" Ms"/>
    <s v="Olesky"/>
    <n v="28"/>
    <n v="5.19"/>
    <s v="No"/>
    <x v="0"/>
    <x v="0"/>
    <x v="1"/>
    <x v="1"/>
    <x v="3"/>
    <x v="2"/>
    <d v="1992-11-30T00:00:00"/>
    <x v="19"/>
    <x v="0"/>
    <s v="tier - 1"/>
    <x v="1462"/>
    <x v="0"/>
  </r>
  <r>
    <x v="1472"/>
    <s v=" Mr"/>
    <s v="Whitcraft"/>
    <n v="34.32"/>
    <n v="9.17"/>
    <s v="No"/>
    <x v="0"/>
    <x v="0"/>
    <x v="0"/>
    <x v="1"/>
    <x v="0"/>
    <x v="0"/>
    <d v="1998-08-06T00:00:00"/>
    <x v="19"/>
    <x v="3"/>
    <s v="tier - 3"/>
    <x v="1463"/>
    <x v="0"/>
  </r>
  <r>
    <x v="1473"/>
    <s v=" Mr"/>
    <s v="Salazar"/>
    <n v="22.3"/>
    <n v="4.95"/>
    <s v="yes"/>
    <x v="0"/>
    <x v="0"/>
    <x v="0"/>
    <x v="1"/>
    <x v="2"/>
    <x v="2"/>
    <d v="1963-10-20T00:00:00"/>
    <x v="32"/>
    <x v="3"/>
    <s v="tier - 1"/>
    <x v="1464"/>
    <x v="0"/>
  </r>
  <r>
    <x v="1474"/>
    <s v=" Ms"/>
    <s v="Todd"/>
    <n v="27.835000000000001"/>
    <n v="6.03"/>
    <s v="No"/>
    <x v="0"/>
    <x v="0"/>
    <x v="1"/>
    <x v="1"/>
    <x v="3"/>
    <x v="1"/>
    <d v="1969-08-03T00:00:00"/>
    <x v="14"/>
    <x v="0"/>
    <s v="tier - 3"/>
    <x v="1465"/>
    <x v="0"/>
  </r>
  <r>
    <x v="1475"/>
    <s v=" Mr"/>
    <s v="Pond"/>
    <n v="39.229999999999997"/>
    <n v="5.36"/>
    <s v="No"/>
    <x v="0"/>
    <x v="0"/>
    <x v="0"/>
    <x v="1"/>
    <x v="0"/>
    <x v="2"/>
    <d v="1995-09-27T00:00:00"/>
    <x v="44"/>
    <x v="1"/>
    <s v="tier - 2"/>
    <x v="1466"/>
    <x v="0"/>
  </r>
  <r>
    <x v="1476"/>
    <s v=" Ms"/>
    <s v="Egan"/>
    <n v="19.95"/>
    <n v="6.11"/>
    <s v="No"/>
    <x v="0"/>
    <x v="0"/>
    <x v="1"/>
    <x v="1"/>
    <x v="2"/>
    <x v="1"/>
    <d v="1963-12-06T00:00:00"/>
    <x v="28"/>
    <x v="4"/>
    <s v="tier - 1"/>
    <x v="1467"/>
    <x v="0"/>
  </r>
  <r>
    <x v="1477"/>
    <s v=" Mr"/>
    <s v="Bersani"/>
    <n v="34.64"/>
    <n v="4.88"/>
    <s v="No"/>
    <x v="0"/>
    <x v="1"/>
    <x v="1"/>
    <x v="1"/>
    <x v="0"/>
    <x v="2"/>
    <d v="2003-07-24T00:00:00"/>
    <x v="39"/>
    <x v="0"/>
    <s v="tier - 3"/>
    <x v="1468"/>
    <x v="0"/>
  </r>
  <r>
    <x v="1478"/>
    <s v=" Mr"/>
    <s v="Creech"/>
    <n v="18.75"/>
    <n v="6.72"/>
    <s v="No"/>
    <x v="0"/>
    <x v="0"/>
    <x v="0"/>
    <x v="1"/>
    <x v="2"/>
    <x v="0"/>
    <d v="1962-12-18T00:00:00"/>
    <x v="13"/>
    <x v="1"/>
    <s v="tier - 1"/>
    <x v="1469"/>
    <x v="0"/>
  </r>
  <r>
    <x v="1479"/>
    <s v=" Ms"/>
    <s v="Sudres"/>
    <n v="26.48"/>
    <n v="4.2"/>
    <s v="No"/>
    <x v="0"/>
    <x v="0"/>
    <x v="1"/>
    <x v="1"/>
    <x v="3"/>
    <x v="2"/>
    <d v="1995-11-28T00:00:00"/>
    <x v="21"/>
    <x v="0"/>
    <s v="tier - 1"/>
    <x v="1470"/>
    <x v="0"/>
  </r>
  <r>
    <x v="1480"/>
    <s v=" Mr"/>
    <s v="Couture"/>
    <n v="34.83"/>
    <n v="5.79"/>
    <s v="No"/>
    <x v="0"/>
    <x v="0"/>
    <x v="1"/>
    <x v="1"/>
    <x v="0"/>
    <x v="1"/>
    <d v="1979-11-19T00:00:00"/>
    <x v="19"/>
    <x v="0"/>
    <s v="tier - 1"/>
    <x v="1471"/>
    <x v="0"/>
  </r>
  <r>
    <x v="1481"/>
    <s v=" Ms"/>
    <s v="Willard"/>
    <n v="25.46"/>
    <n v="4.29"/>
    <s v="No"/>
    <x v="0"/>
    <x v="0"/>
    <x v="0"/>
    <x v="1"/>
    <x v="3"/>
    <x v="2"/>
    <d v="1992-12-27T00:00:00"/>
    <x v="13"/>
    <x v="1"/>
    <s v="tier - 2"/>
    <x v="1472"/>
    <x v="0"/>
  </r>
  <r>
    <x v="1482"/>
    <s v=" Mr"/>
    <s v="Patronick"/>
    <n v="23.31"/>
    <n v="8.27"/>
    <s v="No"/>
    <x v="0"/>
    <x v="0"/>
    <x v="0"/>
    <x v="1"/>
    <x v="2"/>
    <x v="0"/>
    <d v="1967-08-30T00:00:00"/>
    <x v="26"/>
    <x v="15"/>
    <s v="tier - 1"/>
    <x v="1473"/>
    <x v="0"/>
  </r>
  <r>
    <x v="1483"/>
    <s v=" Ms"/>
    <s v="Depasquale"/>
    <n v="29"/>
    <n v="4.5599999999999996"/>
    <s v="No"/>
    <x v="0"/>
    <x v="0"/>
    <x v="0"/>
    <x v="1"/>
    <x v="3"/>
    <x v="2"/>
    <d v="1970-10-17T00:00:00"/>
    <x v="17"/>
    <x v="3"/>
    <s v="tier - 3"/>
    <x v="1474"/>
    <x v="0"/>
  </r>
  <r>
    <x v="1484"/>
    <s v=" Ms"/>
    <s v="Lavergne"/>
    <n v="32.869999999999997"/>
    <n v="5.33"/>
    <s v="No"/>
    <x v="0"/>
    <x v="0"/>
    <x v="0"/>
    <x v="1"/>
    <x v="0"/>
    <x v="2"/>
    <d v="1998-09-23T00:00:00"/>
    <x v="13"/>
    <x v="4"/>
    <s v="tier - 1"/>
    <x v="1475"/>
    <x v="0"/>
  </r>
  <r>
    <x v="1485"/>
    <s v=" Ms"/>
    <s v="Kawakami"/>
    <n v="26.18"/>
    <n v="5.63"/>
    <s v="No"/>
    <x v="0"/>
    <x v="0"/>
    <x v="0"/>
    <x v="1"/>
    <x v="3"/>
    <x v="2"/>
    <d v="1986-08-12T00:00:00"/>
    <x v="17"/>
    <x v="15"/>
    <s v="tier - 3"/>
    <x v="1476"/>
    <x v="0"/>
  </r>
  <r>
    <x v="1486"/>
    <s v=" Ms"/>
    <s v="Gonsalves"/>
    <n v="25.3"/>
    <n v="5.12"/>
    <s v="No"/>
    <x v="0"/>
    <x v="0"/>
    <x v="0"/>
    <x v="1"/>
    <x v="3"/>
    <x v="2"/>
    <d v="1964-09-26T00:00:00"/>
    <x v="45"/>
    <x v="3"/>
    <s v="tier - 2"/>
    <x v="1477"/>
    <x v="0"/>
  </r>
  <r>
    <x v="1487"/>
    <s v=" Mr"/>
    <s v="Peck"/>
    <n v="36.94"/>
    <n v="5.15"/>
    <s v="yes"/>
    <x v="0"/>
    <x v="0"/>
    <x v="1"/>
    <x v="1"/>
    <x v="0"/>
    <x v="2"/>
    <d v="1999-12-15T00:00:00"/>
    <x v="3"/>
    <x v="14"/>
    <s v="tier - 2"/>
    <x v="1478"/>
    <x v="0"/>
  </r>
  <r>
    <x v="1488"/>
    <s v=" Ms"/>
    <s v="Aure"/>
    <n v="22.86"/>
    <n v="7.5"/>
    <s v="No"/>
    <x v="0"/>
    <x v="0"/>
    <x v="0"/>
    <x v="1"/>
    <x v="2"/>
    <x v="0"/>
    <d v="1995-07-04T00:00:00"/>
    <x v="11"/>
    <x v="3"/>
    <s v="tier - 3"/>
    <x v="1479"/>
    <x v="0"/>
  </r>
  <r>
    <x v="1489"/>
    <s v=" Ms"/>
    <s v="Mattingly"/>
    <n v="18.760000000000002"/>
    <n v="4.88"/>
    <s v="yes"/>
    <x v="0"/>
    <x v="1"/>
    <x v="1"/>
    <x v="1"/>
    <x v="2"/>
    <x v="2"/>
    <d v="1995-08-03T00:00:00"/>
    <x v="9"/>
    <x v="0"/>
    <s v="tier - 1"/>
    <x v="1480"/>
    <x v="0"/>
  </r>
  <r>
    <x v="1490"/>
    <s v=" Ms"/>
    <s v="Stelpflug"/>
    <n v="24.36"/>
    <n v="5.57"/>
    <s v="No"/>
    <x v="0"/>
    <x v="0"/>
    <x v="0"/>
    <x v="1"/>
    <x v="2"/>
    <x v="2"/>
    <d v="2004-09-10T00:00:00"/>
    <x v="19"/>
    <x v="3"/>
    <s v="tier - 3"/>
    <x v="1481"/>
    <x v="0"/>
  </r>
  <r>
    <x v="1491"/>
    <s v=" Mr"/>
    <s v="Sanchez Antognini"/>
    <n v="32.299999999999997"/>
    <n v="5.31"/>
    <s v="No"/>
    <x v="0"/>
    <x v="0"/>
    <x v="0"/>
    <x v="1"/>
    <x v="0"/>
    <x v="2"/>
    <d v="1997-06-15T00:00:00"/>
    <x v="41"/>
    <x v="14"/>
    <s v="tier - 1"/>
    <x v="1482"/>
    <x v="0"/>
  </r>
  <r>
    <x v="1492"/>
    <s v=" Mr"/>
    <s v="Condon"/>
    <n v="22.704999999999998"/>
    <n v="4.57"/>
    <s v="yes"/>
    <x v="0"/>
    <x v="0"/>
    <x v="0"/>
    <x v="1"/>
    <x v="2"/>
    <x v="2"/>
    <d v="1963-07-04T00:00:00"/>
    <x v="38"/>
    <x v="3"/>
    <s v="tier - 2"/>
    <x v="1483"/>
    <x v="0"/>
  </r>
  <r>
    <x v="1493"/>
    <s v=" Ms"/>
    <s v="Magato"/>
    <n v="21.79"/>
    <n v="8.6999999999999993"/>
    <s v="yes"/>
    <x v="0"/>
    <x v="0"/>
    <x v="1"/>
    <x v="1"/>
    <x v="2"/>
    <x v="0"/>
    <d v="1993-07-12T00:00:00"/>
    <x v="14"/>
    <x v="13"/>
    <s v="tier - 1"/>
    <x v="1484"/>
    <x v="0"/>
  </r>
  <r>
    <x v="1494"/>
    <s v=" Mr"/>
    <s v="Dombrowski"/>
    <n v="24.52"/>
    <n v="4.76"/>
    <s v="No"/>
    <x v="0"/>
    <x v="0"/>
    <x v="0"/>
    <x v="1"/>
    <x v="2"/>
    <x v="2"/>
    <d v="1999-10-24T00:00:00"/>
    <x v="43"/>
    <x v="1"/>
    <s v="tier - 1"/>
    <x v="1485"/>
    <x v="0"/>
  </r>
  <r>
    <x v="1495"/>
    <s v=" Mr"/>
    <s v="Ohara"/>
    <n v="39.520000000000003"/>
    <n v="11.81"/>
    <s v="No"/>
    <x v="0"/>
    <x v="0"/>
    <x v="0"/>
    <x v="1"/>
    <x v="0"/>
    <x v="0"/>
    <d v="1965-10-17T00:00:00"/>
    <x v="9"/>
    <x v="3"/>
    <s v="tier - 2"/>
    <x v="1486"/>
    <x v="0"/>
  </r>
  <r>
    <x v="1496"/>
    <s v=" Mr"/>
    <s v="Cifuentes Fetiva"/>
    <n v="24.49"/>
    <n v="4.67"/>
    <s v="No"/>
    <x v="0"/>
    <x v="0"/>
    <x v="0"/>
    <x v="1"/>
    <x v="2"/>
    <x v="2"/>
    <d v="1975-06-27T00:00:00"/>
    <x v="11"/>
    <x v="0"/>
    <s v="tier - 3"/>
    <x v="1487"/>
    <x v="0"/>
  </r>
  <r>
    <x v="1497"/>
    <s v=" Mr"/>
    <s v="Keno"/>
    <n v="26.315000000000001"/>
    <n v="6.02"/>
    <s v="No"/>
    <x v="0"/>
    <x v="0"/>
    <x v="0"/>
    <x v="1"/>
    <x v="3"/>
    <x v="1"/>
    <d v="2001-09-28T00:00:00"/>
    <x v="26"/>
    <x v="3"/>
    <s v="tier - 2"/>
    <x v="1488"/>
    <x v="0"/>
  </r>
  <r>
    <x v="1498"/>
    <s v=" Ms"/>
    <s v="Bruce"/>
    <n v="22.58"/>
    <n v="7.46"/>
    <s v="No"/>
    <x v="0"/>
    <x v="0"/>
    <x v="0"/>
    <x v="1"/>
    <x v="2"/>
    <x v="0"/>
    <d v="1977-10-17T00:00:00"/>
    <x v="27"/>
    <x v="0"/>
    <s v="tier - 2"/>
    <x v="1489"/>
    <x v="0"/>
  </r>
  <r>
    <x v="1499"/>
    <s v=" Ms"/>
    <s v="Lorch"/>
    <n v="19.475000000000001"/>
    <n v="4.74"/>
    <s v="No"/>
    <x v="0"/>
    <x v="0"/>
    <x v="1"/>
    <x v="1"/>
    <x v="2"/>
    <x v="2"/>
    <d v="1997-08-26T00:00:00"/>
    <x v="26"/>
    <x v="0"/>
    <s v="tier - 2"/>
    <x v="1490"/>
    <x v="0"/>
  </r>
  <r>
    <x v="1500"/>
    <s v=" Mrs"/>
    <s v="Sullivan"/>
    <n v="26.33"/>
    <n v="4.79"/>
    <s v="No"/>
    <x v="0"/>
    <x v="0"/>
    <x v="0"/>
    <x v="1"/>
    <x v="3"/>
    <x v="2"/>
    <d v="1976-12-12T00:00:00"/>
    <x v="28"/>
    <x v="0"/>
    <s v="tier - 2"/>
    <x v="1491"/>
    <x v="0"/>
  </r>
  <r>
    <x v="1501"/>
    <s v=" Ms"/>
    <s v="Cave"/>
    <n v="17.29"/>
    <n v="5.35"/>
    <s v="yes"/>
    <x v="0"/>
    <x v="0"/>
    <x v="0"/>
    <x v="1"/>
    <x v="1"/>
    <x v="2"/>
    <d v="1963-12-08T00:00:00"/>
    <x v="21"/>
    <x v="15"/>
    <s v="tier - 2"/>
    <x v="1492"/>
    <x v="0"/>
  </r>
  <r>
    <x v="1502"/>
    <s v=" Ms"/>
    <s v="Gudenkauf"/>
    <n v="42.88"/>
    <n v="4.87"/>
    <s v="No"/>
    <x v="1"/>
    <x v="0"/>
    <x v="1"/>
    <x v="1"/>
    <x v="0"/>
    <x v="2"/>
    <d v="1979-10-10T00:00:00"/>
    <x v="12"/>
    <x v="3"/>
    <s v="tier - 2"/>
    <x v="1493"/>
    <x v="0"/>
  </r>
  <r>
    <x v="1503"/>
    <s v=" Mr"/>
    <s v="Thomas"/>
    <n v="32.200000000000003"/>
    <n v="10.09"/>
    <s v="yes"/>
    <x v="0"/>
    <x v="0"/>
    <x v="0"/>
    <x v="1"/>
    <x v="0"/>
    <x v="0"/>
    <d v="1966-06-21T00:00:00"/>
    <x v="7"/>
    <x v="3"/>
    <s v="tier - 3"/>
    <x v="1494"/>
    <x v="0"/>
  </r>
  <r>
    <x v="1504"/>
    <s v=" Mr"/>
    <s v="Holley"/>
    <n v="18.75"/>
    <n v="5.47"/>
    <s v="yes"/>
    <x v="0"/>
    <x v="1"/>
    <x v="1"/>
    <x v="1"/>
    <x v="2"/>
    <x v="2"/>
    <d v="2003-07-14T00:00:00"/>
    <x v="0"/>
    <x v="3"/>
    <s v="tier - 1"/>
    <x v="1495"/>
    <x v="0"/>
  </r>
  <r>
    <x v="1505"/>
    <s v=" Ms"/>
    <s v="Kemble"/>
    <n v="22.36"/>
    <n v="8.6"/>
    <s v="No"/>
    <x v="0"/>
    <x v="0"/>
    <x v="0"/>
    <x v="1"/>
    <x v="2"/>
    <x v="0"/>
    <d v="1994-07-01T00:00:00"/>
    <x v="12"/>
    <x v="14"/>
    <s v="tier - 3"/>
    <x v="1496"/>
    <x v="0"/>
  </r>
  <r>
    <x v="1506"/>
    <s v=" Mr"/>
    <s v="Bentley"/>
    <n v="23.94"/>
    <n v="10.74"/>
    <s v="yes"/>
    <x v="0"/>
    <x v="0"/>
    <x v="0"/>
    <x v="1"/>
    <x v="2"/>
    <x v="0"/>
    <d v="1990-10-25T00:00:00"/>
    <x v="28"/>
    <x v="1"/>
    <s v="tier - 3"/>
    <x v="1497"/>
    <x v="0"/>
  </r>
  <r>
    <x v="1507"/>
    <s v=" Mr"/>
    <s v="Jones"/>
    <n v="30.1"/>
    <n v="4.3899999999999997"/>
    <s v="No"/>
    <x v="0"/>
    <x v="1"/>
    <x v="1"/>
    <x v="1"/>
    <x v="0"/>
    <x v="2"/>
    <d v="1970-07-26T00:00:00"/>
    <x v="19"/>
    <x v="0"/>
    <s v="tier - 3"/>
    <x v="1498"/>
    <x v="0"/>
  </r>
  <r>
    <x v="1508"/>
    <s v=" Mr"/>
    <s v="Tremblay"/>
    <n v="21.93"/>
    <n v="6.3"/>
    <s v="No"/>
    <x v="0"/>
    <x v="0"/>
    <x v="0"/>
    <x v="1"/>
    <x v="2"/>
    <x v="1"/>
    <d v="2002-08-25T00:00:00"/>
    <x v="43"/>
    <x v="4"/>
    <s v="tier - 1"/>
    <x v="1499"/>
    <x v="0"/>
  </r>
  <r>
    <x v="1509"/>
    <s v=" Ms"/>
    <s v="Bellucci"/>
    <n v="39.75"/>
    <n v="5.41"/>
    <s v="No"/>
    <x v="1"/>
    <x v="0"/>
    <x v="1"/>
    <x v="1"/>
    <x v="0"/>
    <x v="2"/>
    <d v="1968-07-12T00:00:00"/>
    <x v="43"/>
    <x v="3"/>
    <s v="tier - 1"/>
    <x v="1500"/>
    <x v="0"/>
  </r>
  <r>
    <x v="1510"/>
    <s v=" Mr"/>
    <s v="Collins"/>
    <n v="26.03"/>
    <n v="4.47"/>
    <s v="No"/>
    <x v="0"/>
    <x v="1"/>
    <x v="1"/>
    <x v="1"/>
    <x v="3"/>
    <x v="2"/>
    <d v="1965-06-16T00:00:00"/>
    <x v="21"/>
    <x v="3"/>
    <s v="tier - 2"/>
    <x v="1501"/>
    <x v="0"/>
  </r>
  <r>
    <x v="1511"/>
    <s v=" Mr"/>
    <s v="Gillman"/>
    <n v="34.51"/>
    <n v="6.26"/>
    <s v="No"/>
    <x v="0"/>
    <x v="0"/>
    <x v="0"/>
    <x v="1"/>
    <x v="0"/>
    <x v="1"/>
    <d v="1990-12-29T00:00:00"/>
    <x v="9"/>
    <x v="3"/>
    <s v="tier - 2"/>
    <x v="1502"/>
    <x v="0"/>
  </r>
  <r>
    <x v="1512"/>
    <s v=" Ms"/>
    <s v="West"/>
    <n v="19.32"/>
    <n v="11.58"/>
    <s v="yes"/>
    <x v="0"/>
    <x v="0"/>
    <x v="1"/>
    <x v="1"/>
    <x v="2"/>
    <x v="0"/>
    <d v="1971-06-08T00:00:00"/>
    <x v="21"/>
    <x v="3"/>
    <s v="tier - 1"/>
    <x v="1503"/>
    <x v="0"/>
  </r>
  <r>
    <x v="1513"/>
    <s v=" Mr"/>
    <s v="Chida"/>
    <n v="28.5"/>
    <n v="4.3600000000000003"/>
    <s v="No"/>
    <x v="0"/>
    <x v="0"/>
    <x v="0"/>
    <x v="1"/>
    <x v="3"/>
    <x v="2"/>
    <d v="2003-11-02T00:00:00"/>
    <x v="33"/>
    <x v="3"/>
    <s v="tier - 1"/>
    <x v="1504"/>
    <x v="2"/>
  </r>
  <r>
    <x v="1514"/>
    <s v=" Mr"/>
    <s v="Reisenauer"/>
    <n v="30.875"/>
    <n v="4.1399999999999997"/>
    <s v="yes"/>
    <x v="0"/>
    <x v="0"/>
    <x v="0"/>
    <x v="1"/>
    <x v="0"/>
    <x v="2"/>
    <d v="1992-10-18T00:00:00"/>
    <x v="21"/>
    <x v="0"/>
    <s v="tier - 1"/>
    <x v="1505"/>
    <x v="2"/>
  </r>
  <r>
    <x v="1515"/>
    <s v=" Mr"/>
    <s v="Rosenberg-Wohl"/>
    <n v="24.02"/>
    <n v="4.38"/>
    <s v="No"/>
    <x v="0"/>
    <x v="0"/>
    <x v="0"/>
    <x v="1"/>
    <x v="2"/>
    <x v="2"/>
    <d v="2003-11-01T00:00:00"/>
    <x v="26"/>
    <x v="0"/>
    <s v="tier - 3"/>
    <x v="1506"/>
    <x v="2"/>
  </r>
  <r>
    <x v="1516"/>
    <s v=" Ms"/>
    <s v="Theriault"/>
    <n v="36.08"/>
    <n v="11.61"/>
    <s v="yes"/>
    <x v="0"/>
    <x v="0"/>
    <x v="0"/>
    <x v="1"/>
    <x v="0"/>
    <x v="0"/>
    <d v="1963-07-12T00:00:00"/>
    <x v="44"/>
    <x v="3"/>
    <s v="tier - 3"/>
    <x v="1507"/>
    <x v="2"/>
  </r>
  <r>
    <x v="1517"/>
    <s v=" Ms"/>
    <s v="Manuel"/>
    <n v="32.200000000000003"/>
    <n v="10.59"/>
    <s v="yes"/>
    <x v="0"/>
    <x v="0"/>
    <x v="0"/>
    <x v="1"/>
    <x v="0"/>
    <x v="0"/>
    <d v="1975-08-25T00:00:00"/>
    <x v="28"/>
    <x v="3"/>
    <s v="tier - 3"/>
    <x v="1508"/>
    <x v="2"/>
  </r>
  <r>
    <x v="1518"/>
    <s v=" Ms"/>
    <s v="Demko"/>
    <n v="28.05"/>
    <n v="11.85"/>
    <s v="yes"/>
    <x v="0"/>
    <x v="0"/>
    <x v="0"/>
    <x v="1"/>
    <x v="3"/>
    <x v="0"/>
    <d v="1982-10-22T00:00:00"/>
    <x v="44"/>
    <x v="15"/>
    <s v="tier - 1"/>
    <x v="1509"/>
    <x v="2"/>
  </r>
  <r>
    <x v="1519"/>
    <s v=" Ms"/>
    <s v="Battaglia"/>
    <n v="19"/>
    <n v="5.46"/>
    <s v="yes"/>
    <x v="0"/>
    <x v="0"/>
    <x v="1"/>
    <x v="1"/>
    <x v="2"/>
    <x v="2"/>
    <d v="1964-06-07T00:00:00"/>
    <x v="0"/>
    <x v="14"/>
    <s v="tier - 2"/>
    <x v="1510"/>
    <x v="2"/>
  </r>
  <r>
    <x v="1520"/>
    <s v=" Mr"/>
    <s v="Follo"/>
    <n v="16.13"/>
    <n v="4.54"/>
    <s v="yes"/>
    <x v="0"/>
    <x v="0"/>
    <x v="2"/>
    <x v="1"/>
    <x v="1"/>
    <x v="2"/>
    <d v="1965-09-16T00:00:00"/>
    <x v="27"/>
    <x v="1"/>
    <s v="tier - 2"/>
    <x v="1511"/>
    <x v="2"/>
  </r>
  <r>
    <x v="1521"/>
    <s v=" Ms"/>
    <s v="Barana"/>
    <n v="18.77"/>
    <n v="11.98"/>
    <s v="yes"/>
    <x v="0"/>
    <x v="0"/>
    <x v="2"/>
    <x v="1"/>
    <x v="2"/>
    <x v="0"/>
    <d v="1998-06-03T00:00:00"/>
    <x v="14"/>
    <x v="3"/>
    <s v="tier - 3"/>
    <x v="1512"/>
    <x v="2"/>
  </r>
  <r>
    <x v="1522"/>
    <s v=" Mr"/>
    <s v="Lysaght"/>
    <n v="28.88"/>
    <n v="6.59"/>
    <s v="yes"/>
    <x v="0"/>
    <x v="0"/>
    <x v="1"/>
    <x v="1"/>
    <x v="3"/>
    <x v="0"/>
    <d v="2002-06-28T00:00:00"/>
    <x v="12"/>
    <x v="3"/>
    <s v="tier - 3"/>
    <x v="1513"/>
    <x v="2"/>
  </r>
  <r>
    <x v="1523"/>
    <s v=" Mr"/>
    <s v="Chalmers"/>
    <n v="27.55"/>
    <n v="10.83"/>
    <s v="yes"/>
    <x v="0"/>
    <x v="0"/>
    <x v="1"/>
    <x v="1"/>
    <x v="3"/>
    <x v="0"/>
    <d v="2003-12-26T00:00:00"/>
    <x v="23"/>
    <x v="3"/>
    <s v="tier - 2"/>
    <x v="1514"/>
    <x v="2"/>
  </r>
  <r>
    <x v="1524"/>
    <s v=" Mr"/>
    <s v="Phillippi"/>
    <n v="15.6"/>
    <n v="8.6"/>
    <s v="No"/>
    <x v="0"/>
    <x v="0"/>
    <x v="0"/>
    <x v="1"/>
    <x v="1"/>
    <x v="0"/>
    <d v="1996-06-10T00:00:00"/>
    <x v="27"/>
    <x v="3"/>
    <s v="tier - 3"/>
    <x v="1515"/>
    <x v="2"/>
  </r>
  <r>
    <x v="1525"/>
    <s v=" Ms"/>
    <s v="Macpherson"/>
    <n v="21.99"/>
    <n v="11.17"/>
    <s v="No"/>
    <x v="0"/>
    <x v="0"/>
    <x v="0"/>
    <x v="1"/>
    <x v="2"/>
    <x v="0"/>
    <d v="1971-08-22T00:00:00"/>
    <x v="37"/>
    <x v="14"/>
    <s v="tier - 2"/>
    <x v="1516"/>
    <x v="2"/>
  </r>
  <r>
    <x v="1526"/>
    <s v=" Ms"/>
    <s v="Delfidio"/>
    <n v="34.85"/>
    <n v="5.75"/>
    <s v="No"/>
    <x v="0"/>
    <x v="0"/>
    <x v="0"/>
    <x v="1"/>
    <x v="0"/>
    <x v="1"/>
    <d v="1980-07-16T00:00:00"/>
    <x v="21"/>
    <x v="15"/>
    <s v="tier - 3"/>
    <x v="1517"/>
    <x v="2"/>
  </r>
  <r>
    <x v="1527"/>
    <s v=" Mr"/>
    <s v="Cummings"/>
    <n v="24.51"/>
    <n v="4.83"/>
    <s v="yes"/>
    <x v="0"/>
    <x v="1"/>
    <x v="1"/>
    <x v="1"/>
    <x v="2"/>
    <x v="2"/>
    <d v="1977-08-25T00:00:00"/>
    <x v="26"/>
    <x v="0"/>
    <s v="tier - 3"/>
    <x v="1518"/>
    <x v="2"/>
  </r>
  <r>
    <x v="1528"/>
    <s v=" Ms"/>
    <s v="Schroegel"/>
    <n v="19.399999999999999"/>
    <n v="11.93"/>
    <s v="No"/>
    <x v="0"/>
    <x v="0"/>
    <x v="0"/>
    <x v="1"/>
    <x v="2"/>
    <x v="0"/>
    <d v="1968-10-21T00:00:00"/>
    <x v="13"/>
    <x v="3"/>
    <s v="tier - 3"/>
    <x v="1519"/>
    <x v="2"/>
  </r>
  <r>
    <x v="1529"/>
    <s v=" Ms"/>
    <s v="Williams"/>
    <n v="15.1"/>
    <n v="8.41"/>
    <s v="No"/>
    <x v="0"/>
    <x v="0"/>
    <x v="0"/>
    <x v="1"/>
    <x v="1"/>
    <x v="0"/>
    <d v="1974-08-08T00:00:00"/>
    <x v="32"/>
    <x v="15"/>
    <s v="tier - 3"/>
    <x v="1520"/>
    <x v="2"/>
  </r>
  <r>
    <x v="1530"/>
    <s v=" Ms"/>
    <s v="Casey"/>
    <n v="23.37"/>
    <n v="5.59"/>
    <s v="yes"/>
    <x v="0"/>
    <x v="0"/>
    <x v="0"/>
    <x v="1"/>
    <x v="2"/>
    <x v="2"/>
    <d v="1995-10-19T00:00:00"/>
    <x v="42"/>
    <x v="10"/>
    <s v="tier - 3"/>
    <x v="1521"/>
    <x v="2"/>
  </r>
  <r>
    <x v="1531"/>
    <s v=" Mr"/>
    <s v="Randall"/>
    <n v="42.4"/>
    <n v="4.0599999999999996"/>
    <s v="No"/>
    <x v="0"/>
    <x v="0"/>
    <x v="0"/>
    <x v="1"/>
    <x v="0"/>
    <x v="2"/>
    <d v="1962-07-29T00:00:00"/>
    <x v="17"/>
    <x v="0"/>
    <s v="tier - 2"/>
    <x v="1522"/>
    <x v="2"/>
  </r>
  <r>
    <x v="1532"/>
    <s v=" Mr"/>
    <s v="Doyon"/>
    <n v="28.405000000000001"/>
    <n v="7.02"/>
    <s v="yes"/>
    <x v="0"/>
    <x v="0"/>
    <x v="0"/>
    <x v="1"/>
    <x v="3"/>
    <x v="0"/>
    <d v="1989-09-23T00:00:00"/>
    <x v="17"/>
    <x v="1"/>
    <s v="tier - 2"/>
    <x v="1523"/>
    <x v="2"/>
  </r>
  <r>
    <x v="1533"/>
    <s v=" Ms"/>
    <s v="Sankey"/>
    <n v="23.4"/>
    <n v="4.47"/>
    <s v="No"/>
    <x v="0"/>
    <x v="0"/>
    <x v="0"/>
    <x v="1"/>
    <x v="2"/>
    <x v="2"/>
    <d v="1974-08-28T00:00:00"/>
    <x v="28"/>
    <x v="0"/>
    <s v="tier - 1"/>
    <x v="1524"/>
    <x v="2"/>
  </r>
  <r>
    <x v="1534"/>
    <s v=" Mr"/>
    <s v="Stilgenbauer"/>
    <n v="33.44"/>
    <n v="4.54"/>
    <s v="No"/>
    <x v="0"/>
    <x v="0"/>
    <x v="0"/>
    <x v="1"/>
    <x v="0"/>
    <x v="2"/>
    <d v="1993-11-05T00:00:00"/>
    <x v="41"/>
    <x v="14"/>
    <s v="tier - 1"/>
    <x v="1525"/>
    <x v="2"/>
  </r>
  <r>
    <x v="1535"/>
    <s v=" Mr"/>
    <s v="Jaskiewicz"/>
    <n v="21.12"/>
    <n v="4.99"/>
    <s v="No"/>
    <x v="0"/>
    <x v="0"/>
    <x v="1"/>
    <x v="1"/>
    <x v="2"/>
    <x v="2"/>
    <d v="1977-09-25T00:00:00"/>
    <x v="23"/>
    <x v="3"/>
    <s v="tier - 1"/>
    <x v="1526"/>
    <x v="2"/>
  </r>
  <r>
    <x v="1536"/>
    <s v=" Ms"/>
    <s v="Deppen"/>
    <n v="18.48"/>
    <n v="10.84"/>
    <s v="yes"/>
    <x v="0"/>
    <x v="0"/>
    <x v="2"/>
    <x v="1"/>
    <x v="1"/>
    <x v="0"/>
    <d v="1975-07-24T00:00:00"/>
    <x v="10"/>
    <x v="14"/>
    <s v="tier - 1"/>
    <x v="1527"/>
    <x v="2"/>
  </r>
  <r>
    <x v="1537"/>
    <s v=" Mr"/>
    <s v="Hine"/>
    <n v="16.815000000000001"/>
    <n v="5.63"/>
    <s v="No"/>
    <x v="0"/>
    <x v="0"/>
    <x v="1"/>
    <x v="1"/>
    <x v="1"/>
    <x v="2"/>
    <d v="1970-07-10T00:00:00"/>
    <x v="42"/>
    <x v="3"/>
    <s v="tier - 2"/>
    <x v="1528"/>
    <x v="2"/>
  </r>
  <r>
    <x v="1538"/>
    <s v=" Mr"/>
    <s v="Mathews"/>
    <n v="26.72"/>
    <n v="4.1399999999999997"/>
    <s v="No"/>
    <x v="0"/>
    <x v="0"/>
    <x v="0"/>
    <x v="1"/>
    <x v="3"/>
    <x v="2"/>
    <d v="1963-06-25T00:00:00"/>
    <x v="12"/>
    <x v="1"/>
    <s v="tier - 2"/>
    <x v="1529"/>
    <x v="2"/>
  </r>
  <r>
    <x v="1539"/>
    <s v=" Ms"/>
    <s v="Yabu"/>
    <n v="41.42"/>
    <n v="5.17"/>
    <s v="No"/>
    <x v="0"/>
    <x v="1"/>
    <x v="1"/>
    <x v="1"/>
    <x v="0"/>
    <x v="2"/>
    <d v="1995-12-23T00:00:00"/>
    <x v="38"/>
    <x v="4"/>
    <s v="tier - 1"/>
    <x v="1530"/>
    <x v="2"/>
  </r>
  <r>
    <x v="1540"/>
    <s v=" Ms"/>
    <s v="Strang"/>
    <n v="20.69"/>
    <n v="6.93"/>
    <s v="No"/>
    <x v="0"/>
    <x v="0"/>
    <x v="2"/>
    <x v="1"/>
    <x v="2"/>
    <x v="0"/>
    <d v="1958-10-10T00:00:00"/>
    <x v="13"/>
    <x v="15"/>
    <s v="tier - 2"/>
    <x v="1531"/>
    <x v="2"/>
  </r>
  <r>
    <x v="1541"/>
    <s v=" Mr"/>
    <s v="Frank"/>
    <n v="41.23"/>
    <n v="4.24"/>
    <s v="No"/>
    <x v="0"/>
    <x v="0"/>
    <x v="0"/>
    <x v="1"/>
    <x v="0"/>
    <x v="2"/>
    <d v="2003-12-20T00:00:00"/>
    <x v="21"/>
    <x v="4"/>
    <s v="tier - 1"/>
    <x v="1532"/>
    <x v="2"/>
  </r>
  <r>
    <x v="1542"/>
    <s v=" Mr"/>
    <s v="Shanley"/>
    <n v="29.9"/>
    <n v="5.91"/>
    <s v="No"/>
    <x v="0"/>
    <x v="0"/>
    <x v="0"/>
    <x v="1"/>
    <x v="3"/>
    <x v="1"/>
    <d v="1995-09-28T00:00:00"/>
    <x v="13"/>
    <x v="3"/>
    <s v="tier - 3"/>
    <x v="1533"/>
    <x v="2"/>
  </r>
  <r>
    <x v="1543"/>
    <s v=" Mr"/>
    <s v="Mancebo Garcia"/>
    <n v="34.104999999999997"/>
    <n v="5.93"/>
    <s v="No"/>
    <x v="0"/>
    <x v="0"/>
    <x v="0"/>
    <x v="1"/>
    <x v="0"/>
    <x v="1"/>
    <d v="1965-12-05T00:00:00"/>
    <x v="13"/>
    <x v="4"/>
    <s v="tier - 3"/>
    <x v="1534"/>
    <x v="2"/>
  </r>
  <r>
    <x v="1544"/>
    <s v=" Mr"/>
    <s v="Keehan"/>
    <n v="24.97"/>
    <n v="5.66"/>
    <s v="No"/>
    <x v="0"/>
    <x v="0"/>
    <x v="0"/>
    <x v="1"/>
    <x v="2"/>
    <x v="2"/>
    <d v="1969-08-08T00:00:00"/>
    <x v="17"/>
    <x v="3"/>
    <s v="tier - 3"/>
    <x v="1535"/>
    <x v="2"/>
  </r>
  <r>
    <x v="1545"/>
    <s v=" Ms"/>
    <s v="Mahaney"/>
    <n v="34.799999999999997"/>
    <n v="4.1900000000000004"/>
    <s v="No"/>
    <x v="0"/>
    <x v="0"/>
    <x v="1"/>
    <x v="1"/>
    <x v="0"/>
    <x v="2"/>
    <d v="2003-08-24T00:00:00"/>
    <x v="17"/>
    <x v="15"/>
    <s v="tier - 3"/>
    <x v="1536"/>
    <x v="2"/>
  </r>
  <r>
    <x v="1546"/>
    <s v=" Ms"/>
    <s v="Nolan"/>
    <n v="32.965000000000003"/>
    <n v="9.2100000000000009"/>
    <s v="yes"/>
    <x v="0"/>
    <x v="0"/>
    <x v="0"/>
    <x v="1"/>
    <x v="0"/>
    <x v="0"/>
    <d v="1972-07-30T00:00:00"/>
    <x v="26"/>
    <x v="1"/>
    <s v="tier - 2"/>
    <x v="1537"/>
    <x v="2"/>
  </r>
  <r>
    <x v="1547"/>
    <s v=" Ms"/>
    <s v="Sobrino"/>
    <n v="27.265000000000001"/>
    <n v="5.51"/>
    <s v="No"/>
    <x v="0"/>
    <x v="0"/>
    <x v="1"/>
    <x v="1"/>
    <x v="3"/>
    <x v="2"/>
    <d v="2002-09-08T00:00:00"/>
    <x v="13"/>
    <x v="14"/>
    <s v="tier - 1"/>
    <x v="1538"/>
    <x v="2"/>
  </r>
  <r>
    <x v="1548"/>
    <s v=" Mr"/>
    <s v="Gennaro"/>
    <n v="17.059999999999999"/>
    <n v="8.5"/>
    <s v="No"/>
    <x v="0"/>
    <x v="0"/>
    <x v="0"/>
    <x v="1"/>
    <x v="1"/>
    <x v="0"/>
    <d v="1988-08-21T00:00:00"/>
    <x v="44"/>
    <x v="0"/>
    <s v="tier - 1"/>
    <x v="1539"/>
    <x v="2"/>
  </r>
  <r>
    <x v="1549"/>
    <s v=" Ms"/>
    <s v="Mayer"/>
    <n v="36.29"/>
    <n v="6.23"/>
    <s v="No"/>
    <x v="0"/>
    <x v="0"/>
    <x v="0"/>
    <x v="1"/>
    <x v="0"/>
    <x v="1"/>
    <d v="1974-09-11T00:00:00"/>
    <x v="13"/>
    <x v="3"/>
    <s v="tier - 3"/>
    <x v="1540"/>
    <x v="2"/>
  </r>
  <r>
    <x v="1550"/>
    <s v=" Mr"/>
    <s v="Becker"/>
    <n v="28.594999999999999"/>
    <n v="8.5299999999999994"/>
    <s v="yes"/>
    <x v="0"/>
    <x v="0"/>
    <x v="1"/>
    <x v="1"/>
    <x v="3"/>
    <x v="0"/>
    <d v="1982-07-06T00:00:00"/>
    <x v="40"/>
    <x v="3"/>
    <s v="tier - 1"/>
    <x v="1541"/>
    <x v="2"/>
  </r>
  <r>
    <x v="1551"/>
    <s v=" Mr"/>
    <s v="Moore"/>
    <n v="17.8"/>
    <n v="5.75"/>
    <s v="yes"/>
    <x v="0"/>
    <x v="1"/>
    <x v="1"/>
    <x v="1"/>
    <x v="1"/>
    <x v="1"/>
    <d v="1993-12-12T00:00:00"/>
    <x v="10"/>
    <x v="3"/>
    <s v="tier - 3"/>
    <x v="1542"/>
    <x v="2"/>
  </r>
  <r>
    <x v="1552"/>
    <s v=" Mr"/>
    <s v="Platt"/>
    <n v="21.4"/>
    <n v="5.6"/>
    <s v="No"/>
    <x v="0"/>
    <x v="0"/>
    <x v="0"/>
    <x v="1"/>
    <x v="2"/>
    <x v="2"/>
    <d v="1987-10-06T00:00:00"/>
    <x v="36"/>
    <x v="15"/>
    <s v="tier - 1"/>
    <x v="1543"/>
    <x v="2"/>
  </r>
  <r>
    <x v="1553"/>
    <s v=" Ms"/>
    <s v="Brodeur"/>
    <n v="23.01"/>
    <n v="4.68"/>
    <s v="No"/>
    <x v="0"/>
    <x v="0"/>
    <x v="0"/>
    <x v="1"/>
    <x v="2"/>
    <x v="2"/>
    <d v="1993-08-08T00:00:00"/>
    <x v="38"/>
    <x v="15"/>
    <s v="tier - 1"/>
    <x v="1544"/>
    <x v="2"/>
  </r>
  <r>
    <x v="1554"/>
    <s v=" Ms"/>
    <s v="Knight Pech"/>
    <n v="19.86"/>
    <n v="5.62"/>
    <s v="yes"/>
    <x v="0"/>
    <x v="0"/>
    <x v="0"/>
    <x v="1"/>
    <x v="2"/>
    <x v="2"/>
    <d v="1985-08-27T00:00:00"/>
    <x v="43"/>
    <x v="1"/>
    <s v="tier - 3"/>
    <x v="1545"/>
    <x v="2"/>
  </r>
  <r>
    <x v="1555"/>
    <s v=" Mr"/>
    <s v="Richter"/>
    <n v="33.58"/>
    <n v="5.08"/>
    <s v="No"/>
    <x v="0"/>
    <x v="0"/>
    <x v="0"/>
    <x v="1"/>
    <x v="0"/>
    <x v="2"/>
    <d v="1958-06-21T00:00:00"/>
    <x v="19"/>
    <x v="14"/>
    <s v="tier - 2"/>
    <x v="1546"/>
    <x v="2"/>
  </r>
  <r>
    <x v="1556"/>
    <s v=" Ms"/>
    <s v="Jubinski"/>
    <n v="29.81"/>
    <n v="5.28"/>
    <s v="No"/>
    <x v="0"/>
    <x v="0"/>
    <x v="0"/>
    <x v="1"/>
    <x v="3"/>
    <x v="2"/>
    <d v="1958-10-22T00:00:00"/>
    <x v="28"/>
    <x v="1"/>
    <s v="tier - 2"/>
    <x v="1547"/>
    <x v="2"/>
  </r>
  <r>
    <x v="1557"/>
    <s v=" Ms"/>
    <s v="Wall"/>
    <n v="27.4"/>
    <n v="4.6100000000000003"/>
    <s v="No"/>
    <x v="0"/>
    <x v="0"/>
    <x v="0"/>
    <x v="1"/>
    <x v="3"/>
    <x v="2"/>
    <d v="1978-09-16T00:00:00"/>
    <x v="16"/>
    <x v="3"/>
    <s v="tier - 2"/>
    <x v="1548"/>
    <x v="2"/>
  </r>
  <r>
    <x v="1558"/>
    <s v=" Ms"/>
    <s v="McKay"/>
    <n v="17.98"/>
    <n v="6.57"/>
    <s v="yes"/>
    <x v="0"/>
    <x v="0"/>
    <x v="2"/>
    <x v="1"/>
    <x v="1"/>
    <x v="0"/>
    <d v="1988-12-05T00:00:00"/>
    <x v="17"/>
    <x v="3"/>
    <s v="tier - 3"/>
    <x v="1549"/>
    <x v="2"/>
  </r>
  <r>
    <x v="1559"/>
    <s v=" Ms"/>
    <s v="Oh"/>
    <n v="37.9"/>
    <n v="5.83"/>
    <s v="No"/>
    <x v="0"/>
    <x v="0"/>
    <x v="0"/>
    <x v="1"/>
    <x v="0"/>
    <x v="1"/>
    <d v="1982-07-24T00:00:00"/>
    <x v="44"/>
    <x v="15"/>
    <s v="tier - 1"/>
    <x v="1550"/>
    <x v="2"/>
  </r>
  <r>
    <x v="1560"/>
    <s v=" Mr"/>
    <s v="Kessell"/>
    <n v="25.27"/>
    <n v="6.98"/>
    <s v="yes"/>
    <x v="0"/>
    <x v="0"/>
    <x v="0"/>
    <x v="1"/>
    <x v="3"/>
    <x v="0"/>
    <d v="1980-10-12T00:00:00"/>
    <x v="17"/>
    <x v="6"/>
    <s v="tier - 3"/>
    <x v="1551"/>
    <x v="2"/>
  </r>
  <r>
    <x v="1561"/>
    <s v=" Mr"/>
    <s v="Hidalgo Zambrano"/>
    <n v="29.26"/>
    <n v="4.03"/>
    <s v="No"/>
    <x v="0"/>
    <x v="0"/>
    <x v="1"/>
    <x v="1"/>
    <x v="3"/>
    <x v="2"/>
    <d v="1962-12-25T00:00:00"/>
    <x v="44"/>
    <x v="1"/>
    <s v="tier - 1"/>
    <x v="1552"/>
    <x v="2"/>
  </r>
  <r>
    <x v="1562"/>
    <s v=" Mr"/>
    <s v="Caprario"/>
    <n v="27.835000000000001"/>
    <n v="4.5599999999999996"/>
    <s v="No"/>
    <x v="0"/>
    <x v="0"/>
    <x v="1"/>
    <x v="1"/>
    <x v="3"/>
    <x v="2"/>
    <d v="1982-11-11T00:00:00"/>
    <x v="42"/>
    <x v="4"/>
    <s v="tier - 3"/>
    <x v="1553"/>
    <x v="2"/>
  </r>
  <r>
    <x v="1563"/>
    <s v=" Mr"/>
    <s v="Ryan"/>
    <n v="46.53"/>
    <n v="5.38"/>
    <s v="yes"/>
    <x v="0"/>
    <x v="0"/>
    <x v="0"/>
    <x v="1"/>
    <x v="0"/>
    <x v="2"/>
    <d v="1984-06-26T00:00:00"/>
    <x v="21"/>
    <x v="3"/>
    <s v="tier - 3"/>
    <x v="1554"/>
    <x v="2"/>
  </r>
  <r>
    <x v="1564"/>
    <s v=" Mr"/>
    <s v="Hoffman"/>
    <n v="20.58"/>
    <n v="11.04"/>
    <s v="yes"/>
    <x v="0"/>
    <x v="0"/>
    <x v="1"/>
    <x v="1"/>
    <x v="2"/>
    <x v="0"/>
    <d v="1997-10-09T00:00:00"/>
    <x v="17"/>
    <x v="0"/>
    <s v="tier - 2"/>
    <x v="1555"/>
    <x v="2"/>
  </r>
  <r>
    <x v="1565"/>
    <s v=" Ms"/>
    <s v="Wong"/>
    <n v="19.53"/>
    <n v="6.09"/>
    <s v="yes"/>
    <x v="0"/>
    <x v="0"/>
    <x v="0"/>
    <x v="1"/>
    <x v="2"/>
    <x v="1"/>
    <d v="1974-08-29T00:00:00"/>
    <x v="42"/>
    <x v="4"/>
    <s v="tier - 1"/>
    <x v="1556"/>
    <x v="2"/>
  </r>
  <r>
    <x v="1566"/>
    <s v=" Ms"/>
    <s v="Lea"/>
    <n v="27.7"/>
    <n v="4.71"/>
    <s v="No"/>
    <x v="0"/>
    <x v="0"/>
    <x v="1"/>
    <x v="1"/>
    <x v="3"/>
    <x v="2"/>
    <d v="1976-09-20T00:00:00"/>
    <x v="42"/>
    <x v="15"/>
    <s v="tier - 2"/>
    <x v="1557"/>
    <x v="2"/>
  </r>
  <r>
    <x v="1567"/>
    <s v=" Mr"/>
    <s v="Patterson"/>
    <n v="18.920000000000002"/>
    <n v="8.18"/>
    <s v="No"/>
    <x v="0"/>
    <x v="0"/>
    <x v="0"/>
    <x v="1"/>
    <x v="2"/>
    <x v="0"/>
    <d v="1973-06-26T00:00:00"/>
    <x v="44"/>
    <x v="3"/>
    <s v="tier - 2"/>
    <x v="1558"/>
    <x v="2"/>
  </r>
  <r>
    <x v="1568"/>
    <s v=" Ms"/>
    <s v="Quigley"/>
    <n v="17.760000000000002"/>
    <n v="11.18"/>
    <s v="yes"/>
    <x v="0"/>
    <x v="0"/>
    <x v="2"/>
    <x v="1"/>
    <x v="1"/>
    <x v="0"/>
    <d v="1988-12-22T00:00:00"/>
    <x v="40"/>
    <x v="3"/>
    <s v="tier - 2"/>
    <x v="1559"/>
    <x v="2"/>
  </r>
  <r>
    <x v="1569"/>
    <s v=" Mr"/>
    <s v="Korir"/>
    <n v="29.83"/>
    <n v="5.03"/>
    <s v="yes"/>
    <x v="0"/>
    <x v="0"/>
    <x v="0"/>
    <x v="1"/>
    <x v="3"/>
    <x v="2"/>
    <d v="1965-10-28T00:00:00"/>
    <x v="28"/>
    <x v="15"/>
    <s v="tier - 2"/>
    <x v="1560"/>
    <x v="2"/>
  </r>
  <r>
    <x v="1570"/>
    <s v=" Ms"/>
    <s v="Downs"/>
    <n v="23.465"/>
    <n v="5.56"/>
    <s v="No"/>
    <x v="0"/>
    <x v="0"/>
    <x v="1"/>
    <x v="1"/>
    <x v="2"/>
    <x v="2"/>
    <d v="1974-07-30T00:00:00"/>
    <x v="19"/>
    <x v="11"/>
    <s v="tier - 2"/>
    <x v="1561"/>
    <x v="2"/>
  </r>
  <r>
    <x v="1571"/>
    <s v=" Mr"/>
    <s v="Young"/>
    <n v="29.355"/>
    <n v="4.33"/>
    <s v="No"/>
    <x v="0"/>
    <x v="0"/>
    <x v="0"/>
    <x v="1"/>
    <x v="3"/>
    <x v="2"/>
    <d v="1959-10-02T00:00:00"/>
    <x v="45"/>
    <x v="1"/>
    <s v="tier - 3"/>
    <x v="1562"/>
    <x v="2"/>
  </r>
  <r>
    <x v="1572"/>
    <s v=" Mr"/>
    <s v="Zywek"/>
    <n v="35.49"/>
    <n v="5.21"/>
    <s v="yes"/>
    <x v="0"/>
    <x v="1"/>
    <x v="1"/>
    <x v="1"/>
    <x v="0"/>
    <x v="2"/>
    <d v="1974-06-28T00:00:00"/>
    <x v="7"/>
    <x v="1"/>
    <s v="tier - 2"/>
    <x v="1563"/>
    <x v="2"/>
  </r>
  <r>
    <x v="1573"/>
    <s v=" Mr"/>
    <s v="Faulkner"/>
    <n v="26.315000000000001"/>
    <n v="5.89"/>
    <s v="No"/>
    <x v="0"/>
    <x v="0"/>
    <x v="0"/>
    <x v="1"/>
    <x v="3"/>
    <x v="1"/>
    <d v="2004-07-17T00:00:00"/>
    <x v="13"/>
    <x v="3"/>
    <s v="tier - 3"/>
    <x v="1564"/>
    <x v="2"/>
  </r>
  <r>
    <x v="1574"/>
    <s v=" Mr"/>
    <s v="Erspamer"/>
    <n v="19.79"/>
    <n v="4.8099999999999996"/>
    <s v="yes"/>
    <x v="0"/>
    <x v="0"/>
    <x v="0"/>
    <x v="1"/>
    <x v="2"/>
    <x v="2"/>
    <d v="1976-07-20T00:00:00"/>
    <x v="43"/>
    <x v="3"/>
    <s v="tier - 1"/>
    <x v="1565"/>
    <x v="2"/>
  </r>
  <r>
    <x v="1575"/>
    <s v=" Ms"/>
    <s v="Campbell"/>
    <n v="40.564999999999998"/>
    <n v="5.66"/>
    <s v="No"/>
    <x v="0"/>
    <x v="0"/>
    <x v="1"/>
    <x v="1"/>
    <x v="0"/>
    <x v="2"/>
    <d v="1990-10-25T00:00:00"/>
    <x v="13"/>
    <x v="3"/>
    <s v="tier - 1"/>
    <x v="1566"/>
    <x v="2"/>
  </r>
  <r>
    <x v="1576"/>
    <s v=" Mr"/>
    <s v="Addison"/>
    <n v="18.03"/>
    <n v="10.66"/>
    <s v="yes"/>
    <x v="0"/>
    <x v="0"/>
    <x v="2"/>
    <x v="1"/>
    <x v="1"/>
    <x v="0"/>
    <d v="1964-09-04T00:00:00"/>
    <x v="44"/>
    <x v="15"/>
    <s v="tier - 2"/>
    <x v="1567"/>
    <x v="2"/>
  </r>
  <r>
    <x v="1577"/>
    <s v=" Mr"/>
    <s v="Wu"/>
    <n v="34.65"/>
    <n v="5.98"/>
    <s v="yes"/>
    <x v="0"/>
    <x v="0"/>
    <x v="0"/>
    <x v="1"/>
    <x v="0"/>
    <x v="1"/>
    <d v="1962-09-06T00:00:00"/>
    <x v="44"/>
    <x v="1"/>
    <s v="tier - 2"/>
    <x v="1568"/>
    <x v="2"/>
  </r>
  <r>
    <x v="1578"/>
    <s v=" Ms"/>
    <s v="Millett"/>
    <n v="42.94"/>
    <n v="4.34"/>
    <s v="No"/>
    <x v="0"/>
    <x v="0"/>
    <x v="0"/>
    <x v="1"/>
    <x v="0"/>
    <x v="2"/>
    <d v="1968-07-18T00:00:00"/>
    <x v="42"/>
    <x v="15"/>
    <s v="tier - 1"/>
    <x v="1569"/>
    <x v="2"/>
  </r>
  <r>
    <x v="1579"/>
    <s v=" Mr"/>
    <s v="Bosl"/>
    <n v="31.254999999999999"/>
    <n v="5.17"/>
    <s v="No"/>
    <x v="0"/>
    <x v="0"/>
    <x v="0"/>
    <x v="1"/>
    <x v="0"/>
    <x v="2"/>
    <d v="2001-07-14T00:00:00"/>
    <x v="21"/>
    <x v="3"/>
    <s v="tier - 3"/>
    <x v="1570"/>
    <x v="2"/>
  </r>
  <r>
    <x v="1580"/>
    <s v=" Mr"/>
    <s v="Goldberg"/>
    <n v="45.43"/>
    <n v="4.2300000000000004"/>
    <s v="yes"/>
    <x v="0"/>
    <x v="1"/>
    <x v="1"/>
    <x v="1"/>
    <x v="0"/>
    <x v="2"/>
    <d v="1963-12-13T00:00:00"/>
    <x v="7"/>
    <x v="3"/>
    <s v="tier - 3"/>
    <x v="1571"/>
    <x v="2"/>
  </r>
  <r>
    <x v="1581"/>
    <s v=" Mr"/>
    <s v="Kelley"/>
    <n v="32.340000000000003"/>
    <n v="4.88"/>
    <s v="yes"/>
    <x v="0"/>
    <x v="1"/>
    <x v="1"/>
    <x v="1"/>
    <x v="0"/>
    <x v="2"/>
    <d v="1969-09-16T00:00:00"/>
    <x v="3"/>
    <x v="15"/>
    <s v="tier - 2"/>
    <x v="1572"/>
    <x v="2"/>
  </r>
  <r>
    <x v="1582"/>
    <s v=" Mrs"/>
    <s v="Johnston"/>
    <n v="25.46"/>
    <n v="9.7100000000000009"/>
    <s v="yes"/>
    <x v="0"/>
    <x v="0"/>
    <x v="1"/>
    <x v="1"/>
    <x v="3"/>
    <x v="0"/>
    <d v="1960-07-25T00:00:00"/>
    <x v="37"/>
    <x v="8"/>
    <s v="tier - 2"/>
    <x v="1573"/>
    <x v="2"/>
  </r>
  <r>
    <x v="1583"/>
    <s v=" Ms"/>
    <s v="Keating"/>
    <n v="37.145000000000003"/>
    <n v="5.32"/>
    <s v="No"/>
    <x v="0"/>
    <x v="0"/>
    <x v="0"/>
    <x v="1"/>
    <x v="0"/>
    <x v="2"/>
    <d v="1978-11-23T00:00:00"/>
    <x v="43"/>
    <x v="15"/>
    <s v="tier - 1"/>
    <x v="1574"/>
    <x v="2"/>
  </r>
  <r>
    <x v="1584"/>
    <s v=" Mrs"/>
    <s v="Duhon"/>
    <n v="30.8"/>
    <n v="5.83"/>
    <s v="yes"/>
    <x v="0"/>
    <x v="0"/>
    <x v="0"/>
    <x v="1"/>
    <x v="0"/>
    <x v="1"/>
    <d v="1962-06-17T00:00:00"/>
    <x v="41"/>
    <x v="3"/>
    <s v="tier - 1"/>
    <x v="1575"/>
    <x v="2"/>
  </r>
  <r>
    <x v="1585"/>
    <s v=" Ms"/>
    <s v="Briseno"/>
    <n v="29.5"/>
    <n v="5.54"/>
    <s v="yes"/>
    <x v="0"/>
    <x v="0"/>
    <x v="0"/>
    <x v="1"/>
    <x v="3"/>
    <x v="2"/>
    <d v="1959-12-03T00:00:00"/>
    <x v="13"/>
    <x v="3"/>
    <s v="tier - 3"/>
    <x v="1576"/>
    <x v="2"/>
  </r>
  <r>
    <x v="1586"/>
    <s v=" Mr"/>
    <s v="Besse"/>
    <n v="43.39"/>
    <n v="5.85"/>
    <s v="No"/>
    <x v="1"/>
    <x v="0"/>
    <x v="1"/>
    <x v="1"/>
    <x v="0"/>
    <x v="1"/>
    <d v="1959-06-04T00:00:00"/>
    <x v="1"/>
    <x v="1"/>
    <s v="tier - 1"/>
    <x v="1577"/>
    <x v="2"/>
  </r>
  <r>
    <x v="1587"/>
    <s v=" Mr"/>
    <s v="Shillings"/>
    <n v="15.08"/>
    <n v="4.8499999999999996"/>
    <s v="yes"/>
    <x v="0"/>
    <x v="1"/>
    <x v="1"/>
    <x v="1"/>
    <x v="1"/>
    <x v="2"/>
    <d v="1962-10-25T00:00:00"/>
    <x v="26"/>
    <x v="15"/>
    <s v="tier - 2"/>
    <x v="1578"/>
    <x v="2"/>
  </r>
  <r>
    <x v="1588"/>
    <s v=" Ms"/>
    <s v="Tate"/>
    <n v="20.48"/>
    <n v="11.09"/>
    <s v="No"/>
    <x v="0"/>
    <x v="0"/>
    <x v="0"/>
    <x v="1"/>
    <x v="2"/>
    <x v="0"/>
    <d v="1971-11-25T00:00:00"/>
    <x v="45"/>
    <x v="4"/>
    <s v="tier - 1"/>
    <x v="1579"/>
    <x v="2"/>
  </r>
  <r>
    <x v="1589"/>
    <s v=" Mr"/>
    <s v="Arsenault"/>
    <n v="34.450000000000003"/>
    <n v="5.58"/>
    <s v="yes"/>
    <x v="0"/>
    <x v="0"/>
    <x v="0"/>
    <x v="1"/>
    <x v="0"/>
    <x v="2"/>
    <d v="1972-11-07T00:00:00"/>
    <x v="21"/>
    <x v="2"/>
    <s v="tier - 1"/>
    <x v="1580"/>
    <x v="2"/>
  </r>
  <r>
    <x v="1590"/>
    <s v=" Mr"/>
    <s v="Hengoed"/>
    <n v="34.21"/>
    <n v="9.7200000000000006"/>
    <s v="yes"/>
    <x v="0"/>
    <x v="0"/>
    <x v="0"/>
    <x v="1"/>
    <x v="0"/>
    <x v="0"/>
    <d v="1975-10-26T00:00:00"/>
    <x v="1"/>
    <x v="14"/>
    <s v="tier - 1"/>
    <x v="1581"/>
    <x v="2"/>
  </r>
  <r>
    <x v="1591"/>
    <s v=" Mr"/>
    <s v="Aller"/>
    <n v="28.8"/>
    <n v="11.41"/>
    <s v="yes"/>
    <x v="0"/>
    <x v="0"/>
    <x v="0"/>
    <x v="1"/>
    <x v="3"/>
    <x v="0"/>
    <d v="1968-06-12T00:00:00"/>
    <x v="45"/>
    <x v="4"/>
    <s v="tier - 2"/>
    <x v="1582"/>
    <x v="2"/>
  </r>
  <r>
    <x v="1592"/>
    <s v=" Mrs"/>
    <s v="Pisano"/>
    <n v="31.74"/>
    <n v="4.46"/>
    <s v="No"/>
    <x v="0"/>
    <x v="1"/>
    <x v="1"/>
    <x v="1"/>
    <x v="0"/>
    <x v="2"/>
    <d v="1971-08-15T00:00:00"/>
    <x v="1"/>
    <x v="3"/>
    <s v="tier - 3"/>
    <x v="1583"/>
    <x v="2"/>
  </r>
  <r>
    <x v="1593"/>
    <s v=" Mr"/>
    <s v="Sanca"/>
    <n v="21.78"/>
    <n v="9.31"/>
    <s v="yes"/>
    <x v="0"/>
    <x v="0"/>
    <x v="0"/>
    <x v="1"/>
    <x v="2"/>
    <x v="0"/>
    <d v="1970-09-11T00:00:00"/>
    <x v="42"/>
    <x v="3"/>
    <s v="tier - 3"/>
    <x v="1584"/>
    <x v="2"/>
  </r>
  <r>
    <x v="1594"/>
    <s v=" Ms"/>
    <s v="Bond"/>
    <n v="23.75"/>
    <n v="5.03"/>
    <s v="No"/>
    <x v="0"/>
    <x v="0"/>
    <x v="1"/>
    <x v="1"/>
    <x v="2"/>
    <x v="2"/>
    <d v="1979-11-25T00:00:00"/>
    <x v="16"/>
    <x v="1"/>
    <s v="tier - 1"/>
    <x v="1585"/>
    <x v="2"/>
  </r>
  <r>
    <x v="1595"/>
    <s v=" Mrs"/>
    <s v="Carron"/>
    <n v="33.21"/>
    <n v="5.07"/>
    <s v="yes"/>
    <x v="0"/>
    <x v="0"/>
    <x v="1"/>
    <x v="1"/>
    <x v="0"/>
    <x v="2"/>
    <d v="1960-08-08T00:00:00"/>
    <x v="12"/>
    <x v="0"/>
    <s v="tier - 2"/>
    <x v="1586"/>
    <x v="2"/>
  </r>
  <r>
    <x v="1596"/>
    <s v=" Mr"/>
    <s v="Ellwanger"/>
    <n v="17.7"/>
    <n v="10.42"/>
    <s v="yes"/>
    <x v="0"/>
    <x v="0"/>
    <x v="2"/>
    <x v="1"/>
    <x v="1"/>
    <x v="0"/>
    <d v="1995-08-02T00:00:00"/>
    <x v="43"/>
    <x v="3"/>
    <s v="tier - 2"/>
    <x v="1587"/>
    <x v="2"/>
  </r>
  <r>
    <x v="1597"/>
    <s v=" Mr"/>
    <s v="Hanson"/>
    <n v="17.2"/>
    <n v="6.45"/>
    <s v="No"/>
    <x v="0"/>
    <x v="0"/>
    <x v="2"/>
    <x v="1"/>
    <x v="1"/>
    <x v="1"/>
    <d v="1958-07-29T00:00:00"/>
    <x v="3"/>
    <x v="14"/>
    <s v="tier - 3"/>
    <x v="1588"/>
    <x v="2"/>
  </r>
  <r>
    <x v="1598"/>
    <s v=" Mr"/>
    <s v="Tucker"/>
    <n v="19.21"/>
    <n v="5.52"/>
    <s v="No"/>
    <x v="0"/>
    <x v="0"/>
    <x v="2"/>
    <x v="1"/>
    <x v="2"/>
    <x v="2"/>
    <d v="1962-11-29T00:00:00"/>
    <x v="32"/>
    <x v="3"/>
    <s v="tier - 1"/>
    <x v="1589"/>
    <x v="2"/>
  </r>
  <r>
    <x v="1599"/>
    <s v=" Mr"/>
    <s v="Counts"/>
    <n v="23.2"/>
    <n v="4.41"/>
    <s v="No"/>
    <x v="0"/>
    <x v="1"/>
    <x v="1"/>
    <x v="1"/>
    <x v="2"/>
    <x v="2"/>
    <d v="1958-10-17T00:00:00"/>
    <x v="21"/>
    <x v="14"/>
    <s v="tier - 2"/>
    <x v="1590"/>
    <x v="2"/>
  </r>
  <r>
    <x v="1600"/>
    <s v=" Ms"/>
    <s v="Carson"/>
    <n v="32.5"/>
    <n v="4.6900000000000004"/>
    <s v="yes"/>
    <x v="0"/>
    <x v="1"/>
    <x v="1"/>
    <x v="1"/>
    <x v="0"/>
    <x v="2"/>
    <d v="1970-11-11T00:00:00"/>
    <x v="18"/>
    <x v="11"/>
    <s v="tier - 2"/>
    <x v="1591"/>
    <x v="2"/>
  </r>
  <r>
    <x v="1601"/>
    <s v=" Mr"/>
    <s v="Haines"/>
    <n v="20.9"/>
    <n v="6.94"/>
    <s v="No"/>
    <x v="0"/>
    <x v="0"/>
    <x v="0"/>
    <x v="1"/>
    <x v="2"/>
    <x v="0"/>
    <d v="1981-06-05T00:00:00"/>
    <x v="12"/>
    <x v="14"/>
    <s v="tier - 3"/>
    <x v="1592"/>
    <x v="2"/>
  </r>
  <r>
    <x v="1602"/>
    <s v=" Mr"/>
    <s v="Schnabel"/>
    <n v="19.11"/>
    <n v="4.3499999999999996"/>
    <s v="No"/>
    <x v="0"/>
    <x v="0"/>
    <x v="2"/>
    <x v="1"/>
    <x v="2"/>
    <x v="2"/>
    <d v="1979-10-18T00:00:00"/>
    <x v="1"/>
    <x v="1"/>
    <s v="tier - 3"/>
    <x v="1593"/>
    <x v="2"/>
  </r>
  <r>
    <x v="1603"/>
    <s v=" Mr"/>
    <s v="Thind"/>
    <n v="31.17"/>
    <n v="5.28"/>
    <s v="No"/>
    <x v="0"/>
    <x v="0"/>
    <x v="1"/>
    <x v="1"/>
    <x v="0"/>
    <x v="2"/>
    <d v="1975-12-10T00:00:00"/>
    <x v="39"/>
    <x v="1"/>
    <s v="tier - 3"/>
    <x v="1594"/>
    <x v="2"/>
  </r>
  <r>
    <x v="1604"/>
    <s v=" Mrs"/>
    <s v="Simon"/>
    <n v="36.08"/>
    <n v="4.29"/>
    <s v="No"/>
    <x v="0"/>
    <x v="0"/>
    <x v="0"/>
    <x v="1"/>
    <x v="0"/>
    <x v="2"/>
    <d v="1965-07-27T00:00:00"/>
    <x v="14"/>
    <x v="3"/>
    <s v="tier - 2"/>
    <x v="1595"/>
    <x v="2"/>
  </r>
  <r>
    <x v="1605"/>
    <s v=" Mr"/>
    <s v="Arciniaga"/>
    <n v="28.024999999999999"/>
    <n v="5.69"/>
    <s v="yes"/>
    <x v="0"/>
    <x v="0"/>
    <x v="0"/>
    <x v="1"/>
    <x v="3"/>
    <x v="2"/>
    <d v="1962-07-29T00:00:00"/>
    <x v="16"/>
    <x v="4"/>
    <s v="tier - 3"/>
    <x v="1596"/>
    <x v="2"/>
  </r>
  <r>
    <x v="1606"/>
    <s v=" Mr"/>
    <s v="Ryan"/>
    <n v="24.32"/>
    <n v="5.56"/>
    <s v="yes"/>
    <x v="0"/>
    <x v="0"/>
    <x v="0"/>
    <x v="1"/>
    <x v="2"/>
    <x v="2"/>
    <d v="2002-09-24T00:00:00"/>
    <x v="0"/>
    <x v="1"/>
    <s v="tier - 2"/>
    <x v="1597"/>
    <x v="2"/>
  </r>
  <r>
    <x v="1607"/>
    <s v=" Ms"/>
    <s v="Lizak"/>
    <n v="38"/>
    <n v="5.41"/>
    <s v="yes"/>
    <x v="0"/>
    <x v="0"/>
    <x v="1"/>
    <x v="1"/>
    <x v="0"/>
    <x v="2"/>
    <d v="1982-09-04T00:00:00"/>
    <x v="29"/>
    <x v="2"/>
    <s v="tier - 2"/>
    <x v="1598"/>
    <x v="2"/>
  </r>
  <r>
    <x v="1608"/>
    <s v=" Ms"/>
    <s v="Howery"/>
    <n v="31.6"/>
    <n v="10.85"/>
    <s v="yes"/>
    <x v="0"/>
    <x v="0"/>
    <x v="0"/>
    <x v="1"/>
    <x v="0"/>
    <x v="0"/>
    <d v="1958-07-23T00:00:00"/>
    <x v="13"/>
    <x v="4"/>
    <s v="tier - 1"/>
    <x v="1599"/>
    <x v="2"/>
  </r>
  <r>
    <x v="1609"/>
    <s v=" Ms"/>
    <s v="Crain"/>
    <n v="31.02"/>
    <n v="11.63"/>
    <s v="yes"/>
    <x v="0"/>
    <x v="0"/>
    <x v="0"/>
    <x v="1"/>
    <x v="0"/>
    <x v="0"/>
    <d v="1981-11-13T00:00:00"/>
    <x v="13"/>
    <x v="14"/>
    <s v="tier - 1"/>
    <x v="1600"/>
    <x v="2"/>
  </r>
  <r>
    <x v="1610"/>
    <s v=" Ms"/>
    <s v="Hotze"/>
    <n v="29.26"/>
    <n v="5.68"/>
    <s v="yes"/>
    <x v="0"/>
    <x v="0"/>
    <x v="1"/>
    <x v="1"/>
    <x v="3"/>
    <x v="2"/>
    <d v="1967-09-01T00:00:00"/>
    <x v="41"/>
    <x v="15"/>
    <s v="tier - 3"/>
    <x v="1601"/>
    <x v="2"/>
  </r>
  <r>
    <x v="1611"/>
    <s v=" Ms"/>
    <s v="Chauhan"/>
    <n v="15.09"/>
    <n v="7.59"/>
    <s v="yes"/>
    <x v="0"/>
    <x v="0"/>
    <x v="2"/>
    <x v="1"/>
    <x v="1"/>
    <x v="0"/>
    <d v="1991-08-21T00:00:00"/>
    <x v="41"/>
    <x v="15"/>
    <s v="tier - 3"/>
    <x v="1602"/>
    <x v="2"/>
  </r>
  <r>
    <x v="1612"/>
    <s v=" Mr"/>
    <s v="Raab"/>
    <n v="22.63"/>
    <n v="5.09"/>
    <s v="yes"/>
    <x v="0"/>
    <x v="0"/>
    <x v="0"/>
    <x v="1"/>
    <x v="2"/>
    <x v="2"/>
    <d v="1965-11-08T00:00:00"/>
    <x v="32"/>
    <x v="14"/>
    <s v="tier - 3"/>
    <x v="1603"/>
    <x v="2"/>
  </r>
  <r>
    <x v="1613"/>
    <s v=" Ms"/>
    <s v="McKown"/>
    <n v="23.46"/>
    <n v="4.21"/>
    <s v="No"/>
    <x v="0"/>
    <x v="0"/>
    <x v="1"/>
    <x v="1"/>
    <x v="2"/>
    <x v="2"/>
    <d v="1967-07-18T00:00:00"/>
    <x v="7"/>
    <x v="15"/>
    <s v="tier - 3"/>
    <x v="1604"/>
    <x v="2"/>
  </r>
  <r>
    <x v="1614"/>
    <s v=" Mr"/>
    <s v="Schiemann"/>
    <n v="22.56"/>
    <n v="4.34"/>
    <s v="yes"/>
    <x v="0"/>
    <x v="0"/>
    <x v="0"/>
    <x v="1"/>
    <x v="2"/>
    <x v="2"/>
    <d v="1963-10-14T00:00:00"/>
    <x v="1"/>
    <x v="2"/>
    <s v="tier - 1"/>
    <x v="1605"/>
    <x v="2"/>
  </r>
  <r>
    <x v="1615"/>
    <s v=" Ms"/>
    <s v="Cress"/>
    <n v="19.28"/>
    <n v="11.85"/>
    <s v="No"/>
    <x v="0"/>
    <x v="0"/>
    <x v="2"/>
    <x v="1"/>
    <x v="2"/>
    <x v="0"/>
    <d v="1962-12-03T00:00:00"/>
    <x v="13"/>
    <x v="3"/>
    <s v="tier - 1"/>
    <x v="1606"/>
    <x v="2"/>
  </r>
  <r>
    <x v="1616"/>
    <s v=" Mr"/>
    <s v="Mawson"/>
    <n v="15.37"/>
    <n v="9.61"/>
    <s v="yes"/>
    <x v="0"/>
    <x v="0"/>
    <x v="2"/>
    <x v="1"/>
    <x v="1"/>
    <x v="0"/>
    <d v="1998-09-12T00:00:00"/>
    <x v="12"/>
    <x v="1"/>
    <s v="tier - 1"/>
    <x v="1607"/>
    <x v="2"/>
  </r>
  <r>
    <x v="1617"/>
    <s v=" Ms"/>
    <s v="Wigginton"/>
    <n v="18.71"/>
    <n v="5.29"/>
    <s v="yes"/>
    <x v="0"/>
    <x v="0"/>
    <x v="0"/>
    <x v="1"/>
    <x v="2"/>
    <x v="2"/>
    <d v="1989-07-14T00:00:00"/>
    <x v="32"/>
    <x v="3"/>
    <s v="tier - 3"/>
    <x v="1608"/>
    <x v="2"/>
  </r>
  <r>
    <x v="1618"/>
    <s v=" Mr"/>
    <s v="Wang"/>
    <n v="20.61"/>
    <n v="6.89"/>
    <s v="No"/>
    <x v="0"/>
    <x v="0"/>
    <x v="0"/>
    <x v="1"/>
    <x v="2"/>
    <x v="0"/>
    <d v="1989-07-22T00:00:00"/>
    <x v="13"/>
    <x v="3"/>
    <s v="tier - 3"/>
    <x v="1609"/>
    <x v="2"/>
  </r>
  <r>
    <x v="1619"/>
    <s v=" Ms"/>
    <s v="Schroeder"/>
    <n v="15.99"/>
    <n v="4.57"/>
    <s v="yes"/>
    <x v="0"/>
    <x v="1"/>
    <x v="1"/>
    <x v="1"/>
    <x v="1"/>
    <x v="2"/>
    <d v="1959-11-20T00:00:00"/>
    <x v="10"/>
    <x v="15"/>
    <s v="tier - 2"/>
    <x v="1610"/>
    <x v="2"/>
  </r>
  <r>
    <x v="1620"/>
    <s v=" Ms"/>
    <s v="Leonard"/>
    <n v="33.155000000000001"/>
    <n v="4.32"/>
    <s v="No"/>
    <x v="0"/>
    <x v="0"/>
    <x v="0"/>
    <x v="1"/>
    <x v="0"/>
    <x v="2"/>
    <d v="1976-11-27T00:00:00"/>
    <x v="14"/>
    <x v="1"/>
    <s v="tier - 3"/>
    <x v="1611"/>
    <x v="2"/>
  </r>
  <r>
    <x v="1621"/>
    <s v=" Mr"/>
    <s v="Tissue"/>
    <n v="26.22"/>
    <n v="5.57"/>
    <s v="yes"/>
    <x v="0"/>
    <x v="1"/>
    <x v="1"/>
    <x v="1"/>
    <x v="3"/>
    <x v="2"/>
    <d v="1996-11-10T00:00:00"/>
    <x v="14"/>
    <x v="2"/>
    <s v="tier - 3"/>
    <x v="1612"/>
    <x v="2"/>
  </r>
  <r>
    <x v="1622"/>
    <s v=" Mr"/>
    <s v="Wood"/>
    <n v="21.85"/>
    <n v="5.26"/>
    <s v="yes"/>
    <x v="0"/>
    <x v="1"/>
    <x v="1"/>
    <x v="1"/>
    <x v="2"/>
    <x v="2"/>
    <d v="1959-08-03T00:00:00"/>
    <x v="26"/>
    <x v="11"/>
    <s v="tier - 3"/>
    <x v="1613"/>
    <x v="2"/>
  </r>
  <r>
    <x v="1623"/>
    <s v=" Ms"/>
    <s v="Denny"/>
    <n v="30.495000000000001"/>
    <n v="6.25"/>
    <s v="No"/>
    <x v="0"/>
    <x v="0"/>
    <x v="0"/>
    <x v="1"/>
    <x v="0"/>
    <x v="1"/>
    <d v="1959-06-29T00:00:00"/>
    <x v="42"/>
    <x v="4"/>
    <s v="tier - 1"/>
    <x v="1614"/>
    <x v="2"/>
  </r>
  <r>
    <x v="1624"/>
    <s v=" Ms"/>
    <s v="Testa"/>
    <n v="34.104999999999997"/>
    <n v="5.67"/>
    <s v="yes"/>
    <x v="0"/>
    <x v="0"/>
    <x v="0"/>
    <x v="1"/>
    <x v="0"/>
    <x v="2"/>
    <d v="1967-11-04T00:00:00"/>
    <x v="41"/>
    <x v="7"/>
    <s v="tier - 2"/>
    <x v="1615"/>
    <x v="2"/>
  </r>
  <r>
    <x v="1625"/>
    <s v=" Mrs"/>
    <s v="Mooney"/>
    <n v="32.770000000000003"/>
    <n v="4.42"/>
    <s v="yes"/>
    <x v="0"/>
    <x v="0"/>
    <x v="1"/>
    <x v="1"/>
    <x v="0"/>
    <x v="2"/>
    <d v="1967-08-15T00:00:00"/>
    <x v="35"/>
    <x v="4"/>
    <s v="tier - 2"/>
    <x v="1616"/>
    <x v="2"/>
  </r>
  <r>
    <x v="1626"/>
    <s v=" Ms"/>
    <s v="Buchholtz"/>
    <n v="16.850000000000001"/>
    <n v="11.75"/>
    <s v="yes"/>
    <x v="0"/>
    <x v="0"/>
    <x v="2"/>
    <x v="1"/>
    <x v="1"/>
    <x v="0"/>
    <d v="1999-08-10T00:00:00"/>
    <x v="14"/>
    <x v="1"/>
    <s v="tier - 1"/>
    <x v="1617"/>
    <x v="2"/>
  </r>
  <r>
    <x v="1627"/>
    <s v=" Mr"/>
    <s v="Hoyt"/>
    <n v="34.700000000000003"/>
    <n v="6.06"/>
    <s v="No"/>
    <x v="0"/>
    <x v="0"/>
    <x v="1"/>
    <x v="1"/>
    <x v="0"/>
    <x v="1"/>
    <d v="1958-09-20T00:00:00"/>
    <x v="43"/>
    <x v="3"/>
    <s v="tier - 3"/>
    <x v="1618"/>
    <x v="2"/>
  </r>
  <r>
    <x v="1628"/>
    <s v=" Mr"/>
    <s v="Cabada"/>
    <n v="37.049999999999997"/>
    <n v="5.48"/>
    <s v="No"/>
    <x v="0"/>
    <x v="0"/>
    <x v="1"/>
    <x v="1"/>
    <x v="0"/>
    <x v="2"/>
    <d v="1958-07-29T00:00:00"/>
    <x v="21"/>
    <x v="0"/>
    <s v="tier - 2"/>
    <x v="1619"/>
    <x v="2"/>
  </r>
  <r>
    <x v="1629"/>
    <s v=" Ms"/>
    <s v="Lobaciute"/>
    <n v="18.78"/>
    <n v="4.45"/>
    <s v="No"/>
    <x v="0"/>
    <x v="1"/>
    <x v="1"/>
    <x v="1"/>
    <x v="2"/>
    <x v="2"/>
    <d v="1965-06-22T00:00:00"/>
    <x v="14"/>
    <x v="3"/>
    <s v="tier - 3"/>
    <x v="1620"/>
    <x v="2"/>
  </r>
  <r>
    <x v="1630"/>
    <s v=" Mr"/>
    <s v="Dawes"/>
    <n v="28.024999999999999"/>
    <n v="5"/>
    <s v="No"/>
    <x v="0"/>
    <x v="0"/>
    <x v="1"/>
    <x v="1"/>
    <x v="3"/>
    <x v="2"/>
    <d v="1963-07-16T00:00:00"/>
    <x v="26"/>
    <x v="4"/>
    <s v="tier - 2"/>
    <x v="1621"/>
    <x v="2"/>
  </r>
  <r>
    <x v="1631"/>
    <s v=" Mr"/>
    <s v="Deppen"/>
    <n v="35.090000000000003"/>
    <n v="5.84"/>
    <s v="No"/>
    <x v="0"/>
    <x v="0"/>
    <x v="0"/>
    <x v="1"/>
    <x v="0"/>
    <x v="1"/>
    <d v="1988-11-16T00:00:00"/>
    <x v="11"/>
    <x v="14"/>
    <s v="tier - 2"/>
    <x v="1622"/>
    <x v="2"/>
  </r>
  <r>
    <x v="1632"/>
    <s v=" Ms"/>
    <s v="Oberndorfer"/>
    <n v="34.42"/>
    <n v="5.21"/>
    <s v="yes"/>
    <x v="0"/>
    <x v="0"/>
    <x v="0"/>
    <x v="1"/>
    <x v="0"/>
    <x v="2"/>
    <d v="1967-10-10T00:00:00"/>
    <x v="38"/>
    <x v="4"/>
    <s v="tier - 1"/>
    <x v="1623"/>
    <x v="2"/>
  </r>
  <r>
    <x v="1633"/>
    <s v=" Mr"/>
    <s v="Hetherington"/>
    <n v="29.4"/>
    <n v="4.26"/>
    <s v="No"/>
    <x v="0"/>
    <x v="0"/>
    <x v="0"/>
    <x v="1"/>
    <x v="3"/>
    <x v="2"/>
    <d v="1959-12-24T00:00:00"/>
    <x v="42"/>
    <x v="2"/>
    <s v="tier - 2"/>
    <x v="1624"/>
    <x v="2"/>
  </r>
  <r>
    <x v="1634"/>
    <s v=" Ms"/>
    <s v="Murray"/>
    <n v="21.31"/>
    <n v="4.17"/>
    <s v="No"/>
    <x v="0"/>
    <x v="0"/>
    <x v="0"/>
    <x v="1"/>
    <x v="2"/>
    <x v="2"/>
    <d v="1969-09-26T00:00:00"/>
    <x v="23"/>
    <x v="15"/>
    <s v="tier - 3"/>
    <x v="1625"/>
    <x v="2"/>
  </r>
  <r>
    <x v="1635"/>
    <s v=" Ms"/>
    <s v="Higden"/>
    <n v="19.559999999999999"/>
    <n v="11.96"/>
    <s v="No"/>
    <x v="0"/>
    <x v="0"/>
    <x v="0"/>
    <x v="1"/>
    <x v="2"/>
    <x v="0"/>
    <d v="1958-07-10T00:00:00"/>
    <x v="42"/>
    <x v="3"/>
    <s v="tier - 2"/>
    <x v="1626"/>
    <x v="2"/>
  </r>
  <r>
    <x v="1636"/>
    <s v=" Ms"/>
    <s v="Rediger"/>
    <n v="37.335000000000001"/>
    <n v="6.26"/>
    <s v="yes"/>
    <x v="0"/>
    <x v="0"/>
    <x v="1"/>
    <x v="1"/>
    <x v="0"/>
    <x v="1"/>
    <d v="1958-10-15T00:00:00"/>
    <x v="42"/>
    <x v="0"/>
    <s v="tier - 3"/>
    <x v="1627"/>
    <x v="2"/>
  </r>
  <r>
    <x v="1637"/>
    <s v=" Ms"/>
    <s v="Huff"/>
    <n v="19.53"/>
    <n v="11.68"/>
    <s v="No"/>
    <x v="0"/>
    <x v="0"/>
    <x v="0"/>
    <x v="1"/>
    <x v="2"/>
    <x v="0"/>
    <d v="1968-12-15T00:00:00"/>
    <x v="35"/>
    <x v="10"/>
    <s v="tier - 3"/>
    <x v="1628"/>
    <x v="2"/>
  </r>
  <r>
    <x v="1638"/>
    <s v=" Mr"/>
    <s v="Hall"/>
    <n v="34.1"/>
    <n v="5.16"/>
    <s v="No"/>
    <x v="0"/>
    <x v="0"/>
    <x v="0"/>
    <x v="1"/>
    <x v="0"/>
    <x v="2"/>
    <d v="2004-09-06T00:00:00"/>
    <x v="38"/>
    <x v="4"/>
    <s v="tier - 2"/>
    <x v="1629"/>
    <x v="2"/>
  </r>
  <r>
    <x v="1639"/>
    <s v=" Ms"/>
    <s v="Grise"/>
    <n v="16.5"/>
    <n v="6.9"/>
    <s v="yes"/>
    <x v="0"/>
    <x v="0"/>
    <x v="2"/>
    <x v="1"/>
    <x v="1"/>
    <x v="0"/>
    <d v="1974-12-26T00:00:00"/>
    <x v="28"/>
    <x v="3"/>
    <s v="tier - 2"/>
    <x v="1630"/>
    <x v="2"/>
  </r>
  <r>
    <x v="1640"/>
    <s v=" Ms"/>
    <s v="Skildum"/>
    <n v="30.69"/>
    <n v="4.83"/>
    <s v="No"/>
    <x v="0"/>
    <x v="0"/>
    <x v="1"/>
    <x v="1"/>
    <x v="0"/>
    <x v="2"/>
    <d v="1959-11-08T00:00:00"/>
    <x v="1"/>
    <x v="1"/>
    <s v="tier - 3"/>
    <x v="1631"/>
    <x v="2"/>
  </r>
  <r>
    <x v="1641"/>
    <s v=" Ms"/>
    <s v="Yang"/>
    <n v="28.93"/>
    <n v="4.87"/>
    <s v="No"/>
    <x v="0"/>
    <x v="0"/>
    <x v="1"/>
    <x v="1"/>
    <x v="3"/>
    <x v="2"/>
    <d v="1959-10-10T00:00:00"/>
    <x v="42"/>
    <x v="15"/>
    <s v="tier - 1"/>
    <x v="1632"/>
    <x v="2"/>
  </r>
  <r>
    <x v="1642"/>
    <s v=" Ms"/>
    <s v="Fischer-Daly"/>
    <n v="38.9"/>
    <n v="4.28"/>
    <s v="No"/>
    <x v="0"/>
    <x v="0"/>
    <x v="0"/>
    <x v="1"/>
    <x v="0"/>
    <x v="2"/>
    <d v="1961-09-25T00:00:00"/>
    <x v="17"/>
    <x v="3"/>
    <s v="tier - 1"/>
    <x v="1633"/>
    <x v="2"/>
  </r>
  <r>
    <x v="1643"/>
    <s v=" Mr"/>
    <s v="Asher"/>
    <n v="26.9"/>
    <n v="4.07"/>
    <s v="No"/>
    <x v="0"/>
    <x v="0"/>
    <x v="0"/>
    <x v="1"/>
    <x v="3"/>
    <x v="2"/>
    <d v="1958-09-21T00:00:00"/>
    <x v="35"/>
    <x v="11"/>
    <s v="tier - 2"/>
    <x v="1634"/>
    <x v="2"/>
  </r>
  <r>
    <x v="1644"/>
    <s v=" Mr"/>
    <s v="Zhou"/>
    <n v="24.86"/>
    <n v="6.23"/>
    <s v="No"/>
    <x v="0"/>
    <x v="0"/>
    <x v="0"/>
    <x v="1"/>
    <x v="2"/>
    <x v="1"/>
    <d v="1983-11-17T00:00:00"/>
    <x v="45"/>
    <x v="1"/>
    <s v="tier - 1"/>
    <x v="1635"/>
    <x v="2"/>
  </r>
  <r>
    <x v="1645"/>
    <s v=" Mrs"/>
    <s v="Rudder"/>
    <n v="39.14"/>
    <n v="6.24"/>
    <s v="No"/>
    <x v="1"/>
    <x v="0"/>
    <x v="1"/>
    <x v="1"/>
    <x v="0"/>
    <x v="1"/>
    <d v="1968-12-25T00:00:00"/>
    <x v="33"/>
    <x v="0"/>
    <s v="tier - 1"/>
    <x v="1636"/>
    <x v="2"/>
  </r>
  <r>
    <x v="1646"/>
    <s v=" Mr"/>
    <s v="Cartmell"/>
    <n v="39.799999999999997"/>
    <n v="6.17"/>
    <s v="No"/>
    <x v="0"/>
    <x v="1"/>
    <x v="1"/>
    <x v="1"/>
    <x v="0"/>
    <x v="1"/>
    <d v="1984-07-07T00:00:00"/>
    <x v="35"/>
    <x v="3"/>
    <s v="tier - 1"/>
    <x v="1637"/>
    <x v="2"/>
  </r>
  <r>
    <x v="1647"/>
    <s v=" Mr"/>
    <s v="Troland"/>
    <n v="34.32"/>
    <n v="5.16"/>
    <s v="No"/>
    <x v="0"/>
    <x v="0"/>
    <x v="1"/>
    <x v="1"/>
    <x v="0"/>
    <x v="2"/>
    <d v="2004-07-06T00:00:00"/>
    <x v="43"/>
    <x v="4"/>
    <s v="tier - 3"/>
    <x v="1638"/>
    <x v="2"/>
  </r>
  <r>
    <x v="1648"/>
    <s v=" Ms"/>
    <s v="Hall"/>
    <n v="32.51"/>
    <n v="4.3"/>
    <s v="No"/>
    <x v="0"/>
    <x v="0"/>
    <x v="0"/>
    <x v="1"/>
    <x v="0"/>
    <x v="2"/>
    <d v="1961-06-14T00:00:00"/>
    <x v="44"/>
    <x v="15"/>
    <s v="tier - 1"/>
    <x v="1639"/>
    <x v="2"/>
  </r>
  <r>
    <x v="1649"/>
    <s v=" Mrs"/>
    <s v="Berg"/>
    <n v="30.71"/>
    <n v="6.14"/>
    <s v="No"/>
    <x v="0"/>
    <x v="1"/>
    <x v="1"/>
    <x v="1"/>
    <x v="0"/>
    <x v="1"/>
    <d v="1991-09-12T00:00:00"/>
    <x v="41"/>
    <x v="3"/>
    <s v="tier - 3"/>
    <x v="1640"/>
    <x v="2"/>
  </r>
  <r>
    <x v="1650"/>
    <s v=" Mr"/>
    <s v="Engtrakul"/>
    <n v="28.9"/>
    <n v="5.36"/>
    <s v="No"/>
    <x v="0"/>
    <x v="0"/>
    <x v="1"/>
    <x v="1"/>
    <x v="3"/>
    <x v="2"/>
    <d v="1960-11-08T00:00:00"/>
    <x v="35"/>
    <x v="3"/>
    <s v="tier - 3"/>
    <x v="1641"/>
    <x v="2"/>
  </r>
  <r>
    <x v="1651"/>
    <s v=" Ms"/>
    <s v="Leonhardt"/>
    <n v="36.19"/>
    <n v="4.3"/>
    <s v="No"/>
    <x v="0"/>
    <x v="0"/>
    <x v="0"/>
    <x v="1"/>
    <x v="0"/>
    <x v="2"/>
    <d v="1963-07-08T00:00:00"/>
    <x v="26"/>
    <x v="1"/>
    <s v="tier - 3"/>
    <x v="1642"/>
    <x v="2"/>
  </r>
  <r>
    <x v="1652"/>
    <s v=" Ms"/>
    <s v="Goetz"/>
    <n v="29.6"/>
    <n v="4.09"/>
    <s v="No"/>
    <x v="0"/>
    <x v="0"/>
    <x v="0"/>
    <x v="1"/>
    <x v="3"/>
    <x v="2"/>
    <d v="1963-07-06T00:00:00"/>
    <x v="7"/>
    <x v="3"/>
    <s v="tier - 2"/>
    <x v="1643"/>
    <x v="2"/>
  </r>
  <r>
    <x v="1653"/>
    <s v=" Mr"/>
    <s v="Cacharelis"/>
    <n v="30.95"/>
    <n v="6.27"/>
    <s v="No"/>
    <x v="0"/>
    <x v="1"/>
    <x v="1"/>
    <x v="1"/>
    <x v="0"/>
    <x v="1"/>
    <d v="1963-12-23T00:00:00"/>
    <x v="3"/>
    <x v="15"/>
    <s v="tier - 1"/>
    <x v="1644"/>
    <x v="2"/>
  </r>
  <r>
    <x v="1654"/>
    <s v=" Mr"/>
    <s v="Kariolis"/>
    <n v="19.95"/>
    <n v="5.39"/>
    <s v="No"/>
    <x v="0"/>
    <x v="0"/>
    <x v="1"/>
    <x v="1"/>
    <x v="2"/>
    <x v="2"/>
    <d v="1959-09-06T00:00:00"/>
    <x v="26"/>
    <x v="15"/>
    <s v="tier - 1"/>
    <x v="1645"/>
    <x v="2"/>
  </r>
  <r>
    <x v="1655"/>
    <s v=" Mr"/>
    <s v="Zelwin"/>
    <n v="23.65"/>
    <n v="5.75"/>
    <s v="yes"/>
    <x v="0"/>
    <x v="0"/>
    <x v="0"/>
    <x v="1"/>
    <x v="2"/>
    <x v="1"/>
    <d v="1990-07-13T00:00:00"/>
    <x v="41"/>
    <x v="3"/>
    <s v="tier - 1"/>
    <x v="1646"/>
    <x v="2"/>
  </r>
  <r>
    <x v="1656"/>
    <s v=" Ms"/>
    <s v="Barry"/>
    <n v="43.34"/>
    <n v="4.91"/>
    <s v="No"/>
    <x v="0"/>
    <x v="0"/>
    <x v="1"/>
    <x v="1"/>
    <x v="0"/>
    <x v="2"/>
    <d v="1959-08-29T00:00:00"/>
    <x v="44"/>
    <x v="0"/>
    <s v="tier - 2"/>
    <x v="1647"/>
    <x v="2"/>
  </r>
  <r>
    <x v="1657"/>
    <s v=" Mrs"/>
    <s v="Bannon"/>
    <n v="31.98"/>
    <n v="4.46"/>
    <s v="yes"/>
    <x v="0"/>
    <x v="0"/>
    <x v="1"/>
    <x v="1"/>
    <x v="0"/>
    <x v="2"/>
    <d v="1960-06-18T00:00:00"/>
    <x v="41"/>
    <x v="3"/>
    <s v="tier - 1"/>
    <x v="1648"/>
    <x v="2"/>
  </r>
  <r>
    <x v="1658"/>
    <s v=" Ms"/>
    <s v="Chang"/>
    <n v="35.86"/>
    <n v="6.22"/>
    <s v="No"/>
    <x v="0"/>
    <x v="0"/>
    <x v="1"/>
    <x v="1"/>
    <x v="0"/>
    <x v="1"/>
    <d v="1962-07-27T00:00:00"/>
    <x v="37"/>
    <x v="3"/>
    <s v="tier - 2"/>
    <x v="1649"/>
    <x v="2"/>
  </r>
  <r>
    <x v="1659"/>
    <s v=" Mr"/>
    <s v="Vetter"/>
    <n v="15.2"/>
    <n v="8.82"/>
    <s v="No"/>
    <x v="0"/>
    <x v="0"/>
    <x v="0"/>
    <x v="1"/>
    <x v="1"/>
    <x v="0"/>
    <d v="1959-12-29T00:00:00"/>
    <x v="18"/>
    <x v="4"/>
    <s v="tier - 3"/>
    <x v="1650"/>
    <x v="2"/>
  </r>
  <r>
    <x v="1660"/>
    <s v=" Mrs"/>
    <s v="Jablonski"/>
    <n v="37.200000000000003"/>
    <n v="10.14"/>
    <s v="No"/>
    <x v="0"/>
    <x v="0"/>
    <x v="0"/>
    <x v="1"/>
    <x v="0"/>
    <x v="0"/>
    <d v="1985-09-25T00:00:00"/>
    <x v="45"/>
    <x v="1"/>
    <s v="tier - 2"/>
    <x v="1651"/>
    <x v="2"/>
  </r>
  <r>
    <x v="1661"/>
    <s v=" Mr"/>
    <s v="Jakubowitch"/>
    <n v="17.91"/>
    <n v="4.66"/>
    <s v="No"/>
    <x v="0"/>
    <x v="0"/>
    <x v="2"/>
    <x v="1"/>
    <x v="1"/>
    <x v="2"/>
    <d v="1959-10-05T00:00:00"/>
    <x v="1"/>
    <x v="0"/>
    <s v="tier - 2"/>
    <x v="1652"/>
    <x v="2"/>
  </r>
  <r>
    <x v="1662"/>
    <s v=" Ms"/>
    <s v="Altshuler"/>
    <n v="20.76"/>
    <n v="6.26"/>
    <s v="No"/>
    <x v="0"/>
    <x v="0"/>
    <x v="0"/>
    <x v="1"/>
    <x v="2"/>
    <x v="1"/>
    <d v="1978-12-19T00:00:00"/>
    <x v="23"/>
    <x v="0"/>
    <s v="tier - 1"/>
    <x v="1653"/>
    <x v="2"/>
  </r>
  <r>
    <x v="1663"/>
    <s v=" Mr"/>
    <s v="Ugarte"/>
    <n v="38.99"/>
    <n v="5.21"/>
    <s v="No"/>
    <x v="1"/>
    <x v="0"/>
    <x v="1"/>
    <x v="1"/>
    <x v="0"/>
    <x v="2"/>
    <d v="1960-07-21T00:00:00"/>
    <x v="16"/>
    <x v="10"/>
    <s v="tier - 2"/>
    <x v="1654"/>
    <x v="2"/>
  </r>
  <r>
    <x v="1664"/>
    <s v=" Mr"/>
    <s v="Tusso"/>
    <n v="42.655000000000001"/>
    <n v="5.94"/>
    <s v="yes"/>
    <x v="0"/>
    <x v="1"/>
    <x v="1"/>
    <x v="1"/>
    <x v="0"/>
    <x v="1"/>
    <d v="2003-06-07T00:00:00"/>
    <x v="18"/>
    <x v="14"/>
    <s v="tier - 1"/>
    <x v="1655"/>
    <x v="2"/>
  </r>
  <r>
    <x v="1665"/>
    <s v=" Mr"/>
    <s v="Johnson"/>
    <n v="30.57"/>
    <n v="5.34"/>
    <s v="No"/>
    <x v="0"/>
    <x v="1"/>
    <x v="1"/>
    <x v="1"/>
    <x v="0"/>
    <x v="2"/>
    <d v="1958-12-10T00:00:00"/>
    <x v="35"/>
    <x v="13"/>
    <s v="tier - 1"/>
    <x v="1656"/>
    <x v="1"/>
  </r>
  <r>
    <x v="1666"/>
    <s v=" Mr"/>
    <s v="Landry"/>
    <n v="17.7"/>
    <n v="6.38"/>
    <s v="No"/>
    <x v="0"/>
    <x v="0"/>
    <x v="2"/>
    <x v="1"/>
    <x v="1"/>
    <x v="1"/>
    <d v="1958-11-25T00:00:00"/>
    <x v="11"/>
    <x v="3"/>
    <s v="tier - 3"/>
    <x v="1657"/>
    <x v="1"/>
  </r>
  <r>
    <x v="1667"/>
    <s v=" Mr"/>
    <s v="McDonald"/>
    <n v="34.770000000000003"/>
    <n v="4.47"/>
    <s v="No"/>
    <x v="0"/>
    <x v="0"/>
    <x v="1"/>
    <x v="1"/>
    <x v="0"/>
    <x v="2"/>
    <d v="1986-12-08T00:00:00"/>
    <x v="42"/>
    <x v="0"/>
    <s v="tier - 2"/>
    <x v="1658"/>
    <x v="1"/>
  </r>
  <r>
    <x v="1668"/>
    <s v=" Mr"/>
    <s v="Dunlap"/>
    <n v="16.88"/>
    <n v="9.9600000000000009"/>
    <s v="No"/>
    <x v="0"/>
    <x v="0"/>
    <x v="0"/>
    <x v="1"/>
    <x v="1"/>
    <x v="0"/>
    <d v="1966-11-10T00:00:00"/>
    <x v="3"/>
    <x v="0"/>
    <s v="tier - 3"/>
    <x v="1659"/>
    <x v="1"/>
  </r>
  <r>
    <x v="1669"/>
    <s v=" Mr"/>
    <s v="Larue"/>
    <n v="40.26"/>
    <n v="9.92"/>
    <s v="yes"/>
    <x v="0"/>
    <x v="0"/>
    <x v="0"/>
    <x v="1"/>
    <x v="0"/>
    <x v="0"/>
    <d v="2004-07-16T00:00:00"/>
    <x v="7"/>
    <x v="3"/>
    <s v="tier - 2"/>
    <x v="1660"/>
    <x v="1"/>
  </r>
  <r>
    <x v="1670"/>
    <s v=" Ms"/>
    <s v="Hodge"/>
    <n v="25.6"/>
    <n v="6.03"/>
    <s v="No"/>
    <x v="0"/>
    <x v="1"/>
    <x v="1"/>
    <x v="1"/>
    <x v="3"/>
    <x v="1"/>
    <d v="1969-10-23T00:00:00"/>
    <x v="3"/>
    <x v="1"/>
    <s v="tier - 2"/>
    <x v="1661"/>
    <x v="1"/>
  </r>
  <r>
    <x v="1671"/>
    <s v=" Mr"/>
    <s v="Marcus"/>
    <n v="33.549999999999997"/>
    <n v="10.9"/>
    <s v="yes"/>
    <x v="0"/>
    <x v="0"/>
    <x v="0"/>
    <x v="1"/>
    <x v="0"/>
    <x v="0"/>
    <d v="1985-08-29T00:00:00"/>
    <x v="11"/>
    <x v="3"/>
    <s v="tier - 3"/>
    <x v="1662"/>
    <x v="1"/>
  </r>
  <r>
    <x v="1672"/>
    <s v=" Ms"/>
    <s v="Daubert"/>
    <n v="16.690000000000001"/>
    <n v="10.66"/>
    <s v="No"/>
    <x v="0"/>
    <x v="0"/>
    <x v="0"/>
    <x v="1"/>
    <x v="1"/>
    <x v="0"/>
    <d v="1981-08-02T00:00:00"/>
    <x v="43"/>
    <x v="3"/>
    <s v="tier - 2"/>
    <x v="1663"/>
    <x v="1"/>
  </r>
  <r>
    <x v="1673"/>
    <s v=" Ms"/>
    <s v="Close"/>
    <n v="19.95"/>
    <n v="4.05"/>
    <s v="No"/>
    <x v="0"/>
    <x v="0"/>
    <x v="1"/>
    <x v="1"/>
    <x v="2"/>
    <x v="2"/>
    <d v="1986-11-24T00:00:00"/>
    <x v="31"/>
    <x v="1"/>
    <s v="tier - 2"/>
    <x v="1664"/>
    <x v="1"/>
  </r>
  <r>
    <x v="1674"/>
    <s v=" Mr"/>
    <s v="Roels"/>
    <n v="17.55"/>
    <n v="4.2300000000000004"/>
    <s v="No"/>
    <x v="0"/>
    <x v="0"/>
    <x v="2"/>
    <x v="1"/>
    <x v="1"/>
    <x v="2"/>
    <d v="1985-09-14T00:00:00"/>
    <x v="10"/>
    <x v="0"/>
    <s v="tier - 1"/>
    <x v="1665"/>
    <x v="1"/>
  </r>
  <r>
    <x v="1675"/>
    <s v=" Ms"/>
    <s v="Venosky"/>
    <n v="22.01"/>
    <n v="5.01"/>
    <s v="No"/>
    <x v="0"/>
    <x v="0"/>
    <x v="1"/>
    <x v="1"/>
    <x v="2"/>
    <x v="2"/>
    <d v="1963-08-04T00:00:00"/>
    <x v="44"/>
    <x v="1"/>
    <s v="tier - 2"/>
    <x v="1666"/>
    <x v="1"/>
  </r>
  <r>
    <x v="1676"/>
    <s v=" Ms"/>
    <s v="Gosnell"/>
    <n v="41.8"/>
    <n v="5.82"/>
    <s v="yes"/>
    <x v="0"/>
    <x v="1"/>
    <x v="1"/>
    <x v="1"/>
    <x v="0"/>
    <x v="1"/>
    <d v="1984-07-20T00:00:00"/>
    <x v="44"/>
    <x v="3"/>
    <s v="tier - 3"/>
    <x v="1667"/>
    <x v="1"/>
  </r>
  <r>
    <x v="1677"/>
    <s v=" Mr"/>
    <s v="Chewning-Kulick"/>
    <n v="19.170000000000002"/>
    <n v="7.94"/>
    <s v="No"/>
    <x v="0"/>
    <x v="0"/>
    <x v="0"/>
    <x v="1"/>
    <x v="2"/>
    <x v="0"/>
    <d v="1961-12-24T00:00:00"/>
    <x v="17"/>
    <x v="15"/>
    <s v="tier - 3"/>
    <x v="1668"/>
    <x v="1"/>
  </r>
  <r>
    <x v="1678"/>
    <s v=" Ms"/>
    <s v="McCarron"/>
    <n v="32.799999999999997"/>
    <n v="6.16"/>
    <s v="yes"/>
    <x v="0"/>
    <x v="1"/>
    <x v="1"/>
    <x v="1"/>
    <x v="0"/>
    <x v="1"/>
    <d v="1969-07-26T00:00:00"/>
    <x v="44"/>
    <x v="5"/>
    <s v="tier - 3"/>
    <x v="1669"/>
    <x v="1"/>
  </r>
  <r>
    <x v="1679"/>
    <s v=" Ms"/>
    <s v="Manion"/>
    <n v="35.814999999999998"/>
    <n v="4.1500000000000004"/>
    <s v="No"/>
    <x v="0"/>
    <x v="0"/>
    <x v="1"/>
    <x v="1"/>
    <x v="0"/>
    <x v="2"/>
    <d v="1964-09-10T00:00:00"/>
    <x v="1"/>
    <x v="15"/>
    <s v="tier - 1"/>
    <x v="1670"/>
    <x v="1"/>
  </r>
  <r>
    <x v="1680"/>
    <s v=" Mr"/>
    <s v="Strong"/>
    <n v="24.3"/>
    <n v="6.23"/>
    <s v="No"/>
    <x v="0"/>
    <x v="0"/>
    <x v="0"/>
    <x v="1"/>
    <x v="2"/>
    <x v="1"/>
    <d v="1992-08-14T00:00:00"/>
    <x v="3"/>
    <x v="15"/>
    <s v="tier - 1"/>
    <x v="1671"/>
    <x v="1"/>
  </r>
  <r>
    <x v="1681"/>
    <s v=" Mr"/>
    <s v="Leblanc"/>
    <n v="19.059999999999999"/>
    <n v="7.41"/>
    <s v="No"/>
    <x v="0"/>
    <x v="0"/>
    <x v="0"/>
    <x v="1"/>
    <x v="2"/>
    <x v="0"/>
    <d v="1968-07-15T00:00:00"/>
    <x v="26"/>
    <x v="4"/>
    <s v="tier - 3"/>
    <x v="1672"/>
    <x v="1"/>
  </r>
  <r>
    <x v="1682"/>
    <s v=" Ms"/>
    <s v="Palmer"/>
    <n v="33.25"/>
    <n v="5.62"/>
    <s v="yes"/>
    <x v="0"/>
    <x v="0"/>
    <x v="1"/>
    <x v="1"/>
    <x v="0"/>
    <x v="2"/>
    <d v="1960-07-11T00:00:00"/>
    <x v="11"/>
    <x v="14"/>
    <s v="tier - 3"/>
    <x v="1673"/>
    <x v="1"/>
  </r>
  <r>
    <x v="1683"/>
    <s v=" Mr"/>
    <s v="Shen"/>
    <n v="21.37"/>
    <n v="4.54"/>
    <s v="yes"/>
    <x v="0"/>
    <x v="1"/>
    <x v="1"/>
    <x v="1"/>
    <x v="2"/>
    <x v="2"/>
    <d v="1963-10-14T00:00:00"/>
    <x v="29"/>
    <x v="15"/>
    <s v="tier - 1"/>
    <x v="1674"/>
    <x v="1"/>
  </r>
  <r>
    <x v="1684"/>
    <s v=" Mr"/>
    <s v="Goldsby"/>
    <n v="34.43"/>
    <n v="8.6199999999999992"/>
    <s v="yes"/>
    <x v="0"/>
    <x v="0"/>
    <x v="1"/>
    <x v="1"/>
    <x v="0"/>
    <x v="0"/>
    <d v="1990-08-30T00:00:00"/>
    <x v="42"/>
    <x v="2"/>
    <s v="tier - 2"/>
    <x v="1675"/>
    <x v="1"/>
  </r>
  <r>
    <x v="1685"/>
    <s v=" Mr"/>
    <s v="Whitney"/>
    <n v="20.86"/>
    <n v="4.3600000000000003"/>
    <s v="yes"/>
    <x v="0"/>
    <x v="0"/>
    <x v="0"/>
    <x v="1"/>
    <x v="2"/>
    <x v="2"/>
    <d v="1975-08-07T00:00:00"/>
    <x v="33"/>
    <x v="14"/>
    <s v="tier - 2"/>
    <x v="1676"/>
    <x v="1"/>
  </r>
  <r>
    <x v="1686"/>
    <s v=" Ms"/>
    <s v="Mahoney"/>
    <n v="18.34"/>
    <n v="10.01"/>
    <s v="No"/>
    <x v="0"/>
    <x v="0"/>
    <x v="0"/>
    <x v="1"/>
    <x v="1"/>
    <x v="0"/>
    <d v="1960-07-24T00:00:00"/>
    <x v="7"/>
    <x v="4"/>
    <s v="tier - 3"/>
    <x v="1677"/>
    <x v="1"/>
  </r>
  <r>
    <x v="1687"/>
    <s v=" Mrs"/>
    <s v="McCracken"/>
    <n v="34.15"/>
    <n v="5.42"/>
    <s v="No"/>
    <x v="0"/>
    <x v="0"/>
    <x v="0"/>
    <x v="1"/>
    <x v="0"/>
    <x v="2"/>
    <d v="1960-07-28T00:00:00"/>
    <x v="27"/>
    <x v="3"/>
    <s v="tier - 2"/>
    <x v="1678"/>
    <x v="1"/>
  </r>
  <r>
    <x v="1688"/>
    <s v=" Mr"/>
    <s v="Spewak"/>
    <n v="18.350000000000001"/>
    <n v="5.12"/>
    <s v="No"/>
    <x v="0"/>
    <x v="0"/>
    <x v="0"/>
    <x v="1"/>
    <x v="1"/>
    <x v="2"/>
    <d v="1985-08-19T00:00:00"/>
    <x v="1"/>
    <x v="4"/>
    <s v="tier - 1"/>
    <x v="1679"/>
    <x v="1"/>
  </r>
  <r>
    <x v="1689"/>
    <s v=" Ms"/>
    <s v="Cottini"/>
    <n v="22.13"/>
    <n v="9.1999999999999993"/>
    <s v="yes"/>
    <x v="0"/>
    <x v="0"/>
    <x v="0"/>
    <x v="1"/>
    <x v="2"/>
    <x v="0"/>
    <d v="1960-07-11T00:00:00"/>
    <x v="44"/>
    <x v="3"/>
    <s v="tier - 1"/>
    <x v="1680"/>
    <x v="1"/>
  </r>
  <r>
    <x v="1690"/>
    <s v=" Ms"/>
    <s v="Findlay"/>
    <n v="22.51"/>
    <n v="6.08"/>
    <s v="yes"/>
    <x v="0"/>
    <x v="0"/>
    <x v="1"/>
    <x v="1"/>
    <x v="2"/>
    <x v="1"/>
    <d v="1960-08-13T00:00:00"/>
    <x v="35"/>
    <x v="15"/>
    <s v="tier - 1"/>
    <x v="1681"/>
    <x v="1"/>
  </r>
  <r>
    <x v="1691"/>
    <s v=" Mr"/>
    <s v="Strasburg"/>
    <n v="31"/>
    <n v="4.7699999999999996"/>
    <s v="No"/>
    <x v="0"/>
    <x v="0"/>
    <x v="1"/>
    <x v="1"/>
    <x v="0"/>
    <x v="2"/>
    <d v="1975-06-29T00:00:00"/>
    <x v="29"/>
    <x v="6"/>
    <s v="tier - 2"/>
    <x v="1682"/>
    <x v="1"/>
  </r>
  <r>
    <x v="1692"/>
    <s v=" Mr"/>
    <s v="Adams"/>
    <n v="28.27"/>
    <n v="4.62"/>
    <s v="No"/>
    <x v="0"/>
    <x v="0"/>
    <x v="1"/>
    <x v="1"/>
    <x v="3"/>
    <x v="2"/>
    <d v="1966-11-14T00:00:00"/>
    <x v="13"/>
    <x v="3"/>
    <s v="tier - 3"/>
    <x v="1683"/>
    <x v="1"/>
  </r>
  <r>
    <x v="1693"/>
    <s v=" Ms"/>
    <s v="Deeter"/>
    <n v="29.92"/>
    <n v="9.07"/>
    <s v="yes"/>
    <x v="0"/>
    <x v="0"/>
    <x v="1"/>
    <x v="1"/>
    <x v="3"/>
    <x v="0"/>
    <d v="1961-11-03T00:00:00"/>
    <x v="33"/>
    <x v="14"/>
    <s v="tier - 3"/>
    <x v="1684"/>
    <x v="1"/>
  </r>
  <r>
    <x v="1694"/>
    <s v=" Ms"/>
    <s v="Arpin"/>
    <n v="25.9"/>
    <n v="9.1199999999999992"/>
    <s v="yes"/>
    <x v="0"/>
    <x v="0"/>
    <x v="1"/>
    <x v="1"/>
    <x v="3"/>
    <x v="0"/>
    <d v="1994-06-17T00:00:00"/>
    <x v="40"/>
    <x v="3"/>
    <s v="tier - 3"/>
    <x v="1685"/>
    <x v="1"/>
  </r>
  <r>
    <x v="1695"/>
    <s v=" Ms"/>
    <s v="Schoeneck"/>
    <n v="27.74"/>
    <n v="7.32"/>
    <s v="yes"/>
    <x v="0"/>
    <x v="0"/>
    <x v="1"/>
    <x v="1"/>
    <x v="3"/>
    <x v="0"/>
    <d v="1961-07-22T00:00:00"/>
    <x v="41"/>
    <x v="1"/>
    <s v="tier - 2"/>
    <x v="1686"/>
    <x v="1"/>
  </r>
  <r>
    <x v="1696"/>
    <s v=" Ms"/>
    <s v="Mueller"/>
    <n v="17.260000000000002"/>
    <n v="11.73"/>
    <s v="No"/>
    <x v="0"/>
    <x v="0"/>
    <x v="2"/>
    <x v="1"/>
    <x v="1"/>
    <x v="0"/>
    <d v="1992-12-19T00:00:00"/>
    <x v="42"/>
    <x v="0"/>
    <s v="tier - 3"/>
    <x v="1687"/>
    <x v="1"/>
  </r>
  <r>
    <x v="1697"/>
    <s v=" Ms"/>
    <s v="Willits"/>
    <n v="19.855"/>
    <n v="6.64"/>
    <s v="yes"/>
    <x v="0"/>
    <x v="0"/>
    <x v="1"/>
    <x v="1"/>
    <x v="2"/>
    <x v="0"/>
    <d v="1959-12-20T00:00:00"/>
    <x v="41"/>
    <x v="3"/>
    <s v="tier - 3"/>
    <x v="1688"/>
    <x v="1"/>
  </r>
  <r>
    <x v="1698"/>
    <s v=" Mr"/>
    <s v="Syring"/>
    <n v="41.69"/>
    <n v="5.78"/>
    <s v="No"/>
    <x v="0"/>
    <x v="0"/>
    <x v="0"/>
    <x v="1"/>
    <x v="0"/>
    <x v="1"/>
    <d v="1959-11-25T00:00:00"/>
    <x v="3"/>
    <x v="0"/>
    <s v="tier - 1"/>
    <x v="1689"/>
    <x v="1"/>
  </r>
  <r>
    <x v="1699"/>
    <s v=" Ms"/>
    <s v="Strike"/>
    <n v="16.12"/>
    <n v="10.45"/>
    <s v="No"/>
    <x v="0"/>
    <x v="0"/>
    <x v="0"/>
    <x v="1"/>
    <x v="1"/>
    <x v="0"/>
    <d v="1979-09-30T00:00:00"/>
    <x v="7"/>
    <x v="1"/>
    <s v="tier - 3"/>
    <x v="1690"/>
    <x v="1"/>
  </r>
  <r>
    <x v="1700"/>
    <s v=" Mr"/>
    <s v="Hennigar"/>
    <n v="37.43"/>
    <n v="4.5199999999999996"/>
    <s v="No"/>
    <x v="0"/>
    <x v="0"/>
    <x v="1"/>
    <x v="1"/>
    <x v="0"/>
    <x v="2"/>
    <d v="1964-09-24T00:00:00"/>
    <x v="7"/>
    <x v="3"/>
    <s v="tier - 2"/>
    <x v="1691"/>
    <x v="1"/>
  </r>
  <r>
    <x v="1701"/>
    <s v=" Mr"/>
    <s v="May"/>
    <n v="31.065000000000001"/>
    <n v="5.71"/>
    <s v="No"/>
    <x v="0"/>
    <x v="0"/>
    <x v="0"/>
    <x v="1"/>
    <x v="0"/>
    <x v="1"/>
    <d v="1990-10-02T00:00:00"/>
    <x v="32"/>
    <x v="4"/>
    <s v="tier - 1"/>
    <x v="1692"/>
    <x v="1"/>
  </r>
  <r>
    <x v="1702"/>
    <s v=" Mr"/>
    <s v="Metcalf"/>
    <n v="25.08"/>
    <n v="4.7699999999999996"/>
    <s v="No"/>
    <x v="0"/>
    <x v="0"/>
    <x v="0"/>
    <x v="1"/>
    <x v="3"/>
    <x v="2"/>
    <d v="1960-11-11T00:00:00"/>
    <x v="33"/>
    <x v="3"/>
    <s v="tier - 1"/>
    <x v="1693"/>
    <x v="1"/>
  </r>
  <r>
    <x v="1703"/>
    <s v=" Ms"/>
    <s v="Tiska"/>
    <n v="15.2"/>
    <n v="7.81"/>
    <s v="yes"/>
    <x v="0"/>
    <x v="0"/>
    <x v="1"/>
    <x v="1"/>
    <x v="1"/>
    <x v="0"/>
    <d v="1976-08-23T00:00:00"/>
    <x v="7"/>
    <x v="3"/>
    <s v="tier - 2"/>
    <x v="1694"/>
    <x v="1"/>
  </r>
  <r>
    <x v="1704"/>
    <s v=" Mr"/>
    <s v="McDonough"/>
    <n v="22.34"/>
    <n v="5.19"/>
    <s v="yes"/>
    <x v="0"/>
    <x v="0"/>
    <x v="0"/>
    <x v="1"/>
    <x v="2"/>
    <x v="2"/>
    <d v="1994-07-01T00:00:00"/>
    <x v="7"/>
    <x v="3"/>
    <s v="tier - 3"/>
    <x v="1695"/>
    <x v="1"/>
  </r>
  <r>
    <x v="1705"/>
    <s v=" Ms"/>
    <s v="Fairley"/>
    <n v="40.15"/>
    <n v="5.93"/>
    <s v="No"/>
    <x v="0"/>
    <x v="0"/>
    <x v="1"/>
    <x v="1"/>
    <x v="0"/>
    <x v="1"/>
    <d v="1962-10-11T00:00:00"/>
    <x v="35"/>
    <x v="14"/>
    <s v="tier - 3"/>
    <x v="1696"/>
    <x v="1"/>
  </r>
  <r>
    <x v="1706"/>
    <s v=" Ms"/>
    <s v="Barnett"/>
    <n v="37.729999999999997"/>
    <n v="6.29"/>
    <s v="No"/>
    <x v="0"/>
    <x v="0"/>
    <x v="1"/>
    <x v="1"/>
    <x v="0"/>
    <x v="1"/>
    <d v="1962-11-24T00:00:00"/>
    <x v="13"/>
    <x v="0"/>
    <s v="tier - 2"/>
    <x v="1697"/>
    <x v="1"/>
  </r>
  <r>
    <x v="1707"/>
    <s v=" Mr"/>
    <s v="Piasta"/>
    <n v="25.35"/>
    <n v="4.9000000000000004"/>
    <s v="No"/>
    <x v="0"/>
    <x v="0"/>
    <x v="0"/>
    <x v="1"/>
    <x v="3"/>
    <x v="2"/>
    <d v="1965-11-13T00:00:00"/>
    <x v="26"/>
    <x v="1"/>
    <s v="tier - 3"/>
    <x v="1698"/>
    <x v="1"/>
  </r>
  <r>
    <x v="1708"/>
    <s v=" Ms"/>
    <s v="Mueller"/>
    <n v="26.41"/>
    <n v="5.07"/>
    <s v="yes"/>
    <x v="0"/>
    <x v="0"/>
    <x v="1"/>
    <x v="1"/>
    <x v="3"/>
    <x v="2"/>
    <d v="1962-12-07T00:00:00"/>
    <x v="31"/>
    <x v="15"/>
    <s v="tier - 1"/>
    <x v="1699"/>
    <x v="1"/>
  </r>
  <r>
    <x v="1709"/>
    <s v=" Ms"/>
    <s v="Olsen"/>
    <n v="27.6"/>
    <n v="5.33"/>
    <s v="No"/>
    <x v="0"/>
    <x v="0"/>
    <x v="1"/>
    <x v="1"/>
    <x v="3"/>
    <x v="2"/>
    <d v="1962-08-05T00:00:00"/>
    <x v="3"/>
    <x v="7"/>
    <s v="tier - 1"/>
    <x v="1700"/>
    <x v="1"/>
  </r>
  <r>
    <x v="1710"/>
    <s v=" Mr"/>
    <s v="De Jesus"/>
    <n v="33.82"/>
    <n v="8.93"/>
    <s v="yes"/>
    <x v="0"/>
    <x v="0"/>
    <x v="1"/>
    <x v="1"/>
    <x v="0"/>
    <x v="0"/>
    <d v="1961-12-06T00:00:00"/>
    <x v="42"/>
    <x v="3"/>
    <s v="tier - 2"/>
    <x v="1701"/>
    <x v="1"/>
  </r>
  <r>
    <x v="1711"/>
    <s v=" Ms"/>
    <s v="Bartus"/>
    <n v="32.9"/>
    <n v="4.3499999999999996"/>
    <s v="No"/>
    <x v="0"/>
    <x v="0"/>
    <x v="0"/>
    <x v="1"/>
    <x v="0"/>
    <x v="2"/>
    <d v="1961-12-06T00:00:00"/>
    <x v="1"/>
    <x v="3"/>
    <s v="tier - 2"/>
    <x v="1702"/>
    <x v="1"/>
  </r>
  <r>
    <x v="1712"/>
    <s v=" Mr"/>
    <s v="Stevens"/>
    <n v="30.875"/>
    <n v="9.5399999999999991"/>
    <s v="yes"/>
    <x v="0"/>
    <x v="0"/>
    <x v="1"/>
    <x v="1"/>
    <x v="0"/>
    <x v="0"/>
    <d v="1961-09-07T00:00:00"/>
    <x v="1"/>
    <x v="3"/>
    <s v="tier - 2"/>
    <x v="1703"/>
    <x v="1"/>
  </r>
  <r>
    <x v="1713"/>
    <s v=" Ms"/>
    <s v="Rich"/>
    <n v="32.64"/>
    <n v="5.91"/>
    <s v="No"/>
    <x v="0"/>
    <x v="0"/>
    <x v="0"/>
    <x v="1"/>
    <x v="0"/>
    <x v="1"/>
    <d v="1999-08-16T00:00:00"/>
    <x v="1"/>
    <x v="3"/>
    <s v="tier - 3"/>
    <x v="1704"/>
    <x v="1"/>
  </r>
  <r>
    <x v="1714"/>
    <s v=" Ms"/>
    <s v="Fayter"/>
    <n v="22.135000000000002"/>
    <n v="5.0999999999999996"/>
    <s v="No"/>
    <x v="0"/>
    <x v="0"/>
    <x v="0"/>
    <x v="1"/>
    <x v="2"/>
    <x v="2"/>
    <d v="1963-09-14T00:00:00"/>
    <x v="7"/>
    <x v="14"/>
    <s v="tier - 1"/>
    <x v="1705"/>
    <x v="1"/>
  </r>
  <r>
    <x v="1715"/>
    <s v=" Mr"/>
    <s v="Parise"/>
    <n v="16.53"/>
    <n v="5.08"/>
    <s v="No"/>
    <x v="0"/>
    <x v="0"/>
    <x v="2"/>
    <x v="1"/>
    <x v="1"/>
    <x v="2"/>
    <d v="1992-08-12T00:00:00"/>
    <x v="16"/>
    <x v="1"/>
    <s v="tier - 2"/>
    <x v="1706"/>
    <x v="1"/>
  </r>
  <r>
    <x v="1716"/>
    <s v=" Ms"/>
    <s v="Andrew"/>
    <n v="32.774999999999999"/>
    <n v="4.75"/>
    <s v="No"/>
    <x v="0"/>
    <x v="0"/>
    <x v="0"/>
    <x v="1"/>
    <x v="0"/>
    <x v="2"/>
    <d v="1962-08-02T00:00:00"/>
    <x v="5"/>
    <x v="4"/>
    <s v="tier - 3"/>
    <x v="1707"/>
    <x v="1"/>
  </r>
  <r>
    <x v="1717"/>
    <s v=" Ms"/>
    <s v="Gryniewicz"/>
    <n v="30.9"/>
    <n v="6.05"/>
    <s v="No"/>
    <x v="0"/>
    <x v="0"/>
    <x v="1"/>
    <x v="1"/>
    <x v="0"/>
    <x v="1"/>
    <d v="1971-10-30T00:00:00"/>
    <x v="17"/>
    <x v="4"/>
    <s v="tier - 2"/>
    <x v="1708"/>
    <x v="1"/>
  </r>
  <r>
    <x v="1718"/>
    <s v=" Ms"/>
    <s v="Panora"/>
    <n v="15.58"/>
    <n v="11.56"/>
    <s v="No"/>
    <x v="0"/>
    <x v="0"/>
    <x v="0"/>
    <x v="1"/>
    <x v="1"/>
    <x v="0"/>
    <d v="1978-07-17T00:00:00"/>
    <x v="41"/>
    <x v="4"/>
    <s v="tier - 2"/>
    <x v="1709"/>
    <x v="1"/>
  </r>
  <r>
    <x v="1719"/>
    <s v=" Ms"/>
    <s v="Woodward"/>
    <n v="26.315000000000001"/>
    <n v="5.76"/>
    <s v="No"/>
    <x v="0"/>
    <x v="0"/>
    <x v="0"/>
    <x v="1"/>
    <x v="3"/>
    <x v="1"/>
    <d v="1985-10-26T00:00:00"/>
    <x v="42"/>
    <x v="10"/>
    <s v="tier - 1"/>
    <x v="1710"/>
    <x v="1"/>
  </r>
  <r>
    <x v="1720"/>
    <s v=" Mr"/>
    <s v="Lambe"/>
    <n v="35.61"/>
    <n v="5.65"/>
    <s v="No"/>
    <x v="1"/>
    <x v="0"/>
    <x v="1"/>
    <x v="1"/>
    <x v="0"/>
    <x v="2"/>
    <d v="1967-08-06T00:00:00"/>
    <x v="17"/>
    <x v="9"/>
    <s v="tier - 3"/>
    <x v="1711"/>
    <x v="1"/>
  </r>
  <r>
    <x v="1721"/>
    <s v=" Mr"/>
    <s v="Casto"/>
    <n v="37.56"/>
    <n v="5.88"/>
    <s v="No"/>
    <x v="1"/>
    <x v="0"/>
    <x v="1"/>
    <x v="1"/>
    <x v="0"/>
    <x v="1"/>
    <d v="1969-09-23T00:00:00"/>
    <x v="7"/>
    <x v="6"/>
    <s v="tier - 1"/>
    <x v="1712"/>
    <x v="1"/>
  </r>
  <r>
    <x v="1722"/>
    <s v=" Ms"/>
    <s v="Martelli"/>
    <n v="15.49"/>
    <n v="9.6"/>
    <s v="No"/>
    <x v="0"/>
    <x v="0"/>
    <x v="0"/>
    <x v="1"/>
    <x v="1"/>
    <x v="0"/>
    <d v="1961-11-09T00:00:00"/>
    <x v="3"/>
    <x v="1"/>
    <s v="tier - 1"/>
    <x v="1713"/>
    <x v="1"/>
  </r>
  <r>
    <x v="1723"/>
    <s v=" Mr"/>
    <s v="Naskret"/>
    <n v="23.48"/>
    <n v="6.24"/>
    <s v="No"/>
    <x v="0"/>
    <x v="0"/>
    <x v="1"/>
    <x v="1"/>
    <x v="2"/>
    <x v="1"/>
    <d v="1965-11-04T00:00:00"/>
    <x v="17"/>
    <x v="3"/>
    <s v="tier - 2"/>
    <x v="1714"/>
    <x v="1"/>
  </r>
  <r>
    <x v="1724"/>
    <s v=" Ms"/>
    <s v="Morgan"/>
    <n v="30.02"/>
    <n v="7.63"/>
    <s v="yes"/>
    <x v="0"/>
    <x v="0"/>
    <x v="1"/>
    <x v="1"/>
    <x v="0"/>
    <x v="0"/>
    <d v="1964-09-23T00:00:00"/>
    <x v="41"/>
    <x v="15"/>
    <s v="tier - 1"/>
    <x v="1715"/>
    <x v="1"/>
  </r>
  <r>
    <x v="1725"/>
    <s v=" Ms"/>
    <s v="Maloney"/>
    <n v="26.885000000000002"/>
    <n v="8.66"/>
    <s v="yes"/>
    <x v="0"/>
    <x v="0"/>
    <x v="1"/>
    <x v="1"/>
    <x v="3"/>
    <x v="0"/>
    <d v="1962-07-20T00:00:00"/>
    <x v="30"/>
    <x v="3"/>
    <s v="tier - 1"/>
    <x v="1716"/>
    <x v="1"/>
  </r>
  <r>
    <x v="1726"/>
    <s v=" Ms"/>
    <s v="Amherst"/>
    <n v="25.84"/>
    <n v="8.5500000000000007"/>
    <s v="yes"/>
    <x v="0"/>
    <x v="0"/>
    <x v="1"/>
    <x v="1"/>
    <x v="3"/>
    <x v="0"/>
    <d v="1972-09-27T00:00:00"/>
    <x v="18"/>
    <x v="1"/>
    <s v="tier - 2"/>
    <x v="1717"/>
    <x v="1"/>
  </r>
  <r>
    <x v="1727"/>
    <s v=" Mr"/>
    <s v="Davenport"/>
    <n v="27.454999999999998"/>
    <n v="4.54"/>
    <s v="No"/>
    <x v="0"/>
    <x v="0"/>
    <x v="0"/>
    <x v="1"/>
    <x v="3"/>
    <x v="2"/>
    <d v="1969-12-13T00:00:00"/>
    <x v="1"/>
    <x v="15"/>
    <s v="tier - 3"/>
    <x v="1718"/>
    <x v="1"/>
  </r>
  <r>
    <x v="1728"/>
    <s v=" Mr"/>
    <s v="Johansen"/>
    <n v="24.605"/>
    <n v="5.7"/>
    <s v="No"/>
    <x v="0"/>
    <x v="0"/>
    <x v="0"/>
    <x v="1"/>
    <x v="2"/>
    <x v="2"/>
    <d v="1962-06-24T00:00:00"/>
    <x v="32"/>
    <x v="15"/>
    <s v="tier - 1"/>
    <x v="1719"/>
    <x v="1"/>
  </r>
  <r>
    <x v="1729"/>
    <s v=" Mr"/>
    <s v="Bond"/>
    <n v="30.8"/>
    <n v="5.07"/>
    <s v="No"/>
    <x v="0"/>
    <x v="0"/>
    <x v="0"/>
    <x v="1"/>
    <x v="0"/>
    <x v="2"/>
    <d v="1979-11-27T00:00:00"/>
    <x v="30"/>
    <x v="4"/>
    <s v="tier - 2"/>
    <x v="1720"/>
    <x v="1"/>
  </r>
  <r>
    <x v="1730"/>
    <s v=" Ms"/>
    <s v="Reilly"/>
    <n v="34.799999999999997"/>
    <n v="4.38"/>
    <s v="No"/>
    <x v="0"/>
    <x v="0"/>
    <x v="1"/>
    <x v="1"/>
    <x v="0"/>
    <x v="2"/>
    <d v="1960-11-28T00:00:00"/>
    <x v="44"/>
    <x v="3"/>
    <s v="tier - 1"/>
    <x v="1721"/>
    <x v="1"/>
  </r>
  <r>
    <x v="1731"/>
    <s v=" Ms"/>
    <s v="Chandler"/>
    <n v="34.21"/>
    <n v="4.54"/>
    <s v="No"/>
    <x v="0"/>
    <x v="0"/>
    <x v="1"/>
    <x v="1"/>
    <x v="0"/>
    <x v="2"/>
    <d v="1960-09-23T00:00:00"/>
    <x v="44"/>
    <x v="1"/>
    <s v="tier - 3"/>
    <x v="1722"/>
    <x v="1"/>
  </r>
  <r>
    <x v="1732"/>
    <s v=" Ms"/>
    <s v="Kaufmann"/>
    <n v="31"/>
    <n v="5.38"/>
    <s v="No"/>
    <x v="0"/>
    <x v="0"/>
    <x v="1"/>
    <x v="1"/>
    <x v="0"/>
    <x v="2"/>
    <d v="1960-06-22T00:00:00"/>
    <x v="35"/>
    <x v="7"/>
    <s v="tier - 1"/>
    <x v="1723"/>
    <x v="1"/>
  </r>
  <r>
    <x v="1733"/>
    <s v=" Ms"/>
    <s v="Barnes-Zurkinden"/>
    <n v="26.125"/>
    <n v="5.55"/>
    <s v="No"/>
    <x v="0"/>
    <x v="0"/>
    <x v="1"/>
    <x v="1"/>
    <x v="3"/>
    <x v="2"/>
    <d v="1960-11-04T00:00:00"/>
    <x v="15"/>
    <x v="4"/>
    <s v="tier - 1"/>
    <x v="1724"/>
    <x v="1"/>
  </r>
  <r>
    <x v="1734"/>
    <s v=" Mrs"/>
    <s v="Wolter"/>
    <n v="30.13"/>
    <n v="4.03"/>
    <s v="yes"/>
    <x v="0"/>
    <x v="0"/>
    <x v="1"/>
    <x v="1"/>
    <x v="0"/>
    <x v="2"/>
    <d v="1961-08-20T00:00:00"/>
    <x v="21"/>
    <x v="3"/>
    <s v="tier - 1"/>
    <x v="1725"/>
    <x v="1"/>
  </r>
  <r>
    <x v="1735"/>
    <s v=" Ms"/>
    <s v="Pearson"/>
    <n v="34.19"/>
    <n v="4.1900000000000004"/>
    <s v="No"/>
    <x v="0"/>
    <x v="0"/>
    <x v="0"/>
    <x v="1"/>
    <x v="0"/>
    <x v="2"/>
    <d v="1966-12-22T00:00:00"/>
    <x v="3"/>
    <x v="3"/>
    <s v="tier - 3"/>
    <x v="1726"/>
    <x v="1"/>
  </r>
  <r>
    <x v="1736"/>
    <s v=" Mr"/>
    <s v="Thomas"/>
    <n v="22.515000000000001"/>
    <n v="4.37"/>
    <s v="No"/>
    <x v="0"/>
    <x v="1"/>
    <x v="1"/>
    <x v="1"/>
    <x v="2"/>
    <x v="2"/>
    <d v="1963-08-14T00:00:00"/>
    <x v="3"/>
    <x v="3"/>
    <s v="tier - 2"/>
    <x v="1727"/>
    <x v="1"/>
  </r>
  <r>
    <x v="1737"/>
    <s v=" Mr"/>
    <s v="Leon"/>
    <n v="18.239999999999998"/>
    <n v="5.31"/>
    <s v="yes"/>
    <x v="0"/>
    <x v="1"/>
    <x v="1"/>
    <x v="1"/>
    <x v="1"/>
    <x v="2"/>
    <d v="1963-09-01T00:00:00"/>
    <x v="3"/>
    <x v="3"/>
    <s v="tier - 2"/>
    <x v="1728"/>
    <x v="1"/>
  </r>
  <r>
    <x v="1738"/>
    <s v=" Mr"/>
    <s v="Marriott"/>
    <n v="37.28"/>
    <n v="4.66"/>
    <s v="No"/>
    <x v="1"/>
    <x v="0"/>
    <x v="1"/>
    <x v="1"/>
    <x v="0"/>
    <x v="2"/>
    <d v="1963-08-16T00:00:00"/>
    <x v="3"/>
    <x v="15"/>
    <s v="tier - 2"/>
    <x v="1729"/>
    <x v="1"/>
  </r>
  <r>
    <x v="1739"/>
    <s v=" Ms"/>
    <s v="Wilkins"/>
    <n v="18.2"/>
    <n v="6.19"/>
    <s v="No"/>
    <x v="0"/>
    <x v="1"/>
    <x v="1"/>
    <x v="1"/>
    <x v="1"/>
    <x v="1"/>
    <d v="1984-08-06T00:00:00"/>
    <x v="28"/>
    <x v="0"/>
    <s v="tier - 3"/>
    <x v="1730"/>
    <x v="1"/>
  </r>
  <r>
    <x v="1740"/>
    <s v=" Ms"/>
    <s v="Saiter"/>
    <n v="20.53"/>
    <n v="4.8600000000000003"/>
    <s v="No"/>
    <x v="0"/>
    <x v="0"/>
    <x v="1"/>
    <x v="1"/>
    <x v="2"/>
    <x v="2"/>
    <d v="1963-09-27T00:00:00"/>
    <x v="40"/>
    <x v="0"/>
    <s v="tier - 3"/>
    <x v="1731"/>
    <x v="1"/>
  </r>
  <r>
    <x v="1741"/>
    <s v=" Ms"/>
    <s v="Winrow"/>
    <n v="23.79"/>
    <n v="4.74"/>
    <s v="No"/>
    <x v="0"/>
    <x v="0"/>
    <x v="0"/>
    <x v="1"/>
    <x v="2"/>
    <x v="2"/>
    <d v="1973-09-22T00:00:00"/>
    <x v="32"/>
    <x v="1"/>
    <s v="tier - 1"/>
    <x v="1732"/>
    <x v="1"/>
  </r>
  <r>
    <x v="1742"/>
    <s v=" Ms"/>
    <s v="Gries"/>
    <n v="29.8"/>
    <n v="6.03"/>
    <s v="No"/>
    <x v="0"/>
    <x v="0"/>
    <x v="0"/>
    <x v="1"/>
    <x v="3"/>
    <x v="1"/>
    <d v="1993-09-27T00:00:00"/>
    <x v="23"/>
    <x v="1"/>
    <s v="tier - 2"/>
    <x v="1733"/>
    <x v="1"/>
  </r>
  <r>
    <x v="1743"/>
    <s v=" Ms"/>
    <s v="Strohschein"/>
    <n v="31.54"/>
    <n v="4.71"/>
    <s v="No"/>
    <x v="0"/>
    <x v="0"/>
    <x v="0"/>
    <x v="1"/>
    <x v="0"/>
    <x v="2"/>
    <d v="2004-11-09T00:00:00"/>
    <x v="9"/>
    <x v="3"/>
    <s v="tier - 3"/>
    <x v="1734"/>
    <x v="1"/>
  </r>
  <r>
    <x v="1744"/>
    <s v=" Mr"/>
    <s v="Berger"/>
    <n v="20.82"/>
    <n v="5.55"/>
    <s v="No"/>
    <x v="0"/>
    <x v="0"/>
    <x v="1"/>
    <x v="1"/>
    <x v="2"/>
    <x v="2"/>
    <d v="1967-09-25T00:00:00"/>
    <x v="33"/>
    <x v="0"/>
    <s v="tier - 3"/>
    <x v="1735"/>
    <x v="1"/>
  </r>
  <r>
    <x v="1745"/>
    <s v=" Ms"/>
    <s v="Coogan"/>
    <n v="38.83"/>
    <n v="4.78"/>
    <s v="No"/>
    <x v="0"/>
    <x v="1"/>
    <x v="1"/>
    <x v="1"/>
    <x v="0"/>
    <x v="2"/>
    <d v="1963-07-20T00:00:00"/>
    <x v="14"/>
    <x v="0"/>
    <s v="tier - 3"/>
    <x v="1736"/>
    <x v="1"/>
  </r>
  <r>
    <x v="1746"/>
    <s v=" Ms"/>
    <s v="Gagnon"/>
    <n v="23.44"/>
    <n v="4.6500000000000004"/>
    <s v="yes"/>
    <x v="0"/>
    <x v="0"/>
    <x v="1"/>
    <x v="1"/>
    <x v="2"/>
    <x v="2"/>
    <d v="1978-07-24T00:00:00"/>
    <x v="3"/>
    <x v="0"/>
    <s v="tier - 1"/>
    <x v="1737"/>
    <x v="1"/>
  </r>
  <r>
    <x v="1747"/>
    <s v=" Mr"/>
    <s v="Pearson"/>
    <n v="24.13"/>
    <n v="5.2"/>
    <s v="No"/>
    <x v="0"/>
    <x v="0"/>
    <x v="1"/>
    <x v="1"/>
    <x v="2"/>
    <x v="2"/>
    <d v="1983-10-29T00:00:00"/>
    <x v="45"/>
    <x v="10"/>
    <s v="tier - 1"/>
    <x v="1738"/>
    <x v="1"/>
  </r>
  <r>
    <x v="1748"/>
    <s v=" Mr"/>
    <s v="Brian"/>
    <n v="42.13"/>
    <n v="4.54"/>
    <s v="yes"/>
    <x v="0"/>
    <x v="0"/>
    <x v="1"/>
    <x v="1"/>
    <x v="0"/>
    <x v="2"/>
    <d v="1963-12-05T00:00:00"/>
    <x v="35"/>
    <x v="3"/>
    <s v="tier - 3"/>
    <x v="1739"/>
    <x v="1"/>
  </r>
  <r>
    <x v="1749"/>
    <s v=" Mr"/>
    <s v="Brown"/>
    <n v="17.86"/>
    <n v="4.1100000000000003"/>
    <s v="No"/>
    <x v="0"/>
    <x v="0"/>
    <x v="1"/>
    <x v="1"/>
    <x v="1"/>
    <x v="2"/>
    <d v="1975-09-25T00:00:00"/>
    <x v="39"/>
    <x v="2"/>
    <s v="tier - 3"/>
    <x v="1740"/>
    <x v="1"/>
  </r>
  <r>
    <x v="1750"/>
    <s v=" Mrs"/>
    <s v="Fox"/>
    <n v="32.78"/>
    <n v="4.63"/>
    <s v="No"/>
    <x v="0"/>
    <x v="0"/>
    <x v="0"/>
    <x v="1"/>
    <x v="0"/>
    <x v="2"/>
    <d v="1962-10-01T00:00:00"/>
    <x v="41"/>
    <x v="3"/>
    <s v="tier - 1"/>
    <x v="1741"/>
    <x v="1"/>
  </r>
  <r>
    <x v="1751"/>
    <s v=" Mr"/>
    <s v="Traver"/>
    <n v="23.9"/>
    <n v="6.06"/>
    <s v="yes"/>
    <x v="0"/>
    <x v="1"/>
    <x v="1"/>
    <x v="1"/>
    <x v="2"/>
    <x v="1"/>
    <d v="1962-09-02T00:00:00"/>
    <x v="17"/>
    <x v="3"/>
    <s v="tier - 3"/>
    <x v="1742"/>
    <x v="1"/>
  </r>
  <r>
    <x v="1752"/>
    <s v=" Mr"/>
    <s v="Quick"/>
    <n v="15.47"/>
    <n v="8.43"/>
    <s v="No"/>
    <x v="0"/>
    <x v="0"/>
    <x v="0"/>
    <x v="1"/>
    <x v="1"/>
    <x v="0"/>
    <d v="1988-07-17T00:00:00"/>
    <x v="42"/>
    <x v="10"/>
    <s v="tier - 1"/>
    <x v="1743"/>
    <x v="1"/>
  </r>
  <r>
    <x v="1753"/>
    <s v=" Mr"/>
    <s v="Scott"/>
    <n v="28.54"/>
    <n v="5.51"/>
    <s v="No"/>
    <x v="0"/>
    <x v="1"/>
    <x v="1"/>
    <x v="1"/>
    <x v="3"/>
    <x v="2"/>
    <d v="1970-07-08T00:00:00"/>
    <x v="23"/>
    <x v="2"/>
    <s v="tier - 1"/>
    <x v="1744"/>
    <x v="1"/>
  </r>
  <r>
    <x v="1754"/>
    <s v=" Ms"/>
    <s v="Theriot"/>
    <n v="18.54"/>
    <n v="4.95"/>
    <s v="No"/>
    <x v="0"/>
    <x v="0"/>
    <x v="0"/>
    <x v="1"/>
    <x v="2"/>
    <x v="2"/>
    <d v="1964-11-28T00:00:00"/>
    <x v="14"/>
    <x v="4"/>
    <s v="tier - 3"/>
    <x v="1745"/>
    <x v="1"/>
  </r>
  <r>
    <x v="1755"/>
    <s v=" Ms"/>
    <s v="Michalis"/>
    <n v="32.18"/>
    <n v="6.44"/>
    <s v="yes"/>
    <x v="0"/>
    <x v="1"/>
    <x v="1"/>
    <x v="1"/>
    <x v="0"/>
    <x v="1"/>
    <d v="1992-07-07T00:00:00"/>
    <x v="14"/>
    <x v="4"/>
    <s v="tier - 2"/>
    <x v="1746"/>
    <x v="1"/>
  </r>
  <r>
    <x v="1756"/>
    <s v=" Mr"/>
    <s v="Hall"/>
    <n v="37.380000000000003"/>
    <n v="6.05"/>
    <s v="yes"/>
    <x v="0"/>
    <x v="0"/>
    <x v="0"/>
    <x v="1"/>
    <x v="0"/>
    <x v="1"/>
    <d v="1974-09-24T00:00:00"/>
    <x v="23"/>
    <x v="15"/>
    <s v="tier - 3"/>
    <x v="1747"/>
    <x v="1"/>
  </r>
  <r>
    <x v="1757"/>
    <s v=" Mrs"/>
    <s v="Tjong Clemons"/>
    <n v="31.12"/>
    <n v="4.76"/>
    <s v="yes"/>
    <x v="0"/>
    <x v="1"/>
    <x v="1"/>
    <x v="1"/>
    <x v="0"/>
    <x v="2"/>
    <d v="1962-08-27T00:00:00"/>
    <x v="14"/>
    <x v="7"/>
    <s v="tier - 2"/>
    <x v="1748"/>
    <x v="1"/>
  </r>
  <r>
    <x v="1758"/>
    <s v=" Mr"/>
    <s v="Palma"/>
    <n v="22.01"/>
    <n v="6.72"/>
    <s v="yes"/>
    <x v="0"/>
    <x v="0"/>
    <x v="1"/>
    <x v="1"/>
    <x v="2"/>
    <x v="0"/>
    <d v="1965-09-14T00:00:00"/>
    <x v="40"/>
    <x v="2"/>
    <s v="tier - 2"/>
    <x v="1749"/>
    <x v="1"/>
  </r>
  <r>
    <x v="1759"/>
    <s v=" Mr"/>
    <s v="Takaoka"/>
    <n v="27.645"/>
    <n v="5.7"/>
    <s v="No"/>
    <x v="0"/>
    <x v="0"/>
    <x v="0"/>
    <x v="1"/>
    <x v="3"/>
    <x v="2"/>
    <d v="1966-12-17T00:00:00"/>
    <x v="1"/>
    <x v="6"/>
    <s v="tier - 1"/>
    <x v="1750"/>
    <x v="1"/>
  </r>
  <r>
    <x v="1760"/>
    <s v=" Mr"/>
    <s v="Sherman"/>
    <n v="29.64"/>
    <n v="5.31"/>
    <s v="yes"/>
    <x v="0"/>
    <x v="0"/>
    <x v="0"/>
    <x v="1"/>
    <x v="3"/>
    <x v="2"/>
    <d v="1972-09-05T00:00:00"/>
    <x v="7"/>
    <x v="10"/>
    <s v="tier - 1"/>
    <x v="1751"/>
    <x v="1"/>
  </r>
  <r>
    <x v="1761"/>
    <s v=" Ms"/>
    <s v="Andre"/>
    <n v="33.700000000000003"/>
    <n v="4.32"/>
    <s v="yes"/>
    <x v="0"/>
    <x v="0"/>
    <x v="1"/>
    <x v="1"/>
    <x v="0"/>
    <x v="2"/>
    <d v="1962-07-22T00:00:00"/>
    <x v="31"/>
    <x v="15"/>
    <s v="tier - 1"/>
    <x v="1752"/>
    <x v="1"/>
  </r>
  <r>
    <x v="1762"/>
    <s v=" Ms"/>
    <s v="Switt"/>
    <n v="27.5"/>
    <n v="4.2300000000000004"/>
    <s v="yes"/>
    <x v="0"/>
    <x v="0"/>
    <x v="1"/>
    <x v="1"/>
    <x v="3"/>
    <x v="2"/>
    <d v="1962-11-22T00:00:00"/>
    <x v="45"/>
    <x v="1"/>
    <s v="tier - 3"/>
    <x v="1753"/>
    <x v="1"/>
  </r>
  <r>
    <x v="1763"/>
    <s v=" Ms"/>
    <s v="Erickson"/>
    <n v="16.12"/>
    <n v="6.09"/>
    <s v="No"/>
    <x v="0"/>
    <x v="0"/>
    <x v="0"/>
    <x v="1"/>
    <x v="1"/>
    <x v="1"/>
    <d v="1965-10-04T00:00:00"/>
    <x v="11"/>
    <x v="1"/>
    <s v="tier - 1"/>
    <x v="1754"/>
    <x v="1"/>
  </r>
  <r>
    <x v="1764"/>
    <s v=" Ms"/>
    <s v="Miller"/>
    <n v="26.73"/>
    <n v="4.74"/>
    <s v="yes"/>
    <x v="0"/>
    <x v="0"/>
    <x v="1"/>
    <x v="1"/>
    <x v="3"/>
    <x v="2"/>
    <d v="1970-12-28T00:00:00"/>
    <x v="14"/>
    <x v="1"/>
    <s v="tier - 1"/>
    <x v="1755"/>
    <x v="1"/>
  </r>
  <r>
    <x v="1765"/>
    <s v=" Mr"/>
    <s v="Whitbeck"/>
    <n v="37.25"/>
    <n v="6.23"/>
    <s v="yes"/>
    <x v="0"/>
    <x v="0"/>
    <x v="0"/>
    <x v="1"/>
    <x v="0"/>
    <x v="1"/>
    <d v="1963-08-19T00:00:00"/>
    <x v="3"/>
    <x v="2"/>
    <s v="tier - 1"/>
    <x v="1756"/>
    <x v="1"/>
  </r>
  <r>
    <x v="1766"/>
    <s v=" Ms"/>
    <s v="Auer"/>
    <n v="23.56"/>
    <n v="5.45"/>
    <s v="yes"/>
    <x v="0"/>
    <x v="0"/>
    <x v="1"/>
    <x v="1"/>
    <x v="2"/>
    <x v="2"/>
    <d v="1998-11-18T00:00:00"/>
    <x v="14"/>
    <x v="0"/>
    <s v="tier - 3"/>
    <x v="1757"/>
    <x v="1"/>
  </r>
  <r>
    <x v="1767"/>
    <s v=" Ms"/>
    <s v="Attar"/>
    <n v="15.84"/>
    <n v="10.34"/>
    <s v="No"/>
    <x v="0"/>
    <x v="0"/>
    <x v="2"/>
    <x v="1"/>
    <x v="1"/>
    <x v="0"/>
    <d v="1988-08-11T00:00:00"/>
    <x v="14"/>
    <x v="1"/>
    <s v="tier - 1"/>
    <x v="1758"/>
    <x v="1"/>
  </r>
  <r>
    <x v="1768"/>
    <s v=" Ms"/>
    <s v="Misuraca"/>
    <n v="36.630000000000003"/>
    <n v="5.15"/>
    <s v="No"/>
    <x v="0"/>
    <x v="0"/>
    <x v="0"/>
    <x v="1"/>
    <x v="0"/>
    <x v="2"/>
    <d v="1970-06-18T00:00:00"/>
    <x v="45"/>
    <x v="3"/>
    <s v="tier - 2"/>
    <x v="1759"/>
    <x v="1"/>
  </r>
  <r>
    <x v="1769"/>
    <s v=" Ms"/>
    <s v="Spannaus"/>
    <n v="16.47"/>
    <n v="11.72"/>
    <s v="No"/>
    <x v="0"/>
    <x v="0"/>
    <x v="0"/>
    <x v="1"/>
    <x v="1"/>
    <x v="0"/>
    <d v="1961-11-28T00:00:00"/>
    <x v="19"/>
    <x v="1"/>
    <s v="tier - 1"/>
    <x v="1760"/>
    <x v="1"/>
  </r>
  <r>
    <x v="1770"/>
    <s v=" Ms"/>
    <s v="Tarbiat"/>
    <n v="25.8"/>
    <n v="5.29"/>
    <s v="No"/>
    <x v="0"/>
    <x v="0"/>
    <x v="0"/>
    <x v="1"/>
    <x v="3"/>
    <x v="2"/>
    <d v="1961-11-28T00:00:00"/>
    <x v="13"/>
    <x v="1"/>
    <s v="tier - 3"/>
    <x v="1761"/>
    <x v="1"/>
  </r>
  <r>
    <x v="1771"/>
    <s v=" Ms"/>
    <s v="Pulkkinen"/>
    <n v="23.6"/>
    <n v="4.33"/>
    <s v="No"/>
    <x v="0"/>
    <x v="0"/>
    <x v="0"/>
    <x v="1"/>
    <x v="2"/>
    <x v="2"/>
    <d v="1962-10-16T00:00:00"/>
    <x v="30"/>
    <x v="0"/>
    <s v="tier - 3"/>
    <x v="1762"/>
    <x v="1"/>
  </r>
  <r>
    <x v="1772"/>
    <s v=" Ms"/>
    <s v="Trnovcova"/>
    <n v="32.11"/>
    <n v="6.24"/>
    <s v="No"/>
    <x v="0"/>
    <x v="1"/>
    <x v="1"/>
    <x v="1"/>
    <x v="0"/>
    <x v="1"/>
    <d v="1966-07-12T00:00:00"/>
    <x v="12"/>
    <x v="0"/>
    <s v="tier - 2"/>
    <x v="1763"/>
    <x v="1"/>
  </r>
  <r>
    <x v="1773"/>
    <s v=" Mr"/>
    <s v="Anthony"/>
    <n v="30.114999999999998"/>
    <n v="11.61"/>
    <s v="No"/>
    <x v="0"/>
    <x v="0"/>
    <x v="0"/>
    <x v="1"/>
    <x v="0"/>
    <x v="0"/>
    <d v="1968-12-03T00:00:00"/>
    <x v="42"/>
    <x v="3"/>
    <s v="tier - 3"/>
    <x v="1764"/>
    <x v="1"/>
  </r>
  <r>
    <x v="1774"/>
    <s v=" Ms"/>
    <s v="Hetrick"/>
    <n v="20.28"/>
    <n v="11.07"/>
    <s v="yes"/>
    <x v="0"/>
    <x v="0"/>
    <x v="0"/>
    <x v="1"/>
    <x v="2"/>
    <x v="0"/>
    <d v="1967-09-01T00:00:00"/>
    <x v="37"/>
    <x v="3"/>
    <s v="tier - 3"/>
    <x v="1765"/>
    <x v="1"/>
  </r>
  <r>
    <x v="1775"/>
    <s v=" Ms"/>
    <s v="Stern"/>
    <n v="20.234999999999999"/>
    <n v="5.19"/>
    <s v="No"/>
    <x v="0"/>
    <x v="1"/>
    <x v="1"/>
    <x v="1"/>
    <x v="2"/>
    <x v="2"/>
    <d v="1968-11-12T00:00:00"/>
    <x v="41"/>
    <x v="3"/>
    <s v="tier - 3"/>
    <x v="1766"/>
    <x v="1"/>
  </r>
  <r>
    <x v="1776"/>
    <s v=" Mr"/>
    <s v="Newman"/>
    <n v="25.27"/>
    <n v="5.7"/>
    <s v="yes"/>
    <x v="0"/>
    <x v="0"/>
    <x v="1"/>
    <x v="1"/>
    <x v="3"/>
    <x v="2"/>
    <d v="1968-11-26T00:00:00"/>
    <x v="34"/>
    <x v="14"/>
    <s v="tier - 1"/>
    <x v="1767"/>
    <x v="1"/>
  </r>
  <r>
    <x v="1777"/>
    <s v=" Ms"/>
    <s v="Reasoner"/>
    <n v="24.24"/>
    <n v="6.15"/>
    <s v="No"/>
    <x v="0"/>
    <x v="0"/>
    <x v="0"/>
    <x v="1"/>
    <x v="2"/>
    <x v="1"/>
    <d v="1995-08-09T00:00:00"/>
    <x v="45"/>
    <x v="0"/>
    <s v="tier - 3"/>
    <x v="1768"/>
    <x v="1"/>
  </r>
  <r>
    <x v="1778"/>
    <s v=" Mr"/>
    <s v="Mone"/>
    <n v="35.75"/>
    <n v="5.07"/>
    <s v="No"/>
    <x v="0"/>
    <x v="0"/>
    <x v="0"/>
    <x v="1"/>
    <x v="0"/>
    <x v="2"/>
    <d v="1964-08-04T00:00:00"/>
    <x v="42"/>
    <x v="1"/>
    <s v="tier - 3"/>
    <x v="1769"/>
    <x v="1"/>
  </r>
  <r>
    <x v="1779"/>
    <s v=" Ms"/>
    <s v="Powers"/>
    <n v="29.92"/>
    <n v="10.97"/>
    <s v="yes"/>
    <x v="0"/>
    <x v="0"/>
    <x v="1"/>
    <x v="1"/>
    <x v="3"/>
    <x v="0"/>
    <d v="1972-08-21T00:00:00"/>
    <x v="3"/>
    <x v="0"/>
    <s v="tier - 2"/>
    <x v="1770"/>
    <x v="1"/>
  </r>
  <r>
    <x v="1780"/>
    <s v=" Ms"/>
    <s v="Ulery"/>
    <n v="26.2"/>
    <n v="10.93"/>
    <s v="yes"/>
    <x v="0"/>
    <x v="0"/>
    <x v="1"/>
    <x v="1"/>
    <x v="3"/>
    <x v="0"/>
    <d v="1989-12-29T00:00:00"/>
    <x v="14"/>
    <x v="3"/>
    <s v="tier - 3"/>
    <x v="1771"/>
    <x v="1"/>
  </r>
  <r>
    <x v="1781"/>
    <s v=" Mr"/>
    <s v="Haines"/>
    <n v="26.695"/>
    <n v="4.21"/>
    <s v="yes"/>
    <x v="0"/>
    <x v="1"/>
    <x v="1"/>
    <x v="1"/>
    <x v="3"/>
    <x v="2"/>
    <d v="1962-09-26T00:00:00"/>
    <x v="14"/>
    <x v="3"/>
    <s v="tier - 2"/>
    <x v="1772"/>
    <x v="1"/>
  </r>
  <r>
    <x v="1782"/>
    <s v=" Ms"/>
    <s v="Airoldi"/>
    <n v="23.16"/>
    <n v="5.5"/>
    <s v="No"/>
    <x v="0"/>
    <x v="0"/>
    <x v="0"/>
    <x v="1"/>
    <x v="2"/>
    <x v="2"/>
    <d v="1966-12-29T00:00:00"/>
    <x v="14"/>
    <x v="3"/>
    <s v="tier - 3"/>
    <x v="1773"/>
    <x v="1"/>
  </r>
  <r>
    <x v="1783"/>
    <s v=" Mr"/>
    <s v="Mattis"/>
    <n v="32.585000000000001"/>
    <n v="4.93"/>
    <s v="yes"/>
    <x v="0"/>
    <x v="0"/>
    <x v="1"/>
    <x v="1"/>
    <x v="0"/>
    <x v="2"/>
    <d v="1963-09-22T00:00:00"/>
    <x v="7"/>
    <x v="0"/>
    <s v="tier - 3"/>
    <x v="1774"/>
    <x v="1"/>
  </r>
  <r>
    <x v="1784"/>
    <s v=" Mr"/>
    <s v="Cho"/>
    <n v="33.97"/>
    <n v="5.6"/>
    <s v="yes"/>
    <x v="0"/>
    <x v="0"/>
    <x v="0"/>
    <x v="1"/>
    <x v="0"/>
    <x v="2"/>
    <d v="1963-08-02T00:00:00"/>
    <x v="40"/>
    <x v="3"/>
    <s v="tier - 2"/>
    <x v="1775"/>
    <x v="1"/>
  </r>
  <r>
    <x v="1785"/>
    <s v=" Mr"/>
    <s v="Reumann"/>
    <n v="16.57"/>
    <n v="9.99"/>
    <s v="No"/>
    <x v="0"/>
    <x v="0"/>
    <x v="0"/>
    <x v="1"/>
    <x v="1"/>
    <x v="0"/>
    <d v="1963-08-29T00:00:00"/>
    <x v="30"/>
    <x v="3"/>
    <s v="tier - 3"/>
    <x v="1776"/>
    <x v="1"/>
  </r>
  <r>
    <x v="1786"/>
    <s v=" Mr"/>
    <s v="Cooper"/>
    <n v="17.55"/>
    <n v="5.93"/>
    <s v="No"/>
    <x v="0"/>
    <x v="1"/>
    <x v="1"/>
    <x v="1"/>
    <x v="1"/>
    <x v="1"/>
    <d v="1963-10-28T00:00:00"/>
    <x v="7"/>
    <x v="3"/>
    <s v="tier - 1"/>
    <x v="1777"/>
    <x v="1"/>
  </r>
  <r>
    <x v="1787"/>
    <s v=" Mr"/>
    <s v="Kennedy"/>
    <n v="29.41"/>
    <n v="6.29"/>
    <s v="yes"/>
    <x v="0"/>
    <x v="0"/>
    <x v="1"/>
    <x v="1"/>
    <x v="3"/>
    <x v="1"/>
    <d v="1990-10-29T00:00:00"/>
    <x v="1"/>
    <x v="4"/>
    <s v="tier - 1"/>
    <x v="1778"/>
    <x v="1"/>
  </r>
  <r>
    <x v="1788"/>
    <s v=" Mr"/>
    <s v="Cichon"/>
    <n v="17.91"/>
    <n v="5.65"/>
    <s v="No"/>
    <x v="0"/>
    <x v="0"/>
    <x v="1"/>
    <x v="1"/>
    <x v="1"/>
    <x v="2"/>
    <d v="1966-11-16T00:00:00"/>
    <x v="42"/>
    <x v="2"/>
    <s v="tier - 1"/>
    <x v="1779"/>
    <x v="1"/>
  </r>
  <r>
    <x v="1789"/>
    <s v=" Mr"/>
    <s v="Maroevic"/>
    <n v="31.57"/>
    <n v="6.15"/>
    <s v="No"/>
    <x v="0"/>
    <x v="0"/>
    <x v="1"/>
    <x v="1"/>
    <x v="0"/>
    <x v="1"/>
    <d v="1967-12-30T00:00:00"/>
    <x v="33"/>
    <x v="10"/>
    <s v="tier - 1"/>
    <x v="1780"/>
    <x v="1"/>
  </r>
  <r>
    <x v="1790"/>
    <s v=" Mr"/>
    <s v="Martin"/>
    <n v="33.18"/>
    <n v="5.22"/>
    <s v="No"/>
    <x v="1"/>
    <x v="0"/>
    <x v="1"/>
    <x v="1"/>
    <x v="0"/>
    <x v="2"/>
    <d v="1966-12-06T00:00:00"/>
    <x v="44"/>
    <x v="4"/>
    <s v="tier - 3"/>
    <x v="1781"/>
    <x v="1"/>
  </r>
  <r>
    <x v="1791"/>
    <s v=" Ms"/>
    <s v="Schulz"/>
    <n v="37"/>
    <n v="11.66"/>
    <s v="No"/>
    <x v="0"/>
    <x v="0"/>
    <x v="0"/>
    <x v="1"/>
    <x v="0"/>
    <x v="0"/>
    <d v="1986-08-13T00:00:00"/>
    <x v="44"/>
    <x v="1"/>
    <s v="tier - 2"/>
    <x v="1782"/>
    <x v="1"/>
  </r>
  <r>
    <x v="1792"/>
    <s v=" Mr"/>
    <s v="Capriolo"/>
    <n v="18.905000000000001"/>
    <n v="4.91"/>
    <s v="yes"/>
    <x v="0"/>
    <x v="0"/>
    <x v="1"/>
    <x v="1"/>
    <x v="2"/>
    <x v="2"/>
    <d v="1989-11-23T00:00:00"/>
    <x v="7"/>
    <x v="1"/>
    <s v="tier - 3"/>
    <x v="1783"/>
    <x v="1"/>
  </r>
  <r>
    <x v="1793"/>
    <s v=" Ms"/>
    <s v="Borleis"/>
    <n v="20.03"/>
    <n v="9.25"/>
    <s v="yes"/>
    <x v="0"/>
    <x v="0"/>
    <x v="0"/>
    <x v="1"/>
    <x v="2"/>
    <x v="0"/>
    <d v="1974-06-23T00:00:00"/>
    <x v="3"/>
    <x v="1"/>
    <s v="tier - 1"/>
    <x v="1784"/>
    <x v="1"/>
  </r>
  <r>
    <x v="1794"/>
    <s v=" Mr"/>
    <s v="Kramer"/>
    <n v="16.7"/>
    <n v="11.48"/>
    <s v="No"/>
    <x v="0"/>
    <x v="0"/>
    <x v="0"/>
    <x v="1"/>
    <x v="1"/>
    <x v="0"/>
    <d v="1963-07-17T00:00:00"/>
    <x v="3"/>
    <x v="6"/>
    <s v="tier - 1"/>
    <x v="1785"/>
    <x v="1"/>
  </r>
  <r>
    <x v="1795"/>
    <s v=" Ms"/>
    <s v="Conrad"/>
    <n v="39.82"/>
    <n v="6.06"/>
    <s v="No"/>
    <x v="0"/>
    <x v="0"/>
    <x v="0"/>
    <x v="1"/>
    <x v="0"/>
    <x v="1"/>
    <d v="1966-07-29T00:00:00"/>
    <x v="43"/>
    <x v="7"/>
    <s v="tier - 3"/>
    <x v="1786"/>
    <x v="1"/>
  </r>
  <r>
    <x v="1796"/>
    <s v=" Mr"/>
    <s v="Karakoyunlu"/>
    <n v="22.04"/>
    <n v="5.86"/>
    <s v="No"/>
    <x v="0"/>
    <x v="0"/>
    <x v="1"/>
    <x v="1"/>
    <x v="2"/>
    <x v="1"/>
    <d v="1964-10-15T00:00:00"/>
    <x v="3"/>
    <x v="1"/>
    <s v="tier - 3"/>
    <x v="1787"/>
    <x v="1"/>
  </r>
  <r>
    <x v="1797"/>
    <s v=" Ms"/>
    <s v="Desrosiers"/>
    <n v="28.27"/>
    <n v="5.33"/>
    <s v="No"/>
    <x v="0"/>
    <x v="0"/>
    <x v="0"/>
    <x v="1"/>
    <x v="3"/>
    <x v="2"/>
    <d v="1963-07-19T00:00:00"/>
    <x v="33"/>
    <x v="7"/>
    <s v="tier - 1"/>
    <x v="1788"/>
    <x v="1"/>
  </r>
  <r>
    <x v="1798"/>
    <s v=" Ms"/>
    <s v="O'Mara"/>
    <n v="18.5"/>
    <n v="5.33"/>
    <s v="No"/>
    <x v="0"/>
    <x v="0"/>
    <x v="0"/>
    <x v="1"/>
    <x v="2"/>
    <x v="2"/>
    <d v="1964-06-24T00:00:00"/>
    <x v="44"/>
    <x v="3"/>
    <s v="tier - 3"/>
    <x v="1789"/>
    <x v="1"/>
  </r>
  <r>
    <x v="1799"/>
    <s v=" Mr"/>
    <s v="Shabot Marcos"/>
    <n v="38.6"/>
    <n v="6.02"/>
    <s v="No"/>
    <x v="0"/>
    <x v="0"/>
    <x v="1"/>
    <x v="1"/>
    <x v="0"/>
    <x v="1"/>
    <d v="1977-08-14T00:00:00"/>
    <x v="20"/>
    <x v="0"/>
    <s v="tier - 1"/>
    <x v="1790"/>
    <x v="1"/>
  </r>
  <r>
    <x v="1800"/>
    <s v=" Ms"/>
    <s v="Comment"/>
    <n v="43.12"/>
    <n v="6.25"/>
    <s v="No"/>
    <x v="0"/>
    <x v="0"/>
    <x v="1"/>
    <x v="1"/>
    <x v="0"/>
    <x v="1"/>
    <d v="1991-08-29T00:00:00"/>
    <x v="18"/>
    <x v="15"/>
    <s v="tier - 3"/>
    <x v="1791"/>
    <x v="1"/>
  </r>
  <r>
    <x v="1801"/>
    <s v=" Mr"/>
    <s v="Moss"/>
    <n v="30.5"/>
    <n v="4.8099999999999996"/>
    <s v="No"/>
    <x v="0"/>
    <x v="0"/>
    <x v="1"/>
    <x v="1"/>
    <x v="0"/>
    <x v="2"/>
    <d v="1987-10-05T00:00:00"/>
    <x v="20"/>
    <x v="15"/>
    <s v="tier - 3"/>
    <x v="1792"/>
    <x v="1"/>
  </r>
  <r>
    <x v="1802"/>
    <s v=" Mr"/>
    <s v="Guzman"/>
    <n v="27.61"/>
    <n v="4.5999999999999996"/>
    <s v="No"/>
    <x v="0"/>
    <x v="0"/>
    <x v="1"/>
    <x v="1"/>
    <x v="3"/>
    <x v="2"/>
    <d v="1962-09-15T00:00:00"/>
    <x v="39"/>
    <x v="3"/>
    <s v="tier - 3"/>
    <x v="1793"/>
    <x v="1"/>
  </r>
  <r>
    <x v="1803"/>
    <s v=" Mr"/>
    <s v="Cox"/>
    <n v="27.1"/>
    <n v="5.08"/>
    <s v="No"/>
    <x v="0"/>
    <x v="0"/>
    <x v="1"/>
    <x v="1"/>
    <x v="3"/>
    <x v="2"/>
    <d v="1962-11-04T00:00:00"/>
    <x v="23"/>
    <x v="0"/>
    <s v="tier - 2"/>
    <x v="1794"/>
    <x v="1"/>
  </r>
  <r>
    <x v="1804"/>
    <s v=" Mr"/>
    <s v="Clash"/>
    <n v="35.93"/>
    <n v="5.43"/>
    <s v="No"/>
    <x v="1"/>
    <x v="0"/>
    <x v="1"/>
    <x v="1"/>
    <x v="0"/>
    <x v="2"/>
    <d v="1974-09-16T00:00:00"/>
    <x v="42"/>
    <x v="3"/>
    <s v="tier - 3"/>
    <x v="1795"/>
    <x v="1"/>
  </r>
  <r>
    <x v="1805"/>
    <s v=" Ms"/>
    <s v="Blankenship"/>
    <n v="32.68"/>
    <n v="5.44"/>
    <s v="No"/>
    <x v="0"/>
    <x v="0"/>
    <x v="0"/>
    <x v="1"/>
    <x v="0"/>
    <x v="2"/>
    <d v="1991-11-06T00:00:00"/>
    <x v="23"/>
    <x v="3"/>
    <s v="tier - 3"/>
    <x v="1796"/>
    <x v="1"/>
  </r>
  <r>
    <x v="1806"/>
    <s v=" Ms"/>
    <s v="Lloyd"/>
    <n v="20.74"/>
    <n v="11.69"/>
    <s v="yes"/>
    <x v="0"/>
    <x v="0"/>
    <x v="1"/>
    <x v="1"/>
    <x v="2"/>
    <x v="0"/>
    <d v="1963-06-04T00:00:00"/>
    <x v="44"/>
    <x v="1"/>
    <s v="tier - 1"/>
    <x v="1797"/>
    <x v="1"/>
  </r>
  <r>
    <x v="1807"/>
    <s v=" Ms"/>
    <s v="Kong"/>
    <n v="15.57"/>
    <n v="6.07"/>
    <s v="No"/>
    <x v="0"/>
    <x v="0"/>
    <x v="0"/>
    <x v="1"/>
    <x v="1"/>
    <x v="1"/>
    <d v="1963-07-20T00:00:00"/>
    <x v="45"/>
    <x v="3"/>
    <s v="tier - 1"/>
    <x v="1798"/>
    <x v="1"/>
  </r>
  <r>
    <x v="1808"/>
    <s v=" Ms"/>
    <s v="Benson"/>
    <n v="23.844999999999999"/>
    <n v="4.3600000000000003"/>
    <s v="No"/>
    <x v="0"/>
    <x v="0"/>
    <x v="0"/>
    <x v="1"/>
    <x v="2"/>
    <x v="2"/>
    <d v="1968-10-25T00:00:00"/>
    <x v="23"/>
    <x v="3"/>
    <s v="tier - 3"/>
    <x v="1799"/>
    <x v="1"/>
  </r>
  <r>
    <x v="1809"/>
    <s v=" Ms"/>
    <s v="Huntington"/>
    <n v="22.895"/>
    <n v="5.24"/>
    <s v="No"/>
    <x v="0"/>
    <x v="0"/>
    <x v="1"/>
    <x v="1"/>
    <x v="2"/>
    <x v="2"/>
    <d v="1968-06-21T00:00:00"/>
    <x v="12"/>
    <x v="15"/>
    <s v="tier - 3"/>
    <x v="1800"/>
    <x v="1"/>
  </r>
  <r>
    <x v="1810"/>
    <s v=" Ms"/>
    <s v="Kendall"/>
    <n v="21.945"/>
    <n v="5.37"/>
    <s v="No"/>
    <x v="0"/>
    <x v="0"/>
    <x v="1"/>
    <x v="1"/>
    <x v="2"/>
    <x v="2"/>
    <d v="1984-09-02T00:00:00"/>
    <x v="1"/>
    <x v="3"/>
    <s v="tier - 2"/>
    <x v="1801"/>
    <x v="1"/>
  </r>
  <r>
    <x v="1811"/>
    <s v=" Ms"/>
    <s v="Gast"/>
    <n v="19.47"/>
    <n v="6.6"/>
    <s v="yes"/>
    <x v="0"/>
    <x v="0"/>
    <x v="0"/>
    <x v="1"/>
    <x v="2"/>
    <x v="0"/>
    <d v="1986-09-07T00:00:00"/>
    <x v="3"/>
    <x v="1"/>
    <s v="tier - 2"/>
    <x v="1802"/>
    <x v="1"/>
  </r>
  <r>
    <x v="1812"/>
    <s v=" Mr"/>
    <s v="Scanlin"/>
    <n v="15.61"/>
    <n v="5.77"/>
    <s v="No"/>
    <x v="0"/>
    <x v="0"/>
    <x v="0"/>
    <x v="1"/>
    <x v="1"/>
    <x v="1"/>
    <d v="1966-11-24T00:00:00"/>
    <x v="46"/>
    <x v="0"/>
    <s v="tier - 1"/>
    <x v="1803"/>
    <x v="1"/>
  </r>
  <r>
    <x v="1813"/>
    <s v=" Ms"/>
    <s v="Philbrook"/>
    <n v="28.6"/>
    <n v="6.08"/>
    <s v="No"/>
    <x v="0"/>
    <x v="1"/>
    <x v="1"/>
    <x v="1"/>
    <x v="3"/>
    <x v="1"/>
    <d v="1979-10-16T00:00:00"/>
    <x v="7"/>
    <x v="3"/>
    <s v="tier - 3"/>
    <x v="1804"/>
    <x v="1"/>
  </r>
  <r>
    <x v="1814"/>
    <s v=" Mr"/>
    <s v="Cowan"/>
    <n v="46.53"/>
    <n v="4.16"/>
    <s v="No"/>
    <x v="0"/>
    <x v="0"/>
    <x v="0"/>
    <x v="1"/>
    <x v="0"/>
    <x v="2"/>
    <d v="1965-10-29T00:00:00"/>
    <x v="12"/>
    <x v="15"/>
    <s v="tier - 1"/>
    <x v="1805"/>
    <x v="1"/>
  </r>
  <r>
    <x v="1815"/>
    <s v=" Mr"/>
    <s v="Sousa"/>
    <n v="34.99"/>
    <n v="5.0999999999999996"/>
    <s v="No"/>
    <x v="0"/>
    <x v="1"/>
    <x v="1"/>
    <x v="1"/>
    <x v="0"/>
    <x v="2"/>
    <d v="1965-06-09T00:00:00"/>
    <x v="46"/>
    <x v="3"/>
    <s v="tier - 2"/>
    <x v="1806"/>
    <x v="1"/>
  </r>
  <r>
    <x v="1816"/>
    <s v=" Mr"/>
    <s v="Stanton"/>
    <n v="17.05"/>
    <n v="5.3"/>
    <s v="No"/>
    <x v="0"/>
    <x v="1"/>
    <x v="1"/>
    <x v="1"/>
    <x v="1"/>
    <x v="2"/>
    <d v="1982-10-17T00:00:00"/>
    <x v="1"/>
    <x v="3"/>
    <s v="tier - 3"/>
    <x v="1807"/>
    <x v="1"/>
  </r>
  <r>
    <x v="1817"/>
    <s v=" Mr"/>
    <s v="Mollak"/>
    <n v="37.18"/>
    <n v="4.9000000000000004"/>
    <s v="No"/>
    <x v="0"/>
    <x v="0"/>
    <x v="0"/>
    <x v="1"/>
    <x v="0"/>
    <x v="2"/>
    <d v="1993-12-12T00:00:00"/>
    <x v="23"/>
    <x v="1"/>
    <s v="tier - 2"/>
    <x v="1808"/>
    <x v="1"/>
  </r>
  <r>
    <x v="1818"/>
    <s v=" Mr"/>
    <s v="Bell"/>
    <n v="35.200000000000003"/>
    <n v="5.55"/>
    <s v="No"/>
    <x v="0"/>
    <x v="0"/>
    <x v="0"/>
    <x v="1"/>
    <x v="0"/>
    <x v="2"/>
    <d v="1983-07-04T00:00:00"/>
    <x v="23"/>
    <x v="1"/>
    <s v="tier - 2"/>
    <x v="1809"/>
    <x v="1"/>
  </r>
  <r>
    <x v="1819"/>
    <s v=" Mr"/>
    <s v="Weston"/>
    <n v="37.335000000000001"/>
    <n v="4.95"/>
    <s v="No"/>
    <x v="0"/>
    <x v="0"/>
    <x v="0"/>
    <x v="1"/>
    <x v="0"/>
    <x v="2"/>
    <d v="1964-09-29T00:00:00"/>
    <x v="23"/>
    <x v="11"/>
    <s v="tier - 2"/>
    <x v="1810"/>
    <x v="1"/>
  </r>
  <r>
    <x v="1820"/>
    <s v=" Mr"/>
    <s v="Rabuzzi"/>
    <n v="27.265000000000001"/>
    <n v="6.46"/>
    <s v="yes"/>
    <x v="0"/>
    <x v="0"/>
    <x v="0"/>
    <x v="1"/>
    <x v="3"/>
    <x v="1"/>
    <d v="1965-11-01T00:00:00"/>
    <x v="14"/>
    <x v="15"/>
    <s v="tier - 2"/>
    <x v="1811"/>
    <x v="1"/>
  </r>
  <r>
    <x v="1821"/>
    <s v=" Mr"/>
    <s v="Hendrix"/>
    <n v="30.8"/>
    <n v="4.9000000000000004"/>
    <s v="yes"/>
    <x v="0"/>
    <x v="0"/>
    <x v="0"/>
    <x v="1"/>
    <x v="0"/>
    <x v="2"/>
    <d v="1964-12-25T00:00:00"/>
    <x v="33"/>
    <x v="3"/>
    <s v="tier - 2"/>
    <x v="1812"/>
    <x v="1"/>
  </r>
  <r>
    <x v="1822"/>
    <s v=" Ms"/>
    <s v="Van Nielen"/>
    <n v="30.21"/>
    <n v="5.21"/>
    <s v="No"/>
    <x v="0"/>
    <x v="0"/>
    <x v="1"/>
    <x v="1"/>
    <x v="0"/>
    <x v="2"/>
    <d v="1991-10-19T00:00:00"/>
    <x v="33"/>
    <x v="2"/>
    <s v="tier - 1"/>
    <x v="1813"/>
    <x v="1"/>
  </r>
  <r>
    <x v="1823"/>
    <s v=" Mr"/>
    <s v="Blanton"/>
    <n v="35.340000000000003"/>
    <n v="4.13"/>
    <s v="No"/>
    <x v="1"/>
    <x v="0"/>
    <x v="1"/>
    <x v="1"/>
    <x v="0"/>
    <x v="2"/>
    <d v="1964-08-02T00:00:00"/>
    <x v="9"/>
    <x v="1"/>
    <s v="tier - 3"/>
    <x v="1814"/>
    <x v="1"/>
  </r>
  <r>
    <x v="1824"/>
    <s v=" Ms"/>
    <s v="Schout"/>
    <n v="26.695"/>
    <n v="5.28"/>
    <s v="No"/>
    <x v="0"/>
    <x v="0"/>
    <x v="0"/>
    <x v="1"/>
    <x v="3"/>
    <x v="2"/>
    <d v="1964-12-20T00:00:00"/>
    <x v="15"/>
    <x v="4"/>
    <s v="tier - 1"/>
    <x v="1815"/>
    <x v="1"/>
  </r>
  <r>
    <x v="1825"/>
    <s v=" Ms"/>
    <s v="Schmaltz"/>
    <n v="29.355"/>
    <n v="4.68"/>
    <s v="yes"/>
    <x v="0"/>
    <x v="0"/>
    <x v="0"/>
    <x v="1"/>
    <x v="3"/>
    <x v="2"/>
    <d v="1964-11-19T00:00:00"/>
    <x v="11"/>
    <x v="2"/>
    <s v="tier - 1"/>
    <x v="1816"/>
    <x v="1"/>
  </r>
  <r>
    <x v="1826"/>
    <s v=" Ms"/>
    <s v="Eagen"/>
    <n v="29.59"/>
    <n v="4.0599999999999996"/>
    <s v="No"/>
    <x v="0"/>
    <x v="0"/>
    <x v="0"/>
    <x v="1"/>
    <x v="3"/>
    <x v="2"/>
    <d v="2004-06-02T00:00:00"/>
    <x v="26"/>
    <x v="3"/>
    <s v="tier - 3"/>
    <x v="1817"/>
    <x v="1"/>
  </r>
  <r>
    <x v="1827"/>
    <s v=" Ms"/>
    <s v="Rotramel"/>
    <n v="31.35"/>
    <n v="4.2"/>
    <s v="No"/>
    <x v="1"/>
    <x v="0"/>
    <x v="1"/>
    <x v="1"/>
    <x v="0"/>
    <x v="2"/>
    <d v="1967-10-29T00:00:00"/>
    <x v="8"/>
    <x v="15"/>
    <s v="tier - 1"/>
    <x v="1818"/>
    <x v="1"/>
  </r>
  <r>
    <x v="1828"/>
    <s v=" Ms"/>
    <s v="Prevost"/>
    <n v="20.52"/>
    <n v="4.83"/>
    <s v="No"/>
    <x v="0"/>
    <x v="0"/>
    <x v="0"/>
    <x v="1"/>
    <x v="2"/>
    <x v="2"/>
    <d v="1967-07-14T00:00:00"/>
    <x v="1"/>
    <x v="0"/>
    <s v="tier - 2"/>
    <x v="1819"/>
    <x v="1"/>
  </r>
  <r>
    <x v="1829"/>
    <s v=" Mr"/>
    <s v="Boyd"/>
    <n v="42.9"/>
    <n v="4.87"/>
    <s v="yes"/>
    <x v="0"/>
    <x v="0"/>
    <x v="1"/>
    <x v="1"/>
    <x v="0"/>
    <x v="2"/>
    <d v="1974-07-07T00:00:00"/>
    <x v="34"/>
    <x v="3"/>
    <s v="tier - 3"/>
    <x v="1820"/>
    <x v="1"/>
  </r>
  <r>
    <x v="1830"/>
    <s v=" Ms"/>
    <s v="Dawes"/>
    <n v="24.6"/>
    <n v="5.86"/>
    <s v="No"/>
    <x v="0"/>
    <x v="1"/>
    <x v="1"/>
    <x v="1"/>
    <x v="2"/>
    <x v="1"/>
    <d v="1964-09-29T00:00:00"/>
    <x v="23"/>
    <x v="10"/>
    <s v="tier - 2"/>
    <x v="1821"/>
    <x v="1"/>
  </r>
  <r>
    <x v="1831"/>
    <s v=" Ms"/>
    <s v="Jennings"/>
    <n v="28.405000000000001"/>
    <n v="4.12"/>
    <s v="No"/>
    <x v="0"/>
    <x v="0"/>
    <x v="1"/>
    <x v="1"/>
    <x v="3"/>
    <x v="2"/>
    <d v="1964-06-27T00:00:00"/>
    <x v="42"/>
    <x v="14"/>
    <s v="tier - 2"/>
    <x v="1822"/>
    <x v="1"/>
  </r>
  <r>
    <x v="1832"/>
    <s v=" Mr"/>
    <s v="Nyambaso"/>
    <n v="34.674999999999997"/>
    <n v="5.71"/>
    <s v="yes"/>
    <x v="0"/>
    <x v="0"/>
    <x v="1"/>
    <x v="1"/>
    <x v="0"/>
    <x v="1"/>
    <d v="1965-11-10T00:00:00"/>
    <x v="26"/>
    <x v="13"/>
    <s v="tier - 3"/>
    <x v="1823"/>
    <x v="1"/>
  </r>
  <r>
    <x v="1833"/>
    <s v=" Ms"/>
    <s v="Shaffer"/>
    <n v="18.850000000000001"/>
    <n v="6.03"/>
    <s v="No"/>
    <x v="0"/>
    <x v="0"/>
    <x v="1"/>
    <x v="1"/>
    <x v="2"/>
    <x v="1"/>
    <d v="1964-07-11T00:00:00"/>
    <x v="32"/>
    <x v="13"/>
    <s v="tier - 2"/>
    <x v="1824"/>
    <x v="1"/>
  </r>
  <r>
    <x v="1834"/>
    <s v=" Mrs"/>
    <s v="Corkum"/>
    <n v="34.130000000000003"/>
    <n v="5.65"/>
    <s v="No"/>
    <x v="0"/>
    <x v="1"/>
    <x v="1"/>
    <x v="1"/>
    <x v="0"/>
    <x v="2"/>
    <d v="1965-09-25T00:00:00"/>
    <x v="15"/>
    <x v="2"/>
    <s v="tier - 2"/>
    <x v="1825"/>
    <x v="1"/>
  </r>
  <r>
    <x v="1835"/>
    <s v=" Mr"/>
    <s v="Pedersen"/>
    <n v="17.34"/>
    <n v="5.05"/>
    <s v="No"/>
    <x v="0"/>
    <x v="0"/>
    <x v="0"/>
    <x v="1"/>
    <x v="1"/>
    <x v="2"/>
    <d v="1964-09-11T00:00:00"/>
    <x v="27"/>
    <x v="0"/>
    <s v="tier - 3"/>
    <x v="1826"/>
    <x v="1"/>
  </r>
  <r>
    <x v="1836"/>
    <s v=" Mr"/>
    <s v="Melo"/>
    <n v="17.440000000000001"/>
    <n v="6.26"/>
    <s v="No"/>
    <x v="0"/>
    <x v="0"/>
    <x v="0"/>
    <x v="1"/>
    <x v="1"/>
    <x v="1"/>
    <d v="1964-06-27T00:00:00"/>
    <x v="30"/>
    <x v="0"/>
    <s v="tier - 3"/>
    <x v="1827"/>
    <x v="1"/>
  </r>
  <r>
    <x v="1837"/>
    <s v=" Mr"/>
    <s v="Sakamoto"/>
    <n v="33.659999999999997"/>
    <n v="4.08"/>
    <s v="yes"/>
    <x v="0"/>
    <x v="1"/>
    <x v="1"/>
    <x v="1"/>
    <x v="0"/>
    <x v="2"/>
    <d v="1965-10-03T00:00:00"/>
    <x v="11"/>
    <x v="1"/>
    <s v="tier - 1"/>
    <x v="1828"/>
    <x v="1"/>
  </r>
  <r>
    <x v="1838"/>
    <s v=" Mr"/>
    <s v="McMahon"/>
    <n v="21.375"/>
    <n v="6.19"/>
    <s v="yes"/>
    <x v="0"/>
    <x v="0"/>
    <x v="1"/>
    <x v="1"/>
    <x v="2"/>
    <x v="1"/>
    <d v="1982-11-20T00:00:00"/>
    <x v="23"/>
    <x v="1"/>
    <s v="tier - 3"/>
    <x v="1829"/>
    <x v="1"/>
  </r>
  <r>
    <x v="1839"/>
    <s v=" Mr"/>
    <s v="Harris"/>
    <n v="27.14"/>
    <n v="6.01"/>
    <s v="No"/>
    <x v="0"/>
    <x v="0"/>
    <x v="1"/>
    <x v="1"/>
    <x v="3"/>
    <x v="1"/>
    <d v="1979-11-06T00:00:00"/>
    <x v="23"/>
    <x v="0"/>
    <s v="tier - 1"/>
    <x v="1830"/>
    <x v="1"/>
  </r>
  <r>
    <x v="1840"/>
    <s v=" Ms"/>
    <s v="Lombardo"/>
    <n v="35.78"/>
    <n v="6.07"/>
    <s v="No"/>
    <x v="1"/>
    <x v="0"/>
    <x v="1"/>
    <x v="1"/>
    <x v="0"/>
    <x v="1"/>
    <d v="1964-12-02T00:00:00"/>
    <x v="45"/>
    <x v="1"/>
    <s v="tier - 1"/>
    <x v="1831"/>
    <x v="1"/>
  </r>
  <r>
    <x v="1841"/>
    <s v=" Ms"/>
    <s v="Bode"/>
    <n v="34.96"/>
    <n v="5.63"/>
    <s v="No"/>
    <x v="0"/>
    <x v="0"/>
    <x v="0"/>
    <x v="1"/>
    <x v="0"/>
    <x v="2"/>
    <d v="1963-06-09T00:00:00"/>
    <x v="0"/>
    <x v="3"/>
    <s v="tier - 3"/>
    <x v="1832"/>
    <x v="1"/>
  </r>
  <r>
    <x v="1842"/>
    <s v=" Mr"/>
    <s v="Johnson"/>
    <n v="38.39"/>
    <n v="6.05"/>
    <s v="No"/>
    <x v="0"/>
    <x v="0"/>
    <x v="0"/>
    <x v="1"/>
    <x v="0"/>
    <x v="1"/>
    <d v="1969-11-12T00:00:00"/>
    <x v="14"/>
    <x v="1"/>
    <s v="tier - 1"/>
    <x v="1833"/>
    <x v="1"/>
  </r>
  <r>
    <x v="1843"/>
    <s v=" Mr"/>
    <s v="Norcross"/>
    <n v="33.82"/>
    <n v="4.6500000000000004"/>
    <s v="No"/>
    <x v="0"/>
    <x v="0"/>
    <x v="0"/>
    <x v="1"/>
    <x v="0"/>
    <x v="2"/>
    <d v="1988-09-05T00:00:00"/>
    <x v="14"/>
    <x v="3"/>
    <s v="tier - 1"/>
    <x v="1834"/>
    <x v="1"/>
  </r>
  <r>
    <x v="1844"/>
    <s v=" Mr"/>
    <s v="Lazrus"/>
    <n v="27.835000000000001"/>
    <n v="5.37"/>
    <s v="No"/>
    <x v="0"/>
    <x v="0"/>
    <x v="0"/>
    <x v="1"/>
    <x v="3"/>
    <x v="2"/>
    <d v="1964-11-09T00:00:00"/>
    <x v="37"/>
    <x v="1"/>
    <s v="tier - 1"/>
    <x v="1835"/>
    <x v="1"/>
  </r>
  <r>
    <x v="1845"/>
    <s v=" Mr"/>
    <s v="Tsegay"/>
    <n v="33"/>
    <n v="5.39"/>
    <s v="No"/>
    <x v="0"/>
    <x v="0"/>
    <x v="0"/>
    <x v="1"/>
    <x v="0"/>
    <x v="2"/>
    <d v="1984-11-26T00:00:00"/>
    <x v="3"/>
    <x v="0"/>
    <s v="tier - 3"/>
    <x v="1836"/>
    <x v="1"/>
  </r>
  <r>
    <x v="1846"/>
    <s v=" Mr"/>
    <s v="Schneider"/>
    <n v="26.885000000000002"/>
    <n v="5.86"/>
    <s v="No"/>
    <x v="0"/>
    <x v="0"/>
    <x v="0"/>
    <x v="1"/>
    <x v="3"/>
    <x v="1"/>
    <d v="1969-10-12T00:00:00"/>
    <x v="12"/>
    <x v="3"/>
    <s v="tier - 1"/>
    <x v="1837"/>
    <x v="1"/>
  </r>
  <r>
    <x v="1847"/>
    <s v=" Mr"/>
    <s v="Loreto"/>
    <n v="29.26"/>
    <n v="4.4400000000000004"/>
    <s v="No"/>
    <x v="0"/>
    <x v="0"/>
    <x v="0"/>
    <x v="1"/>
    <x v="3"/>
    <x v="2"/>
    <d v="1982-10-21T00:00:00"/>
    <x v="8"/>
    <x v="15"/>
    <s v="tier - 2"/>
    <x v="1838"/>
    <x v="1"/>
  </r>
  <r>
    <x v="1848"/>
    <s v=" Mr"/>
    <s v="Callahan"/>
    <n v="26.98"/>
    <n v="4.41"/>
    <s v="No"/>
    <x v="0"/>
    <x v="0"/>
    <x v="0"/>
    <x v="1"/>
    <x v="3"/>
    <x v="2"/>
    <d v="1970-12-01T00:00:00"/>
    <x v="46"/>
    <x v="15"/>
    <s v="tier - 1"/>
    <x v="1839"/>
    <x v="1"/>
  </r>
  <r>
    <x v="1849"/>
    <s v=" Mr"/>
    <s v="Timko"/>
    <n v="32.11"/>
    <n v="5.19"/>
    <s v="No"/>
    <x v="0"/>
    <x v="1"/>
    <x v="1"/>
    <x v="1"/>
    <x v="0"/>
    <x v="2"/>
    <d v="1966-08-23T00:00:00"/>
    <x v="27"/>
    <x v="3"/>
    <s v="tier - 3"/>
    <x v="1840"/>
    <x v="1"/>
  </r>
  <r>
    <x v="1850"/>
    <s v=" Mr"/>
    <s v="Achatz"/>
    <n v="31.73"/>
    <n v="5.16"/>
    <s v="No"/>
    <x v="0"/>
    <x v="1"/>
    <x v="1"/>
    <x v="1"/>
    <x v="0"/>
    <x v="2"/>
    <d v="1966-07-06T00:00:00"/>
    <x v="38"/>
    <x v="0"/>
    <s v="tier - 1"/>
    <x v="1841"/>
    <x v="1"/>
  </r>
  <r>
    <x v="1851"/>
    <s v=" Mr"/>
    <s v="Horwitz"/>
    <n v="22.515000000000001"/>
    <n v="4.24"/>
    <s v="No"/>
    <x v="0"/>
    <x v="0"/>
    <x v="0"/>
    <x v="1"/>
    <x v="2"/>
    <x v="2"/>
    <d v="1994-07-20T00:00:00"/>
    <x v="29"/>
    <x v="1"/>
    <s v="tier - 2"/>
    <x v="1842"/>
    <x v="1"/>
  </r>
  <r>
    <x v="1852"/>
    <s v=" Mr"/>
    <s v="Gordyan"/>
    <n v="25.9"/>
    <n v="5.45"/>
    <s v="No"/>
    <x v="0"/>
    <x v="0"/>
    <x v="1"/>
    <x v="1"/>
    <x v="3"/>
    <x v="2"/>
    <d v="1966-10-04T00:00:00"/>
    <x v="7"/>
    <x v="1"/>
    <s v="tier - 2"/>
    <x v="1843"/>
    <x v="1"/>
  </r>
  <r>
    <x v="1853"/>
    <s v=" Ms"/>
    <s v="Hetherington"/>
    <n v="27.72"/>
    <n v="5.03"/>
    <s v="yes"/>
    <x v="0"/>
    <x v="0"/>
    <x v="1"/>
    <x v="1"/>
    <x v="3"/>
    <x v="2"/>
    <d v="1986-07-17T00:00:00"/>
    <x v="1"/>
    <x v="3"/>
    <s v="tier - 3"/>
    <x v="1844"/>
    <x v="1"/>
  </r>
  <r>
    <x v="1854"/>
    <s v=" Mr"/>
    <s v="Thompson"/>
    <n v="31.5"/>
    <n v="9.6199999999999992"/>
    <s v="yes"/>
    <x v="0"/>
    <x v="0"/>
    <x v="1"/>
    <x v="1"/>
    <x v="0"/>
    <x v="0"/>
    <d v="1964-06-20T00:00:00"/>
    <x v="13"/>
    <x v="15"/>
    <s v="tier - 1"/>
    <x v="1845"/>
    <x v="1"/>
  </r>
  <r>
    <x v="1855"/>
    <s v=" Mr"/>
    <s v="Battoo"/>
    <n v="29.7"/>
    <n v="6.77"/>
    <s v="yes"/>
    <x v="0"/>
    <x v="0"/>
    <x v="1"/>
    <x v="1"/>
    <x v="3"/>
    <x v="0"/>
    <d v="1965-11-06T00:00:00"/>
    <x v="23"/>
    <x v="4"/>
    <s v="tier - 3"/>
    <x v="1846"/>
    <x v="1"/>
  </r>
  <r>
    <x v="1856"/>
    <s v=" Ms"/>
    <s v="Barker"/>
    <n v="21.26"/>
    <n v="5.36"/>
    <s v="yes"/>
    <x v="0"/>
    <x v="0"/>
    <x v="1"/>
    <x v="1"/>
    <x v="2"/>
    <x v="2"/>
    <d v="1965-12-25T00:00:00"/>
    <x v="23"/>
    <x v="2"/>
    <s v="tier - 3"/>
    <x v="1847"/>
    <x v="1"/>
  </r>
  <r>
    <x v="1857"/>
    <s v=" Mr"/>
    <s v="Saarnilehto"/>
    <n v="17.09"/>
    <n v="5.69"/>
    <s v="No"/>
    <x v="0"/>
    <x v="0"/>
    <x v="0"/>
    <x v="1"/>
    <x v="1"/>
    <x v="2"/>
    <d v="1965-10-27T00:00:00"/>
    <x v="14"/>
    <x v="2"/>
    <s v="tier - 1"/>
    <x v="1848"/>
    <x v="1"/>
  </r>
  <r>
    <x v="1858"/>
    <s v=" Ms"/>
    <s v="Morton"/>
    <n v="24.3"/>
    <n v="4.9000000000000004"/>
    <s v="yes"/>
    <x v="0"/>
    <x v="1"/>
    <x v="1"/>
    <x v="1"/>
    <x v="2"/>
    <x v="2"/>
    <d v="1973-07-23T00:00:00"/>
    <x v="23"/>
    <x v="4"/>
    <s v="tier - 2"/>
    <x v="1849"/>
    <x v="1"/>
  </r>
  <r>
    <x v="1859"/>
    <s v=" Ms"/>
    <s v="Thomas"/>
    <n v="29.734999999999999"/>
    <n v="5.78"/>
    <s v="No"/>
    <x v="0"/>
    <x v="0"/>
    <x v="0"/>
    <x v="1"/>
    <x v="3"/>
    <x v="1"/>
    <d v="1968-11-14T00:00:00"/>
    <x v="20"/>
    <x v="4"/>
    <s v="tier - 1"/>
    <x v="1850"/>
    <x v="1"/>
  </r>
  <r>
    <x v="1860"/>
    <s v=" Ms"/>
    <s v="Hillman"/>
    <n v="29.26"/>
    <n v="4.7"/>
    <s v="No"/>
    <x v="0"/>
    <x v="0"/>
    <x v="0"/>
    <x v="1"/>
    <x v="3"/>
    <x v="2"/>
    <d v="1965-10-03T00:00:00"/>
    <x v="45"/>
    <x v="14"/>
    <s v="tier - 1"/>
    <x v="1851"/>
    <x v="1"/>
  </r>
  <r>
    <x v="1861"/>
    <s v=" Ms"/>
    <s v="Edwards"/>
    <n v="33"/>
    <n v="6.28"/>
    <s v="No"/>
    <x v="0"/>
    <x v="0"/>
    <x v="0"/>
    <x v="1"/>
    <x v="0"/>
    <x v="1"/>
    <d v="1970-07-23T00:00:00"/>
    <x v="33"/>
    <x v="4"/>
    <s v="tier - 1"/>
    <x v="1852"/>
    <x v="1"/>
  </r>
  <r>
    <x v="1862"/>
    <s v=" Ms"/>
    <s v="Bartel"/>
    <n v="31.065000000000001"/>
    <n v="4.2300000000000004"/>
    <s v="No"/>
    <x v="0"/>
    <x v="0"/>
    <x v="0"/>
    <x v="1"/>
    <x v="0"/>
    <x v="2"/>
    <d v="1988-06-12T00:00:00"/>
    <x v="3"/>
    <x v="11"/>
    <s v="tier - 1"/>
    <x v="1853"/>
    <x v="1"/>
  </r>
  <r>
    <x v="1863"/>
    <s v=" Ms"/>
    <s v="Potekhina"/>
    <n v="26.51"/>
    <n v="6.17"/>
    <s v="No"/>
    <x v="0"/>
    <x v="0"/>
    <x v="0"/>
    <x v="1"/>
    <x v="3"/>
    <x v="1"/>
    <d v="1971-12-19T00:00:00"/>
    <x v="8"/>
    <x v="9"/>
    <s v="tier - 1"/>
    <x v="1854"/>
    <x v="1"/>
  </r>
  <r>
    <x v="1864"/>
    <s v=" Ms"/>
    <s v="Kelly"/>
    <n v="28.88"/>
    <n v="4.96"/>
    <s v="No"/>
    <x v="0"/>
    <x v="0"/>
    <x v="0"/>
    <x v="1"/>
    <x v="3"/>
    <x v="2"/>
    <d v="1968-06-24T00:00:00"/>
    <x v="40"/>
    <x v="1"/>
    <s v="tier - 1"/>
    <x v="1855"/>
    <x v="1"/>
  </r>
  <r>
    <x v="1865"/>
    <s v=" Mr"/>
    <s v="Lapp"/>
    <n v="35.814999999999998"/>
    <n v="5.1100000000000003"/>
    <s v="yes"/>
    <x v="0"/>
    <x v="0"/>
    <x v="1"/>
    <x v="1"/>
    <x v="0"/>
    <x v="2"/>
    <d v="1989-10-06T00:00:00"/>
    <x v="36"/>
    <x v="10"/>
    <s v="tier - 3"/>
    <x v="1856"/>
    <x v="1"/>
  </r>
  <r>
    <x v="1866"/>
    <s v=" Ms"/>
    <s v="Burke"/>
    <n v="21.28"/>
    <n v="4.05"/>
    <s v="No"/>
    <x v="1"/>
    <x v="0"/>
    <x v="1"/>
    <x v="1"/>
    <x v="2"/>
    <x v="2"/>
    <d v="1969-08-11T00:00:00"/>
    <x v="8"/>
    <x v="0"/>
    <s v="tier - 1"/>
    <x v="1857"/>
    <x v="1"/>
  </r>
  <r>
    <x v="1867"/>
    <s v=" Mr"/>
    <s v="Barry"/>
    <n v="33.81"/>
    <n v="6.49"/>
    <s v="No"/>
    <x v="0"/>
    <x v="1"/>
    <x v="1"/>
    <x v="1"/>
    <x v="0"/>
    <x v="1"/>
    <d v="1983-06-07T00:00:00"/>
    <x v="40"/>
    <x v="1"/>
    <s v="tier - 3"/>
    <x v="1858"/>
    <x v="1"/>
  </r>
  <r>
    <x v="1868"/>
    <s v=" Mr"/>
    <s v="McCormick"/>
    <n v="44.22"/>
    <n v="4.1900000000000004"/>
    <s v="No"/>
    <x v="0"/>
    <x v="0"/>
    <x v="1"/>
    <x v="1"/>
    <x v="0"/>
    <x v="2"/>
    <d v="1970-10-13T00:00:00"/>
    <x v="19"/>
    <x v="1"/>
    <s v="tier - 1"/>
    <x v="1859"/>
    <x v="1"/>
  </r>
  <r>
    <x v="1869"/>
    <s v=" Mr"/>
    <s v="McElroy"/>
    <n v="15.46"/>
    <n v="4.99"/>
    <s v="yes"/>
    <x v="0"/>
    <x v="1"/>
    <x v="1"/>
    <x v="1"/>
    <x v="1"/>
    <x v="2"/>
    <d v="1966-09-07T00:00:00"/>
    <x v="9"/>
    <x v="6"/>
    <s v="tier - 2"/>
    <x v="1860"/>
    <x v="1"/>
  </r>
  <r>
    <x v="1870"/>
    <s v=" Mr"/>
    <s v="Coffed"/>
    <n v="30.3"/>
    <n v="4.7699999999999996"/>
    <s v="yes"/>
    <x v="0"/>
    <x v="0"/>
    <x v="1"/>
    <x v="1"/>
    <x v="0"/>
    <x v="2"/>
    <d v="1965-06-23T00:00:00"/>
    <x v="38"/>
    <x v="3"/>
    <s v="tier - 2"/>
    <x v="1861"/>
    <x v="1"/>
  </r>
  <r>
    <x v="1871"/>
    <s v=" Mr"/>
    <s v="Estes"/>
    <n v="16.670000000000002"/>
    <n v="5.46"/>
    <s v="No"/>
    <x v="0"/>
    <x v="0"/>
    <x v="0"/>
    <x v="1"/>
    <x v="1"/>
    <x v="2"/>
    <d v="1966-06-14T00:00:00"/>
    <x v="22"/>
    <x v="15"/>
    <s v="tier - 1"/>
    <x v="1862"/>
    <x v="1"/>
  </r>
  <r>
    <x v="1872"/>
    <s v=" Mr"/>
    <s v="Miles"/>
    <n v="28.594999999999999"/>
    <n v="5.43"/>
    <s v="No"/>
    <x v="0"/>
    <x v="0"/>
    <x v="0"/>
    <x v="1"/>
    <x v="3"/>
    <x v="2"/>
    <d v="1971-09-12T00:00:00"/>
    <x v="33"/>
    <x v="3"/>
    <s v="tier - 3"/>
    <x v="1863"/>
    <x v="1"/>
  </r>
  <r>
    <x v="1873"/>
    <s v=" Mr"/>
    <s v="Zamore"/>
    <n v="25.934999999999999"/>
    <n v="4.29"/>
    <s v="No"/>
    <x v="0"/>
    <x v="0"/>
    <x v="0"/>
    <x v="1"/>
    <x v="3"/>
    <x v="2"/>
    <d v="1980-07-17T00:00:00"/>
    <x v="21"/>
    <x v="4"/>
    <s v="tier - 3"/>
    <x v="1864"/>
    <x v="1"/>
  </r>
  <r>
    <x v="1874"/>
    <s v=" Mr"/>
    <s v="Donaghy"/>
    <n v="27.645"/>
    <n v="5.25"/>
    <s v="No"/>
    <x v="0"/>
    <x v="0"/>
    <x v="1"/>
    <x v="1"/>
    <x v="3"/>
    <x v="2"/>
    <d v="1985-06-09T00:00:00"/>
    <x v="46"/>
    <x v="15"/>
    <s v="tier - 1"/>
    <x v="1865"/>
    <x v="1"/>
  </r>
  <r>
    <x v="1875"/>
    <s v=" Ms"/>
    <s v="Kennedy"/>
    <n v="30.1"/>
    <n v="4.04"/>
    <s v="No"/>
    <x v="0"/>
    <x v="0"/>
    <x v="1"/>
    <x v="1"/>
    <x v="0"/>
    <x v="2"/>
    <d v="1983-10-23T00:00:00"/>
    <x v="7"/>
    <x v="3"/>
    <s v="tier - 1"/>
    <x v="1866"/>
    <x v="1"/>
  </r>
  <r>
    <x v="1876"/>
    <s v=" Ms"/>
    <s v="Fiorini"/>
    <n v="26.79"/>
    <n v="5"/>
    <s v="yes"/>
    <x v="0"/>
    <x v="1"/>
    <x v="1"/>
    <x v="1"/>
    <x v="3"/>
    <x v="2"/>
    <d v="1970-10-07T00:00:00"/>
    <x v="35"/>
    <x v="15"/>
    <s v="tier - 2"/>
    <x v="1867"/>
    <x v="1"/>
  </r>
  <r>
    <x v="1877"/>
    <s v=" Mrs"/>
    <s v="Alexander"/>
    <n v="27.1"/>
    <n v="4.01"/>
    <s v="yes"/>
    <x v="0"/>
    <x v="0"/>
    <x v="1"/>
    <x v="1"/>
    <x v="3"/>
    <x v="2"/>
    <d v="1970-10-02T00:00:00"/>
    <x v="40"/>
    <x v="12"/>
    <s v="tier - 3"/>
    <x v="1868"/>
    <x v="1"/>
  </r>
  <r>
    <x v="1878"/>
    <s v=" Ms"/>
    <s v="Watkins"/>
    <n v="24.31"/>
    <n v="5.4"/>
    <s v="No"/>
    <x v="0"/>
    <x v="0"/>
    <x v="0"/>
    <x v="1"/>
    <x v="2"/>
    <x v="2"/>
    <d v="1967-12-19T00:00:00"/>
    <x v="16"/>
    <x v="7"/>
    <s v="tier - 1"/>
    <x v="1869"/>
    <x v="1"/>
  </r>
  <r>
    <x v="1879"/>
    <s v=" Ms"/>
    <s v="Cassel"/>
    <n v="15.53"/>
    <n v="5.81"/>
    <s v="No"/>
    <x v="0"/>
    <x v="0"/>
    <x v="1"/>
    <x v="1"/>
    <x v="1"/>
    <x v="1"/>
    <d v="1964-06-13T00:00:00"/>
    <x v="1"/>
    <x v="1"/>
    <s v="tier - 2"/>
    <x v="1870"/>
    <x v="1"/>
  </r>
  <r>
    <x v="1880"/>
    <s v=" Mr"/>
    <s v="Ferguson"/>
    <n v="30.7"/>
    <n v="5.82"/>
    <s v="No"/>
    <x v="0"/>
    <x v="0"/>
    <x v="1"/>
    <x v="1"/>
    <x v="0"/>
    <x v="1"/>
    <d v="1972-12-06T00:00:00"/>
    <x v="22"/>
    <x v="3"/>
    <s v="tier - 2"/>
    <x v="1871"/>
    <x v="1"/>
  </r>
  <r>
    <x v="1881"/>
    <s v=" Ms"/>
    <s v="O'Sullivan"/>
    <n v="33.33"/>
    <n v="4.82"/>
    <s v="No"/>
    <x v="0"/>
    <x v="0"/>
    <x v="1"/>
    <x v="1"/>
    <x v="0"/>
    <x v="2"/>
    <d v="1979-06-07T00:00:00"/>
    <x v="38"/>
    <x v="3"/>
    <s v="tier - 1"/>
    <x v="1872"/>
    <x v="1"/>
  </r>
  <r>
    <x v="1882"/>
    <s v=" Ms"/>
    <s v="Chepkirui"/>
    <n v="32.4"/>
    <n v="5.08"/>
    <s v="No"/>
    <x v="0"/>
    <x v="0"/>
    <x v="1"/>
    <x v="1"/>
    <x v="0"/>
    <x v="2"/>
    <d v="1964-12-13T00:00:00"/>
    <x v="3"/>
    <x v="2"/>
    <s v="tier - 2"/>
    <x v="1873"/>
    <x v="1"/>
  </r>
  <r>
    <x v="1883"/>
    <s v=" Ms"/>
    <s v="Gurney"/>
    <n v="27.93"/>
    <n v="5.59"/>
    <s v="No"/>
    <x v="0"/>
    <x v="0"/>
    <x v="1"/>
    <x v="1"/>
    <x v="3"/>
    <x v="2"/>
    <d v="1964-07-03T00:00:00"/>
    <x v="17"/>
    <x v="3"/>
    <s v="tier - 1"/>
    <x v="1874"/>
    <x v="1"/>
  </r>
  <r>
    <x v="1884"/>
    <s v=" Ms"/>
    <s v="Francis"/>
    <n v="21.754999999999999"/>
    <n v="5.12"/>
    <s v="No"/>
    <x v="0"/>
    <x v="0"/>
    <x v="0"/>
    <x v="1"/>
    <x v="2"/>
    <x v="2"/>
    <d v="1964-07-04T00:00:00"/>
    <x v="45"/>
    <x v="2"/>
    <s v="tier - 1"/>
    <x v="1875"/>
    <x v="1"/>
  </r>
  <r>
    <x v="1885"/>
    <s v=" Ms"/>
    <s v="Gruca"/>
    <n v="25.934999999999999"/>
    <n v="4.95"/>
    <s v="No"/>
    <x v="0"/>
    <x v="0"/>
    <x v="0"/>
    <x v="1"/>
    <x v="3"/>
    <x v="2"/>
    <d v="1965-09-26T00:00:00"/>
    <x v="33"/>
    <x v="1"/>
    <s v="tier - 3"/>
    <x v="1876"/>
    <x v="1"/>
  </r>
  <r>
    <x v="1886"/>
    <s v=" Mr"/>
    <s v="Rojas Alvarez"/>
    <n v="31.5"/>
    <n v="6.16"/>
    <s v="No"/>
    <x v="0"/>
    <x v="0"/>
    <x v="0"/>
    <x v="1"/>
    <x v="0"/>
    <x v="1"/>
    <d v="1965-11-29T00:00:00"/>
    <x v="45"/>
    <x v="4"/>
    <s v="tier - 1"/>
    <x v="1877"/>
    <x v="1"/>
  </r>
  <r>
    <x v="1887"/>
    <s v=" Mr"/>
    <s v="Denton"/>
    <n v="30.03"/>
    <n v="6.41"/>
    <s v="No"/>
    <x v="0"/>
    <x v="0"/>
    <x v="0"/>
    <x v="1"/>
    <x v="0"/>
    <x v="1"/>
    <d v="1964-07-12T00:00:00"/>
    <x v="10"/>
    <x v="5"/>
    <s v="tier - 3"/>
    <x v="1878"/>
    <x v="1"/>
  </r>
  <r>
    <x v="1888"/>
    <s v=" Mr"/>
    <s v="Mason"/>
    <n v="33.479999999999997"/>
    <n v="8.94"/>
    <s v="No"/>
    <x v="0"/>
    <x v="0"/>
    <x v="0"/>
    <x v="1"/>
    <x v="0"/>
    <x v="0"/>
    <d v="1968-11-02T00:00:00"/>
    <x v="44"/>
    <x v="0"/>
    <s v="tier - 2"/>
    <x v="1879"/>
    <x v="1"/>
  </r>
  <r>
    <x v="1889"/>
    <s v=" Ms"/>
    <s v="Trout"/>
    <n v="16.510000000000002"/>
    <n v="4.42"/>
    <s v="yes"/>
    <x v="0"/>
    <x v="1"/>
    <x v="1"/>
    <x v="1"/>
    <x v="1"/>
    <x v="2"/>
    <d v="2002-09-20T00:00:00"/>
    <x v="29"/>
    <x v="7"/>
    <s v="tier - 3"/>
    <x v="1880"/>
    <x v="1"/>
  </r>
  <r>
    <x v="1890"/>
    <s v=" Mr"/>
    <s v="Gilbert"/>
    <n v="33.155000000000001"/>
    <n v="5.3"/>
    <s v="yes"/>
    <x v="0"/>
    <x v="0"/>
    <x v="1"/>
    <x v="1"/>
    <x v="0"/>
    <x v="2"/>
    <d v="1963-07-11T00:00:00"/>
    <x v="40"/>
    <x v="15"/>
    <s v="tier - 1"/>
    <x v="1881"/>
    <x v="1"/>
  </r>
  <r>
    <x v="1891"/>
    <s v=" Mr"/>
    <s v="Chong"/>
    <n v="37.29"/>
    <n v="4.6399999999999997"/>
    <s v="No"/>
    <x v="0"/>
    <x v="1"/>
    <x v="1"/>
    <x v="1"/>
    <x v="0"/>
    <x v="2"/>
    <d v="1995-12-10T00:00:00"/>
    <x v="20"/>
    <x v="1"/>
    <s v="tier - 2"/>
    <x v="1882"/>
    <x v="1"/>
  </r>
  <r>
    <x v="1892"/>
    <s v=" Ms"/>
    <s v="Henry"/>
    <n v="20.23"/>
    <n v="6.16"/>
    <s v="yes"/>
    <x v="0"/>
    <x v="0"/>
    <x v="1"/>
    <x v="1"/>
    <x v="2"/>
    <x v="1"/>
    <d v="1963-11-22T00:00:00"/>
    <x v="34"/>
    <x v="0"/>
    <s v="tier - 3"/>
    <x v="1883"/>
    <x v="1"/>
  </r>
  <r>
    <x v="1893"/>
    <s v=" Mr"/>
    <s v="Brenneman"/>
    <n v="28.975000000000001"/>
    <n v="4.12"/>
    <s v="No"/>
    <x v="0"/>
    <x v="1"/>
    <x v="1"/>
    <x v="1"/>
    <x v="3"/>
    <x v="2"/>
    <d v="1968-10-06T00:00:00"/>
    <x v="46"/>
    <x v="1"/>
    <s v="tier - 1"/>
    <x v="1884"/>
    <x v="1"/>
  </r>
  <r>
    <x v="1894"/>
    <s v=" Ms"/>
    <s v="Kemp"/>
    <n v="16.420000000000002"/>
    <n v="5.77"/>
    <s v="yes"/>
    <x v="0"/>
    <x v="1"/>
    <x v="1"/>
    <x v="1"/>
    <x v="1"/>
    <x v="1"/>
    <d v="1972-09-25T00:00:00"/>
    <x v="32"/>
    <x v="3"/>
    <s v="tier - 2"/>
    <x v="1885"/>
    <x v="1"/>
  </r>
  <r>
    <x v="1895"/>
    <s v=" Mr"/>
    <s v="Wilson"/>
    <n v="17.559999999999999"/>
    <n v="6.2"/>
    <s v="No"/>
    <x v="0"/>
    <x v="0"/>
    <x v="1"/>
    <x v="1"/>
    <x v="1"/>
    <x v="1"/>
    <d v="1988-11-14T00:00:00"/>
    <x v="9"/>
    <x v="3"/>
    <s v="tier - 1"/>
    <x v="1886"/>
    <x v="1"/>
  </r>
  <r>
    <x v="1896"/>
    <s v=" Mr"/>
    <s v="Hillyard"/>
    <n v="24.13"/>
    <n v="4.3899999999999997"/>
    <s v="No"/>
    <x v="0"/>
    <x v="0"/>
    <x v="1"/>
    <x v="1"/>
    <x v="2"/>
    <x v="2"/>
    <d v="1970-06-22T00:00:00"/>
    <x v="32"/>
    <x v="1"/>
    <s v="tier - 1"/>
    <x v="1887"/>
    <x v="1"/>
  </r>
  <r>
    <x v="1897"/>
    <s v=" Mr"/>
    <s v="Turner"/>
    <n v="19.95"/>
    <n v="5.13"/>
    <s v="No"/>
    <x v="1"/>
    <x v="0"/>
    <x v="2"/>
    <x v="1"/>
    <x v="2"/>
    <x v="2"/>
    <d v="1967-06-14T00:00:00"/>
    <x v="34"/>
    <x v="7"/>
    <s v="tier - 3"/>
    <x v="1888"/>
    <x v="1"/>
  </r>
  <r>
    <x v="1898"/>
    <s v=" Mr"/>
    <s v="Benestad"/>
    <n v="21.24"/>
    <n v="4.49"/>
    <s v="No"/>
    <x v="0"/>
    <x v="0"/>
    <x v="0"/>
    <x v="1"/>
    <x v="2"/>
    <x v="2"/>
    <d v="2004-10-04T00:00:00"/>
    <x v="15"/>
    <x v="3"/>
    <s v="tier - 2"/>
    <x v="1889"/>
    <x v="1"/>
  </r>
  <r>
    <x v="1899"/>
    <s v=" Ms"/>
    <s v="Gonzales"/>
    <n v="44.22"/>
    <n v="6.35"/>
    <s v="No"/>
    <x v="0"/>
    <x v="0"/>
    <x v="0"/>
    <x v="1"/>
    <x v="0"/>
    <x v="1"/>
    <d v="1981-10-02T00:00:00"/>
    <x v="43"/>
    <x v="3"/>
    <s v="tier - 1"/>
    <x v="1890"/>
    <x v="1"/>
  </r>
  <r>
    <x v="1900"/>
    <s v=" Ms"/>
    <s v="Newman"/>
    <n v="41.1"/>
    <n v="5.79"/>
    <s v="No"/>
    <x v="0"/>
    <x v="0"/>
    <x v="0"/>
    <x v="1"/>
    <x v="0"/>
    <x v="1"/>
    <d v="1969-08-20T00:00:00"/>
    <x v="16"/>
    <x v="15"/>
    <s v="tier - 1"/>
    <x v="1891"/>
    <x v="1"/>
  </r>
  <r>
    <x v="1901"/>
    <s v=" Ms"/>
    <s v="Sayre"/>
    <n v="34.200000000000003"/>
    <n v="4.78"/>
    <s v="yes"/>
    <x v="0"/>
    <x v="0"/>
    <x v="0"/>
    <x v="1"/>
    <x v="0"/>
    <x v="2"/>
    <d v="1989-12-17T00:00:00"/>
    <x v="16"/>
    <x v="3"/>
    <s v="tier - 2"/>
    <x v="1892"/>
    <x v="1"/>
  </r>
  <r>
    <x v="1902"/>
    <s v=" Ms"/>
    <s v="Panke"/>
    <n v="29.92"/>
    <n v="6.02"/>
    <s v="yes"/>
    <x v="0"/>
    <x v="0"/>
    <x v="0"/>
    <x v="1"/>
    <x v="3"/>
    <x v="1"/>
    <d v="1969-12-30T00:00:00"/>
    <x v="17"/>
    <x v="3"/>
    <s v="tier - 1"/>
    <x v="1893"/>
    <x v="1"/>
  </r>
  <r>
    <x v="1903"/>
    <s v=" Ms"/>
    <s v="Brennan"/>
    <n v="28.93"/>
    <n v="4.4400000000000004"/>
    <s v="No"/>
    <x v="0"/>
    <x v="0"/>
    <x v="0"/>
    <x v="1"/>
    <x v="3"/>
    <x v="2"/>
    <d v="1976-06-28T00:00:00"/>
    <x v="7"/>
    <x v="1"/>
    <s v="tier - 2"/>
    <x v="1894"/>
    <x v="1"/>
  </r>
  <r>
    <x v="1904"/>
    <s v=" Ms"/>
    <s v="Ngo"/>
    <n v="31.254999999999999"/>
    <n v="5.84"/>
    <s v="yes"/>
    <x v="0"/>
    <x v="0"/>
    <x v="1"/>
    <x v="1"/>
    <x v="0"/>
    <x v="1"/>
    <d v="1970-06-14T00:00:00"/>
    <x v="4"/>
    <x v="11"/>
    <s v="tier - 2"/>
    <x v="1895"/>
    <x v="1"/>
  </r>
  <r>
    <x v="1905"/>
    <s v=" Mr"/>
    <s v="Guerdan"/>
    <n v="29.83"/>
    <n v="5.39"/>
    <s v="No"/>
    <x v="0"/>
    <x v="0"/>
    <x v="0"/>
    <x v="1"/>
    <x v="3"/>
    <x v="2"/>
    <d v="1972-09-03T00:00:00"/>
    <x v="1"/>
    <x v="3"/>
    <s v="tier - 2"/>
    <x v="1896"/>
    <x v="1"/>
  </r>
  <r>
    <x v="1906"/>
    <s v=" Ms"/>
    <s v="Shaw"/>
    <n v="29.59"/>
    <n v="6.16"/>
    <s v="No"/>
    <x v="0"/>
    <x v="1"/>
    <x v="1"/>
    <x v="1"/>
    <x v="3"/>
    <x v="1"/>
    <d v="1966-08-06T00:00:00"/>
    <x v="8"/>
    <x v="4"/>
    <s v="tier - 1"/>
    <x v="1897"/>
    <x v="1"/>
  </r>
  <r>
    <x v="1907"/>
    <s v=" Ms"/>
    <s v="Mills-Honarvar"/>
    <n v="31.16"/>
    <n v="4.49"/>
    <s v="No"/>
    <x v="0"/>
    <x v="1"/>
    <x v="1"/>
    <x v="1"/>
    <x v="0"/>
    <x v="2"/>
    <d v="1969-06-25T00:00:00"/>
    <x v="24"/>
    <x v="13"/>
    <s v="tier - 2"/>
    <x v="1898"/>
    <x v="1"/>
  </r>
  <r>
    <x v="1908"/>
    <s v=" Mr"/>
    <s v="Farvard"/>
    <n v="34.21"/>
    <n v="4.4800000000000004"/>
    <s v="yes"/>
    <x v="0"/>
    <x v="0"/>
    <x v="1"/>
    <x v="1"/>
    <x v="0"/>
    <x v="2"/>
    <d v="1969-11-30T00:00:00"/>
    <x v="23"/>
    <x v="15"/>
    <s v="tier - 2"/>
    <x v="1899"/>
    <x v="1"/>
  </r>
  <r>
    <x v="1909"/>
    <s v=" Mr"/>
    <s v="Kelly"/>
    <n v="34.86"/>
    <n v="10.97"/>
    <s v="No"/>
    <x v="0"/>
    <x v="0"/>
    <x v="0"/>
    <x v="1"/>
    <x v="0"/>
    <x v="0"/>
    <d v="1966-07-05T00:00:00"/>
    <x v="34"/>
    <x v="1"/>
    <s v="tier - 1"/>
    <x v="1900"/>
    <x v="1"/>
  </r>
  <r>
    <x v="1910"/>
    <s v=" Ms"/>
    <s v="Skinner"/>
    <n v="34.58"/>
    <n v="5.14"/>
    <s v="No"/>
    <x v="1"/>
    <x v="0"/>
    <x v="2"/>
    <x v="1"/>
    <x v="0"/>
    <x v="2"/>
    <d v="1966-09-09T00:00:00"/>
    <x v="34"/>
    <x v="15"/>
    <s v="tier - 1"/>
    <x v="1901"/>
    <x v="1"/>
  </r>
  <r>
    <x v="1911"/>
    <s v=" Mr"/>
    <s v="Murphy"/>
    <n v="17.940000000000001"/>
    <n v="5.17"/>
    <s v="yes"/>
    <x v="0"/>
    <x v="0"/>
    <x v="0"/>
    <x v="1"/>
    <x v="1"/>
    <x v="2"/>
    <d v="1972-10-07T00:00:00"/>
    <x v="34"/>
    <x v="10"/>
    <s v="tier - 2"/>
    <x v="1902"/>
    <x v="1"/>
  </r>
  <r>
    <x v="1912"/>
    <s v=" Mr"/>
    <s v="Shue"/>
    <n v="26.8"/>
    <n v="6.18"/>
    <s v="yes"/>
    <x v="0"/>
    <x v="1"/>
    <x v="1"/>
    <x v="1"/>
    <x v="3"/>
    <x v="1"/>
    <d v="1967-09-04T00:00:00"/>
    <x v="7"/>
    <x v="7"/>
    <s v="tier - 2"/>
    <x v="1903"/>
    <x v="1"/>
  </r>
  <r>
    <x v="1913"/>
    <s v=" Mr"/>
    <s v="Reilly"/>
    <n v="17.690000000000001"/>
    <n v="9.07"/>
    <s v="yes"/>
    <x v="0"/>
    <x v="0"/>
    <x v="0"/>
    <x v="1"/>
    <x v="1"/>
    <x v="0"/>
    <d v="1966-11-20T00:00:00"/>
    <x v="4"/>
    <x v="3"/>
    <s v="tier - 3"/>
    <x v="1904"/>
    <x v="1"/>
  </r>
  <r>
    <x v="1914"/>
    <s v=" Ms"/>
    <s v="Blinn"/>
    <n v="25.77"/>
    <n v="4.43"/>
    <s v="No"/>
    <x v="0"/>
    <x v="1"/>
    <x v="1"/>
    <x v="1"/>
    <x v="3"/>
    <x v="2"/>
    <d v="1966-11-07T00:00:00"/>
    <x v="43"/>
    <x v="2"/>
    <s v="tier - 3"/>
    <x v="1905"/>
    <x v="1"/>
  </r>
  <r>
    <x v="1915"/>
    <s v=" Mr"/>
    <s v="Duyn"/>
    <n v="34.46"/>
    <n v="4.17"/>
    <s v="No"/>
    <x v="1"/>
    <x v="0"/>
    <x v="1"/>
    <x v="1"/>
    <x v="0"/>
    <x v="2"/>
    <d v="1971-11-09T00:00:00"/>
    <x v="9"/>
    <x v="10"/>
    <s v="tier - 2"/>
    <x v="1906"/>
    <x v="1"/>
  </r>
  <r>
    <x v="1916"/>
    <s v=" Mr"/>
    <s v="Wardian"/>
    <n v="30.875"/>
    <n v="4.95"/>
    <s v="yes"/>
    <x v="0"/>
    <x v="0"/>
    <x v="0"/>
    <x v="1"/>
    <x v="0"/>
    <x v="2"/>
    <d v="2000-09-18T00:00:00"/>
    <x v="43"/>
    <x v="1"/>
    <s v="tier - 1"/>
    <x v="1907"/>
    <x v="1"/>
  </r>
  <r>
    <x v="1917"/>
    <s v=" Mr"/>
    <s v="Heuninck"/>
    <n v="39.49"/>
    <n v="5.13"/>
    <s v="No"/>
    <x v="0"/>
    <x v="0"/>
    <x v="0"/>
    <x v="1"/>
    <x v="0"/>
    <x v="2"/>
    <d v="2001-12-17T00:00:00"/>
    <x v="40"/>
    <x v="1"/>
    <s v="tier - 1"/>
    <x v="1908"/>
    <x v="1"/>
  </r>
  <r>
    <x v="1918"/>
    <s v=" Mr"/>
    <s v="Kipyego"/>
    <n v="28.88"/>
    <n v="4.0999999999999996"/>
    <s v="No"/>
    <x v="0"/>
    <x v="0"/>
    <x v="0"/>
    <x v="1"/>
    <x v="3"/>
    <x v="2"/>
    <d v="1974-08-30T00:00:00"/>
    <x v="43"/>
    <x v="0"/>
    <s v="tier - 2"/>
    <x v="1909"/>
    <x v="1"/>
  </r>
  <r>
    <x v="1919"/>
    <s v=" Mr"/>
    <s v="Kuehl"/>
    <n v="20.234999999999999"/>
    <n v="5.01"/>
    <s v="yes"/>
    <x v="0"/>
    <x v="0"/>
    <x v="0"/>
    <x v="1"/>
    <x v="2"/>
    <x v="2"/>
    <d v="1974-12-10T00:00:00"/>
    <x v="23"/>
    <x v="0"/>
    <s v="tier - 3"/>
    <x v="1910"/>
    <x v="1"/>
  </r>
  <r>
    <x v="1920"/>
    <s v=" Mrs"/>
    <s v="Burkholder"/>
    <n v="30.67"/>
    <n v="5.09"/>
    <s v="yes"/>
    <x v="0"/>
    <x v="0"/>
    <x v="0"/>
    <x v="1"/>
    <x v="0"/>
    <x v="2"/>
    <d v="1996-07-21T00:00:00"/>
    <x v="12"/>
    <x v="3"/>
    <s v="tier - 3"/>
    <x v="1911"/>
    <x v="1"/>
  </r>
  <r>
    <x v="1921"/>
    <s v=" Mr"/>
    <s v="Stadolnik"/>
    <n v="30.875"/>
    <n v="6.49"/>
    <s v="No"/>
    <x v="0"/>
    <x v="0"/>
    <x v="0"/>
    <x v="1"/>
    <x v="0"/>
    <x v="1"/>
    <d v="1991-06-26T00:00:00"/>
    <x v="34"/>
    <x v="3"/>
    <s v="tier - 2"/>
    <x v="1912"/>
    <x v="1"/>
  </r>
  <r>
    <x v="1922"/>
    <s v=" Mr"/>
    <s v="Shields"/>
    <n v="23.8"/>
    <n v="4.08"/>
    <s v="No"/>
    <x v="0"/>
    <x v="0"/>
    <x v="0"/>
    <x v="1"/>
    <x v="2"/>
    <x v="2"/>
    <d v="1974-12-15T00:00:00"/>
    <x v="34"/>
    <x v="1"/>
    <s v="tier - 1"/>
    <x v="1913"/>
    <x v="1"/>
  </r>
  <r>
    <x v="1923"/>
    <s v=" Mr"/>
    <s v="Margolis"/>
    <n v="15.37"/>
    <n v="8.6300000000000008"/>
    <s v="yes"/>
    <x v="0"/>
    <x v="0"/>
    <x v="0"/>
    <x v="1"/>
    <x v="1"/>
    <x v="0"/>
    <d v="1968-10-24T00:00:00"/>
    <x v="34"/>
    <x v="1"/>
    <s v="tier - 1"/>
    <x v="1914"/>
    <x v="1"/>
  </r>
  <r>
    <x v="1924"/>
    <s v=" Mr"/>
    <s v="Uffenbeck"/>
    <n v="30.4"/>
    <n v="5.28"/>
    <s v="No"/>
    <x v="0"/>
    <x v="0"/>
    <x v="0"/>
    <x v="1"/>
    <x v="0"/>
    <x v="2"/>
    <d v="2000-09-17T00:00:00"/>
    <x v="34"/>
    <x v="3"/>
    <s v="tier - 3"/>
    <x v="1915"/>
    <x v="1"/>
  </r>
  <r>
    <x v="1925"/>
    <s v=" Ms"/>
    <s v="Brake"/>
    <n v="19.48"/>
    <n v="5.63"/>
    <s v="yes"/>
    <x v="0"/>
    <x v="0"/>
    <x v="1"/>
    <x v="1"/>
    <x v="2"/>
    <x v="2"/>
    <d v="1965-12-18T00:00:00"/>
    <x v="24"/>
    <x v="1"/>
    <s v="tier - 3"/>
    <x v="1916"/>
    <x v="1"/>
  </r>
  <r>
    <x v="1926"/>
    <s v=" Ms"/>
    <s v="Stepanova"/>
    <n v="16.96"/>
    <n v="11.47"/>
    <s v="yes"/>
    <x v="0"/>
    <x v="0"/>
    <x v="0"/>
    <x v="1"/>
    <x v="1"/>
    <x v="0"/>
    <d v="1973-10-21T00:00:00"/>
    <x v="29"/>
    <x v="15"/>
    <s v="tier - 1"/>
    <x v="1917"/>
    <x v="1"/>
  </r>
  <r>
    <x v="1927"/>
    <s v=" Mr"/>
    <s v="Verdi"/>
    <n v="19.05"/>
    <n v="4.92"/>
    <s v="No"/>
    <x v="0"/>
    <x v="0"/>
    <x v="1"/>
    <x v="1"/>
    <x v="2"/>
    <x v="2"/>
    <d v="1966-07-09T00:00:00"/>
    <x v="29"/>
    <x v="7"/>
    <s v="tier - 2"/>
    <x v="1918"/>
    <x v="1"/>
  </r>
  <r>
    <x v="1928"/>
    <s v=" Ms"/>
    <s v="McLean"/>
    <n v="37.619999999999997"/>
    <n v="4.18"/>
    <s v="No"/>
    <x v="0"/>
    <x v="0"/>
    <x v="0"/>
    <x v="1"/>
    <x v="0"/>
    <x v="2"/>
    <d v="1965-06-19T00:00:00"/>
    <x v="23"/>
    <x v="3"/>
    <s v="tier - 2"/>
    <x v="1919"/>
    <x v="1"/>
  </r>
  <r>
    <x v="1929"/>
    <s v=" Ms"/>
    <s v="Ryan"/>
    <n v="29.1"/>
    <n v="4.67"/>
    <s v="No"/>
    <x v="0"/>
    <x v="0"/>
    <x v="0"/>
    <x v="1"/>
    <x v="3"/>
    <x v="2"/>
    <d v="1965-12-04T00:00:00"/>
    <x v="40"/>
    <x v="3"/>
    <s v="tier - 3"/>
    <x v="1920"/>
    <x v="1"/>
  </r>
  <r>
    <x v="1930"/>
    <s v=" Ms"/>
    <s v="Mickelson"/>
    <n v="26.62"/>
    <n v="6.24"/>
    <s v="No"/>
    <x v="0"/>
    <x v="0"/>
    <x v="0"/>
    <x v="1"/>
    <x v="3"/>
    <x v="1"/>
    <d v="1969-11-10T00:00:00"/>
    <x v="24"/>
    <x v="3"/>
    <s v="tier - 3"/>
    <x v="1921"/>
    <x v="1"/>
  </r>
  <r>
    <x v="1931"/>
    <s v=" Ms"/>
    <s v="Dibaba"/>
    <n v="25.74"/>
    <n v="5.99"/>
    <s v="No"/>
    <x v="0"/>
    <x v="0"/>
    <x v="0"/>
    <x v="1"/>
    <x v="3"/>
    <x v="1"/>
    <d v="1968-11-12T00:00:00"/>
    <x v="18"/>
    <x v="3"/>
    <s v="tier - 3"/>
    <x v="1922"/>
    <x v="1"/>
  </r>
  <r>
    <x v="1932"/>
    <s v=" Mr"/>
    <s v="Shilling"/>
    <n v="18.22"/>
    <n v="10.27"/>
    <s v="yes"/>
    <x v="0"/>
    <x v="0"/>
    <x v="1"/>
    <x v="1"/>
    <x v="1"/>
    <x v="0"/>
    <d v="1968-11-13T00:00:00"/>
    <x v="18"/>
    <x v="0"/>
    <s v="tier - 1"/>
    <x v="1923"/>
    <x v="1"/>
  </r>
  <r>
    <x v="1933"/>
    <s v=" Ms"/>
    <s v="Bashaw"/>
    <n v="26.03"/>
    <n v="5.97"/>
    <s v="No"/>
    <x v="0"/>
    <x v="1"/>
    <x v="1"/>
    <x v="1"/>
    <x v="3"/>
    <x v="1"/>
    <d v="1994-09-06T00:00:00"/>
    <x v="46"/>
    <x v="3"/>
    <s v="tier - 3"/>
    <x v="1924"/>
    <x v="1"/>
  </r>
  <r>
    <x v="1934"/>
    <s v=" Ms"/>
    <s v="Jacob"/>
    <n v="17.29"/>
    <n v="4.9800000000000004"/>
    <s v="No"/>
    <x v="0"/>
    <x v="0"/>
    <x v="0"/>
    <x v="1"/>
    <x v="1"/>
    <x v="2"/>
    <d v="1971-12-20T00:00:00"/>
    <x v="42"/>
    <x v="0"/>
    <s v="tier - 3"/>
    <x v="1925"/>
    <x v="1"/>
  </r>
  <r>
    <x v="1935"/>
    <s v=" Mr"/>
    <s v="McCutcheon"/>
    <n v="18.170000000000002"/>
    <n v="6.91"/>
    <s v="yes"/>
    <x v="0"/>
    <x v="0"/>
    <x v="1"/>
    <x v="1"/>
    <x v="1"/>
    <x v="0"/>
    <d v="1968-07-28T00:00:00"/>
    <x v="16"/>
    <x v="0"/>
    <s v="tier - 3"/>
    <x v="1926"/>
    <x v="1"/>
  </r>
  <r>
    <x v="1936"/>
    <s v=" Mrs"/>
    <s v="Connor"/>
    <n v="32.54"/>
    <n v="6.38"/>
    <s v="No"/>
    <x v="1"/>
    <x v="0"/>
    <x v="1"/>
    <x v="1"/>
    <x v="0"/>
    <x v="1"/>
    <d v="1967-10-02T00:00:00"/>
    <x v="19"/>
    <x v="3"/>
    <s v="tier - 2"/>
    <x v="1927"/>
    <x v="1"/>
  </r>
  <r>
    <x v="1937"/>
    <s v=" Mr"/>
    <s v="May"/>
    <n v="30.25"/>
    <n v="4.7699999999999996"/>
    <s v="No"/>
    <x v="0"/>
    <x v="0"/>
    <x v="0"/>
    <x v="1"/>
    <x v="0"/>
    <x v="2"/>
    <d v="1970-12-18T00:00:00"/>
    <x v="32"/>
    <x v="1"/>
    <s v="tier - 2"/>
    <x v="1928"/>
    <x v="1"/>
  </r>
  <r>
    <x v="1938"/>
    <s v=" Mr"/>
    <s v="Geoghegan"/>
    <n v="19.59"/>
    <n v="6.04"/>
    <s v="yes"/>
    <x v="0"/>
    <x v="0"/>
    <x v="1"/>
    <x v="1"/>
    <x v="2"/>
    <x v="1"/>
    <d v="1970-10-28T00:00:00"/>
    <x v="45"/>
    <x v="1"/>
    <s v="tier - 2"/>
    <x v="1929"/>
    <x v="1"/>
  </r>
  <r>
    <x v="1939"/>
    <s v=" Mr"/>
    <s v="McGinn"/>
    <n v="45.9"/>
    <n v="4.3"/>
    <s v="yes"/>
    <x v="0"/>
    <x v="0"/>
    <x v="1"/>
    <x v="1"/>
    <x v="0"/>
    <x v="2"/>
    <d v="1999-12-24T00:00:00"/>
    <x v="45"/>
    <x v="3"/>
    <s v="tier - 1"/>
    <x v="1930"/>
    <x v="1"/>
  </r>
  <r>
    <x v="1940"/>
    <s v=" Mr"/>
    <s v="Jones"/>
    <n v="17.059999999999999"/>
    <n v="8.75"/>
    <s v="yes"/>
    <x v="0"/>
    <x v="0"/>
    <x v="0"/>
    <x v="1"/>
    <x v="1"/>
    <x v="0"/>
    <d v="1967-11-11T00:00:00"/>
    <x v="23"/>
    <x v="0"/>
    <s v="tier - 2"/>
    <x v="1931"/>
    <x v="1"/>
  </r>
  <r>
    <x v="1941"/>
    <s v=" Mr"/>
    <s v="Quinteros"/>
    <n v="32.07"/>
    <n v="5.25"/>
    <s v="No"/>
    <x v="0"/>
    <x v="1"/>
    <x v="1"/>
    <x v="1"/>
    <x v="0"/>
    <x v="2"/>
    <d v="1989-11-25T00:00:00"/>
    <x v="33"/>
    <x v="4"/>
    <s v="tier - 2"/>
    <x v="1932"/>
    <x v="1"/>
  </r>
  <r>
    <x v="1942"/>
    <s v=" Mr"/>
    <s v="Loenser"/>
    <n v="16.5"/>
    <n v="5.03"/>
    <s v="No"/>
    <x v="0"/>
    <x v="0"/>
    <x v="1"/>
    <x v="1"/>
    <x v="1"/>
    <x v="2"/>
    <d v="1986-08-29T00:00:00"/>
    <x v="1"/>
    <x v="3"/>
    <s v="tier - 1"/>
    <x v="1933"/>
    <x v="1"/>
  </r>
  <r>
    <x v="1943"/>
    <s v=" Mr"/>
    <s v="Aitken"/>
    <n v="31.4"/>
    <n v="5.88"/>
    <s v="No"/>
    <x v="0"/>
    <x v="0"/>
    <x v="1"/>
    <x v="1"/>
    <x v="0"/>
    <x v="1"/>
    <d v="1974-12-09T00:00:00"/>
    <x v="7"/>
    <x v="3"/>
    <s v="tier - 1"/>
    <x v="1934"/>
    <x v="1"/>
  </r>
  <r>
    <x v="1944"/>
    <s v=" Ms"/>
    <s v="Furrer"/>
    <n v="20.36"/>
    <n v="4.49"/>
    <s v="No"/>
    <x v="0"/>
    <x v="0"/>
    <x v="0"/>
    <x v="1"/>
    <x v="2"/>
    <x v="2"/>
    <d v="1992-06-25T00:00:00"/>
    <x v="34"/>
    <x v="3"/>
    <s v="tier - 1"/>
    <x v="1935"/>
    <x v="1"/>
  </r>
  <r>
    <x v="1945"/>
    <s v=" Mr"/>
    <s v="Konigs"/>
    <n v="25.46"/>
    <n v="4.1399999999999997"/>
    <s v="No"/>
    <x v="0"/>
    <x v="0"/>
    <x v="1"/>
    <x v="1"/>
    <x v="3"/>
    <x v="2"/>
    <d v="1967-10-05T00:00:00"/>
    <x v="42"/>
    <x v="0"/>
    <s v="tier - 3"/>
    <x v="1936"/>
    <x v="1"/>
  </r>
  <r>
    <x v="1946"/>
    <s v=" Mr"/>
    <s v="Tesdahl"/>
    <n v="17.09"/>
    <n v="5.8"/>
    <s v="yes"/>
    <x v="0"/>
    <x v="0"/>
    <x v="0"/>
    <x v="1"/>
    <x v="1"/>
    <x v="1"/>
    <d v="1967-07-30T00:00:00"/>
    <x v="40"/>
    <x v="1"/>
    <s v="tier - 2"/>
    <x v="1937"/>
    <x v="1"/>
  </r>
  <r>
    <x v="1947"/>
    <s v=" Mr"/>
    <s v="Engel"/>
    <n v="20.83"/>
    <n v="5.12"/>
    <s v="No"/>
    <x v="0"/>
    <x v="0"/>
    <x v="0"/>
    <x v="1"/>
    <x v="2"/>
    <x v="2"/>
    <d v="1972-10-24T00:00:00"/>
    <x v="40"/>
    <x v="14"/>
    <s v="tier - 3"/>
    <x v="1938"/>
    <x v="1"/>
  </r>
  <r>
    <x v="1948"/>
    <s v=" Ms"/>
    <s v="Kuck"/>
    <n v="18.920000000000002"/>
    <n v="5.98"/>
    <s v="yes"/>
    <x v="0"/>
    <x v="0"/>
    <x v="1"/>
    <x v="1"/>
    <x v="2"/>
    <x v="1"/>
    <d v="1976-09-30T00:00:00"/>
    <x v="21"/>
    <x v="1"/>
    <s v="tier - 1"/>
    <x v="1939"/>
    <x v="1"/>
  </r>
  <r>
    <x v="1949"/>
    <s v=" Mr"/>
    <s v="Dillon"/>
    <n v="37.1"/>
    <n v="5.46"/>
    <s v="No"/>
    <x v="0"/>
    <x v="0"/>
    <x v="0"/>
    <x v="1"/>
    <x v="0"/>
    <x v="2"/>
    <d v="1962-09-07T00:00:00"/>
    <x v="1"/>
    <x v="1"/>
    <s v="tier - 3"/>
    <x v="1940"/>
    <x v="1"/>
  </r>
  <r>
    <x v="1950"/>
    <s v=" Ms"/>
    <s v="Neuschel"/>
    <n v="22.515000000000001"/>
    <n v="4.91"/>
    <s v="yes"/>
    <x v="0"/>
    <x v="1"/>
    <x v="1"/>
    <x v="1"/>
    <x v="2"/>
    <x v="2"/>
    <d v="1976-11-22T00:00:00"/>
    <x v="21"/>
    <x v="11"/>
    <s v="tier - 2"/>
    <x v="1941"/>
    <x v="1"/>
  </r>
  <r>
    <x v="1951"/>
    <s v=" Mr"/>
    <s v="Rosales Ramirez"/>
    <n v="32.700000000000003"/>
    <n v="4.66"/>
    <s v="No"/>
    <x v="0"/>
    <x v="0"/>
    <x v="0"/>
    <x v="1"/>
    <x v="0"/>
    <x v="2"/>
    <d v="1964-08-08T00:00:00"/>
    <x v="42"/>
    <x v="15"/>
    <s v="tier - 3"/>
    <x v="1942"/>
    <x v="1"/>
  </r>
  <r>
    <x v="1952"/>
    <s v=" Mr"/>
    <s v="Marquez"/>
    <n v="17.75"/>
    <n v="6.8"/>
    <s v="yes"/>
    <x v="0"/>
    <x v="0"/>
    <x v="1"/>
    <x v="1"/>
    <x v="1"/>
    <x v="0"/>
    <d v="1990-07-06T00:00:00"/>
    <x v="1"/>
    <x v="10"/>
    <s v="tier - 3"/>
    <x v="1943"/>
    <x v="1"/>
  </r>
  <r>
    <x v="1953"/>
    <s v=" Ms"/>
    <s v="Green"/>
    <n v="33.630000000000003"/>
    <n v="4.47"/>
    <s v="yes"/>
    <x v="0"/>
    <x v="0"/>
    <x v="0"/>
    <x v="1"/>
    <x v="0"/>
    <x v="2"/>
    <d v="1992-07-23T00:00:00"/>
    <x v="16"/>
    <x v="3"/>
    <s v="tier - 3"/>
    <x v="1944"/>
    <x v="1"/>
  </r>
  <r>
    <x v="1954"/>
    <s v=" Ms"/>
    <s v="Schubel"/>
    <n v="34.799999999999997"/>
    <n v="4.08"/>
    <s v="yes"/>
    <x v="0"/>
    <x v="0"/>
    <x v="1"/>
    <x v="1"/>
    <x v="0"/>
    <x v="2"/>
    <d v="1965-06-27T00:00:00"/>
    <x v="33"/>
    <x v="1"/>
    <s v="tier - 3"/>
    <x v="1945"/>
    <x v="1"/>
  </r>
  <r>
    <x v="1955"/>
    <s v=" Ms"/>
    <s v="Jimenez"/>
    <n v="16.809999999999999"/>
    <n v="5.51"/>
    <s v="yes"/>
    <x v="0"/>
    <x v="0"/>
    <x v="1"/>
    <x v="1"/>
    <x v="1"/>
    <x v="2"/>
    <d v="1966-07-02T00:00:00"/>
    <x v="45"/>
    <x v="1"/>
    <s v="tier - 3"/>
    <x v="1946"/>
    <x v="1"/>
  </r>
  <r>
    <x v="1956"/>
    <s v=" Mr"/>
    <s v="Zimny-Schmitt"/>
    <n v="16.690000000000001"/>
    <n v="8.4"/>
    <s v="yes"/>
    <x v="0"/>
    <x v="0"/>
    <x v="0"/>
    <x v="1"/>
    <x v="1"/>
    <x v="0"/>
    <d v="1967-06-23T00:00:00"/>
    <x v="45"/>
    <x v="0"/>
    <s v="tier - 2"/>
    <x v="1947"/>
    <x v="1"/>
  </r>
  <r>
    <x v="1957"/>
    <s v=" Ms"/>
    <s v="Hill"/>
    <n v="23.21"/>
    <n v="5.14"/>
    <s v="yes"/>
    <x v="0"/>
    <x v="0"/>
    <x v="1"/>
    <x v="1"/>
    <x v="2"/>
    <x v="2"/>
    <d v="1966-07-20T00:00:00"/>
    <x v="23"/>
    <x v="7"/>
    <s v="tier - 2"/>
    <x v="1948"/>
    <x v="1"/>
  </r>
  <r>
    <x v="1958"/>
    <s v=" Ms"/>
    <s v="Brohart"/>
    <n v="25.175000000000001"/>
    <n v="5.21"/>
    <s v="yes"/>
    <x v="0"/>
    <x v="0"/>
    <x v="1"/>
    <x v="1"/>
    <x v="3"/>
    <x v="2"/>
    <d v="1972-12-14T00:00:00"/>
    <x v="33"/>
    <x v="0"/>
    <s v="tier - 1"/>
    <x v="1949"/>
    <x v="1"/>
  </r>
  <r>
    <x v="1959"/>
    <s v=" Ms"/>
    <s v="Ryan"/>
    <n v="34.770000000000003"/>
    <n v="6.23"/>
    <s v="No"/>
    <x v="0"/>
    <x v="0"/>
    <x v="0"/>
    <x v="1"/>
    <x v="0"/>
    <x v="1"/>
    <d v="1966-11-03T00:00:00"/>
    <x v="46"/>
    <x v="2"/>
    <s v="tier - 3"/>
    <x v="1950"/>
    <x v="1"/>
  </r>
  <r>
    <x v="1960"/>
    <s v=" Ms"/>
    <s v="Oka"/>
    <n v="27.7"/>
    <n v="5.6"/>
    <s v="No"/>
    <x v="0"/>
    <x v="0"/>
    <x v="1"/>
    <x v="1"/>
    <x v="3"/>
    <x v="2"/>
    <d v="1969-12-25T00:00:00"/>
    <x v="31"/>
    <x v="0"/>
    <s v="tier - 3"/>
    <x v="1951"/>
    <x v="1"/>
  </r>
  <r>
    <x v="1961"/>
    <s v=" Mr"/>
    <s v="Newman"/>
    <n v="19.12"/>
    <n v="4.72"/>
    <s v="yes"/>
    <x v="0"/>
    <x v="0"/>
    <x v="1"/>
    <x v="1"/>
    <x v="2"/>
    <x v="2"/>
    <d v="1966-12-11T00:00:00"/>
    <x v="43"/>
    <x v="3"/>
    <s v="tier - 3"/>
    <x v="1952"/>
    <x v="1"/>
  </r>
  <r>
    <x v="1962"/>
    <s v=" Mr"/>
    <s v="Metzger"/>
    <n v="32.67"/>
    <n v="4.67"/>
    <s v="No"/>
    <x v="0"/>
    <x v="1"/>
    <x v="1"/>
    <x v="1"/>
    <x v="0"/>
    <x v="2"/>
    <d v="1969-07-17T00:00:00"/>
    <x v="16"/>
    <x v="15"/>
    <s v="tier - 1"/>
    <x v="1953"/>
    <x v="1"/>
  </r>
  <r>
    <x v="1963"/>
    <s v=" Mr"/>
    <s v="Gonzalez"/>
    <n v="28.5"/>
    <n v="6.11"/>
    <s v="No"/>
    <x v="0"/>
    <x v="0"/>
    <x v="1"/>
    <x v="1"/>
    <x v="3"/>
    <x v="1"/>
    <d v="1971-06-29T00:00:00"/>
    <x v="3"/>
    <x v="3"/>
    <s v="tier - 2"/>
    <x v="1954"/>
    <x v="1"/>
  </r>
  <r>
    <x v="1964"/>
    <s v=" Ms"/>
    <s v="Vaughn"/>
    <n v="39.270000000000003"/>
    <n v="6.25"/>
    <s v="No"/>
    <x v="0"/>
    <x v="0"/>
    <x v="0"/>
    <x v="1"/>
    <x v="0"/>
    <x v="1"/>
    <d v="1971-09-26T00:00:00"/>
    <x v="16"/>
    <x v="1"/>
    <s v="tier - 3"/>
    <x v="1955"/>
    <x v="1"/>
  </r>
  <r>
    <x v="1965"/>
    <s v=" Mr"/>
    <s v="Clifford"/>
    <n v="32.49"/>
    <n v="4"/>
    <s v="yes"/>
    <x v="0"/>
    <x v="0"/>
    <x v="0"/>
    <x v="1"/>
    <x v="0"/>
    <x v="2"/>
    <d v="1977-10-25T00:00:00"/>
    <x v="34"/>
    <x v="3"/>
    <s v="tier - 1"/>
    <x v="1956"/>
    <x v="1"/>
  </r>
  <r>
    <x v="1966"/>
    <s v=" Mr"/>
    <s v="Petty"/>
    <n v="23.7"/>
    <n v="5.55"/>
    <s v="yes"/>
    <x v="0"/>
    <x v="0"/>
    <x v="0"/>
    <x v="1"/>
    <x v="2"/>
    <x v="2"/>
    <d v="1972-10-19T00:00:00"/>
    <x v="37"/>
    <x v="1"/>
    <s v="tier - 1"/>
    <x v="1957"/>
    <x v="1"/>
  </r>
  <r>
    <x v="1967"/>
    <s v=" Mr"/>
    <s v="Sanford"/>
    <n v="30.4"/>
    <n v="5.95"/>
    <s v="No"/>
    <x v="1"/>
    <x v="0"/>
    <x v="1"/>
    <x v="1"/>
    <x v="0"/>
    <x v="1"/>
    <d v="1978-08-21T00:00:00"/>
    <x v="31"/>
    <x v="3"/>
    <s v="tier - 3"/>
    <x v="1958"/>
    <x v="1"/>
  </r>
  <r>
    <x v="1968"/>
    <s v=" Mr"/>
    <s v="Sprague"/>
    <n v="38.94"/>
    <n v="4.3600000000000003"/>
    <s v="No"/>
    <x v="0"/>
    <x v="1"/>
    <x v="1"/>
    <x v="1"/>
    <x v="0"/>
    <x v="2"/>
    <d v="1987-06-28T00:00:00"/>
    <x v="43"/>
    <x v="0"/>
    <s v="tier - 1"/>
    <x v="1959"/>
    <x v="1"/>
  </r>
  <r>
    <x v="1969"/>
    <s v=" Mrs"/>
    <s v="Lasseron"/>
    <n v="31.02"/>
    <n v="4.84"/>
    <s v="No"/>
    <x v="0"/>
    <x v="1"/>
    <x v="1"/>
    <x v="1"/>
    <x v="0"/>
    <x v="2"/>
    <d v="1964-07-27T00:00:00"/>
    <x v="29"/>
    <x v="0"/>
    <s v="tier - 1"/>
    <x v="1960"/>
    <x v="1"/>
  </r>
  <r>
    <x v="1970"/>
    <s v=" Ms"/>
    <s v="Bushong"/>
    <n v="17.5"/>
    <n v="4.5599999999999996"/>
    <s v="No"/>
    <x v="0"/>
    <x v="0"/>
    <x v="1"/>
    <x v="1"/>
    <x v="1"/>
    <x v="2"/>
    <d v="1976-08-03T00:00:00"/>
    <x v="20"/>
    <x v="1"/>
    <s v="tier - 2"/>
    <x v="1961"/>
    <x v="1"/>
  </r>
  <r>
    <x v="1971"/>
    <s v=" Mr"/>
    <s v="Dennison"/>
    <n v="34.799999999999997"/>
    <n v="4.42"/>
    <s v="yes"/>
    <x v="1"/>
    <x v="0"/>
    <x v="2"/>
    <x v="1"/>
    <x v="0"/>
    <x v="2"/>
    <d v="1964-10-14T00:00:00"/>
    <x v="0"/>
    <x v="4"/>
    <s v="tier - 1"/>
    <x v="1962"/>
    <x v="1"/>
  </r>
  <r>
    <x v="1972"/>
    <s v=" Mr"/>
    <s v="Lira"/>
    <n v="17.3"/>
    <n v="7.66"/>
    <s v="yes"/>
    <x v="0"/>
    <x v="0"/>
    <x v="1"/>
    <x v="1"/>
    <x v="1"/>
    <x v="0"/>
    <d v="1968-11-08T00:00:00"/>
    <x v="34"/>
    <x v="0"/>
    <s v="tier - 1"/>
    <x v="1963"/>
    <x v="1"/>
  </r>
  <r>
    <x v="1973"/>
    <s v=" Ms"/>
    <s v="Nahigian"/>
    <n v="32.25"/>
    <n v="5.2"/>
    <s v="yes"/>
    <x v="0"/>
    <x v="0"/>
    <x v="0"/>
    <x v="1"/>
    <x v="0"/>
    <x v="2"/>
    <d v="1968-08-29T00:00:00"/>
    <x v="33"/>
    <x v="1"/>
    <s v="tier - 3"/>
    <x v="1964"/>
    <x v="1"/>
  </r>
  <r>
    <x v="1974"/>
    <s v=" Ms"/>
    <s v="Cackett"/>
    <n v="42.4"/>
    <n v="5.53"/>
    <s v="yes"/>
    <x v="0"/>
    <x v="0"/>
    <x v="0"/>
    <x v="1"/>
    <x v="0"/>
    <x v="2"/>
    <d v="1968-08-23T00:00:00"/>
    <x v="21"/>
    <x v="3"/>
    <s v="tier - 1"/>
    <x v="1965"/>
    <x v="1"/>
  </r>
  <r>
    <x v="1975"/>
    <s v=" Ms"/>
    <s v="Hunter-Galvan"/>
    <n v="38.664999999999999"/>
    <n v="4.8600000000000003"/>
    <s v="No"/>
    <x v="1"/>
    <x v="0"/>
    <x v="1"/>
    <x v="1"/>
    <x v="0"/>
    <x v="2"/>
    <d v="1968-12-27T00:00:00"/>
    <x v="34"/>
    <x v="3"/>
    <s v="tier - 1"/>
    <x v="1966"/>
    <x v="1"/>
  </r>
  <r>
    <x v="1976"/>
    <s v=" Ms"/>
    <s v="Pierret"/>
    <n v="29.92"/>
    <n v="5.49"/>
    <s v="yes"/>
    <x v="0"/>
    <x v="0"/>
    <x v="0"/>
    <x v="1"/>
    <x v="3"/>
    <x v="2"/>
    <d v="1979-11-25T00:00:00"/>
    <x v="16"/>
    <x v="7"/>
    <s v="tier - 2"/>
    <x v="1967"/>
    <x v="1"/>
  </r>
  <r>
    <x v="1977"/>
    <s v=" Ms"/>
    <s v="White"/>
    <n v="29.48"/>
    <n v="4.09"/>
    <s v="yes"/>
    <x v="0"/>
    <x v="0"/>
    <x v="0"/>
    <x v="1"/>
    <x v="3"/>
    <x v="2"/>
    <d v="1973-10-11T00:00:00"/>
    <x v="16"/>
    <x v="3"/>
    <s v="tier - 2"/>
    <x v="1968"/>
    <x v="1"/>
  </r>
  <r>
    <x v="1978"/>
    <s v=" Ms"/>
    <s v="O'Neil"/>
    <n v="28.785"/>
    <n v="4.3099999999999996"/>
    <s v="yes"/>
    <x v="0"/>
    <x v="0"/>
    <x v="0"/>
    <x v="1"/>
    <x v="3"/>
    <x v="2"/>
    <d v="1980-10-24T00:00:00"/>
    <x v="43"/>
    <x v="0"/>
    <s v="tier - 1"/>
    <x v="1969"/>
    <x v="1"/>
  </r>
  <r>
    <x v="1979"/>
    <s v=" Ms"/>
    <s v="Leitz"/>
    <n v="19.8"/>
    <n v="4"/>
    <s v="yes"/>
    <x v="0"/>
    <x v="0"/>
    <x v="0"/>
    <x v="1"/>
    <x v="2"/>
    <x v="2"/>
    <d v="1969-07-07T00:00:00"/>
    <x v="23"/>
    <x v="2"/>
    <s v="tier - 2"/>
    <x v="1970"/>
    <x v="1"/>
  </r>
  <r>
    <x v="1980"/>
    <s v=" Ms"/>
    <s v="Durfee"/>
    <n v="35.53"/>
    <n v="4.68"/>
    <s v="No"/>
    <x v="0"/>
    <x v="1"/>
    <x v="1"/>
    <x v="1"/>
    <x v="0"/>
    <x v="2"/>
    <d v="1973-09-19T00:00:00"/>
    <x v="8"/>
    <x v="3"/>
    <s v="tier - 3"/>
    <x v="1971"/>
    <x v="1"/>
  </r>
  <r>
    <x v="1981"/>
    <s v=" Ms"/>
    <s v="Maylone"/>
    <n v="21.47"/>
    <n v="4.0199999999999996"/>
    <s v="yes"/>
    <x v="0"/>
    <x v="0"/>
    <x v="1"/>
    <x v="1"/>
    <x v="2"/>
    <x v="2"/>
    <d v="1973-09-29T00:00:00"/>
    <x v="15"/>
    <x v="1"/>
    <s v="tier - 3"/>
    <x v="1972"/>
    <x v="1"/>
  </r>
  <r>
    <x v="1982"/>
    <s v=" Ms"/>
    <s v="Reiland"/>
    <n v="25.9"/>
    <n v="5.12"/>
    <s v="No"/>
    <x v="0"/>
    <x v="1"/>
    <x v="1"/>
    <x v="1"/>
    <x v="3"/>
    <x v="2"/>
    <d v="1971-09-06T00:00:00"/>
    <x v="40"/>
    <x v="1"/>
    <s v="tier - 1"/>
    <x v="1973"/>
    <x v="1"/>
  </r>
  <r>
    <x v="1983"/>
    <s v=" Mr"/>
    <s v="Hu"/>
    <n v="20.81"/>
    <n v="5.52"/>
    <s v="No"/>
    <x v="0"/>
    <x v="0"/>
    <x v="0"/>
    <x v="1"/>
    <x v="2"/>
    <x v="2"/>
    <d v="1969-06-17T00:00:00"/>
    <x v="18"/>
    <x v="10"/>
    <s v="tier - 1"/>
    <x v="1974"/>
    <x v="1"/>
  </r>
  <r>
    <x v="1984"/>
    <s v=" Mr"/>
    <s v="Lessek"/>
    <n v="25.84"/>
    <n v="5.81"/>
    <s v="yes"/>
    <x v="0"/>
    <x v="1"/>
    <x v="1"/>
    <x v="1"/>
    <x v="3"/>
    <x v="1"/>
    <d v="1974-09-29T00:00:00"/>
    <x v="33"/>
    <x v="6"/>
    <s v="tier - 1"/>
    <x v="1975"/>
    <x v="1"/>
  </r>
  <r>
    <x v="1985"/>
    <s v=" Mr"/>
    <s v="Colavincenzo"/>
    <n v="30.95"/>
    <n v="5.16"/>
    <s v="No"/>
    <x v="0"/>
    <x v="1"/>
    <x v="1"/>
    <x v="1"/>
    <x v="0"/>
    <x v="2"/>
    <d v="1973-08-08T00:00:00"/>
    <x v="19"/>
    <x v="7"/>
    <s v="tier - 2"/>
    <x v="1976"/>
    <x v="1"/>
  </r>
  <r>
    <x v="1986"/>
    <s v=" Mrs"/>
    <s v="Mendez-Karr"/>
    <n v="30.54"/>
    <n v="5"/>
    <s v="No"/>
    <x v="0"/>
    <x v="1"/>
    <x v="1"/>
    <x v="1"/>
    <x v="0"/>
    <x v="2"/>
    <d v="1968-07-19T00:00:00"/>
    <x v="43"/>
    <x v="7"/>
    <s v="tier - 1"/>
    <x v="1977"/>
    <x v="1"/>
  </r>
  <r>
    <x v="1987"/>
    <s v=" Mr"/>
    <s v="Saulnier"/>
    <n v="33.914999999999999"/>
    <n v="5.84"/>
    <s v="yes"/>
    <x v="0"/>
    <x v="0"/>
    <x v="0"/>
    <x v="1"/>
    <x v="0"/>
    <x v="1"/>
    <d v="1982-07-21T00:00:00"/>
    <x v="1"/>
    <x v="2"/>
    <s v="tier - 1"/>
    <x v="1978"/>
    <x v="1"/>
  </r>
  <r>
    <x v="1988"/>
    <s v=" Ms"/>
    <s v="Schoonover"/>
    <n v="33.31"/>
    <n v="4.1900000000000004"/>
    <s v="No"/>
    <x v="0"/>
    <x v="1"/>
    <x v="1"/>
    <x v="1"/>
    <x v="0"/>
    <x v="2"/>
    <d v="1970-12-01T00:00:00"/>
    <x v="43"/>
    <x v="9"/>
    <s v="tier - 3"/>
    <x v="1979"/>
    <x v="1"/>
  </r>
  <r>
    <x v="1989"/>
    <s v=" Mr"/>
    <s v="Hass"/>
    <n v="25.745000000000001"/>
    <n v="4.62"/>
    <s v="yes"/>
    <x v="0"/>
    <x v="0"/>
    <x v="0"/>
    <x v="1"/>
    <x v="3"/>
    <x v="2"/>
    <d v="1991-11-17T00:00:00"/>
    <x v="16"/>
    <x v="0"/>
    <s v="tier - 2"/>
    <x v="1980"/>
    <x v="1"/>
  </r>
  <r>
    <x v="1990"/>
    <s v=" Mr"/>
    <s v="Cadotte"/>
    <n v="37.1"/>
    <n v="6.24"/>
    <s v="No"/>
    <x v="0"/>
    <x v="0"/>
    <x v="0"/>
    <x v="1"/>
    <x v="0"/>
    <x v="1"/>
    <d v="1962-07-12T00:00:00"/>
    <x v="14"/>
    <x v="4"/>
    <s v="tier - 3"/>
    <x v="1981"/>
    <x v="1"/>
  </r>
  <r>
    <x v="1991"/>
    <s v=" Mr"/>
    <s v="Cacciapaglia"/>
    <n v="35.435000000000002"/>
    <n v="5.81"/>
    <s v="No"/>
    <x v="0"/>
    <x v="0"/>
    <x v="0"/>
    <x v="1"/>
    <x v="0"/>
    <x v="1"/>
    <d v="1963-09-24T00:00:00"/>
    <x v="32"/>
    <x v="7"/>
    <s v="tier - 1"/>
    <x v="1982"/>
    <x v="1"/>
  </r>
  <r>
    <x v="1992"/>
    <s v=" Mr"/>
    <s v="Mininger"/>
    <n v="20.399999999999999"/>
    <n v="4.83"/>
    <s v="No"/>
    <x v="0"/>
    <x v="0"/>
    <x v="0"/>
    <x v="1"/>
    <x v="2"/>
    <x v="2"/>
    <d v="1988-09-14T00:00:00"/>
    <x v="16"/>
    <x v="3"/>
    <s v="tier - 1"/>
    <x v="1983"/>
    <x v="1"/>
  </r>
  <r>
    <x v="1993"/>
    <s v=" Ms"/>
    <s v="Mayo"/>
    <n v="42.13"/>
    <n v="5.72"/>
    <s v="yes"/>
    <x v="0"/>
    <x v="1"/>
    <x v="1"/>
    <x v="1"/>
    <x v="0"/>
    <x v="1"/>
    <d v="1970-06-21T00:00:00"/>
    <x v="16"/>
    <x v="3"/>
    <s v="tier - 1"/>
    <x v="1984"/>
    <x v="1"/>
  </r>
  <r>
    <x v="1994"/>
    <s v=" Ms"/>
    <s v="Zicko"/>
    <n v="33.99"/>
    <n v="4.83"/>
    <s v="yes"/>
    <x v="0"/>
    <x v="1"/>
    <x v="1"/>
    <x v="1"/>
    <x v="0"/>
    <x v="2"/>
    <d v="1973-11-27T00:00:00"/>
    <x v="45"/>
    <x v="2"/>
    <s v="tier - 3"/>
    <x v="1985"/>
    <x v="1"/>
  </r>
  <r>
    <x v="1995"/>
    <s v=" Ms"/>
    <s v="Graham"/>
    <n v="28.594999999999999"/>
    <n v="4.1399999999999997"/>
    <s v="yes"/>
    <x v="0"/>
    <x v="1"/>
    <x v="1"/>
    <x v="1"/>
    <x v="3"/>
    <x v="2"/>
    <d v="1973-09-05T00:00:00"/>
    <x v="46"/>
    <x v="0"/>
    <s v="tier - 2"/>
    <x v="1986"/>
    <x v="1"/>
  </r>
  <r>
    <x v="1996"/>
    <s v=" Ms"/>
    <s v="Boland"/>
    <n v="20.8"/>
    <n v="4.07"/>
    <s v="yes"/>
    <x v="0"/>
    <x v="1"/>
    <x v="1"/>
    <x v="1"/>
    <x v="2"/>
    <x v="2"/>
    <d v="1975-08-15T00:00:00"/>
    <x v="45"/>
    <x v="2"/>
    <s v="tier - 2"/>
    <x v="1987"/>
    <x v="1"/>
  </r>
  <r>
    <x v="1997"/>
    <s v=" Ms"/>
    <s v="Cupp"/>
    <n v="23.465"/>
    <n v="6.26"/>
    <s v="yes"/>
    <x v="0"/>
    <x v="1"/>
    <x v="1"/>
    <x v="1"/>
    <x v="2"/>
    <x v="1"/>
    <d v="1968-09-23T00:00:00"/>
    <x v="35"/>
    <x v="1"/>
    <s v="tier - 1"/>
    <x v="1988"/>
    <x v="1"/>
  </r>
  <r>
    <x v="1998"/>
    <s v=" Ms"/>
    <s v="Shaw"/>
    <n v="40.185000000000002"/>
    <n v="5.88"/>
    <s v="yes"/>
    <x v="0"/>
    <x v="0"/>
    <x v="0"/>
    <x v="1"/>
    <x v="0"/>
    <x v="1"/>
    <d v="1967-06-28T00:00:00"/>
    <x v="29"/>
    <x v="3"/>
    <s v="tier - 3"/>
    <x v="1989"/>
    <x v="1"/>
  </r>
  <r>
    <x v="1999"/>
    <s v=" Ms"/>
    <s v="Klassen"/>
    <n v="21.89"/>
    <n v="5.72"/>
    <s v="yes"/>
    <x v="0"/>
    <x v="0"/>
    <x v="0"/>
    <x v="1"/>
    <x v="2"/>
    <x v="1"/>
    <d v="1972-07-10T00:00:00"/>
    <x v="18"/>
    <x v="3"/>
    <s v="tier - 3"/>
    <x v="1990"/>
    <x v="1"/>
  </r>
  <r>
    <x v="2000"/>
    <s v=" Mr"/>
    <s v="Musal"/>
    <n v="29.34"/>
    <n v="6.09"/>
    <s v="yes"/>
    <x v="1"/>
    <x v="0"/>
    <x v="2"/>
    <x v="1"/>
    <x v="3"/>
    <x v="1"/>
    <d v="1973-10-13T00:00:00"/>
    <x v="43"/>
    <x v="0"/>
    <s v="tier - 2"/>
    <x v="1991"/>
    <x v="1"/>
  </r>
  <r>
    <x v="2001"/>
    <s v=" Ms"/>
    <s v="Kitayama"/>
    <n v="22.61"/>
    <n v="4.25"/>
    <s v="yes"/>
    <x v="0"/>
    <x v="0"/>
    <x v="0"/>
    <x v="1"/>
    <x v="2"/>
    <x v="2"/>
    <d v="1981-06-12T00:00:00"/>
    <x v="34"/>
    <x v="2"/>
    <s v="tier - 1"/>
    <x v="1992"/>
    <x v="1"/>
  </r>
  <r>
    <x v="2002"/>
    <s v=" Ms"/>
    <s v="Altman"/>
    <n v="22.23"/>
    <n v="6.09"/>
    <s v="yes"/>
    <x v="0"/>
    <x v="0"/>
    <x v="0"/>
    <x v="1"/>
    <x v="2"/>
    <x v="1"/>
    <d v="1974-12-30T00:00:00"/>
    <x v="13"/>
    <x v="4"/>
    <s v="tier - 1"/>
    <x v="1993"/>
    <x v="1"/>
  </r>
  <r>
    <x v="2003"/>
    <s v=" Ms"/>
    <s v="Demchko"/>
    <n v="33.4"/>
    <n v="5.51"/>
    <s v="No"/>
    <x v="0"/>
    <x v="0"/>
    <x v="0"/>
    <x v="1"/>
    <x v="0"/>
    <x v="2"/>
    <d v="1997-09-05T00:00:00"/>
    <x v="7"/>
    <x v="3"/>
    <s v="tier - 2"/>
    <x v="1994"/>
    <x v="1"/>
  </r>
  <r>
    <x v="2004"/>
    <s v=" Ms"/>
    <s v="Wild"/>
    <n v="33.11"/>
    <n v="5.63"/>
    <s v="No"/>
    <x v="0"/>
    <x v="0"/>
    <x v="0"/>
    <x v="1"/>
    <x v="0"/>
    <x v="2"/>
    <d v="1972-11-16T00:00:00"/>
    <x v="34"/>
    <x v="3"/>
    <s v="tier - 3"/>
    <x v="1995"/>
    <x v="1"/>
  </r>
  <r>
    <x v="2005"/>
    <s v=" Ms"/>
    <s v="Betts"/>
    <n v="16.815000000000001"/>
    <n v="5.29"/>
    <s v="yes"/>
    <x v="0"/>
    <x v="0"/>
    <x v="0"/>
    <x v="1"/>
    <x v="1"/>
    <x v="2"/>
    <d v="1975-07-02T00:00:00"/>
    <x v="14"/>
    <x v="1"/>
    <s v="tier - 3"/>
    <x v="1996"/>
    <x v="1"/>
  </r>
  <r>
    <x v="2006"/>
    <s v=" Mrs"/>
    <s v="Martin"/>
    <n v="25.61"/>
    <n v="4"/>
    <s v="No"/>
    <x v="0"/>
    <x v="1"/>
    <x v="1"/>
    <x v="1"/>
    <x v="3"/>
    <x v="2"/>
    <d v="1972-08-08T00:00:00"/>
    <x v="43"/>
    <x v="3"/>
    <s v="tier - 1"/>
    <x v="1997"/>
    <x v="1"/>
  </r>
  <r>
    <x v="2007"/>
    <s v=" Ms"/>
    <s v="Vandeventer"/>
    <n v="25.8"/>
    <n v="5.49"/>
    <s v="No"/>
    <x v="0"/>
    <x v="0"/>
    <x v="0"/>
    <x v="1"/>
    <x v="3"/>
    <x v="2"/>
    <d v="1972-10-19T00:00:00"/>
    <x v="29"/>
    <x v="0"/>
    <s v="tier - 1"/>
    <x v="1998"/>
    <x v="1"/>
  </r>
  <r>
    <x v="2008"/>
    <s v=" Mr"/>
    <s v="Hirano"/>
    <n v="27.39"/>
    <n v="5.34"/>
    <s v="No"/>
    <x v="0"/>
    <x v="0"/>
    <x v="0"/>
    <x v="1"/>
    <x v="3"/>
    <x v="2"/>
    <d v="1976-12-19T00:00:00"/>
    <x v="43"/>
    <x v="7"/>
    <s v="tier - 2"/>
    <x v="1999"/>
    <x v="1"/>
  </r>
  <r>
    <x v="2009"/>
    <s v=" Mr"/>
    <s v="Davi"/>
    <n v="17.03"/>
    <n v="4.12"/>
    <s v="No"/>
    <x v="0"/>
    <x v="0"/>
    <x v="1"/>
    <x v="1"/>
    <x v="1"/>
    <x v="2"/>
    <d v="1969-10-27T00:00:00"/>
    <x v="35"/>
    <x v="3"/>
    <s v="tier - 1"/>
    <x v="2000"/>
    <x v="1"/>
  </r>
  <r>
    <x v="2010"/>
    <s v=" Mr"/>
    <s v="Sloan"/>
    <n v="23.75"/>
    <n v="5.49"/>
    <s v="yes"/>
    <x v="0"/>
    <x v="0"/>
    <x v="0"/>
    <x v="1"/>
    <x v="2"/>
    <x v="2"/>
    <d v="1969-08-22T00:00:00"/>
    <x v="43"/>
    <x v="7"/>
    <s v="tier - 2"/>
    <x v="2001"/>
    <x v="1"/>
  </r>
  <r>
    <x v="2011"/>
    <s v=" Mr"/>
    <s v="Homich"/>
    <n v="26.03"/>
    <n v="5.1100000000000003"/>
    <s v="yes"/>
    <x v="0"/>
    <x v="0"/>
    <x v="1"/>
    <x v="1"/>
    <x v="3"/>
    <x v="2"/>
    <d v="1974-08-30T00:00:00"/>
    <x v="16"/>
    <x v="10"/>
    <s v="tier - 2"/>
    <x v="2002"/>
    <x v="1"/>
  </r>
  <r>
    <x v="2012"/>
    <s v=" Ms"/>
    <s v="Bell"/>
    <n v="16.079999999999998"/>
    <n v="5.94"/>
    <s v="No"/>
    <x v="0"/>
    <x v="0"/>
    <x v="0"/>
    <x v="1"/>
    <x v="1"/>
    <x v="1"/>
    <d v="1979-12-28T00:00:00"/>
    <x v="33"/>
    <x v="3"/>
    <s v="tier - 1"/>
    <x v="2003"/>
    <x v="1"/>
  </r>
  <r>
    <x v="2013"/>
    <s v=" Mr"/>
    <s v="Kristjansson"/>
    <n v="30.875"/>
    <n v="5.54"/>
    <s v="No"/>
    <x v="0"/>
    <x v="0"/>
    <x v="0"/>
    <x v="1"/>
    <x v="0"/>
    <x v="2"/>
    <d v="1988-07-03T00:00:00"/>
    <x v="43"/>
    <x v="1"/>
    <s v="tier - 3"/>
    <x v="2004"/>
    <x v="1"/>
  </r>
  <r>
    <x v="2014"/>
    <s v=" Ms"/>
    <s v="Pitman"/>
    <n v="31.79"/>
    <n v="7.09"/>
    <s v="No"/>
    <x v="0"/>
    <x v="0"/>
    <x v="0"/>
    <x v="1"/>
    <x v="0"/>
    <x v="0"/>
    <d v="1970-08-11T00:00:00"/>
    <x v="24"/>
    <x v="3"/>
    <s v="tier - 3"/>
    <x v="2005"/>
    <x v="2"/>
  </r>
  <r>
    <x v="2015"/>
    <s v=" Mr"/>
    <s v="Curley"/>
    <n v="28.48"/>
    <n v="6.22"/>
    <s v="yes"/>
    <x v="0"/>
    <x v="1"/>
    <x v="1"/>
    <x v="1"/>
    <x v="3"/>
    <x v="1"/>
    <d v="1971-10-06T00:00:00"/>
    <x v="33"/>
    <x v="0"/>
    <s v="tier - 2"/>
    <x v="2006"/>
    <x v="2"/>
  </r>
  <r>
    <x v="2016"/>
    <s v=" Ms"/>
    <s v="Zimmer"/>
    <n v="26.6"/>
    <n v="4.33"/>
    <s v="No"/>
    <x v="0"/>
    <x v="0"/>
    <x v="1"/>
    <x v="1"/>
    <x v="3"/>
    <x v="2"/>
    <d v="1971-12-26T00:00:00"/>
    <x v="21"/>
    <x v="4"/>
    <s v="tier - 3"/>
    <x v="2007"/>
    <x v="2"/>
  </r>
  <r>
    <x v="2017"/>
    <s v=" Ms"/>
    <s v="Granski"/>
    <n v="25.27"/>
    <n v="5.83"/>
    <s v="No"/>
    <x v="0"/>
    <x v="0"/>
    <x v="1"/>
    <x v="1"/>
    <x v="3"/>
    <x v="1"/>
    <d v="1964-09-11T00:00:00"/>
    <x v="11"/>
    <x v="1"/>
    <s v="tier - 3"/>
    <x v="2008"/>
    <x v="1"/>
  </r>
  <r>
    <x v="2018"/>
    <s v=" Ms"/>
    <s v="Dunn"/>
    <n v="34.484999999999999"/>
    <n v="4.7"/>
    <s v="yes"/>
    <x v="0"/>
    <x v="1"/>
    <x v="1"/>
    <x v="1"/>
    <x v="0"/>
    <x v="2"/>
    <d v="1983-12-03T00:00:00"/>
    <x v="21"/>
    <x v="6"/>
    <s v="tier - 2"/>
    <x v="2009"/>
    <x v="2"/>
  </r>
  <r>
    <x v="2019"/>
    <s v=" Mr"/>
    <s v="Regina"/>
    <n v="15.57"/>
    <n v="4.07"/>
    <s v="yes"/>
    <x v="0"/>
    <x v="0"/>
    <x v="1"/>
    <x v="1"/>
    <x v="1"/>
    <x v="2"/>
    <d v="1972-09-14T00:00:00"/>
    <x v="35"/>
    <x v="1"/>
    <s v="tier - 3"/>
    <x v="2010"/>
    <x v="2"/>
  </r>
  <r>
    <x v="2020"/>
    <s v=" Mr"/>
    <s v="O'Connor"/>
    <n v="30.36"/>
    <n v="9.39"/>
    <s v="No"/>
    <x v="0"/>
    <x v="0"/>
    <x v="0"/>
    <x v="1"/>
    <x v="0"/>
    <x v="0"/>
    <d v="1962-08-17T00:00:00"/>
    <x v="18"/>
    <x v="4"/>
    <s v="tier - 2"/>
    <x v="2011"/>
    <x v="1"/>
  </r>
  <r>
    <x v="2021"/>
    <s v=" Ms"/>
    <s v="Howe"/>
    <n v="19.37"/>
    <n v="4.18"/>
    <s v="No"/>
    <x v="0"/>
    <x v="0"/>
    <x v="0"/>
    <x v="1"/>
    <x v="2"/>
    <x v="2"/>
    <d v="1996-07-08T00:00:00"/>
    <x v="34"/>
    <x v="2"/>
    <s v="tier - 3"/>
    <x v="2012"/>
    <x v="2"/>
  </r>
  <r>
    <x v="2022"/>
    <s v=" Mr"/>
    <s v="Atwater"/>
    <n v="16.71"/>
    <n v="4.18"/>
    <s v="No"/>
    <x v="0"/>
    <x v="0"/>
    <x v="1"/>
    <x v="1"/>
    <x v="1"/>
    <x v="2"/>
    <d v="1966-11-05T00:00:00"/>
    <x v="18"/>
    <x v="15"/>
    <s v="tier - 3"/>
    <x v="2013"/>
    <x v="1"/>
  </r>
  <r>
    <x v="2023"/>
    <s v=" Ms"/>
    <s v="Gurganus"/>
    <n v="24.1"/>
    <n v="4.4000000000000004"/>
    <s v="yes"/>
    <x v="0"/>
    <x v="0"/>
    <x v="1"/>
    <x v="1"/>
    <x v="2"/>
    <x v="2"/>
    <d v="1971-11-08T00:00:00"/>
    <x v="18"/>
    <x v="3"/>
    <s v="tier - 3"/>
    <x v="2014"/>
    <x v="2"/>
  </r>
  <r>
    <x v="2024"/>
    <s v=" Ms"/>
    <s v="Holden"/>
    <n v="29.77"/>
    <n v="9.9"/>
    <s v="No"/>
    <x v="0"/>
    <x v="0"/>
    <x v="0"/>
    <x v="1"/>
    <x v="3"/>
    <x v="0"/>
    <d v="1971-10-03T00:00:00"/>
    <x v="33"/>
    <x v="13"/>
    <s v="tier - 1"/>
    <x v="2015"/>
    <x v="2"/>
  </r>
  <r>
    <x v="2025"/>
    <s v=" Mr"/>
    <s v="Parton"/>
    <n v="46.53"/>
    <n v="4.84"/>
    <s v="yes"/>
    <x v="0"/>
    <x v="0"/>
    <x v="0"/>
    <x v="1"/>
    <x v="0"/>
    <x v="2"/>
    <d v="1971-07-03T00:00:00"/>
    <x v="33"/>
    <x v="5"/>
    <s v="tier - 3"/>
    <x v="2016"/>
    <x v="2"/>
  </r>
  <r>
    <x v="2026"/>
    <s v=" Ms"/>
    <s v="Downs"/>
    <n v="23.4"/>
    <n v="5.53"/>
    <s v="No"/>
    <x v="0"/>
    <x v="1"/>
    <x v="1"/>
    <x v="1"/>
    <x v="2"/>
    <x v="2"/>
    <d v="1971-12-22T00:00:00"/>
    <x v="33"/>
    <x v="0"/>
    <s v="tier - 2"/>
    <x v="2017"/>
    <x v="2"/>
  </r>
  <r>
    <x v="2027"/>
    <s v=" Mr"/>
    <s v="Dent"/>
    <n v="30"/>
    <n v="4.33"/>
    <s v="yes"/>
    <x v="0"/>
    <x v="0"/>
    <x v="0"/>
    <x v="1"/>
    <x v="0"/>
    <x v="2"/>
    <d v="1998-07-06T00:00:00"/>
    <x v="40"/>
    <x v="3"/>
    <s v="tier - 2"/>
    <x v="2018"/>
    <x v="2"/>
  </r>
  <r>
    <x v="2028"/>
    <s v=" Mr"/>
    <s v="Ranti"/>
    <n v="29.15"/>
    <n v="4.91"/>
    <s v="yes"/>
    <x v="0"/>
    <x v="0"/>
    <x v="0"/>
    <x v="1"/>
    <x v="3"/>
    <x v="2"/>
    <d v="1969-08-13T00:00:00"/>
    <x v="43"/>
    <x v="3"/>
    <s v="tier - 3"/>
    <x v="2019"/>
    <x v="1"/>
  </r>
  <r>
    <x v="2029"/>
    <s v=" Ms"/>
    <s v="Ishaq"/>
    <n v="34.865000000000002"/>
    <n v="4.8"/>
    <s v="No"/>
    <x v="0"/>
    <x v="0"/>
    <x v="0"/>
    <x v="1"/>
    <x v="0"/>
    <x v="2"/>
    <d v="1969-10-20T00:00:00"/>
    <x v="23"/>
    <x v="0"/>
    <s v="tier - 3"/>
    <x v="2020"/>
    <x v="1"/>
  </r>
  <r>
    <x v="2030"/>
    <s v=" Ms"/>
    <s v="Wiles"/>
    <n v="28.12"/>
    <n v="5.55"/>
    <s v="yes"/>
    <x v="1"/>
    <x v="0"/>
    <x v="2"/>
    <x v="1"/>
    <x v="3"/>
    <x v="2"/>
    <d v="1971-07-17T00:00:00"/>
    <x v="31"/>
    <x v="3"/>
    <s v="tier - 2"/>
    <x v="2021"/>
    <x v="2"/>
  </r>
  <r>
    <x v="2031"/>
    <s v=" Mr"/>
    <s v="Roberts"/>
    <n v="29.45"/>
    <n v="5.24"/>
    <s v="yes"/>
    <x v="0"/>
    <x v="0"/>
    <x v="0"/>
    <x v="1"/>
    <x v="3"/>
    <x v="2"/>
    <d v="1971-10-23T00:00:00"/>
    <x v="33"/>
    <x v="0"/>
    <s v="tier - 3"/>
    <x v="2022"/>
    <x v="2"/>
  </r>
  <r>
    <x v="2032"/>
    <s v=" Mr"/>
    <s v="Serafini"/>
    <n v="27.94"/>
    <n v="6.08"/>
    <s v="No"/>
    <x v="0"/>
    <x v="1"/>
    <x v="1"/>
    <x v="1"/>
    <x v="3"/>
    <x v="1"/>
    <d v="1968-11-04T00:00:00"/>
    <x v="31"/>
    <x v="1"/>
    <s v="tier - 3"/>
    <x v="2023"/>
    <x v="1"/>
  </r>
  <r>
    <x v="2033"/>
    <s v=" Mr"/>
    <s v="Button"/>
    <n v="27.2"/>
    <n v="5.83"/>
    <s v="No"/>
    <x v="0"/>
    <x v="1"/>
    <x v="1"/>
    <x v="1"/>
    <x v="3"/>
    <x v="1"/>
    <d v="1992-08-13T00:00:00"/>
    <x v="19"/>
    <x v="0"/>
    <s v="tier - 1"/>
    <x v="2024"/>
    <x v="2"/>
  </r>
  <r>
    <x v="2034"/>
    <s v=" Ms"/>
    <s v="Gaal"/>
    <n v="33.344999999999999"/>
    <n v="4.29"/>
    <s v="No"/>
    <x v="0"/>
    <x v="0"/>
    <x v="1"/>
    <x v="1"/>
    <x v="0"/>
    <x v="2"/>
    <d v="1972-09-26T00:00:00"/>
    <x v="18"/>
    <x v="4"/>
    <s v="tier - 3"/>
    <x v="2025"/>
    <x v="2"/>
  </r>
  <r>
    <x v="2035"/>
    <s v=" Ms"/>
    <s v="Liptak"/>
    <n v="29.925000000000001"/>
    <n v="5.3"/>
    <s v="No"/>
    <x v="0"/>
    <x v="0"/>
    <x v="1"/>
    <x v="1"/>
    <x v="3"/>
    <x v="2"/>
    <d v="1972-06-28T00:00:00"/>
    <x v="43"/>
    <x v="1"/>
    <s v="tier - 2"/>
    <x v="2026"/>
    <x v="2"/>
  </r>
  <r>
    <x v="2036"/>
    <s v=" Ms"/>
    <s v="Kellam"/>
    <n v="24.225000000000001"/>
    <n v="4.42"/>
    <s v="No"/>
    <x v="0"/>
    <x v="0"/>
    <x v="1"/>
    <x v="1"/>
    <x v="2"/>
    <x v="2"/>
    <d v="1973-09-17T00:00:00"/>
    <x v="40"/>
    <x v="14"/>
    <s v="tier - 1"/>
    <x v="2027"/>
    <x v="2"/>
  </r>
  <r>
    <x v="2037"/>
    <s v=" Ms"/>
    <s v="Gordon"/>
    <n v="29.68"/>
    <n v="5.68"/>
    <s v="No"/>
    <x v="1"/>
    <x v="0"/>
    <x v="1"/>
    <x v="1"/>
    <x v="3"/>
    <x v="2"/>
    <d v="1977-06-07T00:00:00"/>
    <x v="18"/>
    <x v="3"/>
    <s v="tier - 2"/>
    <x v="2028"/>
    <x v="1"/>
  </r>
  <r>
    <x v="2038"/>
    <s v=" Mr"/>
    <s v="Hyland"/>
    <n v="20.614999999999998"/>
    <n v="6.05"/>
    <s v="No"/>
    <x v="0"/>
    <x v="1"/>
    <x v="1"/>
    <x v="1"/>
    <x v="2"/>
    <x v="1"/>
    <d v="1996-08-08T00:00:00"/>
    <x v="18"/>
    <x v="3"/>
    <s v="tier - 3"/>
    <x v="2029"/>
    <x v="2"/>
  </r>
  <r>
    <x v="2039"/>
    <s v=" Ms"/>
    <s v="Wagoner"/>
    <n v="32.119999999999997"/>
    <n v="5.33"/>
    <s v="No"/>
    <x v="1"/>
    <x v="0"/>
    <x v="1"/>
    <x v="1"/>
    <x v="0"/>
    <x v="2"/>
    <d v="1965-09-05T00:00:00"/>
    <x v="43"/>
    <x v="1"/>
    <s v="tier - 1"/>
    <x v="2030"/>
    <x v="1"/>
  </r>
  <r>
    <x v="2040"/>
    <s v=" Mr"/>
    <s v="Thomas"/>
    <n v="27.36"/>
    <n v="6.22"/>
    <s v="No"/>
    <x v="0"/>
    <x v="0"/>
    <x v="0"/>
    <x v="1"/>
    <x v="3"/>
    <x v="1"/>
    <d v="2001-07-14T00:00:00"/>
    <x v="15"/>
    <x v="0"/>
    <s v="tier - 2"/>
    <x v="2031"/>
    <x v="2"/>
  </r>
  <r>
    <x v="2041"/>
    <s v=" Mr"/>
    <s v="Goffi"/>
    <n v="17.385000000000002"/>
    <n v="5.84"/>
    <s v="No"/>
    <x v="0"/>
    <x v="0"/>
    <x v="0"/>
    <x v="1"/>
    <x v="1"/>
    <x v="1"/>
    <d v="1970-07-04T00:00:00"/>
    <x v="43"/>
    <x v="1"/>
    <s v="tier - 1"/>
    <x v="2032"/>
    <x v="2"/>
  </r>
  <r>
    <x v="2042"/>
    <s v=" Mr"/>
    <s v="Salovaara"/>
    <n v="30.13"/>
    <n v="5.71"/>
    <s v="No"/>
    <x v="1"/>
    <x v="0"/>
    <x v="1"/>
    <x v="1"/>
    <x v="0"/>
    <x v="1"/>
    <d v="1970-08-18T00:00:00"/>
    <x v="7"/>
    <x v="3"/>
    <s v="tier - 1"/>
    <x v="2033"/>
    <x v="1"/>
  </r>
  <r>
    <x v="2043"/>
    <s v=" Ms"/>
    <s v="Reid"/>
    <n v="25.44"/>
    <n v="6.04"/>
    <s v="yes"/>
    <x v="0"/>
    <x v="1"/>
    <x v="1"/>
    <x v="1"/>
    <x v="3"/>
    <x v="1"/>
    <d v="1970-09-12T00:00:00"/>
    <x v="20"/>
    <x v="2"/>
    <s v="tier - 1"/>
    <x v="2034"/>
    <x v="1"/>
  </r>
  <r>
    <x v="2044"/>
    <s v=" Ms"/>
    <s v="Allan"/>
    <n v="39.805"/>
    <n v="4.38"/>
    <s v="No"/>
    <x v="1"/>
    <x v="0"/>
    <x v="1"/>
    <x v="1"/>
    <x v="0"/>
    <x v="2"/>
    <d v="1975-06-27T00:00:00"/>
    <x v="16"/>
    <x v="2"/>
    <s v="tier - 1"/>
    <x v="2035"/>
    <x v="2"/>
  </r>
  <r>
    <x v="2045"/>
    <s v=" Ms"/>
    <s v="McLaughlin"/>
    <n v="30.4"/>
    <n v="5.56"/>
    <s v="yes"/>
    <x v="1"/>
    <x v="0"/>
    <x v="1"/>
    <x v="1"/>
    <x v="0"/>
    <x v="2"/>
    <d v="1972-07-10T00:00:00"/>
    <x v="7"/>
    <x v="0"/>
    <s v="tier - 1"/>
    <x v="2036"/>
    <x v="2"/>
  </r>
  <r>
    <x v="2046"/>
    <s v=" Ms"/>
    <s v="Lee"/>
    <n v="23.18"/>
    <n v="4.24"/>
    <s v="No"/>
    <x v="1"/>
    <x v="0"/>
    <x v="1"/>
    <x v="1"/>
    <x v="2"/>
    <x v="2"/>
    <d v="1977-09-19T00:00:00"/>
    <x v="34"/>
    <x v="0"/>
    <s v="tier - 3"/>
    <x v="2037"/>
    <x v="2"/>
  </r>
  <r>
    <x v="2047"/>
    <s v=" Ms"/>
    <s v="Tang"/>
    <n v="39.615000000000002"/>
    <n v="6.32"/>
    <s v="No"/>
    <x v="0"/>
    <x v="1"/>
    <x v="1"/>
    <x v="1"/>
    <x v="0"/>
    <x v="1"/>
    <d v="1964-11-07T00:00:00"/>
    <x v="29"/>
    <x v="14"/>
    <s v="tier - 3"/>
    <x v="2038"/>
    <x v="1"/>
  </r>
  <r>
    <x v="2048"/>
    <s v=" Mr"/>
    <s v="Kennedy"/>
    <n v="30.59"/>
    <n v="6.3"/>
    <s v="yes"/>
    <x v="0"/>
    <x v="1"/>
    <x v="1"/>
    <x v="1"/>
    <x v="0"/>
    <x v="1"/>
    <d v="1966-09-16T00:00:00"/>
    <x v="8"/>
    <x v="3"/>
    <s v="tier - 2"/>
    <x v="2039"/>
    <x v="1"/>
  </r>
  <r>
    <x v="2049"/>
    <s v=" Mr"/>
    <s v="Condon"/>
    <n v="16.72"/>
    <n v="4.38"/>
    <s v="yes"/>
    <x v="0"/>
    <x v="0"/>
    <x v="1"/>
    <x v="1"/>
    <x v="1"/>
    <x v="2"/>
    <d v="1974-07-08T00:00:00"/>
    <x v="16"/>
    <x v="3"/>
    <s v="tier - 2"/>
    <x v="2040"/>
    <x v="2"/>
  </r>
  <r>
    <x v="2050"/>
    <s v=" Mr"/>
    <s v="Chepkwony"/>
    <n v="26.22"/>
    <n v="4.6500000000000004"/>
    <s v="yes"/>
    <x v="0"/>
    <x v="1"/>
    <x v="1"/>
    <x v="1"/>
    <x v="3"/>
    <x v="2"/>
    <d v="1971-07-19T00:00:00"/>
    <x v="30"/>
    <x v="0"/>
    <s v="tier - 1"/>
    <x v="2041"/>
    <x v="2"/>
  </r>
  <r>
    <x v="2051"/>
    <s v=" Ms"/>
    <s v="Rodriguez"/>
    <n v="31.824999999999999"/>
    <n v="4.7"/>
    <s v="No"/>
    <x v="0"/>
    <x v="1"/>
    <x v="1"/>
    <x v="1"/>
    <x v="0"/>
    <x v="2"/>
    <d v="1970-09-30T00:00:00"/>
    <x v="35"/>
    <x v="1"/>
    <s v="tier - 2"/>
    <x v="2042"/>
    <x v="2"/>
  </r>
  <r>
    <x v="2052"/>
    <s v=" Ms"/>
    <s v="Szynkarczuk"/>
    <n v="25.745000000000001"/>
    <n v="4.34"/>
    <s v="No"/>
    <x v="0"/>
    <x v="1"/>
    <x v="1"/>
    <x v="1"/>
    <x v="3"/>
    <x v="2"/>
    <d v="1968-06-22T00:00:00"/>
    <x v="29"/>
    <x v="10"/>
    <s v="tier - 2"/>
    <x v="2043"/>
    <x v="1"/>
  </r>
  <r>
    <x v="2053"/>
    <s v=" Ms"/>
    <s v="Brill"/>
    <n v="24.605"/>
    <n v="5.62"/>
    <s v="No"/>
    <x v="0"/>
    <x v="1"/>
    <x v="1"/>
    <x v="1"/>
    <x v="2"/>
    <x v="2"/>
    <d v="1972-10-23T00:00:00"/>
    <x v="43"/>
    <x v="4"/>
    <s v="tier - 2"/>
    <x v="2044"/>
    <x v="2"/>
  </r>
  <r>
    <x v="2054"/>
    <s v=" Ms"/>
    <s v="Adams"/>
    <n v="24.51"/>
    <n v="4.24"/>
    <s v="No"/>
    <x v="0"/>
    <x v="1"/>
    <x v="1"/>
    <x v="1"/>
    <x v="2"/>
    <x v="2"/>
    <d v="1979-12-19T00:00:00"/>
    <x v="3"/>
    <x v="2"/>
    <s v="tier - 2"/>
    <x v="2045"/>
    <x v="2"/>
  </r>
  <r>
    <x v="2055"/>
    <s v=" Mr"/>
    <s v="Nunn"/>
    <n v="31.065000000000001"/>
    <n v="4.57"/>
    <s v="yes"/>
    <x v="0"/>
    <x v="0"/>
    <x v="0"/>
    <x v="1"/>
    <x v="0"/>
    <x v="2"/>
    <d v="1998-06-23T00:00:00"/>
    <x v="46"/>
    <x v="4"/>
    <s v="tier - 2"/>
    <x v="2046"/>
    <x v="2"/>
  </r>
  <r>
    <x v="2056"/>
    <s v=" Ms"/>
    <s v="Blair"/>
    <n v="28.12"/>
    <n v="5.05"/>
    <s v="No"/>
    <x v="0"/>
    <x v="0"/>
    <x v="0"/>
    <x v="1"/>
    <x v="3"/>
    <x v="2"/>
    <d v="1970-12-16T00:00:00"/>
    <x v="20"/>
    <x v="0"/>
    <s v="tier - 3"/>
    <x v="2047"/>
    <x v="2"/>
  </r>
  <r>
    <x v="2057"/>
    <s v=" Mr"/>
    <s v="Sharkey"/>
    <n v="38.06"/>
    <n v="6.16"/>
    <s v="No"/>
    <x v="0"/>
    <x v="0"/>
    <x v="0"/>
    <x v="1"/>
    <x v="0"/>
    <x v="1"/>
    <d v="1975-10-29T00:00:00"/>
    <x v="33"/>
    <x v="0"/>
    <s v="tier - 3"/>
    <x v="2048"/>
    <x v="1"/>
  </r>
  <r>
    <x v="2058"/>
    <s v=" Ms"/>
    <s v="Scalard"/>
    <n v="24.96"/>
    <n v="4.57"/>
    <s v="No"/>
    <x v="0"/>
    <x v="0"/>
    <x v="0"/>
    <x v="1"/>
    <x v="2"/>
    <x v="2"/>
    <d v="1982-08-29T00:00:00"/>
    <x v="18"/>
    <x v="1"/>
    <s v="tier - 1"/>
    <x v="2049"/>
    <x v="2"/>
  </r>
  <r>
    <x v="2059"/>
    <s v=" Mr"/>
    <s v="Burget"/>
    <n v="17.670000000000002"/>
    <n v="5.53"/>
    <s v="yes"/>
    <x v="0"/>
    <x v="0"/>
    <x v="0"/>
    <x v="1"/>
    <x v="1"/>
    <x v="2"/>
    <d v="1964-12-15T00:00:00"/>
    <x v="35"/>
    <x v="3"/>
    <s v="tier - 3"/>
    <x v="2050"/>
    <x v="1"/>
  </r>
  <r>
    <x v="2060"/>
    <s v=" Mr"/>
    <s v="English"/>
    <n v="31.35"/>
    <n v="5.84"/>
    <s v="No"/>
    <x v="1"/>
    <x v="0"/>
    <x v="1"/>
    <x v="1"/>
    <x v="0"/>
    <x v="1"/>
    <d v="1981-10-18T00:00:00"/>
    <x v="35"/>
    <x v="1"/>
    <s v="tier - 1"/>
    <x v="2051"/>
    <x v="2"/>
  </r>
  <r>
    <x v="2061"/>
    <s v=" Mr"/>
    <s v="Hampton"/>
    <n v="28.31"/>
    <n v="6.41"/>
    <s v="No"/>
    <x v="1"/>
    <x v="0"/>
    <x v="1"/>
    <x v="1"/>
    <x v="3"/>
    <x v="1"/>
    <d v="1973-11-28T00:00:00"/>
    <x v="35"/>
    <x v="0"/>
    <s v="tier - 3"/>
    <x v="2052"/>
    <x v="2"/>
  </r>
  <r>
    <x v="2062"/>
    <s v=" Ms"/>
    <s v="Flynn"/>
    <n v="30.3"/>
    <n v="4.7300000000000004"/>
    <s v="yes"/>
    <x v="0"/>
    <x v="1"/>
    <x v="1"/>
    <x v="1"/>
    <x v="0"/>
    <x v="2"/>
    <d v="1966-12-04T00:00:00"/>
    <x v="9"/>
    <x v="1"/>
    <s v="tier - 2"/>
    <x v="2053"/>
    <x v="1"/>
  </r>
  <r>
    <x v="2063"/>
    <s v=" Ms"/>
    <s v="Knast"/>
    <n v="26.4"/>
    <n v="6.22"/>
    <s v="yes"/>
    <x v="0"/>
    <x v="0"/>
    <x v="0"/>
    <x v="1"/>
    <x v="3"/>
    <x v="1"/>
    <d v="1973-12-01T00:00:00"/>
    <x v="20"/>
    <x v="2"/>
    <s v="tier - 1"/>
    <x v="2054"/>
    <x v="2"/>
  </r>
  <r>
    <x v="2064"/>
    <s v=" Ms"/>
    <s v="Lucas"/>
    <n v="22.135000000000002"/>
    <n v="4.46"/>
    <s v="yes"/>
    <x v="0"/>
    <x v="0"/>
    <x v="0"/>
    <x v="1"/>
    <x v="2"/>
    <x v="2"/>
    <d v="1974-08-14T00:00:00"/>
    <x v="16"/>
    <x v="15"/>
    <s v="tier - 1"/>
    <x v="2055"/>
    <x v="1"/>
  </r>
  <r>
    <x v="2065"/>
    <s v=" Ms"/>
    <s v="Thomas"/>
    <n v="17.399999999999999"/>
    <n v="4.5"/>
    <s v="yes"/>
    <x v="0"/>
    <x v="0"/>
    <x v="0"/>
    <x v="1"/>
    <x v="1"/>
    <x v="2"/>
    <d v="1972-09-22T00:00:00"/>
    <x v="11"/>
    <x v="1"/>
    <s v="tier - 1"/>
    <x v="2056"/>
    <x v="2"/>
  </r>
  <r>
    <x v="2066"/>
    <s v=" Mr"/>
    <s v="Cherewatti"/>
    <n v="28.06"/>
    <n v="8.93"/>
    <s v="No"/>
    <x v="0"/>
    <x v="0"/>
    <x v="0"/>
    <x v="1"/>
    <x v="3"/>
    <x v="0"/>
    <d v="1972-09-22T00:00:00"/>
    <x v="33"/>
    <x v="3"/>
    <s v="tier - 1"/>
    <x v="2057"/>
    <x v="2"/>
  </r>
  <r>
    <x v="2067"/>
    <s v=" Mr"/>
    <s v="Olle"/>
    <n v="31.13"/>
    <n v="11.02"/>
    <s v="No"/>
    <x v="0"/>
    <x v="0"/>
    <x v="0"/>
    <x v="1"/>
    <x v="0"/>
    <x v="0"/>
    <d v="1975-07-28T00:00:00"/>
    <x v="16"/>
    <x v="7"/>
    <s v="tier - 2"/>
    <x v="2058"/>
    <x v="2"/>
  </r>
  <r>
    <x v="2068"/>
    <s v=" Mr"/>
    <s v="Hamsi"/>
    <n v="18.46"/>
    <n v="5.25"/>
    <s v="No"/>
    <x v="0"/>
    <x v="0"/>
    <x v="0"/>
    <x v="1"/>
    <x v="1"/>
    <x v="2"/>
    <d v="1973-12-21T00:00:00"/>
    <x v="18"/>
    <x v="0"/>
    <s v="tier - 3"/>
    <x v="2059"/>
    <x v="2"/>
  </r>
  <r>
    <x v="2069"/>
    <s v=" Ms"/>
    <s v="Finnegan"/>
    <n v="17.3"/>
    <n v="4.75"/>
    <s v="No"/>
    <x v="0"/>
    <x v="0"/>
    <x v="0"/>
    <x v="1"/>
    <x v="1"/>
    <x v="2"/>
    <d v="1992-08-22T00:00:00"/>
    <x v="19"/>
    <x v="2"/>
    <s v="tier - 1"/>
    <x v="2060"/>
    <x v="2"/>
  </r>
  <r>
    <x v="2070"/>
    <s v=" Mr"/>
    <s v="Walsh"/>
    <n v="35.625"/>
    <n v="4.68"/>
    <s v="yes"/>
    <x v="0"/>
    <x v="1"/>
    <x v="1"/>
    <x v="1"/>
    <x v="0"/>
    <x v="2"/>
    <d v="1969-08-24T00:00:00"/>
    <x v="31"/>
    <x v="3"/>
    <s v="tier - 2"/>
    <x v="2061"/>
    <x v="1"/>
  </r>
  <r>
    <x v="2071"/>
    <s v=" Ms"/>
    <s v="Villa"/>
    <n v="20.234999999999999"/>
    <n v="6.17"/>
    <s v="yes"/>
    <x v="1"/>
    <x v="0"/>
    <x v="2"/>
    <x v="1"/>
    <x v="2"/>
    <x v="1"/>
    <d v="1976-11-28T00:00:00"/>
    <x v="18"/>
    <x v="0"/>
    <s v="tier - 3"/>
    <x v="2062"/>
    <x v="2"/>
  </r>
  <r>
    <x v="2072"/>
    <s v=" Mr"/>
    <s v="Cable"/>
    <n v="27.55"/>
    <n v="4.5599999999999996"/>
    <s v="yes"/>
    <x v="0"/>
    <x v="1"/>
    <x v="1"/>
    <x v="1"/>
    <x v="3"/>
    <x v="2"/>
    <d v="1969-06-04T00:00:00"/>
    <x v="29"/>
    <x v="3"/>
    <s v="tier - 2"/>
    <x v="2063"/>
    <x v="2"/>
  </r>
  <r>
    <x v="2073"/>
    <s v=" Ms"/>
    <s v="Eiring"/>
    <n v="17.97"/>
    <n v="6.3"/>
    <s v="No"/>
    <x v="0"/>
    <x v="0"/>
    <x v="0"/>
    <x v="1"/>
    <x v="1"/>
    <x v="1"/>
    <d v="1979-07-17T00:00:00"/>
    <x v="35"/>
    <x v="1"/>
    <s v="tier - 2"/>
    <x v="2064"/>
    <x v="2"/>
  </r>
  <r>
    <x v="2074"/>
    <s v=" Ms"/>
    <s v="Connor"/>
    <n v="29.98"/>
    <n v="6.03"/>
    <s v="No"/>
    <x v="1"/>
    <x v="0"/>
    <x v="1"/>
    <x v="1"/>
    <x v="3"/>
    <x v="1"/>
    <d v="1987-11-14T00:00:00"/>
    <x v="18"/>
    <x v="0"/>
    <s v="tier - 3"/>
    <x v="2065"/>
    <x v="2"/>
  </r>
  <r>
    <x v="2075"/>
    <s v=" Mr"/>
    <s v="Friedman"/>
    <n v="33.659999999999997"/>
    <n v="4.2"/>
    <s v="yes"/>
    <x v="0"/>
    <x v="0"/>
    <x v="1"/>
    <x v="1"/>
    <x v="0"/>
    <x v="2"/>
    <d v="1974-06-08T00:00:00"/>
    <x v="31"/>
    <x v="4"/>
    <s v="tier - 3"/>
    <x v="2066"/>
    <x v="2"/>
  </r>
  <r>
    <x v="2076"/>
    <s v=" Mr"/>
    <s v="Croker"/>
    <n v="32.67"/>
    <n v="5.61"/>
    <s v="yes"/>
    <x v="0"/>
    <x v="0"/>
    <x v="1"/>
    <x v="1"/>
    <x v="0"/>
    <x v="2"/>
    <d v="1974-11-27T00:00:00"/>
    <x v="8"/>
    <x v="4"/>
    <s v="tier - 1"/>
    <x v="2067"/>
    <x v="2"/>
  </r>
  <r>
    <x v="2077"/>
    <s v=" Mr"/>
    <s v="Beganics"/>
    <n v="30.5"/>
    <n v="5.88"/>
    <s v="yes"/>
    <x v="0"/>
    <x v="0"/>
    <x v="1"/>
    <x v="1"/>
    <x v="0"/>
    <x v="1"/>
    <d v="1976-11-03T00:00:00"/>
    <x v="18"/>
    <x v="2"/>
    <s v="tier - 1"/>
    <x v="2068"/>
    <x v="2"/>
  </r>
  <r>
    <x v="2078"/>
    <s v=" Mr"/>
    <s v="Huberty"/>
    <n v="23.1"/>
    <n v="5.92"/>
    <s v="yes"/>
    <x v="0"/>
    <x v="0"/>
    <x v="1"/>
    <x v="1"/>
    <x v="2"/>
    <x v="1"/>
    <d v="1976-10-30T00:00:00"/>
    <x v="29"/>
    <x v="3"/>
    <s v="tier - 2"/>
    <x v="2069"/>
    <x v="2"/>
  </r>
  <r>
    <x v="2079"/>
    <s v=" Ms"/>
    <s v="Jacobs"/>
    <n v="39.49"/>
    <n v="4.8099999999999996"/>
    <s v="No"/>
    <x v="0"/>
    <x v="0"/>
    <x v="1"/>
    <x v="1"/>
    <x v="0"/>
    <x v="2"/>
    <d v="1971-10-20T00:00:00"/>
    <x v="18"/>
    <x v="0"/>
    <s v="tier - 3"/>
    <x v="2070"/>
    <x v="1"/>
  </r>
  <r>
    <x v="2080"/>
    <s v=" Ms"/>
    <s v="Hazlehurst"/>
    <n v="33.99"/>
    <n v="4.55"/>
    <s v="No"/>
    <x v="0"/>
    <x v="0"/>
    <x v="1"/>
    <x v="1"/>
    <x v="0"/>
    <x v="2"/>
    <d v="1971-12-29T00:00:00"/>
    <x v="15"/>
    <x v="6"/>
    <s v="tier - 2"/>
    <x v="2071"/>
    <x v="1"/>
  </r>
  <r>
    <x v="2081"/>
    <s v=" Ms"/>
    <s v="Marin"/>
    <n v="27.72"/>
    <n v="6.43"/>
    <s v="No"/>
    <x v="0"/>
    <x v="0"/>
    <x v="1"/>
    <x v="1"/>
    <x v="3"/>
    <x v="1"/>
    <d v="1975-12-02T00:00:00"/>
    <x v="11"/>
    <x v="0"/>
    <s v="tier - 2"/>
    <x v="2072"/>
    <x v="2"/>
  </r>
  <r>
    <x v="2082"/>
    <s v=" Ms"/>
    <s v="Dear"/>
    <n v="30.59"/>
    <n v="11.62"/>
    <s v="No"/>
    <x v="0"/>
    <x v="0"/>
    <x v="0"/>
    <x v="1"/>
    <x v="0"/>
    <x v="0"/>
    <d v="1971-11-26T00:00:00"/>
    <x v="22"/>
    <x v="2"/>
    <s v="tier - 1"/>
    <x v="2073"/>
    <x v="2"/>
  </r>
  <r>
    <x v="2083"/>
    <s v=" Ms"/>
    <s v="Lederer"/>
    <n v="22.6"/>
    <n v="6.04"/>
    <s v="No"/>
    <x v="0"/>
    <x v="0"/>
    <x v="1"/>
    <x v="1"/>
    <x v="2"/>
    <x v="1"/>
    <d v="1969-11-24T00:00:00"/>
    <x v="18"/>
    <x v="2"/>
    <s v="tier - 3"/>
    <x v="2074"/>
    <x v="2"/>
  </r>
  <r>
    <x v="2084"/>
    <s v=" Ms"/>
    <s v="Robson"/>
    <n v="28.785"/>
    <n v="8.82"/>
    <s v="No"/>
    <x v="0"/>
    <x v="0"/>
    <x v="0"/>
    <x v="1"/>
    <x v="3"/>
    <x v="0"/>
    <d v="1971-10-08T00:00:00"/>
    <x v="41"/>
    <x v="4"/>
    <s v="tier - 1"/>
    <x v="2075"/>
    <x v="1"/>
  </r>
  <r>
    <x v="2085"/>
    <s v=" Mr"/>
    <s v="Galvan"/>
    <n v="50.38"/>
    <n v="5.8"/>
    <s v="No"/>
    <x v="0"/>
    <x v="0"/>
    <x v="0"/>
    <x v="1"/>
    <x v="0"/>
    <x v="1"/>
    <d v="1988-07-01T00:00:00"/>
    <x v="42"/>
    <x v="4"/>
    <s v="tier - 1"/>
    <x v="2076"/>
    <x v="2"/>
  </r>
  <r>
    <x v="2086"/>
    <s v=" Mr"/>
    <s v="Walsh"/>
    <n v="35.200000000000003"/>
    <n v="4.28"/>
    <s v="No"/>
    <x v="0"/>
    <x v="0"/>
    <x v="0"/>
    <x v="1"/>
    <x v="0"/>
    <x v="2"/>
    <d v="1996-10-12T00:00:00"/>
    <x v="4"/>
    <x v="4"/>
    <s v="tier - 1"/>
    <x v="2077"/>
    <x v="2"/>
  </r>
  <r>
    <x v="2087"/>
    <s v=" Ms"/>
    <s v="Teeuwen"/>
    <n v="35.72"/>
    <n v="5.5"/>
    <s v="yes"/>
    <x v="0"/>
    <x v="0"/>
    <x v="0"/>
    <x v="1"/>
    <x v="0"/>
    <x v="2"/>
    <d v="1988-07-09T00:00:00"/>
    <x v="18"/>
    <x v="1"/>
    <s v="tier - 1"/>
    <x v="2078"/>
    <x v="2"/>
  </r>
  <r>
    <x v="2088"/>
    <s v=" Mr"/>
    <s v="List"/>
    <n v="24.51"/>
    <n v="4.6900000000000004"/>
    <s v="No"/>
    <x v="0"/>
    <x v="0"/>
    <x v="0"/>
    <x v="1"/>
    <x v="2"/>
    <x v="2"/>
    <d v="1977-10-12T00:00:00"/>
    <x v="29"/>
    <x v="1"/>
    <s v="tier - 1"/>
    <x v="2079"/>
    <x v="2"/>
  </r>
  <r>
    <x v="2089"/>
    <s v=" Mr"/>
    <s v="Shafar"/>
    <n v="23.844999999999999"/>
    <n v="4.43"/>
    <s v="No"/>
    <x v="0"/>
    <x v="0"/>
    <x v="0"/>
    <x v="1"/>
    <x v="2"/>
    <x v="2"/>
    <d v="1973-10-16T00:00:00"/>
    <x v="21"/>
    <x v="0"/>
    <s v="tier - 3"/>
    <x v="2080"/>
    <x v="1"/>
  </r>
  <r>
    <x v="2090"/>
    <s v=" Mr"/>
    <s v="Copenhaver"/>
    <n v="15.68"/>
    <n v="6.16"/>
    <s v="yes"/>
    <x v="0"/>
    <x v="0"/>
    <x v="1"/>
    <x v="1"/>
    <x v="1"/>
    <x v="1"/>
    <d v="1976-11-03T00:00:00"/>
    <x v="14"/>
    <x v="4"/>
    <s v="tier - 1"/>
    <x v="2081"/>
    <x v="2"/>
  </r>
  <r>
    <x v="2091"/>
    <s v=" Mr"/>
    <s v="Stump"/>
    <n v="32.395000000000003"/>
    <n v="6.66"/>
    <s v="No"/>
    <x v="0"/>
    <x v="0"/>
    <x v="0"/>
    <x v="1"/>
    <x v="0"/>
    <x v="0"/>
    <d v="1973-09-18T00:00:00"/>
    <x v="43"/>
    <x v="0"/>
    <s v="tier - 3"/>
    <x v="2082"/>
    <x v="1"/>
  </r>
  <r>
    <x v="2092"/>
    <s v=" Mr"/>
    <s v="Wehrman"/>
    <n v="23.655000000000001"/>
    <n v="5.92"/>
    <s v="No"/>
    <x v="0"/>
    <x v="0"/>
    <x v="1"/>
    <x v="1"/>
    <x v="2"/>
    <x v="1"/>
    <d v="1973-10-16T00:00:00"/>
    <x v="31"/>
    <x v="0"/>
    <s v="tier - 3"/>
    <x v="2083"/>
    <x v="2"/>
  </r>
  <r>
    <x v="2093"/>
    <s v=" Ms"/>
    <s v="Sischo"/>
    <n v="28.4"/>
    <n v="5.97"/>
    <s v="No"/>
    <x v="0"/>
    <x v="1"/>
    <x v="1"/>
    <x v="1"/>
    <x v="3"/>
    <x v="1"/>
    <d v="1969-11-26T00:00:00"/>
    <x v="35"/>
    <x v="10"/>
    <s v="tier - 3"/>
    <x v="2084"/>
    <x v="2"/>
  </r>
  <r>
    <x v="2094"/>
    <s v=" Mr"/>
    <s v="Fonti"/>
    <n v="35.42"/>
    <n v="4.6399999999999997"/>
    <s v="yes"/>
    <x v="0"/>
    <x v="0"/>
    <x v="0"/>
    <x v="1"/>
    <x v="0"/>
    <x v="2"/>
    <d v="1971-07-02T00:00:00"/>
    <x v="31"/>
    <x v="2"/>
    <s v="tier - 3"/>
    <x v="2085"/>
    <x v="2"/>
  </r>
  <r>
    <x v="2095"/>
    <s v=" Mr"/>
    <s v="Merlis"/>
    <n v="26.18"/>
    <n v="6.12"/>
    <s v="No"/>
    <x v="1"/>
    <x v="0"/>
    <x v="1"/>
    <x v="1"/>
    <x v="3"/>
    <x v="1"/>
    <d v="1973-10-27T00:00:00"/>
    <x v="33"/>
    <x v="15"/>
    <s v="tier - 2"/>
    <x v="2086"/>
    <x v="1"/>
  </r>
  <r>
    <x v="2096"/>
    <s v=" Mr"/>
    <s v="Hasegawa"/>
    <n v="20.8"/>
    <n v="4.87"/>
    <s v="yes"/>
    <x v="0"/>
    <x v="0"/>
    <x v="0"/>
    <x v="1"/>
    <x v="2"/>
    <x v="2"/>
    <d v="1971-08-06T00:00:00"/>
    <x v="16"/>
    <x v="3"/>
    <s v="tier - 1"/>
    <x v="2087"/>
    <x v="2"/>
  </r>
  <r>
    <x v="2097"/>
    <s v=" Ms"/>
    <s v="Haselden"/>
    <n v="15.82"/>
    <n v="4.5999999999999996"/>
    <s v="No"/>
    <x v="0"/>
    <x v="0"/>
    <x v="0"/>
    <x v="1"/>
    <x v="1"/>
    <x v="2"/>
    <d v="1974-08-21T00:00:00"/>
    <x v="18"/>
    <x v="4"/>
    <s v="tier - 1"/>
    <x v="2088"/>
    <x v="2"/>
  </r>
  <r>
    <x v="2098"/>
    <s v=" Mr"/>
    <s v="Simonson"/>
    <n v="17.670000000000002"/>
    <n v="4.78"/>
    <s v="No"/>
    <x v="0"/>
    <x v="0"/>
    <x v="0"/>
    <x v="1"/>
    <x v="1"/>
    <x v="2"/>
    <d v="1980-10-05T00:00:00"/>
    <x v="40"/>
    <x v="0"/>
    <s v="tier - 1"/>
    <x v="2089"/>
    <x v="2"/>
  </r>
  <r>
    <x v="2099"/>
    <s v=" Ms"/>
    <s v="Montag"/>
    <n v="31.92"/>
    <n v="11.05"/>
    <s v="No"/>
    <x v="0"/>
    <x v="0"/>
    <x v="0"/>
    <x v="1"/>
    <x v="0"/>
    <x v="0"/>
    <d v="1986-12-25T00:00:00"/>
    <x v="40"/>
    <x v="3"/>
    <s v="tier - 3"/>
    <x v="2090"/>
    <x v="2"/>
  </r>
  <r>
    <x v="2100"/>
    <s v=" Ms"/>
    <s v="Deroian"/>
    <n v="28.975000000000001"/>
    <n v="7.62"/>
    <s v="No"/>
    <x v="0"/>
    <x v="0"/>
    <x v="0"/>
    <x v="1"/>
    <x v="3"/>
    <x v="0"/>
    <d v="1976-09-10T00:00:00"/>
    <x v="3"/>
    <x v="10"/>
    <s v="tier - 1"/>
    <x v="2091"/>
    <x v="2"/>
  </r>
  <r>
    <x v="2101"/>
    <s v=" Mr"/>
    <s v="Goetz"/>
    <n v="31.73"/>
    <n v="4.78"/>
    <s v="yes"/>
    <x v="1"/>
    <x v="0"/>
    <x v="2"/>
    <x v="1"/>
    <x v="0"/>
    <x v="2"/>
    <d v="1973-12-25T00:00:00"/>
    <x v="16"/>
    <x v="5"/>
    <s v="tier - 3"/>
    <x v="2092"/>
    <x v="2"/>
  </r>
  <r>
    <x v="2102"/>
    <s v=" Mr"/>
    <s v="Brady"/>
    <n v="28.88"/>
    <n v="6.09"/>
    <s v="yes"/>
    <x v="1"/>
    <x v="0"/>
    <x v="2"/>
    <x v="1"/>
    <x v="3"/>
    <x v="1"/>
    <d v="1971-12-29T00:00:00"/>
    <x v="18"/>
    <x v="0"/>
    <s v="tier - 1"/>
    <x v="2093"/>
    <x v="1"/>
  </r>
  <r>
    <x v="2103"/>
    <s v=" Mr"/>
    <s v="Moran"/>
    <n v="25.555"/>
    <n v="5.1100000000000003"/>
    <s v="No"/>
    <x v="0"/>
    <x v="1"/>
    <x v="1"/>
    <x v="1"/>
    <x v="3"/>
    <x v="2"/>
    <d v="1970-10-24T00:00:00"/>
    <x v="44"/>
    <x v="0"/>
    <s v="tier - 2"/>
    <x v="2094"/>
    <x v="2"/>
  </r>
  <r>
    <x v="2104"/>
    <s v=" Ms"/>
    <s v="Strickler"/>
    <n v="37.29"/>
    <n v="4.46"/>
    <s v="No"/>
    <x v="1"/>
    <x v="0"/>
    <x v="1"/>
    <x v="1"/>
    <x v="0"/>
    <x v="2"/>
    <d v="1990-08-23T00:00:00"/>
    <x v="29"/>
    <x v="10"/>
    <s v="tier - 2"/>
    <x v="2095"/>
    <x v="2"/>
  </r>
  <r>
    <x v="2105"/>
    <s v=" Ms"/>
    <s v="Simone"/>
    <n v="40.28"/>
    <n v="6.11"/>
    <s v="No"/>
    <x v="1"/>
    <x v="0"/>
    <x v="1"/>
    <x v="1"/>
    <x v="0"/>
    <x v="1"/>
    <d v="1982-12-08T00:00:00"/>
    <x v="15"/>
    <x v="1"/>
    <s v="tier - 1"/>
    <x v="2096"/>
    <x v="2"/>
  </r>
  <r>
    <x v="2106"/>
    <s v=" Ms"/>
    <s v="Von Rock"/>
    <n v="40.185000000000002"/>
    <n v="4.66"/>
    <s v="No"/>
    <x v="1"/>
    <x v="0"/>
    <x v="1"/>
    <x v="1"/>
    <x v="0"/>
    <x v="2"/>
    <d v="1970-10-18T00:00:00"/>
    <x v="15"/>
    <x v="3"/>
    <s v="tier - 2"/>
    <x v="2097"/>
    <x v="1"/>
  </r>
  <r>
    <x v="2107"/>
    <s v=" Ms"/>
    <s v="Woodard"/>
    <n v="23.57"/>
    <n v="6.14"/>
    <s v="No"/>
    <x v="0"/>
    <x v="0"/>
    <x v="0"/>
    <x v="1"/>
    <x v="2"/>
    <x v="1"/>
    <d v="1970-08-12T00:00:00"/>
    <x v="30"/>
    <x v="2"/>
    <s v="tier - 3"/>
    <x v="2098"/>
    <x v="1"/>
  </r>
  <r>
    <x v="2108"/>
    <s v=" Ms"/>
    <s v="Li"/>
    <n v="35.625"/>
    <n v="6.21"/>
    <s v="No"/>
    <x v="1"/>
    <x v="0"/>
    <x v="1"/>
    <x v="1"/>
    <x v="0"/>
    <x v="1"/>
    <d v="1977-12-02T00:00:00"/>
    <x v="40"/>
    <x v="2"/>
    <s v="tier - 1"/>
    <x v="2099"/>
    <x v="2"/>
  </r>
  <r>
    <x v="2109"/>
    <s v=" Ms"/>
    <s v="Sinda"/>
    <n v="33.155000000000001"/>
    <n v="4.5999999999999996"/>
    <s v="No"/>
    <x v="1"/>
    <x v="0"/>
    <x v="1"/>
    <x v="1"/>
    <x v="0"/>
    <x v="2"/>
    <d v="1977-11-04T00:00:00"/>
    <x v="43"/>
    <x v="3"/>
    <s v="tier - 2"/>
    <x v="2100"/>
    <x v="2"/>
  </r>
  <r>
    <x v="2110"/>
    <s v=" Ms"/>
    <s v="Rydland"/>
    <n v="31.92"/>
    <n v="5.04"/>
    <s v="No"/>
    <x v="1"/>
    <x v="0"/>
    <x v="1"/>
    <x v="1"/>
    <x v="0"/>
    <x v="2"/>
    <d v="1972-12-02T00:00:00"/>
    <x v="35"/>
    <x v="1"/>
    <s v="tier - 2"/>
    <x v="2101"/>
    <x v="1"/>
  </r>
  <r>
    <x v="2111"/>
    <s v=" Ms"/>
    <s v="Vespa"/>
    <n v="30.305"/>
    <n v="5.08"/>
    <s v="No"/>
    <x v="1"/>
    <x v="0"/>
    <x v="1"/>
    <x v="1"/>
    <x v="0"/>
    <x v="2"/>
    <d v="1972-12-07T00:00:00"/>
    <x v="21"/>
    <x v="3"/>
    <s v="tier - 2"/>
    <x v="2102"/>
    <x v="2"/>
  </r>
  <r>
    <x v="2112"/>
    <s v=" Ms"/>
    <s v="Meadows"/>
    <n v="30.114999999999998"/>
    <n v="4.38"/>
    <s v="No"/>
    <x v="1"/>
    <x v="0"/>
    <x v="1"/>
    <x v="1"/>
    <x v="0"/>
    <x v="2"/>
    <d v="1993-12-01T00:00:00"/>
    <x v="24"/>
    <x v="3"/>
    <s v="tier - 3"/>
    <x v="2103"/>
    <x v="2"/>
  </r>
  <r>
    <x v="2113"/>
    <s v=" Ms"/>
    <s v="Toppen"/>
    <n v="24.09"/>
    <n v="4.79"/>
    <s v="No"/>
    <x v="1"/>
    <x v="0"/>
    <x v="1"/>
    <x v="1"/>
    <x v="2"/>
    <x v="2"/>
    <d v="1979-12-16T00:00:00"/>
    <x v="22"/>
    <x v="2"/>
    <s v="tier - 1"/>
    <x v="2104"/>
    <x v="2"/>
  </r>
  <r>
    <x v="2114"/>
    <s v=" Ms"/>
    <s v="Ermer"/>
    <n v="28.215"/>
    <n v="4.21"/>
    <s v="No"/>
    <x v="1"/>
    <x v="0"/>
    <x v="1"/>
    <x v="1"/>
    <x v="3"/>
    <x v="2"/>
    <d v="1973-10-11T00:00:00"/>
    <x v="19"/>
    <x v="3"/>
    <s v="tier - 1"/>
    <x v="2105"/>
    <x v="2"/>
  </r>
  <r>
    <x v="2115"/>
    <s v=" Ms"/>
    <s v="Dionne"/>
    <n v="26.315000000000001"/>
    <n v="5.47"/>
    <s v="No"/>
    <x v="1"/>
    <x v="0"/>
    <x v="1"/>
    <x v="1"/>
    <x v="3"/>
    <x v="2"/>
    <d v="1974-07-21T00:00:00"/>
    <x v="28"/>
    <x v="1"/>
    <s v="tier - 2"/>
    <x v="2106"/>
    <x v="2"/>
  </r>
  <r>
    <x v="2116"/>
    <s v=" Ms"/>
    <s v="Stasulli"/>
    <n v="25.08"/>
    <n v="5.09"/>
    <s v="No"/>
    <x v="1"/>
    <x v="0"/>
    <x v="1"/>
    <x v="1"/>
    <x v="3"/>
    <x v="2"/>
    <d v="1974-09-08T00:00:00"/>
    <x v="29"/>
    <x v="0"/>
    <s v="tier - 2"/>
    <x v="2107"/>
    <x v="1"/>
  </r>
  <r>
    <x v="2117"/>
    <s v=" Mr"/>
    <s v="Duran"/>
    <n v="15.41"/>
    <n v="5.08"/>
    <s v="No"/>
    <x v="0"/>
    <x v="0"/>
    <x v="0"/>
    <x v="1"/>
    <x v="1"/>
    <x v="2"/>
    <d v="1983-07-15T00:00:00"/>
    <x v="7"/>
    <x v="1"/>
    <s v="tier - 3"/>
    <x v="2108"/>
    <x v="2"/>
  </r>
  <r>
    <x v="2118"/>
    <s v=" Mr"/>
    <s v="Klundt"/>
    <n v="23.83"/>
    <n v="5.68"/>
    <s v="No"/>
    <x v="0"/>
    <x v="0"/>
    <x v="0"/>
    <x v="1"/>
    <x v="2"/>
    <x v="2"/>
    <d v="1974-08-17T00:00:00"/>
    <x v="30"/>
    <x v="4"/>
    <s v="tier - 2"/>
    <x v="2109"/>
    <x v="1"/>
  </r>
  <r>
    <x v="2119"/>
    <s v=" Ms"/>
    <s v="Waters"/>
    <n v="36"/>
    <n v="4.66"/>
    <s v="No"/>
    <x v="1"/>
    <x v="0"/>
    <x v="1"/>
    <x v="1"/>
    <x v="0"/>
    <x v="2"/>
    <d v="1976-12-25T00:00:00"/>
    <x v="43"/>
    <x v="0"/>
    <s v="tier - 2"/>
    <x v="2110"/>
    <x v="1"/>
  </r>
  <r>
    <x v="2120"/>
    <s v=" Ms"/>
    <s v="Rusk"/>
    <n v="28.82"/>
    <n v="5.59"/>
    <s v="No"/>
    <x v="1"/>
    <x v="0"/>
    <x v="1"/>
    <x v="1"/>
    <x v="3"/>
    <x v="2"/>
    <d v="1972-06-06T00:00:00"/>
    <x v="31"/>
    <x v="0"/>
    <s v="tier - 1"/>
    <x v="2111"/>
    <x v="2"/>
  </r>
  <r>
    <x v="2121"/>
    <s v=" Ms"/>
    <s v="Gersbach"/>
    <n v="28.05"/>
    <n v="6.2"/>
    <s v="No"/>
    <x v="1"/>
    <x v="0"/>
    <x v="1"/>
    <x v="1"/>
    <x v="3"/>
    <x v="1"/>
    <d v="1975-07-07T00:00:00"/>
    <x v="29"/>
    <x v="15"/>
    <s v="tier - 2"/>
    <x v="2112"/>
    <x v="2"/>
  </r>
  <r>
    <x v="2122"/>
    <s v=" Ms"/>
    <s v="Taylor-Watson"/>
    <n v="27.1"/>
    <n v="4.45"/>
    <s v="No"/>
    <x v="1"/>
    <x v="0"/>
    <x v="1"/>
    <x v="1"/>
    <x v="3"/>
    <x v="2"/>
    <d v="1967-09-06T00:00:00"/>
    <x v="16"/>
    <x v="7"/>
    <s v="tier - 2"/>
    <x v="2113"/>
    <x v="1"/>
  </r>
  <r>
    <x v="2123"/>
    <s v=" Ms"/>
    <s v="Crawford"/>
    <n v="24.3"/>
    <n v="6.1"/>
    <s v="yes"/>
    <x v="1"/>
    <x v="0"/>
    <x v="1"/>
    <x v="1"/>
    <x v="2"/>
    <x v="1"/>
    <d v="1997-11-28T00:00:00"/>
    <x v="16"/>
    <x v="3"/>
    <s v="tier - 2"/>
    <x v="2114"/>
    <x v="2"/>
  </r>
  <r>
    <x v="2124"/>
    <s v=" Ms"/>
    <s v="Levitsky"/>
    <n v="30.72"/>
    <n v="6.06"/>
    <s v="No"/>
    <x v="1"/>
    <x v="0"/>
    <x v="1"/>
    <x v="1"/>
    <x v="0"/>
    <x v="1"/>
    <d v="1978-12-16T00:00:00"/>
    <x v="31"/>
    <x v="0"/>
    <s v="tier - 3"/>
    <x v="2115"/>
    <x v="2"/>
  </r>
  <r>
    <x v="2125"/>
    <s v=" Ms"/>
    <s v="Carroll"/>
    <n v="37.43"/>
    <n v="4.5599999999999996"/>
    <s v="No"/>
    <x v="0"/>
    <x v="1"/>
    <x v="1"/>
    <x v="1"/>
    <x v="0"/>
    <x v="2"/>
    <d v="1973-09-09T00:00:00"/>
    <x v="40"/>
    <x v="1"/>
    <s v="tier - 3"/>
    <x v="2116"/>
    <x v="2"/>
  </r>
  <r>
    <x v="2126"/>
    <s v=" Mr"/>
    <s v="Campos"/>
    <n v="25.74"/>
    <n v="6.41"/>
    <s v="yes"/>
    <x v="0"/>
    <x v="1"/>
    <x v="1"/>
    <x v="1"/>
    <x v="3"/>
    <x v="1"/>
    <d v="1974-06-18T00:00:00"/>
    <x v="3"/>
    <x v="3"/>
    <s v="tier - 3"/>
    <x v="2117"/>
    <x v="2"/>
  </r>
  <r>
    <x v="2127"/>
    <s v=" Ms"/>
    <s v="Flajslik"/>
    <n v="36.575000000000003"/>
    <n v="5.57"/>
    <s v="No"/>
    <x v="0"/>
    <x v="1"/>
    <x v="1"/>
    <x v="1"/>
    <x v="0"/>
    <x v="2"/>
    <d v="1972-11-22T00:00:00"/>
    <x v="16"/>
    <x v="10"/>
    <s v="tier - 2"/>
    <x v="2118"/>
    <x v="1"/>
  </r>
  <r>
    <x v="2128"/>
    <s v=" Ms"/>
    <s v="Chua"/>
    <n v="35.15"/>
    <n v="5.47"/>
    <s v="No"/>
    <x v="0"/>
    <x v="1"/>
    <x v="1"/>
    <x v="1"/>
    <x v="0"/>
    <x v="2"/>
    <d v="1972-11-14T00:00:00"/>
    <x v="14"/>
    <x v="0"/>
    <s v="tier - 1"/>
    <x v="2119"/>
    <x v="1"/>
  </r>
  <r>
    <x v="2129"/>
    <s v=" Ms"/>
    <s v="Wiltse"/>
    <n v="32.11"/>
    <n v="4.43"/>
    <s v="No"/>
    <x v="0"/>
    <x v="1"/>
    <x v="1"/>
    <x v="1"/>
    <x v="0"/>
    <x v="2"/>
    <d v="1988-08-22T00:00:00"/>
    <x v="30"/>
    <x v="1"/>
    <s v="tier - 1"/>
    <x v="2120"/>
    <x v="2"/>
  </r>
  <r>
    <x v="2130"/>
    <s v=" Ms"/>
    <s v="Fisher"/>
    <n v="30.495000000000001"/>
    <n v="4.95"/>
    <s v="No"/>
    <x v="0"/>
    <x v="1"/>
    <x v="1"/>
    <x v="1"/>
    <x v="0"/>
    <x v="2"/>
    <d v="1976-10-19T00:00:00"/>
    <x v="30"/>
    <x v="3"/>
    <s v="tier - 3"/>
    <x v="2121"/>
    <x v="2"/>
  </r>
  <r>
    <x v="2131"/>
    <s v=" Mr"/>
    <s v="Wilzbacher"/>
    <n v="29.24"/>
    <n v="4.04"/>
    <s v="No"/>
    <x v="1"/>
    <x v="0"/>
    <x v="1"/>
    <x v="1"/>
    <x v="3"/>
    <x v="2"/>
    <d v="1976-06-14T00:00:00"/>
    <x v="31"/>
    <x v="0"/>
    <s v="tier - 1"/>
    <x v="2122"/>
    <x v="2"/>
  </r>
  <r>
    <x v="2132"/>
    <s v=" Ms"/>
    <s v="Thayer"/>
    <n v="22.515000000000001"/>
    <n v="5.93"/>
    <s v="No"/>
    <x v="0"/>
    <x v="1"/>
    <x v="1"/>
    <x v="1"/>
    <x v="2"/>
    <x v="1"/>
    <d v="2001-11-07T00:00:00"/>
    <x v="4"/>
    <x v="3"/>
    <s v="tier - 3"/>
    <x v="2123"/>
    <x v="2"/>
  </r>
  <r>
    <x v="2133"/>
    <s v=" Mr"/>
    <s v="Brosseau"/>
    <n v="15.65"/>
    <n v="4.2300000000000004"/>
    <s v="No"/>
    <x v="0"/>
    <x v="0"/>
    <x v="0"/>
    <x v="1"/>
    <x v="1"/>
    <x v="2"/>
    <d v="1965-08-29T00:00:00"/>
    <x v="34"/>
    <x v="6"/>
    <s v="tier - 2"/>
    <x v="2124"/>
    <x v="1"/>
  </r>
  <r>
    <x v="2134"/>
    <s v=" Mr"/>
    <s v="Phares"/>
    <n v="27.36"/>
    <n v="5.59"/>
    <s v="yes"/>
    <x v="0"/>
    <x v="0"/>
    <x v="0"/>
    <x v="1"/>
    <x v="3"/>
    <x v="2"/>
    <d v="1971-06-18T00:00:00"/>
    <x v="4"/>
    <x v="3"/>
    <s v="tier - 1"/>
    <x v="2125"/>
    <x v="2"/>
  </r>
  <r>
    <x v="2135"/>
    <s v=" Mr"/>
    <s v="Curley"/>
    <n v="22.3"/>
    <n v="4.8899999999999997"/>
    <s v="yes"/>
    <x v="0"/>
    <x v="0"/>
    <x v="0"/>
    <x v="1"/>
    <x v="2"/>
    <x v="2"/>
    <d v="1971-08-23T00:00:00"/>
    <x v="31"/>
    <x v="0"/>
    <s v="tier - 3"/>
    <x v="2126"/>
    <x v="2"/>
  </r>
  <r>
    <x v="2136"/>
    <s v=" Mr"/>
    <s v="Johnston"/>
    <n v="26.03"/>
    <n v="5.81"/>
    <s v="yes"/>
    <x v="0"/>
    <x v="0"/>
    <x v="0"/>
    <x v="1"/>
    <x v="3"/>
    <x v="1"/>
    <d v="1974-09-06T00:00:00"/>
    <x v="13"/>
    <x v="3"/>
    <s v="tier - 3"/>
    <x v="2127"/>
    <x v="2"/>
  </r>
  <r>
    <x v="2137"/>
    <s v=" Mrs"/>
    <s v="Padula"/>
    <n v="27.74"/>
    <n v="4.29"/>
    <s v="No"/>
    <x v="1"/>
    <x v="0"/>
    <x v="1"/>
    <x v="1"/>
    <x v="3"/>
    <x v="2"/>
    <d v="1969-09-09T00:00:00"/>
    <x v="45"/>
    <x v="3"/>
    <s v="tier - 1"/>
    <x v="2128"/>
    <x v="2"/>
  </r>
  <r>
    <x v="2138"/>
    <s v=" Mr"/>
    <s v="Gamirov"/>
    <n v="32.11"/>
    <n v="4.03"/>
    <s v="yes"/>
    <x v="1"/>
    <x v="0"/>
    <x v="2"/>
    <x v="1"/>
    <x v="0"/>
    <x v="2"/>
    <d v="1999-08-23T00:00:00"/>
    <x v="16"/>
    <x v="7"/>
    <s v="tier - 3"/>
    <x v="2129"/>
    <x v="2"/>
  </r>
  <r>
    <x v="2139"/>
    <s v=" Mr"/>
    <s v="Briot"/>
    <n v="25.175000000000001"/>
    <n v="6.29"/>
    <s v="yes"/>
    <x v="1"/>
    <x v="0"/>
    <x v="2"/>
    <x v="1"/>
    <x v="3"/>
    <x v="1"/>
    <d v="1973-06-25T00:00:00"/>
    <x v="29"/>
    <x v="4"/>
    <s v="tier - 3"/>
    <x v="2130"/>
    <x v="1"/>
  </r>
  <r>
    <x v="2140"/>
    <s v=" Ms"/>
    <s v="De Hueck"/>
    <n v="39.49"/>
    <n v="4.4800000000000004"/>
    <s v="yes"/>
    <x v="0"/>
    <x v="0"/>
    <x v="0"/>
    <x v="1"/>
    <x v="0"/>
    <x v="2"/>
    <d v="1980-10-28T00:00:00"/>
    <x v="29"/>
    <x v="1"/>
    <s v="tier - 3"/>
    <x v="2131"/>
    <x v="2"/>
  </r>
  <r>
    <x v="2141"/>
    <s v=" Ms"/>
    <s v="Putt"/>
    <n v="34.869999999999997"/>
    <n v="5.51"/>
    <s v="yes"/>
    <x v="0"/>
    <x v="0"/>
    <x v="0"/>
    <x v="1"/>
    <x v="0"/>
    <x v="2"/>
    <d v="1973-10-11T00:00:00"/>
    <x v="31"/>
    <x v="14"/>
    <s v="tier - 1"/>
    <x v="2132"/>
    <x v="2"/>
  </r>
  <r>
    <x v="2142"/>
    <s v=" Ms"/>
    <s v="Deiman"/>
    <n v="34.6"/>
    <n v="4.5"/>
    <s v="yes"/>
    <x v="0"/>
    <x v="0"/>
    <x v="0"/>
    <x v="1"/>
    <x v="0"/>
    <x v="2"/>
    <d v="1974-08-16T00:00:00"/>
    <x v="15"/>
    <x v="0"/>
    <s v="tier - 1"/>
    <x v="2133"/>
    <x v="2"/>
  </r>
  <r>
    <x v="2143"/>
    <s v=" Ms"/>
    <s v="Bonanni"/>
    <n v="25.8"/>
    <n v="6.29"/>
    <s v="yes"/>
    <x v="0"/>
    <x v="0"/>
    <x v="0"/>
    <x v="1"/>
    <x v="3"/>
    <x v="1"/>
    <d v="1969-08-10T00:00:00"/>
    <x v="35"/>
    <x v="1"/>
    <s v="tier - 3"/>
    <x v="2134"/>
    <x v="2"/>
  </r>
  <r>
    <x v="2144"/>
    <s v=" Mr"/>
    <s v="Stein"/>
    <n v="35.86"/>
    <n v="4.33"/>
    <s v="No"/>
    <x v="0"/>
    <x v="0"/>
    <x v="1"/>
    <x v="1"/>
    <x v="0"/>
    <x v="2"/>
    <d v="1965-10-21T00:00:00"/>
    <x v="15"/>
    <x v="1"/>
    <s v="tier - 2"/>
    <x v="2135"/>
    <x v="1"/>
  </r>
  <r>
    <x v="2145"/>
    <s v=" Mr"/>
    <s v="Laumann"/>
    <n v="40.47"/>
    <n v="11.15"/>
    <s v="No"/>
    <x v="0"/>
    <x v="0"/>
    <x v="0"/>
    <x v="1"/>
    <x v="0"/>
    <x v="0"/>
    <d v="1975-08-03T00:00:00"/>
    <x v="30"/>
    <x v="3"/>
    <s v="tier - 2"/>
    <x v="2136"/>
    <x v="2"/>
  </r>
  <r>
    <x v="2146"/>
    <s v=" Mr"/>
    <s v="Galaviz"/>
    <n v="32.01"/>
    <n v="6.45"/>
    <s v="No"/>
    <x v="0"/>
    <x v="0"/>
    <x v="1"/>
    <x v="1"/>
    <x v="0"/>
    <x v="1"/>
    <d v="1977-09-02T00:00:00"/>
    <x v="16"/>
    <x v="0"/>
    <s v="tier - 3"/>
    <x v="2137"/>
    <x v="2"/>
  </r>
  <r>
    <x v="2147"/>
    <s v=" Mr"/>
    <s v="Piper"/>
    <n v="33"/>
    <n v="9.27"/>
    <s v="No"/>
    <x v="0"/>
    <x v="0"/>
    <x v="0"/>
    <x v="1"/>
    <x v="0"/>
    <x v="0"/>
    <d v="1979-07-17T00:00:00"/>
    <x v="46"/>
    <x v="1"/>
    <s v="tier - 2"/>
    <x v="2138"/>
    <x v="0"/>
  </r>
  <r>
    <x v="2148"/>
    <s v=" Mr"/>
    <s v="Cantini"/>
    <n v="29.3"/>
    <n v="6.15"/>
    <s v="No"/>
    <x v="0"/>
    <x v="0"/>
    <x v="1"/>
    <x v="1"/>
    <x v="3"/>
    <x v="1"/>
    <d v="1977-10-15T00:00:00"/>
    <x v="15"/>
    <x v="1"/>
    <s v="tier - 2"/>
    <x v="2139"/>
    <x v="2"/>
  </r>
  <r>
    <x v="2149"/>
    <s v=" Mr"/>
    <s v="Hartman"/>
    <n v="25.8"/>
    <n v="4.13"/>
    <s v="No"/>
    <x v="0"/>
    <x v="0"/>
    <x v="1"/>
    <x v="1"/>
    <x v="3"/>
    <x v="2"/>
    <d v="1977-09-24T00:00:00"/>
    <x v="20"/>
    <x v="2"/>
    <s v="tier - 1"/>
    <x v="2140"/>
    <x v="2"/>
  </r>
  <r>
    <x v="2150"/>
    <s v=" Mr"/>
    <s v="Werhane"/>
    <n v="23.4"/>
    <n v="4.24"/>
    <s v="No"/>
    <x v="0"/>
    <x v="0"/>
    <x v="1"/>
    <x v="1"/>
    <x v="2"/>
    <x v="2"/>
    <d v="1973-07-11T00:00:00"/>
    <x v="19"/>
    <x v="6"/>
    <s v="tier - 1"/>
    <x v="2141"/>
    <x v="2"/>
  </r>
  <r>
    <x v="2151"/>
    <s v=" Mr"/>
    <s v="Davies"/>
    <n v="27.93"/>
    <n v="9.8800000000000008"/>
    <s v="No"/>
    <x v="0"/>
    <x v="0"/>
    <x v="0"/>
    <x v="1"/>
    <x v="3"/>
    <x v="0"/>
    <d v="1983-07-25T00:00:00"/>
    <x v="17"/>
    <x v="3"/>
    <s v="tier - 3"/>
    <x v="2142"/>
    <x v="2"/>
  </r>
  <r>
    <x v="2152"/>
    <s v=" Mr"/>
    <s v="Hummel"/>
    <n v="22"/>
    <n v="9.5"/>
    <s v="No"/>
    <x v="0"/>
    <x v="0"/>
    <x v="0"/>
    <x v="1"/>
    <x v="2"/>
    <x v="0"/>
    <d v="1983-12-30T00:00:00"/>
    <x v="4"/>
    <x v="0"/>
    <s v="tier - 1"/>
    <x v="2143"/>
    <x v="2"/>
  </r>
  <r>
    <x v="2153"/>
    <s v=" Mr"/>
    <s v="Lutz"/>
    <n v="36.86"/>
    <n v="4.97"/>
    <s v="yes"/>
    <x v="0"/>
    <x v="0"/>
    <x v="0"/>
    <x v="1"/>
    <x v="0"/>
    <x v="2"/>
    <d v="1987-11-11T00:00:00"/>
    <x v="33"/>
    <x v="3"/>
    <s v="tier - 2"/>
    <x v="2144"/>
    <x v="2"/>
  </r>
  <r>
    <x v="2154"/>
    <s v=" Mr"/>
    <s v="Waters"/>
    <n v="31.254999999999999"/>
    <n v="5.49"/>
    <s v="yes"/>
    <x v="0"/>
    <x v="0"/>
    <x v="0"/>
    <x v="1"/>
    <x v="0"/>
    <x v="2"/>
    <d v="1982-12-06T00:00:00"/>
    <x v="22"/>
    <x v="6"/>
    <s v="tier - 2"/>
    <x v="2145"/>
    <x v="2"/>
  </r>
  <r>
    <x v="2155"/>
    <s v=" Mr"/>
    <s v="Viglienzoni"/>
    <n v="23.06"/>
    <n v="4.47"/>
    <s v="No"/>
    <x v="0"/>
    <x v="0"/>
    <x v="0"/>
    <x v="1"/>
    <x v="2"/>
    <x v="2"/>
    <d v="1975-09-26T00:00:00"/>
    <x v="33"/>
    <x v="1"/>
    <s v="tier - 3"/>
    <x v="2146"/>
    <x v="2"/>
  </r>
  <r>
    <x v="2156"/>
    <s v=" Mr"/>
    <s v="Rathbun"/>
    <n v="28.975000000000001"/>
    <n v="4.34"/>
    <s v="yes"/>
    <x v="0"/>
    <x v="0"/>
    <x v="0"/>
    <x v="1"/>
    <x v="3"/>
    <x v="2"/>
    <d v="1988-09-21T00:00:00"/>
    <x v="34"/>
    <x v="12"/>
    <s v="tier - 1"/>
    <x v="2147"/>
    <x v="2"/>
  </r>
  <r>
    <x v="2157"/>
    <s v=" Ms"/>
    <s v="crane"/>
    <n v="33.299999999999997"/>
    <n v="9.49"/>
    <s v="No"/>
    <x v="0"/>
    <x v="0"/>
    <x v="0"/>
    <x v="1"/>
    <x v="0"/>
    <x v="0"/>
    <d v="1975-08-21T00:00:00"/>
    <x v="16"/>
    <x v="0"/>
    <s v="tier - 1"/>
    <x v="2148"/>
    <x v="2"/>
  </r>
  <r>
    <x v="2158"/>
    <s v=" Ms"/>
    <s v="Conant"/>
    <n v="33"/>
    <n v="10.16"/>
    <s v="No"/>
    <x v="0"/>
    <x v="0"/>
    <x v="0"/>
    <x v="1"/>
    <x v="0"/>
    <x v="0"/>
    <d v="1975-08-06T00:00:00"/>
    <x v="15"/>
    <x v="13"/>
    <s v="tier - 2"/>
    <x v="2149"/>
    <x v="2"/>
  </r>
  <r>
    <x v="2159"/>
    <s v=" Ms"/>
    <s v="Huyser-Wierenga"/>
    <n v="31.46"/>
    <n v="11.19"/>
    <s v="No"/>
    <x v="0"/>
    <x v="0"/>
    <x v="0"/>
    <x v="1"/>
    <x v="0"/>
    <x v="0"/>
    <d v="1975-11-06T00:00:00"/>
    <x v="19"/>
    <x v="0"/>
    <s v="tier - 3"/>
    <x v="2150"/>
    <x v="2"/>
  </r>
  <r>
    <x v="2160"/>
    <s v=" Ms"/>
    <s v="Natalini"/>
    <n v="29.6"/>
    <n v="11.03"/>
    <s v="No"/>
    <x v="0"/>
    <x v="0"/>
    <x v="0"/>
    <x v="1"/>
    <x v="3"/>
    <x v="0"/>
    <d v="1981-12-27T00:00:00"/>
    <x v="40"/>
    <x v="0"/>
    <s v="tier - 3"/>
    <x v="2151"/>
    <x v="2"/>
  </r>
  <r>
    <x v="2161"/>
    <s v=" Ms"/>
    <s v="Robbins"/>
    <n v="22.05"/>
    <n v="4.43"/>
    <s v="yes"/>
    <x v="0"/>
    <x v="0"/>
    <x v="0"/>
    <x v="1"/>
    <x v="2"/>
    <x v="2"/>
    <d v="1983-07-24T00:00:00"/>
    <x v="44"/>
    <x v="0"/>
    <s v="tier - 3"/>
    <x v="2152"/>
    <x v="2"/>
  </r>
  <r>
    <x v="2162"/>
    <s v=" Mrs"/>
    <s v="Stanislav"/>
    <n v="27.06"/>
    <n v="6.14"/>
    <s v="No"/>
    <x v="1"/>
    <x v="0"/>
    <x v="1"/>
    <x v="1"/>
    <x v="3"/>
    <x v="1"/>
    <d v="1977-07-26T00:00:00"/>
    <x v="17"/>
    <x v="2"/>
    <s v="tier - 2"/>
    <x v="2153"/>
    <x v="2"/>
  </r>
  <r>
    <x v="2163"/>
    <s v=" Ms"/>
    <s v="Meyer"/>
    <n v="20.49"/>
    <n v="4.87"/>
    <s v="No"/>
    <x v="0"/>
    <x v="0"/>
    <x v="0"/>
    <x v="1"/>
    <x v="2"/>
    <x v="2"/>
    <d v="1979-08-13T00:00:00"/>
    <x v="30"/>
    <x v="2"/>
    <s v="tier - 2"/>
    <x v="2154"/>
    <x v="2"/>
  </r>
  <r>
    <x v="2164"/>
    <s v=" Mr"/>
    <s v="Mears"/>
    <n v="28.4"/>
    <n v="4.3"/>
    <s v="No"/>
    <x v="0"/>
    <x v="1"/>
    <x v="1"/>
    <x v="1"/>
    <x v="3"/>
    <x v="2"/>
    <d v="1977-12-29T00:00:00"/>
    <x v="36"/>
    <x v="0"/>
    <s v="tier - 3"/>
    <x v="2155"/>
    <x v="2"/>
  </r>
  <r>
    <x v="2165"/>
    <s v=" Mr"/>
    <s v="Neill"/>
    <n v="41.91"/>
    <n v="6.19"/>
    <s v="No"/>
    <x v="0"/>
    <x v="0"/>
    <x v="0"/>
    <x v="1"/>
    <x v="0"/>
    <x v="1"/>
    <d v="1977-06-21T00:00:00"/>
    <x v="30"/>
    <x v="3"/>
    <s v="tier - 1"/>
    <x v="2156"/>
    <x v="2"/>
  </r>
  <r>
    <x v="2166"/>
    <s v=" Mr"/>
    <s v="Tola"/>
    <n v="24.6"/>
    <n v="6.19"/>
    <s v="No"/>
    <x v="0"/>
    <x v="1"/>
    <x v="1"/>
    <x v="1"/>
    <x v="2"/>
    <x v="1"/>
    <d v="1977-12-26T00:00:00"/>
    <x v="29"/>
    <x v="1"/>
    <s v="tier - 2"/>
    <x v="2157"/>
    <x v="2"/>
  </r>
  <r>
    <x v="2167"/>
    <s v=" Mr"/>
    <s v="Briskman"/>
    <n v="20.9"/>
    <n v="5.12"/>
    <s v="No"/>
    <x v="0"/>
    <x v="1"/>
    <x v="1"/>
    <x v="1"/>
    <x v="2"/>
    <x v="2"/>
    <d v="1993-11-10T00:00:00"/>
    <x v="29"/>
    <x v="1"/>
    <s v="tier - 1"/>
    <x v="2158"/>
    <x v="2"/>
  </r>
  <r>
    <x v="2168"/>
    <s v=" Mr"/>
    <s v="Ritzenhein"/>
    <n v="34.4"/>
    <n v="4.04"/>
    <s v="No"/>
    <x v="0"/>
    <x v="0"/>
    <x v="0"/>
    <x v="1"/>
    <x v="0"/>
    <x v="2"/>
    <d v="1992-09-09T00:00:00"/>
    <x v="15"/>
    <x v="1"/>
    <s v="tier - 2"/>
    <x v="2159"/>
    <x v="2"/>
  </r>
  <r>
    <x v="2169"/>
    <s v=" Mr"/>
    <s v="Malkowski"/>
    <n v="32.56"/>
    <n v="5.36"/>
    <s v="No"/>
    <x v="0"/>
    <x v="0"/>
    <x v="0"/>
    <x v="1"/>
    <x v="0"/>
    <x v="2"/>
    <d v="1984-06-19T00:00:00"/>
    <x v="18"/>
    <x v="4"/>
    <s v="tier - 2"/>
    <x v="2160"/>
    <x v="2"/>
  </r>
  <r>
    <x v="2170"/>
    <s v=" Ms"/>
    <s v="Andreyko"/>
    <n v="27.98"/>
    <n v="4.38"/>
    <s v="No"/>
    <x v="1"/>
    <x v="0"/>
    <x v="1"/>
    <x v="1"/>
    <x v="3"/>
    <x v="2"/>
    <d v="1966-06-12T00:00:00"/>
    <x v="32"/>
    <x v="4"/>
    <s v="tier - 1"/>
    <x v="2161"/>
    <x v="1"/>
  </r>
  <r>
    <x v="2171"/>
    <s v=" Mr"/>
    <s v="Landry"/>
    <n v="26.51"/>
    <n v="4.58"/>
    <s v="No"/>
    <x v="0"/>
    <x v="0"/>
    <x v="0"/>
    <x v="1"/>
    <x v="3"/>
    <x v="2"/>
    <d v="1972-09-04T00:00:00"/>
    <x v="31"/>
    <x v="0"/>
    <s v="tier - 1"/>
    <x v="2162"/>
    <x v="1"/>
  </r>
  <r>
    <x v="2172"/>
    <s v=" Mr"/>
    <s v="Lozier"/>
    <n v="29.734999999999999"/>
    <n v="11.92"/>
    <s v="No"/>
    <x v="0"/>
    <x v="0"/>
    <x v="0"/>
    <x v="1"/>
    <x v="3"/>
    <x v="0"/>
    <d v="1972-09-09T00:00:00"/>
    <x v="31"/>
    <x v="1"/>
    <s v="tier - 3"/>
    <x v="2163"/>
    <x v="2"/>
  </r>
  <r>
    <x v="2173"/>
    <s v=" Ms"/>
    <s v="O'Brien"/>
    <n v="40.5"/>
    <n v="5.4"/>
    <s v="No"/>
    <x v="0"/>
    <x v="1"/>
    <x v="1"/>
    <x v="1"/>
    <x v="0"/>
    <x v="2"/>
    <d v="1963-09-24T00:00:00"/>
    <x v="35"/>
    <x v="1"/>
    <s v="tier - 2"/>
    <x v="2164"/>
    <x v="1"/>
  </r>
  <r>
    <x v="2174"/>
    <s v=" Mr"/>
    <s v="Rodas"/>
    <n v="25.64"/>
    <n v="4.76"/>
    <s v="No"/>
    <x v="0"/>
    <x v="0"/>
    <x v="1"/>
    <x v="1"/>
    <x v="3"/>
    <x v="2"/>
    <d v="1975-09-28T00:00:00"/>
    <x v="46"/>
    <x v="0"/>
    <s v="tier - 2"/>
    <x v="2165"/>
    <x v="1"/>
  </r>
  <r>
    <x v="2175"/>
    <s v=" Ms"/>
    <s v="O'Connor"/>
    <n v="32.9"/>
    <n v="4.78"/>
    <s v="No"/>
    <x v="0"/>
    <x v="1"/>
    <x v="1"/>
    <x v="1"/>
    <x v="0"/>
    <x v="2"/>
    <d v="1977-09-04T00:00:00"/>
    <x v="31"/>
    <x v="0"/>
    <s v="tier - 1"/>
    <x v="2166"/>
    <x v="1"/>
  </r>
  <r>
    <x v="2176"/>
    <s v=" Ms"/>
    <s v="White"/>
    <n v="29.8"/>
    <n v="4.26"/>
    <s v="No"/>
    <x v="0"/>
    <x v="1"/>
    <x v="1"/>
    <x v="1"/>
    <x v="3"/>
    <x v="2"/>
    <d v="1979-06-11T00:00:00"/>
    <x v="20"/>
    <x v="3"/>
    <s v="tier - 2"/>
    <x v="2167"/>
    <x v="2"/>
  </r>
  <r>
    <x v="2177"/>
    <s v=" Ms"/>
    <s v="Davenport"/>
    <n v="28.9"/>
    <n v="5.85"/>
    <s v="No"/>
    <x v="0"/>
    <x v="1"/>
    <x v="1"/>
    <x v="1"/>
    <x v="3"/>
    <x v="1"/>
    <d v="1971-09-18T00:00:00"/>
    <x v="46"/>
    <x v="3"/>
    <s v="tier - 3"/>
    <x v="2168"/>
    <x v="2"/>
  </r>
  <r>
    <x v="2178"/>
    <s v=" Ms"/>
    <s v="Karmen"/>
    <n v="24.7"/>
    <n v="5.32"/>
    <s v="No"/>
    <x v="0"/>
    <x v="1"/>
    <x v="1"/>
    <x v="1"/>
    <x v="2"/>
    <x v="2"/>
    <d v="1971-09-04T00:00:00"/>
    <x v="43"/>
    <x v="7"/>
    <s v="tier - 3"/>
    <x v="2169"/>
    <x v="2"/>
  </r>
  <r>
    <x v="2179"/>
    <s v=" Ms"/>
    <s v="Miller"/>
    <n v="20.6"/>
    <n v="5.14"/>
    <s v="No"/>
    <x v="0"/>
    <x v="1"/>
    <x v="1"/>
    <x v="1"/>
    <x v="2"/>
    <x v="2"/>
    <d v="1976-06-12T00:00:00"/>
    <x v="36"/>
    <x v="0"/>
    <s v="tier - 1"/>
    <x v="2170"/>
    <x v="2"/>
  </r>
  <r>
    <x v="2180"/>
    <s v=" Ms"/>
    <s v="Lippmann"/>
    <n v="18.600000000000001"/>
    <n v="5"/>
    <s v="No"/>
    <x v="0"/>
    <x v="1"/>
    <x v="1"/>
    <x v="1"/>
    <x v="2"/>
    <x v="2"/>
    <d v="1976-07-07T00:00:00"/>
    <x v="31"/>
    <x v="1"/>
    <s v="tier - 1"/>
    <x v="2171"/>
    <x v="1"/>
  </r>
  <r>
    <x v="2181"/>
    <s v=" Ms"/>
    <s v="Klehm"/>
    <n v="17.8"/>
    <n v="4.55"/>
    <s v="No"/>
    <x v="0"/>
    <x v="1"/>
    <x v="1"/>
    <x v="1"/>
    <x v="1"/>
    <x v="2"/>
    <d v="1976-07-20T00:00:00"/>
    <x v="40"/>
    <x v="0"/>
    <s v="tier - 2"/>
    <x v="2172"/>
    <x v="1"/>
  </r>
  <r>
    <x v="2182"/>
    <s v=" Mr"/>
    <s v="Murphy"/>
    <n v="35.200000000000003"/>
    <n v="5.97"/>
    <s v="No"/>
    <x v="1"/>
    <x v="0"/>
    <x v="1"/>
    <x v="1"/>
    <x v="0"/>
    <x v="1"/>
    <d v="1976-07-12T00:00:00"/>
    <x v="28"/>
    <x v="0"/>
    <s v="tier - 2"/>
    <x v="2173"/>
    <x v="1"/>
  </r>
  <r>
    <x v="2183"/>
    <s v=" Mr"/>
    <s v="Desisa"/>
    <n v="33.770000000000003"/>
    <n v="4.0199999999999996"/>
    <s v="No"/>
    <x v="1"/>
    <x v="0"/>
    <x v="1"/>
    <x v="1"/>
    <x v="0"/>
    <x v="2"/>
    <d v="1993-06-22T00:00:00"/>
    <x v="11"/>
    <x v="3"/>
    <s v="tier - 1"/>
    <x v="2174"/>
    <x v="2"/>
  </r>
  <r>
    <x v="2184"/>
    <s v=" Mr"/>
    <s v="Brooks"/>
    <n v="30.03"/>
    <n v="4.04"/>
    <s v="No"/>
    <x v="1"/>
    <x v="0"/>
    <x v="1"/>
    <x v="1"/>
    <x v="0"/>
    <x v="2"/>
    <d v="1979-08-07T00:00:00"/>
    <x v="40"/>
    <x v="3"/>
    <s v="tier - 2"/>
    <x v="2175"/>
    <x v="2"/>
  </r>
  <r>
    <x v="2185"/>
    <s v=" Mr"/>
    <s v="Stone"/>
    <n v="29.37"/>
    <n v="5.54"/>
    <s v="No"/>
    <x v="1"/>
    <x v="0"/>
    <x v="1"/>
    <x v="1"/>
    <x v="3"/>
    <x v="2"/>
    <d v="1978-06-26T00:00:00"/>
    <x v="17"/>
    <x v="3"/>
    <s v="tier - 3"/>
    <x v="2176"/>
    <x v="1"/>
  </r>
  <r>
    <x v="2186"/>
    <s v=" Mr"/>
    <s v="Weispfennig"/>
    <n v="28.5"/>
    <n v="4.03"/>
    <s v="No"/>
    <x v="1"/>
    <x v="0"/>
    <x v="1"/>
    <x v="1"/>
    <x v="3"/>
    <x v="2"/>
    <d v="1974-06-06T00:00:00"/>
    <x v="43"/>
    <x v="0"/>
    <s v="tier - 3"/>
    <x v="2177"/>
    <x v="2"/>
  </r>
  <r>
    <x v="2187"/>
    <s v=" Mr"/>
    <s v="Sorrell"/>
    <n v="23.32"/>
    <n v="5.62"/>
    <s v="No"/>
    <x v="1"/>
    <x v="0"/>
    <x v="1"/>
    <x v="1"/>
    <x v="2"/>
    <x v="2"/>
    <d v="1974-12-22T00:00:00"/>
    <x v="0"/>
    <x v="0"/>
    <s v="tier - 2"/>
    <x v="2178"/>
    <x v="2"/>
  </r>
  <r>
    <x v="2188"/>
    <s v=" Mr"/>
    <s v="Morris"/>
    <n v="26.125"/>
    <n v="5.27"/>
    <s v="No"/>
    <x v="1"/>
    <x v="0"/>
    <x v="1"/>
    <x v="1"/>
    <x v="3"/>
    <x v="2"/>
    <d v="1974-09-26T00:00:00"/>
    <x v="36"/>
    <x v="0"/>
    <s v="tier - 2"/>
    <x v="2179"/>
    <x v="2"/>
  </r>
  <r>
    <x v="2189"/>
    <s v=" Mr"/>
    <s v="Marek"/>
    <n v="25.46"/>
    <n v="5.18"/>
    <s v="No"/>
    <x v="1"/>
    <x v="0"/>
    <x v="1"/>
    <x v="1"/>
    <x v="3"/>
    <x v="2"/>
    <d v="1974-08-05T00:00:00"/>
    <x v="15"/>
    <x v="10"/>
    <s v="tier - 1"/>
    <x v="2180"/>
    <x v="2"/>
  </r>
  <r>
    <x v="2190"/>
    <s v=" Mr"/>
    <s v="Armstrong"/>
    <n v="23.75"/>
    <n v="5.27"/>
    <s v="No"/>
    <x v="1"/>
    <x v="0"/>
    <x v="1"/>
    <x v="1"/>
    <x v="2"/>
    <x v="2"/>
    <d v="1964-09-05T00:00:00"/>
    <x v="15"/>
    <x v="10"/>
    <s v="tier - 3"/>
    <x v="2181"/>
    <x v="1"/>
  </r>
  <r>
    <x v="2191"/>
    <s v=" Mr"/>
    <s v="Werner"/>
    <n v="23.085000000000001"/>
    <n v="5.62"/>
    <s v="No"/>
    <x v="1"/>
    <x v="0"/>
    <x v="1"/>
    <x v="1"/>
    <x v="2"/>
    <x v="2"/>
    <d v="1982-09-27T00:00:00"/>
    <x v="15"/>
    <x v="10"/>
    <s v="tier - 2"/>
    <x v="2182"/>
    <x v="2"/>
  </r>
  <r>
    <x v="2192"/>
    <s v=" Mr"/>
    <s v="Gries"/>
    <n v="22.99"/>
    <n v="5.0599999999999996"/>
    <s v="No"/>
    <x v="1"/>
    <x v="0"/>
    <x v="1"/>
    <x v="1"/>
    <x v="2"/>
    <x v="2"/>
    <d v="1976-09-02T00:00:00"/>
    <x v="18"/>
    <x v="3"/>
    <s v="tier - 2"/>
    <x v="2183"/>
    <x v="2"/>
  </r>
  <r>
    <x v="2193"/>
    <s v=" Mr"/>
    <s v="Mills"/>
    <n v="21.47"/>
    <n v="4.6900000000000004"/>
    <s v="No"/>
    <x v="1"/>
    <x v="0"/>
    <x v="1"/>
    <x v="1"/>
    <x v="2"/>
    <x v="2"/>
    <d v="1976-06-30T00:00:00"/>
    <x v="46"/>
    <x v="3"/>
    <s v="tier - 2"/>
    <x v="2184"/>
    <x v="2"/>
  </r>
  <r>
    <x v="2194"/>
    <s v=" Mr"/>
    <s v="Penny"/>
    <n v="15.96"/>
    <n v="5.44"/>
    <s v="No"/>
    <x v="1"/>
    <x v="0"/>
    <x v="1"/>
    <x v="1"/>
    <x v="1"/>
    <x v="2"/>
    <d v="1976-09-03T00:00:00"/>
    <x v="46"/>
    <x v="10"/>
    <s v="tier - 3"/>
    <x v="2185"/>
    <x v="2"/>
  </r>
  <r>
    <x v="2195"/>
    <s v=" Mr"/>
    <s v="Hicks"/>
    <n v="39.5"/>
    <n v="5.05"/>
    <s v="No"/>
    <x v="1"/>
    <x v="0"/>
    <x v="1"/>
    <x v="1"/>
    <x v="0"/>
    <x v="2"/>
    <d v="1978-06-30T00:00:00"/>
    <x v="14"/>
    <x v="0"/>
    <s v="tier - 2"/>
    <x v="2186"/>
    <x v="2"/>
  </r>
  <r>
    <x v="2196"/>
    <s v=" Mr"/>
    <s v="Masayesva"/>
    <n v="33.770000000000003"/>
    <n v="6"/>
    <s v="No"/>
    <x v="1"/>
    <x v="0"/>
    <x v="1"/>
    <x v="1"/>
    <x v="0"/>
    <x v="1"/>
    <d v="1978-10-24T00:00:00"/>
    <x v="35"/>
    <x v="0"/>
    <s v="tier - 3"/>
    <x v="2187"/>
    <x v="2"/>
  </r>
  <r>
    <x v="2197"/>
    <s v=" Mr"/>
    <s v="Paavola"/>
    <n v="26.84"/>
    <n v="5.99"/>
    <s v="yes"/>
    <x v="1"/>
    <x v="0"/>
    <x v="1"/>
    <x v="1"/>
    <x v="3"/>
    <x v="1"/>
    <d v="1962-11-23T00:00:00"/>
    <x v="31"/>
    <x v="1"/>
    <s v="tier - 3"/>
    <x v="2188"/>
    <x v="1"/>
  </r>
  <r>
    <x v="2198"/>
    <s v=" Mr"/>
    <s v="Gehlsen"/>
    <n v="35.53"/>
    <n v="4.3600000000000003"/>
    <s v="No"/>
    <x v="0"/>
    <x v="1"/>
    <x v="1"/>
    <x v="1"/>
    <x v="0"/>
    <x v="2"/>
    <d v="1997-10-21T00:00:00"/>
    <x v="46"/>
    <x v="1"/>
    <s v="tier - 1"/>
    <x v="2189"/>
    <x v="2"/>
  </r>
  <r>
    <x v="2199"/>
    <s v=" Mr"/>
    <s v="Roche"/>
    <n v="30.59"/>
    <n v="4.41"/>
    <s v="No"/>
    <x v="0"/>
    <x v="1"/>
    <x v="1"/>
    <x v="1"/>
    <x v="0"/>
    <x v="2"/>
    <d v="1982-06-28T00:00:00"/>
    <x v="34"/>
    <x v="0"/>
    <s v="tier - 3"/>
    <x v="2190"/>
    <x v="1"/>
  </r>
  <r>
    <x v="2200"/>
    <s v=" Mr"/>
    <s v="Hearn"/>
    <n v="30.59"/>
    <n v="4.17"/>
    <s v="No"/>
    <x v="0"/>
    <x v="1"/>
    <x v="1"/>
    <x v="1"/>
    <x v="0"/>
    <x v="2"/>
    <d v="1990-06-21T00:00:00"/>
    <x v="35"/>
    <x v="4"/>
    <s v="tier - 3"/>
    <x v="2191"/>
    <x v="2"/>
  </r>
  <r>
    <x v="2201"/>
    <s v=" Mr"/>
    <s v="Dimson"/>
    <n v="27.835000000000001"/>
    <n v="4.4400000000000004"/>
    <s v="No"/>
    <x v="0"/>
    <x v="1"/>
    <x v="1"/>
    <x v="1"/>
    <x v="3"/>
    <x v="2"/>
    <d v="1973-09-03T00:00:00"/>
    <x v="17"/>
    <x v="0"/>
    <s v="tier - 2"/>
    <x v="2192"/>
    <x v="2"/>
  </r>
  <r>
    <x v="2202"/>
    <s v=" Ms"/>
    <s v="Slason"/>
    <n v="40.26"/>
    <n v="5.52"/>
    <s v="No"/>
    <x v="1"/>
    <x v="0"/>
    <x v="1"/>
    <x v="1"/>
    <x v="0"/>
    <x v="2"/>
    <d v="1973-08-30T00:00:00"/>
    <x v="31"/>
    <x v="0"/>
    <s v="tier - 1"/>
    <x v="2193"/>
    <x v="1"/>
  </r>
  <r>
    <x v="2203"/>
    <s v=" Ms"/>
    <s v="Gibson"/>
    <n v="39.82"/>
    <n v="6.01"/>
    <s v="No"/>
    <x v="1"/>
    <x v="0"/>
    <x v="1"/>
    <x v="1"/>
    <x v="0"/>
    <x v="1"/>
    <d v="1973-12-16T00:00:00"/>
    <x v="3"/>
    <x v="0"/>
    <s v="tier - 1"/>
    <x v="2194"/>
    <x v="1"/>
  </r>
  <r>
    <x v="2204"/>
    <s v=" Ms"/>
    <s v="Erdos"/>
    <n v="39.159999999999997"/>
    <n v="5.81"/>
    <s v="No"/>
    <x v="1"/>
    <x v="0"/>
    <x v="1"/>
    <x v="1"/>
    <x v="0"/>
    <x v="1"/>
    <d v="1978-09-01T00:00:00"/>
    <x v="31"/>
    <x v="0"/>
    <s v="tier - 1"/>
    <x v="2195"/>
    <x v="1"/>
  </r>
  <r>
    <x v="2205"/>
    <s v=" Mr"/>
    <s v="Cushman"/>
    <n v="25.555"/>
    <n v="4.37"/>
    <s v="No"/>
    <x v="0"/>
    <x v="1"/>
    <x v="1"/>
    <x v="1"/>
    <x v="3"/>
    <x v="2"/>
    <d v="1973-10-11T00:00:00"/>
    <x v="18"/>
    <x v="0"/>
    <s v="tier - 2"/>
    <x v="2196"/>
    <x v="2"/>
  </r>
  <r>
    <x v="2206"/>
    <s v=" Mr"/>
    <s v="Hammel"/>
    <n v="25.175000000000001"/>
    <n v="5.74"/>
    <s v="No"/>
    <x v="0"/>
    <x v="1"/>
    <x v="1"/>
    <x v="1"/>
    <x v="3"/>
    <x v="1"/>
    <d v="1967-06-10T00:00:00"/>
    <x v="10"/>
    <x v="0"/>
    <s v="tier - 1"/>
    <x v="2197"/>
    <x v="1"/>
  </r>
  <r>
    <x v="2207"/>
    <s v=" Ms"/>
    <s v="Ytterstad"/>
    <n v="38.28"/>
    <n v="5.39"/>
    <s v="No"/>
    <x v="1"/>
    <x v="0"/>
    <x v="1"/>
    <x v="1"/>
    <x v="0"/>
    <x v="2"/>
    <d v="1975-12-21T00:00:00"/>
    <x v="15"/>
    <x v="15"/>
    <s v="tier - 3"/>
    <x v="2198"/>
    <x v="1"/>
  </r>
  <r>
    <x v="2208"/>
    <s v=" Ms"/>
    <s v="Prince"/>
    <n v="38.17"/>
    <n v="4.07"/>
    <s v="No"/>
    <x v="1"/>
    <x v="0"/>
    <x v="1"/>
    <x v="1"/>
    <x v="0"/>
    <x v="2"/>
    <d v="1994-10-12T00:00:00"/>
    <x v="35"/>
    <x v="3"/>
    <s v="tier - 2"/>
    <x v="2199"/>
    <x v="2"/>
  </r>
  <r>
    <x v="2209"/>
    <s v=" Ms"/>
    <s v="Freeman"/>
    <n v="36.85"/>
    <n v="5.49"/>
    <s v="No"/>
    <x v="1"/>
    <x v="0"/>
    <x v="1"/>
    <x v="1"/>
    <x v="0"/>
    <x v="2"/>
    <d v="1993-11-07T00:00:00"/>
    <x v="18"/>
    <x v="7"/>
    <s v="tier - 1"/>
    <x v="2200"/>
    <x v="2"/>
  </r>
  <r>
    <x v="2210"/>
    <s v=" Mr"/>
    <s v="Petrulak"/>
    <n v="22.61"/>
    <n v="5.68"/>
    <s v="No"/>
    <x v="0"/>
    <x v="1"/>
    <x v="1"/>
    <x v="1"/>
    <x v="2"/>
    <x v="2"/>
    <d v="1965-10-21T00:00:00"/>
    <x v="30"/>
    <x v="0"/>
    <s v="tier - 1"/>
    <x v="2201"/>
    <x v="1"/>
  </r>
  <r>
    <x v="2211"/>
    <s v=" Mr"/>
    <s v="Lloyd"/>
    <n v="21.754999999999999"/>
    <n v="6.09"/>
    <s v="No"/>
    <x v="0"/>
    <x v="1"/>
    <x v="1"/>
    <x v="1"/>
    <x v="2"/>
    <x v="1"/>
    <d v="1975-12-15T00:00:00"/>
    <x v="4"/>
    <x v="0"/>
    <s v="tier - 2"/>
    <x v="2202"/>
    <x v="1"/>
  </r>
  <r>
    <x v="2212"/>
    <s v=" Mr"/>
    <s v="Zablocki"/>
    <n v="20.425000000000001"/>
    <n v="5.53"/>
    <s v="No"/>
    <x v="0"/>
    <x v="1"/>
    <x v="1"/>
    <x v="1"/>
    <x v="2"/>
    <x v="2"/>
    <d v="1965-08-11T00:00:00"/>
    <x v="11"/>
    <x v="1"/>
    <s v="tier - 1"/>
    <x v="2203"/>
    <x v="1"/>
  </r>
  <r>
    <x v="2213"/>
    <s v=" Ms"/>
    <s v="Van Meter"/>
    <n v="31.35"/>
    <n v="4.28"/>
    <s v="No"/>
    <x v="1"/>
    <x v="0"/>
    <x v="1"/>
    <x v="1"/>
    <x v="0"/>
    <x v="2"/>
    <d v="1975-06-28T00:00:00"/>
    <x v="24"/>
    <x v="3"/>
    <s v="tier - 3"/>
    <x v="2204"/>
    <x v="1"/>
  </r>
  <r>
    <x v="2214"/>
    <s v=" Ms"/>
    <s v="Babay"/>
    <n v="31.13"/>
    <n v="6.01"/>
    <s v="No"/>
    <x v="1"/>
    <x v="0"/>
    <x v="1"/>
    <x v="1"/>
    <x v="0"/>
    <x v="1"/>
    <d v="1970-12-12T00:00:00"/>
    <x v="0"/>
    <x v="0"/>
    <s v="tier - 1"/>
    <x v="2205"/>
    <x v="2"/>
  </r>
  <r>
    <x v="2215"/>
    <s v=" Mr"/>
    <s v="Taylor"/>
    <n v="17.48"/>
    <n v="4.59"/>
    <s v="No"/>
    <x v="0"/>
    <x v="1"/>
    <x v="1"/>
    <x v="1"/>
    <x v="1"/>
    <x v="2"/>
    <d v="1982-12-27T00:00:00"/>
    <x v="26"/>
    <x v="3"/>
    <s v="tier - 3"/>
    <x v="2206"/>
    <x v="2"/>
  </r>
  <r>
    <x v="2216"/>
    <s v=" Ms"/>
    <s v="Smith"/>
    <n v="22.57"/>
    <n v="5.8"/>
    <s v="yes"/>
    <x v="0"/>
    <x v="0"/>
    <x v="1"/>
    <x v="1"/>
    <x v="2"/>
    <x v="1"/>
    <d v="1985-11-28T00:00:00"/>
    <x v="31"/>
    <x v="0"/>
    <s v="tier - 3"/>
    <x v="2207"/>
    <x v="2"/>
  </r>
  <r>
    <x v="2217"/>
    <s v=" Ms"/>
    <s v="Moody"/>
    <n v="26.73"/>
    <n v="5.08"/>
    <s v="No"/>
    <x v="1"/>
    <x v="0"/>
    <x v="1"/>
    <x v="1"/>
    <x v="3"/>
    <x v="2"/>
    <d v="2003-12-12T00:00:00"/>
    <x v="4"/>
    <x v="15"/>
    <s v="tier - 2"/>
    <x v="2208"/>
    <x v="2"/>
  </r>
  <r>
    <x v="2218"/>
    <s v=" Ms"/>
    <s v="Swierzbinski"/>
    <n v="20.79"/>
    <n v="5.84"/>
    <s v="No"/>
    <x v="1"/>
    <x v="0"/>
    <x v="1"/>
    <x v="1"/>
    <x v="2"/>
    <x v="1"/>
    <d v="1977-11-06T00:00:00"/>
    <x v="46"/>
    <x v="15"/>
    <s v="tier - 2"/>
    <x v="2209"/>
    <x v="1"/>
  </r>
  <r>
    <x v="2219"/>
    <s v=" Ms"/>
    <s v="Schwartz"/>
    <n v="20.149999999999999"/>
    <n v="4.1500000000000004"/>
    <s v="No"/>
    <x v="0"/>
    <x v="0"/>
    <x v="1"/>
    <x v="1"/>
    <x v="2"/>
    <x v="2"/>
    <d v="1978-07-17T00:00:00"/>
    <x v="4"/>
    <x v="1"/>
    <s v="tier - 3"/>
    <x v="2210"/>
    <x v="2"/>
  </r>
  <r>
    <x v="2220"/>
    <s v=" Mr"/>
    <s v="Sanseverino"/>
    <n v="36.85"/>
    <n v="4.3600000000000003"/>
    <s v="yes"/>
    <x v="0"/>
    <x v="0"/>
    <x v="0"/>
    <x v="1"/>
    <x v="0"/>
    <x v="2"/>
    <d v="1989-11-03T00:00:00"/>
    <x v="4"/>
    <x v="1"/>
    <s v="tier - 1"/>
    <x v="2211"/>
    <x v="2"/>
  </r>
  <r>
    <x v="2221"/>
    <s v=" Mr"/>
    <s v="Lawder"/>
    <n v="35.53"/>
    <n v="4.55"/>
    <s v="yes"/>
    <x v="0"/>
    <x v="0"/>
    <x v="0"/>
    <x v="1"/>
    <x v="0"/>
    <x v="2"/>
    <d v="1980-11-08T00:00:00"/>
    <x v="20"/>
    <x v="0"/>
    <s v="tier - 2"/>
    <x v="2212"/>
    <x v="2"/>
  </r>
  <r>
    <x v="2222"/>
    <s v=" Mr"/>
    <s v="Young"/>
    <n v="31.1"/>
    <n v="4.37"/>
    <s v="yes"/>
    <x v="0"/>
    <x v="0"/>
    <x v="0"/>
    <x v="1"/>
    <x v="0"/>
    <x v="2"/>
    <d v="1995-09-18T00:00:00"/>
    <x v="23"/>
    <x v="1"/>
    <s v="tier - 3"/>
    <x v="2213"/>
    <x v="2"/>
  </r>
  <r>
    <x v="2223"/>
    <s v=" Mr"/>
    <s v="Hoerner"/>
    <n v="23.21"/>
    <n v="5.24"/>
    <s v="yes"/>
    <x v="0"/>
    <x v="0"/>
    <x v="0"/>
    <x v="1"/>
    <x v="2"/>
    <x v="2"/>
    <d v="1962-08-22T00:00:00"/>
    <x v="16"/>
    <x v="0"/>
    <s v="tier - 1"/>
    <x v="2214"/>
    <x v="1"/>
  </r>
  <r>
    <x v="2224"/>
    <s v=" Mr"/>
    <s v="Benson"/>
    <n v="18.36"/>
    <n v="5.96"/>
    <s v="No"/>
    <x v="0"/>
    <x v="0"/>
    <x v="1"/>
    <x v="1"/>
    <x v="1"/>
    <x v="1"/>
    <d v="1983-08-20T00:00:00"/>
    <x v="4"/>
    <x v="3"/>
    <s v="tier - 3"/>
    <x v="2215"/>
    <x v="2"/>
  </r>
  <r>
    <x v="2225"/>
    <s v=" Ms"/>
    <s v="Horton"/>
    <n v="15.92"/>
    <n v="4.76"/>
    <s v="yes"/>
    <x v="0"/>
    <x v="0"/>
    <x v="1"/>
    <x v="1"/>
    <x v="1"/>
    <x v="2"/>
    <d v="1983-08-28T00:00:00"/>
    <x v="27"/>
    <x v="3"/>
    <s v="tier - 1"/>
    <x v="2216"/>
    <x v="2"/>
  </r>
  <r>
    <x v="2226"/>
    <s v=" Ms"/>
    <s v="McGraw"/>
    <n v="15.17"/>
    <n v="4.3"/>
    <s v="yes"/>
    <x v="0"/>
    <x v="1"/>
    <x v="1"/>
    <x v="1"/>
    <x v="1"/>
    <x v="2"/>
    <d v="1972-11-23T00:00:00"/>
    <x v="30"/>
    <x v="3"/>
    <s v="tier - 2"/>
    <x v="2217"/>
    <x v="2"/>
  </r>
  <r>
    <x v="2227"/>
    <s v=" Ms"/>
    <s v="Beaulne"/>
    <n v="16.63"/>
    <n v="4.5"/>
    <s v="No"/>
    <x v="0"/>
    <x v="0"/>
    <x v="1"/>
    <x v="1"/>
    <x v="1"/>
    <x v="2"/>
    <d v="1975-08-10T00:00:00"/>
    <x v="35"/>
    <x v="1"/>
    <s v="tier - 2"/>
    <x v="2218"/>
    <x v="2"/>
  </r>
  <r>
    <x v="2228"/>
    <s v=" Ms"/>
    <s v="Lunz"/>
    <n v="19.39"/>
    <n v="5.59"/>
    <s v="No"/>
    <x v="0"/>
    <x v="1"/>
    <x v="1"/>
    <x v="1"/>
    <x v="2"/>
    <x v="2"/>
    <d v="1970-06-19T00:00:00"/>
    <x v="35"/>
    <x v="3"/>
    <s v="tier - 2"/>
    <x v="2219"/>
    <x v="2"/>
  </r>
  <r>
    <x v="2229"/>
    <s v=" Mr"/>
    <s v="Kyle"/>
    <n v="17.34"/>
    <n v="6.29"/>
    <s v="yes"/>
    <x v="0"/>
    <x v="1"/>
    <x v="1"/>
    <x v="1"/>
    <x v="1"/>
    <x v="1"/>
    <d v="1966-07-09T00:00:00"/>
    <x v="41"/>
    <x v="3"/>
    <s v="tier - 3"/>
    <x v="2220"/>
    <x v="1"/>
  </r>
  <r>
    <x v="2230"/>
    <s v=" Ms"/>
    <s v="Brackenwagen"/>
    <n v="17.940000000000001"/>
    <n v="4.1900000000000004"/>
    <s v="No"/>
    <x v="1"/>
    <x v="0"/>
    <x v="1"/>
    <x v="1"/>
    <x v="1"/>
    <x v="2"/>
    <d v="1987-10-29T00:00:00"/>
    <x v="14"/>
    <x v="3"/>
    <s v="tier - 3"/>
    <x v="2221"/>
    <x v="2"/>
  </r>
  <r>
    <x v="2231"/>
    <s v=" Ms"/>
    <s v="Schmitt"/>
    <n v="16.670000000000002"/>
    <n v="4.7"/>
    <s v="yes"/>
    <x v="0"/>
    <x v="1"/>
    <x v="1"/>
    <x v="1"/>
    <x v="1"/>
    <x v="2"/>
    <d v="1977-07-20T00:00:00"/>
    <x v="29"/>
    <x v="3"/>
    <s v="tier - 1"/>
    <x v="2222"/>
    <x v="2"/>
  </r>
  <r>
    <x v="2232"/>
    <s v=" Ms"/>
    <s v="Borden"/>
    <n v="20.58"/>
    <n v="5.64"/>
    <s v="yes"/>
    <x v="0"/>
    <x v="0"/>
    <x v="0"/>
    <x v="1"/>
    <x v="2"/>
    <x v="2"/>
    <d v="1962-10-10T00:00:00"/>
    <x v="46"/>
    <x v="0"/>
    <s v="tier - 2"/>
    <x v="2223"/>
    <x v="1"/>
  </r>
  <r>
    <x v="2233"/>
    <s v=" Mr"/>
    <s v="McLean"/>
    <n v="16.5"/>
    <n v="4.1100000000000003"/>
    <s v="yes"/>
    <x v="0"/>
    <x v="0"/>
    <x v="0"/>
    <x v="1"/>
    <x v="1"/>
    <x v="2"/>
    <d v="1994-11-17T00:00:00"/>
    <x v="20"/>
    <x v="4"/>
    <s v="tier - 3"/>
    <x v="2224"/>
    <x v="2"/>
  </r>
  <r>
    <x v="2234"/>
    <s v=" Mr"/>
    <s v="Regan"/>
    <n v="15.41"/>
    <n v="5.43"/>
    <s v="yes"/>
    <x v="0"/>
    <x v="1"/>
    <x v="1"/>
    <x v="1"/>
    <x v="1"/>
    <x v="2"/>
    <d v="2001-10-05T00:00:00"/>
    <x v="46"/>
    <x v="4"/>
    <s v="tier - 2"/>
    <x v="2225"/>
    <x v="2"/>
  </r>
  <r>
    <x v="2235"/>
    <s v=" Mr"/>
    <s v="Koenis"/>
    <n v="24.59"/>
    <n v="4.38"/>
    <s v="No"/>
    <x v="0"/>
    <x v="0"/>
    <x v="1"/>
    <x v="1"/>
    <x v="2"/>
    <x v="2"/>
    <d v="1989-10-12T00:00:00"/>
    <x v="10"/>
    <x v="0"/>
    <s v="tier - 2"/>
    <x v="2226"/>
    <x v="2"/>
  </r>
  <r>
    <x v="2236"/>
    <s v=" Mr"/>
    <s v="Kittaka"/>
    <n v="33.33"/>
    <n v="9.7899999999999991"/>
    <s v="No"/>
    <x v="0"/>
    <x v="0"/>
    <x v="0"/>
    <x v="1"/>
    <x v="0"/>
    <x v="0"/>
    <d v="1991-12-21T00:00:00"/>
    <x v="35"/>
    <x v="0"/>
    <s v="tier - 1"/>
    <x v="2227"/>
    <x v="2"/>
  </r>
  <r>
    <x v="2237"/>
    <s v=" Mr"/>
    <s v="Concannon"/>
    <n v="18.5"/>
    <n v="11.84"/>
    <s v="No"/>
    <x v="0"/>
    <x v="0"/>
    <x v="0"/>
    <x v="1"/>
    <x v="2"/>
    <x v="0"/>
    <d v="1974-11-09T00:00:00"/>
    <x v="1"/>
    <x v="0"/>
    <s v="tier - 3"/>
    <x v="2228"/>
    <x v="2"/>
  </r>
  <r>
    <x v="2238"/>
    <s v=" Mr"/>
    <s v="Johnson"/>
    <n v="18.579999999999998"/>
    <n v="6.22"/>
    <s v="No"/>
    <x v="0"/>
    <x v="0"/>
    <x v="0"/>
    <x v="1"/>
    <x v="2"/>
    <x v="1"/>
    <d v="1997-12-02T00:00:00"/>
    <x v="31"/>
    <x v="3"/>
    <s v="tier - 3"/>
    <x v="2229"/>
    <x v="2"/>
  </r>
  <r>
    <x v="2239"/>
    <s v=" Ms"/>
    <s v="Schultz"/>
    <n v="16.64"/>
    <n v="10.01"/>
    <s v="No"/>
    <x v="0"/>
    <x v="0"/>
    <x v="0"/>
    <x v="1"/>
    <x v="1"/>
    <x v="0"/>
    <d v="1974-12-06T00:00:00"/>
    <x v="30"/>
    <x v="7"/>
    <s v="tier - 3"/>
    <x v="2230"/>
    <x v="0"/>
  </r>
  <r>
    <x v="2240"/>
    <s v=" Ms"/>
    <s v="Brannigan"/>
    <n v="19.329999999999998"/>
    <n v="4.32"/>
    <s v="No"/>
    <x v="0"/>
    <x v="0"/>
    <x v="1"/>
    <x v="1"/>
    <x v="2"/>
    <x v="2"/>
    <d v="1997-12-21T00:00:00"/>
    <x v="18"/>
    <x v="4"/>
    <s v="tier - 1"/>
    <x v="2231"/>
    <x v="2"/>
  </r>
  <r>
    <x v="2241"/>
    <s v=" Ms"/>
    <s v="Cavallo"/>
    <n v="21.26"/>
    <n v="5.65"/>
    <s v="yes"/>
    <x v="0"/>
    <x v="1"/>
    <x v="1"/>
    <x v="1"/>
    <x v="2"/>
    <x v="2"/>
    <d v="1981-06-30T00:00:00"/>
    <x v="21"/>
    <x v="0"/>
    <s v="tier - 1"/>
    <x v="2232"/>
    <x v="2"/>
  </r>
  <r>
    <x v="2242"/>
    <s v=" Mr"/>
    <s v="Chang"/>
    <n v="15.6"/>
    <n v="4.12"/>
    <s v="yes"/>
    <x v="0"/>
    <x v="0"/>
    <x v="1"/>
    <x v="1"/>
    <x v="1"/>
    <x v="2"/>
    <d v="1976-12-12T00:00:00"/>
    <x v="35"/>
    <x v="3"/>
    <s v="tier - 2"/>
    <x v="2233"/>
    <x v="1"/>
  </r>
  <r>
    <x v="2243"/>
    <s v=" Mr"/>
    <s v="Axelrod"/>
    <n v="24.39"/>
    <n v="6.24"/>
    <s v="No"/>
    <x v="0"/>
    <x v="0"/>
    <x v="1"/>
    <x v="1"/>
    <x v="2"/>
    <x v="1"/>
    <d v="1978-09-04T00:00:00"/>
    <x v="20"/>
    <x v="3"/>
    <s v="tier - 1"/>
    <x v="2234"/>
    <x v="0"/>
  </r>
  <r>
    <x v="2244"/>
    <s v=" Ms"/>
    <s v="Davenport"/>
    <n v="24.75"/>
    <n v="4.83"/>
    <s v="No"/>
    <x v="0"/>
    <x v="0"/>
    <x v="0"/>
    <x v="1"/>
    <x v="2"/>
    <x v="2"/>
    <d v="1965-07-18T00:00:00"/>
    <x v="31"/>
    <x v="3"/>
    <s v="tier - 2"/>
    <x v="2235"/>
    <x v="1"/>
  </r>
  <r>
    <x v="2245"/>
    <s v=" Ms"/>
    <s v="Roberge"/>
    <n v="20.88"/>
    <n v="7.4"/>
    <s v="No"/>
    <x v="0"/>
    <x v="0"/>
    <x v="0"/>
    <x v="1"/>
    <x v="2"/>
    <x v="0"/>
    <d v="1977-08-29T00:00:00"/>
    <x v="18"/>
    <x v="3"/>
    <s v="tier - 3"/>
    <x v="2236"/>
    <x v="2"/>
  </r>
  <r>
    <x v="2246"/>
    <s v=" Ms"/>
    <s v="Schmidt"/>
    <n v="20.43"/>
    <n v="4.54"/>
    <s v="No"/>
    <x v="0"/>
    <x v="0"/>
    <x v="0"/>
    <x v="1"/>
    <x v="2"/>
    <x v="2"/>
    <d v="1978-12-04T00:00:00"/>
    <x v="16"/>
    <x v="0"/>
    <s v="tier - 2"/>
    <x v="2237"/>
    <x v="1"/>
  </r>
  <r>
    <x v="2247"/>
    <s v=" Mr"/>
    <s v="Kosters"/>
    <n v="15.18"/>
    <n v="11.11"/>
    <s v="No"/>
    <x v="0"/>
    <x v="0"/>
    <x v="0"/>
    <x v="1"/>
    <x v="1"/>
    <x v="0"/>
    <d v="1980-09-10T00:00:00"/>
    <x v="46"/>
    <x v="3"/>
    <s v="tier - 1"/>
    <x v="2238"/>
    <x v="1"/>
  </r>
  <r>
    <x v="2248"/>
    <s v=" Mr"/>
    <s v="Dykes"/>
    <n v="15.12"/>
    <n v="4.03"/>
    <s v="yes"/>
    <x v="0"/>
    <x v="0"/>
    <x v="0"/>
    <x v="1"/>
    <x v="1"/>
    <x v="2"/>
    <d v="1979-06-02T00:00:00"/>
    <x v="46"/>
    <x v="0"/>
    <s v="tier - 3"/>
    <x v="2239"/>
    <x v="2"/>
  </r>
  <r>
    <x v="2249"/>
    <s v=" Ms"/>
    <s v="Velan"/>
    <n v="23.88"/>
    <n v="4.51"/>
    <s v="No"/>
    <x v="0"/>
    <x v="0"/>
    <x v="1"/>
    <x v="1"/>
    <x v="2"/>
    <x v="2"/>
    <d v="1987-07-12T00:00:00"/>
    <x v="4"/>
    <x v="3"/>
    <s v="tier - 3"/>
    <x v="2240"/>
    <x v="2"/>
  </r>
  <r>
    <x v="2250"/>
    <s v=" Ms"/>
    <s v="Goolik"/>
    <n v="16.13"/>
    <n v="5.56"/>
    <s v="No"/>
    <x v="1"/>
    <x v="0"/>
    <x v="1"/>
    <x v="1"/>
    <x v="1"/>
    <x v="2"/>
    <d v="1982-12-18T00:00:00"/>
    <x v="44"/>
    <x v="3"/>
    <s v="tier - 1"/>
    <x v="2241"/>
    <x v="2"/>
  </r>
  <r>
    <x v="2251"/>
    <s v=" Mr"/>
    <s v="Bain"/>
    <n v="24.09"/>
    <n v="4.0999999999999996"/>
    <s v="No"/>
    <x v="1"/>
    <x v="0"/>
    <x v="1"/>
    <x v="1"/>
    <x v="2"/>
    <x v="2"/>
    <d v="1981-12-19T00:00:00"/>
    <x v="46"/>
    <x v="0"/>
    <s v="tier - 2"/>
    <x v="2242"/>
    <x v="2"/>
  </r>
  <r>
    <x v="2252"/>
    <s v=" Ms"/>
    <s v="Wieck"/>
    <n v="19.43"/>
    <n v="5.85"/>
    <s v="No"/>
    <x v="1"/>
    <x v="0"/>
    <x v="1"/>
    <x v="1"/>
    <x v="2"/>
    <x v="1"/>
    <d v="1971-10-11T00:00:00"/>
    <x v="32"/>
    <x v="1"/>
    <s v="tier - 1"/>
    <x v="2243"/>
    <x v="2"/>
  </r>
  <r>
    <x v="2253"/>
    <s v=" Ms"/>
    <s v="Friel"/>
    <n v="15.22"/>
    <n v="4.92"/>
    <s v="yes"/>
    <x v="0"/>
    <x v="1"/>
    <x v="1"/>
    <x v="1"/>
    <x v="1"/>
    <x v="2"/>
    <d v="1995-09-13T00:00:00"/>
    <x v="46"/>
    <x v="0"/>
    <s v="tier - 1"/>
    <x v="2244"/>
    <x v="2"/>
  </r>
  <r>
    <x v="2254"/>
    <s v=" Ms"/>
    <s v="Santandreu"/>
    <n v="20.72"/>
    <n v="9.4600000000000009"/>
    <s v="No"/>
    <x v="0"/>
    <x v="0"/>
    <x v="0"/>
    <x v="1"/>
    <x v="2"/>
    <x v="0"/>
    <d v="1996-11-24T00:00:00"/>
    <x v="46"/>
    <x v="3"/>
    <s v="tier - 2"/>
    <x v="2245"/>
    <x v="2"/>
  </r>
  <r>
    <x v="2255"/>
    <s v=" Mr"/>
    <s v="Johnson"/>
    <n v="35.4"/>
    <n v="5.94"/>
    <s v="No"/>
    <x v="0"/>
    <x v="1"/>
    <x v="1"/>
    <x v="1"/>
    <x v="0"/>
    <x v="1"/>
    <d v="1976-10-09T00:00:00"/>
    <x v="15"/>
    <x v="0"/>
    <s v="tier - 1"/>
    <x v="2246"/>
    <x v="2"/>
  </r>
  <r>
    <x v="2256"/>
    <s v=" Mr"/>
    <s v="Gerber"/>
    <n v="34.4"/>
    <n v="5.7"/>
    <s v="No"/>
    <x v="0"/>
    <x v="1"/>
    <x v="1"/>
    <x v="1"/>
    <x v="0"/>
    <x v="2"/>
    <d v="1965-12-27T00:00:00"/>
    <x v="29"/>
    <x v="10"/>
    <s v="tier - 3"/>
    <x v="2247"/>
    <x v="1"/>
  </r>
  <r>
    <x v="2257"/>
    <s v=" Mr"/>
    <s v="Benadum"/>
    <n v="34.1"/>
    <n v="4.13"/>
    <s v="No"/>
    <x v="0"/>
    <x v="1"/>
    <x v="1"/>
    <x v="1"/>
    <x v="0"/>
    <x v="2"/>
    <d v="1998-09-30T00:00:00"/>
    <x v="1"/>
    <x v="3"/>
    <s v="tier - 3"/>
    <x v="2248"/>
    <x v="2"/>
  </r>
  <r>
    <x v="2258"/>
    <s v=" Mr"/>
    <s v="Ragazzini"/>
    <n v="30.4"/>
    <n v="4.7699999999999996"/>
    <s v="No"/>
    <x v="0"/>
    <x v="1"/>
    <x v="1"/>
    <x v="1"/>
    <x v="0"/>
    <x v="2"/>
    <d v="1993-08-10T00:00:00"/>
    <x v="31"/>
    <x v="2"/>
    <s v="tier - 2"/>
    <x v="2249"/>
    <x v="2"/>
  </r>
  <r>
    <x v="2259"/>
    <s v=" Mr"/>
    <s v="Kessinger"/>
    <n v="28.7"/>
    <n v="4.99"/>
    <s v="No"/>
    <x v="0"/>
    <x v="1"/>
    <x v="1"/>
    <x v="1"/>
    <x v="3"/>
    <x v="2"/>
    <d v="1999-06-15T00:00:00"/>
    <x v="20"/>
    <x v="0"/>
    <s v="tier - 2"/>
    <x v="2250"/>
    <x v="2"/>
  </r>
  <r>
    <x v="2260"/>
    <s v=" Ms"/>
    <s v="Bezgin"/>
    <n v="17.440000000000001"/>
    <n v="4.42"/>
    <s v="yes"/>
    <x v="0"/>
    <x v="1"/>
    <x v="1"/>
    <x v="1"/>
    <x v="1"/>
    <x v="2"/>
    <d v="1980-07-24T00:00:00"/>
    <x v="21"/>
    <x v="9"/>
    <s v="tier - 1"/>
    <x v="2251"/>
    <x v="2"/>
  </r>
  <r>
    <x v="2261"/>
    <s v=" Mr"/>
    <s v="Woldesilassie"/>
    <n v="27.6"/>
    <n v="4.01"/>
    <s v="No"/>
    <x v="0"/>
    <x v="1"/>
    <x v="1"/>
    <x v="1"/>
    <x v="3"/>
    <x v="2"/>
    <d v="1980-06-20T00:00:00"/>
    <x v="35"/>
    <x v="0"/>
    <s v="tier - 2"/>
    <x v="2252"/>
    <x v="2"/>
  </r>
  <r>
    <x v="2262"/>
    <s v=" Mr"/>
    <s v="Ruiz Herrero"/>
    <n v="20.7"/>
    <n v="4.49"/>
    <s v="No"/>
    <x v="0"/>
    <x v="1"/>
    <x v="1"/>
    <x v="1"/>
    <x v="2"/>
    <x v="2"/>
    <d v="2001-12-13T00:00:00"/>
    <x v="24"/>
    <x v="3"/>
    <s v="tier - 3"/>
    <x v="2253"/>
    <x v="2"/>
  </r>
  <r>
    <x v="2263"/>
    <s v=" Mr"/>
    <s v="Bin Alias"/>
    <n v="20.3"/>
    <n v="6.37"/>
    <s v="No"/>
    <x v="0"/>
    <x v="1"/>
    <x v="1"/>
    <x v="1"/>
    <x v="2"/>
    <x v="1"/>
    <d v="1978-08-24T00:00:00"/>
    <x v="20"/>
    <x v="11"/>
    <s v="tier - 1"/>
    <x v="2254"/>
    <x v="2"/>
  </r>
  <r>
    <x v="2264"/>
    <s v=" Mr"/>
    <s v="Fischer-Daly"/>
    <n v="19.8"/>
    <n v="5.12"/>
    <s v="No"/>
    <x v="0"/>
    <x v="1"/>
    <x v="1"/>
    <x v="1"/>
    <x v="2"/>
    <x v="2"/>
    <d v="1978-11-29T00:00:00"/>
    <x v="14"/>
    <x v="1"/>
    <s v="tier - 2"/>
    <x v="2255"/>
    <x v="2"/>
  </r>
  <r>
    <x v="2265"/>
    <s v=" Ms"/>
    <s v="Pulliam"/>
    <n v="21.87"/>
    <n v="8.59"/>
    <s v="No"/>
    <x v="0"/>
    <x v="0"/>
    <x v="0"/>
    <x v="1"/>
    <x v="2"/>
    <x v="0"/>
    <d v="1978-11-06T00:00:00"/>
    <x v="46"/>
    <x v="3"/>
    <s v="tier - 1"/>
    <x v="2256"/>
    <x v="2"/>
  </r>
  <r>
    <x v="2266"/>
    <s v=" Ms"/>
    <s v="Guisinger"/>
    <n v="16.600000000000001"/>
    <n v="5.87"/>
    <s v="No"/>
    <x v="0"/>
    <x v="0"/>
    <x v="1"/>
    <x v="1"/>
    <x v="1"/>
    <x v="1"/>
    <d v="1978-11-28T00:00:00"/>
    <x v="1"/>
    <x v="14"/>
    <s v="tier - 1"/>
    <x v="2257"/>
    <x v="2"/>
  </r>
  <r>
    <x v="2267"/>
    <s v=" Ms"/>
    <s v="Arnerich"/>
    <n v="21.98"/>
    <n v="7.03"/>
    <s v="No"/>
    <x v="0"/>
    <x v="0"/>
    <x v="0"/>
    <x v="1"/>
    <x v="2"/>
    <x v="0"/>
    <d v="1996-09-17T00:00:00"/>
    <x v="20"/>
    <x v="3"/>
    <s v="tier - 3"/>
    <x v="2258"/>
    <x v="2"/>
  </r>
  <r>
    <x v="2268"/>
    <s v=" Ms"/>
    <s v="Lynch"/>
    <n v="19.7"/>
    <n v="5.51"/>
    <s v="No"/>
    <x v="0"/>
    <x v="0"/>
    <x v="1"/>
    <x v="1"/>
    <x v="2"/>
    <x v="2"/>
    <d v="1968-07-03T00:00:00"/>
    <x v="4"/>
    <x v="15"/>
    <s v="tier - 2"/>
    <x v="2259"/>
    <x v="1"/>
  </r>
  <r>
    <x v="2269"/>
    <s v=" Ms"/>
    <s v="Reilly"/>
    <n v="19.21"/>
    <n v="4.76"/>
    <s v="No"/>
    <x v="1"/>
    <x v="0"/>
    <x v="1"/>
    <x v="1"/>
    <x v="2"/>
    <x v="2"/>
    <d v="1967-07-17T00:00:00"/>
    <x v="20"/>
    <x v="0"/>
    <s v="tier - 2"/>
    <x v="2260"/>
    <x v="1"/>
  </r>
  <r>
    <x v="2270"/>
    <s v=" Mr"/>
    <s v="Nolette"/>
    <n v="19.3"/>
    <n v="4.7"/>
    <s v="No"/>
    <x v="1"/>
    <x v="0"/>
    <x v="1"/>
    <x v="1"/>
    <x v="2"/>
    <x v="2"/>
    <d v="1994-08-14T00:00:00"/>
    <x v="4"/>
    <x v="4"/>
    <s v="tier - 2"/>
    <x v="2261"/>
    <x v="2"/>
  </r>
  <r>
    <x v="2271"/>
    <s v=" Ms"/>
    <s v="Chabrier"/>
    <n v="16.22"/>
    <n v="6.21"/>
    <s v="yes"/>
    <x v="0"/>
    <x v="0"/>
    <x v="0"/>
    <x v="1"/>
    <x v="1"/>
    <x v="1"/>
    <d v="1988-12-15T00:00:00"/>
    <x v="46"/>
    <x v="3"/>
    <s v="tier - 2"/>
    <x v="2262"/>
    <x v="2"/>
  </r>
  <r>
    <x v="2272"/>
    <s v=" Mr"/>
    <s v="Lee"/>
    <n v="17.12"/>
    <n v="4.5199999999999996"/>
    <s v="No"/>
    <x v="1"/>
    <x v="0"/>
    <x v="1"/>
    <x v="1"/>
    <x v="1"/>
    <x v="2"/>
    <d v="1984-08-22T00:00:00"/>
    <x v="4"/>
    <x v="0"/>
    <s v="tier - 2"/>
    <x v="2263"/>
    <x v="2"/>
  </r>
  <r>
    <x v="2273"/>
    <s v=" Ms"/>
    <s v="Knotts"/>
    <n v="19.07"/>
    <n v="5.45"/>
    <s v="No"/>
    <x v="0"/>
    <x v="0"/>
    <x v="1"/>
    <x v="1"/>
    <x v="2"/>
    <x v="2"/>
    <d v="1978-12-14T00:00:00"/>
    <x v="4"/>
    <x v="1"/>
    <s v="tier - 1"/>
    <x v="2264"/>
    <x v="2"/>
  </r>
  <r>
    <x v="2274"/>
    <s v=" Mr"/>
    <s v="Pultorak"/>
    <n v="15.56"/>
    <n v="4.42"/>
    <s v="No"/>
    <x v="0"/>
    <x v="0"/>
    <x v="0"/>
    <x v="1"/>
    <x v="1"/>
    <x v="2"/>
    <d v="1976-10-10T00:00:00"/>
    <x v="43"/>
    <x v="1"/>
    <s v="tier - 1"/>
    <x v="2265"/>
    <x v="1"/>
  </r>
  <r>
    <x v="2275"/>
    <s v=" Mr"/>
    <s v="Maxon"/>
    <n v="22.76"/>
    <n v="9.44"/>
    <s v="No"/>
    <x v="0"/>
    <x v="0"/>
    <x v="0"/>
    <x v="1"/>
    <x v="2"/>
    <x v="0"/>
    <d v="1978-10-18T00:00:00"/>
    <x v="15"/>
    <x v="1"/>
    <s v="tier - 3"/>
    <x v="2266"/>
    <x v="2"/>
  </r>
  <r>
    <x v="2276"/>
    <s v=" Ms"/>
    <s v="Kraai"/>
    <n v="22.79"/>
    <n v="6.15"/>
    <s v="yes"/>
    <x v="0"/>
    <x v="1"/>
    <x v="1"/>
    <x v="1"/>
    <x v="2"/>
    <x v="1"/>
    <d v="1983-07-10T00:00:00"/>
    <x v="15"/>
    <x v="1"/>
    <s v="tier - 2"/>
    <x v="2267"/>
    <x v="1"/>
  </r>
  <r>
    <x v="2277"/>
    <s v=" Mr"/>
    <s v="Larosa"/>
    <n v="17.41"/>
    <n v="5.13"/>
    <s v="yes"/>
    <x v="0"/>
    <x v="0"/>
    <x v="0"/>
    <x v="1"/>
    <x v="1"/>
    <x v="2"/>
    <d v="1997-10-28T00:00:00"/>
    <x v="30"/>
    <x v="3"/>
    <s v="tier - 1"/>
    <x v="2268"/>
    <x v="2"/>
  </r>
  <r>
    <x v="2278"/>
    <s v=" Mr"/>
    <s v="King"/>
    <n v="19.32"/>
    <n v="4.96"/>
    <s v="yes"/>
    <x v="0"/>
    <x v="0"/>
    <x v="0"/>
    <x v="1"/>
    <x v="2"/>
    <x v="2"/>
    <d v="1988-12-15T00:00:00"/>
    <x v="10"/>
    <x v="0"/>
    <s v="tier - 3"/>
    <x v="2269"/>
    <x v="2"/>
  </r>
  <r>
    <x v="2279"/>
    <s v=" Mr"/>
    <s v="Haney"/>
    <n v="18.25"/>
    <n v="10.95"/>
    <s v="No"/>
    <x v="0"/>
    <x v="0"/>
    <x v="0"/>
    <x v="1"/>
    <x v="1"/>
    <x v="0"/>
    <d v="1967-08-04T00:00:00"/>
    <x v="20"/>
    <x v="2"/>
    <s v="tier - 3"/>
    <x v="2270"/>
    <x v="1"/>
  </r>
  <r>
    <x v="2280"/>
    <s v=" Mr"/>
    <s v="Boulay"/>
    <n v="53.13"/>
    <n v="4.4400000000000004"/>
    <s v="No"/>
    <x v="1"/>
    <x v="0"/>
    <x v="1"/>
    <x v="1"/>
    <x v="0"/>
    <x v="2"/>
    <d v="2001-06-01T00:00:00"/>
    <x v="4"/>
    <x v="3"/>
    <s v="tier - 2"/>
    <x v="2271"/>
    <x v="2"/>
  </r>
  <r>
    <x v="2281"/>
    <s v=" Ms"/>
    <s v="Peters"/>
    <n v="20.46"/>
    <n v="4.0199999999999996"/>
    <s v="No"/>
    <x v="0"/>
    <x v="0"/>
    <x v="0"/>
    <x v="1"/>
    <x v="2"/>
    <x v="2"/>
    <d v="1977-09-30T00:00:00"/>
    <x v="19"/>
    <x v="3"/>
    <s v="tier - 3"/>
    <x v="2272"/>
    <x v="1"/>
  </r>
  <r>
    <x v="2282"/>
    <s v=" Mr"/>
    <s v="Luy"/>
    <n v="43.01"/>
    <n v="5.44"/>
    <s v="No"/>
    <x v="1"/>
    <x v="0"/>
    <x v="1"/>
    <x v="1"/>
    <x v="0"/>
    <x v="2"/>
    <d v="1977-09-25T00:00:00"/>
    <x v="20"/>
    <x v="0"/>
    <s v="tier - 1"/>
    <x v="2273"/>
    <x v="1"/>
  </r>
  <r>
    <x v="2283"/>
    <s v=" Ms"/>
    <s v="Fava"/>
    <n v="15.01"/>
    <n v="4.1500000000000004"/>
    <s v="No"/>
    <x v="0"/>
    <x v="1"/>
    <x v="1"/>
    <x v="1"/>
    <x v="1"/>
    <x v="2"/>
    <d v="1980-07-07T00:00:00"/>
    <x v="46"/>
    <x v="3"/>
    <s v="tier - 3"/>
    <x v="2274"/>
    <x v="2"/>
  </r>
  <r>
    <x v="2284"/>
    <s v=" Mr"/>
    <s v="Montoya"/>
    <n v="41.14"/>
    <n v="6.02"/>
    <s v="No"/>
    <x v="1"/>
    <x v="0"/>
    <x v="1"/>
    <x v="1"/>
    <x v="0"/>
    <x v="1"/>
    <d v="1979-09-01T00:00:00"/>
    <x v="4"/>
    <x v="3"/>
    <s v="tier - 2"/>
    <x v="2275"/>
    <x v="1"/>
  </r>
  <r>
    <x v="2285"/>
    <s v=" Ms"/>
    <s v="Bain"/>
    <n v="16.55"/>
    <n v="7.73"/>
    <s v="No"/>
    <x v="0"/>
    <x v="0"/>
    <x v="0"/>
    <x v="1"/>
    <x v="1"/>
    <x v="0"/>
    <d v="1977-08-25T00:00:00"/>
    <x v="30"/>
    <x v="1"/>
    <s v="tier - 2"/>
    <x v="2276"/>
    <x v="1"/>
  </r>
  <r>
    <x v="2286"/>
    <s v=" Mr"/>
    <s v="Albertson"/>
    <n v="37.29"/>
    <n v="5.03"/>
    <s v="No"/>
    <x v="1"/>
    <x v="0"/>
    <x v="1"/>
    <x v="1"/>
    <x v="0"/>
    <x v="2"/>
    <d v="1978-12-02T00:00:00"/>
    <x v="1"/>
    <x v="3"/>
    <s v="tier - 3"/>
    <x v="2277"/>
    <x v="2"/>
  </r>
  <r>
    <x v="2287"/>
    <s v=" Ms"/>
    <s v="Barger"/>
    <n v="16.739999999999998"/>
    <n v="4.08"/>
    <s v="yes"/>
    <x v="0"/>
    <x v="0"/>
    <x v="0"/>
    <x v="1"/>
    <x v="1"/>
    <x v="2"/>
    <d v="1978-11-12T00:00:00"/>
    <x v="32"/>
    <x v="7"/>
    <s v="tier - 2"/>
    <x v="2278"/>
    <x v="2"/>
  </r>
  <r>
    <x v="2288"/>
    <s v=" Mr"/>
    <s v="Fraioli"/>
    <n v="34.43"/>
    <n v="4.2699999999999996"/>
    <s v="No"/>
    <x v="1"/>
    <x v="0"/>
    <x v="1"/>
    <x v="1"/>
    <x v="0"/>
    <x v="2"/>
    <d v="1983-09-19T00:00:00"/>
    <x v="1"/>
    <x v="0"/>
    <s v="tier - 2"/>
    <x v="2279"/>
    <x v="2"/>
  </r>
  <r>
    <x v="2289"/>
    <s v=" Mr"/>
    <s v="April"/>
    <n v="34.1"/>
    <n v="4.07"/>
    <s v="No"/>
    <x v="1"/>
    <x v="0"/>
    <x v="1"/>
    <x v="1"/>
    <x v="0"/>
    <x v="2"/>
    <d v="1993-07-22T00:00:00"/>
    <x v="46"/>
    <x v="3"/>
    <s v="tier - 2"/>
    <x v="2280"/>
    <x v="2"/>
  </r>
  <r>
    <x v="2290"/>
    <s v=" Ms"/>
    <s v="King"/>
    <n v="19.3"/>
    <n v="10.36"/>
    <s v="No"/>
    <x v="0"/>
    <x v="0"/>
    <x v="0"/>
    <x v="1"/>
    <x v="2"/>
    <x v="0"/>
    <d v="1981-11-24T00:00:00"/>
    <x v="14"/>
    <x v="6"/>
    <s v="tier - 1"/>
    <x v="2281"/>
    <x v="2"/>
  </r>
  <r>
    <x v="2291"/>
    <s v=" Mr"/>
    <s v="Talhelm"/>
    <n v="33.659999999999997"/>
    <n v="5.71"/>
    <s v="No"/>
    <x v="1"/>
    <x v="0"/>
    <x v="1"/>
    <x v="1"/>
    <x v="0"/>
    <x v="1"/>
    <d v="1965-12-09T00:00:00"/>
    <x v="15"/>
    <x v="1"/>
    <s v="tier - 3"/>
    <x v="2282"/>
    <x v="1"/>
  </r>
  <r>
    <x v="2292"/>
    <s v=" Mr"/>
    <s v="Regnier"/>
    <n v="33.33"/>
    <n v="6.08"/>
    <s v="No"/>
    <x v="1"/>
    <x v="0"/>
    <x v="1"/>
    <x v="1"/>
    <x v="0"/>
    <x v="1"/>
    <d v="1981-07-16T00:00:00"/>
    <x v="44"/>
    <x v="3"/>
    <s v="tier - 3"/>
    <x v="2283"/>
    <x v="2"/>
  </r>
  <r>
    <x v="2293"/>
    <s v=" Ms"/>
    <s v="Treece"/>
    <n v="21.84"/>
    <n v="5.71"/>
    <s v="No"/>
    <x v="1"/>
    <x v="0"/>
    <x v="1"/>
    <x v="1"/>
    <x v="2"/>
    <x v="1"/>
    <d v="1983-06-21T00:00:00"/>
    <x v="42"/>
    <x v="1"/>
    <s v="tier - 2"/>
    <x v="2284"/>
    <x v="2"/>
  </r>
  <r>
    <x v="2294"/>
    <s v=" Mr"/>
    <s v="Beisel"/>
    <n v="16.87"/>
    <n v="9.1300000000000008"/>
    <s v="No"/>
    <x v="0"/>
    <x v="0"/>
    <x v="0"/>
    <x v="1"/>
    <x v="1"/>
    <x v="0"/>
    <d v="1993-10-05T00:00:00"/>
    <x v="30"/>
    <x v="1"/>
    <s v="tier - 2"/>
    <x v="2285"/>
    <x v="2"/>
  </r>
  <r>
    <x v="2295"/>
    <s v=" Mr"/>
    <s v="Enke"/>
    <n v="30.14"/>
    <n v="5.49"/>
    <s v="No"/>
    <x v="1"/>
    <x v="0"/>
    <x v="1"/>
    <x v="1"/>
    <x v="0"/>
    <x v="2"/>
    <d v="1977-12-01T00:00:00"/>
    <x v="31"/>
    <x v="3"/>
    <s v="tier - 1"/>
    <x v="2286"/>
    <x v="2"/>
  </r>
  <r>
    <x v="2296"/>
    <s v=" Mr"/>
    <s v="Ruiz-Tagle Barros"/>
    <n v="23.21"/>
    <n v="4.37"/>
    <s v="No"/>
    <x v="1"/>
    <x v="0"/>
    <x v="1"/>
    <x v="1"/>
    <x v="2"/>
    <x v="2"/>
    <d v="1979-06-26T00:00:00"/>
    <x v="31"/>
    <x v="3"/>
    <s v="tier - 1"/>
    <x v="2287"/>
    <x v="2"/>
  </r>
  <r>
    <x v="2297"/>
    <s v=" Ms"/>
    <s v="Ferrell"/>
    <n v="17.170000000000002"/>
    <n v="8.4600000000000009"/>
    <s v="No"/>
    <x v="0"/>
    <x v="0"/>
    <x v="0"/>
    <x v="1"/>
    <x v="1"/>
    <x v="0"/>
    <d v="1977-12-18T00:00:00"/>
    <x v="24"/>
    <x v="1"/>
    <s v="tier - 1"/>
    <x v="2288"/>
    <x v="2"/>
  </r>
  <r>
    <x v="2298"/>
    <s v=" Mr"/>
    <s v="Gates"/>
    <n v="15.61"/>
    <n v="5.28"/>
    <s v="No"/>
    <x v="0"/>
    <x v="0"/>
    <x v="1"/>
    <x v="1"/>
    <x v="1"/>
    <x v="2"/>
    <d v="1986-06-15T00:00:00"/>
    <x v="24"/>
    <x v="15"/>
    <s v="tier - 2"/>
    <x v="2289"/>
    <x v="2"/>
  </r>
  <r>
    <x v="2299"/>
    <s v=" Mr"/>
    <s v="Jeffers"/>
    <n v="17.98"/>
    <n v="5.33"/>
    <s v="yes"/>
    <x v="0"/>
    <x v="1"/>
    <x v="1"/>
    <x v="1"/>
    <x v="1"/>
    <x v="2"/>
    <d v="1979-06-19T00:00:00"/>
    <x v="24"/>
    <x v="1"/>
    <s v="tier - 3"/>
    <x v="2290"/>
    <x v="2"/>
  </r>
  <r>
    <x v="2300"/>
    <s v=" Mr"/>
    <s v="Sulhanek"/>
    <n v="21.64"/>
    <n v="5.5"/>
    <s v="No"/>
    <x v="1"/>
    <x v="0"/>
    <x v="1"/>
    <x v="1"/>
    <x v="2"/>
    <x v="2"/>
    <d v="2004-11-15T00:00:00"/>
    <x v="22"/>
    <x v="0"/>
    <s v="tier - 2"/>
    <x v="2291"/>
    <x v="2"/>
  </r>
  <r>
    <x v="2301"/>
    <s v=" Mr"/>
    <s v="Ozahowski"/>
    <n v="16.399999999999999"/>
    <n v="5.4"/>
    <s v="No"/>
    <x v="0"/>
    <x v="1"/>
    <x v="1"/>
    <x v="1"/>
    <x v="1"/>
    <x v="2"/>
    <d v="1965-07-11T00:00:00"/>
    <x v="13"/>
    <x v="4"/>
    <s v="tier - 3"/>
    <x v="2292"/>
    <x v="1"/>
  </r>
  <r>
    <x v="2302"/>
    <s v=" Ms"/>
    <s v="Caron"/>
    <n v="15.77"/>
    <n v="6.05"/>
    <s v="yes"/>
    <x v="0"/>
    <x v="0"/>
    <x v="1"/>
    <x v="1"/>
    <x v="1"/>
    <x v="1"/>
    <d v="1972-08-11T00:00:00"/>
    <x v="28"/>
    <x v="3"/>
    <s v="tier - 3"/>
    <x v="2293"/>
    <x v="2"/>
  </r>
  <r>
    <x v="2303"/>
    <s v=" Mr"/>
    <s v="Fullarton"/>
    <n v="18.27"/>
    <n v="11.46"/>
    <s v="No"/>
    <x v="0"/>
    <x v="0"/>
    <x v="0"/>
    <x v="1"/>
    <x v="1"/>
    <x v="0"/>
    <d v="1965-06-25T00:00:00"/>
    <x v="33"/>
    <x v="2"/>
    <s v="tier - 1"/>
    <x v="2294"/>
    <x v="1"/>
  </r>
  <r>
    <x v="2304"/>
    <s v=" Mr"/>
    <s v="Lindgren"/>
    <n v="16.489999999999998"/>
    <n v="8.48"/>
    <s v="No"/>
    <x v="0"/>
    <x v="0"/>
    <x v="0"/>
    <x v="1"/>
    <x v="1"/>
    <x v="0"/>
    <d v="1965-06-06T00:00:00"/>
    <x v="4"/>
    <x v="1"/>
    <s v="tier - 3"/>
    <x v="2295"/>
    <x v="1"/>
  </r>
  <r>
    <x v="2305"/>
    <s v=" Mr"/>
    <s v="Akiha"/>
    <n v="16.14"/>
    <n v="4.8600000000000003"/>
    <s v="No"/>
    <x v="0"/>
    <x v="0"/>
    <x v="0"/>
    <x v="1"/>
    <x v="1"/>
    <x v="2"/>
    <d v="1966-12-26T00:00:00"/>
    <x v="4"/>
    <x v="0"/>
    <s v="tier - 1"/>
    <x v="2296"/>
    <x v="1"/>
  </r>
  <r>
    <x v="2306"/>
    <s v=" Ms"/>
    <s v="Sweny"/>
    <n v="20.85"/>
    <n v="4.45"/>
    <s v="yes"/>
    <x v="0"/>
    <x v="0"/>
    <x v="1"/>
    <x v="1"/>
    <x v="2"/>
    <x v="2"/>
    <d v="1985-11-02T00:00:00"/>
    <x v="4"/>
    <x v="1"/>
    <s v="tier - 1"/>
    <x v="2297"/>
    <x v="2"/>
  </r>
  <r>
    <x v="2307"/>
    <s v=" Ms"/>
    <s v="Tobin"/>
    <n v="15.88"/>
    <n v="4.3600000000000003"/>
    <s v="No"/>
    <x v="0"/>
    <x v="0"/>
    <x v="0"/>
    <x v="1"/>
    <x v="1"/>
    <x v="2"/>
    <d v="1976-12-18T00:00:00"/>
    <x v="24"/>
    <x v="3"/>
    <s v="tier - 1"/>
    <x v="2298"/>
    <x v="2"/>
  </r>
  <r>
    <x v="2308"/>
    <s v=" Ms"/>
    <s v="Pedersen"/>
    <n v="20.66"/>
    <n v="5.8"/>
    <s v="No"/>
    <x v="1"/>
    <x v="0"/>
    <x v="1"/>
    <x v="1"/>
    <x v="2"/>
    <x v="1"/>
    <d v="1981-08-04T00:00:00"/>
    <x v="20"/>
    <x v="4"/>
    <s v="tier - 3"/>
    <x v="2299"/>
    <x v="1"/>
  </r>
  <r>
    <x v="2309"/>
    <s v=" Mr"/>
    <s v="Lynch"/>
    <n v="20.399999999999999"/>
    <n v="5.27"/>
    <s v="No"/>
    <x v="0"/>
    <x v="0"/>
    <x v="0"/>
    <x v="1"/>
    <x v="2"/>
    <x v="2"/>
    <d v="1981-06-13T00:00:00"/>
    <x v="24"/>
    <x v="4"/>
    <s v="tier - 3"/>
    <x v="2300"/>
    <x v="1"/>
  </r>
  <r>
    <x v="2310"/>
    <s v=" Mrs"/>
    <s v="Keys"/>
    <n v="25.19"/>
    <n v="5.64"/>
    <s v="yes"/>
    <x v="0"/>
    <x v="0"/>
    <x v="0"/>
    <x v="1"/>
    <x v="3"/>
    <x v="2"/>
    <d v="1981-08-14T00:00:00"/>
    <x v="43"/>
    <x v="3"/>
    <s v="tier - 2"/>
    <x v="2301"/>
    <x v="1"/>
  </r>
  <r>
    <x v="2311"/>
    <s v=" Ms"/>
    <s v="Wilbur"/>
    <n v="20.54"/>
    <n v="4.2"/>
    <s v="yes"/>
    <x v="0"/>
    <x v="0"/>
    <x v="1"/>
    <x v="1"/>
    <x v="2"/>
    <x v="2"/>
    <d v="1982-07-24T00:00:00"/>
    <x v="17"/>
    <x v="3"/>
    <s v="tier - 1"/>
    <x v="2302"/>
    <x v="2"/>
  </r>
  <r>
    <x v="2312"/>
    <s v=" Mr"/>
    <s v="Ditota"/>
    <n v="20.13"/>
    <n v="5.42"/>
    <s v="No"/>
    <x v="0"/>
    <x v="0"/>
    <x v="0"/>
    <x v="1"/>
    <x v="2"/>
    <x v="2"/>
    <d v="1986-09-02T00:00:00"/>
    <x v="44"/>
    <x v="0"/>
    <s v="tier - 3"/>
    <x v="2303"/>
    <x v="2"/>
  </r>
  <r>
    <x v="2313"/>
    <s v=" Ms"/>
    <s v="Horbol"/>
    <n v="18.93"/>
    <n v="6.11"/>
    <s v="No"/>
    <x v="0"/>
    <x v="1"/>
    <x v="1"/>
    <x v="1"/>
    <x v="2"/>
    <x v="1"/>
    <d v="1986-07-13T00:00:00"/>
    <x v="15"/>
    <x v="0"/>
    <s v="tier - 1"/>
    <x v="2304"/>
    <x v="2"/>
  </r>
  <r>
    <x v="2314"/>
    <s v=" Ms"/>
    <s v="O'Rourke"/>
    <n v="24.14"/>
    <n v="5.29"/>
    <s v="No"/>
    <x v="1"/>
    <x v="0"/>
    <x v="1"/>
    <x v="1"/>
    <x v="2"/>
    <x v="2"/>
    <d v="1977-09-15T00:00:00"/>
    <x v="30"/>
    <x v="3"/>
    <s v="tier - 3"/>
    <x v="2305"/>
    <x v="1"/>
  </r>
  <r>
    <x v="2315"/>
    <s v=" Mr"/>
    <s v="Williams"/>
    <n v="25.03"/>
    <n v="5.91"/>
    <s v="No"/>
    <x v="1"/>
    <x v="0"/>
    <x v="1"/>
    <x v="1"/>
    <x v="3"/>
    <x v="1"/>
    <d v="1991-06-28T00:00:00"/>
    <x v="15"/>
    <x v="3"/>
    <s v="tier - 2"/>
    <x v="2306"/>
    <x v="2"/>
  </r>
  <r>
    <x v="2316"/>
    <s v=" Mr"/>
    <s v="Murakami"/>
    <n v="20.47"/>
    <n v="5.81"/>
    <s v="yes"/>
    <x v="0"/>
    <x v="0"/>
    <x v="1"/>
    <x v="1"/>
    <x v="2"/>
    <x v="1"/>
    <d v="1983-11-21T00:00:00"/>
    <x v="15"/>
    <x v="0"/>
    <s v="tier - 3"/>
    <x v="2307"/>
    <x v="2"/>
  </r>
  <r>
    <x v="2317"/>
    <s v=" Ms"/>
    <s v="Gagnon"/>
    <n v="18.82"/>
    <n v="5.51"/>
    <s v="yes"/>
    <x v="0"/>
    <x v="0"/>
    <x v="0"/>
    <x v="1"/>
    <x v="2"/>
    <x v="2"/>
    <d v="1983-08-11T00:00:00"/>
    <x v="28"/>
    <x v="3"/>
    <s v="tier - 3"/>
    <x v="2308"/>
    <x v="2"/>
  </r>
  <r>
    <x v="2318"/>
    <s v=" Mr"/>
    <s v="Petermann"/>
    <n v="17.079999999999998"/>
    <n v="5.73"/>
    <s v="No"/>
    <x v="0"/>
    <x v="1"/>
    <x v="1"/>
    <x v="1"/>
    <x v="1"/>
    <x v="1"/>
    <d v="1982-09-14T00:00:00"/>
    <x v="4"/>
    <x v="3"/>
    <s v="tier - 2"/>
    <x v="2309"/>
    <x v="1"/>
  </r>
  <r>
    <x v="2319"/>
    <s v=" Ms"/>
    <s v="Graves - Rostro"/>
    <n v="19.21"/>
    <n v="5.53"/>
    <s v="yes"/>
    <x v="0"/>
    <x v="0"/>
    <x v="0"/>
    <x v="1"/>
    <x v="2"/>
    <x v="2"/>
    <d v="1975-07-19T00:00:00"/>
    <x v="24"/>
    <x v="3"/>
    <s v="tier - 3"/>
    <x v="2310"/>
    <x v="2"/>
  </r>
  <r>
    <x v="2320"/>
    <s v=" Mr"/>
    <s v="Danielson"/>
    <n v="17.86"/>
    <n v="5.43"/>
    <s v="No"/>
    <x v="0"/>
    <x v="1"/>
    <x v="1"/>
    <x v="1"/>
    <x v="1"/>
    <x v="2"/>
    <d v="1982-08-16T00:00:00"/>
    <x v="24"/>
    <x v="0"/>
    <s v="tier - 2"/>
    <x v="2311"/>
    <x v="1"/>
  </r>
  <r>
    <x v="2321"/>
    <s v=" Ms"/>
    <s v="Street"/>
    <n v="21.38"/>
    <n v="8.01"/>
    <s v="No"/>
    <x v="0"/>
    <x v="0"/>
    <x v="0"/>
    <x v="1"/>
    <x v="2"/>
    <x v="0"/>
    <d v="1980-09-30T00:00:00"/>
    <x v="15"/>
    <x v="0"/>
    <s v="tier - 3"/>
    <x v="2312"/>
    <x v="2"/>
  </r>
  <r>
    <x v="2322"/>
    <s v=" Mr"/>
    <s v="Buss"/>
    <n v="23.35"/>
    <n v="5.94"/>
    <s v="No"/>
    <x v="0"/>
    <x v="0"/>
    <x v="0"/>
    <x v="1"/>
    <x v="2"/>
    <x v="1"/>
    <d v="1980-10-07T00:00:00"/>
    <x v="22"/>
    <x v="4"/>
    <s v="tier - 1"/>
    <x v="2313"/>
    <x v="2"/>
  </r>
  <r>
    <x v="2323"/>
    <s v=" Ms"/>
    <s v="Duffy"/>
    <n v="22.24"/>
    <n v="5.04"/>
    <s v="No"/>
    <x v="0"/>
    <x v="0"/>
    <x v="0"/>
    <x v="1"/>
    <x v="2"/>
    <x v="2"/>
    <d v="1980-06-22T00:00:00"/>
    <x v="17"/>
    <x v="3"/>
    <s v="tier - 2"/>
    <x v="2314"/>
    <x v="2"/>
  </r>
  <r>
    <x v="2324"/>
    <s v=" Mr"/>
    <s v="Hines"/>
    <n v="24.76"/>
    <n v="4.54"/>
    <s v="yes"/>
    <x v="0"/>
    <x v="0"/>
    <x v="0"/>
    <x v="1"/>
    <x v="2"/>
    <x v="2"/>
    <d v="1981-07-17T00:00:00"/>
    <x v="18"/>
    <x v="2"/>
    <s v="tier - 1"/>
    <x v="2315"/>
    <x v="2"/>
  </r>
  <r>
    <x v="2325"/>
    <s v=" Mr"/>
    <s v="Castro"/>
    <n v="20.100000000000001"/>
    <n v="5.6"/>
    <s v="yes"/>
    <x v="0"/>
    <x v="1"/>
    <x v="1"/>
    <x v="1"/>
    <x v="2"/>
    <x v="2"/>
    <d v="1978-09-06T00:00:00"/>
    <x v="23"/>
    <x v="3"/>
    <s v="tier - 2"/>
    <x v="2316"/>
    <x v="1"/>
  </r>
  <r>
    <x v="2326"/>
    <s v=" Ms"/>
    <s v="Howell"/>
    <n v="21.77"/>
    <n v="10.67"/>
    <s v="No"/>
    <x v="0"/>
    <x v="0"/>
    <x v="0"/>
    <x v="1"/>
    <x v="2"/>
    <x v="0"/>
    <d v="1984-06-29T00:00:00"/>
    <x v="4"/>
    <x v="3"/>
    <s v="tier - 2"/>
    <x v="2317"/>
    <x v="2"/>
  </r>
  <r>
    <x v="2327"/>
    <s v=" Ms"/>
    <s v="Avery"/>
    <n v="17.82"/>
    <n v="5.26"/>
    <s v="yes"/>
    <x v="0"/>
    <x v="0"/>
    <x v="1"/>
    <x v="1"/>
    <x v="1"/>
    <x v="2"/>
    <d v="1978-07-30T00:00:00"/>
    <x v="38"/>
    <x v="1"/>
    <s v="tier - 3"/>
    <x v="2318"/>
    <x v="2"/>
  </r>
  <r>
    <x v="2328"/>
    <s v=" Ms"/>
    <s v="Bohinski"/>
    <n v="17.07"/>
    <n v="5.22"/>
    <s v="No"/>
    <x v="0"/>
    <x v="1"/>
    <x v="1"/>
    <x v="1"/>
    <x v="1"/>
    <x v="2"/>
    <d v="1976-06-24T00:00:00"/>
    <x v="31"/>
    <x v="0"/>
    <s v="tier - 2"/>
    <x v="2319"/>
    <x v="1"/>
  </r>
  <r>
    <x v="2329"/>
    <s v=" Ms"/>
    <s v="Kohls"/>
    <n v="22.24"/>
    <n v="4.29"/>
    <s v="yes"/>
    <x v="0"/>
    <x v="0"/>
    <x v="0"/>
    <x v="1"/>
    <x v="2"/>
    <x v="2"/>
    <d v="1999-08-08T00:00:00"/>
    <x v="15"/>
    <x v="10"/>
    <s v="tier - 1"/>
    <x v="2320"/>
    <x v="2"/>
  </r>
  <r>
    <x v="2330"/>
    <s v=" Mr"/>
    <s v="Brietzke"/>
    <n v="22.34"/>
    <n v="5.57"/>
    <s v="No"/>
    <x v="0"/>
    <x v="0"/>
    <x v="1"/>
    <x v="1"/>
    <x v="2"/>
    <x v="2"/>
    <d v="1984-07-07T00:00:00"/>
    <x v="31"/>
    <x v="0"/>
    <s v="tier - 1"/>
    <x v="2321"/>
    <x v="2"/>
  </r>
  <r>
    <x v="2331"/>
    <s v=" Mr"/>
    <s v="Riveros Gonzalez"/>
    <n v="17.7"/>
    <n v="6.28"/>
    <s v="No"/>
    <x v="0"/>
    <x v="0"/>
    <x v="1"/>
    <x v="1"/>
    <x v="1"/>
    <x v="1"/>
    <d v="1993-08-01T00:00:00"/>
    <x v="46"/>
    <x v="0"/>
    <s v="tier - 2"/>
    <x v="2322"/>
    <x v="2"/>
  </r>
  <r>
    <x v="2332"/>
    <s v=" Ms"/>
    <s v="Albano"/>
    <n v="16.47"/>
    <n v="6.35"/>
    <s v="No"/>
    <x v="0"/>
    <x v="1"/>
    <x v="1"/>
    <x v="1"/>
    <x v="1"/>
    <x v="1"/>
    <d v="1968-06-29T00:00:00"/>
    <x v="24"/>
    <x v="1"/>
    <s v="tier - 2"/>
    <x v="2323"/>
    <x v="1"/>
  </r>
  <r>
    <x v="2333"/>
    <s v=" Mr"/>
    <s v="Rosendahl"/>
    <n v="17.600000000000001"/>
    <n v="4.3899999999999997"/>
    <s v="No"/>
    <x v="0"/>
    <x v="0"/>
    <x v="1"/>
    <x v="1"/>
    <x v="1"/>
    <x v="2"/>
    <d v="1987-08-11T00:00:00"/>
    <x v="22"/>
    <x v="3"/>
    <s v="tier - 1"/>
    <x v="2324"/>
    <x v="2"/>
  </r>
  <r>
    <x v="2334"/>
    <s v=" Mr"/>
    <s v="German"/>
    <n v="17.579999999999998"/>
    <n v="4.51"/>
    <s v="No"/>
    <x v="0"/>
    <x v="0"/>
    <x v="1"/>
    <x v="1"/>
    <x v="1"/>
    <x v="2"/>
    <d v="1992-06-18T00:00:00"/>
    <x v="22"/>
    <x v="0"/>
    <s v="tier - 2"/>
    <x v="2325"/>
    <x v="2"/>
  </r>
  <r>
    <x v="997"/>
    <s v="Unknown"/>
    <s v="Unknown"/>
    <n v="17.579999999999998"/>
    <n v="4.51"/>
    <s v="No"/>
    <x v="0"/>
    <x v="0"/>
    <x v="0"/>
    <x v="1"/>
    <x v="1"/>
    <x v="2"/>
    <d v="1995-07-04T00:00:00"/>
    <x v="47"/>
    <x v="1"/>
    <s v="tier - 3"/>
    <x v="992"/>
    <x v="1"/>
  </r>
  <r>
    <x v="998"/>
    <e v="#N/A"/>
    <e v="#N/A"/>
    <e v="#N/A"/>
    <e v="#N/A"/>
    <s v="Unknown"/>
    <x v="2"/>
    <x v="2"/>
    <x v="0"/>
    <x v="1"/>
    <x v="1"/>
    <x v="2"/>
    <d v="1993-06-01T00:00:00"/>
    <x v="38"/>
    <x v="0"/>
    <s v="tier - 3"/>
    <x v="992"/>
    <x v="1"/>
  </r>
  <r>
    <x v="2335"/>
    <e v="#N/A"/>
    <e v="#N/A"/>
    <e v="#N/A"/>
    <e v="#N/A"/>
    <s v="Unknown"/>
    <x v="2"/>
    <x v="2"/>
    <x v="0"/>
    <x v="1"/>
    <x v="1"/>
    <x v="2"/>
    <d v="2001-11-20T00:00:00"/>
    <x v="22"/>
    <x v="1"/>
    <s v="tier - 3"/>
    <x v="2326"/>
    <x v="1"/>
  </r>
  <r>
    <x v="2335"/>
    <e v="#N/A"/>
    <e v="#N/A"/>
    <e v="#N/A"/>
    <e v="#N/A"/>
    <s v="Unknown"/>
    <x v="2"/>
    <x v="2"/>
    <x v="0"/>
    <x v="1"/>
    <x v="1"/>
    <x v="2"/>
    <d v="2001-11-20T00:00:00"/>
    <x v="22"/>
    <x v="11"/>
    <s v="tier - 3"/>
    <x v="2326"/>
    <x v="1"/>
  </r>
  <r>
    <x v="2335"/>
    <e v="#N/A"/>
    <e v="#N/A"/>
    <e v="#N/A"/>
    <e v="#N/A"/>
    <s v="Unknown"/>
    <x v="2"/>
    <x v="2"/>
    <x v="0"/>
    <x v="1"/>
    <x v="1"/>
    <x v="2"/>
    <d v="2001-11-20T00:00:00"/>
    <x v="22"/>
    <x v="4"/>
    <s v="tier - 3"/>
    <x v="2326"/>
    <x v="1"/>
  </r>
  <r>
    <x v="2335"/>
    <e v="#N/A"/>
    <e v="#N/A"/>
    <e v="#N/A"/>
    <e v="#N/A"/>
    <s v="Unknown"/>
    <x v="2"/>
    <x v="2"/>
    <x v="0"/>
    <x v="1"/>
    <x v="1"/>
    <x v="2"/>
    <d v="2001-11-20T00:00:00"/>
    <x v="22"/>
    <x v="2"/>
    <s v="tier - 3"/>
    <x v="2326"/>
    <x v="1"/>
  </r>
  <r>
    <x v="2335"/>
    <e v="#N/A"/>
    <e v="#N/A"/>
    <e v="#N/A"/>
    <e v="#N/A"/>
    <s v="Unknown"/>
    <x v="2"/>
    <x v="2"/>
    <x v="0"/>
    <x v="1"/>
    <x v="1"/>
    <x v="2"/>
    <d v="2001-11-20T00:00:00"/>
    <x v="22"/>
    <x v="0"/>
    <s v="tier - 3"/>
    <x v="2326"/>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s v="Id1"/>
    <s v=" Ms"/>
    <s v="Hawks"/>
    <n v="47.41"/>
    <n v="7.47"/>
    <s v="No"/>
    <x v="0"/>
    <x v="0"/>
    <x v="0"/>
    <s v="yes"/>
    <s v="Obesity"/>
    <s v="Diabetes"/>
    <d v="1968-10-12T00:00:00"/>
    <x v="0"/>
    <s v="R1013"/>
    <s v="tier - 3"/>
    <n v="63770.43"/>
    <s v="tier - 1"/>
  </r>
  <r>
    <s v="Id2"/>
    <s v=" Ms"/>
    <s v="Lehner"/>
    <n v="40.185000000000002"/>
    <n v="5.88"/>
    <s v="yes"/>
    <x v="0"/>
    <x v="0"/>
    <x v="0"/>
    <s v="No"/>
    <s v="Obesity"/>
    <s v="Prediabetes"/>
    <d v="1967-09-26T00:00:00"/>
    <x v="1"/>
    <s v="R1011"/>
    <s v="tier - 2"/>
    <n v="10214.64"/>
    <s v="tier - 3"/>
  </r>
  <r>
    <s v="Id3"/>
    <s v=" Mr"/>
    <s v="Lu"/>
    <n v="17.579999999999998"/>
    <n v="4.51"/>
    <s v="No"/>
    <x v="0"/>
    <x v="0"/>
    <x v="1"/>
    <s v="No"/>
    <s v="Underweight"/>
    <s v="Normal"/>
    <d v="1976-10-23T00:00:00"/>
    <x v="2"/>
    <s v="R1013"/>
    <s v="tier - 1"/>
    <n v="6529.21"/>
    <s v="tier - 2"/>
  </r>
  <r>
    <s v="Id4"/>
    <s v=" Ms"/>
    <s v="Osborne"/>
    <n v="17.579999999999998"/>
    <n v="4.51"/>
    <s v="No"/>
    <x v="0"/>
    <x v="0"/>
    <x v="1"/>
    <s v="No"/>
    <s v="Underweight"/>
    <s v="Normal"/>
    <d v="1993-06-10T00:00:00"/>
    <x v="3"/>
    <s v="R1021"/>
    <s v="tier - 1"/>
    <n v="5748.13"/>
    <s v="tier - 2"/>
  </r>
  <r>
    <s v="Id5"/>
    <s v=" Ms"/>
    <s v="Kadala"/>
    <n v="17.579999999999998"/>
    <n v="4.51"/>
    <s v="No"/>
    <x v="0"/>
    <x v="0"/>
    <x v="1"/>
    <s v="No"/>
    <s v="Underweight"/>
    <s v="Normal"/>
    <d v="1988-09-23T00:00:00"/>
    <x v="4"/>
    <s v="R1012"/>
    <s v="tier - 3"/>
    <n v="4894.75"/>
    <s v="tier - 3"/>
  </r>
  <r>
    <s v="Id6"/>
    <s v=" Ms"/>
    <s v="Baker"/>
    <n v="17.579999999999998"/>
    <n v="4.51"/>
    <s v="No"/>
    <x v="0"/>
    <x v="0"/>
    <x v="1"/>
    <s v="No"/>
    <s v="Underweight"/>
    <s v="Normal"/>
    <d v="1990-12-01T00:00:00"/>
    <x v="5"/>
    <s v="R1013"/>
    <s v="tier - 2"/>
    <n v="4074.45"/>
    <s v="tier - 3"/>
  </r>
  <r>
    <s v="Id7"/>
    <s v=" Ms"/>
    <s v="Macpherson"/>
    <n v="17.579999999999998"/>
    <n v="4.51"/>
    <s v="No"/>
    <x v="0"/>
    <x v="0"/>
    <x v="1"/>
    <s v="No"/>
    <s v="Underweight"/>
    <s v="Normal"/>
    <d v="1996-10-11T00:00:00"/>
    <x v="6"/>
    <s v="R1012"/>
    <s v="tier - 3"/>
    <n v="3201.25"/>
    <s v="tier - 2"/>
  </r>
  <r>
    <s v="Id8"/>
    <s v=" Ms"/>
    <s v="Hallman"/>
    <n v="17.579999999999998"/>
    <n v="4.51"/>
    <s v="No"/>
    <x v="0"/>
    <x v="0"/>
    <x v="1"/>
    <s v="No"/>
    <s v="Underweight"/>
    <s v="Normal"/>
    <d v="2004-07-27T00:00:00"/>
    <x v="7"/>
    <s v="R1024"/>
    <s v="tier - 2"/>
    <n v="2211.13"/>
    <s v="tier - 2"/>
  </r>
  <r>
    <s v="Id9"/>
    <s v=" Mr"/>
    <s v="Moran"/>
    <n v="17.579999999999998"/>
    <n v="4.51"/>
    <s v="No"/>
    <x v="0"/>
    <x v="0"/>
    <x v="1"/>
    <s v="No"/>
    <s v="Underweight"/>
    <s v="Normal"/>
    <d v="1992-09-22T00:00:00"/>
    <x v="5"/>
    <s v="R1013"/>
    <s v="tier - 1"/>
    <n v="1566.88"/>
    <s v="tier - 2"/>
  </r>
  <r>
    <s v="Id10"/>
    <s v=" Ms"/>
    <s v="Benner"/>
    <n v="38.06"/>
    <n v="10.79"/>
    <s v="No"/>
    <x v="0"/>
    <x v="0"/>
    <x v="0"/>
    <s v="yes"/>
    <s v="Obesity"/>
    <s v="Diabetes"/>
    <d v="1977-06-08T00:00:00"/>
    <x v="8"/>
    <s v="R1013"/>
    <s v="tier - 3"/>
    <n v="62592.87"/>
    <s v="tier - 2"/>
  </r>
  <r>
    <s v="Id11"/>
    <s v=" Ms"/>
    <s v="Fierro Vargas"/>
    <n v="37.700000000000003"/>
    <n v="5.96"/>
    <s v="yes"/>
    <x v="0"/>
    <x v="0"/>
    <x v="2"/>
    <s v="yes"/>
    <s v="Obesity"/>
    <s v="Prediabetes"/>
    <d v="1985-07-17T00:00:00"/>
    <x v="9"/>
    <s v="R1011"/>
    <s v="tier - 1"/>
    <n v="39836.519999999997"/>
    <s v="tier - 2"/>
  </r>
  <r>
    <s v="Id12"/>
    <s v=" Mr"/>
    <s v="Franz"/>
    <n v="35.97"/>
    <n v="8.1300000000000008"/>
    <s v="No"/>
    <x v="0"/>
    <x v="0"/>
    <x v="0"/>
    <s v="No"/>
    <s v="Obesity"/>
    <s v="Diabetes"/>
    <d v="1967-12-30T00:00:00"/>
    <x v="10"/>
    <s v="R1013"/>
    <s v="tier - 2"/>
    <n v="35160.129999999997"/>
    <s v="tier - 2"/>
  </r>
  <r>
    <s v="Id13"/>
    <s v=" Mr"/>
    <s v="Foster"/>
    <n v="20.75"/>
    <n v="5.18"/>
    <s v="yes"/>
    <x v="0"/>
    <x v="0"/>
    <x v="2"/>
    <s v="No"/>
    <s v="Normal Weight"/>
    <s v="Normal"/>
    <d v="1998-06-20T00:00:00"/>
    <x v="11"/>
    <s v="R1021"/>
    <s v="tier - 2"/>
    <n v="29760.6"/>
    <s v="tier - 1"/>
  </r>
  <r>
    <s v="Id14"/>
    <s v=" Mr"/>
    <s v="Tenorio"/>
    <n v="29.48"/>
    <n v="4.91"/>
    <s v="No"/>
    <x v="0"/>
    <x v="0"/>
    <x v="0"/>
    <s v="No"/>
    <s v="Overweight"/>
    <s v="Normal"/>
    <d v="1997-08-07T00:00:00"/>
    <x v="12"/>
    <s v="R1012"/>
    <s v="tier - 3"/>
    <n v="23241.47"/>
    <s v="tier - 2"/>
  </r>
  <r>
    <s v="Id15"/>
    <s v=" Ms"/>
    <s v="Rios"/>
    <n v="22.58"/>
    <n v="7.46"/>
    <s v="No"/>
    <x v="0"/>
    <x v="0"/>
    <x v="0"/>
    <s v="No"/>
    <s v="Normal Weight"/>
    <s v="Diabetes"/>
    <d v="1989-12-04T00:00:00"/>
    <x v="13"/>
    <s v="R1013"/>
    <s v="tier - 2"/>
    <n v="17904.53"/>
    <s v="tier - 1"/>
  </r>
  <r>
    <s v="Id16"/>
    <s v=" Mr"/>
    <s v="Viau-Dupuis"/>
    <n v="19.21"/>
    <n v="5.52"/>
    <s v="No"/>
    <x v="0"/>
    <x v="0"/>
    <x v="2"/>
    <s v="No"/>
    <s v="Normal Weight"/>
    <s v="Normal"/>
    <d v="1968-11-08T00:00:00"/>
    <x v="3"/>
    <s v="R1012"/>
    <s v="tier - 2"/>
    <n v="14926.97"/>
    <s v="tier - 2"/>
  </r>
  <r>
    <s v="Id17"/>
    <s v=" Ms"/>
    <s v="Cronin"/>
    <n v="41.69"/>
    <n v="5.78"/>
    <s v="No"/>
    <x v="0"/>
    <x v="0"/>
    <x v="0"/>
    <s v="No"/>
    <s v="Obesity"/>
    <s v="Prediabetes"/>
    <d v="1959-12-09T00:00:00"/>
    <x v="14"/>
    <s v="R1024"/>
    <s v="tier - 3"/>
    <n v="13390.56"/>
    <s v="tier - 3"/>
  </r>
  <r>
    <s v="Id18"/>
    <s v=" Ms"/>
    <s v="Noordstar"/>
    <n v="18.5"/>
    <n v="5.33"/>
    <s v="No"/>
    <x v="0"/>
    <x v="0"/>
    <x v="0"/>
    <s v="No"/>
    <s v="Normal Weight"/>
    <s v="Normal"/>
    <d v="1964-07-02T00:00:00"/>
    <x v="15"/>
    <s v="R1013"/>
    <s v="tier - 1"/>
    <n v="12224.35"/>
    <s v="tier - 3"/>
  </r>
  <r>
    <s v="Id19"/>
    <s v=" Ms"/>
    <s v="Boudalia"/>
    <n v="21.24"/>
    <n v="4.49"/>
    <s v="No"/>
    <x v="0"/>
    <x v="0"/>
    <x v="0"/>
    <s v="No"/>
    <s v="Normal Weight"/>
    <s v="Normal"/>
    <d v="1971-12-26T00:00:00"/>
    <x v="16"/>
    <s v="R1013"/>
    <s v="tier - 1"/>
    <n v="11265.71"/>
    <s v="tier - 3"/>
  </r>
  <r>
    <s v="Id20"/>
    <s v=" Ms"/>
    <s v="Flor"/>
    <n v="40.185000000000002"/>
    <n v="5.88"/>
    <s v="yes"/>
    <x v="0"/>
    <x v="0"/>
    <x v="0"/>
    <s v="No"/>
    <s v="Obesity"/>
    <s v="Prediabetes"/>
    <d v="1970-12-24T00:00:00"/>
    <x v="17"/>
    <s v="R1011"/>
    <s v="tier - 1"/>
    <n v="10197.77"/>
    <s v="tier - 3"/>
  </r>
  <r>
    <s v="Id21"/>
    <s v=" Ms"/>
    <s v="Fennon"/>
    <n v="17.670000000000002"/>
    <n v="4.78"/>
    <s v="No"/>
    <x v="0"/>
    <x v="0"/>
    <x v="0"/>
    <s v="No"/>
    <s v="Underweight"/>
    <s v="Normal"/>
    <d v="1975-12-06T00:00:00"/>
    <x v="16"/>
    <s v="R1011"/>
    <s v="tier - 3"/>
    <n v="9225.26"/>
    <s v="tier - 3"/>
  </r>
  <r>
    <s v="Id22"/>
    <s v=" Mr"/>
    <s v="Hribar"/>
    <n v="35.53"/>
    <n v="4.3600000000000003"/>
    <s v="No"/>
    <x v="0"/>
    <x v="1"/>
    <x v="1"/>
    <s v="No"/>
    <s v="Obesity"/>
    <s v="Normal"/>
    <d v="1983-06-08T00:00:00"/>
    <x v="18"/>
    <s v="R1011"/>
    <s v="tier - 2"/>
    <n v="8179.51"/>
    <s v="tier - 2"/>
  </r>
  <r>
    <s v="Id23"/>
    <s v=" Ms"/>
    <s v="Tassello"/>
    <n v="15.61"/>
    <n v="5.28"/>
    <s v="No"/>
    <x v="0"/>
    <x v="0"/>
    <x v="1"/>
    <s v="No"/>
    <s v="Underweight"/>
    <s v="Normal"/>
    <d v="1979-09-19T00:00:00"/>
    <x v="19"/>
    <s v="R1018"/>
    <s v="tier - 3"/>
    <n v="7337.75"/>
    <s v="tier - 2"/>
  </r>
  <r>
    <s v="Id24"/>
    <s v=" Ms"/>
    <s v="Mauricette"/>
    <n v="17.579999999999998"/>
    <n v="4.51"/>
    <s v="No"/>
    <x v="0"/>
    <x v="0"/>
    <x v="1"/>
    <s v="No"/>
    <s v="Underweight"/>
    <s v="Normal"/>
    <d v="1995-10-29T00:00:00"/>
    <x v="20"/>
    <s v="R1017"/>
    <s v="tier - 3"/>
    <n v="7042.11"/>
    <s v="tier - 2"/>
  </r>
  <r>
    <s v="Id25"/>
    <s v=" Ms"/>
    <s v="Garcia"/>
    <n v="17.579999999999998"/>
    <n v="4.51"/>
    <s v="No"/>
    <x v="0"/>
    <x v="0"/>
    <x v="1"/>
    <s v="No"/>
    <s v="Underweight"/>
    <s v="Normal"/>
    <d v="1984-09-05T00:00:00"/>
    <x v="21"/>
    <s v="R1012"/>
    <s v="tier - 3"/>
    <n v="6933.24"/>
    <s v="tier - 2"/>
  </r>
  <r>
    <s v="Id26"/>
    <s v=" Mr"/>
    <s v="Airoldi"/>
    <n v="17.579999999999998"/>
    <n v="4.51"/>
    <s v="No"/>
    <x v="0"/>
    <x v="0"/>
    <x v="1"/>
    <s v="No"/>
    <s v="Underweight"/>
    <s v="Normal"/>
    <d v="1979-07-15T00:00:00"/>
    <x v="12"/>
    <s v="R1011"/>
    <s v="tier - 1"/>
    <n v="6837.37"/>
    <s v="tier - 3"/>
  </r>
  <r>
    <s v="Id27"/>
    <s v=" Mr"/>
    <s v="Cater-Cyker"/>
    <n v="17.579999999999998"/>
    <n v="4.51"/>
    <s v="No"/>
    <x v="0"/>
    <x v="0"/>
    <x v="1"/>
    <s v="No"/>
    <s v="Underweight"/>
    <s v="Normal"/>
    <d v="1970-06-17T00:00:00"/>
    <x v="6"/>
    <s v="R1012"/>
    <s v="tier - 1"/>
    <n v="6749.63"/>
    <s v="tier - 2"/>
  </r>
  <r>
    <s v="Id28"/>
    <s v=" Ms"/>
    <s v="Hamm"/>
    <n v="17.579999999999998"/>
    <n v="4.51"/>
    <s v="No"/>
    <x v="0"/>
    <x v="0"/>
    <x v="1"/>
    <s v="No"/>
    <s v="Underweight"/>
    <s v="Normal"/>
    <d v="1981-09-17T00:00:00"/>
    <x v="22"/>
    <s v="R1025"/>
    <s v="tier - 1"/>
    <n v="6664.69"/>
    <s v="tier - 3"/>
  </r>
  <r>
    <s v="Id29"/>
    <s v=" Mr"/>
    <s v="Cox"/>
    <n v="17.579999999999998"/>
    <n v="4.51"/>
    <s v="No"/>
    <x v="0"/>
    <x v="0"/>
    <x v="1"/>
    <s v="No"/>
    <s v="Underweight"/>
    <s v="Normal"/>
    <d v="1982-12-29T00:00:00"/>
    <x v="2"/>
    <s v="R1024"/>
    <s v="tier - 2"/>
    <n v="6600.21"/>
    <s v="tier - 3"/>
  </r>
  <r>
    <s v="Id30"/>
    <s v=" Mr"/>
    <s v="Sachrajda"/>
    <n v="17.579999999999998"/>
    <n v="4.51"/>
    <s v="No"/>
    <x v="0"/>
    <x v="0"/>
    <x v="1"/>
    <s v="No"/>
    <s v="Underweight"/>
    <s v="Normal"/>
    <d v="1994-07-07T00:00:00"/>
    <x v="17"/>
    <s v="R1015"/>
    <s v="tier - 1"/>
    <n v="6512.24"/>
    <s v="tier - 2"/>
  </r>
  <r>
    <s v="Id31"/>
    <s v=" Ms"/>
    <s v="Gareri"/>
    <n v="17.579999999999998"/>
    <n v="4.51"/>
    <s v="No"/>
    <x v="0"/>
    <x v="0"/>
    <x v="1"/>
    <s v="No"/>
    <s v="Underweight"/>
    <s v="Normal"/>
    <d v="1987-09-04T00:00:00"/>
    <x v="15"/>
    <s v="R1020"/>
    <s v="tier - 2"/>
    <n v="6414.18"/>
    <s v="tier - 2"/>
  </r>
  <r>
    <s v="Id32"/>
    <s v=" Mr"/>
    <s v="Welch"/>
    <n v="17.579999999999998"/>
    <n v="4.51"/>
    <s v="No"/>
    <x v="0"/>
    <x v="0"/>
    <x v="1"/>
    <s v="No"/>
    <s v="Underweight"/>
    <s v="Normal"/>
    <d v="1996-07-07T00:00:00"/>
    <x v="6"/>
    <s v="R1011"/>
    <s v="tier - 3"/>
    <n v="6361.47"/>
    <s v="tier - 2"/>
  </r>
  <r>
    <s v="Id33"/>
    <s v=" Mr"/>
    <s v="Prindiville"/>
    <n v="17.579999999999998"/>
    <n v="4.51"/>
    <s v="No"/>
    <x v="0"/>
    <x v="0"/>
    <x v="1"/>
    <s v="No"/>
    <s v="Underweight"/>
    <s v="Normal"/>
    <d v="1974-09-17T00:00:00"/>
    <x v="3"/>
    <s v="R1012"/>
    <s v="tier - 1"/>
    <n v="6302.23"/>
    <s v="tier - 2"/>
  </r>
  <r>
    <s v="Id34"/>
    <s v=" Mr"/>
    <s v="Kincaid"/>
    <n v="17.579999999999998"/>
    <n v="4.51"/>
    <s v="No"/>
    <x v="0"/>
    <x v="0"/>
    <x v="1"/>
    <s v="No"/>
    <s v="Underweight"/>
    <s v="Normal"/>
    <d v="1979-10-10T00:00:00"/>
    <x v="23"/>
    <s v="R1012"/>
    <s v="tier - 1"/>
    <n v="6250.44"/>
    <s v="tier - 2"/>
  </r>
  <r>
    <s v="Id35"/>
    <s v=" Mr"/>
    <s v="Bruestle"/>
    <n v="17.579999999999998"/>
    <n v="4.51"/>
    <s v="No"/>
    <x v="0"/>
    <x v="0"/>
    <x v="1"/>
    <s v="No"/>
    <s v="Underweight"/>
    <s v="Normal"/>
    <d v="1988-11-01T00:00:00"/>
    <x v="24"/>
    <s v="R1016"/>
    <s v="tier - 3"/>
    <n v="6184.3"/>
    <s v="tier - 2"/>
  </r>
  <r>
    <s v="Id36"/>
    <s v=" Mr"/>
    <s v="Lachance"/>
    <n v="17.579999999999998"/>
    <n v="4.51"/>
    <s v="No"/>
    <x v="0"/>
    <x v="0"/>
    <x v="1"/>
    <s v="No"/>
    <s v="Underweight"/>
    <s v="Normal"/>
    <d v="1983-11-16T00:00:00"/>
    <x v="25"/>
    <s v="R1013"/>
    <s v="tier - 2"/>
    <n v="6123.57"/>
    <s v="tier - 3"/>
  </r>
  <r>
    <s v="Id37"/>
    <s v=" Mr"/>
    <s v="Eason"/>
    <n v="17.579999999999998"/>
    <n v="4.51"/>
    <s v="No"/>
    <x v="0"/>
    <x v="0"/>
    <x v="1"/>
    <s v="No"/>
    <s v="Underweight"/>
    <s v="Normal"/>
    <d v="1996-07-28T00:00:00"/>
    <x v="26"/>
    <s v="R1012"/>
    <s v="tier - 3"/>
    <n v="6061.8"/>
    <s v="tier - 2"/>
  </r>
  <r>
    <s v="Id38"/>
    <s v=" Ms"/>
    <s v="Grummon"/>
    <n v="17.579999999999998"/>
    <n v="4.51"/>
    <s v="No"/>
    <x v="0"/>
    <x v="0"/>
    <x v="1"/>
    <s v="No"/>
    <s v="Underweight"/>
    <s v="Normal"/>
    <d v="1980-07-21T00:00:00"/>
    <x v="27"/>
    <s v="R1016"/>
    <s v="tier - 3"/>
    <n v="5969.72"/>
    <s v="tier - 3"/>
  </r>
  <r>
    <s v="Id39"/>
    <s v=" Ms"/>
    <s v="Vanwechel"/>
    <n v="17.579999999999998"/>
    <n v="4.51"/>
    <s v="No"/>
    <x v="0"/>
    <x v="0"/>
    <x v="1"/>
    <s v="No"/>
    <s v="Underweight"/>
    <s v="Normal"/>
    <d v="1984-11-22T00:00:00"/>
    <x v="28"/>
    <s v="R1021"/>
    <s v="tier - 3"/>
    <n v="5855.9"/>
    <s v="tier - 2"/>
  </r>
  <r>
    <s v="Id40"/>
    <s v=" Ms"/>
    <s v="Fisher"/>
    <n v="17.579999999999998"/>
    <n v="4.51"/>
    <s v="No"/>
    <x v="0"/>
    <x v="0"/>
    <x v="1"/>
    <s v="No"/>
    <s v="Underweight"/>
    <s v="Normal"/>
    <d v="1972-08-21T00:00:00"/>
    <x v="29"/>
    <s v="R1011"/>
    <s v="tier - 3"/>
    <n v="5741.67"/>
    <s v="tier - 2"/>
  </r>
  <r>
    <s v="Id41"/>
    <s v=" Mr"/>
    <s v="Jenkins"/>
    <n v="17.579999999999998"/>
    <n v="4.51"/>
    <s v="No"/>
    <x v="0"/>
    <x v="0"/>
    <x v="1"/>
    <s v="No"/>
    <s v="Underweight"/>
    <s v="Normal"/>
    <d v="1978-09-27T00:00:00"/>
    <x v="30"/>
    <s v="R1021"/>
    <s v="tier - 1"/>
    <n v="5650.14"/>
    <s v="tier - 2"/>
  </r>
  <r>
    <s v="Id42"/>
    <s v=" Ms"/>
    <s v="Peters"/>
    <n v="17.579999999999998"/>
    <n v="4.51"/>
    <s v="No"/>
    <x v="0"/>
    <x v="0"/>
    <x v="1"/>
    <s v="No"/>
    <s v="Underweight"/>
    <s v="Normal"/>
    <d v="1980-12-07T00:00:00"/>
    <x v="31"/>
    <s v="R1013"/>
    <s v="tier - 2"/>
    <n v="5540.35"/>
    <s v="tier - 2"/>
  </r>
  <r>
    <s v="Id43"/>
    <s v=" Ms"/>
    <s v="Aha"/>
    <n v="17.579999999999998"/>
    <n v="4.51"/>
    <s v="No"/>
    <x v="0"/>
    <x v="0"/>
    <x v="1"/>
    <s v="No"/>
    <s v="Underweight"/>
    <s v="Normal"/>
    <d v="1978-06-08T00:00:00"/>
    <x v="25"/>
    <s v="R1011"/>
    <s v="tier - 2"/>
    <n v="5428.98"/>
    <s v="tier - 2"/>
  </r>
  <r>
    <s v="Id44"/>
    <s v=" Mr"/>
    <s v="McElwain"/>
    <n v="17.579999999999998"/>
    <n v="4.51"/>
    <s v="No"/>
    <x v="0"/>
    <x v="0"/>
    <x v="1"/>
    <s v="No"/>
    <s v="Underweight"/>
    <s v="Normal"/>
    <d v="1986-07-22T00:00:00"/>
    <x v="24"/>
    <s v="R1013"/>
    <s v="tier - 3"/>
    <n v="5377.46"/>
    <s v="tier - 2"/>
  </r>
  <r>
    <s v="Id45"/>
    <s v=" Mr"/>
    <s v="Januszewski"/>
    <n v="17.579999999999998"/>
    <n v="4.51"/>
    <s v="No"/>
    <x v="0"/>
    <x v="0"/>
    <x v="1"/>
    <s v="No"/>
    <s v="Underweight"/>
    <s v="Normal"/>
    <d v="2004-08-22T00:00:00"/>
    <x v="32"/>
    <s v="R1012"/>
    <s v="tier - 2"/>
    <n v="5293.67"/>
    <s v="tier - 2"/>
  </r>
  <r>
    <s v="Id46"/>
    <s v=" Ms"/>
    <s v="Rohne"/>
    <n v="17.579999999999998"/>
    <n v="4.51"/>
    <s v="No"/>
    <x v="0"/>
    <x v="0"/>
    <x v="1"/>
    <s v="No"/>
    <s v="Underweight"/>
    <s v="Normal"/>
    <d v="1987-12-26T00:00:00"/>
    <x v="10"/>
    <s v="R1012"/>
    <s v="tier - 2"/>
    <n v="5240.7700000000004"/>
    <s v="tier - 2"/>
  </r>
  <r>
    <s v="Id47"/>
    <s v=" Ms"/>
    <s v="O'Grady"/>
    <n v="17.579999999999998"/>
    <n v="4.51"/>
    <s v="No"/>
    <x v="0"/>
    <x v="0"/>
    <x v="1"/>
    <s v="No"/>
    <s v="Underweight"/>
    <s v="Normal"/>
    <d v="1990-08-22T00:00:00"/>
    <x v="22"/>
    <s v="R1011"/>
    <s v="tier - 2"/>
    <n v="5148.55"/>
    <s v="tier - 2"/>
  </r>
  <r>
    <s v="Id48"/>
    <s v=" Mr"/>
    <s v="Peters"/>
    <n v="17.579999999999998"/>
    <n v="4.51"/>
    <s v="No"/>
    <x v="0"/>
    <x v="0"/>
    <x v="1"/>
    <s v="No"/>
    <s v="Underweight"/>
    <s v="Normal"/>
    <d v="1980-09-07T00:00:00"/>
    <x v="8"/>
    <s v="R1012"/>
    <s v="tier - 2"/>
    <n v="5054.05"/>
    <s v="tier - 2"/>
  </r>
  <r>
    <s v="Id49"/>
    <s v=" Mr"/>
    <s v="De Simone"/>
    <n v="17.579999999999998"/>
    <n v="4.51"/>
    <s v="No"/>
    <x v="0"/>
    <x v="0"/>
    <x v="1"/>
    <s v="No"/>
    <s v="Underweight"/>
    <s v="Normal"/>
    <d v="2001-10-05T00:00:00"/>
    <x v="28"/>
    <s v="R1013"/>
    <s v="tier - 2"/>
    <n v="4999.04"/>
    <s v="tier - 2"/>
  </r>
  <r>
    <s v="Id50"/>
    <s v=" Ms"/>
    <s v="Beckett"/>
    <n v="17.579999999999998"/>
    <n v="4.51"/>
    <s v="No"/>
    <x v="0"/>
    <x v="0"/>
    <x v="1"/>
    <s v="No"/>
    <s v="Underweight"/>
    <s v="Normal"/>
    <d v="1990-11-28T00:00:00"/>
    <x v="33"/>
    <s v="R1013"/>
    <s v="tier - 3"/>
    <n v="4894.3900000000003"/>
    <s v="tier - 2"/>
  </r>
  <r>
    <s v="Id51"/>
    <s v=" Ms"/>
    <s v="Sobrilsky"/>
    <n v="17.579999999999998"/>
    <n v="4.51"/>
    <s v="No"/>
    <x v="0"/>
    <x v="0"/>
    <x v="1"/>
    <s v="No"/>
    <s v="Underweight"/>
    <s v="Normal"/>
    <d v="1984-10-15T00:00:00"/>
    <x v="27"/>
    <s v="R1012"/>
    <s v="tier - 1"/>
    <n v="4839.18"/>
    <s v="tier - 2"/>
  </r>
  <r>
    <s v="Id52"/>
    <s v=" Mr"/>
    <s v="Wang"/>
    <n v="17.579999999999998"/>
    <n v="4.51"/>
    <s v="No"/>
    <x v="0"/>
    <x v="0"/>
    <x v="1"/>
    <s v="No"/>
    <s v="Underweight"/>
    <s v="Normal"/>
    <d v="1987-09-27T00:00:00"/>
    <x v="12"/>
    <s v="R1012"/>
    <s v="tier - 3"/>
    <n v="4762.33"/>
    <s v="tier - 3"/>
  </r>
  <r>
    <s v="Id53"/>
    <s v=" Mr"/>
    <s v="Campa"/>
    <n v="17.579999999999998"/>
    <n v="4.51"/>
    <s v="No"/>
    <x v="0"/>
    <x v="0"/>
    <x v="1"/>
    <s v="No"/>
    <s v="Underweight"/>
    <s v="Normal"/>
    <d v="1992-10-09T00:00:00"/>
    <x v="12"/>
    <s v="R1012"/>
    <s v="tier - 3"/>
    <n v="4718.2"/>
    <s v="tier - 2"/>
  </r>
  <r>
    <s v="Id54"/>
    <s v=" Ms"/>
    <s v="Clifford"/>
    <n v="17.579999999999998"/>
    <n v="4.51"/>
    <s v="No"/>
    <x v="0"/>
    <x v="0"/>
    <x v="1"/>
    <s v="No"/>
    <s v="Underweight"/>
    <s v="Normal"/>
    <d v="1985-06-22T00:00:00"/>
    <x v="13"/>
    <s v="R1022"/>
    <s v="tier - 1"/>
    <n v="4646.76"/>
    <s v="tier - 1"/>
  </r>
  <r>
    <s v="Id55"/>
    <s v=" Mr"/>
    <s v="Dalmata"/>
    <n v="17.579999999999998"/>
    <n v="4.51"/>
    <s v="No"/>
    <x v="0"/>
    <x v="0"/>
    <x v="1"/>
    <s v="No"/>
    <s v="Underweight"/>
    <s v="Normal"/>
    <d v="1988-12-21T00:00:00"/>
    <x v="18"/>
    <s v="R1011"/>
    <s v="tier - 2"/>
    <n v="4518.83"/>
    <s v="tier - 2"/>
  </r>
  <r>
    <s v="Id56"/>
    <s v=" Ms"/>
    <s v="Vishik"/>
    <n v="17.579999999999998"/>
    <n v="4.51"/>
    <s v="No"/>
    <x v="0"/>
    <x v="0"/>
    <x v="1"/>
    <s v="No"/>
    <s v="Underweight"/>
    <s v="Normal"/>
    <d v="1990-07-15T00:00:00"/>
    <x v="12"/>
    <s v="R1024"/>
    <s v="tier - 3"/>
    <n v="4462.72"/>
    <s v="tier - 2"/>
  </r>
  <r>
    <s v="Id57"/>
    <s v=" Ms"/>
    <s v="Schorr"/>
    <n v="17.579999999999998"/>
    <n v="4.51"/>
    <s v="No"/>
    <x v="0"/>
    <x v="0"/>
    <x v="1"/>
    <s v="No"/>
    <s v="Underweight"/>
    <s v="Normal"/>
    <d v="1986-07-13T00:00:00"/>
    <x v="15"/>
    <s v="R1013"/>
    <s v="tier - 2"/>
    <n v="4402.2299999999996"/>
    <s v="tier - 2"/>
  </r>
  <r>
    <s v="Id58"/>
    <s v=" Ms"/>
    <s v="Lusardi"/>
    <n v="17.579999999999998"/>
    <n v="4.51"/>
    <s v="No"/>
    <x v="0"/>
    <x v="0"/>
    <x v="1"/>
    <s v="No"/>
    <s v="Underweight"/>
    <s v="Normal"/>
    <d v="1988-12-19T00:00:00"/>
    <x v="14"/>
    <s v="R1011"/>
    <s v="tier - 1"/>
    <n v="4320.41"/>
    <s v="tier - 2"/>
  </r>
  <r>
    <s v="Id59"/>
    <s v=" Mrs"/>
    <s v="Rayner"/>
    <n v="17.579999999999998"/>
    <n v="4.51"/>
    <s v="No"/>
    <x v="0"/>
    <x v="0"/>
    <x v="1"/>
    <s v="No"/>
    <s v="Underweight"/>
    <s v="Normal"/>
    <d v="1997-09-06T00:00:00"/>
    <x v="34"/>
    <s v="R1013"/>
    <s v="tier - 2"/>
    <n v="4189.1099999999997"/>
    <s v="tier - 2"/>
  </r>
  <r>
    <s v="Id60"/>
    <s v=" Ms"/>
    <s v="Voghel"/>
    <n v="17.579999999999998"/>
    <n v="4.51"/>
    <s v="No"/>
    <x v="0"/>
    <x v="0"/>
    <x v="1"/>
    <s v="No"/>
    <s v="Underweight"/>
    <s v="Normal"/>
    <d v="2002-10-18T00:00:00"/>
    <x v="29"/>
    <s v="R1012"/>
    <s v="tier - 1"/>
    <n v="4070.51"/>
    <s v="tier - 2"/>
  </r>
  <r>
    <s v="Id61"/>
    <s v=" Mr"/>
    <s v="Rieth"/>
    <n v="17.579999999999998"/>
    <n v="4.51"/>
    <s v="No"/>
    <x v="0"/>
    <x v="0"/>
    <x v="1"/>
    <s v="No"/>
    <s v="Underweight"/>
    <s v="Normal"/>
    <d v="1990-11-01T00:00:00"/>
    <x v="35"/>
    <s v="R1011"/>
    <s v="tier - 2"/>
    <n v="3994.18"/>
    <s v="tier - 2"/>
  </r>
  <r>
    <s v="Id62"/>
    <s v=" Ms"/>
    <s v="Gollotto"/>
    <n v="17.579999999999998"/>
    <n v="4.51"/>
    <s v="No"/>
    <x v="0"/>
    <x v="0"/>
    <x v="1"/>
    <s v="No"/>
    <s v="Underweight"/>
    <s v="Normal"/>
    <d v="2000-07-10T00:00:00"/>
    <x v="18"/>
    <s v="R1024"/>
    <s v="tier - 2"/>
    <n v="3925.76"/>
    <s v="tier - 2"/>
  </r>
  <r>
    <s v="Id63"/>
    <s v=" Mr"/>
    <s v="Dunn"/>
    <n v="17.579999999999998"/>
    <n v="4.51"/>
    <s v="No"/>
    <x v="0"/>
    <x v="0"/>
    <x v="1"/>
    <s v="No"/>
    <s v="Underweight"/>
    <s v="Normal"/>
    <d v="1991-08-19T00:00:00"/>
    <x v="34"/>
    <s v="R1011"/>
    <s v="tier - 1"/>
    <n v="3857.76"/>
    <s v="tier - 3"/>
  </r>
  <r>
    <s v="Id64"/>
    <s v=" Ms"/>
    <s v="Blitzer"/>
    <n v="17.579999999999998"/>
    <n v="4.51"/>
    <s v="No"/>
    <x v="0"/>
    <x v="0"/>
    <x v="1"/>
    <s v="No"/>
    <s v="Underweight"/>
    <s v="Normal"/>
    <d v="1986-09-09T00:00:00"/>
    <x v="29"/>
    <s v="R1017"/>
    <s v="tier - 2"/>
    <n v="3748.56"/>
    <s v="tier - 2"/>
  </r>
  <r>
    <s v="Id65"/>
    <s v=" Mr"/>
    <s v="Smith"/>
    <n v="17.579999999999998"/>
    <n v="4.51"/>
    <s v="No"/>
    <x v="0"/>
    <x v="0"/>
    <x v="1"/>
    <s v="No"/>
    <s v="Underweight"/>
    <s v="Normal"/>
    <d v="1992-09-14T00:00:00"/>
    <x v="21"/>
    <s v="R1012"/>
    <s v="tier - 1"/>
    <n v="3659.35"/>
    <s v="tier - 3"/>
  </r>
  <r>
    <s v="Id66"/>
    <s v=" Ms"/>
    <s v="Hyland"/>
    <n v="17.579999999999998"/>
    <n v="4.51"/>
    <s v="No"/>
    <x v="0"/>
    <x v="0"/>
    <x v="1"/>
    <s v="No"/>
    <s v="Underweight"/>
    <s v="Normal"/>
    <d v="1995-08-23T00:00:00"/>
    <x v="36"/>
    <s v="R1011"/>
    <s v="tier - 3"/>
    <n v="3578"/>
    <s v="tier - 2"/>
  </r>
  <r>
    <s v="Id67"/>
    <s v=" Mr"/>
    <s v="Ducharme"/>
    <n v="17.579999999999998"/>
    <n v="4.51"/>
    <s v="No"/>
    <x v="0"/>
    <x v="0"/>
    <x v="1"/>
    <s v="No"/>
    <s v="Underweight"/>
    <s v="Normal"/>
    <d v="1996-09-18T00:00:00"/>
    <x v="27"/>
    <s v="R1012"/>
    <s v="tier - 2"/>
    <n v="3490.55"/>
    <s v="tier - 1"/>
  </r>
  <r>
    <s v="Id68"/>
    <s v=" Mr"/>
    <s v="Johnson"/>
    <n v="17.579999999999998"/>
    <n v="4.51"/>
    <s v="No"/>
    <x v="0"/>
    <x v="0"/>
    <x v="1"/>
    <s v="No"/>
    <s v="Underweight"/>
    <s v="Normal"/>
    <d v="1996-10-27T00:00:00"/>
    <x v="37"/>
    <s v="R1012"/>
    <s v="tier - 3"/>
    <n v="3392.98"/>
    <s v="tier - 2"/>
  </r>
  <r>
    <s v="Id69"/>
    <s v=" Ms"/>
    <s v="Mutz"/>
    <n v="17.579999999999998"/>
    <n v="4.51"/>
    <s v="No"/>
    <x v="0"/>
    <x v="0"/>
    <x v="1"/>
    <s v="No"/>
    <s v="Underweight"/>
    <s v="Normal"/>
    <d v="1996-11-17T00:00:00"/>
    <x v="5"/>
    <s v="R1012"/>
    <s v="tier - 2"/>
    <n v="3292.53"/>
    <s v="tier - 2"/>
  </r>
  <r>
    <s v="Id70"/>
    <s v=" Ms"/>
    <s v="Lee"/>
    <n v="17.579999999999998"/>
    <n v="4.51"/>
    <s v="No"/>
    <x v="0"/>
    <x v="0"/>
    <x v="1"/>
    <s v="No"/>
    <s v="Underweight"/>
    <s v="Normal"/>
    <d v="2001-09-02T00:00:00"/>
    <x v="34"/>
    <s v="R1013"/>
    <s v="tier - 2"/>
    <n v="3180.51"/>
    <s v="tier - 2"/>
  </r>
  <r>
    <s v="Id71"/>
    <s v=" Mrs"/>
    <s v="Turner"/>
    <n v="17.579999999999998"/>
    <n v="4.51"/>
    <s v="No"/>
    <x v="0"/>
    <x v="0"/>
    <x v="1"/>
    <s v="No"/>
    <s v="Underweight"/>
    <s v="Normal"/>
    <d v="2001-10-13T00:00:00"/>
    <x v="3"/>
    <s v="R1024"/>
    <s v="tier - 1"/>
    <n v="3077.1"/>
    <s v="tier - 2"/>
  </r>
  <r>
    <s v="Id72"/>
    <s v=" Mr"/>
    <s v="Rangel"/>
    <n v="17.579999999999998"/>
    <n v="4.51"/>
    <s v="No"/>
    <x v="0"/>
    <x v="0"/>
    <x v="1"/>
    <s v="No"/>
    <s v="Underweight"/>
    <s v="Normal"/>
    <d v="1991-11-20T00:00:00"/>
    <x v="37"/>
    <s v="R1016"/>
    <s v="tier - 2"/>
    <n v="2985.67"/>
    <s v="tier - 2"/>
  </r>
  <r>
    <s v="Id73"/>
    <s v=" Mr"/>
    <s v="Lacey"/>
    <n v="17.579999999999998"/>
    <n v="4.51"/>
    <s v="No"/>
    <x v="0"/>
    <x v="0"/>
    <x v="1"/>
    <s v="No"/>
    <s v="Underweight"/>
    <s v="Normal"/>
    <d v="1993-08-12T00:00:00"/>
    <x v="38"/>
    <s v="R1013"/>
    <s v="tier - 3"/>
    <n v="2867.12"/>
    <s v="tier - 1"/>
  </r>
  <r>
    <s v="Id74"/>
    <s v=" Mr"/>
    <s v="Stiger"/>
    <n v="17.579999999999998"/>
    <n v="4.51"/>
    <s v="No"/>
    <x v="0"/>
    <x v="0"/>
    <x v="1"/>
    <s v="No"/>
    <s v="Underweight"/>
    <s v="Normal"/>
    <d v="2004-11-14T00:00:00"/>
    <x v="32"/>
    <s v="R1011"/>
    <s v="tier - 1"/>
    <n v="2773.46"/>
    <s v="tier - 2"/>
  </r>
  <r>
    <s v="Id75"/>
    <s v=" Ms"/>
    <s v="Caldwell"/>
    <n v="17.579999999999998"/>
    <n v="4.51"/>
    <s v="No"/>
    <x v="0"/>
    <x v="0"/>
    <x v="1"/>
    <s v="No"/>
    <s v="Underweight"/>
    <s v="Normal"/>
    <d v="2003-11-21T00:00:00"/>
    <x v="17"/>
    <s v="R1011"/>
    <s v="tier - 2"/>
    <n v="2709.24"/>
    <s v="tier - 2"/>
  </r>
  <r>
    <s v="Id76"/>
    <s v=" Ms"/>
    <s v="Marmillod"/>
    <n v="17.579999999999998"/>
    <n v="4.51"/>
    <s v="No"/>
    <x v="0"/>
    <x v="0"/>
    <x v="1"/>
    <s v="No"/>
    <s v="Underweight"/>
    <s v="Normal"/>
    <d v="2001-07-28T00:00:00"/>
    <x v="35"/>
    <s v="R1015"/>
    <s v="tier - 2"/>
    <n v="2585.85"/>
    <s v="tier - 2"/>
  </r>
  <r>
    <s v="Id77"/>
    <s v=" Mr"/>
    <s v="Cloutier-Simons"/>
    <n v="17.579999999999998"/>
    <n v="4.51"/>
    <s v="No"/>
    <x v="0"/>
    <x v="0"/>
    <x v="1"/>
    <s v="No"/>
    <s v="Underweight"/>
    <s v="Normal"/>
    <d v="1995-10-15T00:00:00"/>
    <x v="39"/>
    <s v="R1013"/>
    <s v="tier - 3"/>
    <n v="2498.41"/>
    <s v="tier - 3"/>
  </r>
  <r>
    <s v="Id78"/>
    <s v=" Mr"/>
    <s v="Vegas"/>
    <n v="17.579999999999998"/>
    <n v="4.51"/>
    <s v="No"/>
    <x v="0"/>
    <x v="0"/>
    <x v="1"/>
    <s v="No"/>
    <s v="Underweight"/>
    <s v="Normal"/>
    <d v="1999-11-12T00:00:00"/>
    <x v="40"/>
    <s v="R1012"/>
    <s v="tier - 2"/>
    <n v="2416.96"/>
    <s v="tier - 2"/>
  </r>
  <r>
    <s v="Id79"/>
    <s v=" Ms"/>
    <s v="Cochran"/>
    <n v="17.579999999999998"/>
    <n v="4.51"/>
    <s v="No"/>
    <x v="0"/>
    <x v="0"/>
    <x v="1"/>
    <s v="No"/>
    <s v="Underweight"/>
    <s v="Normal"/>
    <d v="1989-10-05T00:00:00"/>
    <x v="33"/>
    <s v="R1013"/>
    <s v="tier - 1"/>
    <n v="2295.2399999999998"/>
    <s v="tier - 2"/>
  </r>
  <r>
    <s v="Id80"/>
    <s v=" Mrs"/>
    <s v="Holtzapple"/>
    <n v="17.579999999999998"/>
    <n v="4.51"/>
    <s v="No"/>
    <x v="0"/>
    <x v="0"/>
    <x v="1"/>
    <s v="No"/>
    <s v="Underweight"/>
    <s v="Normal"/>
    <d v="2004-08-06T00:00:00"/>
    <x v="40"/>
    <s v="R1012"/>
    <s v="tier - 2"/>
    <n v="2207.6999999999998"/>
    <s v="tier - 2"/>
  </r>
  <r>
    <s v="Id81"/>
    <s v=" Ms"/>
    <s v="Meyer"/>
    <n v="17.579999999999998"/>
    <n v="4.51"/>
    <s v="No"/>
    <x v="0"/>
    <x v="0"/>
    <x v="1"/>
    <s v="No"/>
    <s v="Underweight"/>
    <s v="Normal"/>
    <d v="2000-12-10T00:00:00"/>
    <x v="4"/>
    <s v="R1013"/>
    <s v="tier - 2"/>
    <n v="2156.75"/>
    <s v="tier - 2"/>
  </r>
  <r>
    <s v="Id82"/>
    <s v=" Ms"/>
    <s v="Brickley"/>
    <n v="17.579999999999998"/>
    <n v="4.51"/>
    <s v="No"/>
    <x v="0"/>
    <x v="0"/>
    <x v="1"/>
    <s v="No"/>
    <s v="Underweight"/>
    <s v="Normal"/>
    <d v="2004-11-04T00:00:00"/>
    <x v="24"/>
    <s v="R1013"/>
    <s v="tier - 1"/>
    <n v="2118.61"/>
    <s v="tier - 2"/>
  </r>
  <r>
    <s v="Id83"/>
    <s v=" Ms"/>
    <s v="Magee"/>
    <n v="17.579999999999998"/>
    <n v="4.51"/>
    <s v="No"/>
    <x v="0"/>
    <x v="0"/>
    <x v="1"/>
    <s v="No"/>
    <s v="Underweight"/>
    <s v="Normal"/>
    <d v="2001-07-01T00:00:00"/>
    <x v="30"/>
    <s v="R1021"/>
    <s v="tier - 1"/>
    <n v="2020.18"/>
    <s v="tier - 3"/>
  </r>
  <r>
    <s v="Id84"/>
    <s v=" Ms"/>
    <s v="Thoma"/>
    <n v="17.579999999999998"/>
    <n v="4.51"/>
    <s v="No"/>
    <x v="0"/>
    <x v="0"/>
    <x v="1"/>
    <s v="No"/>
    <s v="Underweight"/>
    <s v="Normal"/>
    <d v="2001-12-09T00:00:00"/>
    <x v="16"/>
    <s v="R1012"/>
    <s v="tier - 2"/>
    <n v="1917.32"/>
    <s v="tier - 3"/>
  </r>
  <r>
    <s v="Id85"/>
    <s v=" Ms"/>
    <s v="Heagy"/>
    <n v="17.579999999999998"/>
    <n v="4.51"/>
    <s v="No"/>
    <x v="0"/>
    <x v="0"/>
    <x v="1"/>
    <s v="No"/>
    <s v="Underweight"/>
    <s v="Normal"/>
    <d v="2003-07-20T00:00:00"/>
    <x v="11"/>
    <s v="R1024"/>
    <s v="tier - 2"/>
    <n v="1842.52"/>
    <s v="tier - 3"/>
  </r>
  <r>
    <s v="Id86"/>
    <s v=" Ms"/>
    <s v="Regnier"/>
    <n v="17.579999999999998"/>
    <n v="4.51"/>
    <s v="No"/>
    <x v="0"/>
    <x v="0"/>
    <x v="1"/>
    <s v="No"/>
    <s v="Underweight"/>
    <s v="Normal"/>
    <d v="2003-09-26T00:00:00"/>
    <x v="29"/>
    <s v="R1013"/>
    <s v="tier - 1"/>
    <n v="1748.77"/>
    <s v="tier - 3"/>
  </r>
  <r>
    <s v="Id87"/>
    <s v=" Ms"/>
    <s v="Parendo"/>
    <n v="17.579999999999998"/>
    <n v="4.51"/>
    <s v="No"/>
    <x v="0"/>
    <x v="0"/>
    <x v="1"/>
    <s v="No"/>
    <s v="Underweight"/>
    <s v="Normal"/>
    <d v="2004-09-21T00:00:00"/>
    <x v="17"/>
    <s v="R1011"/>
    <s v="tier - 1"/>
    <n v="1712.23"/>
    <s v="tier - 3"/>
  </r>
  <r>
    <s v="Id88"/>
    <s v=" Mr"/>
    <s v="Schell"/>
    <n v="17.579999999999998"/>
    <n v="4.51"/>
    <s v="No"/>
    <x v="0"/>
    <x v="0"/>
    <x v="1"/>
    <s v="No"/>
    <s v="Underweight"/>
    <s v="Normal"/>
    <d v="2000-10-23T00:00:00"/>
    <x v="34"/>
    <s v="R1013"/>
    <s v="tier - 2"/>
    <n v="1665"/>
    <s v="tier - 2"/>
  </r>
  <r>
    <s v="Id89"/>
    <s v=" Ms"/>
    <s v="Driscoll"/>
    <n v="17.579999999999998"/>
    <n v="4.51"/>
    <s v="No"/>
    <x v="0"/>
    <x v="0"/>
    <x v="1"/>
    <s v="No"/>
    <s v="Underweight"/>
    <s v="Normal"/>
    <d v="2004-12-05T00:00:00"/>
    <x v="7"/>
    <s v="R1024"/>
    <s v="tier - 3"/>
    <n v="1631.67"/>
    <s v="tier - 2"/>
  </r>
  <r>
    <s v="Id90"/>
    <s v=" Mr"/>
    <s v="Mitchell"/>
    <n v="17.579999999999998"/>
    <n v="4.51"/>
    <s v="No"/>
    <x v="0"/>
    <x v="0"/>
    <x v="1"/>
    <s v="No"/>
    <s v="Underweight"/>
    <s v="Normal"/>
    <d v="2001-12-05T00:00:00"/>
    <x v="33"/>
    <s v="R1013"/>
    <s v="tier - 2"/>
    <n v="1534.3"/>
    <s v="tier - 2"/>
  </r>
  <r>
    <s v="Id91"/>
    <s v=" Mr"/>
    <s v="Cutler"/>
    <n v="17.579999999999998"/>
    <n v="4.51"/>
    <s v="No"/>
    <x v="0"/>
    <x v="0"/>
    <x v="1"/>
    <s v="No"/>
    <s v="Underweight"/>
    <s v="Normal"/>
    <d v="1997-12-05T00:00:00"/>
    <x v="1"/>
    <s v="R1012"/>
    <s v="tier - 2"/>
    <n v="1422"/>
    <s v="tier - 2"/>
  </r>
  <r>
    <s v="Id92"/>
    <s v=" Mr"/>
    <s v="Derian"/>
    <n v="17.579999999999998"/>
    <n v="4.51"/>
    <s v="No"/>
    <x v="0"/>
    <x v="0"/>
    <x v="1"/>
    <s v="No"/>
    <s v="Underweight"/>
    <s v="Normal"/>
    <d v="1995-07-30T00:00:00"/>
    <x v="33"/>
    <s v="R1011"/>
    <s v="tier - 3"/>
    <n v="1338"/>
    <s v="tier - 2"/>
  </r>
  <r>
    <s v="Id93"/>
    <s v=" Ms"/>
    <s v="Farina"/>
    <n v="17.579999999999998"/>
    <n v="4.51"/>
    <s v="No"/>
    <x v="0"/>
    <x v="0"/>
    <x v="1"/>
    <s v="No"/>
    <s v="Underweight"/>
    <s v="Normal"/>
    <d v="1997-10-26T00:00:00"/>
    <x v="4"/>
    <s v="R1012"/>
    <s v="tier - 2"/>
    <n v="1276"/>
    <s v="tier - 2"/>
  </r>
  <r>
    <s v="Id94"/>
    <s v=" Ms"/>
    <s v="Saunders"/>
    <n v="17.579999999999998"/>
    <n v="4.51"/>
    <s v="No"/>
    <x v="0"/>
    <x v="0"/>
    <x v="1"/>
    <s v="No"/>
    <s v="Underweight"/>
    <s v="Normal"/>
    <d v="2003-08-02T00:00:00"/>
    <x v="18"/>
    <s v="R1011"/>
    <s v="tier - 2"/>
    <n v="1241.57"/>
    <s v="tier - 2"/>
  </r>
  <r>
    <s v="Id95"/>
    <s v=" Ms"/>
    <s v="Kratz"/>
    <n v="17.579999999999998"/>
    <n v="4.51"/>
    <s v="No"/>
    <x v="0"/>
    <x v="0"/>
    <x v="1"/>
    <s v="No"/>
    <s v="Underweight"/>
    <s v="Normal"/>
    <d v="2002-08-26T00:00:00"/>
    <x v="14"/>
    <s v="R1011"/>
    <s v="tier - 1"/>
    <n v="1191"/>
    <s v="tier - 2"/>
  </r>
  <r>
    <s v="Id96"/>
    <s v=" Mr"/>
    <s v="Boland"/>
    <n v="17.579999999999998"/>
    <n v="4.51"/>
    <s v="No"/>
    <x v="0"/>
    <x v="0"/>
    <x v="1"/>
    <s v="No"/>
    <s v="Underweight"/>
    <s v="Normal"/>
    <d v="2004-09-12T00:00:00"/>
    <x v="15"/>
    <s v="R1016"/>
    <s v="tier - 3"/>
    <n v="1141.45"/>
    <s v="tier - 3"/>
  </r>
  <r>
    <s v="Id97"/>
    <s v=" Mr"/>
    <s v="Van Hout"/>
    <n v="17.579999999999998"/>
    <n v="4.51"/>
    <s v="No"/>
    <x v="0"/>
    <x v="0"/>
    <x v="1"/>
    <s v="No"/>
    <s v="Underweight"/>
    <s v="Normal"/>
    <d v="2004-11-12T00:00:00"/>
    <x v="29"/>
    <s v="R1013"/>
    <s v="tier - 1"/>
    <n v="1121.8699999999999"/>
    <s v="tier - 3"/>
  </r>
  <r>
    <s v="Id98"/>
    <s v=" Mr"/>
    <s v="Ramsey"/>
    <n v="17.579999999999998"/>
    <n v="4.51"/>
    <s v="No"/>
    <x v="0"/>
    <x v="0"/>
    <x v="1"/>
    <s v="No"/>
    <s v="Underweight"/>
    <s v="Normal"/>
    <d v="1999-08-05T00:00:00"/>
    <x v="31"/>
    <s v="R1013"/>
    <s v="tier - 2"/>
    <n v="1019"/>
    <s v="tier - 3"/>
  </r>
  <r>
    <s v="Id99"/>
    <s v=" Ms"/>
    <s v="Gage"/>
    <n v="17.579999999999998"/>
    <n v="4.51"/>
    <s v="No"/>
    <x v="0"/>
    <x v="0"/>
    <x v="1"/>
    <s v="No"/>
    <s v="Underweight"/>
    <s v="Normal"/>
    <d v="1993-06-28T00:00:00"/>
    <x v="25"/>
    <s v="R1013"/>
    <s v="tier - 3"/>
    <n v="770"/>
    <s v="tier - 3"/>
  </r>
  <r>
    <s v="Id100"/>
    <s v=" Mr"/>
    <s v="Gollins"/>
    <n v="48.2"/>
    <n v="4.84"/>
    <s v="No"/>
    <x v="0"/>
    <x v="0"/>
    <x v="0"/>
    <s v="yes"/>
    <s v="Obesity"/>
    <s v="Normal"/>
    <d v="1970-09-11T00:00:00"/>
    <x v="19"/>
    <s v="R1013"/>
    <s v="tier - 1"/>
    <n v="60021.4"/>
    <s v="tier - 1"/>
  </r>
  <r>
    <s v="Id101"/>
    <s v=" Mr"/>
    <s v="Benestad"/>
    <n v="35.75"/>
    <n v="8"/>
    <s v="yes"/>
    <x v="0"/>
    <x v="0"/>
    <x v="0"/>
    <s v="yes"/>
    <s v="Obesity"/>
    <s v="Diabetes"/>
    <d v="1968-12-01T00:00:00"/>
    <x v="0"/>
    <s v="R1012"/>
    <s v="tier - 3"/>
    <n v="48549.18"/>
    <s v="tier - 1"/>
  </r>
  <r>
    <s v="Id102"/>
    <s v=" Ms"/>
    <s v="Aviv"/>
    <n v="53.81"/>
    <n v="8.77"/>
    <s v="yes"/>
    <x v="0"/>
    <x v="0"/>
    <x v="0"/>
    <s v="yes"/>
    <s v="Obesity"/>
    <s v="Diabetes"/>
    <d v="1959-07-14T00:00:00"/>
    <x v="9"/>
    <s v="R1012"/>
    <s v="tier - 1"/>
    <n v="47055.53"/>
    <s v="tier - 2"/>
  </r>
  <r>
    <s v="Id103"/>
    <s v=" Mr"/>
    <s v="Burns"/>
    <n v="49.48"/>
    <n v="4.96"/>
    <s v="No"/>
    <x v="0"/>
    <x v="1"/>
    <x v="1"/>
    <s v="yes"/>
    <s v="Obesity"/>
    <s v="Normal"/>
    <d v="1960-12-21T00:00:00"/>
    <x v="27"/>
    <s v="R1011"/>
    <s v="tier - 2"/>
    <n v="45710.21"/>
    <s v="tier - 2"/>
  </r>
  <r>
    <s v="Id104"/>
    <s v=" Mr"/>
    <s v="Maldonado"/>
    <n v="34.1"/>
    <n v="4.43"/>
    <s v="yes"/>
    <x v="0"/>
    <x v="0"/>
    <x v="0"/>
    <s v="yes"/>
    <s v="Obesity"/>
    <s v="Normal"/>
    <d v="1966-10-05T00:00:00"/>
    <x v="10"/>
    <s v="R1013"/>
    <s v="tier - 2"/>
    <n v="43921.18"/>
    <s v="tier - 2"/>
  </r>
  <r>
    <s v="Id105"/>
    <s v=" Mr"/>
    <s v="Yitref"/>
    <n v="35.299999999999997"/>
    <n v="5.82"/>
    <s v="yes"/>
    <x v="0"/>
    <x v="1"/>
    <x v="1"/>
    <s v="yes"/>
    <s v="Obesity"/>
    <s v="Prediabetes"/>
    <d v="1965-10-29T00:00:00"/>
    <x v="0"/>
    <s v="R1013"/>
    <s v="tier - 2"/>
    <n v="42764.12"/>
    <s v="tier - 1"/>
  </r>
  <r>
    <s v="Id106"/>
    <s v=" Mr"/>
    <s v="Loudon-Brown"/>
    <n v="43.83"/>
    <n v="6.03"/>
    <s v="yes"/>
    <x v="0"/>
    <x v="0"/>
    <x v="2"/>
    <s v="yes"/>
    <s v="Obesity"/>
    <s v="Prediabetes"/>
    <d v="1976-11-28T00:00:00"/>
    <x v="5"/>
    <s v="R1013"/>
    <s v="tier - 1"/>
    <n v="42111.66"/>
    <s v="tier - 1"/>
  </r>
  <r>
    <s v="Id107"/>
    <s v=" Mr"/>
    <s v="Sugathadasa"/>
    <n v="50.07"/>
    <n v="9.27"/>
    <s v="No"/>
    <x v="0"/>
    <x v="0"/>
    <x v="0"/>
    <s v="yes"/>
    <s v="Obesity"/>
    <s v="Diabetes"/>
    <d v="1971-10-16T00:00:00"/>
    <x v="5"/>
    <s v="R1013"/>
    <s v="tier - 2"/>
    <n v="41351.879999999997"/>
    <s v="tier - 1"/>
  </r>
  <r>
    <s v="Id108"/>
    <s v=" Ms"/>
    <s v="Ganley"/>
    <n v="32.774999999999999"/>
    <n v="5.53"/>
    <s v="No"/>
    <x v="0"/>
    <x v="0"/>
    <x v="0"/>
    <s v="yes"/>
    <s v="Obesity"/>
    <s v="Normal"/>
    <d v="1992-08-04T00:00:00"/>
    <x v="0"/>
    <s v="R1013"/>
    <s v="tier - 2"/>
    <n v="40932.43"/>
    <s v="tier - 1"/>
  </r>
  <r>
    <s v="Id109"/>
    <s v=" Ms"/>
    <s v="Potter"/>
    <n v="34.104999999999997"/>
    <n v="5.07"/>
    <s v="No"/>
    <x v="0"/>
    <x v="0"/>
    <x v="1"/>
    <s v="yes"/>
    <s v="Obesity"/>
    <s v="Normal"/>
    <d v="1981-07-28T00:00:00"/>
    <x v="8"/>
    <s v="R1012"/>
    <s v="tier - 2"/>
    <n v="40208.559999999998"/>
    <s v="tier - 1"/>
  </r>
  <r>
    <s v="Id110"/>
    <s v=" Mr"/>
    <s v="Rasmussen"/>
    <n v="48.93"/>
    <n v="11.17"/>
    <s v="yes"/>
    <x v="0"/>
    <x v="0"/>
    <x v="1"/>
    <s v="yes"/>
    <s v="Obesity"/>
    <s v="Diabetes"/>
    <d v="1987-07-24T00:00:00"/>
    <x v="9"/>
    <s v="R1016"/>
    <s v="tier - 1"/>
    <n v="39774.28"/>
    <s v="tier - 1"/>
  </r>
  <r>
    <s v="Id111"/>
    <s v=" Mr"/>
    <s v="Robinson"/>
    <n v="37.07"/>
    <n v="6.14"/>
    <s v="yes"/>
    <x v="0"/>
    <x v="0"/>
    <x v="0"/>
    <s v="yes"/>
    <s v="Obesity"/>
    <s v="Prediabetes"/>
    <d v="1982-08-16T00:00:00"/>
    <x v="10"/>
    <s v="R1013"/>
    <s v="tier - 3"/>
    <n v="39315.279999999999"/>
    <s v="tier - 2"/>
  </r>
  <r>
    <s v="Id112"/>
    <s v=" Ms"/>
    <s v="Antonopoulos"/>
    <n v="51.51"/>
    <n v="6.26"/>
    <s v="yes"/>
    <x v="0"/>
    <x v="1"/>
    <x v="1"/>
    <s v="yes"/>
    <s v="Obesity"/>
    <s v="Prediabetes"/>
    <d v="1979-12-03T00:00:00"/>
    <x v="5"/>
    <s v="R1016"/>
    <s v="tier - 1"/>
    <n v="38836.980000000003"/>
    <s v="tier - 2"/>
  </r>
  <r>
    <s v="Id113"/>
    <s v=" Ms"/>
    <s v="Groner"/>
    <n v="34.799999999999997"/>
    <n v="4.72"/>
    <s v="yes"/>
    <x v="0"/>
    <x v="0"/>
    <x v="0"/>
    <s v="yes"/>
    <s v="Obesity"/>
    <s v="Normal"/>
    <d v="1970-08-22T00:00:00"/>
    <x v="39"/>
    <s v="R1012"/>
    <s v="tier - 3"/>
    <n v="38389.79"/>
    <s v="tier - 2"/>
  </r>
  <r>
    <s v="Id114"/>
    <s v=" Mr"/>
    <s v="Zywicki"/>
    <n v="36.67"/>
    <n v="5.18"/>
    <s v="No"/>
    <x v="0"/>
    <x v="0"/>
    <x v="1"/>
    <s v="yes"/>
    <s v="Obesity"/>
    <s v="Normal"/>
    <d v="1986-08-15T00:00:00"/>
    <x v="10"/>
    <s v="R1011"/>
    <s v="tier - 1"/>
    <n v="37742.58"/>
    <s v="tier - 1"/>
  </r>
  <r>
    <s v="Id115"/>
    <s v=" Mr"/>
    <s v="Cardinal"/>
    <n v="30.9"/>
    <n v="9.4"/>
    <s v="No"/>
    <x v="0"/>
    <x v="0"/>
    <x v="2"/>
    <s v="yes"/>
    <s v="Obesity"/>
    <s v="Diabetes"/>
    <d v="1985-11-17T00:00:00"/>
    <x v="5"/>
    <s v="R1024"/>
    <s v="tier - 1"/>
    <n v="37270.15"/>
    <s v="tier - 2"/>
  </r>
  <r>
    <s v="Id116"/>
    <s v=" Ms"/>
    <s v="Alleman"/>
    <n v="30.495000000000001"/>
    <n v="6.29"/>
    <s v="No"/>
    <x v="0"/>
    <x v="0"/>
    <x v="0"/>
    <s v="yes"/>
    <s v="Obesity"/>
    <s v="Prediabetes"/>
    <d v="1991-06-10T00:00:00"/>
    <x v="9"/>
    <s v="R1011"/>
    <s v="tier - 2"/>
    <n v="36911.99"/>
    <s v="tier - 2"/>
  </r>
  <r>
    <s v="Id117"/>
    <s v=" Mr"/>
    <s v="Stroffolino"/>
    <n v="44.88"/>
    <n v="6.04"/>
    <s v="No"/>
    <x v="0"/>
    <x v="1"/>
    <x v="1"/>
    <s v="yes"/>
    <s v="Obesity"/>
    <s v="Prediabetes"/>
    <d v="1962-11-19T00:00:00"/>
    <x v="0"/>
    <s v="R1013"/>
    <s v="tier - 2"/>
    <n v="36445.550000000003"/>
    <s v="tier - 2"/>
  </r>
  <r>
    <s v="Id118"/>
    <s v=" Mr"/>
    <s v="Clubb"/>
    <n v="44.32"/>
    <n v="10.55"/>
    <s v="No"/>
    <x v="0"/>
    <x v="0"/>
    <x v="0"/>
    <s v="yes"/>
    <s v="Obesity"/>
    <s v="Diabetes"/>
    <d v="1997-06-12T00:00:00"/>
    <x v="0"/>
    <s v="R1011"/>
    <s v="tier - 3"/>
    <n v="36124.57"/>
    <s v="tier - 1"/>
  </r>
  <r>
    <s v="Id119"/>
    <s v=" Mr"/>
    <s v="McGoogan"/>
    <n v="46.39"/>
    <n v="5.09"/>
    <s v="No"/>
    <x v="0"/>
    <x v="0"/>
    <x v="0"/>
    <s v="yes"/>
    <s v="Obesity"/>
    <s v="Normal"/>
    <d v="2000-11-19T00:00:00"/>
    <x v="9"/>
    <s v="R1014"/>
    <s v="tier - 3"/>
    <n v="35585.58"/>
    <s v="tier - 2"/>
  </r>
  <r>
    <s v="Id120"/>
    <s v=" Mr"/>
    <s v="Keflezighi"/>
    <n v="42.13"/>
    <n v="5.2"/>
    <s v="yes"/>
    <x v="0"/>
    <x v="0"/>
    <x v="1"/>
    <s v="yes"/>
    <s v="Obesity"/>
    <s v="Normal"/>
    <d v="1998-12-22T00:00:00"/>
    <x v="39"/>
    <s v="R1011"/>
    <s v="tier - 1"/>
    <n v="35147.53"/>
    <s v="tier - 1"/>
  </r>
  <r>
    <s v="Id121"/>
    <s v=" Mr"/>
    <s v="Syed"/>
    <n v="30.78"/>
    <n v="8.4499999999999993"/>
    <s v="yes"/>
    <x v="0"/>
    <x v="0"/>
    <x v="0"/>
    <s v="yes"/>
    <s v="Obesity"/>
    <s v="Diabetes"/>
    <d v="2003-07-03T00:00:00"/>
    <x v="0"/>
    <s v="R1011"/>
    <s v="tier - 2"/>
    <n v="34779.620000000003"/>
    <s v="tier - 1"/>
  </r>
  <r>
    <s v="Id122"/>
    <s v=" Mr"/>
    <s v="Segal"/>
    <n v="31.35"/>
    <n v="9.5399999999999991"/>
    <s v="No"/>
    <x v="0"/>
    <x v="0"/>
    <x v="0"/>
    <s v="yes"/>
    <s v="Obesity"/>
    <s v="Diabetes"/>
    <d v="1995-10-30T00:00:00"/>
    <x v="36"/>
    <s v="R1011"/>
    <s v="tier - 1"/>
    <n v="34289.43"/>
    <s v="tier - 1"/>
  </r>
  <r>
    <s v="Id123"/>
    <s v=" Ms"/>
    <s v="Defranco"/>
    <n v="41.46"/>
    <n v="4.99"/>
    <s v="yes"/>
    <x v="0"/>
    <x v="0"/>
    <x v="2"/>
    <s v="yes"/>
    <s v="Obesity"/>
    <s v="Normal"/>
    <d v="2000-10-26T00:00:00"/>
    <x v="11"/>
    <s v="R1013"/>
    <s v="tier - 3"/>
    <n v="33829.39"/>
    <s v="tier - 2"/>
  </r>
  <r>
    <s v="Id124"/>
    <s v=" Mr"/>
    <s v="Kells"/>
    <n v="48"/>
    <n v="10.54"/>
    <s v="No"/>
    <x v="0"/>
    <x v="0"/>
    <x v="0"/>
    <s v="yes"/>
    <s v="Obesity"/>
    <s v="Diabetes"/>
    <d v="2003-11-28T00:00:00"/>
    <x v="0"/>
    <s v="R1024"/>
    <s v="tier - 3"/>
    <n v="33307.550000000003"/>
    <s v="tier - 2"/>
  </r>
  <r>
    <s v="Id125"/>
    <s v=" Ms"/>
    <s v="Lawton"/>
    <n v="49.13"/>
    <n v="4.54"/>
    <s v="No"/>
    <x v="0"/>
    <x v="0"/>
    <x v="0"/>
    <s v="yes"/>
    <s v="Obesity"/>
    <s v="Normal"/>
    <d v="1980-12-12T00:00:00"/>
    <x v="37"/>
    <s v="R1011"/>
    <s v="tier - 3"/>
    <n v="32787.46"/>
    <s v="tier - 1"/>
  </r>
  <r>
    <s v="Id126"/>
    <s v=" Mr"/>
    <s v="Bejar"/>
    <n v="37.799999999999997"/>
    <n v="6.29"/>
    <s v="No"/>
    <x v="0"/>
    <x v="0"/>
    <x v="1"/>
    <s v="yes"/>
    <s v="Obesity"/>
    <s v="Prediabetes"/>
    <d v="1972-10-19T00:00:00"/>
    <x v="36"/>
    <s v="R1011"/>
    <s v="tier - 2"/>
    <n v="32428.63"/>
    <s v="tier - 2"/>
  </r>
  <r>
    <s v="Id127"/>
    <s v=" Mr"/>
    <s v="Navarro Castro"/>
    <n v="38.299999999999997"/>
    <n v="9.51"/>
    <s v="No"/>
    <x v="0"/>
    <x v="0"/>
    <x v="0"/>
    <s v="yes"/>
    <s v="Obesity"/>
    <s v="Diabetes"/>
    <d v="1960-12-13T00:00:00"/>
    <x v="8"/>
    <s v="R1013"/>
    <s v="tier - 1"/>
    <n v="31620"/>
    <s v="tier - 2"/>
  </r>
  <r>
    <s v="Id128"/>
    <s v=" Mr"/>
    <s v="Tice"/>
    <n v="32.774999999999999"/>
    <n v="4.72"/>
    <s v="No"/>
    <x v="0"/>
    <x v="0"/>
    <x v="0"/>
    <s v="yes"/>
    <s v="Obesity"/>
    <s v="Normal"/>
    <d v="1970-11-11T00:00:00"/>
    <x v="0"/>
    <s v="R1011"/>
    <s v="tier - 3"/>
    <n v="30625.65"/>
    <s v="tier - 2"/>
  </r>
  <r>
    <s v="Id129"/>
    <s v=" Mr"/>
    <s v="Wolf"/>
    <n v="34.200000000000003"/>
    <n v="5.91"/>
    <s v="yes"/>
    <x v="0"/>
    <x v="0"/>
    <x v="0"/>
    <s v="yes"/>
    <s v="Obesity"/>
    <s v="Prediabetes"/>
    <d v="1971-12-25T00:00:00"/>
    <x v="32"/>
    <s v="R1016"/>
    <s v="tier - 3"/>
    <n v="30134.75"/>
    <s v="tier - 2"/>
  </r>
  <r>
    <s v="Id130"/>
    <s v=" Mr"/>
    <s v="Oppedal"/>
    <n v="20.75"/>
    <n v="5.18"/>
    <s v="yes"/>
    <x v="0"/>
    <x v="0"/>
    <x v="2"/>
    <s v="No"/>
    <s v="Normal Weight"/>
    <s v="Normal"/>
    <d v="1973-08-23T00:00:00"/>
    <x v="11"/>
    <s v="R1011"/>
    <s v="tier - 3"/>
    <n v="29757.69"/>
    <s v="tier - 1"/>
  </r>
  <r>
    <s v="Id131"/>
    <s v=" Mr"/>
    <s v="Wright"/>
    <n v="38.17"/>
    <n v="4.7300000000000004"/>
    <s v="yes"/>
    <x v="0"/>
    <x v="0"/>
    <x v="0"/>
    <s v="No"/>
    <s v="Obesity"/>
    <s v="Normal"/>
    <d v="1978-11-29T00:00:00"/>
    <x v="32"/>
    <s v="R1011"/>
    <s v="tier - 1"/>
    <n v="29114.77"/>
    <s v="tier - 1"/>
  </r>
  <r>
    <s v="Id132"/>
    <s v=" Ms"/>
    <s v="Ellis"/>
    <n v="43.31"/>
    <n v="6.1"/>
    <s v="yes"/>
    <x v="1"/>
    <x v="0"/>
    <x v="1"/>
    <s v="No"/>
    <s v="Obesity"/>
    <s v="Prediabetes"/>
    <d v="1977-12-02T00:00:00"/>
    <x v="27"/>
    <s v="R1011"/>
    <s v="tier - 2"/>
    <n v="28340.19"/>
    <s v="tier - 1"/>
  </r>
  <r>
    <s v="Id133"/>
    <s v=" Mr"/>
    <s v="Taormina"/>
    <n v="40.39"/>
    <n v="4.24"/>
    <s v="yes"/>
    <x v="0"/>
    <x v="1"/>
    <x v="1"/>
    <s v="No"/>
    <s v="Obesity"/>
    <s v="Normal"/>
    <d v="1960-07-06T00:00:00"/>
    <x v="12"/>
    <s v="R1012"/>
    <s v="tier - 1"/>
    <n v="27808.73"/>
    <s v="tier - 1"/>
  </r>
  <r>
    <s v="Id134"/>
    <s v=" Mr"/>
    <s v="Lynch"/>
    <n v="18.829999999999998"/>
    <n v="10.08"/>
    <s v="yes"/>
    <x v="0"/>
    <x v="0"/>
    <x v="0"/>
    <s v="No"/>
    <s v="Normal Weight"/>
    <s v="Diabetes"/>
    <d v="1988-09-15T00:00:00"/>
    <x v="38"/>
    <s v="R1012"/>
    <s v="tier - 3"/>
    <n v="27375.9"/>
    <s v="tier - 2"/>
  </r>
  <r>
    <s v="Id135"/>
    <s v=" Ms"/>
    <s v="Tavella"/>
    <n v="28.69"/>
    <n v="5.4"/>
    <s v="No"/>
    <x v="0"/>
    <x v="0"/>
    <x v="0"/>
    <s v="No"/>
    <s v="Overweight"/>
    <s v="Normal"/>
    <d v="2002-06-17T00:00:00"/>
    <x v="41"/>
    <s v="R1011"/>
    <s v="tier - 2"/>
    <n v="26927.69"/>
    <s v="tier - 2"/>
  </r>
  <r>
    <s v="Id136"/>
    <s v=" Ms"/>
    <s v="Neufeld"/>
    <n v="23.274999999999999"/>
    <n v="6.26"/>
    <s v="yes"/>
    <x v="0"/>
    <x v="1"/>
    <x v="1"/>
    <s v="No"/>
    <s v="Normal Weight"/>
    <s v="Prediabetes"/>
    <d v="1966-07-09T00:00:00"/>
    <x v="13"/>
    <s v="R1024"/>
    <s v="tier - 3"/>
    <n v="26109.33"/>
    <s v="tier - 2"/>
  </r>
  <r>
    <s v="Id137"/>
    <s v=" Ms"/>
    <s v="Walhovd"/>
    <n v="38.57"/>
    <n v="6.27"/>
    <s v="No"/>
    <x v="0"/>
    <x v="0"/>
    <x v="0"/>
    <s v="No"/>
    <s v="Obesity"/>
    <s v="Prediabetes"/>
    <d v="1998-11-24T00:00:00"/>
    <x v="37"/>
    <s v="R1011"/>
    <s v="tier - 3"/>
    <n v="25127.22"/>
    <s v="tier - 2"/>
  </r>
  <r>
    <s v="Id138"/>
    <s v=" Mr"/>
    <s v="Washburn"/>
    <n v="26.62"/>
    <n v="6.15"/>
    <s v="yes"/>
    <x v="0"/>
    <x v="0"/>
    <x v="0"/>
    <s v="No"/>
    <s v="Overweight"/>
    <s v="Prediabetes"/>
    <d v="1970-06-12T00:00:00"/>
    <x v="3"/>
    <s v="R1011"/>
    <s v="tier - 3"/>
    <n v="24667.42"/>
    <s v="tier - 2"/>
  </r>
  <r>
    <s v="Id139"/>
    <s v=" Mr"/>
    <s v="Mroz"/>
    <n v="25.78"/>
    <n v="11.06"/>
    <s v="yes"/>
    <x v="0"/>
    <x v="0"/>
    <x v="0"/>
    <s v="No"/>
    <s v="Overweight"/>
    <s v="Diabetes"/>
    <d v="1973-06-13T00:00:00"/>
    <x v="11"/>
    <s v="R1011"/>
    <s v="tier - 2"/>
    <n v="24106.91"/>
    <s v="tier - 2"/>
  </r>
  <r>
    <s v="Id140"/>
    <s v=" Mr"/>
    <s v="Canaday"/>
    <n v="29.48"/>
    <n v="4.91"/>
    <s v="No"/>
    <x v="0"/>
    <x v="0"/>
    <x v="0"/>
    <s v="No"/>
    <s v="Overweight"/>
    <s v="Normal"/>
    <d v="2003-12-14T00:00:00"/>
    <x v="38"/>
    <s v="R1011"/>
    <s v="tier - 2"/>
    <n v="23082.959999999999"/>
    <s v="tier - 2"/>
  </r>
  <r>
    <s v="Id141"/>
    <s v=" Mr"/>
    <s v="Atkins"/>
    <n v="19.350000000000001"/>
    <n v="8.2200000000000006"/>
    <s v="yes"/>
    <x v="0"/>
    <x v="0"/>
    <x v="0"/>
    <s v="No"/>
    <s v="Normal Weight"/>
    <s v="Diabetes"/>
    <d v="1980-09-12T00:00:00"/>
    <x v="42"/>
    <s v="R1012"/>
    <s v="tier - 2"/>
    <n v="22144.03"/>
    <s v="tier - 2"/>
  </r>
  <r>
    <s v="Id142"/>
    <s v=" Mr"/>
    <s v="Kropelnicki"/>
    <n v="39.01"/>
    <n v="5.37"/>
    <s v="yes"/>
    <x v="0"/>
    <x v="0"/>
    <x v="0"/>
    <s v="No"/>
    <s v="Obesity"/>
    <s v="Normal"/>
    <d v="1983-12-25T00:00:00"/>
    <x v="19"/>
    <s v="R1013"/>
    <s v="tier - 3"/>
    <n v="21659.93"/>
    <s v="tier - 3"/>
  </r>
  <r>
    <s v="Id143"/>
    <s v=" Ms"/>
    <s v="Braund"/>
    <n v="34.1"/>
    <n v="6.29"/>
    <s v="yes"/>
    <x v="0"/>
    <x v="1"/>
    <x v="1"/>
    <s v="No"/>
    <s v="Obesity"/>
    <s v="Prediabetes"/>
    <d v="1987-11-27T00:00:00"/>
    <x v="7"/>
    <s v="R1015"/>
    <s v="tier - 2"/>
    <n v="20984.09"/>
    <s v="tier - 2"/>
  </r>
  <r>
    <s v="Id144"/>
    <s v=" Mr"/>
    <s v="Anderson"/>
    <n v="33.1"/>
    <n v="4.93"/>
    <s v="No"/>
    <x v="0"/>
    <x v="0"/>
    <x v="0"/>
    <s v="No"/>
    <s v="Obesity"/>
    <s v="Normal"/>
    <d v="1985-07-12T00:00:00"/>
    <x v="28"/>
    <s v="R1011"/>
    <s v="tier - 2"/>
    <n v="20420.599999999999"/>
    <s v="tier - 3"/>
  </r>
  <r>
    <s v="Id145"/>
    <s v=" Mr"/>
    <s v="Bilbrey"/>
    <n v="15.36"/>
    <n v="5.49"/>
    <s v="yes"/>
    <x v="0"/>
    <x v="0"/>
    <x v="2"/>
    <s v="No"/>
    <s v="Underweight"/>
    <s v="Normal"/>
    <d v="1980-10-09T00:00:00"/>
    <x v="14"/>
    <s v="R1012"/>
    <s v="tier - 2"/>
    <n v="19964.75"/>
    <s v="tier - 1"/>
  </r>
  <r>
    <s v="Id146"/>
    <s v=" Ms"/>
    <s v="Curtis"/>
    <n v="21.375"/>
    <n v="4.32"/>
    <s v="No"/>
    <x v="0"/>
    <x v="0"/>
    <x v="0"/>
    <s v="No"/>
    <s v="Normal Weight"/>
    <s v="Normal"/>
    <d v="1987-11-30T00:00:00"/>
    <x v="26"/>
    <s v="R1011"/>
    <s v="tier - 3"/>
    <n v="19496.72"/>
    <s v="tier - 1"/>
  </r>
  <r>
    <s v="Id147"/>
    <s v=" Mr"/>
    <s v="Meyer"/>
    <n v="35.799999999999997"/>
    <n v="4.42"/>
    <s v="No"/>
    <x v="0"/>
    <x v="0"/>
    <x v="0"/>
    <s v="No"/>
    <s v="Obesity"/>
    <s v="Normal"/>
    <d v="1989-06-05T00:00:00"/>
    <x v="5"/>
    <s v="R1013"/>
    <s v="tier - 3"/>
    <n v="19040.88"/>
    <s v="tier - 1"/>
  </r>
  <r>
    <s v="Id148"/>
    <s v=" Mr"/>
    <s v="Bardeesy"/>
    <n v="18.75"/>
    <n v="6.72"/>
    <s v="No"/>
    <x v="0"/>
    <x v="0"/>
    <x v="0"/>
    <s v="No"/>
    <s v="Normal Weight"/>
    <s v="Diabetes"/>
    <d v="1979-10-15T00:00:00"/>
    <x v="13"/>
    <s v="R1024"/>
    <s v="tier - 2"/>
    <n v="18806.150000000001"/>
    <s v="tier - 1"/>
  </r>
  <r>
    <s v="Id149"/>
    <s v=" Mr"/>
    <s v="Shanahan"/>
    <n v="22.86"/>
    <n v="7.5"/>
    <s v="No"/>
    <x v="0"/>
    <x v="0"/>
    <x v="0"/>
    <s v="No"/>
    <s v="Normal Weight"/>
    <s v="Diabetes"/>
    <d v="1992-12-25T00:00:00"/>
    <x v="0"/>
    <s v="R1011"/>
    <s v="tier - 3"/>
    <n v="18259.22"/>
    <s v="tier - 1"/>
  </r>
  <r>
    <s v="Id150"/>
    <s v=" Mr"/>
    <s v="Sutter"/>
    <n v="22.58"/>
    <n v="7.46"/>
    <s v="No"/>
    <x v="0"/>
    <x v="0"/>
    <x v="0"/>
    <s v="No"/>
    <s v="Normal Weight"/>
    <s v="Diabetes"/>
    <d v="1979-11-12T00:00:00"/>
    <x v="13"/>
    <s v="R1011"/>
    <s v="tier - 3"/>
    <n v="17882.669999999998"/>
    <s v="tier - 1"/>
  </r>
  <r>
    <s v="Id151"/>
    <s v=" Ms"/>
    <s v="Yesian"/>
    <n v="21.93"/>
    <n v="6.3"/>
    <s v="No"/>
    <x v="0"/>
    <x v="0"/>
    <x v="0"/>
    <s v="No"/>
    <s v="Normal Weight"/>
    <s v="Prediabetes"/>
    <d v="1963-11-16T00:00:00"/>
    <x v="28"/>
    <s v="R1024"/>
    <s v="tier - 2"/>
    <n v="17556.88"/>
    <s v="tier - 1"/>
  </r>
  <r>
    <s v="Id152"/>
    <s v=" Mr"/>
    <s v="Meers"/>
    <n v="28.05"/>
    <n v="11.85"/>
    <s v="yes"/>
    <x v="0"/>
    <x v="0"/>
    <x v="0"/>
    <s v="No"/>
    <s v="Overweight"/>
    <s v="Diabetes"/>
    <d v="2004-08-18T00:00:00"/>
    <x v="8"/>
    <s v="R1015"/>
    <s v="tier - 2"/>
    <n v="17178.68"/>
    <s v="tier - 2"/>
  </r>
  <r>
    <s v="Id153"/>
    <s v=" Mr"/>
    <s v="Conlon"/>
    <n v="19.399999999999999"/>
    <n v="11.93"/>
    <s v="No"/>
    <x v="0"/>
    <x v="0"/>
    <x v="0"/>
    <s v="No"/>
    <s v="Normal Weight"/>
    <s v="Diabetes"/>
    <d v="2003-09-10T00:00:00"/>
    <x v="21"/>
    <s v="R1011"/>
    <s v="tier - 2"/>
    <n v="16884.919999999998"/>
    <s v="tier - 2"/>
  </r>
  <r>
    <s v="Id154"/>
    <s v=" Mr"/>
    <s v="Arnstein"/>
    <n v="26.72"/>
    <n v="4.1399999999999997"/>
    <s v="No"/>
    <x v="0"/>
    <x v="0"/>
    <x v="0"/>
    <s v="No"/>
    <s v="Overweight"/>
    <s v="Normal"/>
    <d v="2001-06-25T00:00:00"/>
    <x v="36"/>
    <s v="R1024"/>
    <s v="tier - 1"/>
    <n v="16586.5"/>
    <s v="tier - 2"/>
  </r>
  <r>
    <s v="Id155"/>
    <s v=" Mr"/>
    <s v="Jurek"/>
    <n v="17.059999999999999"/>
    <n v="8.5"/>
    <s v="No"/>
    <x v="0"/>
    <x v="0"/>
    <x v="0"/>
    <s v="No"/>
    <s v="Underweight"/>
    <s v="Diabetes"/>
    <d v="1988-08-06T00:00:00"/>
    <x v="13"/>
    <s v="R1019"/>
    <s v="tier - 2"/>
    <n v="16199.1"/>
    <s v="tier - 2"/>
  </r>
  <r>
    <s v="Id156"/>
    <s v=" Mr"/>
    <s v="Thill"/>
    <n v="17.98"/>
    <n v="6.57"/>
    <s v="yes"/>
    <x v="0"/>
    <x v="0"/>
    <x v="2"/>
    <s v="No"/>
    <s v="Underweight"/>
    <s v="Diabetes"/>
    <d v="1980-09-19T00:00:00"/>
    <x v="38"/>
    <s v="R1011"/>
    <s v="tier - 2"/>
    <n v="15966.19"/>
    <s v="tier - 2"/>
  </r>
  <r>
    <s v="Id157"/>
    <s v=" Mr"/>
    <s v="Glaz"/>
    <n v="17.760000000000002"/>
    <n v="11.18"/>
    <s v="yes"/>
    <x v="0"/>
    <x v="0"/>
    <x v="2"/>
    <s v="No"/>
    <s v="Underweight"/>
    <s v="Diabetes"/>
    <d v="1960-06-06T00:00:00"/>
    <x v="7"/>
    <s v="R1013"/>
    <s v="tier - 2"/>
    <n v="15612.19"/>
    <s v="tier - 2"/>
  </r>
  <r>
    <s v="Id158"/>
    <s v=" Ms"/>
    <s v="Sampson"/>
    <n v="42.94"/>
    <n v="4.34"/>
    <s v="No"/>
    <x v="0"/>
    <x v="0"/>
    <x v="0"/>
    <s v="No"/>
    <s v="Obesity"/>
    <s v="Normal"/>
    <d v="1988-12-17T00:00:00"/>
    <x v="42"/>
    <s v="R1011"/>
    <s v="tier - 3"/>
    <n v="15361.5"/>
    <s v="tier - 2"/>
  </r>
  <r>
    <s v="Id159"/>
    <s v=" Ms"/>
    <s v="Duliba"/>
    <n v="20.48"/>
    <n v="11.09"/>
    <s v="No"/>
    <x v="0"/>
    <x v="0"/>
    <x v="0"/>
    <s v="No"/>
    <s v="Normal Weight"/>
    <s v="Diabetes"/>
    <d v="1978-09-05T00:00:00"/>
    <x v="38"/>
    <s v="R1012"/>
    <s v="tier - 1"/>
    <n v="15123.19"/>
    <s v="tier - 2"/>
  </r>
  <r>
    <s v="Id160"/>
    <s v=" Mr"/>
    <s v="Tanguay"/>
    <n v="19.21"/>
    <n v="5.52"/>
    <s v="No"/>
    <x v="0"/>
    <x v="0"/>
    <x v="2"/>
    <s v="No"/>
    <s v="Normal Weight"/>
    <s v="Normal"/>
    <d v="1981-07-04T00:00:00"/>
    <x v="18"/>
    <s v="R1012"/>
    <s v="tier - 1"/>
    <n v="14908.27"/>
    <s v="tier - 2"/>
  </r>
  <r>
    <s v="Id161"/>
    <s v=" Mr"/>
    <s v="McClelland"/>
    <n v="31.6"/>
    <n v="10.85"/>
    <s v="yes"/>
    <x v="0"/>
    <x v="0"/>
    <x v="0"/>
    <s v="No"/>
    <s v="Obesity"/>
    <s v="Diabetes"/>
    <d v="1969-10-20T00:00:00"/>
    <x v="38"/>
    <s v="R1019"/>
    <s v="tier - 1"/>
    <n v="14665.75"/>
    <s v="tier - 2"/>
  </r>
  <r>
    <s v="Id162"/>
    <s v=" Mr"/>
    <s v="Gorman"/>
    <n v="20.61"/>
    <n v="6.89"/>
    <s v="No"/>
    <x v="0"/>
    <x v="0"/>
    <x v="0"/>
    <s v="No"/>
    <s v="Normal Weight"/>
    <s v="Diabetes"/>
    <d v="1979-10-20T00:00:00"/>
    <x v="5"/>
    <s v="R1011"/>
    <s v="tier - 2"/>
    <n v="14478.33"/>
    <s v="tier - 2"/>
  </r>
  <r>
    <s v="Id163"/>
    <s v=" Mr"/>
    <s v="Nishimura"/>
    <n v="37.049999999999997"/>
    <n v="5.48"/>
    <s v="No"/>
    <x v="0"/>
    <x v="0"/>
    <x v="1"/>
    <s v="No"/>
    <s v="Obesity"/>
    <s v="Normal"/>
    <d v="1958-09-14T00:00:00"/>
    <x v="43"/>
    <s v="R1013"/>
    <s v="tier - 1"/>
    <n v="14394.56"/>
    <s v="tier - 2"/>
  </r>
  <r>
    <s v="Id164"/>
    <s v=" Mr"/>
    <s v="Brimble"/>
    <n v="34.1"/>
    <n v="5.16"/>
    <s v="No"/>
    <x v="0"/>
    <x v="0"/>
    <x v="0"/>
    <s v="No"/>
    <s v="Obesity"/>
    <s v="Normal"/>
    <d v="1972-07-13T00:00:00"/>
    <x v="41"/>
    <s v="R1012"/>
    <s v="tier - 2"/>
    <n v="14258.33"/>
    <s v="tier - 2"/>
  </r>
  <r>
    <s v="Id165"/>
    <s v=" Ms"/>
    <s v="Trenk"/>
    <n v="32.51"/>
    <n v="4.3"/>
    <s v="No"/>
    <x v="0"/>
    <x v="0"/>
    <x v="0"/>
    <s v="No"/>
    <s v="Obesity"/>
    <s v="Normal"/>
    <d v="1976-09-26T00:00:00"/>
    <x v="42"/>
    <s v="R1012"/>
    <s v="tier - 3"/>
    <n v="14098.07"/>
    <s v="tier - 2"/>
  </r>
  <r>
    <s v="Id166"/>
    <s v=" Mr"/>
    <s v="Wittmann"/>
    <n v="35.86"/>
    <n v="6.22"/>
    <s v="No"/>
    <x v="0"/>
    <x v="0"/>
    <x v="1"/>
    <s v="No"/>
    <s v="Obesity"/>
    <s v="Prediabetes"/>
    <d v="1959-07-07T00:00:00"/>
    <x v="19"/>
    <s v="R1012"/>
    <s v="tier - 2"/>
    <n v="13887.97"/>
    <s v="tier - 2"/>
  </r>
  <r>
    <s v="Id167"/>
    <s v=" Ms"/>
    <s v="Tremblay"/>
    <n v="16.88"/>
    <n v="9.9600000000000009"/>
    <s v="No"/>
    <x v="0"/>
    <x v="0"/>
    <x v="0"/>
    <s v="No"/>
    <s v="Underweight"/>
    <s v="Diabetes"/>
    <d v="1959-08-06T00:00:00"/>
    <x v="32"/>
    <s v="R1023"/>
    <s v="tier - 1"/>
    <n v="13770.1"/>
    <s v="tier - 3"/>
  </r>
  <r>
    <s v="Id168"/>
    <s v=" Ms"/>
    <s v="Scofield"/>
    <n v="32.799999999999997"/>
    <n v="6.16"/>
    <s v="yes"/>
    <x v="0"/>
    <x v="1"/>
    <x v="1"/>
    <s v="No"/>
    <s v="Obesity"/>
    <s v="Prediabetes"/>
    <d v="1961-11-18T00:00:00"/>
    <x v="42"/>
    <s v="R1011"/>
    <s v="tier - 3"/>
    <n v="13616.36"/>
    <s v="tier - 3"/>
  </r>
  <r>
    <s v="Id169"/>
    <s v=" Mr"/>
    <s v="Yost"/>
    <n v="18.350000000000001"/>
    <n v="5.12"/>
    <s v="No"/>
    <x v="0"/>
    <x v="0"/>
    <x v="0"/>
    <s v="No"/>
    <s v="Underweight"/>
    <s v="Normal"/>
    <d v="1960-12-16T00:00:00"/>
    <x v="13"/>
    <s v="R1011"/>
    <s v="tier - 2"/>
    <n v="13462.52"/>
    <s v="tier - 3"/>
  </r>
  <r>
    <s v="Id170"/>
    <s v=" Mr"/>
    <s v="Torphy"/>
    <n v="41.69"/>
    <n v="5.78"/>
    <s v="No"/>
    <x v="0"/>
    <x v="0"/>
    <x v="0"/>
    <s v="No"/>
    <s v="Obesity"/>
    <s v="Prediabetes"/>
    <d v="1984-06-06T00:00:00"/>
    <x v="29"/>
    <s v="R1012"/>
    <s v="tier - 2"/>
    <n v="13383.67"/>
    <s v="tier - 3"/>
  </r>
  <r>
    <s v="Id171"/>
    <s v=" Ms"/>
    <s v="Busby"/>
    <n v="26.41"/>
    <n v="5.07"/>
    <s v="yes"/>
    <x v="0"/>
    <x v="0"/>
    <x v="1"/>
    <s v="No"/>
    <s v="Overweight"/>
    <s v="Normal"/>
    <d v="1982-10-15T00:00:00"/>
    <x v="42"/>
    <s v="R1013"/>
    <s v="tier - 2"/>
    <n v="13214.43"/>
    <s v="tier - 3"/>
  </r>
  <r>
    <s v="Id172"/>
    <s v=" Ms"/>
    <s v="Nguyen"/>
    <n v="15.58"/>
    <n v="11.56"/>
    <s v="No"/>
    <x v="0"/>
    <x v="0"/>
    <x v="0"/>
    <s v="No"/>
    <s v="Underweight"/>
    <s v="Diabetes"/>
    <d v="1961-11-06T00:00:00"/>
    <x v="29"/>
    <s v="R1018"/>
    <s v="tier - 2"/>
    <n v="13063.88"/>
    <s v="tier - 3"/>
  </r>
  <r>
    <s v="Id173"/>
    <s v=" Mr"/>
    <s v="Hanley"/>
    <n v="24.605"/>
    <n v="5.7"/>
    <s v="No"/>
    <x v="0"/>
    <x v="0"/>
    <x v="0"/>
    <s v="No"/>
    <s v="Normal Weight"/>
    <s v="Normal"/>
    <d v="1981-10-30T00:00:00"/>
    <x v="23"/>
    <s v="R1026"/>
    <s v="tier - 1"/>
    <n v="13002.91"/>
    <s v="tier - 3"/>
  </r>
  <r>
    <s v="Id174"/>
    <s v=" Ms"/>
    <s v="Scheer"/>
    <n v="37.28"/>
    <n v="4.66"/>
    <s v="No"/>
    <x v="1"/>
    <x v="0"/>
    <x v="1"/>
    <s v="No"/>
    <s v="Obesity"/>
    <s v="Normal"/>
    <d v="2004-07-09T00:00:00"/>
    <x v="44"/>
    <s v="R1023"/>
    <s v="tier - 1"/>
    <n v="12890.06"/>
    <s v="tier - 3"/>
  </r>
  <r>
    <s v="Id175"/>
    <s v=" Mr"/>
    <s v="Rankin"/>
    <n v="42.13"/>
    <n v="4.54"/>
    <s v="yes"/>
    <x v="0"/>
    <x v="0"/>
    <x v="1"/>
    <s v="No"/>
    <s v="Obesity"/>
    <s v="Normal"/>
    <d v="1972-10-07T00:00:00"/>
    <x v="3"/>
    <s v="R1013"/>
    <s v="tier - 3"/>
    <n v="12776.05"/>
    <s v="tier - 3"/>
  </r>
  <r>
    <s v="Id176"/>
    <s v=" Mr"/>
    <s v="Ricardi"/>
    <n v="22.01"/>
    <n v="6.72"/>
    <s v="yes"/>
    <x v="0"/>
    <x v="0"/>
    <x v="1"/>
    <s v="No"/>
    <s v="Normal Weight"/>
    <s v="Diabetes"/>
    <d v="1962-07-11T00:00:00"/>
    <x v="44"/>
    <s v="R1012"/>
    <s v="tier - 2"/>
    <n v="12644.59"/>
    <s v="tier - 3"/>
  </r>
  <r>
    <s v="Id177"/>
    <s v=" Ms"/>
    <s v="Karkos"/>
    <n v="36.630000000000003"/>
    <n v="5.15"/>
    <s v="No"/>
    <x v="0"/>
    <x v="0"/>
    <x v="0"/>
    <s v="No"/>
    <s v="Obesity"/>
    <s v="Normal"/>
    <d v="1969-11-26T00:00:00"/>
    <x v="7"/>
    <s v="R1024"/>
    <s v="tier - 1"/>
    <n v="12579.92"/>
    <s v="tier - 3"/>
  </r>
  <r>
    <s v="Id178"/>
    <s v=" Ms"/>
    <s v="Price-Dierksen"/>
    <n v="35.75"/>
    <n v="5.07"/>
    <s v="No"/>
    <x v="0"/>
    <x v="0"/>
    <x v="0"/>
    <s v="No"/>
    <s v="Obesity"/>
    <s v="Normal"/>
    <d v="1979-07-14T00:00:00"/>
    <x v="45"/>
    <s v="R1011"/>
    <s v="tier - 1"/>
    <n v="12408.29"/>
    <s v="tier - 3"/>
  </r>
  <r>
    <s v="Id179"/>
    <s v=" Ms"/>
    <s v="Knispel"/>
    <n v="17.91"/>
    <n v="5.65"/>
    <s v="No"/>
    <x v="0"/>
    <x v="0"/>
    <x v="1"/>
    <s v="No"/>
    <s v="Underweight"/>
    <s v="Normal"/>
    <d v="1967-08-28T00:00:00"/>
    <x v="28"/>
    <s v="R1023"/>
    <s v="tier - 2"/>
    <n v="12269.69"/>
    <s v="tier - 3"/>
  </r>
  <r>
    <s v="Id180"/>
    <s v=" Ms"/>
    <s v="King"/>
    <n v="18.5"/>
    <n v="5.33"/>
    <s v="No"/>
    <x v="0"/>
    <x v="0"/>
    <x v="0"/>
    <s v="No"/>
    <s v="Normal Weight"/>
    <s v="Normal"/>
    <d v="1964-07-20T00:00:00"/>
    <x v="20"/>
    <s v="R1012"/>
    <s v="tier - 2"/>
    <n v="12222.9"/>
    <s v="tier - 3"/>
  </r>
  <r>
    <s v="Id181"/>
    <s v=" Ms"/>
    <s v="Samuelson"/>
    <n v="23.844999999999999"/>
    <n v="4.3600000000000003"/>
    <s v="No"/>
    <x v="0"/>
    <x v="0"/>
    <x v="0"/>
    <s v="No"/>
    <s v="Normal Weight"/>
    <s v="Normal"/>
    <d v="1968-12-09T00:00:00"/>
    <x v="45"/>
    <s v="R1011"/>
    <s v="tier - 1"/>
    <n v="12096.65"/>
    <s v="tier - 3"/>
  </r>
  <r>
    <s v="Id182"/>
    <s v=" Mr"/>
    <s v="Fredsall"/>
    <n v="35.200000000000003"/>
    <n v="5.55"/>
    <s v="No"/>
    <x v="0"/>
    <x v="0"/>
    <x v="0"/>
    <s v="No"/>
    <s v="Obesity"/>
    <s v="Normal"/>
    <d v="1967-12-22T00:00:00"/>
    <x v="33"/>
    <s v="R1012"/>
    <s v="tier - 3"/>
    <n v="11987.17"/>
    <s v="tier - 3"/>
  </r>
  <r>
    <s v="Id183"/>
    <s v=" Mr"/>
    <s v="Eggleston"/>
    <n v="20.52"/>
    <n v="4.83"/>
    <s v="No"/>
    <x v="0"/>
    <x v="0"/>
    <x v="0"/>
    <s v="No"/>
    <s v="Normal Weight"/>
    <s v="Normal"/>
    <d v="1967-08-24T00:00:00"/>
    <x v="23"/>
    <s v="R1019"/>
    <s v="tier - 3"/>
    <n v="11879.1"/>
    <s v="tier - 3"/>
  </r>
  <r>
    <s v="Id184"/>
    <s v=" Mr"/>
    <s v="Palombaro"/>
    <n v="21.375"/>
    <n v="6.19"/>
    <s v="yes"/>
    <x v="0"/>
    <x v="0"/>
    <x v="1"/>
    <s v="No"/>
    <s v="Normal Weight"/>
    <s v="Prediabetes"/>
    <d v="1966-07-25T00:00:00"/>
    <x v="23"/>
    <s v="R1026"/>
    <s v="tier - 3"/>
    <n v="11763"/>
    <s v="tier - 3"/>
  </r>
  <r>
    <s v="Id185"/>
    <s v=" Mr"/>
    <s v="Silva"/>
    <n v="26.98"/>
    <n v="4.41"/>
    <s v="No"/>
    <x v="0"/>
    <x v="0"/>
    <x v="0"/>
    <s v="No"/>
    <s v="Overweight"/>
    <s v="Normal"/>
    <d v="1966-11-09T00:00:00"/>
    <x v="34"/>
    <s v="R1011"/>
    <s v="tier - 1"/>
    <n v="11674.13"/>
    <s v="tier - 3"/>
  </r>
  <r>
    <s v="Id186"/>
    <s v=" Ms"/>
    <s v="Bugala"/>
    <n v="24.3"/>
    <n v="4.9000000000000004"/>
    <s v="yes"/>
    <x v="0"/>
    <x v="1"/>
    <x v="1"/>
    <s v="No"/>
    <s v="Normal Weight"/>
    <s v="Normal"/>
    <d v="1971-12-01T00:00:00"/>
    <x v="33"/>
    <s v="R1025"/>
    <s v="tier - 1"/>
    <n v="11540.25"/>
    <s v="tier - 3"/>
  </r>
  <r>
    <s v="Id187"/>
    <s v=" Mr"/>
    <s v="Dublin"/>
    <n v="44.22"/>
    <n v="4.1900000000000004"/>
    <s v="No"/>
    <x v="0"/>
    <x v="0"/>
    <x v="1"/>
    <s v="No"/>
    <s v="Obesity"/>
    <s v="Normal"/>
    <d v="2004-09-10T00:00:00"/>
    <x v="26"/>
    <s v="R1022"/>
    <s v="tier - 2"/>
    <n v="11482.63"/>
    <s v="tier - 3"/>
  </r>
  <r>
    <s v="Id188"/>
    <s v=" Mr"/>
    <s v="Cleland"/>
    <n v="24.31"/>
    <n v="5.4"/>
    <s v="No"/>
    <x v="0"/>
    <x v="0"/>
    <x v="0"/>
    <s v="No"/>
    <s v="Normal Weight"/>
    <s v="Normal"/>
    <d v="1997-07-28T00:00:00"/>
    <x v="1"/>
    <s v="R1012"/>
    <s v="tier - 2"/>
    <n v="11388.27"/>
    <s v="tier - 3"/>
  </r>
  <r>
    <s v="Id189"/>
    <s v=" Ms"/>
    <s v="Evans"/>
    <n v="33.479999999999997"/>
    <n v="8.94"/>
    <s v="No"/>
    <x v="0"/>
    <x v="0"/>
    <x v="0"/>
    <s v="No"/>
    <s v="Obesity"/>
    <s v="Diabetes"/>
    <d v="1989-08-19T00:00:00"/>
    <x v="1"/>
    <s v="R1012"/>
    <s v="tier - 3"/>
    <n v="11326.71"/>
    <s v="tier - 3"/>
  </r>
  <r>
    <s v="Id190"/>
    <s v=" Ms"/>
    <s v="Boyd"/>
    <n v="21.24"/>
    <n v="4.49"/>
    <s v="No"/>
    <x v="0"/>
    <x v="0"/>
    <x v="0"/>
    <s v="No"/>
    <s v="Normal Weight"/>
    <s v="Normal"/>
    <d v="1969-10-11T00:00:00"/>
    <x v="45"/>
    <s v="R1024"/>
    <s v="tier - 2"/>
    <n v="11264.54"/>
    <s v="tier - 3"/>
  </r>
  <r>
    <s v="Id191"/>
    <s v=" Mr"/>
    <s v="Roulier"/>
    <n v="34.21"/>
    <n v="4.4800000000000004"/>
    <s v="yes"/>
    <x v="0"/>
    <x v="0"/>
    <x v="1"/>
    <s v="No"/>
    <s v="Obesity"/>
    <s v="Normal"/>
    <d v="1980-08-20T00:00:00"/>
    <x v="45"/>
    <s v="R1013"/>
    <s v="tier - 1"/>
    <n v="11103.33"/>
    <s v="tier - 3"/>
  </r>
  <r>
    <s v="Id192"/>
    <s v=" Mr"/>
    <s v="Mullins"/>
    <n v="28.88"/>
    <n v="4.0999999999999996"/>
    <s v="No"/>
    <x v="0"/>
    <x v="0"/>
    <x v="0"/>
    <s v="No"/>
    <s v="Overweight"/>
    <s v="Normal"/>
    <d v="1989-10-25T00:00:00"/>
    <x v="45"/>
    <s v="R1024"/>
    <s v="tier - 1"/>
    <n v="11037.51"/>
    <s v="tier - 3"/>
  </r>
  <r>
    <s v="Id193"/>
    <s v=" Ms"/>
    <s v="Hofmann"/>
    <n v="37.619999999999997"/>
    <n v="4.18"/>
    <s v="No"/>
    <x v="0"/>
    <x v="0"/>
    <x v="0"/>
    <s v="No"/>
    <s v="Obesity"/>
    <s v="Normal"/>
    <d v="1969-08-14T00:00:00"/>
    <x v="33"/>
    <s v="R1016"/>
    <s v="tier - 3"/>
    <n v="10959.69"/>
    <s v="tier - 3"/>
  </r>
  <r>
    <s v="Id194"/>
    <s v=" Mr"/>
    <s v="Garcia Garcia"/>
    <n v="19.59"/>
    <n v="6.04"/>
    <s v="yes"/>
    <x v="0"/>
    <x v="0"/>
    <x v="1"/>
    <s v="No"/>
    <s v="Normal Weight"/>
    <s v="Prediabetes"/>
    <d v="1967-10-23T00:00:00"/>
    <x v="33"/>
    <s v="R1011"/>
    <s v="tier - 1"/>
    <n v="10796.35"/>
    <s v="tier - 3"/>
  </r>
  <r>
    <s v="Id195"/>
    <s v=" Mr"/>
    <s v="Klecker"/>
    <n v="18.920000000000002"/>
    <n v="5.98"/>
    <s v="yes"/>
    <x v="0"/>
    <x v="0"/>
    <x v="1"/>
    <s v="No"/>
    <s v="Normal Weight"/>
    <s v="Prediabetes"/>
    <d v="1977-08-02T00:00:00"/>
    <x v="40"/>
    <s v="R1012"/>
    <s v="tier - 2"/>
    <n v="10690.11"/>
    <s v="tier - 3"/>
  </r>
  <r>
    <s v="Id196"/>
    <s v=" Mr"/>
    <s v="Cancre"/>
    <n v="25.175000000000001"/>
    <n v="5.21"/>
    <s v="yes"/>
    <x v="0"/>
    <x v="0"/>
    <x v="1"/>
    <s v="No"/>
    <s v="Overweight"/>
    <s v="Normal"/>
    <d v="1967-11-29T00:00:00"/>
    <x v="40"/>
    <s v="R1013"/>
    <s v="tier - 1"/>
    <n v="10594.5"/>
    <s v="tier - 3"/>
  </r>
  <r>
    <s v="Id197"/>
    <s v=" Mr"/>
    <s v="Denucci"/>
    <n v="38.94"/>
    <n v="4.3600000000000003"/>
    <s v="No"/>
    <x v="0"/>
    <x v="1"/>
    <x v="1"/>
    <s v="No"/>
    <s v="Obesity"/>
    <s v="Normal"/>
    <d v="1969-09-22T00:00:00"/>
    <x v="29"/>
    <s v="R1026"/>
    <s v="tier - 1"/>
    <n v="10461.98"/>
    <s v="tier - 3"/>
  </r>
  <r>
    <s v="Id198"/>
    <s v=" Mr"/>
    <s v="Saldana"/>
    <n v="28.785"/>
    <n v="4.3099999999999996"/>
    <s v="yes"/>
    <x v="0"/>
    <x v="0"/>
    <x v="0"/>
    <s v="No"/>
    <s v="Overweight"/>
    <s v="Normal"/>
    <d v="1975-06-05T00:00:00"/>
    <x v="16"/>
    <s v="R1013"/>
    <s v="tier - 1"/>
    <n v="10407.09"/>
    <s v="tier - 3"/>
  </r>
  <r>
    <s v="Id199"/>
    <s v=" Ms"/>
    <s v="Weinberg"/>
    <n v="33.31"/>
    <n v="4.1900000000000004"/>
    <s v="No"/>
    <x v="0"/>
    <x v="1"/>
    <x v="1"/>
    <s v="No"/>
    <s v="Obesity"/>
    <s v="Normal"/>
    <d v="1991-08-21T00:00:00"/>
    <x v="43"/>
    <s v="R1011"/>
    <s v="tier - 1"/>
    <n v="10322.9"/>
    <s v="tier - 3"/>
  </r>
  <r>
    <s v="Id200"/>
    <s v=" Mr"/>
    <s v="Walsh"/>
    <n v="40.185000000000002"/>
    <n v="5.88"/>
    <s v="yes"/>
    <x v="0"/>
    <x v="0"/>
    <x v="0"/>
    <s v="No"/>
    <s v="Obesity"/>
    <s v="Prediabetes"/>
    <d v="1985-10-16T00:00:00"/>
    <x v="29"/>
    <s v="R1021"/>
    <s v="tier - 2"/>
    <n v="10191.82"/>
    <s v="tier - 3"/>
  </r>
  <r>
    <s v="Id201"/>
    <s v=" Mr"/>
    <s v="Pasten"/>
    <n v="27.39"/>
    <n v="5.34"/>
    <s v="No"/>
    <x v="0"/>
    <x v="0"/>
    <x v="0"/>
    <s v="No"/>
    <s v="Overweight"/>
    <s v="Normal"/>
    <d v="1969-07-03T00:00:00"/>
    <x v="29"/>
    <s v="R1012"/>
    <s v="tier - 3"/>
    <n v="10085.85"/>
    <s v="tier - 3"/>
  </r>
  <r>
    <s v="Id202"/>
    <s v=" Mr"/>
    <s v="LaBelle"/>
    <n v="34.484999999999999"/>
    <n v="4.7"/>
    <s v="yes"/>
    <x v="0"/>
    <x v="1"/>
    <x v="1"/>
    <s v="No"/>
    <s v="Obesity"/>
    <s v="Normal"/>
    <d v="1985-08-19T00:00:00"/>
    <x v="29"/>
    <s v="R1012"/>
    <s v="tier - 3"/>
    <n v="9930.64"/>
    <s v="tier - 2"/>
  </r>
  <r>
    <s v="Id203"/>
    <s v=" Mr"/>
    <s v="Guzman"/>
    <n v="29.15"/>
    <n v="4.91"/>
    <s v="yes"/>
    <x v="0"/>
    <x v="0"/>
    <x v="0"/>
    <s v="No"/>
    <s v="Overweight"/>
    <s v="Normal"/>
    <d v="1971-11-09T00:00:00"/>
    <x v="21"/>
    <s v="R1019"/>
    <s v="tier - 3"/>
    <n v="9866.2999999999993"/>
    <s v="tier - 2"/>
  </r>
  <r>
    <s v="Id204"/>
    <s v=" Ms"/>
    <s v="Turnbull"/>
    <n v="20.614999999999998"/>
    <n v="6.05"/>
    <s v="No"/>
    <x v="0"/>
    <x v="1"/>
    <x v="1"/>
    <s v="No"/>
    <s v="Normal Weight"/>
    <s v="Prediabetes"/>
    <d v="1973-07-07T00:00:00"/>
    <x v="43"/>
    <s v="R1021"/>
    <s v="tier - 2"/>
    <n v="9778.35"/>
    <s v="tier - 2"/>
  </r>
  <r>
    <s v="Id205"/>
    <s v=" Mr"/>
    <s v="Aguero"/>
    <n v="30.59"/>
    <n v="6.3"/>
    <s v="yes"/>
    <x v="0"/>
    <x v="1"/>
    <x v="1"/>
    <s v="No"/>
    <s v="Obesity"/>
    <s v="Prediabetes"/>
    <d v="1981-08-08T00:00:00"/>
    <x v="14"/>
    <s v="R1012"/>
    <s v="tier - 3"/>
    <n v="9664.34"/>
    <s v="tier - 2"/>
  </r>
  <r>
    <s v="Id206"/>
    <s v=" Ms"/>
    <s v="Woodward"/>
    <n v="24.96"/>
    <n v="4.57"/>
    <s v="No"/>
    <x v="0"/>
    <x v="0"/>
    <x v="0"/>
    <s v="No"/>
    <s v="Normal Weight"/>
    <s v="Normal"/>
    <d v="1972-12-27T00:00:00"/>
    <x v="40"/>
    <s v="R1012"/>
    <s v="tier - 3"/>
    <n v="9617.66"/>
    <s v="tier - 3"/>
  </r>
  <r>
    <s v="Id207"/>
    <s v=" Ms"/>
    <s v="McElroy"/>
    <n v="18.46"/>
    <n v="5.25"/>
    <s v="No"/>
    <x v="0"/>
    <x v="0"/>
    <x v="0"/>
    <s v="No"/>
    <s v="Underweight"/>
    <s v="Normal"/>
    <d v="1971-11-29T00:00:00"/>
    <x v="18"/>
    <s v="R1015"/>
    <s v="tier - 2"/>
    <n v="9528.9"/>
    <s v="tier - 2"/>
  </r>
  <r>
    <s v="Id208"/>
    <s v=" Mr"/>
    <s v="Lopez"/>
    <n v="23.1"/>
    <n v="5.92"/>
    <s v="yes"/>
    <x v="0"/>
    <x v="0"/>
    <x v="1"/>
    <s v="No"/>
    <s v="Normal Weight"/>
    <s v="Prediabetes"/>
    <d v="1976-10-17T00:00:00"/>
    <x v="29"/>
    <s v="R1026"/>
    <s v="tier - 3"/>
    <n v="9411.01"/>
    <s v="tier - 2"/>
  </r>
  <r>
    <s v="Id209"/>
    <s v=" Ms"/>
    <s v="Cardosi"/>
    <n v="24.51"/>
    <n v="4.6900000000000004"/>
    <s v="No"/>
    <x v="0"/>
    <x v="0"/>
    <x v="0"/>
    <s v="No"/>
    <s v="Normal Weight"/>
    <s v="Normal"/>
    <d v="1963-06-08T00:00:00"/>
    <x v="35"/>
    <s v="R1026"/>
    <s v="tier - 1"/>
    <n v="9310.81"/>
    <s v="tier - 3"/>
  </r>
  <r>
    <s v="Id210"/>
    <s v=" Ms"/>
    <s v="Looney"/>
    <n v="17.670000000000002"/>
    <n v="4.78"/>
    <s v="No"/>
    <x v="0"/>
    <x v="0"/>
    <x v="0"/>
    <s v="No"/>
    <s v="Underweight"/>
    <s v="Normal"/>
    <d v="1981-12-05T00:00:00"/>
    <x v="27"/>
    <s v="R1011"/>
    <s v="tier - 3"/>
    <n v="9222.4"/>
    <s v="tier - 2"/>
  </r>
  <r>
    <s v="Id211"/>
    <s v=" Mr"/>
    <s v="Zyryanov"/>
    <n v="35.625"/>
    <n v="6.21"/>
    <s v="No"/>
    <x v="1"/>
    <x v="0"/>
    <x v="1"/>
    <s v="No"/>
    <s v="Obesity"/>
    <s v="Prediabetes"/>
    <d v="1965-11-09T00:00:00"/>
    <x v="16"/>
    <s v="R1025"/>
    <s v="tier - 1"/>
    <n v="9095.94"/>
    <s v="tier - 3"/>
  </r>
  <r>
    <s v="Id212"/>
    <s v=" Mr"/>
    <s v="Gavin"/>
    <n v="23.83"/>
    <n v="5.68"/>
    <s v="No"/>
    <x v="0"/>
    <x v="0"/>
    <x v="0"/>
    <s v="No"/>
    <s v="Normal Weight"/>
    <s v="Normal"/>
    <d v="1992-09-27T00:00:00"/>
    <x v="16"/>
    <s v="R1024"/>
    <s v="tier - 3"/>
    <n v="8954.99"/>
    <s v="tier - 2"/>
  </r>
  <r>
    <s v="Id213"/>
    <s v=" Mr"/>
    <s v="Littlefield"/>
    <n v="35.15"/>
    <n v="5.47"/>
    <s v="No"/>
    <x v="0"/>
    <x v="1"/>
    <x v="1"/>
    <s v="No"/>
    <s v="Obesity"/>
    <s v="Normal"/>
    <d v="1976-07-14T00:00:00"/>
    <x v="31"/>
    <s v="R1024"/>
    <s v="tier - 3"/>
    <n v="8825.09"/>
    <s v="tier - 2"/>
  </r>
  <r>
    <s v="Id214"/>
    <s v=" Mr"/>
    <s v="Shearer"/>
    <n v="32.11"/>
    <n v="4.03"/>
    <s v="yes"/>
    <x v="1"/>
    <x v="0"/>
    <x v="2"/>
    <s v="No"/>
    <s v="Obesity"/>
    <s v="Normal"/>
    <d v="1976-06-17T00:00:00"/>
    <x v="45"/>
    <s v="R1011"/>
    <s v="tier - 3"/>
    <n v="8733.23"/>
    <s v="tier - 2"/>
  </r>
  <r>
    <s v="Id215"/>
    <s v=" Ms"/>
    <s v="Armstrong"/>
    <n v="29.3"/>
    <n v="6.15"/>
    <s v="No"/>
    <x v="0"/>
    <x v="0"/>
    <x v="1"/>
    <s v="No"/>
    <s v="Overweight"/>
    <s v="Prediabetes"/>
    <d v="1977-11-12T00:00:00"/>
    <x v="46"/>
    <s v="R1016"/>
    <s v="tier - 2"/>
    <n v="8604.48"/>
    <s v="tier - 3"/>
  </r>
  <r>
    <s v="Id216"/>
    <s v=" Mr"/>
    <s v="Warriner"/>
    <n v="33"/>
    <n v="10.16"/>
    <s v="No"/>
    <x v="0"/>
    <x v="0"/>
    <x v="0"/>
    <s v="No"/>
    <s v="Obesity"/>
    <s v="Diabetes"/>
    <d v="1983-12-12T00:00:00"/>
    <x v="15"/>
    <s v="R1011"/>
    <s v="tier - 1"/>
    <n v="8547.69"/>
    <s v="tier - 2"/>
  </r>
  <r>
    <s v="Id217"/>
    <s v=" Mr"/>
    <s v="White"/>
    <n v="34.4"/>
    <n v="4.04"/>
    <s v="No"/>
    <x v="0"/>
    <x v="0"/>
    <x v="0"/>
    <s v="No"/>
    <s v="Obesity"/>
    <s v="Normal"/>
    <d v="1972-12-26T00:00:00"/>
    <x v="30"/>
    <s v="R1024"/>
    <s v="tier - 3"/>
    <n v="8457.82"/>
    <s v="tier - 2"/>
  </r>
  <r>
    <s v="Id218"/>
    <s v=" Mr"/>
    <s v="Cordaro"/>
    <n v="24.7"/>
    <n v="5.32"/>
    <s v="No"/>
    <x v="0"/>
    <x v="1"/>
    <x v="1"/>
    <s v="No"/>
    <s v="Normal Weight"/>
    <s v="Normal"/>
    <d v="1963-09-21T00:00:00"/>
    <x v="46"/>
    <s v="R1013"/>
    <s v="tier - 3"/>
    <n v="8355.5400000000009"/>
    <s v="tier - 3"/>
  </r>
  <r>
    <s v="Id219"/>
    <s v=" Mr"/>
    <s v="Hamilton"/>
    <n v="26.125"/>
    <n v="5.27"/>
    <s v="No"/>
    <x v="1"/>
    <x v="0"/>
    <x v="1"/>
    <s v="No"/>
    <s v="Overweight"/>
    <s v="Normal"/>
    <d v="2000-11-28T00:00:00"/>
    <x v="18"/>
    <s v="R1019"/>
    <s v="tier - 1"/>
    <n v="8271.4599999999991"/>
    <s v="tier - 2"/>
  </r>
  <r>
    <s v="Id220"/>
    <s v=" Mr"/>
    <s v="Meyer"/>
    <n v="35.53"/>
    <n v="4.3600000000000003"/>
    <s v="No"/>
    <x v="0"/>
    <x v="1"/>
    <x v="1"/>
    <s v="No"/>
    <s v="Obesity"/>
    <s v="Normal"/>
    <d v="1963-11-05T00:00:00"/>
    <x v="35"/>
    <s v="R1011"/>
    <s v="tier - 1"/>
    <n v="8177.9"/>
    <s v="tier - 3"/>
  </r>
  <r>
    <s v="Id221"/>
    <s v=" Ms"/>
    <s v="Duke"/>
    <n v="38.17"/>
    <n v="4.07"/>
    <s v="No"/>
    <x v="1"/>
    <x v="0"/>
    <x v="1"/>
    <s v="No"/>
    <s v="Obesity"/>
    <s v="Normal"/>
    <d v="2001-08-28T00:00:00"/>
    <x v="26"/>
    <s v="R1026"/>
    <s v="tier - 2"/>
    <n v="8081.26"/>
    <s v="tier - 2"/>
  </r>
  <r>
    <s v="Id222"/>
    <s v=" Mr"/>
    <s v="Malatesta"/>
    <n v="20.79"/>
    <n v="5.84"/>
    <s v="No"/>
    <x v="1"/>
    <x v="0"/>
    <x v="1"/>
    <s v="No"/>
    <s v="Normal Weight"/>
    <s v="Prediabetes"/>
    <d v="1976-12-20T00:00:00"/>
    <x v="20"/>
    <s v="R1011"/>
    <s v="tier - 2"/>
    <n v="8026.67"/>
    <s v="tier - 2"/>
  </r>
  <r>
    <s v="Id223"/>
    <s v=" Mr"/>
    <s v="Hinrichsen"/>
    <n v="19.39"/>
    <n v="5.59"/>
    <s v="No"/>
    <x v="0"/>
    <x v="1"/>
    <x v="1"/>
    <s v="No"/>
    <s v="Normal Weight"/>
    <s v="Normal"/>
    <d v="1981-12-28T00:00:00"/>
    <x v="42"/>
    <s v="R1012"/>
    <s v="tier - 2"/>
    <n v="7954.52"/>
    <s v="tier - 2"/>
  </r>
  <r>
    <s v="Id224"/>
    <s v=" Ms"/>
    <s v="Lucan"/>
    <n v="18.579999999999998"/>
    <n v="6.22"/>
    <s v="No"/>
    <x v="0"/>
    <x v="0"/>
    <x v="0"/>
    <s v="No"/>
    <s v="Normal Weight"/>
    <s v="Prediabetes"/>
    <d v="1999-12-25T00:00:00"/>
    <x v="26"/>
    <s v="R1016"/>
    <s v="tier - 2"/>
    <n v="7794.68"/>
    <s v="tier - 2"/>
  </r>
  <r>
    <s v="Id225"/>
    <s v=" Ms"/>
    <s v="Koch"/>
    <n v="15.12"/>
    <n v="4.03"/>
    <s v="yes"/>
    <x v="0"/>
    <x v="0"/>
    <x v="0"/>
    <s v="No"/>
    <s v="Underweight"/>
    <s v="Normal"/>
    <d v="1978-12-29T00:00:00"/>
    <x v="46"/>
    <s v="R1013"/>
    <s v="tier - 2"/>
    <n v="7726.85"/>
    <s v="tier - 1"/>
  </r>
  <r>
    <s v="Id226"/>
    <s v=" Mr"/>
    <s v="Smith"/>
    <n v="30.4"/>
    <n v="4.7699999999999996"/>
    <s v="No"/>
    <x v="0"/>
    <x v="1"/>
    <x v="1"/>
    <s v="No"/>
    <s v="Obesity"/>
    <s v="Normal"/>
    <d v="1980-10-16T00:00:00"/>
    <x v="41"/>
    <s v="R1011"/>
    <s v="tier - 2"/>
    <n v="7650.77"/>
    <s v="tier - 2"/>
  </r>
  <r>
    <s v="Id227"/>
    <s v=" Ms"/>
    <s v="O'Connor"/>
    <n v="19.7"/>
    <n v="5.51"/>
    <s v="No"/>
    <x v="0"/>
    <x v="0"/>
    <x v="1"/>
    <s v="No"/>
    <s v="Normal Weight"/>
    <s v="Normal"/>
    <d v="1997-09-30T00:00:00"/>
    <x v="4"/>
    <s v="R1012"/>
    <s v="tier - 2"/>
    <n v="7607.03"/>
    <s v="tier - 2"/>
  </r>
  <r>
    <s v="Id228"/>
    <s v=" Mr"/>
    <s v="Kampwerth"/>
    <n v="19.32"/>
    <n v="4.96"/>
    <s v="yes"/>
    <x v="0"/>
    <x v="0"/>
    <x v="0"/>
    <s v="No"/>
    <s v="Normal Weight"/>
    <s v="Normal"/>
    <d v="1996-06-14T00:00:00"/>
    <x v="20"/>
    <s v="R1023"/>
    <s v="tier - 3"/>
    <n v="7487.38"/>
    <s v="tier - 2"/>
  </r>
  <r>
    <s v="Id229"/>
    <s v=" Ms"/>
    <s v="Federoff"/>
    <n v="34.43"/>
    <n v="4.2699999999999996"/>
    <s v="No"/>
    <x v="1"/>
    <x v="0"/>
    <x v="1"/>
    <s v="No"/>
    <s v="Obesity"/>
    <s v="Normal"/>
    <d v="1965-12-05T00:00:00"/>
    <x v="20"/>
    <s v="R1013"/>
    <s v="tier - 2"/>
    <n v="7403.98"/>
    <s v="tier - 3"/>
  </r>
  <r>
    <s v="Id230"/>
    <s v=" Ms"/>
    <s v="Goya"/>
    <n v="15.61"/>
    <n v="5.28"/>
    <s v="No"/>
    <x v="0"/>
    <x v="0"/>
    <x v="1"/>
    <s v="No"/>
    <s v="Underweight"/>
    <s v="Normal"/>
    <d v="1984-07-25T00:00:00"/>
    <x v="43"/>
    <s v="R1012"/>
    <s v="tier - 1"/>
    <n v="7325.47"/>
    <s v="tier - 2"/>
  </r>
  <r>
    <s v="Id231"/>
    <s v=" Mr"/>
    <s v="Hodges"/>
    <n v="20.66"/>
    <n v="5.8"/>
    <s v="No"/>
    <x v="1"/>
    <x v="0"/>
    <x v="1"/>
    <s v="No"/>
    <s v="Normal Weight"/>
    <s v="Prediabetes"/>
    <d v="1973-10-25T00:00:00"/>
    <x v="46"/>
    <s v="R1012"/>
    <s v="tier - 2"/>
    <n v="7265.58"/>
    <s v="tier - 2"/>
  </r>
  <r>
    <s v="Id232"/>
    <s v=" Mr"/>
    <s v="Erickson"/>
    <n v="17.079999999999998"/>
    <n v="5.73"/>
    <s v="No"/>
    <x v="0"/>
    <x v="1"/>
    <x v="1"/>
    <s v="No"/>
    <s v="Underweight"/>
    <s v="Prediabetes"/>
    <d v="1968-08-26T00:00:00"/>
    <x v="24"/>
    <s v="R1011"/>
    <s v="tier - 3"/>
    <n v="7179.52"/>
    <s v="tier - 3"/>
  </r>
  <r>
    <s v="Id233"/>
    <s v=" Mr"/>
    <s v="Welleck"/>
    <n v="17.07"/>
    <n v="5.22"/>
    <s v="No"/>
    <x v="0"/>
    <x v="1"/>
    <x v="1"/>
    <s v="No"/>
    <s v="Underweight"/>
    <s v="Normal"/>
    <d v="1984-11-21T00:00:00"/>
    <x v="31"/>
    <s v="R1026"/>
    <s v="tier - 2"/>
    <n v="7144.86"/>
    <s v="tier - 2"/>
  </r>
  <r>
    <s v="Id234"/>
    <s v=" Mr"/>
    <s v="Polen"/>
    <n v="17.579999999999998"/>
    <n v="4.51"/>
    <s v="No"/>
    <x v="0"/>
    <x v="0"/>
    <x v="1"/>
    <s v="No"/>
    <s v="Underweight"/>
    <s v="Normal"/>
    <d v="1982-10-06T00:00:00"/>
    <x v="35"/>
    <s v="R1011"/>
    <s v="tier - 3"/>
    <n v="7077.19"/>
    <s v="tier - 2"/>
  </r>
  <r>
    <s v="Id235"/>
    <s v=" Mr"/>
    <s v="Lynch"/>
    <n v="17.579999999999998"/>
    <n v="4.51"/>
    <s v="No"/>
    <x v="0"/>
    <x v="0"/>
    <x v="1"/>
    <s v="No"/>
    <s v="Underweight"/>
    <s v="Normal"/>
    <d v="1978-06-24T00:00:00"/>
    <x v="35"/>
    <s v="R1024"/>
    <s v="tier - 2"/>
    <n v="7054.41"/>
    <s v="tier - 2"/>
  </r>
  <r>
    <s v="Id236"/>
    <s v=" Ms"/>
    <s v="Hufstader"/>
    <n v="17.579999999999998"/>
    <n v="4.51"/>
    <s v="No"/>
    <x v="0"/>
    <x v="0"/>
    <x v="1"/>
    <s v="No"/>
    <s v="Underweight"/>
    <s v="Normal"/>
    <d v="1980-06-28T00:00:00"/>
    <x v="21"/>
    <s v="R1012"/>
    <s v="tier - 3"/>
    <n v="7050.64"/>
    <s v="tier - 2"/>
  </r>
  <r>
    <s v="Id237"/>
    <s v=" Mr"/>
    <s v="Doak"/>
    <n v="17.579999999999998"/>
    <n v="4.51"/>
    <s v="No"/>
    <x v="0"/>
    <x v="0"/>
    <x v="1"/>
    <s v="No"/>
    <s v="Underweight"/>
    <s v="Normal"/>
    <d v="1980-07-21T00:00:00"/>
    <x v="37"/>
    <s v="R1012"/>
    <s v="tier - 1"/>
    <n v="7050.02"/>
    <s v="tier - 2"/>
  </r>
  <r>
    <s v="Id238"/>
    <s v=" Mr"/>
    <s v="Noya"/>
    <n v="17.579999999999998"/>
    <n v="4.51"/>
    <s v="No"/>
    <x v="0"/>
    <x v="0"/>
    <x v="1"/>
    <s v="No"/>
    <s v="Underweight"/>
    <s v="Normal"/>
    <d v="1980-10-22T00:00:00"/>
    <x v="24"/>
    <s v="R1013"/>
    <s v="tier - 3"/>
    <n v="7046.72"/>
    <s v="tier - 2"/>
  </r>
  <r>
    <s v="Id239"/>
    <s v=" Ms"/>
    <s v="Heninger"/>
    <n v="17.579999999999998"/>
    <n v="4.51"/>
    <s v="No"/>
    <x v="0"/>
    <x v="0"/>
    <x v="1"/>
    <s v="No"/>
    <s v="Underweight"/>
    <s v="Normal"/>
    <d v="1980-07-26T00:00:00"/>
    <x v="29"/>
    <s v="R1012"/>
    <s v="tier - 1"/>
    <n v="7045.5"/>
    <s v="tier - 2"/>
  </r>
  <r>
    <s v="Id240"/>
    <s v=" Ms"/>
    <s v="Richardson"/>
    <n v="17.579999999999998"/>
    <n v="4.51"/>
    <s v="No"/>
    <x v="0"/>
    <x v="0"/>
    <x v="1"/>
    <s v="No"/>
    <s v="Underweight"/>
    <s v="Normal"/>
    <d v="1978-06-02T00:00:00"/>
    <x v="24"/>
    <s v="R1013"/>
    <s v="tier - 2"/>
    <n v="7033.08"/>
    <s v="tier - 2"/>
  </r>
  <r>
    <s v="Id241"/>
    <s v=" Mr"/>
    <s v="Deucher"/>
    <n v="17.579999999999998"/>
    <n v="4.51"/>
    <s v="No"/>
    <x v="0"/>
    <x v="0"/>
    <x v="1"/>
    <s v="No"/>
    <s v="Underweight"/>
    <s v="Normal"/>
    <d v="1969-07-06T00:00:00"/>
    <x v="22"/>
    <s v="R1013"/>
    <s v="tier - 3"/>
    <n v="7003.1"/>
    <s v="tier - 2"/>
  </r>
  <r>
    <s v="Id242"/>
    <s v=" Mr"/>
    <s v="Wilson"/>
    <n v="17.579999999999998"/>
    <n v="4.51"/>
    <s v="No"/>
    <x v="0"/>
    <x v="0"/>
    <x v="1"/>
    <s v="No"/>
    <s v="Underweight"/>
    <s v="Normal"/>
    <d v="1982-09-01T00:00:00"/>
    <x v="18"/>
    <s v="R1024"/>
    <s v="tier - 1"/>
    <n v="6989.95"/>
    <s v="tier - 2"/>
  </r>
  <r>
    <s v="Id243"/>
    <s v=" Mr"/>
    <s v="Hall"/>
    <n v="17.579999999999998"/>
    <n v="4.51"/>
    <s v="No"/>
    <x v="0"/>
    <x v="0"/>
    <x v="1"/>
    <s v="No"/>
    <s v="Underweight"/>
    <s v="Normal"/>
    <d v="1982-10-18T00:00:00"/>
    <x v="15"/>
    <s v="R1024"/>
    <s v="tier - 1"/>
    <n v="6986.7"/>
    <s v="tier - 3"/>
  </r>
  <r>
    <s v="Id244"/>
    <s v=" Mr"/>
    <s v="Reed"/>
    <n v="17.579999999999998"/>
    <n v="4.51"/>
    <s v="No"/>
    <x v="0"/>
    <x v="0"/>
    <x v="1"/>
    <s v="No"/>
    <s v="Underweight"/>
    <s v="Normal"/>
    <d v="1985-12-10T00:00:00"/>
    <x v="22"/>
    <s v="R1013"/>
    <s v="tier - 2"/>
    <n v="6985.51"/>
    <s v="tier - 2"/>
  </r>
  <r>
    <s v="Id245"/>
    <s v=" Mr"/>
    <s v="Frome"/>
    <n v="17.579999999999998"/>
    <n v="4.51"/>
    <s v="No"/>
    <x v="0"/>
    <x v="0"/>
    <x v="1"/>
    <s v="No"/>
    <s v="Underweight"/>
    <s v="Normal"/>
    <d v="1980-08-18T00:00:00"/>
    <x v="22"/>
    <s v="R1011"/>
    <s v="tier - 2"/>
    <n v="6951.12"/>
    <s v="tier - 2"/>
  </r>
  <r>
    <s v="Id246"/>
    <s v=" Mr"/>
    <s v="Creasy"/>
    <n v="17.579999999999998"/>
    <n v="4.51"/>
    <s v="No"/>
    <x v="0"/>
    <x v="0"/>
    <x v="1"/>
    <s v="No"/>
    <s v="Underweight"/>
    <s v="Normal"/>
    <d v="1978-12-15T00:00:00"/>
    <x v="43"/>
    <s v="R1024"/>
    <s v="tier - 2"/>
    <n v="6948.7"/>
    <s v="tier - 1"/>
  </r>
  <r>
    <s v="Id247"/>
    <s v=" Ms"/>
    <s v="Latimer"/>
    <n v="17.579999999999998"/>
    <n v="4.51"/>
    <s v="No"/>
    <x v="0"/>
    <x v="0"/>
    <x v="1"/>
    <s v="No"/>
    <s v="Underweight"/>
    <s v="Normal"/>
    <d v="1980-10-05T00:00:00"/>
    <x v="19"/>
    <s v="R1013"/>
    <s v="tier - 3"/>
    <n v="6940.94"/>
    <s v="tier - 2"/>
  </r>
  <r>
    <s v="Id248"/>
    <s v=" Ms"/>
    <s v="Wei"/>
    <n v="17.579999999999998"/>
    <n v="4.51"/>
    <s v="No"/>
    <x v="0"/>
    <x v="0"/>
    <x v="1"/>
    <s v="No"/>
    <s v="Underweight"/>
    <s v="Normal"/>
    <d v="1980-08-30T00:00:00"/>
    <x v="20"/>
    <s v="R1011"/>
    <s v="tier - 2"/>
    <n v="6940.91"/>
    <s v="tier - 2"/>
  </r>
  <r>
    <s v="Id249"/>
    <s v=" Ms"/>
    <s v="Hayes"/>
    <n v="17.579999999999998"/>
    <n v="4.51"/>
    <s v="No"/>
    <x v="0"/>
    <x v="0"/>
    <x v="1"/>
    <s v="No"/>
    <s v="Underweight"/>
    <s v="Normal"/>
    <d v="1978-11-29T00:00:00"/>
    <x v="35"/>
    <s v="R1013"/>
    <s v="tier - 2"/>
    <n v="6938.11"/>
    <s v="tier - 2"/>
  </r>
  <r>
    <s v="Id250"/>
    <s v=" Ms"/>
    <s v="Velardo"/>
    <n v="17.579999999999998"/>
    <n v="4.51"/>
    <s v="No"/>
    <x v="0"/>
    <x v="0"/>
    <x v="1"/>
    <s v="No"/>
    <s v="Underweight"/>
    <s v="Normal"/>
    <d v="1989-12-21T00:00:00"/>
    <x v="22"/>
    <s v="R1013"/>
    <s v="tier - 3"/>
    <n v="6895.19"/>
    <s v="tier - 2"/>
  </r>
  <r>
    <s v="Id251"/>
    <s v=" Ms"/>
    <s v="Kastes"/>
    <n v="17.579999999999998"/>
    <n v="4.51"/>
    <s v="No"/>
    <x v="0"/>
    <x v="0"/>
    <x v="1"/>
    <s v="No"/>
    <s v="Underweight"/>
    <s v="Normal"/>
    <d v="1985-09-10T00:00:00"/>
    <x v="22"/>
    <s v="R1013"/>
    <s v="tier - 1"/>
    <n v="6877.98"/>
    <s v="tier - 2"/>
  </r>
  <r>
    <s v="Id252"/>
    <s v=" Ms"/>
    <s v="Escorcia"/>
    <n v="17.579999999999998"/>
    <n v="4.51"/>
    <s v="No"/>
    <x v="0"/>
    <x v="0"/>
    <x v="1"/>
    <s v="No"/>
    <s v="Underweight"/>
    <s v="Normal"/>
    <d v="2004-12-24T00:00:00"/>
    <x v="40"/>
    <s v="R1012"/>
    <s v="tier - 1"/>
    <n v="6876.53"/>
    <s v="tier - 2"/>
  </r>
  <r>
    <s v="Id253"/>
    <s v=" Ms"/>
    <s v="Larscheid"/>
    <n v="17.579999999999998"/>
    <n v="4.51"/>
    <s v="No"/>
    <x v="0"/>
    <x v="0"/>
    <x v="1"/>
    <s v="No"/>
    <s v="Underweight"/>
    <s v="Normal"/>
    <d v="1981-06-23T00:00:00"/>
    <x v="18"/>
    <s v="R1019"/>
    <s v="tier - 2"/>
    <n v="6875.96"/>
    <s v="tier - 2"/>
  </r>
  <r>
    <s v="Id254"/>
    <s v=" Mr"/>
    <s v="O'Bannon"/>
    <n v="17.579999999999998"/>
    <n v="4.51"/>
    <s v="No"/>
    <x v="0"/>
    <x v="0"/>
    <x v="1"/>
    <s v="No"/>
    <s v="Underweight"/>
    <s v="Normal"/>
    <d v="1969-10-23T00:00:00"/>
    <x v="4"/>
    <s v="R1013"/>
    <s v="tier - 2"/>
    <n v="6868.39"/>
    <s v="tier - 2"/>
  </r>
  <r>
    <s v="Id255"/>
    <s v=" Mr"/>
    <s v="Ridgway"/>
    <n v="17.579999999999998"/>
    <n v="4.51"/>
    <s v="No"/>
    <x v="0"/>
    <x v="0"/>
    <x v="1"/>
    <s v="No"/>
    <s v="Underweight"/>
    <s v="Normal"/>
    <d v="1978-08-05T00:00:00"/>
    <x v="42"/>
    <s v="R1012"/>
    <s v="tier - 1"/>
    <n v="6863.49"/>
    <s v="tier - 2"/>
  </r>
  <r>
    <s v="Id256"/>
    <s v=" Mr"/>
    <s v="Black"/>
    <n v="17.579999999999998"/>
    <n v="4.51"/>
    <s v="No"/>
    <x v="0"/>
    <x v="0"/>
    <x v="1"/>
    <s v="No"/>
    <s v="Underweight"/>
    <s v="Normal"/>
    <d v="1981-06-19T00:00:00"/>
    <x v="45"/>
    <s v="R1013"/>
    <s v="tier - 2"/>
    <n v="6858.48"/>
    <s v="tier - 2"/>
  </r>
  <r>
    <s v="Id257"/>
    <s v=" Mr"/>
    <s v="Canton"/>
    <n v="17.579999999999998"/>
    <n v="4.51"/>
    <s v="No"/>
    <x v="0"/>
    <x v="0"/>
    <x v="1"/>
    <s v="No"/>
    <s v="Underweight"/>
    <s v="Normal"/>
    <d v="1979-11-04T00:00:00"/>
    <x v="24"/>
    <s v="R1012"/>
    <s v="tier - 2"/>
    <n v="6849.03"/>
    <s v="tier - 2"/>
  </r>
  <r>
    <s v="Id258"/>
    <s v=" Mr"/>
    <s v="Fine"/>
    <n v="17.579999999999998"/>
    <n v="4.51"/>
    <s v="No"/>
    <x v="0"/>
    <x v="0"/>
    <x v="1"/>
    <s v="No"/>
    <s v="Underweight"/>
    <s v="Normal"/>
    <d v="1977-06-15T00:00:00"/>
    <x v="15"/>
    <s v="R1013"/>
    <s v="tier - 1"/>
    <n v="6843.17"/>
    <s v="tier - 2"/>
  </r>
  <r>
    <s v="Id259"/>
    <s v=" Mr"/>
    <s v="Bui"/>
    <n v="17.579999999999998"/>
    <n v="4.51"/>
    <s v="No"/>
    <x v="0"/>
    <x v="0"/>
    <x v="1"/>
    <s v="No"/>
    <s v="Underweight"/>
    <s v="Normal"/>
    <d v="2000-11-30T00:00:00"/>
    <x v="39"/>
    <s v="R1024"/>
    <s v="tier - 1"/>
    <n v="6842.28"/>
    <s v="tier - 2"/>
  </r>
  <r>
    <s v="Id260"/>
    <s v=" Ms"/>
    <s v="Riepma"/>
    <n v="17.579999999999998"/>
    <n v="4.51"/>
    <s v="No"/>
    <x v="0"/>
    <x v="0"/>
    <x v="1"/>
    <s v="No"/>
    <s v="Underweight"/>
    <s v="Normal"/>
    <d v="1994-07-08T00:00:00"/>
    <x v="16"/>
    <s v="R1024"/>
    <s v="tier - 2"/>
    <n v="6827.69"/>
    <s v="tier - 2"/>
  </r>
  <r>
    <s v="Id261"/>
    <s v=" Mr"/>
    <s v="Inman"/>
    <n v="17.579999999999998"/>
    <n v="4.51"/>
    <s v="No"/>
    <x v="0"/>
    <x v="0"/>
    <x v="1"/>
    <s v="No"/>
    <s v="Underweight"/>
    <s v="Normal"/>
    <d v="1975-08-17T00:00:00"/>
    <x v="24"/>
    <s v="R1012"/>
    <s v="tier - 1"/>
    <n v="6809.46"/>
    <s v="tier - 2"/>
  </r>
  <r>
    <s v="Id262"/>
    <s v=" Ms"/>
    <s v="Kruzel"/>
    <n v="17.579999999999998"/>
    <n v="4.51"/>
    <s v="No"/>
    <x v="0"/>
    <x v="0"/>
    <x v="1"/>
    <s v="No"/>
    <s v="Underweight"/>
    <s v="Normal"/>
    <d v="1991-06-29T00:00:00"/>
    <x v="42"/>
    <s v="R1011"/>
    <s v="tier - 2"/>
    <n v="6799.46"/>
    <s v="tier - 1"/>
  </r>
  <r>
    <s v="Id263"/>
    <s v=" Mr"/>
    <s v="Lindsay"/>
    <n v="17.579999999999998"/>
    <n v="4.51"/>
    <s v="No"/>
    <x v="0"/>
    <x v="0"/>
    <x v="1"/>
    <s v="No"/>
    <s v="Underweight"/>
    <s v="Normal"/>
    <d v="1985-12-24T00:00:00"/>
    <x v="10"/>
    <s v="R1013"/>
    <s v="tier - 3"/>
    <n v="6796.86"/>
    <s v="tier - 3"/>
  </r>
  <r>
    <s v="Id264"/>
    <s v=" Ms"/>
    <s v="Land"/>
    <n v="17.579999999999998"/>
    <n v="4.51"/>
    <s v="No"/>
    <x v="0"/>
    <x v="0"/>
    <x v="1"/>
    <s v="No"/>
    <s v="Underweight"/>
    <s v="Normal"/>
    <d v="1980-11-23T00:00:00"/>
    <x v="24"/>
    <s v="R1013"/>
    <s v="tier - 2"/>
    <n v="6781.52"/>
    <s v="tier - 2"/>
  </r>
  <r>
    <s v="Id265"/>
    <s v=" Ms"/>
    <s v="Brecher"/>
    <n v="17.579999999999998"/>
    <n v="4.51"/>
    <s v="No"/>
    <x v="0"/>
    <x v="0"/>
    <x v="1"/>
    <s v="No"/>
    <s v="Underweight"/>
    <s v="Normal"/>
    <d v="1981-10-08T00:00:00"/>
    <x v="24"/>
    <s v="R1019"/>
    <s v="tier - 1"/>
    <n v="6781.35"/>
    <s v="tier - 2"/>
  </r>
  <r>
    <s v="Id266"/>
    <s v=" Mr"/>
    <s v="Debolt"/>
    <n v="17.579999999999998"/>
    <n v="4.51"/>
    <s v="No"/>
    <x v="0"/>
    <x v="0"/>
    <x v="1"/>
    <s v="No"/>
    <s v="Underweight"/>
    <s v="Normal"/>
    <d v="1981-09-03T00:00:00"/>
    <x v="24"/>
    <s v="R1011"/>
    <s v="tier - 3"/>
    <n v="6775.96"/>
    <s v="tier - 2"/>
  </r>
  <r>
    <s v="Id267"/>
    <s v=" Ms"/>
    <s v="Oswalt"/>
    <n v="17.579999999999998"/>
    <n v="4.51"/>
    <s v="No"/>
    <x v="0"/>
    <x v="0"/>
    <x v="1"/>
    <s v="No"/>
    <s v="Underweight"/>
    <s v="Normal"/>
    <d v="1981-09-21T00:00:00"/>
    <x v="15"/>
    <s v="R1013"/>
    <s v="tier - 3"/>
    <n v="6770.19"/>
    <s v="tier - 2"/>
  </r>
  <r>
    <s v="Id268"/>
    <s v=" Ms"/>
    <s v="Boyd"/>
    <n v="17.579999999999998"/>
    <n v="4.51"/>
    <s v="No"/>
    <x v="0"/>
    <x v="0"/>
    <x v="1"/>
    <s v="No"/>
    <s v="Underweight"/>
    <s v="Normal"/>
    <d v="1988-10-10T00:00:00"/>
    <x v="2"/>
    <s v="R1012"/>
    <s v="tier - 2"/>
    <n v="6753.04"/>
    <s v="tier - 2"/>
  </r>
  <r>
    <s v="Id269"/>
    <s v=" Mr"/>
    <s v="Bulewich"/>
    <n v="17.579999999999998"/>
    <n v="4.51"/>
    <s v="No"/>
    <x v="0"/>
    <x v="0"/>
    <x v="1"/>
    <s v="No"/>
    <s v="Underweight"/>
    <s v="Normal"/>
    <d v="1966-12-09T00:00:00"/>
    <x v="2"/>
    <s v="R1021"/>
    <s v="tier - 2"/>
    <n v="6750.27"/>
    <s v="tier - 3"/>
  </r>
  <r>
    <s v="Id270"/>
    <s v=" Mr"/>
    <s v="Fukuda"/>
    <n v="17.579999999999998"/>
    <n v="4.51"/>
    <s v="No"/>
    <x v="0"/>
    <x v="0"/>
    <x v="1"/>
    <s v="No"/>
    <s v="Underweight"/>
    <s v="Normal"/>
    <d v="1986-06-05T00:00:00"/>
    <x v="6"/>
    <s v="R1012"/>
    <s v="tier - 1"/>
    <n v="6748.59"/>
    <s v="tier - 3"/>
  </r>
  <r>
    <s v="Id271"/>
    <s v=" Mr"/>
    <s v="Phillips"/>
    <n v="17.579999999999998"/>
    <n v="4.51"/>
    <s v="No"/>
    <x v="0"/>
    <x v="0"/>
    <x v="1"/>
    <s v="No"/>
    <s v="Underweight"/>
    <s v="Normal"/>
    <d v="1986-08-07T00:00:00"/>
    <x v="2"/>
    <s v="R1014"/>
    <s v="tier - 2"/>
    <n v="6746.74"/>
    <s v="tier - 3"/>
  </r>
  <r>
    <s v="Id272"/>
    <s v=" Mr"/>
    <s v="Maddison"/>
    <n v="17.579999999999998"/>
    <n v="4.51"/>
    <s v="No"/>
    <x v="0"/>
    <x v="0"/>
    <x v="1"/>
    <s v="No"/>
    <s v="Underweight"/>
    <s v="Normal"/>
    <d v="1968-07-18T00:00:00"/>
    <x v="14"/>
    <s v="R1012"/>
    <s v="tier - 1"/>
    <n v="6738.84"/>
    <s v="tier - 3"/>
  </r>
  <r>
    <s v="Id273"/>
    <s v=" Mr"/>
    <s v="Lockwood"/>
    <n v="17.579999999999998"/>
    <n v="4.51"/>
    <s v="No"/>
    <x v="0"/>
    <x v="0"/>
    <x v="1"/>
    <s v="No"/>
    <s v="Underweight"/>
    <s v="Normal"/>
    <d v="1978-10-21T00:00:00"/>
    <x v="7"/>
    <s v="R1013"/>
    <s v="tier - 3"/>
    <n v="6737.98"/>
    <s v="tier - 2"/>
  </r>
  <r>
    <s v="Id274"/>
    <s v=" Mr"/>
    <s v="Defilippi"/>
    <n v="17.579999999999998"/>
    <n v="4.51"/>
    <s v="No"/>
    <x v="0"/>
    <x v="0"/>
    <x v="1"/>
    <s v="No"/>
    <s v="Underweight"/>
    <s v="Normal"/>
    <d v="1994-06-13T00:00:00"/>
    <x v="22"/>
    <s v="R1013"/>
    <s v="tier - 1"/>
    <n v="6721.37"/>
    <s v="tier - 2"/>
  </r>
  <r>
    <s v="Id275"/>
    <s v=" Mr"/>
    <s v="Jackson"/>
    <n v="17.579999999999998"/>
    <n v="4.51"/>
    <s v="No"/>
    <x v="0"/>
    <x v="0"/>
    <x v="1"/>
    <s v="No"/>
    <s v="Underweight"/>
    <s v="Normal"/>
    <d v="1983-06-12T00:00:00"/>
    <x v="35"/>
    <s v="R1011"/>
    <s v="tier - 3"/>
    <n v="6710.19"/>
    <s v="tier - 3"/>
  </r>
  <r>
    <s v="Id276"/>
    <s v=" Mr"/>
    <s v="Ozahowski"/>
    <n v="17.579999999999998"/>
    <n v="4.51"/>
    <s v="No"/>
    <x v="0"/>
    <x v="0"/>
    <x v="1"/>
    <s v="No"/>
    <s v="Underweight"/>
    <s v="Normal"/>
    <d v="1971-12-12T00:00:00"/>
    <x v="18"/>
    <s v="R1013"/>
    <s v="tier - 1"/>
    <n v="6706.47"/>
    <s v="tier - 2"/>
  </r>
  <r>
    <s v="Id277"/>
    <s v=" Mr"/>
    <s v="Guthals"/>
    <n v="17.579999999999998"/>
    <n v="4.51"/>
    <s v="No"/>
    <x v="0"/>
    <x v="0"/>
    <x v="1"/>
    <s v="No"/>
    <s v="Underweight"/>
    <s v="Normal"/>
    <d v="1968-07-13T00:00:00"/>
    <x v="22"/>
    <s v="R1024"/>
    <s v="tier - 1"/>
    <n v="6700.56"/>
    <s v="tier - 3"/>
  </r>
  <r>
    <s v="Id278"/>
    <s v=" Mr"/>
    <s v="Yates"/>
    <n v="17.579999999999998"/>
    <n v="4.51"/>
    <s v="No"/>
    <x v="0"/>
    <x v="0"/>
    <x v="1"/>
    <s v="No"/>
    <s v="Underweight"/>
    <s v="Normal"/>
    <d v="1985-07-09T00:00:00"/>
    <x v="4"/>
    <s v="R1013"/>
    <s v="tier - 3"/>
    <n v="6686.43"/>
    <s v="tier - 2"/>
  </r>
  <r>
    <s v="Id279"/>
    <s v=" Ms"/>
    <s v="Samuelson"/>
    <n v="17.579999999999998"/>
    <n v="4.51"/>
    <s v="No"/>
    <x v="0"/>
    <x v="0"/>
    <x v="1"/>
    <s v="No"/>
    <s v="Underweight"/>
    <s v="Normal"/>
    <d v="1989-10-20T00:00:00"/>
    <x v="46"/>
    <s v="R1016"/>
    <s v="tier - 1"/>
    <n v="6666.24"/>
    <s v="tier - 3"/>
  </r>
  <r>
    <s v="Id280"/>
    <s v=" Mr"/>
    <s v="Lemos"/>
    <n v="17.579999999999998"/>
    <n v="4.51"/>
    <s v="No"/>
    <x v="0"/>
    <x v="0"/>
    <x v="1"/>
    <s v="No"/>
    <s v="Underweight"/>
    <s v="Normal"/>
    <d v="1982-09-27T00:00:00"/>
    <x v="31"/>
    <s v="R1016"/>
    <s v="tier - 2"/>
    <n v="6664.32"/>
    <s v="tier - 2"/>
  </r>
  <r>
    <s v="Id281"/>
    <s v=" Ms"/>
    <s v="Seynders"/>
    <n v="17.579999999999998"/>
    <n v="4.51"/>
    <s v="No"/>
    <x v="0"/>
    <x v="0"/>
    <x v="1"/>
    <s v="No"/>
    <s v="Underweight"/>
    <s v="Normal"/>
    <d v="1989-11-19T00:00:00"/>
    <x v="15"/>
    <s v="R1012"/>
    <s v="tier - 1"/>
    <n v="6653.79"/>
    <s v="tier - 2"/>
  </r>
  <r>
    <s v="Id282"/>
    <s v=" Mr"/>
    <s v="Saunders"/>
    <n v="17.579999999999998"/>
    <n v="4.51"/>
    <s v="No"/>
    <x v="0"/>
    <x v="0"/>
    <x v="1"/>
    <s v="No"/>
    <s v="Underweight"/>
    <s v="Normal"/>
    <d v="1984-07-01T00:00:00"/>
    <x v="44"/>
    <s v="R1013"/>
    <s v="tier - 2"/>
    <n v="6652.53"/>
    <s v="tier - 3"/>
  </r>
  <r>
    <s v="Id283"/>
    <s v=" Mr"/>
    <s v="Walker"/>
    <n v="17.579999999999998"/>
    <n v="4.51"/>
    <s v="No"/>
    <x v="0"/>
    <x v="0"/>
    <x v="1"/>
    <s v="No"/>
    <s v="Underweight"/>
    <s v="Normal"/>
    <d v="1970-11-08T00:00:00"/>
    <x v="22"/>
    <s v="R1012"/>
    <s v="tier - 3"/>
    <n v="6651.26"/>
    <s v="tier - 2"/>
  </r>
  <r>
    <s v="Id284"/>
    <s v=" Mr"/>
    <s v="Lam"/>
    <n v="17.579999999999998"/>
    <n v="4.51"/>
    <s v="No"/>
    <x v="0"/>
    <x v="0"/>
    <x v="1"/>
    <s v="No"/>
    <s v="Underweight"/>
    <s v="Normal"/>
    <d v="1984-12-08T00:00:00"/>
    <x v="45"/>
    <s v="R1012"/>
    <s v="tier - 3"/>
    <n v="6640.54"/>
    <s v="tier - 2"/>
  </r>
  <r>
    <s v="Id285"/>
    <s v=" Mr"/>
    <s v="Sweigart"/>
    <n v="17.579999999999998"/>
    <n v="4.51"/>
    <s v="No"/>
    <x v="0"/>
    <x v="0"/>
    <x v="1"/>
    <s v="No"/>
    <s v="Underweight"/>
    <s v="Normal"/>
    <d v="1990-06-06T00:00:00"/>
    <x v="18"/>
    <s v="R1013"/>
    <s v="tier - 2"/>
    <n v="6639.3"/>
    <s v="tier - 2"/>
  </r>
  <r>
    <s v="Id286"/>
    <s v=" Ms"/>
    <s v="Sieczkowski"/>
    <n v="17.579999999999998"/>
    <n v="4.51"/>
    <s v="No"/>
    <x v="0"/>
    <x v="0"/>
    <x v="1"/>
    <s v="No"/>
    <s v="Underweight"/>
    <s v="Normal"/>
    <d v="2003-09-04T00:00:00"/>
    <x v="22"/>
    <s v="R1012"/>
    <s v="tier - 1"/>
    <n v="6638.16"/>
    <s v="tier - 2"/>
  </r>
  <r>
    <s v="Id287"/>
    <s v=" Ms"/>
    <s v="Jurgens"/>
    <n v="17.579999999999998"/>
    <n v="4.51"/>
    <s v="No"/>
    <x v="0"/>
    <x v="0"/>
    <x v="1"/>
    <s v="No"/>
    <s v="Underweight"/>
    <s v="Normal"/>
    <d v="1973-08-29T00:00:00"/>
    <x v="19"/>
    <s v="R1012"/>
    <s v="tier - 1"/>
    <n v="6630.31"/>
    <s v="tier - 2"/>
  </r>
  <r>
    <s v="Id288"/>
    <s v=" Mr"/>
    <s v="Hackman"/>
    <n v="17.579999999999998"/>
    <n v="4.51"/>
    <s v="No"/>
    <x v="0"/>
    <x v="0"/>
    <x v="1"/>
    <s v="No"/>
    <s v="Underweight"/>
    <s v="Normal"/>
    <d v="1982-08-28T00:00:00"/>
    <x v="24"/>
    <s v="R1011"/>
    <s v="tier - 2"/>
    <n v="6610.11"/>
    <s v="tier - 3"/>
  </r>
  <r>
    <s v="Id289"/>
    <s v=" Mr"/>
    <s v="Klarich"/>
    <n v="17.579999999999998"/>
    <n v="4.51"/>
    <s v="No"/>
    <x v="0"/>
    <x v="0"/>
    <x v="1"/>
    <s v="No"/>
    <s v="Underweight"/>
    <s v="Normal"/>
    <d v="1982-11-07T00:00:00"/>
    <x v="37"/>
    <s v="R1013"/>
    <s v="tier - 3"/>
    <n v="6600.36"/>
    <s v="tier - 2"/>
  </r>
  <r>
    <s v="Id290"/>
    <s v=" Mr"/>
    <s v="Schulten"/>
    <n v="17.579999999999998"/>
    <n v="4.51"/>
    <s v="No"/>
    <x v="0"/>
    <x v="0"/>
    <x v="1"/>
    <s v="No"/>
    <s v="Underweight"/>
    <s v="Normal"/>
    <d v="1982-11-22T00:00:00"/>
    <x v="22"/>
    <s v="R1013"/>
    <s v="tier - 1"/>
    <n v="6593.51"/>
    <s v="tier - 2"/>
  </r>
  <r>
    <s v="Id291"/>
    <s v=" Mr"/>
    <s v="Fagerstrom"/>
    <n v="17.579999999999998"/>
    <n v="4.51"/>
    <s v="No"/>
    <x v="0"/>
    <x v="0"/>
    <x v="1"/>
    <s v="No"/>
    <s v="Underweight"/>
    <s v="Normal"/>
    <d v="1984-10-05T00:00:00"/>
    <x v="22"/>
    <s v="R1013"/>
    <s v="tier - 3"/>
    <n v="6571.54"/>
    <s v="tier - 2"/>
  </r>
  <r>
    <s v="Id292"/>
    <s v=" Mr"/>
    <s v="Bien"/>
    <n v="17.579999999999998"/>
    <n v="4.51"/>
    <s v="No"/>
    <x v="0"/>
    <x v="0"/>
    <x v="1"/>
    <s v="No"/>
    <s v="Underweight"/>
    <s v="Normal"/>
    <d v="1981-07-20T00:00:00"/>
    <x v="22"/>
    <s v="R1013"/>
    <s v="tier - 1"/>
    <n v="6571.02"/>
    <s v="tier - 2"/>
  </r>
  <r>
    <s v="Id293"/>
    <s v=" Mr"/>
    <s v="Hess"/>
    <n v="17.579999999999998"/>
    <n v="4.51"/>
    <s v="No"/>
    <x v="0"/>
    <x v="0"/>
    <x v="1"/>
    <s v="No"/>
    <s v="Underweight"/>
    <s v="Normal"/>
    <d v="1984-09-20T00:00:00"/>
    <x v="7"/>
    <s v="R1019"/>
    <s v="tier - 2"/>
    <n v="6555.07"/>
    <s v="tier - 2"/>
  </r>
  <r>
    <s v="Id294"/>
    <s v=" Ms"/>
    <s v="Shaw"/>
    <n v="17.579999999999998"/>
    <n v="4.51"/>
    <s v="No"/>
    <x v="0"/>
    <x v="0"/>
    <x v="1"/>
    <s v="No"/>
    <s v="Underweight"/>
    <s v="Normal"/>
    <d v="1968-12-11T00:00:00"/>
    <x v="24"/>
    <s v="R1021"/>
    <s v="tier - 2"/>
    <n v="6552.01"/>
    <s v="tier - 3"/>
  </r>
  <r>
    <s v="Id295"/>
    <s v=" Mr"/>
    <s v="Williams"/>
    <n v="17.579999999999998"/>
    <n v="4.51"/>
    <s v="No"/>
    <x v="0"/>
    <x v="0"/>
    <x v="1"/>
    <s v="No"/>
    <s v="Underweight"/>
    <s v="Normal"/>
    <d v="1989-08-06T00:00:00"/>
    <x v="46"/>
    <s v="R1012"/>
    <s v="tier - 2"/>
    <n v="6551.75"/>
    <s v="tier - 2"/>
  </r>
  <r>
    <s v="Id296"/>
    <s v=" Mr"/>
    <s v="Menzies"/>
    <n v="17.579999999999998"/>
    <n v="4.51"/>
    <s v="No"/>
    <x v="0"/>
    <x v="0"/>
    <x v="1"/>
    <s v="No"/>
    <s v="Underweight"/>
    <s v="Normal"/>
    <d v="1986-12-18T00:00:00"/>
    <x v="24"/>
    <s v="R1013"/>
    <s v="tier - 3"/>
    <n v="6548.2"/>
    <s v="tier - 2"/>
  </r>
  <r>
    <s v="Id297"/>
    <s v=" Mr"/>
    <s v="Buehler"/>
    <n v="17.579999999999998"/>
    <n v="4.51"/>
    <s v="No"/>
    <x v="0"/>
    <x v="0"/>
    <x v="1"/>
    <s v="No"/>
    <s v="Underweight"/>
    <s v="Normal"/>
    <d v="1969-12-03T00:00:00"/>
    <x v="22"/>
    <s v="R1015"/>
    <s v="tier - 3"/>
    <n v="6546.16"/>
    <s v="tier - 2"/>
  </r>
  <r>
    <s v="Id298"/>
    <s v=" Ms"/>
    <s v="Degen"/>
    <n v="17.579999999999998"/>
    <n v="4.51"/>
    <s v="No"/>
    <x v="0"/>
    <x v="0"/>
    <x v="1"/>
    <s v="No"/>
    <s v="Underweight"/>
    <s v="Normal"/>
    <d v="1982-10-02T00:00:00"/>
    <x v="32"/>
    <s v="R1011"/>
    <s v="tier - 2"/>
    <n v="6536.68"/>
    <s v="tier - 2"/>
  </r>
  <r>
    <s v="Id299"/>
    <s v=" Mr"/>
    <s v="Arsenault"/>
    <n v="17.579999999999998"/>
    <n v="4.51"/>
    <s v="No"/>
    <x v="0"/>
    <x v="0"/>
    <x v="1"/>
    <s v="No"/>
    <s v="Underweight"/>
    <s v="Normal"/>
    <d v="1982-08-12T00:00:00"/>
    <x v="34"/>
    <s v="R1013"/>
    <s v="tier - 1"/>
    <n v="6532.04"/>
    <s v="tier - 2"/>
  </r>
  <r>
    <s v="Id300"/>
    <s v=" Ms"/>
    <s v="Hoff"/>
    <n v="17.579999999999998"/>
    <n v="4.51"/>
    <s v="No"/>
    <x v="0"/>
    <x v="0"/>
    <x v="1"/>
    <s v="No"/>
    <s v="Underweight"/>
    <s v="Normal"/>
    <d v="1982-08-28T00:00:00"/>
    <x v="4"/>
    <s v="R1011"/>
    <s v="tier - 2"/>
    <n v="6500.24"/>
    <s v="tier - 2"/>
  </r>
  <r>
    <s v="Id301"/>
    <s v=" Mr"/>
    <s v="Hall"/>
    <n v="17.579999999999998"/>
    <n v="4.51"/>
    <s v="No"/>
    <x v="0"/>
    <x v="0"/>
    <x v="1"/>
    <s v="No"/>
    <s v="Underweight"/>
    <s v="Normal"/>
    <d v="1982-10-09T00:00:00"/>
    <x v="23"/>
    <s v="R1012"/>
    <s v="tier - 3"/>
    <n v="6496.89"/>
    <s v="tier - 2"/>
  </r>
  <r>
    <s v="Id302"/>
    <s v=" Ms"/>
    <s v="Ashley"/>
    <n v="17.579999999999998"/>
    <n v="4.51"/>
    <s v="No"/>
    <x v="0"/>
    <x v="0"/>
    <x v="1"/>
    <s v="No"/>
    <s v="Underweight"/>
    <s v="Normal"/>
    <d v="1970-12-01T00:00:00"/>
    <x v="42"/>
    <s v="R1024"/>
    <s v="tier - 2"/>
    <n v="6481.67"/>
    <s v="tier - 2"/>
  </r>
  <r>
    <s v="Id303"/>
    <s v=" Mr"/>
    <s v="Rindahl"/>
    <n v="17.579999999999998"/>
    <n v="4.51"/>
    <s v="No"/>
    <x v="0"/>
    <x v="0"/>
    <x v="1"/>
    <s v="No"/>
    <s v="Underweight"/>
    <s v="Normal"/>
    <d v="1980-06-08T00:00:00"/>
    <x v="6"/>
    <s v="R1013"/>
    <s v="tier - 3"/>
    <n v="6474.01"/>
    <s v="tier - 2"/>
  </r>
  <r>
    <s v="Id304"/>
    <s v=" Ms"/>
    <s v="Clark"/>
    <n v="17.579999999999998"/>
    <n v="4.51"/>
    <s v="No"/>
    <x v="0"/>
    <x v="0"/>
    <x v="1"/>
    <s v="No"/>
    <s v="Underweight"/>
    <s v="Normal"/>
    <d v="1981-07-27T00:00:00"/>
    <x v="6"/>
    <s v="R1024"/>
    <s v="tier - 2"/>
    <n v="6473.15"/>
    <s v="tier - 2"/>
  </r>
  <r>
    <s v="Id305"/>
    <s v=" Ms"/>
    <s v="Irish"/>
    <n v="17.579999999999998"/>
    <n v="4.51"/>
    <s v="No"/>
    <x v="0"/>
    <x v="0"/>
    <x v="1"/>
    <s v="No"/>
    <s v="Underweight"/>
    <s v="Normal"/>
    <d v="1984-11-01T00:00:00"/>
    <x v="6"/>
    <s v="R1012"/>
    <s v="tier - 3"/>
    <n v="6457.84"/>
    <s v="tier - 2"/>
  </r>
  <r>
    <s v="Id306"/>
    <s v=" Ms"/>
    <s v="Richardson"/>
    <n v="17.579999999999998"/>
    <n v="4.51"/>
    <s v="No"/>
    <x v="0"/>
    <x v="0"/>
    <x v="1"/>
    <s v="No"/>
    <s v="Underweight"/>
    <s v="Normal"/>
    <d v="1984-08-26T00:00:00"/>
    <x v="12"/>
    <s v="R1013"/>
    <s v="tier - 3"/>
    <n v="6455.86"/>
    <s v="tier - 3"/>
  </r>
  <r>
    <s v="Id307"/>
    <s v=" Ms"/>
    <s v="Dewitt"/>
    <n v="17.579999999999998"/>
    <n v="4.51"/>
    <s v="No"/>
    <x v="0"/>
    <x v="0"/>
    <x v="1"/>
    <s v="No"/>
    <s v="Underweight"/>
    <s v="Normal"/>
    <d v="1985-07-22T00:00:00"/>
    <x v="2"/>
    <s v="R1012"/>
    <s v="tier - 2"/>
    <n v="6435.62"/>
    <s v="tier - 3"/>
  </r>
  <r>
    <s v="Id308"/>
    <s v=" Mr"/>
    <s v="Hickman"/>
    <n v="17.579999999999998"/>
    <n v="4.51"/>
    <s v="No"/>
    <x v="0"/>
    <x v="0"/>
    <x v="1"/>
    <s v="No"/>
    <s v="Underweight"/>
    <s v="Normal"/>
    <d v="1975-08-05T00:00:00"/>
    <x v="32"/>
    <s v="R1013"/>
    <s v="tier - 3"/>
    <n v="6423.48"/>
    <s v="tier - 2"/>
  </r>
  <r>
    <s v="Id309"/>
    <s v=" Ms"/>
    <s v="Gonzalez"/>
    <n v="17.579999999999998"/>
    <n v="4.51"/>
    <s v="No"/>
    <x v="0"/>
    <x v="0"/>
    <x v="1"/>
    <s v="No"/>
    <s v="Underweight"/>
    <s v="Normal"/>
    <d v="1976-12-30T00:00:00"/>
    <x v="22"/>
    <s v="R1013"/>
    <s v="tier - 3"/>
    <n v="6417.28"/>
    <s v="tier - 2"/>
  </r>
  <r>
    <s v="Id310"/>
    <s v=" Ms"/>
    <s v="Difani"/>
    <n v="17.579999999999998"/>
    <n v="4.51"/>
    <s v="No"/>
    <x v="0"/>
    <x v="0"/>
    <x v="1"/>
    <s v="No"/>
    <s v="Underweight"/>
    <s v="Normal"/>
    <d v="1971-08-22T00:00:00"/>
    <x v="40"/>
    <s v="R1011"/>
    <s v="tier - 3"/>
    <n v="6412.34"/>
    <s v="tier - 2"/>
  </r>
  <r>
    <s v="Id311"/>
    <s v=" Mr"/>
    <s v="Turner"/>
    <n v="17.579999999999998"/>
    <n v="4.51"/>
    <s v="No"/>
    <x v="0"/>
    <x v="0"/>
    <x v="1"/>
    <s v="No"/>
    <s v="Underweight"/>
    <s v="Normal"/>
    <d v="1970-08-20T00:00:00"/>
    <x v="6"/>
    <s v="R1013"/>
    <s v="tier - 1"/>
    <n v="6407.05"/>
    <s v="tier - 2"/>
  </r>
  <r>
    <s v="Id312"/>
    <s v=" Mr"/>
    <s v="Widmann"/>
    <n v="17.579999999999998"/>
    <n v="4.51"/>
    <s v="No"/>
    <x v="0"/>
    <x v="0"/>
    <x v="1"/>
    <s v="No"/>
    <s v="Underweight"/>
    <s v="Normal"/>
    <d v="1985-12-10T00:00:00"/>
    <x v="6"/>
    <s v="R1011"/>
    <s v="tier - 3"/>
    <n v="6406.41"/>
    <s v="tier - 1"/>
  </r>
  <r>
    <s v="Id313"/>
    <s v=" Mr"/>
    <s v="Tunney"/>
    <n v="17.579999999999998"/>
    <n v="4.51"/>
    <s v="No"/>
    <x v="0"/>
    <x v="0"/>
    <x v="1"/>
    <s v="No"/>
    <s v="Underweight"/>
    <s v="Normal"/>
    <d v="1987-09-09T00:00:00"/>
    <x v="2"/>
    <s v="R1013"/>
    <s v="tier - 3"/>
    <n v="6402.29"/>
    <s v="tier - 2"/>
  </r>
  <r>
    <s v="Id314"/>
    <s v=" Ms"/>
    <s v="San Juan"/>
    <n v="17.579999999999998"/>
    <n v="4.51"/>
    <s v="No"/>
    <x v="0"/>
    <x v="0"/>
    <x v="1"/>
    <s v="No"/>
    <s v="Underweight"/>
    <s v="Normal"/>
    <d v="1982-10-28T00:00:00"/>
    <x v="41"/>
    <s v="R1012"/>
    <s v="tier - 1"/>
    <n v="6393.6"/>
    <s v="tier - 2"/>
  </r>
  <r>
    <s v="Id315"/>
    <s v=" Ms"/>
    <s v="Croll"/>
    <n v="17.579999999999998"/>
    <n v="4.51"/>
    <s v="No"/>
    <x v="0"/>
    <x v="0"/>
    <x v="1"/>
    <s v="No"/>
    <s v="Underweight"/>
    <s v="Normal"/>
    <d v="1997-08-16T00:00:00"/>
    <x v="6"/>
    <s v="R1012"/>
    <s v="tier - 2"/>
    <n v="6389.53"/>
    <s v="tier - 2"/>
  </r>
  <r>
    <s v="Id316"/>
    <s v=" Mr"/>
    <s v="Rolfes"/>
    <n v="17.579999999999998"/>
    <n v="4.51"/>
    <s v="No"/>
    <x v="0"/>
    <x v="0"/>
    <x v="1"/>
    <s v="No"/>
    <s v="Underweight"/>
    <s v="Normal"/>
    <d v="1982-08-06T00:00:00"/>
    <x v="6"/>
    <s v="R1013"/>
    <s v="tier - 2"/>
    <n v="6389.38"/>
    <s v="tier - 1"/>
  </r>
  <r>
    <s v="Id317"/>
    <s v=" Mr"/>
    <s v="Hinkle"/>
    <n v="17.579999999999998"/>
    <n v="4.51"/>
    <s v="No"/>
    <x v="0"/>
    <x v="0"/>
    <x v="1"/>
    <s v="No"/>
    <s v="Underweight"/>
    <s v="Normal"/>
    <d v="1976-11-18T00:00:00"/>
    <x v="40"/>
    <s v="R1013"/>
    <s v="tier - 2"/>
    <n v="6374.16"/>
    <s v="tier - 2"/>
  </r>
  <r>
    <s v="Id318"/>
    <s v=" Mr"/>
    <s v="Leuchanka"/>
    <n v="17.579999999999998"/>
    <n v="4.51"/>
    <s v="No"/>
    <x v="0"/>
    <x v="0"/>
    <x v="1"/>
    <s v="No"/>
    <s v="Underweight"/>
    <s v="Normal"/>
    <d v="1984-08-13T00:00:00"/>
    <x v="17"/>
    <s v="R1013"/>
    <s v="tier - 1"/>
    <n v="6373.56"/>
    <s v="tier - 2"/>
  </r>
  <r>
    <s v="Id319"/>
    <s v=" Mr"/>
    <s v="Ayr"/>
    <n v="17.579999999999998"/>
    <n v="4.51"/>
    <s v="No"/>
    <x v="0"/>
    <x v="0"/>
    <x v="1"/>
    <s v="No"/>
    <s v="Underweight"/>
    <s v="Normal"/>
    <d v="1970-11-09T00:00:00"/>
    <x v="24"/>
    <s v="R1013"/>
    <s v="tier - 1"/>
    <n v="6367.31"/>
    <s v="tier - 2"/>
  </r>
  <r>
    <s v="Id320"/>
    <s v=" Ms"/>
    <s v="Siegel"/>
    <n v="17.579999999999998"/>
    <n v="4.51"/>
    <s v="No"/>
    <x v="0"/>
    <x v="0"/>
    <x v="1"/>
    <s v="No"/>
    <s v="Underweight"/>
    <s v="Normal"/>
    <d v="1989-06-24T00:00:00"/>
    <x v="30"/>
    <s v="R1013"/>
    <s v="tier - 2"/>
    <n v="6360.99"/>
    <s v="tier - 2"/>
  </r>
  <r>
    <s v="Id321"/>
    <s v=" Ms"/>
    <s v="Penrose"/>
    <n v="17.579999999999998"/>
    <n v="4.51"/>
    <s v="No"/>
    <x v="0"/>
    <x v="0"/>
    <x v="1"/>
    <s v="No"/>
    <s v="Underweight"/>
    <s v="Normal"/>
    <d v="1980-10-30T00:00:00"/>
    <x v="19"/>
    <s v="R1014"/>
    <s v="tier - 1"/>
    <n v="6358.78"/>
    <s v="tier - 2"/>
  </r>
  <r>
    <s v="Id322"/>
    <s v=" Mr"/>
    <s v="Schuler"/>
    <n v="17.579999999999998"/>
    <n v="4.51"/>
    <s v="No"/>
    <x v="0"/>
    <x v="0"/>
    <x v="1"/>
    <s v="No"/>
    <s v="Underweight"/>
    <s v="Normal"/>
    <d v="1983-08-19T00:00:00"/>
    <x v="4"/>
    <s v="R1024"/>
    <s v="tier - 2"/>
    <n v="6356.27"/>
    <s v="tier - 3"/>
  </r>
  <r>
    <s v="Id323"/>
    <s v=" Mr"/>
    <s v="Walker"/>
    <n v="17.579999999999998"/>
    <n v="4.51"/>
    <s v="No"/>
    <x v="0"/>
    <x v="0"/>
    <x v="1"/>
    <s v="No"/>
    <s v="Underweight"/>
    <s v="Normal"/>
    <d v="1983-10-21T00:00:00"/>
    <x v="22"/>
    <s v="R1012"/>
    <s v="tier - 1"/>
    <n v="6338.08"/>
    <s v="tier - 2"/>
  </r>
  <r>
    <s v="Id324"/>
    <s v=" Mr"/>
    <s v="Stange"/>
    <n v="17.579999999999998"/>
    <n v="4.51"/>
    <s v="No"/>
    <x v="0"/>
    <x v="0"/>
    <x v="1"/>
    <s v="No"/>
    <s v="Underweight"/>
    <s v="Normal"/>
    <d v="1986-09-25T00:00:00"/>
    <x v="31"/>
    <s v="R1021"/>
    <s v="tier - 2"/>
    <n v="6335.64"/>
    <s v="tier - 2"/>
  </r>
  <r>
    <s v="Id325"/>
    <s v=" Ms"/>
    <s v="Roy"/>
    <n v="17.579999999999998"/>
    <n v="4.51"/>
    <s v="No"/>
    <x v="0"/>
    <x v="0"/>
    <x v="1"/>
    <s v="No"/>
    <s v="Underweight"/>
    <s v="Normal"/>
    <d v="1990-08-13T00:00:00"/>
    <x v="22"/>
    <s v="R1012"/>
    <s v="tier - 2"/>
    <n v="6334.34"/>
    <s v="tier - 2"/>
  </r>
  <r>
    <s v="Id326"/>
    <s v=" Mr"/>
    <s v="Potere"/>
    <n v="17.579999999999998"/>
    <n v="4.51"/>
    <s v="No"/>
    <x v="0"/>
    <x v="0"/>
    <x v="1"/>
    <s v="No"/>
    <s v="Underweight"/>
    <s v="Normal"/>
    <d v="1985-12-15T00:00:00"/>
    <x v="42"/>
    <s v="R1013"/>
    <s v="tier - 1"/>
    <n v="6313.76"/>
    <s v="tier - 2"/>
  </r>
  <r>
    <s v="Id327"/>
    <s v=" Mr"/>
    <s v="Podgurski"/>
    <n v="17.579999999999998"/>
    <n v="4.51"/>
    <s v="No"/>
    <x v="0"/>
    <x v="0"/>
    <x v="1"/>
    <s v="No"/>
    <s v="Underweight"/>
    <s v="Normal"/>
    <d v="1985-11-19T00:00:00"/>
    <x v="24"/>
    <s v="R1012"/>
    <s v="tier - 1"/>
    <n v="6311.95"/>
    <s v="tier - 2"/>
  </r>
  <r>
    <s v="Id328"/>
    <s v=" Mr"/>
    <s v="Diamond"/>
    <n v="17.579999999999998"/>
    <n v="4.51"/>
    <s v="No"/>
    <x v="0"/>
    <x v="0"/>
    <x v="1"/>
    <s v="No"/>
    <s v="Underweight"/>
    <s v="Normal"/>
    <d v="2004-07-27T00:00:00"/>
    <x v="41"/>
    <s v="R1013"/>
    <s v="tier - 2"/>
    <n v="6311.11"/>
    <s v="tier - 2"/>
  </r>
  <r>
    <s v="Id329"/>
    <s v=" Mr"/>
    <s v="Sallade"/>
    <n v="17.579999999999998"/>
    <n v="4.51"/>
    <s v="No"/>
    <x v="0"/>
    <x v="0"/>
    <x v="1"/>
    <s v="No"/>
    <s v="Underweight"/>
    <s v="Normal"/>
    <d v="1969-09-04T00:00:00"/>
    <x v="13"/>
    <s v="R1012"/>
    <s v="tier - 2"/>
    <n v="6305.61"/>
    <s v="tier - 2"/>
  </r>
  <r>
    <s v="Id330"/>
    <s v=" Mr"/>
    <s v="Zhang"/>
    <n v="17.579999999999998"/>
    <n v="4.51"/>
    <s v="No"/>
    <x v="0"/>
    <x v="0"/>
    <x v="1"/>
    <s v="No"/>
    <s v="Underweight"/>
    <s v="Normal"/>
    <d v="1996-07-04T00:00:00"/>
    <x v="41"/>
    <s v="R1012"/>
    <s v="tier - 3"/>
    <n v="6293.63"/>
    <s v="tier - 2"/>
  </r>
  <r>
    <s v="Id331"/>
    <s v=" Mr"/>
    <s v="Chatfield"/>
    <n v="17.579999999999998"/>
    <n v="4.51"/>
    <s v="No"/>
    <x v="0"/>
    <x v="0"/>
    <x v="1"/>
    <s v="No"/>
    <s v="Underweight"/>
    <s v="Normal"/>
    <d v="1981-08-26T00:00:00"/>
    <x v="35"/>
    <s v="R1013"/>
    <s v="tier - 3"/>
    <n v="6289.75"/>
    <s v="tier - 2"/>
  </r>
  <r>
    <s v="Id332"/>
    <s v=" Mr"/>
    <s v="Bruns"/>
    <n v="17.579999999999998"/>
    <n v="4.51"/>
    <s v="No"/>
    <x v="0"/>
    <x v="0"/>
    <x v="1"/>
    <s v="No"/>
    <s v="Underweight"/>
    <s v="Normal"/>
    <d v="1981-11-24T00:00:00"/>
    <x v="10"/>
    <s v="R1013"/>
    <s v="tier - 1"/>
    <n v="6282.24"/>
    <s v="tier - 2"/>
  </r>
  <r>
    <s v="Id333"/>
    <s v=" Ms"/>
    <s v="Yochum"/>
    <n v="17.579999999999998"/>
    <n v="4.51"/>
    <s v="No"/>
    <x v="0"/>
    <x v="0"/>
    <x v="1"/>
    <s v="No"/>
    <s v="Underweight"/>
    <s v="Normal"/>
    <d v="1993-10-16T00:00:00"/>
    <x v="25"/>
    <s v="R1013"/>
    <s v="tier - 1"/>
    <n v="6276.3"/>
    <s v="tier - 2"/>
  </r>
  <r>
    <s v="Id334"/>
    <s v=" Mr"/>
    <s v="Freeburn"/>
    <n v="17.579999999999998"/>
    <n v="4.51"/>
    <s v="No"/>
    <x v="0"/>
    <x v="0"/>
    <x v="1"/>
    <s v="No"/>
    <s v="Underweight"/>
    <s v="Normal"/>
    <d v="1981-06-30T00:00:00"/>
    <x v="15"/>
    <s v="R1024"/>
    <s v="tier - 3"/>
    <n v="6272.48"/>
    <s v="tier - 1"/>
  </r>
  <r>
    <s v="Id335"/>
    <s v=" Ms"/>
    <s v="Spencer"/>
    <n v="17.579999999999998"/>
    <n v="4.51"/>
    <s v="No"/>
    <x v="0"/>
    <x v="0"/>
    <x v="1"/>
    <s v="No"/>
    <s v="Underweight"/>
    <s v="Normal"/>
    <d v="1984-09-25T00:00:00"/>
    <x v="13"/>
    <s v="R1013"/>
    <s v="tier - 1"/>
    <n v="6269.33"/>
    <s v="tier - 2"/>
  </r>
  <r>
    <s v="Id336"/>
    <s v=" Mr"/>
    <s v="Jarosik"/>
    <n v="17.579999999999998"/>
    <n v="4.51"/>
    <s v="No"/>
    <x v="0"/>
    <x v="0"/>
    <x v="1"/>
    <s v="No"/>
    <s v="Underweight"/>
    <s v="Normal"/>
    <d v="1995-10-17T00:00:00"/>
    <x v="25"/>
    <s v="R1011"/>
    <s v="tier - 1"/>
    <n v="6261.2"/>
    <s v="tier - 2"/>
  </r>
  <r>
    <s v="Id337"/>
    <s v=" Ms"/>
    <s v="Heinzen"/>
    <n v="17.579999999999998"/>
    <n v="4.51"/>
    <s v="No"/>
    <x v="0"/>
    <x v="0"/>
    <x v="1"/>
    <s v="No"/>
    <s v="Underweight"/>
    <s v="Normal"/>
    <d v="1970-10-11T00:00:00"/>
    <x v="25"/>
    <s v="R1011"/>
    <s v="tier - 2"/>
    <n v="6255.38"/>
    <s v="tier - 2"/>
  </r>
  <r>
    <s v="Id338"/>
    <s v=" Ms"/>
    <s v="Kelley"/>
    <n v="17.579999999999998"/>
    <n v="4.51"/>
    <s v="No"/>
    <x v="0"/>
    <x v="0"/>
    <x v="1"/>
    <s v="No"/>
    <s v="Underweight"/>
    <s v="Normal"/>
    <d v="1972-09-08T00:00:00"/>
    <x v="5"/>
    <s v="R1012"/>
    <s v="tier - 2"/>
    <n v="6254.13"/>
    <s v="tier - 2"/>
  </r>
  <r>
    <s v="Id339"/>
    <s v=" Mr"/>
    <s v="Thacker"/>
    <n v="17.579999999999998"/>
    <n v="4.51"/>
    <s v="No"/>
    <x v="0"/>
    <x v="0"/>
    <x v="1"/>
    <s v="No"/>
    <s v="Underweight"/>
    <s v="Normal"/>
    <d v="1972-11-11T00:00:00"/>
    <x v="6"/>
    <s v="R1021"/>
    <s v="tier - 2"/>
    <n v="6253.85"/>
    <s v="tier - 2"/>
  </r>
  <r>
    <s v="Id340"/>
    <s v=" Ms"/>
    <s v="Jeseritz"/>
    <n v="17.579999999999998"/>
    <n v="4.51"/>
    <s v="No"/>
    <x v="0"/>
    <x v="0"/>
    <x v="1"/>
    <s v="No"/>
    <s v="Underweight"/>
    <s v="Normal"/>
    <d v="1983-08-11T00:00:00"/>
    <x v="25"/>
    <s v="R1013"/>
    <s v="tier - 1"/>
    <n v="6238.3"/>
    <s v="tier - 2"/>
  </r>
  <r>
    <s v="Id341"/>
    <s v=" Ms"/>
    <s v="Hohman"/>
    <n v="17.579999999999998"/>
    <n v="4.51"/>
    <s v="No"/>
    <x v="0"/>
    <x v="0"/>
    <x v="1"/>
    <s v="No"/>
    <s v="Underweight"/>
    <s v="Normal"/>
    <d v="1978-09-19T00:00:00"/>
    <x v="41"/>
    <s v="R1011"/>
    <s v="tier - 2"/>
    <n v="6236.95"/>
    <s v="tier - 2"/>
  </r>
  <r>
    <s v="Id342"/>
    <s v=" Mr"/>
    <s v="Hill"/>
    <n v="17.579999999999998"/>
    <n v="4.51"/>
    <s v="No"/>
    <x v="0"/>
    <x v="0"/>
    <x v="1"/>
    <s v="No"/>
    <s v="Underweight"/>
    <s v="Normal"/>
    <d v="1972-06-29T00:00:00"/>
    <x v="6"/>
    <s v="R1025"/>
    <s v="tier - 2"/>
    <n v="6219.93"/>
    <s v="tier - 2"/>
  </r>
  <r>
    <s v="Id343"/>
    <s v=" Mrs"/>
    <s v="Kuepfer"/>
    <n v="17.579999999999998"/>
    <n v="4.51"/>
    <s v="No"/>
    <x v="0"/>
    <x v="0"/>
    <x v="1"/>
    <s v="No"/>
    <s v="Underweight"/>
    <s v="Normal"/>
    <d v="1992-08-12T00:00:00"/>
    <x v="25"/>
    <s v="R1013"/>
    <s v="tier - 1"/>
    <n v="6208.5"/>
    <s v="tier - 2"/>
  </r>
  <r>
    <s v="Id344"/>
    <s v=" Mr"/>
    <s v="Kaczmarek"/>
    <n v="17.579999999999998"/>
    <n v="4.51"/>
    <s v="No"/>
    <x v="0"/>
    <x v="0"/>
    <x v="1"/>
    <s v="No"/>
    <s v="Underweight"/>
    <s v="Normal"/>
    <d v="1999-09-10T00:00:00"/>
    <x v="22"/>
    <s v="R1013"/>
    <s v="tier - 2"/>
    <n v="6207.26"/>
    <s v="tier - 2"/>
  </r>
  <r>
    <s v="Id345"/>
    <s v=" Ms"/>
    <s v="Pitt"/>
    <n v="17.579999999999998"/>
    <n v="4.51"/>
    <s v="No"/>
    <x v="0"/>
    <x v="0"/>
    <x v="1"/>
    <s v="No"/>
    <s v="Underweight"/>
    <s v="Normal"/>
    <d v="1985-12-20T00:00:00"/>
    <x v="25"/>
    <s v="R1026"/>
    <s v="tier - 2"/>
    <n v="6203.9"/>
    <s v="tier - 1"/>
  </r>
  <r>
    <s v="Id346"/>
    <s v=" Mr"/>
    <s v="Lorton"/>
    <n v="17.579999999999998"/>
    <n v="4.51"/>
    <s v="No"/>
    <x v="0"/>
    <x v="0"/>
    <x v="1"/>
    <s v="No"/>
    <s v="Underweight"/>
    <s v="Normal"/>
    <d v="1985-07-22T00:00:00"/>
    <x v="17"/>
    <s v="R1013"/>
    <s v="tier - 1"/>
    <n v="6198.75"/>
    <s v="tier - 2"/>
  </r>
  <r>
    <s v="Id347"/>
    <s v=" Mr"/>
    <s v="Castaneda"/>
    <n v="17.579999999999998"/>
    <n v="4.51"/>
    <s v="No"/>
    <x v="0"/>
    <x v="0"/>
    <x v="1"/>
    <s v="No"/>
    <s v="Underweight"/>
    <s v="Normal"/>
    <d v="1988-10-23T00:00:00"/>
    <x v="25"/>
    <s v="R1012"/>
    <s v="tier - 1"/>
    <n v="6196.45"/>
    <s v="tier - 2"/>
  </r>
  <r>
    <s v="Id348"/>
    <s v=" Mr"/>
    <s v="Cherop"/>
    <n v="17.579999999999998"/>
    <n v="4.51"/>
    <s v="No"/>
    <x v="0"/>
    <x v="0"/>
    <x v="1"/>
    <s v="No"/>
    <s v="Underweight"/>
    <s v="Normal"/>
    <d v="1981-10-01T00:00:00"/>
    <x v="4"/>
    <s v="R1013"/>
    <s v="tier - 3"/>
    <n v="6186.13"/>
    <s v="tier - 2"/>
  </r>
  <r>
    <s v="Id349"/>
    <s v=" Mr"/>
    <s v="Howell"/>
    <n v="17.579999999999998"/>
    <n v="4.51"/>
    <s v="No"/>
    <x v="0"/>
    <x v="0"/>
    <x v="1"/>
    <s v="No"/>
    <s v="Underweight"/>
    <s v="Normal"/>
    <d v="1981-11-22T00:00:00"/>
    <x v="24"/>
    <s v="R1011"/>
    <s v="tier - 1"/>
    <n v="6185.32"/>
    <s v="tier - 2"/>
  </r>
  <r>
    <s v="Id350"/>
    <s v=" Mr"/>
    <s v="Palmer"/>
    <n v="17.579999999999998"/>
    <n v="4.51"/>
    <s v="No"/>
    <x v="0"/>
    <x v="0"/>
    <x v="1"/>
    <s v="No"/>
    <s v="Underweight"/>
    <s v="Normal"/>
    <d v="1970-10-05T00:00:00"/>
    <x v="2"/>
    <s v="R1013"/>
    <s v="tier - 2"/>
    <n v="6183.46"/>
    <s v="tier - 2"/>
  </r>
  <r>
    <s v="Id351"/>
    <s v=" Mr"/>
    <s v="Olson"/>
    <n v="17.579999999999998"/>
    <n v="4.51"/>
    <s v="No"/>
    <x v="0"/>
    <x v="0"/>
    <x v="1"/>
    <s v="No"/>
    <s v="Underweight"/>
    <s v="Normal"/>
    <d v="1985-08-09T00:00:00"/>
    <x v="28"/>
    <s v="R1013"/>
    <s v="tier - 2"/>
    <n v="6183.32"/>
    <s v="tier - 2"/>
  </r>
  <r>
    <s v="Id352"/>
    <s v=" Mr"/>
    <s v="Waldron"/>
    <n v="17.579999999999998"/>
    <n v="4.51"/>
    <s v="No"/>
    <x v="0"/>
    <x v="0"/>
    <x v="1"/>
    <s v="No"/>
    <s v="Underweight"/>
    <s v="Normal"/>
    <d v="1984-10-06T00:00:00"/>
    <x v="34"/>
    <s v="R1021"/>
    <s v="tier - 1"/>
    <n v="6170.96"/>
    <s v="tier - 2"/>
  </r>
  <r>
    <s v="Id353"/>
    <s v=" Ms"/>
    <s v="Meyer"/>
    <n v="17.579999999999998"/>
    <n v="4.51"/>
    <s v="No"/>
    <x v="0"/>
    <x v="0"/>
    <x v="1"/>
    <s v="No"/>
    <s v="Underweight"/>
    <s v="Normal"/>
    <d v="1985-10-15T00:00:00"/>
    <x v="2"/>
    <s v="R1026"/>
    <s v="tier - 1"/>
    <n v="6159.57"/>
    <s v="tier - 2"/>
  </r>
  <r>
    <s v="Id354"/>
    <s v=" Mr"/>
    <s v="Stack"/>
    <n v="17.579999999999998"/>
    <n v="4.51"/>
    <s v="No"/>
    <x v="0"/>
    <x v="0"/>
    <x v="1"/>
    <s v="No"/>
    <s v="Underweight"/>
    <s v="Normal"/>
    <d v="1973-11-06T00:00:00"/>
    <x v="10"/>
    <s v="R1012"/>
    <s v="tier - 3"/>
    <n v="6152.05"/>
    <s v="tier - 2"/>
  </r>
  <r>
    <s v="Id355"/>
    <s v=" Ms"/>
    <s v="Sanchez Y Torres"/>
    <n v="17.579999999999998"/>
    <n v="4.51"/>
    <s v="No"/>
    <x v="0"/>
    <x v="0"/>
    <x v="1"/>
    <s v="No"/>
    <s v="Underweight"/>
    <s v="Normal"/>
    <d v="1970-10-14T00:00:00"/>
    <x v="42"/>
    <s v="R1012"/>
    <s v="tier - 3"/>
    <n v="6147.12"/>
    <s v="tier - 2"/>
  </r>
  <r>
    <s v="Id356"/>
    <s v=" Ms"/>
    <s v="Daniels"/>
    <n v="17.579999999999998"/>
    <n v="4.51"/>
    <s v="No"/>
    <x v="0"/>
    <x v="0"/>
    <x v="1"/>
    <s v="No"/>
    <s v="Underweight"/>
    <s v="Normal"/>
    <d v="1976-12-12T00:00:00"/>
    <x v="31"/>
    <s v="R1011"/>
    <s v="tier - 3"/>
    <n v="6139.14"/>
    <s v="tier - 2"/>
  </r>
  <r>
    <s v="Id357"/>
    <s v=" Mr"/>
    <s v="Pepp"/>
    <n v="17.579999999999998"/>
    <n v="4.51"/>
    <s v="No"/>
    <x v="0"/>
    <x v="0"/>
    <x v="1"/>
    <s v="No"/>
    <s v="Underweight"/>
    <s v="Normal"/>
    <d v="1978-09-05T00:00:00"/>
    <x v="42"/>
    <s v="R1011"/>
    <s v="tier - 1"/>
    <n v="6138.58"/>
    <s v="tier - 2"/>
  </r>
  <r>
    <s v="Id358"/>
    <s v=" Ms"/>
    <s v="Buechler"/>
    <n v="17.579999999999998"/>
    <n v="4.51"/>
    <s v="No"/>
    <x v="0"/>
    <x v="0"/>
    <x v="1"/>
    <s v="No"/>
    <s v="Underweight"/>
    <s v="Normal"/>
    <d v="1969-11-09T00:00:00"/>
    <x v="47"/>
    <s v="R1013"/>
    <s v="tier - 2"/>
    <n v="6138.5"/>
    <s v="tier - 2"/>
  </r>
  <r>
    <s v="Id359"/>
    <s v=" Ms"/>
    <s v="Buenting"/>
    <n v="17.579999999999998"/>
    <n v="4.51"/>
    <s v="No"/>
    <x v="0"/>
    <x v="0"/>
    <x v="1"/>
    <s v="No"/>
    <s v="Underweight"/>
    <s v="Normal"/>
    <d v="1990-08-18T00:00:00"/>
    <x v="2"/>
    <s v="R1012"/>
    <s v="tier - 3"/>
    <n v="6128.8"/>
    <s v="tier - 2"/>
  </r>
  <r>
    <s v="Id360"/>
    <s v=" Mr"/>
    <s v="Evans"/>
    <n v="17.579999999999998"/>
    <n v="4.51"/>
    <s v="No"/>
    <x v="0"/>
    <x v="0"/>
    <x v="1"/>
    <s v="No"/>
    <s v="Underweight"/>
    <s v="Normal"/>
    <d v="1983-08-11T00:00:00"/>
    <x v="6"/>
    <s v="R1012"/>
    <s v="tier - 3"/>
    <n v="6117.49"/>
    <s v="tier - 2"/>
  </r>
  <r>
    <s v="Id361"/>
    <s v=" Ms"/>
    <s v="Arcand"/>
    <n v="17.579999999999998"/>
    <n v="4.51"/>
    <s v="No"/>
    <x v="0"/>
    <x v="0"/>
    <x v="1"/>
    <s v="No"/>
    <s v="Underweight"/>
    <s v="Normal"/>
    <d v="1991-07-25T00:00:00"/>
    <x v="40"/>
    <s v="R1013"/>
    <s v="tier - 2"/>
    <n v="6113.23"/>
    <s v="tier - 2"/>
  </r>
  <r>
    <s v="Id362"/>
    <s v=" Ms"/>
    <s v="Kesack"/>
    <n v="17.579999999999998"/>
    <n v="4.51"/>
    <s v="No"/>
    <x v="0"/>
    <x v="0"/>
    <x v="1"/>
    <s v="No"/>
    <s v="Underweight"/>
    <s v="Normal"/>
    <d v="1985-07-21T00:00:00"/>
    <x v="18"/>
    <s v="R1012"/>
    <s v="tier - 1"/>
    <n v="6112.35"/>
    <s v="tier - 2"/>
  </r>
  <r>
    <s v="Id363"/>
    <s v=" Mr"/>
    <s v="Post"/>
    <n v="17.579999999999998"/>
    <n v="4.51"/>
    <s v="No"/>
    <x v="0"/>
    <x v="0"/>
    <x v="1"/>
    <s v="No"/>
    <s v="Underweight"/>
    <s v="Normal"/>
    <d v="1995-09-09T00:00:00"/>
    <x v="10"/>
    <s v="R1013"/>
    <s v="tier - 3"/>
    <n v="6111.95"/>
    <s v="tier - 2"/>
  </r>
  <r>
    <s v="Id364"/>
    <s v=" Mr"/>
    <s v="Dunne"/>
    <n v="17.579999999999998"/>
    <n v="4.51"/>
    <s v="No"/>
    <x v="0"/>
    <x v="0"/>
    <x v="1"/>
    <s v="No"/>
    <s v="Underweight"/>
    <s v="Normal"/>
    <d v="1970-06-09T00:00:00"/>
    <x v="31"/>
    <s v="R1012"/>
    <s v="tier - 2"/>
    <n v="6098.38"/>
    <s v="tier - 2"/>
  </r>
  <r>
    <s v="Id365"/>
    <s v=" Ms"/>
    <s v="Kilel"/>
    <n v="17.579999999999998"/>
    <n v="4.51"/>
    <s v="No"/>
    <x v="0"/>
    <x v="0"/>
    <x v="1"/>
    <s v="No"/>
    <s v="Underweight"/>
    <s v="Normal"/>
    <d v="1984-07-25T00:00:00"/>
    <x v="47"/>
    <s v="R1013"/>
    <s v="tier - 2"/>
    <n v="6082.41"/>
    <s v="tier - 1"/>
  </r>
  <r>
    <s v="Id366"/>
    <s v=" Mr"/>
    <s v="Nicholson"/>
    <n v="17.579999999999998"/>
    <n v="4.51"/>
    <s v="No"/>
    <x v="0"/>
    <x v="0"/>
    <x v="1"/>
    <s v="No"/>
    <s v="Underweight"/>
    <s v="Normal"/>
    <d v="1984-10-14T00:00:00"/>
    <x v="47"/>
    <s v="R1013"/>
    <s v="tier - 1"/>
    <n v="6079.67"/>
    <s v="tier - 1"/>
  </r>
  <r>
    <s v="Id367"/>
    <s v=" Mr"/>
    <s v="Susmann"/>
    <n v="17.579999999999998"/>
    <n v="4.51"/>
    <s v="No"/>
    <x v="0"/>
    <x v="0"/>
    <x v="1"/>
    <s v="No"/>
    <s v="Underweight"/>
    <s v="Normal"/>
    <d v="1979-08-08T00:00:00"/>
    <x v="31"/>
    <s v="R1011"/>
    <s v="tier - 2"/>
    <n v="6074.37"/>
    <s v="tier - 2"/>
  </r>
  <r>
    <s v="Id368"/>
    <s v=" Mr"/>
    <s v="Harsh"/>
    <n v="17.579999999999998"/>
    <n v="4.51"/>
    <s v="No"/>
    <x v="0"/>
    <x v="0"/>
    <x v="1"/>
    <s v="No"/>
    <s v="Underweight"/>
    <s v="Normal"/>
    <d v="1984-09-21T00:00:00"/>
    <x v="6"/>
    <s v="R1012"/>
    <s v="tier - 1"/>
    <n v="6067.13"/>
    <s v="tier - 3"/>
  </r>
  <r>
    <s v="Id369"/>
    <s v=" Ms"/>
    <s v="Pocasangre"/>
    <n v="17.579999999999998"/>
    <n v="4.51"/>
    <s v="No"/>
    <x v="0"/>
    <x v="0"/>
    <x v="1"/>
    <s v="No"/>
    <s v="Underweight"/>
    <s v="Normal"/>
    <d v="1994-11-08T00:00:00"/>
    <x v="15"/>
    <s v="R1012"/>
    <s v="tier - 2"/>
    <n v="6064.37"/>
    <s v="tier - 2"/>
  </r>
  <r>
    <s v="Id370"/>
    <s v=" Mrs"/>
    <s v="Martinez Lopez"/>
    <n v="17.579999999999998"/>
    <n v="4.51"/>
    <s v="No"/>
    <x v="0"/>
    <x v="0"/>
    <x v="1"/>
    <s v="No"/>
    <s v="Underweight"/>
    <s v="Normal"/>
    <d v="1989-08-16T00:00:00"/>
    <x v="24"/>
    <s v="R1024"/>
    <s v="tier - 1"/>
    <n v="6059.17"/>
    <s v="tier - 2"/>
  </r>
  <r>
    <s v="Id371"/>
    <s v=" Mr"/>
    <s v="Riegel"/>
    <n v="17.579999999999998"/>
    <n v="4.51"/>
    <s v="No"/>
    <x v="0"/>
    <x v="0"/>
    <x v="1"/>
    <s v="No"/>
    <s v="Underweight"/>
    <s v="Normal"/>
    <d v="1980-08-08T00:00:00"/>
    <x v="20"/>
    <s v="R1012"/>
    <s v="tier - 3"/>
    <n v="5993.62"/>
    <s v="tier - 2"/>
  </r>
  <r>
    <s v="Id372"/>
    <s v=" Ms"/>
    <s v="Monson"/>
    <n v="17.579999999999998"/>
    <n v="4.51"/>
    <s v="No"/>
    <x v="0"/>
    <x v="0"/>
    <x v="1"/>
    <s v="No"/>
    <s v="Underweight"/>
    <s v="Normal"/>
    <d v="1974-08-17T00:00:00"/>
    <x v="47"/>
    <s v="R1026"/>
    <s v="tier - 2"/>
    <n v="5990.17"/>
    <s v="tier - 2"/>
  </r>
  <r>
    <s v="Id373"/>
    <s v=" Ms"/>
    <s v="Klubben"/>
    <n v="17.579999999999998"/>
    <n v="4.51"/>
    <s v="No"/>
    <x v="0"/>
    <x v="0"/>
    <x v="1"/>
    <s v="No"/>
    <s v="Underweight"/>
    <s v="Normal"/>
    <d v="1988-06-10T00:00:00"/>
    <x v="47"/>
    <s v="R1013"/>
    <s v="tier - 1"/>
    <n v="5989.52"/>
    <s v="tier - 2"/>
  </r>
  <r>
    <s v="Id374"/>
    <s v=" Mr"/>
    <s v="Mascaro"/>
    <n v="17.579999999999998"/>
    <n v="4.51"/>
    <s v="No"/>
    <x v="0"/>
    <x v="0"/>
    <x v="1"/>
    <s v="No"/>
    <s v="Underweight"/>
    <s v="Normal"/>
    <d v="1974-10-11T00:00:00"/>
    <x v="47"/>
    <s v="R1011"/>
    <s v="tier - 3"/>
    <n v="5979.99"/>
    <s v="tier - 2"/>
  </r>
  <r>
    <s v="Id375"/>
    <s v=" Mr"/>
    <s v="Norvell"/>
    <n v="17.579999999999998"/>
    <n v="4.51"/>
    <s v="No"/>
    <x v="0"/>
    <x v="0"/>
    <x v="1"/>
    <s v="No"/>
    <s v="Underweight"/>
    <s v="Normal"/>
    <d v="1980-10-10T00:00:00"/>
    <x v="37"/>
    <s v="R1014"/>
    <s v="tier - 2"/>
    <n v="5979.73"/>
    <s v="tier - 2"/>
  </r>
  <r>
    <s v="Id376"/>
    <s v=" Ms"/>
    <s v="Ornelas"/>
    <n v="17.579999999999998"/>
    <n v="4.51"/>
    <s v="No"/>
    <x v="0"/>
    <x v="0"/>
    <x v="1"/>
    <s v="No"/>
    <s v="Underweight"/>
    <s v="Normal"/>
    <d v="1970-06-25T00:00:00"/>
    <x v="15"/>
    <s v="R1012"/>
    <s v="tier - 3"/>
    <n v="5979.66"/>
    <s v="tier - 2"/>
  </r>
  <r>
    <s v="Id377"/>
    <s v=" Ms"/>
    <s v="Fitzpatrick"/>
    <n v="17.579999999999998"/>
    <n v="4.51"/>
    <s v="No"/>
    <x v="0"/>
    <x v="0"/>
    <x v="1"/>
    <s v="No"/>
    <s v="Underweight"/>
    <s v="Normal"/>
    <d v="1984-11-11T00:00:00"/>
    <x v="30"/>
    <s v="R1016"/>
    <s v="tier - 2"/>
    <n v="5976.83"/>
    <s v="tier - 2"/>
  </r>
  <r>
    <s v="Id378"/>
    <s v=" Ms"/>
    <s v="Bloomquist"/>
    <n v="17.579999999999998"/>
    <n v="4.51"/>
    <s v="No"/>
    <x v="0"/>
    <x v="0"/>
    <x v="1"/>
    <s v="No"/>
    <s v="Underweight"/>
    <s v="Normal"/>
    <d v="1984-09-19T00:00:00"/>
    <x v="25"/>
    <s v="R1011"/>
    <s v="tier - 3"/>
    <n v="5974.38"/>
    <s v="tier - 2"/>
  </r>
  <r>
    <s v="Id379"/>
    <s v=" Ms"/>
    <s v="Wick"/>
    <n v="17.579999999999998"/>
    <n v="4.51"/>
    <s v="No"/>
    <x v="0"/>
    <x v="0"/>
    <x v="1"/>
    <s v="No"/>
    <s v="Underweight"/>
    <s v="Normal"/>
    <d v="1989-07-22T00:00:00"/>
    <x v="25"/>
    <s v="R1011"/>
    <s v="tier - 2"/>
    <n v="5972.38"/>
    <s v="tier - 2"/>
  </r>
  <r>
    <s v="Id380"/>
    <s v=" Ms"/>
    <s v="Zappala"/>
    <n v="17.579999999999998"/>
    <n v="4.51"/>
    <s v="No"/>
    <x v="0"/>
    <x v="0"/>
    <x v="1"/>
    <s v="No"/>
    <s v="Underweight"/>
    <s v="Normal"/>
    <d v="1980-08-05T00:00:00"/>
    <x v="33"/>
    <s v="R1013"/>
    <s v="tier - 3"/>
    <n v="5966.89"/>
    <s v="tier - 2"/>
  </r>
  <r>
    <s v="Id381"/>
    <s v=" Mr"/>
    <s v="Earle"/>
    <n v="17.579999999999998"/>
    <n v="4.51"/>
    <s v="No"/>
    <x v="0"/>
    <x v="0"/>
    <x v="1"/>
    <s v="No"/>
    <s v="Underweight"/>
    <s v="Normal"/>
    <d v="2004-07-15T00:00:00"/>
    <x v="6"/>
    <s v="R1013"/>
    <s v="tier - 1"/>
    <n v="5960.91"/>
    <s v="tier - 2"/>
  </r>
  <r>
    <s v="Id382"/>
    <s v=" Ms"/>
    <s v="Majewski"/>
    <n v="17.579999999999998"/>
    <n v="4.51"/>
    <s v="No"/>
    <x v="0"/>
    <x v="0"/>
    <x v="1"/>
    <s v="No"/>
    <s v="Underweight"/>
    <s v="Normal"/>
    <d v="2003-08-13T00:00:00"/>
    <x v="14"/>
    <s v="R1012"/>
    <s v="tier - 2"/>
    <n v="5957.35"/>
    <s v="tier - 2"/>
  </r>
  <r>
    <s v="Id383"/>
    <s v=" Mr"/>
    <s v="Apfelbaum"/>
    <n v="17.579999999999998"/>
    <n v="4.51"/>
    <s v="No"/>
    <x v="0"/>
    <x v="0"/>
    <x v="1"/>
    <s v="No"/>
    <s v="Underweight"/>
    <s v="Normal"/>
    <d v="1987-07-14T00:00:00"/>
    <x v="26"/>
    <s v="R1013"/>
    <s v="tier - 2"/>
    <n v="5934.38"/>
    <s v="tier - 3"/>
  </r>
  <r>
    <s v="Id384"/>
    <s v=" Mr"/>
    <s v="Graham"/>
    <n v="17.579999999999998"/>
    <n v="4.51"/>
    <s v="No"/>
    <x v="0"/>
    <x v="0"/>
    <x v="1"/>
    <s v="No"/>
    <s v="Underweight"/>
    <s v="Normal"/>
    <d v="1994-07-30T00:00:00"/>
    <x v="26"/>
    <s v="R1011"/>
    <s v="tier - 1"/>
    <n v="5927.65"/>
    <s v="tier - 2"/>
  </r>
  <r>
    <s v="Id385"/>
    <s v=" Mr"/>
    <s v="Whitacre"/>
    <n v="17.579999999999998"/>
    <n v="4.51"/>
    <s v="No"/>
    <x v="0"/>
    <x v="0"/>
    <x v="1"/>
    <s v="No"/>
    <s v="Underweight"/>
    <s v="Normal"/>
    <d v="1993-08-13T00:00:00"/>
    <x v="8"/>
    <s v="R1013"/>
    <s v="tier - 2"/>
    <n v="5926.93"/>
    <s v="tier - 2"/>
  </r>
  <r>
    <s v="Id386"/>
    <s v=" Ms"/>
    <s v="Wegener"/>
    <n v="17.579999999999998"/>
    <n v="4.51"/>
    <s v="No"/>
    <x v="0"/>
    <x v="0"/>
    <x v="1"/>
    <s v="No"/>
    <s v="Underweight"/>
    <s v="Normal"/>
    <d v="1987-07-29T00:00:00"/>
    <x v="24"/>
    <s v="R1013"/>
    <s v="tier - 3"/>
    <n v="5926.85"/>
    <s v="tier - 3"/>
  </r>
  <r>
    <s v="Id387"/>
    <s v=" Mr"/>
    <s v="Collie"/>
    <n v="17.579999999999998"/>
    <n v="4.51"/>
    <s v="No"/>
    <x v="0"/>
    <x v="0"/>
    <x v="1"/>
    <s v="No"/>
    <s v="Underweight"/>
    <s v="Normal"/>
    <d v="1982-12-21T00:00:00"/>
    <x v="24"/>
    <s v="R1013"/>
    <s v="tier - 1"/>
    <n v="5920.1"/>
    <s v="tier - 2"/>
  </r>
  <r>
    <s v="Id388"/>
    <s v=" Ms"/>
    <s v="Murphy"/>
    <n v="17.579999999999998"/>
    <n v="4.51"/>
    <s v="No"/>
    <x v="0"/>
    <x v="0"/>
    <x v="1"/>
    <s v="No"/>
    <s v="Underweight"/>
    <s v="Normal"/>
    <d v="1982-07-08T00:00:00"/>
    <x v="15"/>
    <s v="R1011"/>
    <s v="tier - 1"/>
    <n v="5910.94"/>
    <s v="tier - 2"/>
  </r>
  <r>
    <s v="Id389"/>
    <s v=" Ms"/>
    <s v="Butters"/>
    <n v="17.579999999999998"/>
    <n v="4.51"/>
    <s v="No"/>
    <x v="0"/>
    <x v="0"/>
    <x v="1"/>
    <s v="No"/>
    <s v="Underweight"/>
    <s v="Normal"/>
    <d v="1993-10-19T00:00:00"/>
    <x v="46"/>
    <s v="R1013"/>
    <s v="tier - 2"/>
    <n v="5877.02"/>
    <s v="tier - 2"/>
  </r>
  <r>
    <s v="Id390"/>
    <s v=" Mr"/>
    <s v="Cook"/>
    <n v="17.579999999999998"/>
    <n v="4.51"/>
    <s v="No"/>
    <x v="0"/>
    <x v="0"/>
    <x v="1"/>
    <s v="No"/>
    <s v="Underweight"/>
    <s v="Normal"/>
    <d v="1985-06-18T00:00:00"/>
    <x v="15"/>
    <s v="R1026"/>
    <s v="tier - 1"/>
    <n v="5847.24"/>
    <s v="tier - 2"/>
  </r>
  <r>
    <s v="Id391"/>
    <s v=" Ms"/>
    <s v="Breen"/>
    <n v="17.579999999999998"/>
    <n v="4.51"/>
    <s v="No"/>
    <x v="0"/>
    <x v="0"/>
    <x v="1"/>
    <s v="No"/>
    <s v="Underweight"/>
    <s v="Normal"/>
    <d v="1987-09-30T00:00:00"/>
    <x v="7"/>
    <s v="R1012"/>
    <s v="tier - 2"/>
    <n v="5846.92"/>
    <s v="tier - 2"/>
  </r>
  <r>
    <s v="Id392"/>
    <s v=" Ms"/>
    <s v="Fitzsimons"/>
    <n v="17.579999999999998"/>
    <n v="4.51"/>
    <s v="No"/>
    <x v="0"/>
    <x v="0"/>
    <x v="1"/>
    <s v="No"/>
    <s v="Underweight"/>
    <s v="Normal"/>
    <d v="1995-08-20T00:00:00"/>
    <x v="35"/>
    <s v="R1013"/>
    <s v="tier - 2"/>
    <n v="5843.99"/>
    <s v="tier - 2"/>
  </r>
  <r>
    <s v="Id393"/>
    <s v=" Mr"/>
    <s v="Houle"/>
    <n v="17.579999999999998"/>
    <n v="4.51"/>
    <s v="No"/>
    <x v="0"/>
    <x v="0"/>
    <x v="1"/>
    <s v="No"/>
    <s v="Underweight"/>
    <s v="Normal"/>
    <d v="1987-07-27T00:00:00"/>
    <x v="47"/>
    <s v="R1012"/>
    <s v="tier - 3"/>
    <n v="5836.52"/>
    <s v="tier - 2"/>
  </r>
  <r>
    <s v="Id394"/>
    <s v=" Ms"/>
    <s v="Woodward"/>
    <n v="17.579999999999998"/>
    <n v="4.51"/>
    <s v="No"/>
    <x v="0"/>
    <x v="0"/>
    <x v="1"/>
    <s v="No"/>
    <s v="Underweight"/>
    <s v="Normal"/>
    <d v="1971-09-27T00:00:00"/>
    <x v="7"/>
    <s v="R1025"/>
    <s v="tier - 3"/>
    <n v="5832.6"/>
    <s v="tier - 2"/>
  </r>
  <r>
    <s v="Id395"/>
    <s v=" Mr"/>
    <s v="Ray"/>
    <n v="17.579999999999998"/>
    <n v="4.51"/>
    <s v="No"/>
    <x v="0"/>
    <x v="0"/>
    <x v="1"/>
    <s v="No"/>
    <s v="Underweight"/>
    <s v="Normal"/>
    <d v="2002-07-22T00:00:00"/>
    <x v="0"/>
    <s v="R1011"/>
    <s v="tier - 2"/>
    <n v="5816.58"/>
    <s v="tier - 2"/>
  </r>
  <r>
    <s v="Id396"/>
    <s v=" Ms"/>
    <s v="Jennings"/>
    <n v="17.579999999999998"/>
    <n v="4.51"/>
    <s v="No"/>
    <x v="0"/>
    <x v="0"/>
    <x v="1"/>
    <s v="No"/>
    <s v="Underweight"/>
    <s v="Normal"/>
    <d v="1972-11-02T00:00:00"/>
    <x v="22"/>
    <s v="R1013"/>
    <s v="tier - 2"/>
    <n v="5812.9"/>
    <s v="tier - 2"/>
  </r>
  <r>
    <s v="Id397"/>
    <s v=" Ms"/>
    <s v="Fuller"/>
    <n v="17.579999999999998"/>
    <n v="4.51"/>
    <s v="No"/>
    <x v="0"/>
    <x v="0"/>
    <x v="1"/>
    <s v="No"/>
    <s v="Underweight"/>
    <s v="Normal"/>
    <d v="1980-09-18T00:00:00"/>
    <x v="20"/>
    <s v="R1011"/>
    <s v="tier - 3"/>
    <n v="5807.06"/>
    <s v="tier - 2"/>
  </r>
  <r>
    <s v="Id398"/>
    <s v=" Mr"/>
    <s v="Lovisek"/>
    <n v="17.579999999999998"/>
    <n v="4.51"/>
    <s v="No"/>
    <x v="0"/>
    <x v="0"/>
    <x v="1"/>
    <s v="No"/>
    <s v="Underweight"/>
    <s v="Normal"/>
    <d v="2004-11-01T00:00:00"/>
    <x v="34"/>
    <s v="R1021"/>
    <s v="tier - 3"/>
    <n v="5778.71"/>
    <s v="tier - 2"/>
  </r>
  <r>
    <s v="Id399"/>
    <s v=" Ms"/>
    <s v="Painter"/>
    <n v="17.579999999999998"/>
    <n v="4.51"/>
    <s v="No"/>
    <x v="0"/>
    <x v="0"/>
    <x v="1"/>
    <s v="No"/>
    <s v="Underweight"/>
    <s v="Normal"/>
    <d v="1983-08-30T00:00:00"/>
    <x v="14"/>
    <s v="R1013"/>
    <s v="tier - 3"/>
    <n v="5757.41"/>
    <s v="tier - 2"/>
  </r>
  <r>
    <s v="Id400"/>
    <s v=" Ms"/>
    <s v="Edwards"/>
    <n v="17.579999999999998"/>
    <n v="4.51"/>
    <s v="No"/>
    <x v="0"/>
    <x v="0"/>
    <x v="1"/>
    <s v="No"/>
    <s v="Underweight"/>
    <s v="Normal"/>
    <d v="1987-10-19T00:00:00"/>
    <x v="25"/>
    <s v="R1013"/>
    <s v="tier - 2"/>
    <n v="5729.01"/>
    <s v="tier - 1"/>
  </r>
  <r>
    <s v="Id401"/>
    <s v=" Ms"/>
    <s v="Liebl"/>
    <n v="17.579999999999998"/>
    <n v="4.51"/>
    <s v="No"/>
    <x v="0"/>
    <x v="0"/>
    <x v="1"/>
    <s v="No"/>
    <s v="Underweight"/>
    <s v="Normal"/>
    <d v="1971-12-18T00:00:00"/>
    <x v="3"/>
    <s v="R1025"/>
    <s v="tier - 1"/>
    <n v="5720.38"/>
    <s v="tier - 2"/>
  </r>
  <r>
    <s v="Id402"/>
    <s v=" Ms"/>
    <s v="Kasabian-Larson"/>
    <n v="17.579999999999998"/>
    <n v="4.51"/>
    <s v="No"/>
    <x v="0"/>
    <x v="0"/>
    <x v="1"/>
    <s v="No"/>
    <s v="Underweight"/>
    <s v="Normal"/>
    <d v="1981-08-30T00:00:00"/>
    <x v="31"/>
    <s v="R1013"/>
    <s v="tier - 3"/>
    <n v="5709.16"/>
    <s v="tier - 3"/>
  </r>
  <r>
    <s v="Id403"/>
    <s v=" Mr"/>
    <s v="Creamer"/>
    <n v="17.579999999999998"/>
    <n v="4.51"/>
    <s v="No"/>
    <x v="0"/>
    <x v="0"/>
    <x v="1"/>
    <s v="No"/>
    <s v="Underweight"/>
    <s v="Normal"/>
    <d v="1993-11-03T00:00:00"/>
    <x v="24"/>
    <s v="R1012"/>
    <s v="tier - 1"/>
    <n v="5708.87"/>
    <s v="tier - 2"/>
  </r>
  <r>
    <s v="Id404"/>
    <s v=" Mr"/>
    <s v="Kimbel"/>
    <n v="17.579999999999998"/>
    <n v="4.51"/>
    <s v="No"/>
    <x v="0"/>
    <x v="0"/>
    <x v="1"/>
    <s v="No"/>
    <s v="Underweight"/>
    <s v="Normal"/>
    <d v="1981-06-15T00:00:00"/>
    <x v="47"/>
    <s v="R1026"/>
    <s v="tier - 3"/>
    <n v="5699.84"/>
    <s v="tier - 2"/>
  </r>
  <r>
    <s v="Id405"/>
    <s v=" Ms"/>
    <s v="Livensparger"/>
    <n v="17.579999999999998"/>
    <n v="4.51"/>
    <s v="No"/>
    <x v="0"/>
    <x v="0"/>
    <x v="1"/>
    <s v="No"/>
    <s v="Underweight"/>
    <s v="Normal"/>
    <d v="1974-07-06T00:00:00"/>
    <x v="38"/>
    <s v="R1013"/>
    <s v="tier - 2"/>
    <n v="5698.74"/>
    <s v="tier - 2"/>
  </r>
  <r>
    <s v="Id406"/>
    <s v=" Mr"/>
    <s v="Grange"/>
    <n v="17.579999999999998"/>
    <n v="4.51"/>
    <s v="No"/>
    <x v="0"/>
    <x v="0"/>
    <x v="1"/>
    <s v="No"/>
    <s v="Underweight"/>
    <s v="Normal"/>
    <d v="1992-11-03T00:00:00"/>
    <x v="6"/>
    <s v="R1013"/>
    <s v="tier - 3"/>
    <n v="5693.43"/>
    <s v="tier - 2"/>
  </r>
  <r>
    <s v="Id407"/>
    <s v=" Ms"/>
    <s v="Nunlist"/>
    <n v="17.579999999999998"/>
    <n v="4.51"/>
    <s v="No"/>
    <x v="0"/>
    <x v="0"/>
    <x v="1"/>
    <s v="No"/>
    <s v="Underweight"/>
    <s v="Normal"/>
    <d v="1972-10-28T00:00:00"/>
    <x v="14"/>
    <s v="R1022"/>
    <s v="tier - 1"/>
    <n v="5690.79"/>
    <s v="tier - 2"/>
  </r>
  <r>
    <s v="Id408"/>
    <s v=" Ms"/>
    <s v="Cutter"/>
    <n v="17.579999999999998"/>
    <n v="4.51"/>
    <s v="No"/>
    <x v="0"/>
    <x v="0"/>
    <x v="1"/>
    <s v="No"/>
    <s v="Underweight"/>
    <s v="Normal"/>
    <d v="1984-08-12T00:00:00"/>
    <x v="35"/>
    <s v="R1019"/>
    <s v="tier - 2"/>
    <n v="5679.13"/>
    <s v="tier - 2"/>
  </r>
  <r>
    <s v="Id409"/>
    <s v=" Ms"/>
    <s v="Martin"/>
    <n v="17.579999999999998"/>
    <n v="4.51"/>
    <s v="No"/>
    <x v="0"/>
    <x v="0"/>
    <x v="1"/>
    <s v="No"/>
    <s v="Underweight"/>
    <s v="Normal"/>
    <d v="1983-09-03T00:00:00"/>
    <x v="29"/>
    <s v="R1012"/>
    <s v="tier - 1"/>
    <n v="5662.23"/>
    <s v="tier - 2"/>
  </r>
  <r>
    <s v="Id410"/>
    <s v=" Mr"/>
    <s v="Cooney"/>
    <n v="17.579999999999998"/>
    <n v="4.51"/>
    <s v="No"/>
    <x v="0"/>
    <x v="0"/>
    <x v="1"/>
    <s v="No"/>
    <s v="Underweight"/>
    <s v="Normal"/>
    <d v="1983-06-08T00:00:00"/>
    <x v="34"/>
    <s v="R1013"/>
    <s v="tier - 3"/>
    <n v="5649.72"/>
    <s v="tier - 2"/>
  </r>
  <r>
    <s v="Id411"/>
    <s v=" Mr"/>
    <s v="Bier"/>
    <n v="17.579999999999998"/>
    <n v="4.51"/>
    <s v="No"/>
    <x v="0"/>
    <x v="0"/>
    <x v="1"/>
    <s v="No"/>
    <s v="Underweight"/>
    <s v="Normal"/>
    <d v="1987-12-09T00:00:00"/>
    <x v="16"/>
    <s v="R1013"/>
    <s v="tier - 3"/>
    <n v="5630.46"/>
    <s v="tier - 2"/>
  </r>
  <r>
    <s v="Id412"/>
    <s v=" Mr"/>
    <s v="Muskopf"/>
    <n v="17.579999999999998"/>
    <n v="4.51"/>
    <s v="No"/>
    <x v="0"/>
    <x v="0"/>
    <x v="1"/>
    <s v="No"/>
    <s v="Underweight"/>
    <s v="Normal"/>
    <d v="1994-11-15T00:00:00"/>
    <x v="45"/>
    <s v="R1011"/>
    <s v="tier - 3"/>
    <n v="5615.37"/>
    <s v="tier - 2"/>
  </r>
  <r>
    <s v="Id413"/>
    <s v=" Ms"/>
    <s v="Sirak"/>
    <n v="17.579999999999998"/>
    <n v="4.51"/>
    <s v="No"/>
    <x v="0"/>
    <x v="0"/>
    <x v="1"/>
    <s v="No"/>
    <s v="Underweight"/>
    <s v="Normal"/>
    <d v="1978-09-11T00:00:00"/>
    <x v="18"/>
    <s v="R1013"/>
    <s v="tier - 3"/>
    <n v="5612.83"/>
    <s v="tier - 2"/>
  </r>
  <r>
    <s v="Id414"/>
    <s v=" Ms"/>
    <s v="Nelsen"/>
    <n v="17.579999999999998"/>
    <n v="4.51"/>
    <s v="No"/>
    <x v="0"/>
    <x v="0"/>
    <x v="1"/>
    <s v="No"/>
    <s v="Underweight"/>
    <s v="Normal"/>
    <d v="1988-11-18T00:00:00"/>
    <x v="24"/>
    <s v="R1012"/>
    <s v="tier - 3"/>
    <n v="5594.85"/>
    <s v="tier - 2"/>
  </r>
  <r>
    <s v="Id415"/>
    <s v=" Ms"/>
    <s v="Schallner"/>
    <n v="17.579999999999998"/>
    <n v="4.51"/>
    <s v="No"/>
    <x v="0"/>
    <x v="0"/>
    <x v="1"/>
    <s v="No"/>
    <s v="Underweight"/>
    <s v="Normal"/>
    <d v="1983-10-03T00:00:00"/>
    <x v="25"/>
    <s v="R1012"/>
    <s v="tier - 1"/>
    <n v="5587.59"/>
    <s v="tier - 2"/>
  </r>
  <r>
    <s v="Id416"/>
    <s v=" Ms"/>
    <s v="Dunlap"/>
    <n v="17.579999999999998"/>
    <n v="4.51"/>
    <s v="No"/>
    <x v="0"/>
    <x v="0"/>
    <x v="1"/>
    <s v="No"/>
    <s v="Underweight"/>
    <s v="Normal"/>
    <d v="1986-11-21T00:00:00"/>
    <x v="6"/>
    <s v="R1013"/>
    <s v="tier - 1"/>
    <n v="5584.31"/>
    <s v="tier - 3"/>
  </r>
  <r>
    <s v="Id417"/>
    <s v=" Mrs"/>
    <s v="Messing"/>
    <n v="17.579999999999998"/>
    <n v="4.51"/>
    <s v="No"/>
    <x v="0"/>
    <x v="0"/>
    <x v="1"/>
    <s v="No"/>
    <s v="Underweight"/>
    <s v="Normal"/>
    <d v="1985-09-05T00:00:00"/>
    <x v="22"/>
    <s v="R1013"/>
    <s v="tier - 1"/>
    <n v="5582.95"/>
    <s v="tier - 2"/>
  </r>
  <r>
    <s v="Id418"/>
    <s v=" Ms"/>
    <s v="Bondell"/>
    <n v="17.579999999999998"/>
    <n v="4.51"/>
    <s v="No"/>
    <x v="0"/>
    <x v="0"/>
    <x v="1"/>
    <s v="No"/>
    <s v="Underweight"/>
    <s v="Normal"/>
    <d v="1974-09-18T00:00:00"/>
    <x v="23"/>
    <s v="R1013"/>
    <s v="tier - 3"/>
    <n v="5576.35"/>
    <s v="tier - 2"/>
  </r>
  <r>
    <s v="Id419"/>
    <s v=" Mr"/>
    <s v="Gaughan"/>
    <n v="17.579999999999998"/>
    <n v="4.51"/>
    <s v="No"/>
    <x v="0"/>
    <x v="0"/>
    <x v="1"/>
    <s v="No"/>
    <s v="Underweight"/>
    <s v="Normal"/>
    <d v="1999-09-22T00:00:00"/>
    <x v="6"/>
    <s v="R1011"/>
    <s v="tier - 3"/>
    <n v="5552.61"/>
    <s v="tier - 2"/>
  </r>
  <r>
    <s v="Id420"/>
    <s v=" Mr"/>
    <s v="Gruman"/>
    <n v="17.579999999999998"/>
    <n v="4.51"/>
    <s v="No"/>
    <x v="0"/>
    <x v="0"/>
    <x v="1"/>
    <s v="No"/>
    <s v="Underweight"/>
    <s v="Normal"/>
    <d v="1981-11-07T00:00:00"/>
    <x v="4"/>
    <s v="R1012"/>
    <s v="tier - 2"/>
    <n v="5539.4"/>
    <s v="tier - 2"/>
  </r>
  <r>
    <s v="Id421"/>
    <s v=" Mr"/>
    <s v="Whitlow"/>
    <n v="17.579999999999998"/>
    <n v="4.51"/>
    <s v="No"/>
    <x v="0"/>
    <x v="0"/>
    <x v="1"/>
    <s v="No"/>
    <s v="Underweight"/>
    <s v="Normal"/>
    <d v="1988-07-29T00:00:00"/>
    <x v="9"/>
    <s v="R1011"/>
    <s v="tier - 2"/>
    <n v="5503.36"/>
    <s v="tier - 2"/>
  </r>
  <r>
    <s v="Id422"/>
    <s v=" Ms"/>
    <s v="Robinson"/>
    <n v="17.579999999999998"/>
    <n v="4.51"/>
    <s v="No"/>
    <x v="0"/>
    <x v="0"/>
    <x v="1"/>
    <s v="No"/>
    <s v="Underweight"/>
    <s v="Normal"/>
    <d v="1984-08-17T00:00:00"/>
    <x v="26"/>
    <s v="R1013"/>
    <s v="tier - 3"/>
    <n v="5488.26"/>
    <s v="tier - 2"/>
  </r>
  <r>
    <s v="Id423"/>
    <s v=" Ms"/>
    <s v="Sabo"/>
    <n v="17.579999999999998"/>
    <n v="4.51"/>
    <s v="No"/>
    <x v="0"/>
    <x v="0"/>
    <x v="1"/>
    <s v="No"/>
    <s v="Underweight"/>
    <s v="Normal"/>
    <d v="1984-08-26T00:00:00"/>
    <x v="30"/>
    <s v="R1024"/>
    <s v="tier - 2"/>
    <n v="5484.47"/>
    <s v="tier - 2"/>
  </r>
  <r>
    <s v="Id424"/>
    <s v=" Ms"/>
    <s v="Nazarian"/>
    <n v="17.579999999999998"/>
    <n v="4.51"/>
    <s v="No"/>
    <x v="0"/>
    <x v="0"/>
    <x v="1"/>
    <s v="No"/>
    <s v="Underweight"/>
    <s v="Normal"/>
    <d v="1986-09-30T00:00:00"/>
    <x v="22"/>
    <s v="R1013"/>
    <s v="tier - 3"/>
    <n v="5478.04"/>
    <s v="tier - 2"/>
  </r>
  <r>
    <s v="Id425"/>
    <s v=" Ms"/>
    <s v="Lerma"/>
    <n v="17.579999999999998"/>
    <n v="4.51"/>
    <s v="No"/>
    <x v="0"/>
    <x v="0"/>
    <x v="1"/>
    <s v="No"/>
    <s v="Underweight"/>
    <s v="Normal"/>
    <d v="1986-07-12T00:00:00"/>
    <x v="4"/>
    <s v="R1013"/>
    <s v="tier - 3"/>
    <n v="5472.45"/>
    <s v="tier - 2"/>
  </r>
  <r>
    <s v="Id426"/>
    <s v=" Ms"/>
    <s v="Dahl"/>
    <n v="17.579999999999998"/>
    <n v="4.51"/>
    <s v="No"/>
    <x v="0"/>
    <x v="0"/>
    <x v="1"/>
    <s v="No"/>
    <s v="Underweight"/>
    <s v="Normal"/>
    <d v="1986-12-02T00:00:00"/>
    <x v="28"/>
    <s v="R1012"/>
    <s v="tier - 2"/>
    <n v="5469.01"/>
    <s v="tier - 2"/>
  </r>
  <r>
    <s v="Id427"/>
    <s v=" Mr"/>
    <s v="Surtees"/>
    <n v="17.579999999999998"/>
    <n v="4.51"/>
    <s v="No"/>
    <x v="0"/>
    <x v="0"/>
    <x v="1"/>
    <s v="No"/>
    <s v="Underweight"/>
    <s v="Normal"/>
    <d v="1973-10-24T00:00:00"/>
    <x v="34"/>
    <s v="R1013"/>
    <s v="tier - 2"/>
    <n v="5466.88"/>
    <s v="tier - 2"/>
  </r>
  <r>
    <s v="Id428"/>
    <s v=" Ms"/>
    <s v="Spetner"/>
    <n v="17.579999999999998"/>
    <n v="4.51"/>
    <s v="No"/>
    <x v="0"/>
    <x v="0"/>
    <x v="1"/>
    <s v="No"/>
    <s v="Underweight"/>
    <s v="Normal"/>
    <d v="1986-12-25T00:00:00"/>
    <x v="10"/>
    <s v="R1026"/>
    <s v="tier - 2"/>
    <n v="5458.05"/>
    <s v="tier - 2"/>
  </r>
  <r>
    <s v="Id429"/>
    <s v=" Ms"/>
    <s v="Brandon"/>
    <n v="17.579999999999998"/>
    <n v="4.51"/>
    <s v="No"/>
    <x v="0"/>
    <x v="0"/>
    <x v="1"/>
    <s v="No"/>
    <s v="Underweight"/>
    <s v="Normal"/>
    <d v="1982-08-25T00:00:00"/>
    <x v="43"/>
    <s v="R1013"/>
    <s v="tier - 2"/>
    <n v="5438.75"/>
    <s v="tier - 3"/>
  </r>
  <r>
    <s v="Id430"/>
    <s v=" Mr"/>
    <s v="Eley"/>
    <n v="17.579999999999998"/>
    <n v="4.51"/>
    <s v="No"/>
    <x v="0"/>
    <x v="0"/>
    <x v="1"/>
    <s v="No"/>
    <s v="Underweight"/>
    <s v="Normal"/>
    <d v="1992-09-17T00:00:00"/>
    <x v="43"/>
    <s v="R1012"/>
    <s v="tier - 1"/>
    <n v="5428.73"/>
    <s v="tier - 3"/>
  </r>
  <r>
    <s v="Id431"/>
    <s v=" Mr"/>
    <s v="Sedicum"/>
    <n v="17.579999999999998"/>
    <n v="4.51"/>
    <s v="No"/>
    <x v="0"/>
    <x v="0"/>
    <x v="1"/>
    <s v="No"/>
    <s v="Underweight"/>
    <s v="Normal"/>
    <d v="1991-07-06T00:00:00"/>
    <x v="46"/>
    <s v="R1011"/>
    <s v="tier - 1"/>
    <n v="5425.02"/>
    <s v="tier - 2"/>
  </r>
  <r>
    <s v="Id432"/>
    <s v=" Mr"/>
    <s v="Markle"/>
    <n v="17.579999999999998"/>
    <n v="4.51"/>
    <s v="No"/>
    <x v="0"/>
    <x v="0"/>
    <x v="1"/>
    <s v="No"/>
    <s v="Underweight"/>
    <s v="Normal"/>
    <d v="1982-09-27T00:00:00"/>
    <x v="6"/>
    <s v="R1013"/>
    <s v="tier - 3"/>
    <n v="5415.66"/>
    <s v="tier - 2"/>
  </r>
  <r>
    <s v="Id433"/>
    <s v=" Mrs"/>
    <s v="Kunz"/>
    <n v="17.579999999999998"/>
    <n v="4.51"/>
    <s v="No"/>
    <x v="0"/>
    <x v="0"/>
    <x v="1"/>
    <s v="No"/>
    <s v="Underweight"/>
    <s v="Normal"/>
    <d v="1975-09-27T00:00:00"/>
    <x v="26"/>
    <s v="R1013"/>
    <s v="tier - 3"/>
    <n v="5411.99"/>
    <s v="tier - 2"/>
  </r>
  <r>
    <s v="Id434"/>
    <s v=" Mr"/>
    <s v="Wimert"/>
    <n v="17.579999999999998"/>
    <n v="4.51"/>
    <s v="No"/>
    <x v="0"/>
    <x v="0"/>
    <x v="1"/>
    <s v="No"/>
    <s v="Underweight"/>
    <s v="Normal"/>
    <d v="1985-12-23T00:00:00"/>
    <x v="16"/>
    <s v="R1011"/>
    <s v="tier - 1"/>
    <n v="5402.89"/>
    <s v="tier - 2"/>
  </r>
  <r>
    <s v="Id435"/>
    <s v=" Mr"/>
    <s v="Peterson"/>
    <n v="17.579999999999998"/>
    <n v="4.51"/>
    <s v="No"/>
    <x v="0"/>
    <x v="0"/>
    <x v="1"/>
    <s v="No"/>
    <s v="Underweight"/>
    <s v="Normal"/>
    <d v="1984-08-01T00:00:00"/>
    <x v="34"/>
    <s v="R1024"/>
    <s v="tier - 2"/>
    <n v="5400.98"/>
    <s v="tier - 2"/>
  </r>
  <r>
    <s v="Id436"/>
    <s v=" Mr"/>
    <s v="Mercier"/>
    <n v="17.579999999999998"/>
    <n v="4.51"/>
    <s v="No"/>
    <x v="0"/>
    <x v="0"/>
    <x v="1"/>
    <s v="No"/>
    <s v="Underweight"/>
    <s v="Normal"/>
    <d v="1984-09-03T00:00:00"/>
    <x v="43"/>
    <s v="R1013"/>
    <s v="tier - 2"/>
    <n v="5397.62"/>
    <s v="tier - 2"/>
  </r>
  <r>
    <s v="Id437"/>
    <s v=" Ms"/>
    <s v="Laurie"/>
    <n v="17.579999999999998"/>
    <n v="4.51"/>
    <s v="No"/>
    <x v="0"/>
    <x v="0"/>
    <x v="1"/>
    <s v="No"/>
    <s v="Underweight"/>
    <s v="Normal"/>
    <d v="1989-11-06T00:00:00"/>
    <x v="27"/>
    <s v="R1024"/>
    <s v="tier - 3"/>
    <n v="5396.44"/>
    <s v="tier - 2"/>
  </r>
  <r>
    <s v="Id438"/>
    <s v=" Ms"/>
    <s v="Sekaquaptewa"/>
    <n v="17.579999999999998"/>
    <n v="4.51"/>
    <s v="No"/>
    <x v="0"/>
    <x v="0"/>
    <x v="1"/>
    <s v="No"/>
    <s v="Underweight"/>
    <s v="Normal"/>
    <d v="1988-08-08T00:00:00"/>
    <x v="42"/>
    <s v="R1013"/>
    <s v="tier - 3"/>
    <n v="5385.34"/>
    <s v="tier - 2"/>
  </r>
  <r>
    <s v="Id439"/>
    <s v=" Mr"/>
    <s v="Frash"/>
    <n v="17.579999999999998"/>
    <n v="4.51"/>
    <s v="No"/>
    <x v="0"/>
    <x v="0"/>
    <x v="1"/>
    <s v="No"/>
    <s v="Underweight"/>
    <s v="Normal"/>
    <d v="1984-06-01T00:00:00"/>
    <x v="1"/>
    <s v="R1017"/>
    <s v="tier - 3"/>
    <n v="5383.54"/>
    <s v="tier - 2"/>
  </r>
  <r>
    <s v="Id440"/>
    <s v=" Mrs"/>
    <s v="Bukowski"/>
    <n v="17.579999999999998"/>
    <n v="4.51"/>
    <s v="No"/>
    <x v="0"/>
    <x v="0"/>
    <x v="1"/>
    <s v="No"/>
    <s v="Underweight"/>
    <s v="Normal"/>
    <d v="1989-11-18T00:00:00"/>
    <x v="14"/>
    <s v="R1012"/>
    <s v="tier - 1"/>
    <n v="5375.04"/>
    <s v="tier - 2"/>
  </r>
  <r>
    <s v="Id441"/>
    <s v=" Mr"/>
    <s v="Sandahl"/>
    <n v="17.579999999999998"/>
    <n v="4.51"/>
    <s v="No"/>
    <x v="0"/>
    <x v="0"/>
    <x v="1"/>
    <s v="No"/>
    <s v="Underweight"/>
    <s v="Normal"/>
    <d v="1986-06-01T00:00:00"/>
    <x v="7"/>
    <s v="R1013"/>
    <s v="tier - 2"/>
    <n v="5373.36"/>
    <s v="tier - 2"/>
  </r>
  <r>
    <s v="Id442"/>
    <s v=" Mr"/>
    <s v="Speight"/>
    <n v="17.579999999999998"/>
    <n v="4.51"/>
    <s v="No"/>
    <x v="0"/>
    <x v="0"/>
    <x v="1"/>
    <s v="No"/>
    <s v="Underweight"/>
    <s v="Normal"/>
    <d v="1994-12-07T00:00:00"/>
    <x v="14"/>
    <s v="R1012"/>
    <s v="tier - 1"/>
    <n v="5364.66"/>
    <s v="tier - 2"/>
  </r>
  <r>
    <s v="Id443"/>
    <s v=" Mr"/>
    <s v="Lee"/>
    <n v="17.579999999999998"/>
    <n v="4.51"/>
    <s v="No"/>
    <x v="0"/>
    <x v="0"/>
    <x v="1"/>
    <s v="No"/>
    <s v="Underweight"/>
    <s v="Normal"/>
    <d v="1989-11-07T00:00:00"/>
    <x v="26"/>
    <s v="R1013"/>
    <s v="tier - 3"/>
    <n v="5354.07"/>
    <s v="tier - 2"/>
  </r>
  <r>
    <s v="Id444"/>
    <s v=" Ms"/>
    <s v="Nielsen"/>
    <n v="17.579999999999998"/>
    <n v="4.51"/>
    <s v="No"/>
    <x v="0"/>
    <x v="0"/>
    <x v="1"/>
    <s v="No"/>
    <s v="Underweight"/>
    <s v="Normal"/>
    <d v="1972-12-15T00:00:00"/>
    <x v="45"/>
    <s v="R1013"/>
    <s v="tier - 3"/>
    <n v="5344.81"/>
    <s v="tier - 2"/>
  </r>
  <r>
    <s v="Id445"/>
    <s v=" Ms"/>
    <s v="Zirdok"/>
    <n v="17.579999999999998"/>
    <n v="4.51"/>
    <s v="No"/>
    <x v="0"/>
    <x v="0"/>
    <x v="1"/>
    <s v="No"/>
    <s v="Underweight"/>
    <s v="Normal"/>
    <d v="1991-08-28T00:00:00"/>
    <x v="25"/>
    <s v="R1013"/>
    <s v="tier - 1"/>
    <n v="5327.4"/>
    <s v="tier - 2"/>
  </r>
  <r>
    <s v="Id446"/>
    <s v=" Ms"/>
    <s v="Crudale"/>
    <n v="17.579999999999998"/>
    <n v="4.51"/>
    <s v="No"/>
    <x v="0"/>
    <x v="0"/>
    <x v="1"/>
    <s v="No"/>
    <s v="Underweight"/>
    <s v="Normal"/>
    <d v="1992-06-18T00:00:00"/>
    <x v="47"/>
    <s v="R1013"/>
    <s v="tier - 1"/>
    <n v="5325.65"/>
    <s v="tier - 2"/>
  </r>
  <r>
    <s v="Id447"/>
    <s v=" Ms"/>
    <s v="Koopmans"/>
    <n v="17.579999999999998"/>
    <n v="4.51"/>
    <s v="No"/>
    <x v="0"/>
    <x v="0"/>
    <x v="1"/>
    <s v="No"/>
    <s v="Underweight"/>
    <s v="Normal"/>
    <d v="1974-09-02T00:00:00"/>
    <x v="41"/>
    <s v="R1012"/>
    <s v="tier - 1"/>
    <n v="5322.24"/>
    <s v="tier - 2"/>
  </r>
  <r>
    <s v="Id448"/>
    <s v=" Mr"/>
    <s v="Milani"/>
    <n v="17.579999999999998"/>
    <n v="4.51"/>
    <s v="No"/>
    <x v="0"/>
    <x v="0"/>
    <x v="1"/>
    <s v="No"/>
    <s v="Underweight"/>
    <s v="Normal"/>
    <d v="1994-11-13T00:00:00"/>
    <x v="12"/>
    <s v="R1011"/>
    <s v="tier - 2"/>
    <n v="5312.17"/>
    <s v="tier - 2"/>
  </r>
  <r>
    <s v="Id449"/>
    <s v=" Ms"/>
    <s v="Kelly"/>
    <n v="17.579999999999998"/>
    <n v="4.51"/>
    <s v="No"/>
    <x v="0"/>
    <x v="0"/>
    <x v="1"/>
    <s v="No"/>
    <s v="Underweight"/>
    <s v="Normal"/>
    <d v="2000-09-09T00:00:00"/>
    <x v="13"/>
    <s v="R1011"/>
    <s v="tier - 3"/>
    <n v="5306.7"/>
    <s v="tier - 2"/>
  </r>
  <r>
    <s v="Id450"/>
    <s v=" Ms"/>
    <s v="Finelli"/>
    <n v="17.579999999999998"/>
    <n v="4.51"/>
    <s v="No"/>
    <x v="0"/>
    <x v="0"/>
    <x v="1"/>
    <s v="No"/>
    <s v="Underweight"/>
    <s v="Normal"/>
    <d v="1974-11-12T00:00:00"/>
    <x v="7"/>
    <s v="R1012"/>
    <s v="tier - 2"/>
    <n v="5291.71"/>
    <s v="tier - 2"/>
  </r>
  <r>
    <s v="Id451"/>
    <s v=" Ms"/>
    <s v="Palmer"/>
    <n v="17.579999999999998"/>
    <n v="4.51"/>
    <s v="No"/>
    <x v="0"/>
    <x v="0"/>
    <x v="1"/>
    <s v="No"/>
    <s v="Underweight"/>
    <s v="Normal"/>
    <d v="1987-09-01T00:00:00"/>
    <x v="43"/>
    <s v="R1011"/>
    <s v="tier - 2"/>
    <n v="5275.86"/>
    <s v="tier - 2"/>
  </r>
  <r>
    <s v="Id452"/>
    <s v=" Ms"/>
    <s v="Wang"/>
    <n v="17.579999999999998"/>
    <n v="4.51"/>
    <s v="No"/>
    <x v="0"/>
    <x v="0"/>
    <x v="1"/>
    <s v="No"/>
    <s v="Underweight"/>
    <s v="Normal"/>
    <d v="1986-10-20T00:00:00"/>
    <x v="21"/>
    <s v="R1024"/>
    <s v="tier - 3"/>
    <n v="5272.18"/>
    <s v="tier - 2"/>
  </r>
  <r>
    <s v="Id453"/>
    <s v=" Ms"/>
    <s v="Beasley"/>
    <n v="17.579999999999998"/>
    <n v="4.51"/>
    <s v="No"/>
    <x v="0"/>
    <x v="0"/>
    <x v="1"/>
    <s v="No"/>
    <s v="Underweight"/>
    <s v="Normal"/>
    <d v="1986-09-20T00:00:00"/>
    <x v="21"/>
    <s v="R1013"/>
    <s v="tier - 2"/>
    <n v="5267.82"/>
    <s v="tier - 2"/>
  </r>
  <r>
    <s v="Id454"/>
    <s v=" Ms"/>
    <s v="Bedbury"/>
    <n v="17.579999999999998"/>
    <n v="4.51"/>
    <s v="No"/>
    <x v="0"/>
    <x v="0"/>
    <x v="1"/>
    <s v="No"/>
    <s v="Underweight"/>
    <s v="Normal"/>
    <d v="1986-10-25T00:00:00"/>
    <x v="0"/>
    <s v="R1012"/>
    <s v="tier - 2"/>
    <n v="5266.37"/>
    <s v="tier - 2"/>
  </r>
  <r>
    <s v="Id455"/>
    <s v=" Ms"/>
    <s v="Stemberger"/>
    <n v="17.579999999999998"/>
    <n v="4.51"/>
    <s v="No"/>
    <x v="0"/>
    <x v="0"/>
    <x v="1"/>
    <s v="No"/>
    <s v="Underweight"/>
    <s v="Normal"/>
    <d v="1989-07-19T00:00:00"/>
    <x v="18"/>
    <s v="R1011"/>
    <s v="tier - 2"/>
    <n v="5261.47"/>
    <s v="tier - 2"/>
  </r>
  <r>
    <s v="Id456"/>
    <s v=" Mr"/>
    <s v="Chebet"/>
    <n v="17.579999999999998"/>
    <n v="4.51"/>
    <s v="No"/>
    <x v="0"/>
    <x v="0"/>
    <x v="1"/>
    <s v="No"/>
    <s v="Underweight"/>
    <s v="Normal"/>
    <d v="1989-11-25T00:00:00"/>
    <x v="5"/>
    <s v="R1012"/>
    <s v="tier - 2"/>
    <n v="5257.51"/>
    <s v="tier - 2"/>
  </r>
  <r>
    <s v="Id457"/>
    <s v=" Ms"/>
    <s v="Muir"/>
    <n v="17.579999999999998"/>
    <n v="4.51"/>
    <s v="No"/>
    <x v="0"/>
    <x v="0"/>
    <x v="1"/>
    <s v="No"/>
    <s v="Underweight"/>
    <s v="Normal"/>
    <d v="1990-07-06T00:00:00"/>
    <x v="31"/>
    <s v="R1012"/>
    <s v="tier - 3"/>
    <n v="5253.52"/>
    <s v="tier - 3"/>
  </r>
  <r>
    <s v="Id458"/>
    <s v=" Ms"/>
    <s v="Yang"/>
    <n v="17.579999999999998"/>
    <n v="4.51"/>
    <s v="No"/>
    <x v="0"/>
    <x v="0"/>
    <x v="1"/>
    <s v="No"/>
    <s v="Underweight"/>
    <s v="Normal"/>
    <d v="1987-09-09T00:00:00"/>
    <x v="46"/>
    <s v="R1012"/>
    <s v="tier - 3"/>
    <n v="5246.05"/>
    <s v="tier - 2"/>
  </r>
  <r>
    <s v="Id459"/>
    <s v=" Mr"/>
    <s v="Gravel"/>
    <n v="17.579999999999998"/>
    <n v="4.51"/>
    <s v="No"/>
    <x v="0"/>
    <x v="0"/>
    <x v="1"/>
    <s v="No"/>
    <s v="Underweight"/>
    <s v="Normal"/>
    <d v="1987-07-05T00:00:00"/>
    <x v="38"/>
    <s v="R1012"/>
    <s v="tier - 2"/>
    <n v="5245.23"/>
    <s v="tier - 2"/>
  </r>
  <r>
    <s v="Id460"/>
    <s v=" Ms"/>
    <s v="Smith"/>
    <n v="17.579999999999998"/>
    <n v="4.51"/>
    <s v="No"/>
    <x v="0"/>
    <x v="0"/>
    <x v="1"/>
    <s v="No"/>
    <s v="Underweight"/>
    <s v="Normal"/>
    <d v="1987-06-29T00:00:00"/>
    <x v="47"/>
    <s v="R1013"/>
    <s v="tier - 1"/>
    <n v="5227.99"/>
    <s v="tier - 2"/>
  </r>
  <r>
    <s v="Id461"/>
    <s v=" Mr"/>
    <s v="Williams"/>
    <n v="17.579999999999998"/>
    <n v="4.51"/>
    <s v="No"/>
    <x v="0"/>
    <x v="0"/>
    <x v="1"/>
    <s v="No"/>
    <s v="Underweight"/>
    <s v="Normal"/>
    <d v="1995-06-06T00:00:00"/>
    <x v="11"/>
    <s v="R1012"/>
    <s v="tier - 2"/>
    <n v="5216.4799999999996"/>
    <s v="tier - 2"/>
  </r>
  <r>
    <s v="Id462"/>
    <s v=" Ms"/>
    <s v="Meyer"/>
    <n v="17.579999999999998"/>
    <n v="4.51"/>
    <s v="No"/>
    <x v="0"/>
    <x v="0"/>
    <x v="1"/>
    <s v="No"/>
    <s v="Underweight"/>
    <s v="Normal"/>
    <d v="1999-12-01T00:00:00"/>
    <x v="9"/>
    <s v="R1012"/>
    <s v="tier - 1"/>
    <n v="5213.22"/>
    <s v="tier - 2"/>
  </r>
  <r>
    <s v="Id463"/>
    <s v=" Ms"/>
    <s v="Jamieson"/>
    <n v="17.579999999999998"/>
    <n v="4.51"/>
    <s v="No"/>
    <x v="0"/>
    <x v="0"/>
    <x v="1"/>
    <s v="No"/>
    <s v="Underweight"/>
    <s v="Normal"/>
    <d v="1993-06-17T00:00:00"/>
    <x v="24"/>
    <s v="R1012"/>
    <s v="tier - 3"/>
    <n v="5209.58"/>
    <s v="tier - 3"/>
  </r>
  <r>
    <s v="Id464"/>
    <s v=" Mr"/>
    <s v="Dufeal"/>
    <n v="17.579999999999998"/>
    <n v="4.51"/>
    <s v="No"/>
    <x v="0"/>
    <x v="0"/>
    <x v="1"/>
    <s v="No"/>
    <s v="Underweight"/>
    <s v="Normal"/>
    <d v="1983-10-24T00:00:00"/>
    <x v="35"/>
    <s v="R1012"/>
    <s v="tier - 2"/>
    <n v="5207.97"/>
    <s v="tier - 2"/>
  </r>
  <r>
    <s v="Id465"/>
    <s v=" Ms"/>
    <s v="Sansonetti"/>
    <n v="17.579999999999998"/>
    <n v="4.51"/>
    <s v="No"/>
    <x v="0"/>
    <x v="0"/>
    <x v="1"/>
    <s v="No"/>
    <s v="Underweight"/>
    <s v="Normal"/>
    <d v="2004-06-06T00:00:00"/>
    <x v="40"/>
    <s v="R1012"/>
    <s v="tier - 2"/>
    <n v="5198.6899999999996"/>
    <s v="tier - 2"/>
  </r>
  <r>
    <s v="Id466"/>
    <s v=" Mr"/>
    <s v="Koneazny"/>
    <n v="17.579999999999998"/>
    <n v="4.51"/>
    <s v="No"/>
    <x v="0"/>
    <x v="0"/>
    <x v="1"/>
    <s v="No"/>
    <s v="Underweight"/>
    <s v="Normal"/>
    <d v="1979-09-12T00:00:00"/>
    <x v="33"/>
    <s v="R1011"/>
    <s v="tier - 2"/>
    <n v="5195.58"/>
    <s v="tier - 2"/>
  </r>
  <r>
    <s v="Id467"/>
    <s v=" Mr"/>
    <s v="Johnson"/>
    <n v="17.579999999999998"/>
    <n v="4.51"/>
    <s v="No"/>
    <x v="0"/>
    <x v="0"/>
    <x v="1"/>
    <s v="No"/>
    <s v="Underweight"/>
    <s v="Normal"/>
    <d v="1984-10-16T00:00:00"/>
    <x v="32"/>
    <s v="R1011"/>
    <s v="tier - 1"/>
    <n v="5177.12"/>
    <s v="tier - 2"/>
  </r>
  <r>
    <s v="Id468"/>
    <s v=" Mr"/>
    <s v="Glasson"/>
    <n v="17.579999999999998"/>
    <n v="4.51"/>
    <s v="No"/>
    <x v="0"/>
    <x v="0"/>
    <x v="1"/>
    <s v="No"/>
    <s v="Underweight"/>
    <s v="Normal"/>
    <d v="1991-08-29T00:00:00"/>
    <x v="43"/>
    <s v="R1013"/>
    <s v="tier - 2"/>
    <n v="5166.96"/>
    <s v="tier - 2"/>
  </r>
  <r>
    <s v="Id469"/>
    <s v=" Mr"/>
    <s v="Canitz"/>
    <n v="17.579999999999998"/>
    <n v="4.51"/>
    <s v="No"/>
    <x v="0"/>
    <x v="0"/>
    <x v="1"/>
    <s v="No"/>
    <s v="Underweight"/>
    <s v="Normal"/>
    <d v="1990-10-09T00:00:00"/>
    <x v="26"/>
    <s v="R1024"/>
    <s v="tier - 2"/>
    <n v="5152.13"/>
    <s v="tier - 2"/>
  </r>
  <r>
    <s v="Id470"/>
    <s v=" Mr"/>
    <s v="Li"/>
    <n v="17.579999999999998"/>
    <n v="4.51"/>
    <s v="No"/>
    <x v="0"/>
    <x v="0"/>
    <x v="1"/>
    <s v="No"/>
    <s v="Underweight"/>
    <s v="Normal"/>
    <d v="1984-08-22T00:00:00"/>
    <x v="11"/>
    <s v="R1025"/>
    <s v="tier - 1"/>
    <n v="5144.18"/>
    <s v="tier - 2"/>
  </r>
  <r>
    <s v="Id471"/>
    <s v=" Mr"/>
    <s v="Parsons"/>
    <n v="17.579999999999998"/>
    <n v="4.51"/>
    <s v="No"/>
    <x v="0"/>
    <x v="0"/>
    <x v="1"/>
    <s v="No"/>
    <s v="Underweight"/>
    <s v="Normal"/>
    <d v="1993-12-10T00:00:00"/>
    <x v="43"/>
    <s v="R1012"/>
    <s v="tier - 2"/>
    <n v="5138.26"/>
    <s v="tier - 2"/>
  </r>
  <r>
    <s v="Id472"/>
    <s v=" Mr"/>
    <s v="Raulli"/>
    <n v="17.579999999999998"/>
    <n v="4.51"/>
    <s v="No"/>
    <x v="0"/>
    <x v="0"/>
    <x v="1"/>
    <s v="No"/>
    <s v="Underweight"/>
    <s v="Normal"/>
    <d v="1988-09-15T00:00:00"/>
    <x v="5"/>
    <s v="R1017"/>
    <s v="tier - 1"/>
    <n v="5136.75"/>
    <s v="tier - 2"/>
  </r>
  <r>
    <s v="Id473"/>
    <s v=" Mr"/>
    <s v="Frome"/>
    <n v="17.579999999999998"/>
    <n v="4.51"/>
    <s v="No"/>
    <x v="0"/>
    <x v="0"/>
    <x v="1"/>
    <s v="No"/>
    <s v="Underweight"/>
    <s v="Normal"/>
    <d v="1987-09-13T00:00:00"/>
    <x v="31"/>
    <s v="R1012"/>
    <s v="tier - 2"/>
    <n v="5125.22"/>
    <s v="tier - 1"/>
  </r>
  <r>
    <s v="Id474"/>
    <s v=" Ms"/>
    <s v="Sevcik"/>
    <n v="17.579999999999998"/>
    <n v="4.51"/>
    <s v="No"/>
    <x v="0"/>
    <x v="0"/>
    <x v="1"/>
    <s v="No"/>
    <s v="Underweight"/>
    <s v="Normal"/>
    <d v="1988-11-01T00:00:00"/>
    <x v="33"/>
    <s v="R1022"/>
    <s v="tier - 3"/>
    <n v="5124.1899999999996"/>
    <s v="tier - 2"/>
  </r>
  <r>
    <s v="Id475"/>
    <s v=" Mr"/>
    <s v="Narang"/>
    <n v="17.579999999999998"/>
    <n v="4.51"/>
    <s v="No"/>
    <x v="0"/>
    <x v="0"/>
    <x v="1"/>
    <s v="No"/>
    <s v="Underweight"/>
    <s v="Normal"/>
    <d v="1987-11-18T00:00:00"/>
    <x v="14"/>
    <s v="R1013"/>
    <s v="tier - 2"/>
    <n v="5116.5"/>
    <s v="tier - 2"/>
  </r>
  <r>
    <s v="Id476"/>
    <s v=" Ms"/>
    <s v="Royston"/>
    <n v="17.579999999999998"/>
    <n v="4.51"/>
    <s v="No"/>
    <x v="0"/>
    <x v="0"/>
    <x v="1"/>
    <s v="No"/>
    <s v="Underweight"/>
    <s v="Normal"/>
    <d v="1999-06-19T00:00:00"/>
    <x v="29"/>
    <s v="R1013"/>
    <s v="tier - 2"/>
    <n v="5087.92"/>
    <s v="tier - 2"/>
  </r>
  <r>
    <s v="Id477"/>
    <s v=" Mr"/>
    <s v="Tieri"/>
    <n v="17.579999999999998"/>
    <n v="4.51"/>
    <s v="No"/>
    <x v="0"/>
    <x v="0"/>
    <x v="1"/>
    <s v="No"/>
    <s v="Underweight"/>
    <s v="Normal"/>
    <d v="1997-07-14T00:00:00"/>
    <x v="11"/>
    <s v="R1012"/>
    <s v="tier - 2"/>
    <n v="5080.1000000000004"/>
    <s v="tier - 3"/>
  </r>
  <r>
    <s v="Id478"/>
    <s v=" Ms"/>
    <s v="Whitney"/>
    <n v="17.579999999999998"/>
    <n v="4.51"/>
    <s v="No"/>
    <x v="0"/>
    <x v="0"/>
    <x v="1"/>
    <s v="No"/>
    <s v="Underweight"/>
    <s v="Normal"/>
    <d v="1978-11-22T00:00:00"/>
    <x v="10"/>
    <s v="R1011"/>
    <s v="tier - 3"/>
    <n v="5077.1899999999996"/>
    <s v="tier - 2"/>
  </r>
  <r>
    <s v="Id479"/>
    <s v=" Mr"/>
    <s v="Wandzilak"/>
    <n v="17.579999999999998"/>
    <n v="4.51"/>
    <s v="No"/>
    <x v="0"/>
    <x v="0"/>
    <x v="1"/>
    <s v="No"/>
    <s v="Underweight"/>
    <s v="Normal"/>
    <d v="1993-06-11T00:00:00"/>
    <x v="0"/>
    <s v="R1013"/>
    <s v="tier - 1"/>
    <n v="5059.5600000000004"/>
    <s v="tier - 2"/>
  </r>
  <r>
    <s v="Id480"/>
    <s v=" Ms"/>
    <s v="Valenzona"/>
    <n v="17.579999999999998"/>
    <n v="4.51"/>
    <s v="No"/>
    <x v="0"/>
    <x v="0"/>
    <x v="1"/>
    <s v="No"/>
    <s v="Underweight"/>
    <s v="Normal"/>
    <d v="1997-07-29T00:00:00"/>
    <x v="20"/>
    <s v="R1013"/>
    <s v="tier - 2"/>
    <n v="5045.1499999999996"/>
    <s v="tier - 2"/>
  </r>
  <r>
    <s v="Id481"/>
    <s v=" Ms"/>
    <s v="Young"/>
    <n v="17.579999999999998"/>
    <n v="4.51"/>
    <s v="No"/>
    <x v="0"/>
    <x v="0"/>
    <x v="1"/>
    <s v="No"/>
    <s v="Underweight"/>
    <s v="Normal"/>
    <d v="2001-10-16T00:00:00"/>
    <x v="4"/>
    <s v="R1013"/>
    <s v="tier - 3"/>
    <n v="5043.13"/>
    <s v="tier - 2"/>
  </r>
  <r>
    <s v="Id482"/>
    <s v=" Mr"/>
    <s v="Richards"/>
    <n v="17.579999999999998"/>
    <n v="4.51"/>
    <s v="No"/>
    <x v="0"/>
    <x v="0"/>
    <x v="1"/>
    <s v="No"/>
    <s v="Underweight"/>
    <s v="Normal"/>
    <d v="1997-12-04T00:00:00"/>
    <x v="10"/>
    <s v="R1012"/>
    <s v="tier - 2"/>
    <n v="5038.57"/>
    <s v="tier - 2"/>
  </r>
  <r>
    <s v="Id483"/>
    <s v=" Ms"/>
    <s v="Alexson"/>
    <n v="17.579999999999998"/>
    <n v="4.51"/>
    <s v="No"/>
    <x v="0"/>
    <x v="0"/>
    <x v="1"/>
    <s v="No"/>
    <s v="Underweight"/>
    <s v="Normal"/>
    <d v="1986-06-29T00:00:00"/>
    <x v="1"/>
    <s v="R1013"/>
    <s v="tier - 2"/>
    <n v="5034.1000000000004"/>
    <s v="tier - 2"/>
  </r>
  <r>
    <s v="Id484"/>
    <s v=" Mr"/>
    <s v="Wright"/>
    <n v="17.579999999999998"/>
    <n v="4.51"/>
    <s v="No"/>
    <x v="0"/>
    <x v="0"/>
    <x v="1"/>
    <s v="No"/>
    <s v="Underweight"/>
    <s v="Normal"/>
    <d v="1991-09-10T00:00:00"/>
    <x v="40"/>
    <s v="R1012"/>
    <s v="tier - 1"/>
    <n v="5031.2700000000004"/>
    <s v="tier - 3"/>
  </r>
  <r>
    <s v="Id485"/>
    <s v=" Mr"/>
    <s v="McKenna"/>
    <n v="17.579999999999998"/>
    <n v="4.51"/>
    <s v="No"/>
    <x v="0"/>
    <x v="0"/>
    <x v="1"/>
    <s v="No"/>
    <s v="Underweight"/>
    <s v="Normal"/>
    <d v="1985-12-28T00:00:00"/>
    <x v="24"/>
    <s v="R1026"/>
    <s v="tier - 2"/>
    <n v="5028.1499999999996"/>
    <s v="tier - 1"/>
  </r>
  <r>
    <s v="Id486"/>
    <s v=" Mr"/>
    <s v="Sallade"/>
    <n v="17.579999999999998"/>
    <n v="4.51"/>
    <s v="No"/>
    <x v="0"/>
    <x v="0"/>
    <x v="1"/>
    <s v="No"/>
    <s v="Underweight"/>
    <s v="Normal"/>
    <d v="1988-11-09T00:00:00"/>
    <x v="10"/>
    <s v="R1011"/>
    <s v="tier - 3"/>
    <n v="5012.47"/>
    <s v="tier - 2"/>
  </r>
  <r>
    <s v="Id487"/>
    <s v=" Mr"/>
    <s v="Argall"/>
    <n v="17.579999999999998"/>
    <n v="4.51"/>
    <s v="No"/>
    <x v="0"/>
    <x v="0"/>
    <x v="1"/>
    <s v="No"/>
    <s v="Underweight"/>
    <s v="Normal"/>
    <d v="1988-07-08T00:00:00"/>
    <x v="12"/>
    <s v="R1012"/>
    <s v="tier - 3"/>
    <n v="5003.8500000000004"/>
    <s v="tier - 2"/>
  </r>
  <r>
    <s v="Id488"/>
    <s v=" Ms"/>
    <s v="Patchell"/>
    <n v="17.579999999999998"/>
    <n v="4.51"/>
    <s v="No"/>
    <x v="0"/>
    <x v="0"/>
    <x v="1"/>
    <s v="No"/>
    <s v="Underweight"/>
    <s v="Normal"/>
    <d v="1977-06-09T00:00:00"/>
    <x v="10"/>
    <s v="R1021"/>
    <s v="tier - 3"/>
    <n v="5003.7700000000004"/>
    <s v="tier - 2"/>
  </r>
  <r>
    <s v="Id489"/>
    <s v=" Ms"/>
    <s v="Catoggio"/>
    <n v="17.579999999999998"/>
    <n v="4.51"/>
    <s v="No"/>
    <x v="0"/>
    <x v="0"/>
    <x v="1"/>
    <s v="No"/>
    <s v="Underweight"/>
    <s v="Normal"/>
    <d v="1988-09-04T00:00:00"/>
    <x v="29"/>
    <s v="R1012"/>
    <s v="tier - 2"/>
    <n v="5002.78"/>
    <s v="tier - 2"/>
  </r>
  <r>
    <s v="Id490"/>
    <s v=" Ms"/>
    <s v="Adams"/>
    <n v="17.579999999999998"/>
    <n v="4.51"/>
    <s v="No"/>
    <x v="0"/>
    <x v="0"/>
    <x v="1"/>
    <s v="No"/>
    <s v="Underweight"/>
    <s v="Normal"/>
    <d v="1988-06-24T00:00:00"/>
    <x v="20"/>
    <s v="R1011"/>
    <s v="tier - 3"/>
    <n v="4992.38"/>
    <s v="tier - 2"/>
  </r>
  <r>
    <s v="Id491"/>
    <s v=" Ms"/>
    <s v="Windt"/>
    <n v="17.579999999999998"/>
    <n v="4.51"/>
    <s v="No"/>
    <x v="0"/>
    <x v="0"/>
    <x v="1"/>
    <s v="No"/>
    <s v="Underweight"/>
    <s v="Normal"/>
    <d v="1973-11-07T00:00:00"/>
    <x v="30"/>
    <s v="R1025"/>
    <s v="tier - 3"/>
    <n v="4985.22"/>
    <s v="tier - 2"/>
  </r>
  <r>
    <s v="Id492"/>
    <s v=" Ms"/>
    <s v="Ryan"/>
    <n v="17.579999999999998"/>
    <n v="4.51"/>
    <s v="No"/>
    <x v="0"/>
    <x v="0"/>
    <x v="1"/>
    <s v="No"/>
    <s v="Underweight"/>
    <s v="Normal"/>
    <d v="1991-08-30T00:00:00"/>
    <x v="4"/>
    <s v="R1013"/>
    <s v="tier - 1"/>
    <n v="4949.76"/>
    <s v="tier - 2"/>
  </r>
  <r>
    <s v="Id493"/>
    <s v=" Ms"/>
    <s v="Marion"/>
    <n v="17.579999999999998"/>
    <n v="4.51"/>
    <s v="No"/>
    <x v="0"/>
    <x v="0"/>
    <x v="1"/>
    <s v="No"/>
    <s v="Underweight"/>
    <s v="Normal"/>
    <d v="1974-06-26T00:00:00"/>
    <x v="0"/>
    <s v="R1016"/>
    <s v="tier - 2"/>
    <n v="4942.0600000000004"/>
    <s v="tier - 2"/>
  </r>
  <r>
    <s v="Id494"/>
    <s v=" Ms"/>
    <s v="Raffetto"/>
    <n v="17.579999999999998"/>
    <n v="4.51"/>
    <s v="No"/>
    <x v="0"/>
    <x v="0"/>
    <x v="1"/>
    <s v="No"/>
    <s v="Underweight"/>
    <s v="Normal"/>
    <d v="1991-11-27T00:00:00"/>
    <x v="35"/>
    <s v="R1012"/>
    <s v="tier - 3"/>
    <n v="4934.71"/>
    <s v="tier - 2"/>
  </r>
  <r>
    <s v="Id495"/>
    <s v=" Mr"/>
    <s v="Young"/>
    <n v="17.579999999999998"/>
    <n v="4.51"/>
    <s v="No"/>
    <x v="0"/>
    <x v="0"/>
    <x v="1"/>
    <s v="No"/>
    <s v="Underweight"/>
    <s v="Normal"/>
    <d v="1991-08-23T00:00:00"/>
    <x v="28"/>
    <s v="R1011"/>
    <s v="tier - 3"/>
    <n v="4931.6499999999996"/>
    <s v="tier - 2"/>
  </r>
  <r>
    <s v="Id496"/>
    <s v=" Ms"/>
    <s v="Oehlke"/>
    <n v="17.579999999999998"/>
    <n v="4.51"/>
    <s v="No"/>
    <x v="0"/>
    <x v="0"/>
    <x v="1"/>
    <s v="No"/>
    <s v="Underweight"/>
    <s v="Normal"/>
    <d v="1993-08-10T00:00:00"/>
    <x v="32"/>
    <s v="R1011"/>
    <s v="tier - 2"/>
    <n v="4922.92"/>
    <s v="tier - 2"/>
  </r>
  <r>
    <s v="Id497"/>
    <s v=" Mr"/>
    <s v="Sudol"/>
    <n v="17.579999999999998"/>
    <n v="4.51"/>
    <s v="No"/>
    <x v="0"/>
    <x v="0"/>
    <x v="1"/>
    <s v="No"/>
    <s v="Underweight"/>
    <s v="Normal"/>
    <d v="2002-08-21T00:00:00"/>
    <x v="5"/>
    <s v="R1013"/>
    <s v="tier - 1"/>
    <n v="4915.0600000000004"/>
    <s v="tier - 2"/>
  </r>
  <r>
    <s v="Id498"/>
    <s v=" Mr"/>
    <s v="Van Es"/>
    <n v="17.579999999999998"/>
    <n v="4.51"/>
    <s v="No"/>
    <x v="0"/>
    <x v="0"/>
    <x v="1"/>
    <s v="No"/>
    <s v="Underweight"/>
    <s v="Normal"/>
    <d v="1981-10-18T00:00:00"/>
    <x v="46"/>
    <s v="R1013"/>
    <s v="tier - 3"/>
    <n v="4911.8900000000003"/>
    <s v="tier - 2"/>
  </r>
  <r>
    <s v="Id499"/>
    <s v=" Mr"/>
    <s v="Dolge"/>
    <n v="17.579999999999998"/>
    <n v="4.51"/>
    <s v="No"/>
    <x v="0"/>
    <x v="0"/>
    <x v="1"/>
    <s v="No"/>
    <s v="Underweight"/>
    <s v="Normal"/>
    <d v="1993-07-10T00:00:00"/>
    <x v="23"/>
    <s v="R1024"/>
    <s v="tier - 1"/>
    <n v="4906.41"/>
    <s v="tier - 2"/>
  </r>
  <r>
    <s v="Id500"/>
    <s v=" Mr"/>
    <s v="Marlier"/>
    <n v="17.579999999999998"/>
    <n v="4.51"/>
    <s v="No"/>
    <x v="0"/>
    <x v="0"/>
    <x v="1"/>
    <s v="No"/>
    <s v="Underweight"/>
    <s v="Normal"/>
    <d v="1989-07-10T00:00:00"/>
    <x v="27"/>
    <s v="R1013"/>
    <s v="tier - 2"/>
    <n v="4890"/>
    <s v="tier - 3"/>
  </r>
  <r>
    <s v="Id501"/>
    <s v=" Mr"/>
    <s v="Girard"/>
    <n v="17.579999999999998"/>
    <n v="4.51"/>
    <s v="No"/>
    <x v="0"/>
    <x v="0"/>
    <x v="1"/>
    <s v="No"/>
    <s v="Underweight"/>
    <s v="Normal"/>
    <d v="1986-10-27T00:00:00"/>
    <x v="14"/>
    <s v="R1013"/>
    <s v="tier - 1"/>
    <n v="4889.04"/>
    <s v="tier - 2"/>
  </r>
  <r>
    <s v="Id502"/>
    <s v=" Mr"/>
    <s v="Lee"/>
    <n v="17.579999999999998"/>
    <n v="4.51"/>
    <s v="No"/>
    <x v="0"/>
    <x v="0"/>
    <x v="1"/>
    <s v="No"/>
    <s v="Underweight"/>
    <s v="Normal"/>
    <d v="1986-12-23T00:00:00"/>
    <x v="17"/>
    <s v="R1013"/>
    <s v="tier - 1"/>
    <n v="4883.87"/>
    <s v="tier - 2"/>
  </r>
  <r>
    <s v="Id503"/>
    <s v=" Mr"/>
    <s v="Hubbard"/>
    <n v="17.579999999999998"/>
    <n v="4.51"/>
    <s v="No"/>
    <x v="0"/>
    <x v="0"/>
    <x v="1"/>
    <s v="No"/>
    <s v="Underweight"/>
    <s v="Normal"/>
    <d v="1997-09-29T00:00:00"/>
    <x v="45"/>
    <s v="R1011"/>
    <s v="tier - 3"/>
    <n v="4877.9799999999996"/>
    <s v="tier - 2"/>
  </r>
  <r>
    <s v="Id504"/>
    <s v=" Mr"/>
    <s v="Koester"/>
    <n v="17.579999999999998"/>
    <n v="4.51"/>
    <s v="No"/>
    <x v="0"/>
    <x v="0"/>
    <x v="1"/>
    <s v="No"/>
    <s v="Underweight"/>
    <s v="Normal"/>
    <d v="1989-09-01T00:00:00"/>
    <x v="9"/>
    <s v="R1011"/>
    <s v="tier - 3"/>
    <n v="4859.8900000000003"/>
    <s v="tier - 2"/>
  </r>
  <r>
    <s v="Id505"/>
    <s v=" Ms"/>
    <s v="Matthews"/>
    <n v="17.579999999999998"/>
    <n v="4.51"/>
    <s v="No"/>
    <x v="0"/>
    <x v="0"/>
    <x v="1"/>
    <s v="No"/>
    <s v="Underweight"/>
    <s v="Normal"/>
    <d v="1995-12-27T00:00:00"/>
    <x v="40"/>
    <s v="R1012"/>
    <s v="tier - 3"/>
    <n v="4846.92"/>
    <s v="tier - 2"/>
  </r>
  <r>
    <s v="Id506"/>
    <s v=" Mr"/>
    <s v="Rubinich"/>
    <n v="17.579999999999998"/>
    <n v="4.51"/>
    <s v="No"/>
    <x v="0"/>
    <x v="0"/>
    <x v="1"/>
    <s v="No"/>
    <s v="Underweight"/>
    <s v="Normal"/>
    <d v="2001-06-07T00:00:00"/>
    <x v="46"/>
    <s v="R1017"/>
    <s v="tier - 3"/>
    <n v="4846.53"/>
    <s v="tier - 2"/>
  </r>
  <r>
    <s v="Id507"/>
    <s v=" Ms"/>
    <s v="Alban"/>
    <n v="17.579999999999998"/>
    <n v="4.51"/>
    <s v="No"/>
    <x v="0"/>
    <x v="0"/>
    <x v="1"/>
    <s v="No"/>
    <s v="Underweight"/>
    <s v="Normal"/>
    <d v="1974-09-11T00:00:00"/>
    <x v="36"/>
    <s v="R1013"/>
    <s v="tier - 2"/>
    <n v="4844.67"/>
    <s v="tier - 2"/>
  </r>
  <r>
    <s v="Id508"/>
    <s v=" Ms"/>
    <s v="Corcoran"/>
    <n v="17.579999999999998"/>
    <n v="4.51"/>
    <s v="No"/>
    <x v="0"/>
    <x v="0"/>
    <x v="1"/>
    <s v="No"/>
    <s v="Underweight"/>
    <s v="Normal"/>
    <d v="1979-12-13T00:00:00"/>
    <x v="12"/>
    <s v="R1012"/>
    <s v="tier - 3"/>
    <n v="4843.79"/>
    <s v="tier - 2"/>
  </r>
  <r>
    <s v="Id509"/>
    <s v=" Ms"/>
    <s v="Sargent"/>
    <n v="17.579999999999998"/>
    <n v="4.51"/>
    <s v="No"/>
    <x v="0"/>
    <x v="0"/>
    <x v="1"/>
    <s v="No"/>
    <s v="Underweight"/>
    <s v="Normal"/>
    <d v="1995-09-29T00:00:00"/>
    <x v="24"/>
    <s v="R1013"/>
    <s v="tier - 1"/>
    <n v="4840.95"/>
    <s v="tier - 2"/>
  </r>
  <r>
    <s v="Id510"/>
    <s v=" Ms"/>
    <s v="Watson"/>
    <n v="17.579999999999998"/>
    <n v="4.51"/>
    <s v="No"/>
    <x v="0"/>
    <x v="0"/>
    <x v="1"/>
    <s v="No"/>
    <s v="Underweight"/>
    <s v="Normal"/>
    <d v="1992-09-10T00:00:00"/>
    <x v="10"/>
    <s v="R1013"/>
    <s v="tier - 2"/>
    <n v="4837.58"/>
    <s v="tier - 3"/>
  </r>
  <r>
    <s v="Id511"/>
    <s v=" Ms"/>
    <s v="Esponda"/>
    <n v="17.579999999999998"/>
    <n v="4.51"/>
    <s v="No"/>
    <x v="0"/>
    <x v="0"/>
    <x v="1"/>
    <s v="No"/>
    <s v="Underweight"/>
    <s v="Normal"/>
    <d v="2000-12-11T00:00:00"/>
    <x v="38"/>
    <s v="R1011"/>
    <s v="tier - 2"/>
    <n v="4835.43"/>
    <s v="tier - 2"/>
  </r>
  <r>
    <s v="Id512"/>
    <s v=" Mr"/>
    <s v="Krall"/>
    <n v="17.579999999999998"/>
    <n v="4.51"/>
    <s v="No"/>
    <x v="0"/>
    <x v="0"/>
    <x v="1"/>
    <s v="No"/>
    <s v="Underweight"/>
    <s v="Normal"/>
    <d v="2002-06-27T00:00:00"/>
    <x v="12"/>
    <s v="R1012"/>
    <s v="tier - 1"/>
    <n v="4830.63"/>
    <s v="tier - 2"/>
  </r>
  <r>
    <s v="Id513"/>
    <s v=" Ms"/>
    <s v="Poskin"/>
    <n v="17.579999999999998"/>
    <n v="4.51"/>
    <s v="No"/>
    <x v="0"/>
    <x v="0"/>
    <x v="1"/>
    <s v="No"/>
    <s v="Underweight"/>
    <s v="Normal"/>
    <d v="1995-12-01T00:00:00"/>
    <x v="38"/>
    <s v="R1011"/>
    <s v="tier - 2"/>
    <n v="4827.8999999999996"/>
    <s v="tier - 1"/>
  </r>
  <r>
    <s v="Id514"/>
    <s v=" Ms"/>
    <s v="Halfmann"/>
    <n v="17.579999999999998"/>
    <n v="4.51"/>
    <s v="No"/>
    <x v="0"/>
    <x v="0"/>
    <x v="1"/>
    <s v="No"/>
    <s v="Underweight"/>
    <s v="Normal"/>
    <d v="1981-07-03T00:00:00"/>
    <x v="36"/>
    <s v="R1017"/>
    <s v="tier - 1"/>
    <n v="4827.1000000000004"/>
    <s v="tier - 2"/>
  </r>
  <r>
    <s v="Id515"/>
    <s v=" Mr"/>
    <s v="Klapper"/>
    <n v="17.579999999999998"/>
    <n v="4.51"/>
    <s v="No"/>
    <x v="0"/>
    <x v="0"/>
    <x v="1"/>
    <s v="No"/>
    <s v="Underweight"/>
    <s v="Normal"/>
    <d v="1978-10-03T00:00:00"/>
    <x v="4"/>
    <s v="R1021"/>
    <s v="tier - 3"/>
    <n v="4812.34"/>
    <s v="tier - 2"/>
  </r>
  <r>
    <s v="Id516"/>
    <s v=" Ms"/>
    <s v="George"/>
    <n v="17.579999999999998"/>
    <n v="4.51"/>
    <s v="No"/>
    <x v="0"/>
    <x v="0"/>
    <x v="1"/>
    <s v="No"/>
    <s v="Underweight"/>
    <s v="Normal"/>
    <d v="1989-12-16T00:00:00"/>
    <x v="44"/>
    <s v="R1013"/>
    <s v="tier - 1"/>
    <n v="4795.66"/>
    <s v="tier - 2"/>
  </r>
  <r>
    <s v="Id517"/>
    <s v=" Mrs"/>
    <s v="Hicks"/>
    <n v="17.579999999999998"/>
    <n v="4.51"/>
    <s v="No"/>
    <x v="0"/>
    <x v="0"/>
    <x v="1"/>
    <s v="No"/>
    <s v="Underweight"/>
    <s v="Normal"/>
    <d v="1987-06-22T00:00:00"/>
    <x v="8"/>
    <s v="R1013"/>
    <s v="tier - 3"/>
    <n v="4787.42"/>
    <s v="tier - 2"/>
  </r>
  <r>
    <s v="Id518"/>
    <s v=" Mr"/>
    <s v="Lockyer"/>
    <n v="17.579999999999998"/>
    <n v="4.51"/>
    <s v="No"/>
    <x v="0"/>
    <x v="0"/>
    <x v="1"/>
    <s v="No"/>
    <s v="Underweight"/>
    <s v="Normal"/>
    <d v="1989-12-09T00:00:00"/>
    <x v="29"/>
    <s v="R1021"/>
    <s v="tier - 3"/>
    <n v="4779.6000000000004"/>
    <s v="tier - 2"/>
  </r>
  <r>
    <s v="Id519"/>
    <s v=" Mr"/>
    <s v="Byrnes"/>
    <n v="17.579999999999998"/>
    <n v="4.51"/>
    <s v="No"/>
    <x v="0"/>
    <x v="0"/>
    <x v="1"/>
    <s v="No"/>
    <s v="Underweight"/>
    <s v="Normal"/>
    <d v="1989-08-01T00:00:00"/>
    <x v="15"/>
    <s v="R1013"/>
    <s v="tier - 3"/>
    <n v="4766.0200000000004"/>
    <s v="tier - 2"/>
  </r>
  <r>
    <s v="Id520"/>
    <s v=" Mr"/>
    <s v="Norris"/>
    <n v="17.579999999999998"/>
    <n v="4.51"/>
    <s v="No"/>
    <x v="0"/>
    <x v="0"/>
    <x v="1"/>
    <s v="No"/>
    <s v="Underweight"/>
    <s v="Normal"/>
    <d v="1992-08-16T00:00:00"/>
    <x v="14"/>
    <s v="R1021"/>
    <s v="tier - 3"/>
    <n v="4753.6400000000003"/>
    <s v="tier - 2"/>
  </r>
  <r>
    <s v="Id521"/>
    <s v=" Mr"/>
    <s v="Darda"/>
    <n v="17.579999999999998"/>
    <n v="4.51"/>
    <s v="No"/>
    <x v="0"/>
    <x v="0"/>
    <x v="1"/>
    <s v="No"/>
    <s v="Underweight"/>
    <s v="Normal"/>
    <d v="1987-11-22T00:00:00"/>
    <x v="11"/>
    <s v="R1011"/>
    <s v="tier - 1"/>
    <n v="4751.07"/>
    <s v="tier - 3"/>
  </r>
  <r>
    <s v="Id522"/>
    <s v=" Mr"/>
    <s v="Otstot"/>
    <n v="17.579999999999998"/>
    <n v="4.51"/>
    <s v="No"/>
    <x v="0"/>
    <x v="0"/>
    <x v="1"/>
    <s v="No"/>
    <s v="Underweight"/>
    <s v="Normal"/>
    <d v="1987-09-02T00:00:00"/>
    <x v="23"/>
    <s v="Unknown"/>
    <s v="tier - 2"/>
    <n v="4747.05"/>
    <s v="tier - 2"/>
  </r>
  <r>
    <s v="Id523"/>
    <s v=" Ms"/>
    <s v="Bowley"/>
    <n v="17.579999999999998"/>
    <n v="4.51"/>
    <s v="No"/>
    <x v="0"/>
    <x v="0"/>
    <x v="1"/>
    <s v="No"/>
    <s v="Underweight"/>
    <s v="Normal"/>
    <d v="1987-06-05T00:00:00"/>
    <x v="24"/>
    <s v="R1013"/>
    <s v="tier - 2"/>
    <n v="4746.34"/>
    <s v="tier - 2"/>
  </r>
  <r>
    <s v="Id524"/>
    <s v=" Ms"/>
    <s v="Rogers"/>
    <n v="17.579999999999998"/>
    <n v="4.51"/>
    <s v="No"/>
    <x v="0"/>
    <x v="0"/>
    <x v="1"/>
    <s v="No"/>
    <s v="Underweight"/>
    <s v="Normal"/>
    <d v="2004-11-24T00:00:00"/>
    <x v="5"/>
    <s v="R1013"/>
    <s v="tier - 3"/>
    <n v="4740.78"/>
    <s v="tier - 2"/>
  </r>
  <r>
    <s v="Id525"/>
    <s v=" Mr"/>
    <s v="Mclaughlin"/>
    <n v="17.579999999999998"/>
    <n v="4.51"/>
    <s v="No"/>
    <x v="0"/>
    <x v="0"/>
    <x v="1"/>
    <s v="No"/>
    <s v="Underweight"/>
    <s v="Normal"/>
    <d v="1991-10-12T00:00:00"/>
    <x v="4"/>
    <s v="R1013"/>
    <s v="tier - 3"/>
    <n v="4738.2700000000004"/>
    <s v="tier - 2"/>
  </r>
  <r>
    <s v="Id526"/>
    <s v=" Mr"/>
    <s v="Ziegler"/>
    <n v="17.579999999999998"/>
    <n v="4.51"/>
    <s v="No"/>
    <x v="0"/>
    <x v="0"/>
    <x v="1"/>
    <s v="No"/>
    <s v="Underweight"/>
    <s v="Normal"/>
    <d v="1986-09-05T00:00:00"/>
    <x v="38"/>
    <s v="R1013"/>
    <s v="tier - 1"/>
    <n v="4734.6400000000003"/>
    <s v="tier - 2"/>
  </r>
  <r>
    <s v="Id527"/>
    <s v=" Mr"/>
    <s v="Hughey"/>
    <n v="17.579999999999998"/>
    <n v="4.51"/>
    <s v="No"/>
    <x v="0"/>
    <x v="0"/>
    <x v="1"/>
    <s v="No"/>
    <s v="Underweight"/>
    <s v="Normal"/>
    <d v="1980-07-02T00:00:00"/>
    <x v="31"/>
    <s v="R1013"/>
    <s v="tier - 3"/>
    <n v="4728.71"/>
    <s v="tier - 2"/>
  </r>
  <r>
    <s v="Id528"/>
    <s v=" Mr"/>
    <s v="Knast"/>
    <n v="17.579999999999998"/>
    <n v="4.51"/>
    <s v="No"/>
    <x v="0"/>
    <x v="0"/>
    <x v="1"/>
    <s v="No"/>
    <s v="Underweight"/>
    <s v="Normal"/>
    <d v="1994-08-12T00:00:00"/>
    <x v="4"/>
    <s v="R1011"/>
    <s v="tier - 1"/>
    <n v="4719.74"/>
    <s v="tier - 2"/>
  </r>
  <r>
    <s v="Id529"/>
    <s v=" Mr"/>
    <s v="Stob"/>
    <n v="17.579999999999998"/>
    <n v="4.51"/>
    <s v="No"/>
    <x v="0"/>
    <x v="0"/>
    <x v="1"/>
    <s v="No"/>
    <s v="Underweight"/>
    <s v="Normal"/>
    <d v="1992-09-28T00:00:00"/>
    <x v="8"/>
    <s v="R1013"/>
    <s v="tier - 2"/>
    <n v="4719.5200000000004"/>
    <s v="tier - 2"/>
  </r>
  <r>
    <s v="Id530"/>
    <s v=" Mr"/>
    <s v="Jensen"/>
    <n v="17.579999999999998"/>
    <n v="4.51"/>
    <s v="No"/>
    <x v="0"/>
    <x v="0"/>
    <x v="1"/>
    <s v="No"/>
    <s v="Underweight"/>
    <s v="Normal"/>
    <d v="1981-08-12T00:00:00"/>
    <x v="26"/>
    <s v="R1011"/>
    <s v="tier - 3"/>
    <n v="4712.12"/>
    <s v="tier - 2"/>
  </r>
  <r>
    <s v="Id531"/>
    <s v=" Mr"/>
    <s v="Mutter"/>
    <n v="17.579999999999998"/>
    <n v="4.51"/>
    <s v="No"/>
    <x v="0"/>
    <x v="0"/>
    <x v="1"/>
    <s v="No"/>
    <s v="Underweight"/>
    <s v="Normal"/>
    <d v="1977-12-04T00:00:00"/>
    <x v="42"/>
    <s v="R1013"/>
    <s v="tier - 3"/>
    <n v="4699.47"/>
    <s v="tier - 2"/>
  </r>
  <r>
    <s v="Id532"/>
    <s v=" Mr"/>
    <s v="Ahern"/>
    <n v="17.579999999999998"/>
    <n v="4.51"/>
    <s v="No"/>
    <x v="0"/>
    <x v="0"/>
    <x v="1"/>
    <s v="No"/>
    <s v="Underweight"/>
    <s v="Normal"/>
    <d v="2003-06-22T00:00:00"/>
    <x v="26"/>
    <s v="R1011"/>
    <s v="tier - 3"/>
    <n v="4687.8"/>
    <s v="tier - 2"/>
  </r>
  <r>
    <s v="Id533"/>
    <s v=" Mr"/>
    <s v="Chviruk"/>
    <n v="17.579999999999998"/>
    <n v="4.51"/>
    <s v="No"/>
    <x v="0"/>
    <x v="0"/>
    <x v="1"/>
    <s v="No"/>
    <s v="Underweight"/>
    <s v="Normal"/>
    <d v="1990-09-04T00:00:00"/>
    <x v="12"/>
    <s v="R1021"/>
    <s v="tier - 3"/>
    <n v="4686.3900000000003"/>
    <s v="tier - 3"/>
  </r>
  <r>
    <s v="Id534"/>
    <s v=" Mr"/>
    <s v="Meehan"/>
    <n v="17.579999999999998"/>
    <n v="4.51"/>
    <s v="No"/>
    <x v="0"/>
    <x v="0"/>
    <x v="1"/>
    <s v="No"/>
    <s v="Underweight"/>
    <s v="Normal"/>
    <d v="2003-10-04T00:00:00"/>
    <x v="23"/>
    <s v="R1012"/>
    <s v="tier - 1"/>
    <n v="4678.8"/>
    <s v="tier - 2"/>
  </r>
  <r>
    <s v="Id535"/>
    <s v=" Mr"/>
    <s v="Gammon"/>
    <n v="17.579999999999998"/>
    <n v="4.51"/>
    <s v="No"/>
    <x v="0"/>
    <x v="0"/>
    <x v="1"/>
    <s v="No"/>
    <s v="Underweight"/>
    <s v="Normal"/>
    <d v="1979-10-18T00:00:00"/>
    <x v="28"/>
    <s v="R1013"/>
    <s v="tier - 1"/>
    <n v="4674.2"/>
    <s v="tier - 2"/>
  </r>
  <r>
    <s v="Id536"/>
    <s v=" Ms"/>
    <s v="Lee"/>
    <n v="17.579999999999998"/>
    <n v="4.51"/>
    <s v="No"/>
    <x v="0"/>
    <x v="0"/>
    <x v="1"/>
    <s v="No"/>
    <s v="Underweight"/>
    <s v="Normal"/>
    <d v="1990-07-13T00:00:00"/>
    <x v="44"/>
    <s v="R1012"/>
    <s v="tier - 1"/>
    <n v="4673.3900000000003"/>
    <s v="tier - 2"/>
  </r>
  <r>
    <s v="Id537"/>
    <s v=" Mr"/>
    <s v="Franco"/>
    <n v="17.579999999999998"/>
    <n v="4.51"/>
    <s v="No"/>
    <x v="0"/>
    <x v="0"/>
    <x v="1"/>
    <s v="No"/>
    <s v="Underweight"/>
    <s v="Normal"/>
    <d v="1990-09-26T00:00:00"/>
    <x v="15"/>
    <s v="R1012"/>
    <s v="tier - 2"/>
    <n v="4670.6400000000003"/>
    <s v="tier - 2"/>
  </r>
  <r>
    <s v="Id538"/>
    <s v=" Mr"/>
    <s v="Patterson"/>
    <n v="17.579999999999998"/>
    <n v="4.51"/>
    <s v="No"/>
    <x v="0"/>
    <x v="0"/>
    <x v="1"/>
    <s v="No"/>
    <s v="Underweight"/>
    <s v="Normal"/>
    <d v="1990-08-05T00:00:00"/>
    <x v="15"/>
    <s v="R1024"/>
    <s v="tier - 3"/>
    <n v="4667.6099999999997"/>
    <s v="tier - 3"/>
  </r>
  <r>
    <s v="Id539"/>
    <s v=" Ms"/>
    <s v="Valdes"/>
    <n v="17.579999999999998"/>
    <n v="4.51"/>
    <s v="No"/>
    <x v="0"/>
    <x v="0"/>
    <x v="1"/>
    <s v="No"/>
    <s v="Underweight"/>
    <s v="Normal"/>
    <d v="1996-10-25T00:00:00"/>
    <x v="28"/>
    <s v="R1011"/>
    <s v="tier - 1"/>
    <n v="4661.29"/>
    <s v="tier - 2"/>
  </r>
  <r>
    <s v="Id540"/>
    <s v=" Mr"/>
    <s v="Craig"/>
    <n v="17.579999999999998"/>
    <n v="4.51"/>
    <s v="No"/>
    <x v="0"/>
    <x v="0"/>
    <x v="1"/>
    <s v="No"/>
    <s v="Underweight"/>
    <s v="Normal"/>
    <d v="1998-06-29T00:00:00"/>
    <x v="12"/>
    <s v="R1013"/>
    <s v="tier - 1"/>
    <n v="4618.08"/>
    <s v="tier - 2"/>
  </r>
  <r>
    <s v="Id541"/>
    <s v=" Ms"/>
    <s v="Whipple"/>
    <n v="17.579999999999998"/>
    <n v="4.51"/>
    <s v="No"/>
    <x v="0"/>
    <x v="0"/>
    <x v="1"/>
    <s v="No"/>
    <s v="Underweight"/>
    <s v="Normal"/>
    <d v="2000-07-02T00:00:00"/>
    <x v="1"/>
    <s v="R1011"/>
    <s v="tier - 3"/>
    <n v="4608.03"/>
    <s v="tier - 2"/>
  </r>
  <r>
    <s v="Id542"/>
    <s v=" Ms"/>
    <s v="Marton"/>
    <n v="17.579999999999998"/>
    <n v="4.51"/>
    <s v="No"/>
    <x v="0"/>
    <x v="0"/>
    <x v="1"/>
    <s v="No"/>
    <s v="Underweight"/>
    <s v="Normal"/>
    <d v="1989-09-18T00:00:00"/>
    <x v="21"/>
    <s v="R1013"/>
    <s v="tier - 2"/>
    <n v="4571.41"/>
    <s v="tier - 2"/>
  </r>
  <r>
    <s v="Id543"/>
    <s v=" Ms"/>
    <s v="Hildebrandt"/>
    <n v="17.579999999999998"/>
    <n v="4.51"/>
    <s v="No"/>
    <x v="0"/>
    <x v="0"/>
    <x v="1"/>
    <s v="No"/>
    <s v="Underweight"/>
    <s v="Normal"/>
    <d v="1996-12-25T00:00:00"/>
    <x v="3"/>
    <s v="R1021"/>
    <s v="tier - 2"/>
    <n v="4564.1899999999996"/>
    <s v="tier - 2"/>
  </r>
  <r>
    <s v="Id544"/>
    <s v=" Ms"/>
    <s v="Biggs"/>
    <n v="17.579999999999998"/>
    <n v="4.51"/>
    <s v="No"/>
    <x v="0"/>
    <x v="0"/>
    <x v="1"/>
    <s v="No"/>
    <s v="Underweight"/>
    <s v="Normal"/>
    <d v="1990-09-20T00:00:00"/>
    <x v="19"/>
    <s v="R1013"/>
    <s v="tier - 2"/>
    <n v="4562.84"/>
    <s v="tier - 2"/>
  </r>
  <r>
    <s v="Id545"/>
    <s v=" Ms"/>
    <s v="Shigezumi"/>
    <n v="17.579999999999998"/>
    <n v="4.51"/>
    <s v="No"/>
    <x v="0"/>
    <x v="0"/>
    <x v="1"/>
    <s v="No"/>
    <s v="Underweight"/>
    <s v="Normal"/>
    <d v="2004-12-22T00:00:00"/>
    <x v="41"/>
    <s v="R1013"/>
    <s v="tier - 2"/>
    <n v="4561.1899999999996"/>
    <s v="tier - 2"/>
  </r>
  <r>
    <s v="Id546"/>
    <s v=" Ms"/>
    <s v="Meineke"/>
    <n v="17.579999999999998"/>
    <n v="4.51"/>
    <s v="No"/>
    <x v="0"/>
    <x v="0"/>
    <x v="1"/>
    <s v="No"/>
    <s v="Underweight"/>
    <s v="Normal"/>
    <d v="1990-11-17T00:00:00"/>
    <x v="24"/>
    <s v="R1011"/>
    <s v="tier - 1"/>
    <n v="4544.2299999999996"/>
    <s v="tier - 2"/>
  </r>
  <r>
    <s v="Id547"/>
    <s v=" Ms"/>
    <s v="Ludington"/>
    <n v="17.579999999999998"/>
    <n v="4.51"/>
    <s v="No"/>
    <x v="0"/>
    <x v="0"/>
    <x v="1"/>
    <s v="No"/>
    <s v="Underweight"/>
    <s v="Normal"/>
    <d v="1988-06-13T00:00:00"/>
    <x v="45"/>
    <s v="R1016"/>
    <s v="tier - 2"/>
    <n v="4536.26"/>
    <s v="tier - 2"/>
  </r>
  <r>
    <s v="Id548"/>
    <s v=" Mr"/>
    <s v="Perrich"/>
    <n v="17.579999999999998"/>
    <n v="4.51"/>
    <s v="No"/>
    <x v="0"/>
    <x v="0"/>
    <x v="1"/>
    <s v="No"/>
    <s v="Underweight"/>
    <s v="Normal"/>
    <d v="1993-06-29T00:00:00"/>
    <x v="32"/>
    <s v="R1017"/>
    <s v="tier - 1"/>
    <n v="4529.4799999999996"/>
    <s v="tier - 2"/>
  </r>
  <r>
    <s v="Id549"/>
    <s v=" Ms"/>
    <s v="Cervantes"/>
    <n v="17.579999999999998"/>
    <n v="4.51"/>
    <s v="No"/>
    <x v="0"/>
    <x v="0"/>
    <x v="1"/>
    <s v="No"/>
    <s v="Underweight"/>
    <s v="Normal"/>
    <d v="1992-08-13T00:00:00"/>
    <x v="17"/>
    <s v="R1012"/>
    <s v="tier - 2"/>
    <n v="4527.18"/>
    <s v="tier - 2"/>
  </r>
  <r>
    <s v="Id550"/>
    <s v=" Mr"/>
    <s v="Andrews"/>
    <n v="17.579999999999998"/>
    <n v="4.51"/>
    <s v="No"/>
    <x v="0"/>
    <x v="0"/>
    <x v="1"/>
    <s v="No"/>
    <s v="Underweight"/>
    <s v="Normal"/>
    <d v="1987-12-05T00:00:00"/>
    <x v="14"/>
    <s v="R1011"/>
    <s v="tier - 3"/>
    <n v="4518.7700000000004"/>
    <s v="tier - 2"/>
  </r>
  <r>
    <s v="Id551"/>
    <s v=" Mr"/>
    <s v="Ruvalcaba"/>
    <n v="17.579999999999998"/>
    <n v="4.51"/>
    <s v="No"/>
    <x v="0"/>
    <x v="0"/>
    <x v="1"/>
    <s v="No"/>
    <s v="Underweight"/>
    <s v="Normal"/>
    <d v="2003-10-02T00:00:00"/>
    <x v="8"/>
    <s v="R1012"/>
    <s v="tier - 3"/>
    <n v="4518.3999999999996"/>
    <s v="tier - 2"/>
  </r>
  <r>
    <s v="Id552"/>
    <s v=" Mr"/>
    <s v="King"/>
    <n v="17.579999999999998"/>
    <n v="4.51"/>
    <s v="No"/>
    <x v="0"/>
    <x v="0"/>
    <x v="1"/>
    <s v="No"/>
    <s v="Underweight"/>
    <s v="Normal"/>
    <d v="1980-06-16T00:00:00"/>
    <x v="14"/>
    <s v="R1024"/>
    <s v="tier - 3"/>
    <n v="4515.71"/>
    <s v="tier - 2"/>
  </r>
  <r>
    <s v="Id553"/>
    <s v=" Mr"/>
    <s v="Stone"/>
    <n v="17.579999999999998"/>
    <n v="4.51"/>
    <s v="No"/>
    <x v="0"/>
    <x v="0"/>
    <x v="1"/>
    <s v="No"/>
    <s v="Underweight"/>
    <s v="Normal"/>
    <d v="1982-09-27T00:00:00"/>
    <x v="46"/>
    <s v="R1013"/>
    <s v="tier - 3"/>
    <n v="4511.41"/>
    <s v="tier - 2"/>
  </r>
  <r>
    <s v="Id554"/>
    <s v=" Mr"/>
    <s v="Campbell"/>
    <n v="17.579999999999998"/>
    <n v="4.51"/>
    <s v="No"/>
    <x v="0"/>
    <x v="0"/>
    <x v="1"/>
    <s v="No"/>
    <s v="Underweight"/>
    <s v="Normal"/>
    <d v="1997-10-13T00:00:00"/>
    <x v="21"/>
    <s v="R1024"/>
    <s v="tier - 2"/>
    <n v="4504.66"/>
    <s v="tier - 1"/>
  </r>
  <r>
    <s v="Id555"/>
    <s v=" Mr"/>
    <s v="Asher"/>
    <n v="17.579999999999998"/>
    <n v="4.51"/>
    <s v="No"/>
    <x v="0"/>
    <x v="0"/>
    <x v="1"/>
    <s v="No"/>
    <s v="Underweight"/>
    <s v="Normal"/>
    <d v="1988-06-26T00:00:00"/>
    <x v="1"/>
    <s v="R1024"/>
    <s v="tier - 1"/>
    <n v="4500.34"/>
    <s v="tier - 2"/>
  </r>
  <r>
    <s v="Id556"/>
    <s v=" Mr"/>
    <s v="Mazzotta"/>
    <n v="17.579999999999998"/>
    <n v="4.51"/>
    <s v="No"/>
    <x v="0"/>
    <x v="0"/>
    <x v="1"/>
    <s v="No"/>
    <s v="Underweight"/>
    <s v="Normal"/>
    <d v="1992-07-12T00:00:00"/>
    <x v="0"/>
    <s v="R1011"/>
    <s v="tier - 3"/>
    <n v="4488.58"/>
    <s v="tier - 2"/>
  </r>
  <r>
    <s v="Id557"/>
    <s v=" Mr"/>
    <s v="Huttl"/>
    <n v="17.579999999999998"/>
    <n v="4.51"/>
    <s v="No"/>
    <x v="0"/>
    <x v="0"/>
    <x v="1"/>
    <s v="No"/>
    <s v="Underweight"/>
    <s v="Normal"/>
    <d v="2004-07-18T00:00:00"/>
    <x v="32"/>
    <s v="R1011"/>
    <s v="tier - 2"/>
    <n v="4468.25"/>
    <s v="tier - 2"/>
  </r>
  <r>
    <s v="Id558"/>
    <s v=" Ms"/>
    <s v="Ferron"/>
    <n v="17.579999999999998"/>
    <n v="4.51"/>
    <s v="No"/>
    <x v="0"/>
    <x v="0"/>
    <x v="1"/>
    <s v="No"/>
    <s v="Underweight"/>
    <s v="Normal"/>
    <d v="1999-11-20T00:00:00"/>
    <x v="21"/>
    <s v="R1012"/>
    <s v="tier - 2"/>
    <n v="4466.62"/>
    <s v="tier - 2"/>
  </r>
  <r>
    <s v="Id559"/>
    <s v=" Ms"/>
    <s v="Colarusso"/>
    <n v="17.579999999999998"/>
    <n v="4.51"/>
    <s v="No"/>
    <x v="0"/>
    <x v="0"/>
    <x v="1"/>
    <s v="No"/>
    <s v="Underweight"/>
    <s v="Normal"/>
    <d v="1991-07-04T00:00:00"/>
    <x v="46"/>
    <s v="R1012"/>
    <s v="tier - 3"/>
    <n v="4463.21"/>
    <s v="tier - 3"/>
  </r>
  <r>
    <s v="Id560"/>
    <s v=" Mrs"/>
    <s v="Pearlman"/>
    <n v="17.579999999999998"/>
    <n v="4.51"/>
    <s v="No"/>
    <x v="0"/>
    <x v="0"/>
    <x v="1"/>
    <s v="No"/>
    <s v="Underweight"/>
    <s v="Normal"/>
    <d v="1990-08-08T00:00:00"/>
    <x v="41"/>
    <s v="R1026"/>
    <s v="tier - 3"/>
    <n v="4454.3999999999996"/>
    <s v="tier - 2"/>
  </r>
  <r>
    <s v="Id561"/>
    <s v=" Ms"/>
    <s v="O'Mara"/>
    <n v="17.579999999999998"/>
    <n v="4.51"/>
    <s v="No"/>
    <x v="0"/>
    <x v="0"/>
    <x v="1"/>
    <s v="No"/>
    <s v="Underweight"/>
    <s v="Normal"/>
    <d v="1994-06-28T00:00:00"/>
    <x v="22"/>
    <s v="R1013"/>
    <s v="tier - 2"/>
    <n v="4449.46"/>
    <s v="tier - 1"/>
  </r>
  <r>
    <s v="Id562"/>
    <s v=" Ms"/>
    <s v="Niska"/>
    <n v="17.579999999999998"/>
    <n v="4.51"/>
    <s v="No"/>
    <x v="0"/>
    <x v="0"/>
    <x v="1"/>
    <s v="No"/>
    <s v="Underweight"/>
    <s v="Normal"/>
    <d v="1991-09-03T00:00:00"/>
    <x v="41"/>
    <s v="R1013"/>
    <s v="tier - 2"/>
    <n v="4441.21"/>
    <s v="tier - 1"/>
  </r>
  <r>
    <s v="Id563"/>
    <s v=" Mr"/>
    <s v="Schlich"/>
    <n v="17.579999999999998"/>
    <n v="4.51"/>
    <s v="No"/>
    <x v="0"/>
    <x v="0"/>
    <x v="1"/>
    <s v="No"/>
    <s v="Underweight"/>
    <s v="Normal"/>
    <d v="1994-10-24T00:00:00"/>
    <x v="24"/>
    <s v="R1013"/>
    <s v="tier - 3"/>
    <n v="4438.26"/>
    <s v="tier - 2"/>
  </r>
  <r>
    <s v="Id564"/>
    <s v=" Ms"/>
    <s v="Zidek"/>
    <n v="17.579999999999998"/>
    <n v="4.51"/>
    <s v="No"/>
    <x v="0"/>
    <x v="0"/>
    <x v="1"/>
    <s v="No"/>
    <s v="Underweight"/>
    <s v="Normal"/>
    <d v="1994-10-08T00:00:00"/>
    <x v="31"/>
    <s v="R1017"/>
    <s v="tier - 2"/>
    <n v="4435.09"/>
    <s v="tier - 3"/>
  </r>
  <r>
    <s v="Id565"/>
    <s v=" Ms"/>
    <s v="Ellgass"/>
    <n v="17.579999999999998"/>
    <n v="4.51"/>
    <s v="No"/>
    <x v="0"/>
    <x v="0"/>
    <x v="1"/>
    <s v="No"/>
    <s v="Underweight"/>
    <s v="Normal"/>
    <d v="1993-12-23T00:00:00"/>
    <x v="46"/>
    <s v="R1012"/>
    <s v="tier - 2"/>
    <n v="4433.92"/>
    <s v="tier - 2"/>
  </r>
  <r>
    <s v="Id566"/>
    <s v=" Ms"/>
    <s v="Lowe"/>
    <n v="17.579999999999998"/>
    <n v="4.51"/>
    <s v="No"/>
    <x v="0"/>
    <x v="0"/>
    <x v="1"/>
    <s v="No"/>
    <s v="Underweight"/>
    <s v="Normal"/>
    <d v="1993-09-04T00:00:00"/>
    <x v="30"/>
    <s v="R1012"/>
    <s v="tier - 3"/>
    <n v="4433.3900000000003"/>
    <s v="tier - 2"/>
  </r>
  <r>
    <s v="Id567"/>
    <s v=" Ms"/>
    <s v="Malone"/>
    <n v="17.579999999999998"/>
    <n v="4.51"/>
    <s v="No"/>
    <x v="0"/>
    <x v="0"/>
    <x v="1"/>
    <s v="No"/>
    <s v="Underweight"/>
    <s v="Normal"/>
    <d v="1994-12-29T00:00:00"/>
    <x v="20"/>
    <s v="R1012"/>
    <s v="tier - 1"/>
    <n v="4428.8900000000003"/>
    <s v="tier - 3"/>
  </r>
  <r>
    <s v="Id568"/>
    <s v=" Ms"/>
    <s v="Dumke"/>
    <n v="17.579999999999998"/>
    <n v="4.51"/>
    <s v="No"/>
    <x v="0"/>
    <x v="0"/>
    <x v="1"/>
    <s v="No"/>
    <s v="Underweight"/>
    <s v="Normal"/>
    <d v="1992-08-15T00:00:00"/>
    <x v="19"/>
    <s v="R1013"/>
    <s v="tier - 3"/>
    <n v="4420.95"/>
    <s v="tier - 2"/>
  </r>
  <r>
    <s v="Id569"/>
    <s v=" Mr"/>
    <s v="Strong"/>
    <n v="17.579999999999998"/>
    <n v="4.51"/>
    <s v="No"/>
    <x v="0"/>
    <x v="0"/>
    <x v="1"/>
    <s v="No"/>
    <s v="Underweight"/>
    <s v="Normal"/>
    <d v="1988-09-16T00:00:00"/>
    <x v="44"/>
    <s v="R1012"/>
    <s v="tier - 1"/>
    <n v="4415.16"/>
    <s v="tier - 2"/>
  </r>
  <r>
    <s v="Id570"/>
    <s v=" Mr"/>
    <s v="Ferguson"/>
    <n v="17.579999999999998"/>
    <n v="4.51"/>
    <s v="No"/>
    <x v="0"/>
    <x v="0"/>
    <x v="1"/>
    <s v="No"/>
    <s v="Underweight"/>
    <s v="Normal"/>
    <d v="1986-08-11T00:00:00"/>
    <x v="34"/>
    <s v="R1013"/>
    <s v="tier - 2"/>
    <n v="4399.7299999999996"/>
    <s v="tier - 3"/>
  </r>
  <r>
    <s v="Id571"/>
    <s v=" Mr"/>
    <s v="Klein"/>
    <n v="17.579999999999998"/>
    <n v="4.51"/>
    <s v="No"/>
    <x v="0"/>
    <x v="0"/>
    <x v="1"/>
    <s v="No"/>
    <s v="Underweight"/>
    <s v="Normal"/>
    <d v="1988-07-18T00:00:00"/>
    <x v="20"/>
    <s v="R1014"/>
    <s v="tier - 2"/>
    <n v="4397.3100000000004"/>
    <s v="tier - 2"/>
  </r>
  <r>
    <s v="Id572"/>
    <s v=" Ms"/>
    <s v="Eusebio"/>
    <n v="17.579999999999998"/>
    <n v="4.51"/>
    <s v="No"/>
    <x v="0"/>
    <x v="0"/>
    <x v="1"/>
    <s v="No"/>
    <s v="Underweight"/>
    <s v="Normal"/>
    <d v="1982-06-29T00:00:00"/>
    <x v="21"/>
    <s v="R1017"/>
    <s v="tier - 2"/>
    <n v="4392.7"/>
    <s v="tier - 2"/>
  </r>
  <r>
    <s v="Id573"/>
    <s v=" Mr"/>
    <s v="Szolosi"/>
    <n v="17.579999999999998"/>
    <n v="4.51"/>
    <s v="No"/>
    <x v="0"/>
    <x v="0"/>
    <x v="1"/>
    <s v="No"/>
    <s v="Underweight"/>
    <s v="Normal"/>
    <d v="1997-11-29T00:00:00"/>
    <x v="1"/>
    <s v="R1016"/>
    <s v="tier - 2"/>
    <n v="4391.6499999999996"/>
    <s v="tier - 2"/>
  </r>
  <r>
    <s v="Id574"/>
    <s v=" Mr"/>
    <s v="Butler"/>
    <n v="17.579999999999998"/>
    <n v="4.51"/>
    <s v="No"/>
    <x v="0"/>
    <x v="0"/>
    <x v="1"/>
    <s v="No"/>
    <s v="Underweight"/>
    <s v="Normal"/>
    <d v="1990-08-28T00:00:00"/>
    <x v="45"/>
    <s v="R1012"/>
    <s v="tier - 3"/>
    <n v="4357.04"/>
    <s v="tier - 2"/>
  </r>
  <r>
    <s v="Id575"/>
    <s v=" Ms"/>
    <s v="Fukuchi"/>
    <n v="17.579999999999998"/>
    <n v="4.51"/>
    <s v="No"/>
    <x v="0"/>
    <x v="0"/>
    <x v="1"/>
    <s v="No"/>
    <s v="Underweight"/>
    <s v="Normal"/>
    <d v="1991-09-13T00:00:00"/>
    <x v="31"/>
    <s v="R1012"/>
    <s v="tier - 2"/>
    <n v="4350.51"/>
    <s v="tier - 2"/>
  </r>
  <r>
    <s v="Id576"/>
    <s v=" Mr"/>
    <s v="Drucker"/>
    <n v="17.579999999999998"/>
    <n v="4.51"/>
    <s v="No"/>
    <x v="0"/>
    <x v="0"/>
    <x v="1"/>
    <s v="No"/>
    <s v="Underweight"/>
    <s v="Normal"/>
    <d v="1994-11-01T00:00:00"/>
    <x v="43"/>
    <s v="R1017"/>
    <s v="tier - 2"/>
    <n v="4349.46"/>
    <s v="tier - 2"/>
  </r>
  <r>
    <s v="Id577"/>
    <s v=" Ms"/>
    <s v="Aziz"/>
    <n v="17.579999999999998"/>
    <n v="4.51"/>
    <s v="No"/>
    <x v="0"/>
    <x v="0"/>
    <x v="1"/>
    <s v="No"/>
    <s v="Underweight"/>
    <s v="Normal"/>
    <d v="1991-06-01T00:00:00"/>
    <x v="43"/>
    <s v="R1020"/>
    <s v="tier - 1"/>
    <n v="4347.0200000000004"/>
    <s v="tier - 2"/>
  </r>
  <r>
    <s v="Id578"/>
    <s v=" Mr"/>
    <s v="Pak"/>
    <n v="17.579999999999998"/>
    <n v="4.51"/>
    <s v="No"/>
    <x v="0"/>
    <x v="0"/>
    <x v="1"/>
    <s v="No"/>
    <s v="Underweight"/>
    <s v="Normal"/>
    <d v="1994-10-26T00:00:00"/>
    <x v="3"/>
    <s v="R1013"/>
    <s v="tier - 1"/>
    <n v="4340.4399999999996"/>
    <s v="tier - 2"/>
  </r>
  <r>
    <s v="Id579"/>
    <s v=" Mr"/>
    <s v="Kieta"/>
    <n v="17.579999999999998"/>
    <n v="4.51"/>
    <s v="No"/>
    <x v="0"/>
    <x v="0"/>
    <x v="1"/>
    <s v="No"/>
    <s v="Underweight"/>
    <s v="Normal"/>
    <d v="1994-11-02T00:00:00"/>
    <x v="10"/>
    <s v="R1013"/>
    <s v="tier - 1"/>
    <n v="4337.74"/>
    <s v="tier - 2"/>
  </r>
  <r>
    <s v="Id580"/>
    <s v=" Mr"/>
    <s v="Velez"/>
    <n v="17.579999999999998"/>
    <n v="4.51"/>
    <s v="No"/>
    <x v="0"/>
    <x v="0"/>
    <x v="1"/>
    <s v="No"/>
    <s v="Underweight"/>
    <s v="Normal"/>
    <d v="2000-11-25T00:00:00"/>
    <x v="28"/>
    <s v="R1013"/>
    <s v="tier - 3"/>
    <n v="4296.2700000000004"/>
    <s v="tier - 2"/>
  </r>
  <r>
    <s v="Id581"/>
    <s v=" Mr"/>
    <s v="Bussiere"/>
    <n v="17.579999999999998"/>
    <n v="4.51"/>
    <s v="No"/>
    <x v="0"/>
    <x v="0"/>
    <x v="1"/>
    <s v="No"/>
    <s v="Underweight"/>
    <s v="Normal"/>
    <d v="2003-06-08T00:00:00"/>
    <x v="37"/>
    <s v="R1013"/>
    <s v="tier - 1"/>
    <n v="4278.55"/>
    <s v="tier - 2"/>
  </r>
  <r>
    <s v="Id582"/>
    <s v=" Ms"/>
    <s v="McCartney"/>
    <n v="17.579999999999998"/>
    <n v="4.51"/>
    <s v="No"/>
    <x v="0"/>
    <x v="0"/>
    <x v="1"/>
    <s v="No"/>
    <s v="Underweight"/>
    <s v="Normal"/>
    <d v="1992-06-18T00:00:00"/>
    <x v="42"/>
    <s v="R1011"/>
    <s v="tier - 2"/>
    <n v="4266.17"/>
    <s v="tier - 3"/>
  </r>
  <r>
    <s v="Id583"/>
    <s v=" Ms"/>
    <s v="Bambauer"/>
    <n v="17.579999999999998"/>
    <n v="4.51"/>
    <s v="No"/>
    <x v="0"/>
    <x v="0"/>
    <x v="1"/>
    <s v="No"/>
    <s v="Underweight"/>
    <s v="Normal"/>
    <d v="1983-11-20T00:00:00"/>
    <x v="24"/>
    <s v="R1012"/>
    <s v="tier - 1"/>
    <n v="4265.01"/>
    <s v="tier - 2"/>
  </r>
  <r>
    <s v="Id584"/>
    <s v=" Ms"/>
    <s v="Mertz"/>
    <n v="17.579999999999998"/>
    <n v="4.51"/>
    <s v="No"/>
    <x v="0"/>
    <x v="0"/>
    <x v="1"/>
    <s v="No"/>
    <s v="Underweight"/>
    <s v="Normal"/>
    <d v="1995-10-14T00:00:00"/>
    <x v="34"/>
    <s v="R1013"/>
    <s v="tier - 2"/>
    <n v="4260.74"/>
    <s v="tier - 3"/>
  </r>
  <r>
    <s v="Id585"/>
    <s v=" Ms"/>
    <s v="Mason"/>
    <n v="17.579999999999998"/>
    <n v="4.51"/>
    <s v="No"/>
    <x v="0"/>
    <x v="0"/>
    <x v="1"/>
    <s v="No"/>
    <s v="Underweight"/>
    <s v="Normal"/>
    <d v="1982-06-16T00:00:00"/>
    <x v="23"/>
    <s v="R1013"/>
    <s v="tier - 3"/>
    <n v="4250.24"/>
    <s v="tier - 2"/>
  </r>
  <r>
    <s v="Id586"/>
    <s v=" Ms"/>
    <s v="Rotich"/>
    <n v="17.579999999999998"/>
    <n v="4.51"/>
    <s v="No"/>
    <x v="0"/>
    <x v="0"/>
    <x v="1"/>
    <s v="No"/>
    <s v="Underweight"/>
    <s v="Normal"/>
    <d v="1991-12-01T00:00:00"/>
    <x v="23"/>
    <s v="R1024"/>
    <s v="tier - 1"/>
    <n v="4243.59"/>
    <s v="tier - 3"/>
  </r>
  <r>
    <s v="Id587"/>
    <s v=" Ms"/>
    <s v="Fetzer"/>
    <n v="17.579999999999998"/>
    <n v="4.51"/>
    <s v="No"/>
    <x v="0"/>
    <x v="0"/>
    <x v="1"/>
    <s v="No"/>
    <s v="Underweight"/>
    <s v="Normal"/>
    <d v="1991-11-03T00:00:00"/>
    <x v="24"/>
    <s v="R1013"/>
    <s v="tier - 2"/>
    <n v="4239.8900000000003"/>
    <s v="tier - 2"/>
  </r>
  <r>
    <s v="Id588"/>
    <s v=" Mr"/>
    <s v="Mattis"/>
    <n v="17.579999999999998"/>
    <n v="4.51"/>
    <s v="No"/>
    <x v="0"/>
    <x v="0"/>
    <x v="1"/>
    <s v="No"/>
    <s v="Underweight"/>
    <s v="Normal"/>
    <d v="1992-06-27T00:00:00"/>
    <x v="23"/>
    <s v="R1024"/>
    <s v="tier - 1"/>
    <n v="4237.13"/>
    <s v="tier - 3"/>
  </r>
  <r>
    <s v="Id589"/>
    <s v=" Ms"/>
    <s v="Cochran"/>
    <n v="17.579999999999998"/>
    <n v="4.51"/>
    <s v="No"/>
    <x v="0"/>
    <x v="0"/>
    <x v="1"/>
    <s v="No"/>
    <s v="Underweight"/>
    <s v="Normal"/>
    <d v="1998-12-14T00:00:00"/>
    <x v="5"/>
    <s v="R1012"/>
    <s v="tier - 1"/>
    <n v="4234.93"/>
    <s v="tier - 2"/>
  </r>
  <r>
    <s v="Id590"/>
    <s v=" Ms"/>
    <s v="Balinsky"/>
    <n v="17.579999999999998"/>
    <n v="4.51"/>
    <s v="No"/>
    <x v="0"/>
    <x v="0"/>
    <x v="1"/>
    <s v="No"/>
    <s v="Underweight"/>
    <s v="Normal"/>
    <d v="1995-10-03T00:00:00"/>
    <x v="26"/>
    <s v="R1021"/>
    <s v="tier - 2"/>
    <n v="4188.7299999999996"/>
    <s v="tier - 2"/>
  </r>
  <r>
    <s v="Id591"/>
    <s v=" Mr"/>
    <s v="Reilly"/>
    <n v="17.579999999999998"/>
    <n v="4.51"/>
    <s v="No"/>
    <x v="0"/>
    <x v="0"/>
    <x v="1"/>
    <s v="No"/>
    <s v="Underweight"/>
    <s v="Normal"/>
    <d v="1989-06-25T00:00:00"/>
    <x v="9"/>
    <s v="R1013"/>
    <s v="tier - 3"/>
    <n v="4185.1000000000004"/>
    <s v="tier - 2"/>
  </r>
  <r>
    <s v="Id592"/>
    <s v=" Mr"/>
    <s v="Johnson"/>
    <n v="17.579999999999998"/>
    <n v="4.51"/>
    <s v="No"/>
    <x v="0"/>
    <x v="0"/>
    <x v="1"/>
    <s v="No"/>
    <s v="Underweight"/>
    <s v="Normal"/>
    <d v="1984-09-16T00:00:00"/>
    <x v="14"/>
    <s v="R1012"/>
    <s v="tier - 2"/>
    <n v="4163.21"/>
    <s v="tier - 2"/>
  </r>
  <r>
    <s v="Id593"/>
    <s v=" Ms"/>
    <s v="Petry"/>
    <n v="17.579999999999998"/>
    <n v="4.51"/>
    <s v="No"/>
    <x v="0"/>
    <x v="0"/>
    <x v="1"/>
    <s v="No"/>
    <s v="Underweight"/>
    <s v="Normal"/>
    <d v="1998-11-26T00:00:00"/>
    <x v="20"/>
    <s v="R1011"/>
    <s v="tier - 1"/>
    <n v="4154.97"/>
    <s v="tier - 2"/>
  </r>
  <r>
    <s v="Id594"/>
    <s v=" Mr"/>
    <s v="Laleman"/>
    <n v="17.579999999999998"/>
    <n v="4.51"/>
    <s v="No"/>
    <x v="0"/>
    <x v="0"/>
    <x v="1"/>
    <s v="No"/>
    <s v="Underweight"/>
    <s v="Normal"/>
    <d v="1992-08-04T00:00:00"/>
    <x v="29"/>
    <s v="R1013"/>
    <s v="tier - 2"/>
    <n v="4151.03"/>
    <s v="tier - 2"/>
  </r>
  <r>
    <s v="Id595"/>
    <s v=" Mr"/>
    <s v="Colby"/>
    <n v="17.579999999999998"/>
    <n v="4.51"/>
    <s v="No"/>
    <x v="0"/>
    <x v="0"/>
    <x v="1"/>
    <s v="No"/>
    <s v="Underweight"/>
    <s v="Normal"/>
    <d v="1992-06-28T00:00:00"/>
    <x v="1"/>
    <s v="R1012"/>
    <s v="tier - 1"/>
    <n v="4149.74"/>
    <s v="tier - 2"/>
  </r>
  <r>
    <s v="Id596"/>
    <s v=" Mr"/>
    <s v="Wathke"/>
    <n v="17.579999999999998"/>
    <n v="4.51"/>
    <s v="No"/>
    <x v="0"/>
    <x v="0"/>
    <x v="1"/>
    <s v="No"/>
    <s v="Underweight"/>
    <s v="Normal"/>
    <d v="1992-06-18T00:00:00"/>
    <x v="37"/>
    <s v="R1012"/>
    <s v="tier - 3"/>
    <n v="4137.5200000000004"/>
    <s v="tier - 2"/>
  </r>
  <r>
    <s v="Id597"/>
    <s v=" Ms"/>
    <s v="Daly"/>
    <n v="17.579999999999998"/>
    <n v="4.51"/>
    <s v="No"/>
    <x v="0"/>
    <x v="0"/>
    <x v="1"/>
    <s v="No"/>
    <s v="Underweight"/>
    <s v="Normal"/>
    <d v="1991-08-06T00:00:00"/>
    <x v="46"/>
    <s v="R1016"/>
    <s v="tier - 1"/>
    <n v="4134.08"/>
    <s v="tier - 2"/>
  </r>
  <r>
    <s v="Id598"/>
    <s v=" Mr"/>
    <s v="Dillon"/>
    <n v="17.579999999999998"/>
    <n v="4.51"/>
    <s v="No"/>
    <x v="0"/>
    <x v="0"/>
    <x v="1"/>
    <s v="No"/>
    <s v="Underweight"/>
    <s v="Normal"/>
    <d v="1994-08-21T00:00:00"/>
    <x v="42"/>
    <s v="R1011"/>
    <s v="tier - 3"/>
    <n v="4133.6400000000003"/>
    <s v="tier - 2"/>
  </r>
  <r>
    <s v="Id599"/>
    <s v=" Mr"/>
    <s v="Pontes"/>
    <n v="17.579999999999998"/>
    <n v="4.51"/>
    <s v="No"/>
    <x v="0"/>
    <x v="0"/>
    <x v="1"/>
    <s v="No"/>
    <s v="Underweight"/>
    <s v="Normal"/>
    <d v="1990-12-14T00:00:00"/>
    <x v="14"/>
    <s v="R1025"/>
    <s v="tier - 3"/>
    <n v="4076.5"/>
    <s v="tier - 2"/>
  </r>
  <r>
    <s v="Id600"/>
    <s v=" Mr"/>
    <s v="Spies"/>
    <n v="17.579999999999998"/>
    <n v="4.51"/>
    <s v="No"/>
    <x v="0"/>
    <x v="0"/>
    <x v="1"/>
    <s v="No"/>
    <s v="Underweight"/>
    <s v="Normal"/>
    <d v="1983-09-16T00:00:00"/>
    <x v="40"/>
    <s v="R1013"/>
    <s v="tier - 1"/>
    <n v="4070.42"/>
    <s v="tier - 2"/>
  </r>
  <r>
    <s v="Id601"/>
    <s v=" Mr"/>
    <s v="Greig"/>
    <n v="17.579999999999998"/>
    <n v="4.51"/>
    <s v="No"/>
    <x v="0"/>
    <x v="0"/>
    <x v="1"/>
    <s v="No"/>
    <s v="Underweight"/>
    <s v="Normal"/>
    <d v="1995-09-14T00:00:00"/>
    <x v="10"/>
    <s v="R1012"/>
    <s v="tier - 3"/>
    <n v="4058.71"/>
    <s v="tier - 3"/>
  </r>
  <r>
    <s v="Id602"/>
    <s v=" Mr"/>
    <s v="Scott"/>
    <n v="17.579999999999998"/>
    <n v="4.51"/>
    <s v="No"/>
    <x v="0"/>
    <x v="0"/>
    <x v="1"/>
    <s v="No"/>
    <s v="Underweight"/>
    <s v="Normal"/>
    <d v="1993-08-13T00:00:00"/>
    <x v="27"/>
    <s v="R1012"/>
    <s v="tier - 1"/>
    <n v="4058.12"/>
    <s v="tier - 2"/>
  </r>
  <r>
    <s v="Id603"/>
    <s v=" Mrs"/>
    <s v="Erlandson"/>
    <n v="17.579999999999998"/>
    <n v="4.51"/>
    <s v="No"/>
    <x v="0"/>
    <x v="0"/>
    <x v="1"/>
    <s v="No"/>
    <s v="Underweight"/>
    <s v="Normal"/>
    <d v="1988-11-30T00:00:00"/>
    <x v="35"/>
    <s v="R1013"/>
    <s v="tier - 1"/>
    <n v="4047.94"/>
    <s v="tier - 2"/>
  </r>
  <r>
    <s v="Id604"/>
    <s v=" Mr"/>
    <s v="Autrey"/>
    <n v="17.579999999999998"/>
    <n v="4.51"/>
    <s v="No"/>
    <x v="0"/>
    <x v="0"/>
    <x v="1"/>
    <s v="No"/>
    <s v="Underweight"/>
    <s v="Normal"/>
    <d v="1993-12-26T00:00:00"/>
    <x v="32"/>
    <s v="R1011"/>
    <s v="tier - 3"/>
    <n v="4040.56"/>
    <s v="tier - 3"/>
  </r>
  <r>
    <s v="Id605"/>
    <s v=" Mr"/>
    <s v="Alleman"/>
    <n v="17.579999999999998"/>
    <n v="4.51"/>
    <s v="No"/>
    <x v="0"/>
    <x v="0"/>
    <x v="1"/>
    <s v="No"/>
    <s v="Underweight"/>
    <s v="Normal"/>
    <d v="1983-11-10T00:00:00"/>
    <x v="43"/>
    <s v="R1024"/>
    <s v="tier - 1"/>
    <n v="4039.9"/>
    <s v="tier - 2"/>
  </r>
  <r>
    <s v="Id606"/>
    <s v=" Mr"/>
    <s v="Michalski"/>
    <n v="17.579999999999998"/>
    <n v="4.51"/>
    <s v="No"/>
    <x v="0"/>
    <x v="0"/>
    <x v="1"/>
    <s v="No"/>
    <s v="Underweight"/>
    <s v="Normal"/>
    <d v="1984-07-07T00:00:00"/>
    <x v="34"/>
    <s v="R1012"/>
    <s v="tier - 1"/>
    <n v="4038.41"/>
    <s v="tier - 2"/>
  </r>
  <r>
    <s v="Id607"/>
    <s v=" Mr"/>
    <s v="Grillo"/>
    <n v="17.579999999999998"/>
    <n v="4.51"/>
    <s v="No"/>
    <x v="0"/>
    <x v="0"/>
    <x v="1"/>
    <s v="No"/>
    <s v="Underweight"/>
    <s v="Normal"/>
    <d v="1992-10-11T00:00:00"/>
    <x v="1"/>
    <s v="R1012"/>
    <s v="tier - 3"/>
    <n v="4032.24"/>
    <s v="tier - 3"/>
  </r>
  <r>
    <s v="Id608"/>
    <s v=" Ms"/>
    <s v="Coronado"/>
    <n v="17.579999999999998"/>
    <n v="4.51"/>
    <s v="No"/>
    <x v="0"/>
    <x v="0"/>
    <x v="1"/>
    <s v="No"/>
    <s v="Underweight"/>
    <s v="Normal"/>
    <d v="2000-09-13T00:00:00"/>
    <x v="43"/>
    <s v="R1011"/>
    <s v="tier - 1"/>
    <n v="4005.42"/>
    <s v="tier - 2"/>
  </r>
  <r>
    <s v="Id609"/>
    <s v=" Ms"/>
    <s v="Dewine"/>
    <n v="17.579999999999998"/>
    <n v="4.51"/>
    <s v="No"/>
    <x v="0"/>
    <x v="0"/>
    <x v="1"/>
    <s v="No"/>
    <s v="Underweight"/>
    <s v="Normal"/>
    <d v="1989-07-10T00:00:00"/>
    <x v="16"/>
    <s v="R1013"/>
    <s v="tier - 1"/>
    <n v="4002.36"/>
    <s v="tier - 2"/>
  </r>
  <r>
    <s v="Id610"/>
    <s v=" Mr"/>
    <s v="Carman"/>
    <n v="17.579999999999998"/>
    <n v="4.51"/>
    <s v="No"/>
    <x v="0"/>
    <x v="0"/>
    <x v="1"/>
    <s v="No"/>
    <s v="Underweight"/>
    <s v="Normal"/>
    <d v="1990-11-22T00:00:00"/>
    <x v="29"/>
    <s v="R1012"/>
    <s v="tier - 2"/>
    <n v="3989.84"/>
    <s v="tier - 2"/>
  </r>
  <r>
    <s v="Id611"/>
    <s v=" Ms"/>
    <s v="Neems"/>
    <n v="17.579999999999998"/>
    <n v="4.51"/>
    <s v="No"/>
    <x v="0"/>
    <x v="0"/>
    <x v="1"/>
    <s v="No"/>
    <s v="Underweight"/>
    <s v="Normal"/>
    <d v="1996-09-08T00:00:00"/>
    <x v="10"/>
    <s v="R1013"/>
    <s v="tier - 2"/>
    <n v="3987.93"/>
    <s v="tier - 2"/>
  </r>
  <r>
    <s v="Id612"/>
    <s v=" Ms"/>
    <s v="Pesyna"/>
    <n v="17.579999999999998"/>
    <n v="4.51"/>
    <s v="No"/>
    <x v="0"/>
    <x v="0"/>
    <x v="1"/>
    <s v="No"/>
    <s v="Underweight"/>
    <s v="Normal"/>
    <d v="1996-08-17T00:00:00"/>
    <x v="16"/>
    <s v="R1013"/>
    <s v="tier - 2"/>
    <n v="3981.98"/>
    <s v="tier - 2"/>
  </r>
  <r>
    <s v="Id613"/>
    <s v=" Ms"/>
    <s v="Meling"/>
    <n v="17.579999999999998"/>
    <n v="4.51"/>
    <s v="No"/>
    <x v="0"/>
    <x v="0"/>
    <x v="1"/>
    <s v="No"/>
    <s v="Underweight"/>
    <s v="Normal"/>
    <d v="1990-07-29T00:00:00"/>
    <x v="43"/>
    <s v="R1015"/>
    <s v="tier - 3"/>
    <n v="3972.92"/>
    <s v="tier - 2"/>
  </r>
  <r>
    <s v="Id614"/>
    <s v=" Ms"/>
    <s v="Widlowski"/>
    <n v="17.579999999999998"/>
    <n v="4.51"/>
    <s v="No"/>
    <x v="0"/>
    <x v="0"/>
    <x v="1"/>
    <s v="No"/>
    <s v="Underweight"/>
    <s v="Normal"/>
    <d v="1995-07-11T00:00:00"/>
    <x v="20"/>
    <s v="R1013"/>
    <s v="tier - 2"/>
    <n v="3956.07"/>
    <s v="tier - 2"/>
  </r>
  <r>
    <s v="Id615"/>
    <s v=" Mr"/>
    <s v="Nadar"/>
    <n v="17.579999999999998"/>
    <n v="4.51"/>
    <s v="No"/>
    <x v="0"/>
    <x v="0"/>
    <x v="1"/>
    <s v="No"/>
    <s v="Underweight"/>
    <s v="Normal"/>
    <d v="1999-07-10T00:00:00"/>
    <x v="10"/>
    <s v="R1013"/>
    <s v="tier - 3"/>
    <n v="3955.98"/>
    <s v="tier - 2"/>
  </r>
  <r>
    <s v="Id616"/>
    <s v=" Ms"/>
    <s v="Turner"/>
    <n v="17.579999999999998"/>
    <n v="4.51"/>
    <s v="No"/>
    <x v="0"/>
    <x v="0"/>
    <x v="1"/>
    <s v="No"/>
    <s v="Underweight"/>
    <s v="Normal"/>
    <d v="1993-11-11T00:00:00"/>
    <x v="37"/>
    <s v="R1012"/>
    <s v="tier - 2"/>
    <n v="3947.41"/>
    <s v="tier - 2"/>
  </r>
  <r>
    <s v="Id617"/>
    <s v=" Ms"/>
    <s v="Walker"/>
    <n v="17.579999999999998"/>
    <n v="4.51"/>
    <s v="No"/>
    <x v="0"/>
    <x v="0"/>
    <x v="1"/>
    <s v="No"/>
    <s v="Underweight"/>
    <s v="Normal"/>
    <d v="1993-09-29T00:00:00"/>
    <x v="29"/>
    <s v="R1015"/>
    <s v="tier - 3"/>
    <n v="3943.6"/>
    <s v="tier - 2"/>
  </r>
  <r>
    <s v="Id618"/>
    <s v=" Mr"/>
    <s v="Leedham"/>
    <n v="17.579999999999998"/>
    <n v="4.51"/>
    <s v="No"/>
    <x v="0"/>
    <x v="0"/>
    <x v="1"/>
    <s v="No"/>
    <s v="Underweight"/>
    <s v="Normal"/>
    <d v="1988-10-24T00:00:00"/>
    <x v="30"/>
    <s v="R1013"/>
    <s v="tier - 1"/>
    <n v="3935.18"/>
    <s v="tier - 3"/>
  </r>
  <r>
    <s v="Id619"/>
    <s v=" Mrs"/>
    <s v="Haglund"/>
    <n v="17.579999999999998"/>
    <n v="4.51"/>
    <s v="No"/>
    <x v="0"/>
    <x v="0"/>
    <x v="1"/>
    <s v="No"/>
    <s v="Underweight"/>
    <s v="Normal"/>
    <d v="2002-06-15T00:00:00"/>
    <x v="22"/>
    <s v="R1011"/>
    <s v="tier - 3"/>
    <n v="3931.51"/>
    <s v="tier - 2"/>
  </r>
  <r>
    <s v="Id620"/>
    <s v=" Mr"/>
    <s v="Mills"/>
    <n v="17.579999999999998"/>
    <n v="4.51"/>
    <s v="No"/>
    <x v="0"/>
    <x v="0"/>
    <x v="1"/>
    <s v="No"/>
    <s v="Underweight"/>
    <s v="Normal"/>
    <d v="1985-07-05T00:00:00"/>
    <x v="40"/>
    <s v="R1011"/>
    <s v="tier - 2"/>
    <n v="3910.44"/>
    <s v="tier - 2"/>
  </r>
  <r>
    <s v="Id621"/>
    <s v=" Mr"/>
    <s v="Drnjevich"/>
    <n v="17.579999999999998"/>
    <n v="4.51"/>
    <s v="No"/>
    <x v="0"/>
    <x v="0"/>
    <x v="1"/>
    <s v="No"/>
    <s v="Underweight"/>
    <s v="Normal"/>
    <d v="1997-11-24T00:00:00"/>
    <x v="34"/>
    <s v="R1013"/>
    <s v="tier - 3"/>
    <n v="3906.13"/>
    <s v="tier - 3"/>
  </r>
  <r>
    <s v="Id622"/>
    <s v=" Mr"/>
    <s v="Clay"/>
    <n v="17.579999999999998"/>
    <n v="4.51"/>
    <s v="No"/>
    <x v="0"/>
    <x v="0"/>
    <x v="1"/>
    <s v="No"/>
    <s v="Underweight"/>
    <s v="Normal"/>
    <d v="1981-08-27T00:00:00"/>
    <x v="35"/>
    <s v="R1013"/>
    <s v="tier - 2"/>
    <n v="3902.07"/>
    <s v="tier - 2"/>
  </r>
  <r>
    <s v="Id623"/>
    <s v=" Mr"/>
    <s v="Marbury"/>
    <n v="17.579999999999998"/>
    <n v="4.51"/>
    <s v="No"/>
    <x v="0"/>
    <x v="0"/>
    <x v="1"/>
    <s v="No"/>
    <s v="Underweight"/>
    <s v="Normal"/>
    <d v="1993-09-14T00:00:00"/>
    <x v="11"/>
    <s v="R1012"/>
    <s v="tier - 2"/>
    <n v="3898.35"/>
    <s v="tier - 2"/>
  </r>
  <r>
    <s v="Id624"/>
    <s v=" Mr"/>
    <s v="Coon"/>
    <n v="17.579999999999998"/>
    <n v="4.51"/>
    <s v="No"/>
    <x v="0"/>
    <x v="0"/>
    <x v="1"/>
    <s v="No"/>
    <s v="Underweight"/>
    <s v="Normal"/>
    <d v="2004-07-13T00:00:00"/>
    <x v="19"/>
    <s v="R1021"/>
    <s v="tier - 2"/>
    <n v="3889.2"/>
    <s v="tier - 2"/>
  </r>
  <r>
    <s v="Id625"/>
    <s v=" Mr"/>
    <s v="Vanttinen"/>
    <n v="17.579999999999998"/>
    <n v="4.51"/>
    <s v="No"/>
    <x v="0"/>
    <x v="0"/>
    <x v="1"/>
    <s v="No"/>
    <s v="Underweight"/>
    <s v="Normal"/>
    <d v="1996-10-23T00:00:00"/>
    <x v="32"/>
    <s v="R1013"/>
    <s v="tier - 3"/>
    <n v="3877.3"/>
    <s v="tier - 1"/>
  </r>
  <r>
    <s v="Id626"/>
    <s v=" Mr"/>
    <s v="Garges"/>
    <n v="17.579999999999998"/>
    <n v="4.51"/>
    <s v="No"/>
    <x v="0"/>
    <x v="0"/>
    <x v="1"/>
    <s v="No"/>
    <s v="Underweight"/>
    <s v="Normal"/>
    <d v="1991-07-25T00:00:00"/>
    <x v="38"/>
    <s v="R1024"/>
    <s v="tier - 3"/>
    <n v="3875.73"/>
    <s v="tier - 2"/>
  </r>
  <r>
    <s v="Id627"/>
    <s v=" Ms"/>
    <s v="Rivel"/>
    <n v="17.579999999999998"/>
    <n v="4.51"/>
    <s v="No"/>
    <x v="0"/>
    <x v="0"/>
    <x v="1"/>
    <s v="No"/>
    <s v="Underweight"/>
    <s v="Normal"/>
    <d v="1990-06-24T00:00:00"/>
    <x v="29"/>
    <s v="R1013"/>
    <s v="tier - 1"/>
    <n v="3866.86"/>
    <s v="tier - 1"/>
  </r>
  <r>
    <s v="Id628"/>
    <s v=" Mr"/>
    <s v="Lawson"/>
    <n v="17.579999999999998"/>
    <n v="4.51"/>
    <s v="No"/>
    <x v="0"/>
    <x v="0"/>
    <x v="1"/>
    <s v="No"/>
    <s v="Underweight"/>
    <s v="Normal"/>
    <d v="2001-10-18T00:00:00"/>
    <x v="31"/>
    <s v="R1011"/>
    <s v="tier - 2"/>
    <n v="3861.21"/>
    <s v="tier - 2"/>
  </r>
  <r>
    <s v="Id629"/>
    <s v=" Mr"/>
    <s v="Cale"/>
    <n v="17.579999999999998"/>
    <n v="4.51"/>
    <s v="No"/>
    <x v="0"/>
    <x v="0"/>
    <x v="1"/>
    <s v="No"/>
    <s v="Underweight"/>
    <s v="Normal"/>
    <d v="2001-06-06T00:00:00"/>
    <x v="13"/>
    <s v="R1013"/>
    <s v="tier - 3"/>
    <n v="3858.51"/>
    <s v="tier - 2"/>
  </r>
  <r>
    <s v="Id630"/>
    <s v=" Mr"/>
    <s v="Phillips"/>
    <n v="17.579999999999998"/>
    <n v="4.51"/>
    <s v="No"/>
    <x v="0"/>
    <x v="0"/>
    <x v="1"/>
    <s v="No"/>
    <s v="Underweight"/>
    <s v="Normal"/>
    <d v="1994-08-12T00:00:00"/>
    <x v="11"/>
    <s v="R1011"/>
    <s v="tier - 2"/>
    <n v="3847.67"/>
    <s v="tier - 3"/>
  </r>
  <r>
    <s v="Id631"/>
    <s v=" Ms"/>
    <s v="Stewart"/>
    <n v="17.579999999999998"/>
    <n v="4.51"/>
    <s v="No"/>
    <x v="0"/>
    <x v="0"/>
    <x v="1"/>
    <s v="No"/>
    <s v="Underweight"/>
    <s v="Normal"/>
    <d v="1981-09-29T00:00:00"/>
    <x v="8"/>
    <s v="R1013"/>
    <s v="tier - 3"/>
    <n v="3797.2"/>
    <s v="tier - 2"/>
  </r>
  <r>
    <s v="Id632"/>
    <s v=" Mr"/>
    <s v="Drotz"/>
    <n v="17.579999999999998"/>
    <n v="4.51"/>
    <s v="No"/>
    <x v="0"/>
    <x v="0"/>
    <x v="1"/>
    <s v="No"/>
    <s v="Underweight"/>
    <s v="Normal"/>
    <d v="1999-06-24T00:00:00"/>
    <x v="37"/>
    <s v="R1012"/>
    <s v="tier - 3"/>
    <n v="3796.36"/>
    <s v="tier - 2"/>
  </r>
  <r>
    <s v="Id633"/>
    <s v=" Ms"/>
    <s v="Mutai"/>
    <n v="17.579999999999998"/>
    <n v="4.51"/>
    <s v="No"/>
    <x v="0"/>
    <x v="0"/>
    <x v="1"/>
    <s v="No"/>
    <s v="Underweight"/>
    <s v="Normal"/>
    <d v="1988-08-28T00:00:00"/>
    <x v="34"/>
    <s v="R1012"/>
    <s v="tier - 3"/>
    <n v="3793.55"/>
    <s v="tier - 2"/>
  </r>
  <r>
    <s v="Id634"/>
    <s v=" Mr"/>
    <s v="Lovlien"/>
    <n v="17.579999999999998"/>
    <n v="4.51"/>
    <s v="No"/>
    <x v="0"/>
    <x v="0"/>
    <x v="1"/>
    <s v="No"/>
    <s v="Underweight"/>
    <s v="Normal"/>
    <d v="1981-12-13T00:00:00"/>
    <x v="18"/>
    <s v="R1012"/>
    <s v="tier - 1"/>
    <n v="3785.77"/>
    <s v="tier - 2"/>
  </r>
  <r>
    <s v="Id635"/>
    <s v=" Mr"/>
    <s v="Bruns"/>
    <n v="17.579999999999998"/>
    <n v="4.51"/>
    <s v="No"/>
    <x v="0"/>
    <x v="0"/>
    <x v="1"/>
    <s v="No"/>
    <s v="Underweight"/>
    <s v="Normal"/>
    <d v="1987-10-24T00:00:00"/>
    <x v="30"/>
    <s v="R1013"/>
    <s v="tier - 3"/>
    <n v="3773.23"/>
    <s v="tier - 2"/>
  </r>
  <r>
    <s v="Id636"/>
    <s v=" Ms"/>
    <s v="Stoney"/>
    <n v="17.579999999999998"/>
    <n v="4.51"/>
    <s v="No"/>
    <x v="0"/>
    <x v="0"/>
    <x v="1"/>
    <s v="No"/>
    <s v="Underweight"/>
    <s v="Normal"/>
    <d v="1994-11-21T00:00:00"/>
    <x v="31"/>
    <s v="R1012"/>
    <s v="tier - 1"/>
    <n v="3766.88"/>
    <s v="tier - 2"/>
  </r>
  <r>
    <s v="Id637"/>
    <s v=" Ms"/>
    <s v="Markert"/>
    <n v="17.579999999999998"/>
    <n v="4.51"/>
    <s v="No"/>
    <x v="0"/>
    <x v="0"/>
    <x v="1"/>
    <s v="No"/>
    <s v="Underweight"/>
    <s v="Normal"/>
    <d v="1991-10-24T00:00:00"/>
    <x v="9"/>
    <s v="R1016"/>
    <s v="tier - 3"/>
    <n v="3761.29"/>
    <s v="tier - 2"/>
  </r>
  <r>
    <s v="Id638"/>
    <s v=" Ms"/>
    <s v="McLucas"/>
    <n v="17.579999999999998"/>
    <n v="4.51"/>
    <s v="No"/>
    <x v="0"/>
    <x v="0"/>
    <x v="1"/>
    <s v="No"/>
    <s v="Underweight"/>
    <s v="Normal"/>
    <d v="1991-08-25T00:00:00"/>
    <x v="18"/>
    <s v="R1025"/>
    <s v="tier - 1"/>
    <n v="3757.84"/>
    <s v="tier - 2"/>
  </r>
  <r>
    <s v="Id639"/>
    <s v=" Mr"/>
    <s v="Erwin"/>
    <n v="17.579999999999998"/>
    <n v="4.51"/>
    <s v="No"/>
    <x v="0"/>
    <x v="0"/>
    <x v="1"/>
    <s v="No"/>
    <s v="Underweight"/>
    <s v="Normal"/>
    <d v="1991-10-28T00:00:00"/>
    <x v="24"/>
    <s v="R1011"/>
    <s v="tier - 2"/>
    <n v="3756.62"/>
    <s v="tier - 2"/>
  </r>
  <r>
    <s v="Id640"/>
    <s v=" Ms"/>
    <s v="Osborne"/>
    <n v="17.579999999999998"/>
    <n v="4.51"/>
    <s v="No"/>
    <x v="0"/>
    <x v="0"/>
    <x v="1"/>
    <s v="No"/>
    <s v="Underweight"/>
    <s v="Normal"/>
    <d v="1993-06-22T00:00:00"/>
    <x v="9"/>
    <s v="R1012"/>
    <s v="tier - 2"/>
    <n v="3736.46"/>
    <s v="tier - 2"/>
  </r>
  <r>
    <s v="Id641"/>
    <s v=" Ms"/>
    <s v="Otsuka"/>
    <n v="17.579999999999998"/>
    <n v="4.51"/>
    <s v="No"/>
    <x v="0"/>
    <x v="0"/>
    <x v="1"/>
    <s v="No"/>
    <s v="Underweight"/>
    <s v="Normal"/>
    <d v="1994-08-22T00:00:00"/>
    <x v="9"/>
    <s v="R1012"/>
    <s v="tier - 3"/>
    <n v="3732.63"/>
    <s v="tier - 2"/>
  </r>
  <r>
    <s v="Id642"/>
    <s v=" Ms"/>
    <s v="Smith"/>
    <n v="17.579999999999998"/>
    <n v="4.51"/>
    <s v="No"/>
    <x v="0"/>
    <x v="0"/>
    <x v="1"/>
    <s v="No"/>
    <s v="Underweight"/>
    <s v="Normal"/>
    <d v="1986-12-01T00:00:00"/>
    <x v="46"/>
    <s v="R1013"/>
    <s v="tier - 2"/>
    <n v="3731.6"/>
    <s v="tier - 2"/>
  </r>
  <r>
    <s v="Id643"/>
    <s v=" Ms"/>
    <s v="Myers"/>
    <n v="17.579999999999998"/>
    <n v="4.51"/>
    <s v="No"/>
    <x v="0"/>
    <x v="0"/>
    <x v="1"/>
    <s v="No"/>
    <s v="Underweight"/>
    <s v="Normal"/>
    <d v="2004-11-05T00:00:00"/>
    <x v="0"/>
    <s v="R1013"/>
    <s v="tier - 2"/>
    <n v="3722.23"/>
    <s v="tier - 2"/>
  </r>
  <r>
    <s v="Id644"/>
    <s v=" Mr"/>
    <s v="Cote"/>
    <n v="17.579999999999998"/>
    <n v="4.51"/>
    <s v="No"/>
    <x v="0"/>
    <x v="0"/>
    <x v="1"/>
    <s v="No"/>
    <s v="Underweight"/>
    <s v="Normal"/>
    <d v="1989-12-02T00:00:00"/>
    <x v="16"/>
    <s v="R1013"/>
    <s v="tier - 2"/>
    <n v="3704.35"/>
    <s v="tier - 2"/>
  </r>
  <r>
    <s v="Id645"/>
    <s v=" Mr"/>
    <s v="Ehrhardt"/>
    <n v="17.579999999999998"/>
    <n v="4.51"/>
    <s v="No"/>
    <x v="0"/>
    <x v="0"/>
    <x v="1"/>
    <s v="No"/>
    <s v="Underweight"/>
    <s v="Normal"/>
    <d v="1988-08-18T00:00:00"/>
    <x v="40"/>
    <s v="R1013"/>
    <s v="tier - 3"/>
    <n v="3699.54"/>
    <s v="tier - 2"/>
  </r>
  <r>
    <s v="Id646"/>
    <s v=" Mr"/>
    <s v="Petersen"/>
    <n v="17.579999999999998"/>
    <n v="4.51"/>
    <s v="No"/>
    <x v="0"/>
    <x v="0"/>
    <x v="1"/>
    <s v="No"/>
    <s v="Underweight"/>
    <s v="Normal"/>
    <d v="1995-10-21T00:00:00"/>
    <x v="39"/>
    <s v="R1011"/>
    <s v="tier - 3"/>
    <n v="3693.43"/>
    <s v="tier - 2"/>
  </r>
  <r>
    <s v="Id647"/>
    <s v=" Ms"/>
    <s v="Ertel"/>
    <n v="17.579999999999998"/>
    <n v="4.51"/>
    <s v="No"/>
    <x v="0"/>
    <x v="0"/>
    <x v="1"/>
    <s v="No"/>
    <s v="Underweight"/>
    <s v="Normal"/>
    <d v="1981-12-14T00:00:00"/>
    <x v="43"/>
    <s v="R1013"/>
    <s v="tier - 2"/>
    <n v="3688.38"/>
    <s v="tier - 2"/>
  </r>
  <r>
    <s v="Id648"/>
    <s v=" Mr"/>
    <s v="Lanza"/>
    <n v="17.579999999999998"/>
    <n v="4.51"/>
    <s v="No"/>
    <x v="0"/>
    <x v="0"/>
    <x v="1"/>
    <s v="No"/>
    <s v="Underweight"/>
    <s v="Normal"/>
    <d v="2003-07-10T00:00:00"/>
    <x v="35"/>
    <s v="R1013"/>
    <s v="tier - 2"/>
    <n v="3688.35"/>
    <s v="tier - 2"/>
  </r>
  <r>
    <s v="Id649"/>
    <s v=" Mr"/>
    <s v="Picklesimer"/>
    <n v="17.579999999999998"/>
    <n v="4.51"/>
    <s v="No"/>
    <x v="0"/>
    <x v="0"/>
    <x v="1"/>
    <s v="No"/>
    <s v="Underweight"/>
    <s v="Normal"/>
    <d v="1984-07-06T00:00:00"/>
    <x v="10"/>
    <s v="R1012"/>
    <s v="tier - 3"/>
    <n v="3678.86"/>
    <s v="tier - 2"/>
  </r>
  <r>
    <s v="Id650"/>
    <s v=" Mr"/>
    <s v="Giles"/>
    <n v="17.579999999999998"/>
    <n v="4.51"/>
    <s v="No"/>
    <x v="0"/>
    <x v="0"/>
    <x v="1"/>
    <s v="No"/>
    <s v="Underweight"/>
    <s v="Normal"/>
    <d v="1990-11-08T00:00:00"/>
    <x v="28"/>
    <s v="R1024"/>
    <s v="tier - 3"/>
    <n v="3653.29"/>
    <s v="tier - 2"/>
  </r>
  <r>
    <s v="Id651"/>
    <s v=" Mr"/>
    <s v="Harmon"/>
    <n v="17.579999999999998"/>
    <n v="4.51"/>
    <s v="No"/>
    <x v="0"/>
    <x v="0"/>
    <x v="1"/>
    <s v="No"/>
    <s v="Underweight"/>
    <s v="Normal"/>
    <d v="1992-11-17T00:00:00"/>
    <x v="25"/>
    <s v="R1013"/>
    <s v="tier - 2"/>
    <n v="3645.09"/>
    <s v="tier - 1"/>
  </r>
  <r>
    <s v="Id652"/>
    <s v=" Mrs"/>
    <s v="Pennings"/>
    <n v="17.579999999999998"/>
    <n v="4.51"/>
    <s v="No"/>
    <x v="0"/>
    <x v="0"/>
    <x v="1"/>
    <s v="No"/>
    <s v="Underweight"/>
    <s v="Normal"/>
    <d v="1985-06-14T00:00:00"/>
    <x v="0"/>
    <s v="R1025"/>
    <s v="tier - 1"/>
    <n v="3622.13"/>
    <s v="tier - 2"/>
  </r>
  <r>
    <s v="Id653"/>
    <s v=" Ms"/>
    <s v="Tseronis"/>
    <n v="17.579999999999998"/>
    <n v="4.51"/>
    <s v="No"/>
    <x v="0"/>
    <x v="0"/>
    <x v="1"/>
    <s v="No"/>
    <s v="Underweight"/>
    <s v="Normal"/>
    <d v="1990-10-11T00:00:00"/>
    <x v="9"/>
    <s v="R1013"/>
    <s v="tier - 1"/>
    <n v="3606.43"/>
    <s v="tier - 2"/>
  </r>
  <r>
    <s v="Id654"/>
    <s v=" Mr"/>
    <s v="Aliff"/>
    <n v="17.579999999999998"/>
    <n v="4.51"/>
    <s v="No"/>
    <x v="0"/>
    <x v="0"/>
    <x v="1"/>
    <s v="No"/>
    <s v="Underweight"/>
    <s v="Normal"/>
    <d v="1988-11-04T00:00:00"/>
    <x v="6"/>
    <s v="R1013"/>
    <s v="tier - 1"/>
    <n v="3603.6"/>
    <s v="tier - 2"/>
  </r>
  <r>
    <s v="Id655"/>
    <s v=" Mr"/>
    <s v="Willenberg"/>
    <n v="17.579999999999998"/>
    <n v="4.51"/>
    <s v="No"/>
    <x v="0"/>
    <x v="0"/>
    <x v="1"/>
    <s v="No"/>
    <s v="Underweight"/>
    <s v="Normal"/>
    <d v="1999-08-12T00:00:00"/>
    <x v="47"/>
    <s v="R1011"/>
    <s v="tier - 2"/>
    <n v="3597.6"/>
    <s v="tier - 2"/>
  </r>
  <r>
    <s v="Id656"/>
    <s v=" Ms"/>
    <s v="Millett"/>
    <n v="17.579999999999998"/>
    <n v="4.51"/>
    <s v="No"/>
    <x v="0"/>
    <x v="0"/>
    <x v="1"/>
    <s v="No"/>
    <s v="Underweight"/>
    <s v="Normal"/>
    <d v="1997-11-04T00:00:00"/>
    <x v="32"/>
    <s v="R1013"/>
    <s v="tier - 2"/>
    <n v="3594.17"/>
    <s v="tier - 2"/>
  </r>
  <r>
    <s v="Id657"/>
    <s v=" Ms"/>
    <s v="Haley"/>
    <n v="17.579999999999998"/>
    <n v="4.51"/>
    <s v="No"/>
    <x v="0"/>
    <x v="0"/>
    <x v="1"/>
    <s v="No"/>
    <s v="Underweight"/>
    <s v="Normal"/>
    <d v="1999-06-06T00:00:00"/>
    <x v="28"/>
    <s v="R1021"/>
    <s v="tier - 3"/>
    <n v="3591.48"/>
    <s v="tier - 2"/>
  </r>
  <r>
    <s v="Id658"/>
    <s v=" Ms"/>
    <s v="Ackerman"/>
    <n v="17.579999999999998"/>
    <n v="4.51"/>
    <s v="No"/>
    <x v="0"/>
    <x v="0"/>
    <x v="1"/>
    <s v="No"/>
    <s v="Underweight"/>
    <s v="Normal"/>
    <d v="1986-12-27T00:00:00"/>
    <x v="35"/>
    <s v="R1013"/>
    <s v="tier - 2"/>
    <n v="3589.14"/>
    <s v="tier - 2"/>
  </r>
  <r>
    <s v="Id659"/>
    <s v=" Ms"/>
    <s v="Valdez"/>
    <n v="17.579999999999998"/>
    <n v="4.51"/>
    <s v="No"/>
    <x v="0"/>
    <x v="0"/>
    <x v="1"/>
    <s v="No"/>
    <s v="Underweight"/>
    <s v="Normal"/>
    <d v="2001-11-11T00:00:00"/>
    <x v="46"/>
    <s v="R1011"/>
    <s v="tier - 2"/>
    <n v="3579.83"/>
    <s v="tier - 2"/>
  </r>
  <r>
    <s v="Id660"/>
    <s v=" Ms"/>
    <s v="Michaud"/>
    <n v="17.579999999999998"/>
    <n v="4.51"/>
    <s v="No"/>
    <x v="0"/>
    <x v="0"/>
    <x v="1"/>
    <s v="No"/>
    <s v="Underweight"/>
    <s v="Normal"/>
    <d v="1988-08-18T00:00:00"/>
    <x v="30"/>
    <s v="R1014"/>
    <s v="tier - 1"/>
    <n v="3569.96"/>
    <s v="tier - 2"/>
  </r>
  <r>
    <s v="Id661"/>
    <s v=" Ms"/>
    <s v="Gunnink"/>
    <n v="17.579999999999998"/>
    <n v="4.51"/>
    <s v="No"/>
    <x v="0"/>
    <x v="0"/>
    <x v="1"/>
    <s v="No"/>
    <s v="Underweight"/>
    <s v="Normal"/>
    <d v="1981-10-10T00:00:00"/>
    <x v="35"/>
    <s v="R1013"/>
    <s v="tier - 1"/>
    <n v="3562.87"/>
    <s v="tier - 2"/>
  </r>
  <r>
    <s v="Id662"/>
    <s v=" Ms"/>
    <s v="Knight"/>
    <n v="17.579999999999998"/>
    <n v="4.51"/>
    <s v="No"/>
    <x v="0"/>
    <x v="0"/>
    <x v="1"/>
    <s v="No"/>
    <s v="Underweight"/>
    <s v="Normal"/>
    <d v="1995-06-16T00:00:00"/>
    <x v="21"/>
    <s v="R1013"/>
    <s v="tier - 1"/>
    <n v="3561.89"/>
    <s v="tier - 2"/>
  </r>
  <r>
    <s v="Id663"/>
    <s v=" Ms"/>
    <s v="Grosscup"/>
    <n v="17.579999999999998"/>
    <n v="4.51"/>
    <s v="No"/>
    <x v="0"/>
    <x v="0"/>
    <x v="1"/>
    <s v="No"/>
    <s v="Underweight"/>
    <s v="Normal"/>
    <d v="1995-10-09T00:00:00"/>
    <x v="44"/>
    <s v="R1013"/>
    <s v="tier - 3"/>
    <n v="3558.62"/>
    <s v="tier - 2"/>
  </r>
  <r>
    <s v="Id664"/>
    <s v=" Ms"/>
    <s v="Koniuch"/>
    <n v="17.579999999999998"/>
    <n v="4.51"/>
    <s v="No"/>
    <x v="0"/>
    <x v="0"/>
    <x v="1"/>
    <s v="No"/>
    <s v="Underweight"/>
    <s v="Normal"/>
    <d v="1994-09-24T00:00:00"/>
    <x v="3"/>
    <s v="R1011"/>
    <s v="tier - 3"/>
    <n v="3556.92"/>
    <s v="tier - 2"/>
  </r>
  <r>
    <s v="Id665"/>
    <s v=" Ms"/>
    <s v="Heitzman"/>
    <n v="17.579999999999998"/>
    <n v="4.51"/>
    <s v="No"/>
    <x v="0"/>
    <x v="0"/>
    <x v="1"/>
    <s v="No"/>
    <s v="Underweight"/>
    <s v="Normal"/>
    <d v="1992-12-22T00:00:00"/>
    <x v="46"/>
    <s v="R1012"/>
    <s v="tier - 3"/>
    <n v="3554.2"/>
    <s v="tier - 2"/>
  </r>
  <r>
    <s v="Id666"/>
    <s v=" Mr"/>
    <s v="Tatton"/>
    <n v="17.579999999999998"/>
    <n v="4.51"/>
    <s v="No"/>
    <x v="0"/>
    <x v="0"/>
    <x v="1"/>
    <s v="No"/>
    <s v="Underweight"/>
    <s v="Normal"/>
    <d v="1988-10-15T00:00:00"/>
    <x v="42"/>
    <s v="R1011"/>
    <s v="tier - 1"/>
    <n v="3540.12"/>
    <s v="tier - 2"/>
  </r>
  <r>
    <s v="Id667"/>
    <s v=" Mr"/>
    <s v="Flanagan"/>
    <n v="17.579999999999998"/>
    <n v="4.51"/>
    <s v="No"/>
    <x v="0"/>
    <x v="0"/>
    <x v="1"/>
    <s v="No"/>
    <s v="Underweight"/>
    <s v="Normal"/>
    <d v="2003-08-24T00:00:00"/>
    <x v="44"/>
    <s v="R1013"/>
    <s v="tier - 2"/>
    <n v="3538.9"/>
    <s v="tier - 2"/>
  </r>
  <r>
    <s v="Id668"/>
    <s v=" Mr"/>
    <s v="Funk"/>
    <n v="17.579999999999998"/>
    <n v="4.51"/>
    <s v="No"/>
    <x v="0"/>
    <x v="0"/>
    <x v="1"/>
    <s v="No"/>
    <s v="Underweight"/>
    <s v="Normal"/>
    <d v="1998-09-16T00:00:00"/>
    <x v="19"/>
    <s v="R1012"/>
    <s v="tier - 3"/>
    <n v="3537.7"/>
    <s v="tier - 3"/>
  </r>
  <r>
    <s v="Id669"/>
    <s v=" Mrs"/>
    <s v="Davenport"/>
    <n v="17.579999999999998"/>
    <n v="4.51"/>
    <s v="No"/>
    <x v="0"/>
    <x v="0"/>
    <x v="1"/>
    <s v="No"/>
    <s v="Underweight"/>
    <s v="Normal"/>
    <d v="1999-09-22T00:00:00"/>
    <x v="27"/>
    <s v="R1012"/>
    <s v="tier - 2"/>
    <n v="3500.61"/>
    <s v="tier - 2"/>
  </r>
  <r>
    <s v="Id670"/>
    <s v=" Mr"/>
    <s v="Nicholson"/>
    <n v="17.579999999999998"/>
    <n v="4.51"/>
    <s v="No"/>
    <x v="0"/>
    <x v="0"/>
    <x v="1"/>
    <s v="No"/>
    <s v="Underweight"/>
    <s v="Normal"/>
    <d v="1996-09-19T00:00:00"/>
    <x v="19"/>
    <s v="R1013"/>
    <s v="tier - 3"/>
    <n v="3484.33"/>
    <s v="tier - 3"/>
  </r>
  <r>
    <s v="Id671"/>
    <s v=" Ms"/>
    <s v="Lindbloom"/>
    <n v="17.579999999999998"/>
    <n v="4.51"/>
    <s v="No"/>
    <x v="0"/>
    <x v="0"/>
    <x v="1"/>
    <s v="No"/>
    <s v="Underweight"/>
    <s v="Normal"/>
    <d v="2004-06-26T00:00:00"/>
    <x v="5"/>
    <s v="R1013"/>
    <s v="tier - 3"/>
    <n v="3481.87"/>
    <s v="tier - 2"/>
  </r>
  <r>
    <s v="Id672"/>
    <s v=" Mr"/>
    <s v="Wijayaratne"/>
    <n v="17.579999999999998"/>
    <n v="4.51"/>
    <s v="No"/>
    <x v="0"/>
    <x v="0"/>
    <x v="1"/>
    <s v="No"/>
    <s v="Underweight"/>
    <s v="Normal"/>
    <d v="1993-10-12T00:00:00"/>
    <x v="6"/>
    <s v="R1024"/>
    <s v="tier - 2"/>
    <n v="3471.41"/>
    <s v="tier - 2"/>
  </r>
  <r>
    <s v="Id673"/>
    <s v=" Mr"/>
    <s v="Ainsworth"/>
    <n v="17.579999999999998"/>
    <n v="4.51"/>
    <s v="No"/>
    <x v="0"/>
    <x v="0"/>
    <x v="1"/>
    <s v="No"/>
    <s v="Underweight"/>
    <s v="Normal"/>
    <d v="2003-07-29T00:00:00"/>
    <x v="44"/>
    <s v="R1012"/>
    <s v="tier - 1"/>
    <n v="3463.51"/>
    <s v="tier - 2"/>
  </r>
  <r>
    <s v="Id674"/>
    <s v=" Mr"/>
    <s v="Gayagoy"/>
    <n v="17.579999999999998"/>
    <n v="4.51"/>
    <s v="No"/>
    <x v="0"/>
    <x v="0"/>
    <x v="1"/>
    <s v="No"/>
    <s v="Underweight"/>
    <s v="Normal"/>
    <d v="1987-09-14T00:00:00"/>
    <x v="17"/>
    <s v="R1011"/>
    <s v="tier - 1"/>
    <n v="3453.77"/>
    <s v="tier - 2"/>
  </r>
  <r>
    <s v="Id675"/>
    <s v=" Mr"/>
    <s v="Fitzmaurice"/>
    <n v="17.579999999999998"/>
    <n v="4.51"/>
    <s v="No"/>
    <x v="0"/>
    <x v="0"/>
    <x v="1"/>
    <s v="No"/>
    <s v="Underweight"/>
    <s v="Normal"/>
    <d v="2000-06-20T00:00:00"/>
    <x v="28"/>
    <s v="R1013"/>
    <s v="tier - 1"/>
    <n v="3443.06"/>
    <s v="tier - 2"/>
  </r>
  <r>
    <s v="Id676"/>
    <s v=" Ms"/>
    <s v="Rodriguez"/>
    <n v="17.579999999999998"/>
    <n v="4.51"/>
    <s v="No"/>
    <x v="0"/>
    <x v="0"/>
    <x v="1"/>
    <s v="No"/>
    <s v="Underweight"/>
    <s v="Normal"/>
    <d v="1986-08-27T00:00:00"/>
    <x v="2"/>
    <s v="R1012"/>
    <s v="tier - 1"/>
    <n v="3436.5"/>
    <s v="tier - 2"/>
  </r>
  <r>
    <s v="Id677"/>
    <s v=" Ms"/>
    <s v="Tsoucas"/>
    <n v="17.579999999999998"/>
    <n v="4.51"/>
    <s v="No"/>
    <x v="0"/>
    <x v="0"/>
    <x v="1"/>
    <s v="No"/>
    <s v="Underweight"/>
    <s v="Normal"/>
    <d v="2001-12-26T00:00:00"/>
    <x v="36"/>
    <s v="R1012"/>
    <s v="tier - 2"/>
    <n v="3434.38"/>
    <s v="tier - 2"/>
  </r>
  <r>
    <s v="Id678"/>
    <s v=" Ms"/>
    <s v="Muhly"/>
    <n v="17.579999999999998"/>
    <n v="4.51"/>
    <s v="No"/>
    <x v="0"/>
    <x v="0"/>
    <x v="1"/>
    <s v="No"/>
    <s v="Underweight"/>
    <s v="Normal"/>
    <d v="1996-12-19T00:00:00"/>
    <x v="44"/>
    <s v="R1013"/>
    <s v="tier - 2"/>
    <n v="3410.32"/>
    <s v="tier - 2"/>
  </r>
  <r>
    <s v="Id679"/>
    <s v=" Ms"/>
    <s v="Lund"/>
    <n v="17.579999999999998"/>
    <n v="4.51"/>
    <s v="No"/>
    <x v="0"/>
    <x v="0"/>
    <x v="1"/>
    <s v="No"/>
    <s v="Underweight"/>
    <s v="Normal"/>
    <d v="2004-07-16T00:00:00"/>
    <x v="2"/>
    <s v="R1011"/>
    <s v="tier - 2"/>
    <n v="3393.36"/>
    <s v="tier - 2"/>
  </r>
  <r>
    <s v="Id680"/>
    <s v=" Ms"/>
    <s v="Battaglino"/>
    <n v="17.579999999999998"/>
    <n v="4.51"/>
    <s v="No"/>
    <x v="0"/>
    <x v="0"/>
    <x v="1"/>
    <s v="No"/>
    <s v="Underweight"/>
    <s v="Normal"/>
    <d v="1996-08-10T00:00:00"/>
    <x v="4"/>
    <s v="R1016"/>
    <s v="tier - 3"/>
    <n v="3392.37"/>
    <s v="tier - 2"/>
  </r>
  <r>
    <s v="Id681"/>
    <s v=" Ms"/>
    <s v="Pena"/>
    <n v="17.579999999999998"/>
    <n v="4.51"/>
    <s v="No"/>
    <x v="0"/>
    <x v="0"/>
    <x v="1"/>
    <s v="No"/>
    <s v="Underweight"/>
    <s v="Normal"/>
    <d v="1996-11-13T00:00:00"/>
    <x v="28"/>
    <s v="R1013"/>
    <s v="tier - 2"/>
    <n v="3385.4"/>
    <s v="tier - 2"/>
  </r>
  <r>
    <s v="Id682"/>
    <s v=" Ms"/>
    <s v="Thomason"/>
    <n v="17.579999999999998"/>
    <n v="4.51"/>
    <s v="No"/>
    <x v="0"/>
    <x v="0"/>
    <x v="1"/>
    <s v="No"/>
    <s v="Underweight"/>
    <s v="Normal"/>
    <d v="1996-12-14T00:00:00"/>
    <x v="45"/>
    <s v="R1025"/>
    <s v="tier - 1"/>
    <n v="3378.91"/>
    <s v="tier - 2"/>
  </r>
  <r>
    <s v="Id683"/>
    <s v=" Mr"/>
    <s v="Hancox"/>
    <n v="17.579999999999998"/>
    <n v="4.51"/>
    <s v="No"/>
    <x v="0"/>
    <x v="0"/>
    <x v="1"/>
    <s v="No"/>
    <s v="Underweight"/>
    <s v="Normal"/>
    <d v="1993-10-07T00:00:00"/>
    <x v="43"/>
    <s v="R1011"/>
    <s v="tier - 2"/>
    <n v="3366.67"/>
    <s v="tier - 2"/>
  </r>
  <r>
    <s v="Id684"/>
    <s v=" Ms"/>
    <s v="Canarecci"/>
    <n v="17.579999999999998"/>
    <n v="4.51"/>
    <s v="No"/>
    <x v="0"/>
    <x v="0"/>
    <x v="1"/>
    <s v="No"/>
    <s v="Underweight"/>
    <s v="Normal"/>
    <d v="1995-06-23T00:00:00"/>
    <x v="1"/>
    <s v="R1011"/>
    <s v="tier - 3"/>
    <n v="3353.47"/>
    <s v="tier - 2"/>
  </r>
  <r>
    <s v="Id685"/>
    <s v=" Ms"/>
    <s v="Toupin"/>
    <n v="17.579999999999998"/>
    <n v="4.51"/>
    <s v="No"/>
    <x v="0"/>
    <x v="0"/>
    <x v="1"/>
    <s v="No"/>
    <s v="Underweight"/>
    <s v="Normal"/>
    <d v="1993-10-28T00:00:00"/>
    <x v="41"/>
    <s v="R1013"/>
    <s v="tier - 1"/>
    <n v="3353.28"/>
    <s v="tier - 2"/>
  </r>
  <r>
    <s v="Id686"/>
    <s v=" Ms"/>
    <s v="Mulley"/>
    <n v="17.579999999999998"/>
    <n v="4.51"/>
    <s v="No"/>
    <x v="0"/>
    <x v="0"/>
    <x v="1"/>
    <s v="No"/>
    <s v="Underweight"/>
    <s v="Normal"/>
    <d v="1991-09-01T00:00:00"/>
    <x v="28"/>
    <s v="R1011"/>
    <s v="tier - 1"/>
    <n v="3342.79"/>
    <s v="tier - 2"/>
  </r>
  <r>
    <s v="Id687"/>
    <s v=" Ms"/>
    <s v="Parry"/>
    <n v="17.579999999999998"/>
    <n v="4.51"/>
    <s v="No"/>
    <x v="0"/>
    <x v="0"/>
    <x v="1"/>
    <s v="No"/>
    <s v="Underweight"/>
    <s v="Normal"/>
    <d v="1997-06-20T00:00:00"/>
    <x v="2"/>
    <s v="R1011"/>
    <s v="tier - 3"/>
    <n v="3309.79"/>
    <s v="tier - 3"/>
  </r>
  <r>
    <s v="Id688"/>
    <s v=" Ms"/>
    <s v="Mason Cox"/>
    <n v="17.579999999999998"/>
    <n v="4.51"/>
    <s v="No"/>
    <x v="0"/>
    <x v="0"/>
    <x v="1"/>
    <s v="No"/>
    <s v="Underweight"/>
    <s v="Normal"/>
    <d v="2003-11-18T00:00:00"/>
    <x v="22"/>
    <s v="R1023"/>
    <s v="tier - 1"/>
    <n v="3308.46"/>
    <s v="tier - 2"/>
  </r>
  <r>
    <s v="Id689"/>
    <s v=" Mrs"/>
    <s v="Thompson"/>
    <n v="17.579999999999998"/>
    <n v="4.51"/>
    <s v="No"/>
    <x v="0"/>
    <x v="0"/>
    <x v="1"/>
    <s v="No"/>
    <s v="Underweight"/>
    <s v="Normal"/>
    <d v="2003-12-05T00:00:00"/>
    <x v="6"/>
    <s v="R1013"/>
    <s v="tier - 2"/>
    <n v="3300.7"/>
    <s v="tier - 2"/>
  </r>
  <r>
    <s v="Id690"/>
    <s v=" Ms"/>
    <s v="Nelson"/>
    <n v="17.579999999999998"/>
    <n v="4.51"/>
    <s v="No"/>
    <x v="0"/>
    <x v="0"/>
    <x v="1"/>
    <s v="No"/>
    <s v="Underweight"/>
    <s v="Normal"/>
    <d v="2003-07-03T00:00:00"/>
    <x v="19"/>
    <s v="R1024"/>
    <s v="tier - 3"/>
    <n v="3280.22"/>
    <s v="tier - 2"/>
  </r>
  <r>
    <s v="Id691"/>
    <s v=" Mr"/>
    <s v="Forte"/>
    <n v="17.579999999999998"/>
    <n v="4.51"/>
    <s v="No"/>
    <x v="0"/>
    <x v="0"/>
    <x v="1"/>
    <s v="No"/>
    <s v="Underweight"/>
    <s v="Normal"/>
    <d v="2001-10-06T00:00:00"/>
    <x v="14"/>
    <s v="R1011"/>
    <s v="tier - 1"/>
    <n v="3279.87"/>
    <s v="tier - 2"/>
  </r>
  <r>
    <s v="Id692"/>
    <s v=" Mr"/>
    <s v="Corona Iturriaga"/>
    <n v="17.579999999999998"/>
    <n v="4.51"/>
    <s v="No"/>
    <x v="0"/>
    <x v="0"/>
    <x v="1"/>
    <s v="No"/>
    <s v="Underweight"/>
    <s v="Normal"/>
    <d v="1994-07-01T00:00:00"/>
    <x v="23"/>
    <s v="R1013"/>
    <s v="tier - 3"/>
    <n v="3277.16"/>
    <s v="tier - 2"/>
  </r>
  <r>
    <s v="Id693"/>
    <s v=" Mr"/>
    <s v="McCollum"/>
    <n v="17.579999999999998"/>
    <n v="4.51"/>
    <s v="No"/>
    <x v="0"/>
    <x v="0"/>
    <x v="1"/>
    <s v="No"/>
    <s v="Underweight"/>
    <s v="Normal"/>
    <d v="1994-12-02T00:00:00"/>
    <x v="22"/>
    <s v="R1012"/>
    <s v="tier - 1"/>
    <n v="3268.85"/>
    <s v="tier - 3"/>
  </r>
  <r>
    <s v="Id694"/>
    <s v=" Mr"/>
    <s v="Hevner"/>
    <n v="17.579999999999998"/>
    <n v="4.51"/>
    <s v="No"/>
    <x v="0"/>
    <x v="0"/>
    <x v="1"/>
    <s v="No"/>
    <s v="Underweight"/>
    <s v="Normal"/>
    <d v="1991-11-13T00:00:00"/>
    <x v="33"/>
    <s v="R1011"/>
    <s v="tier - 2"/>
    <n v="3260.2"/>
    <s v="tier - 3"/>
  </r>
  <r>
    <s v="Id695"/>
    <s v=" Ms"/>
    <s v="Looi"/>
    <n v="17.579999999999998"/>
    <n v="4.51"/>
    <s v="No"/>
    <x v="0"/>
    <x v="0"/>
    <x v="1"/>
    <s v="No"/>
    <s v="Underweight"/>
    <s v="Normal"/>
    <d v="1997-09-02T00:00:00"/>
    <x v="31"/>
    <s v="R1013"/>
    <s v="tier - 3"/>
    <n v="3238.44"/>
    <s v="tier - 2"/>
  </r>
  <r>
    <s v="Id696"/>
    <s v=" Mr"/>
    <s v="Power"/>
    <n v="17.579999999999998"/>
    <n v="4.51"/>
    <s v="No"/>
    <x v="0"/>
    <x v="0"/>
    <x v="1"/>
    <s v="No"/>
    <s v="Underweight"/>
    <s v="Normal"/>
    <d v="1997-08-02T00:00:00"/>
    <x v="45"/>
    <s v="R1017"/>
    <s v="tier - 3"/>
    <n v="3227.12"/>
    <s v="tier - 2"/>
  </r>
  <r>
    <s v="Id697"/>
    <s v=" Ms"/>
    <s v="Routon"/>
    <n v="17.579999999999998"/>
    <n v="4.51"/>
    <s v="No"/>
    <x v="0"/>
    <x v="0"/>
    <x v="1"/>
    <s v="No"/>
    <s v="Underweight"/>
    <s v="Normal"/>
    <d v="1997-07-06T00:00:00"/>
    <x v="47"/>
    <s v="R1021"/>
    <s v="tier - 2"/>
    <n v="3213.62"/>
    <s v="tier - 2"/>
  </r>
  <r>
    <s v="Id698"/>
    <s v=" Mr"/>
    <s v="Dochelli"/>
    <n v="17.579999999999998"/>
    <n v="4.51"/>
    <s v="No"/>
    <x v="0"/>
    <x v="0"/>
    <x v="1"/>
    <s v="No"/>
    <s v="Underweight"/>
    <s v="Normal"/>
    <d v="1997-12-22T00:00:00"/>
    <x v="44"/>
    <s v="R1025"/>
    <s v="tier - 3"/>
    <n v="3208.79"/>
    <s v="tier - 2"/>
  </r>
  <r>
    <s v="Id699"/>
    <s v=" Ms"/>
    <s v="Gillespie"/>
    <n v="17.579999999999998"/>
    <n v="4.51"/>
    <s v="No"/>
    <x v="0"/>
    <x v="0"/>
    <x v="1"/>
    <s v="No"/>
    <s v="Underweight"/>
    <s v="Normal"/>
    <d v="1997-07-05T00:00:00"/>
    <x v="13"/>
    <s v="R1011"/>
    <s v="tier - 3"/>
    <n v="3206.49"/>
    <s v="tier - 2"/>
  </r>
  <r>
    <s v="Id700"/>
    <s v=" Ms"/>
    <s v="Oskvig"/>
    <n v="17.579999999999998"/>
    <n v="4.51"/>
    <s v="No"/>
    <x v="0"/>
    <x v="0"/>
    <x v="1"/>
    <s v="No"/>
    <s v="Underweight"/>
    <s v="Normal"/>
    <d v="2000-09-23T00:00:00"/>
    <x v="12"/>
    <s v="R1017"/>
    <s v="tier - 2"/>
    <n v="3179.96"/>
    <s v="tier - 2"/>
  </r>
  <r>
    <s v="Id701"/>
    <s v=" Ms"/>
    <s v="Holland-Stergar"/>
    <n v="17.579999999999998"/>
    <n v="4.51"/>
    <s v="No"/>
    <x v="0"/>
    <x v="0"/>
    <x v="1"/>
    <s v="No"/>
    <s v="Underweight"/>
    <s v="Normal"/>
    <d v="1996-07-03T00:00:00"/>
    <x v="16"/>
    <s v="R1011"/>
    <s v="tier - 1"/>
    <n v="3176.82"/>
    <s v="tier - 2"/>
  </r>
  <r>
    <s v="Id702"/>
    <s v=" Mr"/>
    <s v="Arai"/>
    <n v="17.579999999999998"/>
    <n v="4.51"/>
    <s v="No"/>
    <x v="0"/>
    <x v="0"/>
    <x v="1"/>
    <s v="No"/>
    <s v="Underweight"/>
    <s v="Normal"/>
    <d v="1996-08-14T00:00:00"/>
    <x v="8"/>
    <s v="R1016"/>
    <s v="tier - 2"/>
    <n v="3176.29"/>
    <s v="tier - 2"/>
  </r>
  <r>
    <s v="Id703"/>
    <s v=" Mr"/>
    <s v="Olausson"/>
    <n v="17.579999999999998"/>
    <n v="4.51"/>
    <s v="No"/>
    <x v="0"/>
    <x v="0"/>
    <x v="1"/>
    <s v="No"/>
    <s v="Underweight"/>
    <s v="Normal"/>
    <d v="1994-07-06T00:00:00"/>
    <x v="3"/>
    <s v="R1011"/>
    <s v="tier - 1"/>
    <n v="3172.02"/>
    <s v="tier - 2"/>
  </r>
  <r>
    <s v="Id704"/>
    <s v=" Ms"/>
    <s v="Wagner"/>
    <n v="17.579999999999998"/>
    <n v="4.51"/>
    <s v="No"/>
    <x v="0"/>
    <x v="0"/>
    <x v="1"/>
    <s v="No"/>
    <s v="Underweight"/>
    <s v="Normal"/>
    <d v="1994-10-25T00:00:00"/>
    <x v="1"/>
    <s v="R1013"/>
    <s v="tier - 3"/>
    <n v="3171.61"/>
    <s v="tier - 2"/>
  </r>
  <r>
    <s v="Id705"/>
    <s v=" Mr"/>
    <s v="Delong"/>
    <n v="17.579999999999998"/>
    <n v="4.51"/>
    <s v="No"/>
    <x v="0"/>
    <x v="0"/>
    <x v="1"/>
    <s v="No"/>
    <s v="Underweight"/>
    <s v="Normal"/>
    <d v="2001-08-29T00:00:00"/>
    <x v="17"/>
    <s v="R1013"/>
    <s v="tier - 3"/>
    <n v="3167.46"/>
    <s v="tier - 2"/>
  </r>
  <r>
    <s v="Id706"/>
    <s v=" Ms"/>
    <s v="Mehech"/>
    <n v="17.579999999999998"/>
    <n v="4.51"/>
    <s v="No"/>
    <x v="0"/>
    <x v="0"/>
    <x v="1"/>
    <s v="No"/>
    <s v="Underweight"/>
    <s v="Normal"/>
    <d v="1993-09-25T00:00:00"/>
    <x v="40"/>
    <s v="R1024"/>
    <s v="tier - 3"/>
    <n v="3162.02"/>
    <s v="tier - 2"/>
  </r>
  <r>
    <s v="Id707"/>
    <s v=" Ms"/>
    <s v="Machiela"/>
    <n v="17.579999999999998"/>
    <n v="4.51"/>
    <s v="No"/>
    <x v="0"/>
    <x v="0"/>
    <x v="1"/>
    <s v="No"/>
    <s v="Underweight"/>
    <s v="Normal"/>
    <d v="1994-07-10T00:00:00"/>
    <x v="26"/>
    <s v="R1011"/>
    <s v="tier - 1"/>
    <n v="3161.45"/>
    <s v="tier - 2"/>
  </r>
  <r>
    <s v="Id708"/>
    <s v=" Mr"/>
    <s v="Young"/>
    <n v="17.579999999999998"/>
    <n v="4.51"/>
    <s v="No"/>
    <x v="0"/>
    <x v="0"/>
    <x v="1"/>
    <s v="No"/>
    <s v="Underweight"/>
    <s v="Normal"/>
    <d v="1999-06-25T00:00:00"/>
    <x v="34"/>
    <s v="R1024"/>
    <s v="tier - 3"/>
    <n v="3128.35"/>
    <s v="tier - 2"/>
  </r>
  <r>
    <s v="Id709"/>
    <s v=" Ms"/>
    <s v="Dupere"/>
    <n v="17.579999999999998"/>
    <n v="4.51"/>
    <s v="No"/>
    <x v="0"/>
    <x v="0"/>
    <x v="1"/>
    <s v="No"/>
    <s v="Underweight"/>
    <s v="Normal"/>
    <d v="1987-08-01T00:00:00"/>
    <x v="28"/>
    <s v="R1012"/>
    <s v="tier - 2"/>
    <n v="3088.06"/>
    <s v="tier - 2"/>
  </r>
  <r>
    <s v="Id710"/>
    <s v=" Mr"/>
    <s v="Iandolo"/>
    <n v="17.579999999999998"/>
    <n v="4.51"/>
    <s v="No"/>
    <x v="0"/>
    <x v="0"/>
    <x v="1"/>
    <s v="No"/>
    <s v="Underweight"/>
    <s v="Normal"/>
    <d v="1995-09-10T00:00:00"/>
    <x v="15"/>
    <s v="R1012"/>
    <s v="tier - 1"/>
    <n v="3070.81"/>
    <s v="tier - 3"/>
  </r>
  <r>
    <s v="Id711"/>
    <s v=" Mr"/>
    <s v="Ito"/>
    <n v="17.579999999999998"/>
    <n v="4.51"/>
    <s v="No"/>
    <x v="0"/>
    <x v="0"/>
    <x v="1"/>
    <s v="No"/>
    <s v="Underweight"/>
    <s v="Normal"/>
    <d v="1989-10-01T00:00:00"/>
    <x v="23"/>
    <s v="R1012"/>
    <s v="tier - 1"/>
    <n v="3065.49"/>
    <s v="tier - 2"/>
  </r>
  <r>
    <s v="Id712"/>
    <s v=" Ms"/>
    <s v="Barry"/>
    <n v="17.579999999999998"/>
    <n v="4.51"/>
    <s v="No"/>
    <x v="0"/>
    <x v="0"/>
    <x v="1"/>
    <s v="No"/>
    <s v="Underweight"/>
    <s v="Normal"/>
    <d v="1994-09-26T00:00:00"/>
    <x v="18"/>
    <s v="R1011"/>
    <s v="tier - 1"/>
    <n v="3062.51"/>
    <s v="tier - 3"/>
  </r>
  <r>
    <s v="Id713"/>
    <s v=" Ms"/>
    <s v="Boyce"/>
    <n v="17.579999999999998"/>
    <n v="4.51"/>
    <s v="No"/>
    <x v="0"/>
    <x v="0"/>
    <x v="1"/>
    <s v="No"/>
    <s v="Underweight"/>
    <s v="Normal"/>
    <d v="2002-06-21T00:00:00"/>
    <x v="47"/>
    <s v="R1013"/>
    <s v="tier - 3"/>
    <n v="3056.39"/>
    <s v="tier - 2"/>
  </r>
  <r>
    <s v="Id714"/>
    <s v=" Mr"/>
    <s v="Lin"/>
    <n v="17.579999999999998"/>
    <n v="4.51"/>
    <s v="No"/>
    <x v="0"/>
    <x v="0"/>
    <x v="1"/>
    <s v="No"/>
    <s v="Underweight"/>
    <s v="Normal"/>
    <d v="1997-12-22T00:00:00"/>
    <x v="24"/>
    <s v="R1024"/>
    <s v="tier - 2"/>
    <n v="3051.73"/>
    <s v="tier - 2"/>
  </r>
  <r>
    <s v="Id715"/>
    <s v=" Mr"/>
    <s v="Smith"/>
    <n v="17.579999999999998"/>
    <n v="4.51"/>
    <s v="No"/>
    <x v="0"/>
    <x v="0"/>
    <x v="1"/>
    <s v="No"/>
    <s v="Underweight"/>
    <s v="Normal"/>
    <d v="1998-08-09T00:00:00"/>
    <x v="22"/>
    <s v="R1013"/>
    <s v="tier - 1"/>
    <n v="3046.06"/>
    <s v="tier - 2"/>
  </r>
  <r>
    <s v="Id716"/>
    <s v=" Mr"/>
    <s v="Nalven"/>
    <n v="17.579999999999998"/>
    <n v="4.51"/>
    <s v="No"/>
    <x v="0"/>
    <x v="0"/>
    <x v="1"/>
    <s v="No"/>
    <s v="Underweight"/>
    <s v="Normal"/>
    <d v="1998-09-15T00:00:00"/>
    <x v="18"/>
    <s v="R1011"/>
    <s v="tier - 3"/>
    <n v="3044.21"/>
    <s v="tier - 2"/>
  </r>
  <r>
    <s v="Id717"/>
    <s v=" Ms"/>
    <s v="Bourgeois"/>
    <n v="17.579999999999998"/>
    <n v="4.51"/>
    <s v="No"/>
    <x v="0"/>
    <x v="0"/>
    <x v="1"/>
    <s v="No"/>
    <s v="Underweight"/>
    <s v="Normal"/>
    <d v="1997-12-19T00:00:00"/>
    <x v="10"/>
    <s v="R1021"/>
    <s v="tier - 3"/>
    <n v="3021.81"/>
    <s v="tier - 2"/>
  </r>
  <r>
    <s v="Id718"/>
    <s v=" Ms"/>
    <s v="Orloff"/>
    <n v="17.579999999999998"/>
    <n v="4.51"/>
    <s v="No"/>
    <x v="0"/>
    <x v="0"/>
    <x v="1"/>
    <s v="No"/>
    <s v="Underweight"/>
    <s v="Normal"/>
    <d v="1988-09-28T00:00:00"/>
    <x v="31"/>
    <s v="R1013"/>
    <s v="tier - 2"/>
    <n v="3018.04"/>
    <s v="tier - 2"/>
  </r>
  <r>
    <s v="Id719"/>
    <s v=" Ms"/>
    <s v="Ramirez"/>
    <n v="17.579999999999998"/>
    <n v="4.51"/>
    <s v="No"/>
    <x v="0"/>
    <x v="0"/>
    <x v="1"/>
    <s v="No"/>
    <s v="Underweight"/>
    <s v="Normal"/>
    <d v="2002-12-15T00:00:00"/>
    <x v="34"/>
    <s v="R1017"/>
    <s v="tier - 3"/>
    <n v="3012.22"/>
    <s v="tier - 2"/>
  </r>
  <r>
    <s v="Id720"/>
    <s v=" Ms"/>
    <s v="Fouquet"/>
    <n v="17.579999999999998"/>
    <n v="4.51"/>
    <s v="No"/>
    <x v="0"/>
    <x v="0"/>
    <x v="1"/>
    <s v="No"/>
    <s v="Underweight"/>
    <s v="Normal"/>
    <d v="1987-06-18T00:00:00"/>
    <x v="1"/>
    <s v="R1012"/>
    <s v="tier - 3"/>
    <n v="2979.52"/>
    <s v="tier - 2"/>
  </r>
  <r>
    <s v="Id721"/>
    <s v=" Mr"/>
    <s v="McPhillips"/>
    <n v="17.579999999999998"/>
    <n v="4.51"/>
    <s v="No"/>
    <x v="0"/>
    <x v="0"/>
    <x v="1"/>
    <s v="No"/>
    <s v="Underweight"/>
    <s v="Normal"/>
    <d v="1995-09-24T00:00:00"/>
    <x v="44"/>
    <s v="R1012"/>
    <s v="tier - 1"/>
    <n v="2974.13"/>
    <s v="tier - 2"/>
  </r>
  <r>
    <s v="Id722"/>
    <s v=" Ms"/>
    <s v="Burgin"/>
    <n v="17.579999999999998"/>
    <n v="4.51"/>
    <s v="No"/>
    <x v="0"/>
    <x v="0"/>
    <x v="1"/>
    <s v="No"/>
    <s v="Underweight"/>
    <s v="Normal"/>
    <d v="2002-09-30T00:00:00"/>
    <x v="29"/>
    <s v="R1013"/>
    <s v="tier - 3"/>
    <n v="2943.41"/>
    <s v="tier - 2"/>
  </r>
  <r>
    <s v="Id723"/>
    <s v=" Mr"/>
    <s v="Roberts"/>
    <n v="17.579999999999998"/>
    <n v="4.51"/>
    <s v="No"/>
    <x v="0"/>
    <x v="0"/>
    <x v="1"/>
    <s v="No"/>
    <s v="Underweight"/>
    <s v="Normal"/>
    <d v="1996-06-30T00:00:00"/>
    <x v="37"/>
    <s v="R1011"/>
    <s v="tier - 2"/>
    <n v="2927.06"/>
    <s v="tier - 2"/>
  </r>
  <r>
    <s v="Id724"/>
    <s v=" Mr"/>
    <s v="Nemec"/>
    <n v="17.579999999999998"/>
    <n v="4.51"/>
    <s v="No"/>
    <x v="0"/>
    <x v="0"/>
    <x v="1"/>
    <s v="No"/>
    <s v="Underweight"/>
    <s v="Normal"/>
    <d v="2003-06-05T00:00:00"/>
    <x v="42"/>
    <s v="R1023"/>
    <s v="tier - 2"/>
    <n v="2913.57"/>
    <s v="tier - 2"/>
  </r>
  <r>
    <s v="Id725"/>
    <s v=" Mr"/>
    <s v="Appman"/>
    <n v="17.579999999999998"/>
    <n v="4.51"/>
    <s v="No"/>
    <x v="0"/>
    <x v="0"/>
    <x v="1"/>
    <s v="No"/>
    <s v="Underweight"/>
    <s v="Normal"/>
    <d v="1996-06-13T00:00:00"/>
    <x v="21"/>
    <s v="R1024"/>
    <s v="tier - 2"/>
    <n v="2904.09"/>
    <s v="tier - 2"/>
  </r>
  <r>
    <s v="Id726"/>
    <s v=" Ms"/>
    <s v="Driscoll"/>
    <n v="17.579999999999998"/>
    <n v="4.51"/>
    <s v="No"/>
    <x v="0"/>
    <x v="0"/>
    <x v="1"/>
    <s v="No"/>
    <s v="Underweight"/>
    <s v="Normal"/>
    <d v="1996-10-24T00:00:00"/>
    <x v="2"/>
    <s v="R1012"/>
    <s v="tier - 2"/>
    <n v="2902.91"/>
    <s v="tier - 2"/>
  </r>
  <r>
    <s v="Id727"/>
    <s v=" Ms"/>
    <s v="Glotzbach"/>
    <n v="17.579999999999998"/>
    <n v="4.51"/>
    <s v="No"/>
    <x v="0"/>
    <x v="0"/>
    <x v="1"/>
    <s v="No"/>
    <s v="Underweight"/>
    <s v="Normal"/>
    <d v="1999-11-01T00:00:00"/>
    <x v="39"/>
    <s v="R1012"/>
    <s v="tier - 2"/>
    <n v="2899.49"/>
    <s v="tier - 2"/>
  </r>
  <r>
    <s v="Id728"/>
    <s v=" Ms"/>
    <s v="Tenforde"/>
    <n v="17.579999999999998"/>
    <n v="4.51"/>
    <s v="No"/>
    <x v="0"/>
    <x v="0"/>
    <x v="1"/>
    <s v="No"/>
    <s v="Underweight"/>
    <s v="Normal"/>
    <d v="2000-07-14T00:00:00"/>
    <x v="36"/>
    <s v="R1012"/>
    <s v="tier - 1"/>
    <n v="2897.46"/>
    <s v="tier - 2"/>
  </r>
  <r>
    <s v="Id729"/>
    <s v=" Ms"/>
    <s v="Ramirez"/>
    <n v="17.579999999999998"/>
    <n v="4.51"/>
    <s v="No"/>
    <x v="0"/>
    <x v="0"/>
    <x v="1"/>
    <s v="No"/>
    <s v="Underweight"/>
    <s v="Normal"/>
    <d v="1996-06-21T00:00:00"/>
    <x v="30"/>
    <s v="R1013"/>
    <s v="tier - 3"/>
    <n v="2897.32"/>
    <s v="tier - 3"/>
  </r>
  <r>
    <s v="Id730"/>
    <s v=" Ms"/>
    <s v="Stanley Torres"/>
    <n v="17.579999999999998"/>
    <n v="4.51"/>
    <s v="No"/>
    <x v="0"/>
    <x v="0"/>
    <x v="1"/>
    <s v="No"/>
    <s v="Underweight"/>
    <s v="Normal"/>
    <d v="1993-11-01T00:00:00"/>
    <x v="43"/>
    <s v="R1011"/>
    <s v="tier - 3"/>
    <n v="2866.09"/>
    <s v="tier - 3"/>
  </r>
  <r>
    <s v="Id731"/>
    <s v=" Mr"/>
    <s v="Vandongen"/>
    <n v="17.579999999999998"/>
    <n v="4.51"/>
    <s v="No"/>
    <x v="0"/>
    <x v="0"/>
    <x v="1"/>
    <s v="No"/>
    <s v="Underweight"/>
    <s v="Normal"/>
    <d v="1998-09-04T00:00:00"/>
    <x v="34"/>
    <s v="R1012"/>
    <s v="tier - 3"/>
    <n v="2855.44"/>
    <s v="tier - 2"/>
  </r>
  <r>
    <s v="Id732"/>
    <s v=" Mr"/>
    <s v="Liebald"/>
    <n v="17.579999999999998"/>
    <n v="4.51"/>
    <s v="No"/>
    <x v="0"/>
    <x v="0"/>
    <x v="1"/>
    <s v="No"/>
    <s v="Underweight"/>
    <s v="Normal"/>
    <d v="1998-06-17T00:00:00"/>
    <x v="2"/>
    <s v="R1013"/>
    <s v="tier - 3"/>
    <n v="2850.68"/>
    <s v="tier - 2"/>
  </r>
  <r>
    <s v="Id733"/>
    <s v=" Mr"/>
    <s v="Holte"/>
    <n v="17.579999999999998"/>
    <n v="4.51"/>
    <s v="No"/>
    <x v="0"/>
    <x v="0"/>
    <x v="1"/>
    <s v="No"/>
    <s v="Underweight"/>
    <s v="Normal"/>
    <d v="1998-11-15T00:00:00"/>
    <x v="33"/>
    <s v="R1011"/>
    <s v="tier - 3"/>
    <n v="2842.76"/>
    <s v="tier - 2"/>
  </r>
  <r>
    <s v="Id734"/>
    <s v=" Ms"/>
    <s v="Johnson"/>
    <n v="17.579999999999998"/>
    <n v="4.51"/>
    <s v="No"/>
    <x v="0"/>
    <x v="0"/>
    <x v="1"/>
    <s v="No"/>
    <s v="Underweight"/>
    <s v="Normal"/>
    <d v="2000-10-01T00:00:00"/>
    <x v="42"/>
    <s v="R1011"/>
    <s v="tier - 3"/>
    <n v="2819.51"/>
    <s v="tier - 2"/>
  </r>
  <r>
    <s v="Id735"/>
    <s v=" Ms"/>
    <s v="Bartlett"/>
    <n v="17.579999999999998"/>
    <n v="4.51"/>
    <s v="No"/>
    <x v="0"/>
    <x v="0"/>
    <x v="1"/>
    <s v="No"/>
    <s v="Underweight"/>
    <s v="Normal"/>
    <d v="2003-09-23T00:00:00"/>
    <x v="40"/>
    <s v="R1013"/>
    <s v="tier - 1"/>
    <n v="2803.7"/>
    <s v="tier - 2"/>
  </r>
  <r>
    <s v="Id736"/>
    <s v=" Ms"/>
    <s v="Bergman"/>
    <n v="17.579999999999998"/>
    <n v="4.51"/>
    <s v="No"/>
    <x v="0"/>
    <x v="0"/>
    <x v="1"/>
    <s v="No"/>
    <s v="Underweight"/>
    <s v="Normal"/>
    <d v="2004-08-04T00:00:00"/>
    <x v="18"/>
    <s v="R1024"/>
    <s v="tier - 3"/>
    <n v="2801.26"/>
    <s v="tier - 2"/>
  </r>
  <r>
    <s v="Id737"/>
    <s v=" Ms"/>
    <s v="Aitken"/>
    <n v="17.579999999999998"/>
    <n v="4.51"/>
    <s v="No"/>
    <x v="0"/>
    <x v="0"/>
    <x v="1"/>
    <s v="No"/>
    <s v="Underweight"/>
    <s v="Normal"/>
    <d v="1999-12-24T00:00:00"/>
    <x v="12"/>
    <s v="R1012"/>
    <s v="tier - 3"/>
    <n v="2789.06"/>
    <s v="tier - 2"/>
  </r>
  <r>
    <s v="Id738"/>
    <s v=" Mr"/>
    <s v="Berger"/>
    <n v="17.579999999999998"/>
    <n v="4.51"/>
    <s v="No"/>
    <x v="0"/>
    <x v="0"/>
    <x v="1"/>
    <s v="No"/>
    <s v="Underweight"/>
    <s v="Normal"/>
    <d v="1999-08-29T00:00:00"/>
    <x v="23"/>
    <s v="R1016"/>
    <s v="tier - 1"/>
    <n v="2775.19"/>
    <s v="tier - 2"/>
  </r>
  <r>
    <s v="Id739"/>
    <s v=" Ms"/>
    <s v="Richey"/>
    <n v="17.579999999999998"/>
    <n v="4.51"/>
    <s v="No"/>
    <x v="0"/>
    <x v="0"/>
    <x v="1"/>
    <s v="No"/>
    <s v="Underweight"/>
    <s v="Normal"/>
    <d v="1999-06-09T00:00:00"/>
    <x v="31"/>
    <s v="R1011"/>
    <s v="tier - 1"/>
    <n v="2775.19"/>
    <s v="tier - 2"/>
  </r>
  <r>
    <s v="Id740"/>
    <s v=" Mr"/>
    <s v="Trotter"/>
    <n v="17.579999999999998"/>
    <n v="4.51"/>
    <s v="No"/>
    <x v="0"/>
    <x v="0"/>
    <x v="1"/>
    <s v="No"/>
    <s v="Underweight"/>
    <s v="Normal"/>
    <d v="1997-08-10T00:00:00"/>
    <x v="34"/>
    <s v="R1012"/>
    <s v="tier - 1"/>
    <n v="2758.99"/>
    <s v="tier - 2"/>
  </r>
  <r>
    <s v="Id741"/>
    <s v=" Ms"/>
    <s v="Chavez"/>
    <n v="17.579999999999998"/>
    <n v="4.51"/>
    <s v="No"/>
    <x v="0"/>
    <x v="0"/>
    <x v="1"/>
    <s v="No"/>
    <s v="Underweight"/>
    <s v="Normal"/>
    <d v="2000-10-11T00:00:00"/>
    <x v="13"/>
    <s v="R1012"/>
    <s v="tier - 1"/>
    <n v="2755.02"/>
    <s v="tier - 2"/>
  </r>
  <r>
    <s v="Id742"/>
    <s v=" Mr"/>
    <s v="Orifice"/>
    <n v="17.579999999999998"/>
    <n v="4.51"/>
    <s v="No"/>
    <x v="0"/>
    <x v="0"/>
    <x v="1"/>
    <s v="No"/>
    <s v="Underweight"/>
    <s v="Normal"/>
    <d v="2000-10-03T00:00:00"/>
    <x v="16"/>
    <s v="R1012"/>
    <s v="tier - 3"/>
    <n v="2741.95"/>
    <s v="tier - 2"/>
  </r>
  <r>
    <s v="Id743"/>
    <s v=" Mr"/>
    <s v="Farkash"/>
    <n v="17.579999999999998"/>
    <n v="4.51"/>
    <s v="No"/>
    <x v="0"/>
    <x v="0"/>
    <x v="1"/>
    <s v="No"/>
    <s v="Underweight"/>
    <s v="Normal"/>
    <d v="2000-12-17T00:00:00"/>
    <x v="34"/>
    <s v="R1011"/>
    <s v="tier - 3"/>
    <n v="2731.91"/>
    <s v="tier - 2"/>
  </r>
  <r>
    <s v="Id744"/>
    <s v=" Mr"/>
    <s v="Hribar"/>
    <n v="17.579999999999998"/>
    <n v="4.51"/>
    <s v="No"/>
    <x v="0"/>
    <x v="0"/>
    <x v="1"/>
    <s v="No"/>
    <s v="Underweight"/>
    <s v="Normal"/>
    <d v="2003-12-03T00:00:00"/>
    <x v="3"/>
    <s v="R1012"/>
    <s v="tier - 3"/>
    <n v="2730.11"/>
    <s v="tier - 2"/>
  </r>
  <r>
    <s v="Id745"/>
    <s v=" Ms"/>
    <s v="Crawford"/>
    <n v="17.579999999999998"/>
    <n v="4.51"/>
    <s v="No"/>
    <x v="0"/>
    <x v="0"/>
    <x v="1"/>
    <s v="No"/>
    <s v="Underweight"/>
    <s v="Normal"/>
    <d v="1997-10-06T00:00:00"/>
    <x v="34"/>
    <s v="R1013"/>
    <s v="tier - 3"/>
    <n v="2727.4"/>
    <s v="tier - 3"/>
  </r>
  <r>
    <s v="Id746"/>
    <s v=" Ms"/>
    <s v="Sittlington"/>
    <n v="17.579999999999998"/>
    <n v="4.51"/>
    <s v="No"/>
    <x v="0"/>
    <x v="0"/>
    <x v="1"/>
    <s v="No"/>
    <s v="Underweight"/>
    <s v="Normal"/>
    <d v="1988-08-20T00:00:00"/>
    <x v="5"/>
    <s v="R1012"/>
    <s v="tier - 2"/>
    <n v="2726.06"/>
    <s v="tier - 2"/>
  </r>
  <r>
    <s v="Id747"/>
    <s v=" Ms"/>
    <s v="Silbert"/>
    <n v="17.579999999999998"/>
    <n v="4.51"/>
    <s v="No"/>
    <x v="0"/>
    <x v="0"/>
    <x v="1"/>
    <s v="No"/>
    <s v="Underweight"/>
    <s v="Normal"/>
    <d v="1997-10-30T00:00:00"/>
    <x v="17"/>
    <s v="R1012"/>
    <s v="tier - 3"/>
    <n v="2721.32"/>
    <s v="tier - 1"/>
  </r>
  <r>
    <s v="Id748"/>
    <s v=" Ms"/>
    <s v="Carrique"/>
    <n v="17.579999999999998"/>
    <n v="4.51"/>
    <s v="No"/>
    <x v="0"/>
    <x v="0"/>
    <x v="1"/>
    <s v="No"/>
    <s v="Underweight"/>
    <s v="Normal"/>
    <d v="2003-08-06T00:00:00"/>
    <x v="31"/>
    <s v="R1012"/>
    <s v="tier - 2"/>
    <n v="2719.28"/>
    <s v="tier - 2"/>
  </r>
  <r>
    <s v="Id749"/>
    <s v=" Mr"/>
    <s v="Kosla"/>
    <n v="17.579999999999998"/>
    <n v="4.51"/>
    <s v="No"/>
    <x v="0"/>
    <x v="0"/>
    <x v="1"/>
    <s v="No"/>
    <s v="Underweight"/>
    <s v="Normal"/>
    <d v="2003-12-01T00:00:00"/>
    <x v="17"/>
    <s v="R1012"/>
    <s v="tier - 3"/>
    <n v="2710.83"/>
    <s v="tier - 2"/>
  </r>
  <r>
    <s v="Id750"/>
    <s v=" Mr"/>
    <s v="Parker"/>
    <n v="17.579999999999998"/>
    <n v="4.51"/>
    <s v="No"/>
    <x v="0"/>
    <x v="0"/>
    <x v="1"/>
    <s v="No"/>
    <s v="Underweight"/>
    <s v="Normal"/>
    <d v="2003-07-17T00:00:00"/>
    <x v="40"/>
    <s v="R1024"/>
    <s v="tier - 2"/>
    <n v="2709.11"/>
    <s v="tier - 2"/>
  </r>
  <r>
    <s v="Id751"/>
    <s v=" Mr"/>
    <s v="Horton"/>
    <n v="17.579999999999998"/>
    <n v="4.51"/>
    <s v="No"/>
    <x v="0"/>
    <x v="0"/>
    <x v="1"/>
    <s v="No"/>
    <s v="Underweight"/>
    <s v="Normal"/>
    <d v="1996-06-13T00:00:00"/>
    <x v="16"/>
    <s v="R1024"/>
    <s v="tier - 1"/>
    <n v="2699.57"/>
    <s v="tier - 2"/>
  </r>
  <r>
    <s v="Id752"/>
    <s v=" Ms"/>
    <s v="Boller"/>
    <n v="17.579999999999998"/>
    <n v="4.51"/>
    <s v="No"/>
    <x v="0"/>
    <x v="0"/>
    <x v="1"/>
    <s v="No"/>
    <s v="Underweight"/>
    <s v="Normal"/>
    <d v="1999-06-11T00:00:00"/>
    <x v="3"/>
    <s v="R1024"/>
    <s v="tier - 2"/>
    <n v="2690.11"/>
    <s v="tier - 2"/>
  </r>
  <r>
    <s v="Id753"/>
    <s v=" Mr"/>
    <s v="Olaru"/>
    <n v="17.579999999999998"/>
    <n v="4.51"/>
    <s v="No"/>
    <x v="0"/>
    <x v="0"/>
    <x v="1"/>
    <s v="No"/>
    <s v="Underweight"/>
    <s v="Normal"/>
    <d v="1994-10-02T00:00:00"/>
    <x v="11"/>
    <s v="R1012"/>
    <s v="tier - 2"/>
    <n v="2689.5"/>
    <s v="tier - 3"/>
  </r>
  <r>
    <s v="Id754"/>
    <s v=" Ms"/>
    <s v="Prescott"/>
    <n v="17.579999999999998"/>
    <n v="4.51"/>
    <s v="No"/>
    <x v="0"/>
    <x v="0"/>
    <x v="1"/>
    <s v="No"/>
    <s v="Underweight"/>
    <s v="Normal"/>
    <d v="1994-09-17T00:00:00"/>
    <x v="7"/>
    <s v="R1016"/>
    <s v="tier - 2"/>
    <n v="2684.69"/>
    <s v="tier - 2"/>
  </r>
  <r>
    <s v="Id755"/>
    <s v=" Mr"/>
    <s v="Hines"/>
    <n v="17.579999999999998"/>
    <n v="4.51"/>
    <s v="No"/>
    <x v="0"/>
    <x v="0"/>
    <x v="1"/>
    <s v="No"/>
    <s v="Underweight"/>
    <s v="Normal"/>
    <d v="1996-08-05T00:00:00"/>
    <x v="29"/>
    <s v="R1013"/>
    <s v="tier - 2"/>
    <n v="2680.95"/>
    <s v="tier - 3"/>
  </r>
  <r>
    <s v="Id756"/>
    <s v=" Ms"/>
    <s v="Blanton"/>
    <n v="17.579999999999998"/>
    <n v="4.51"/>
    <s v="No"/>
    <x v="0"/>
    <x v="0"/>
    <x v="1"/>
    <s v="No"/>
    <s v="Underweight"/>
    <s v="Normal"/>
    <d v="2000-12-09T00:00:00"/>
    <x v="38"/>
    <s v="R1014"/>
    <s v="tier - 1"/>
    <n v="2643.27"/>
    <s v="tier - 2"/>
  </r>
  <r>
    <s v="Id757"/>
    <s v=" Ms"/>
    <s v="Bustamante"/>
    <n v="17.579999999999998"/>
    <n v="4.51"/>
    <s v="No"/>
    <x v="0"/>
    <x v="0"/>
    <x v="1"/>
    <s v="No"/>
    <s v="Underweight"/>
    <s v="Normal"/>
    <d v="2000-06-24T00:00:00"/>
    <x v="15"/>
    <s v="R1012"/>
    <s v="tier - 2"/>
    <n v="2639.04"/>
    <s v="tier - 2"/>
  </r>
  <r>
    <s v="Id758"/>
    <s v=" Mr"/>
    <s v="McCann"/>
    <n v="17.579999999999998"/>
    <n v="4.51"/>
    <s v="No"/>
    <x v="0"/>
    <x v="0"/>
    <x v="1"/>
    <s v="No"/>
    <s v="Underweight"/>
    <s v="Normal"/>
    <d v="1997-08-26T00:00:00"/>
    <x v="32"/>
    <s v="R1012"/>
    <s v="tier - 1"/>
    <n v="2632.99"/>
    <s v="tier - 2"/>
  </r>
  <r>
    <s v="Id759"/>
    <s v=" Mr"/>
    <s v="Schmole"/>
    <n v="17.579999999999998"/>
    <n v="4.51"/>
    <s v="No"/>
    <x v="0"/>
    <x v="0"/>
    <x v="1"/>
    <s v="No"/>
    <s v="Underweight"/>
    <s v="Normal"/>
    <d v="2001-08-26T00:00:00"/>
    <x v="22"/>
    <s v="R1012"/>
    <s v="tier - 1"/>
    <n v="2597.7800000000002"/>
    <s v="tier - 2"/>
  </r>
  <r>
    <s v="Id760"/>
    <s v=" Mr"/>
    <s v="Barber"/>
    <n v="17.579999999999998"/>
    <n v="4.51"/>
    <s v="No"/>
    <x v="0"/>
    <x v="0"/>
    <x v="1"/>
    <s v="No"/>
    <s v="Underweight"/>
    <s v="Normal"/>
    <d v="2001-10-15T00:00:00"/>
    <x v="41"/>
    <s v="R1012"/>
    <s v="tier - 3"/>
    <n v="2585.27"/>
    <s v="tier - 2"/>
  </r>
  <r>
    <s v="Id761"/>
    <s v=" Mr"/>
    <s v="Reichmann"/>
    <n v="17.579999999999998"/>
    <n v="4.51"/>
    <s v="No"/>
    <x v="0"/>
    <x v="0"/>
    <x v="1"/>
    <s v="No"/>
    <s v="Underweight"/>
    <s v="Normal"/>
    <d v="2002-07-20T00:00:00"/>
    <x v="17"/>
    <s v="R1012"/>
    <s v="tier - 2"/>
    <n v="2585.04"/>
    <s v="tier - 2"/>
  </r>
  <r>
    <s v="Id762"/>
    <s v=" Ms"/>
    <s v="Cavatorta"/>
    <n v="17.579999999999998"/>
    <n v="4.51"/>
    <s v="No"/>
    <x v="0"/>
    <x v="0"/>
    <x v="1"/>
    <s v="No"/>
    <s v="Underweight"/>
    <s v="Normal"/>
    <d v="2002-10-11T00:00:00"/>
    <x v="10"/>
    <s v="R1013"/>
    <s v="tier - 3"/>
    <n v="2566.4699999999998"/>
    <s v="tier - 2"/>
  </r>
  <r>
    <s v="Id763"/>
    <s v=" Ms"/>
    <s v="Yaeger"/>
    <n v="17.579999999999998"/>
    <n v="4.51"/>
    <s v="No"/>
    <x v="0"/>
    <x v="0"/>
    <x v="1"/>
    <s v="No"/>
    <s v="Underweight"/>
    <s v="Normal"/>
    <d v="1991-11-17T00:00:00"/>
    <x v="18"/>
    <s v="R1013"/>
    <s v="tier - 1"/>
    <n v="2545.6799999999998"/>
    <s v="tier - 2"/>
  </r>
  <r>
    <s v="Id764"/>
    <s v=" Ms"/>
    <s v="Hughes"/>
    <n v="17.579999999999998"/>
    <n v="4.51"/>
    <s v="No"/>
    <x v="0"/>
    <x v="0"/>
    <x v="1"/>
    <s v="No"/>
    <s v="Underweight"/>
    <s v="Normal"/>
    <d v="1990-10-01T00:00:00"/>
    <x v="44"/>
    <s v="R1012"/>
    <s v="tier - 2"/>
    <n v="2540.39"/>
    <s v="tier - 2"/>
  </r>
  <r>
    <s v="Id765"/>
    <s v=" Ms"/>
    <s v="Donahue"/>
    <n v="17.579999999999998"/>
    <n v="4.51"/>
    <s v="No"/>
    <x v="0"/>
    <x v="0"/>
    <x v="1"/>
    <s v="No"/>
    <s v="Underweight"/>
    <s v="Normal"/>
    <d v="1997-07-28T00:00:00"/>
    <x v="35"/>
    <s v="R1012"/>
    <s v="tier - 3"/>
    <n v="2534.39"/>
    <s v="tier - 3"/>
  </r>
  <r>
    <s v="Id766"/>
    <s v=" Ms"/>
    <s v="Greenwell"/>
    <n v="17.579999999999998"/>
    <n v="4.51"/>
    <s v="No"/>
    <x v="0"/>
    <x v="0"/>
    <x v="1"/>
    <s v="No"/>
    <s v="Underweight"/>
    <s v="Normal"/>
    <d v="2000-08-25T00:00:00"/>
    <x v="0"/>
    <s v="R1012"/>
    <s v="tier - 3"/>
    <n v="2527.8200000000002"/>
    <s v="tier - 2"/>
  </r>
  <r>
    <s v="Id767"/>
    <s v=" Ms"/>
    <s v="Steele"/>
    <n v="17.579999999999998"/>
    <n v="4.51"/>
    <s v="No"/>
    <x v="0"/>
    <x v="0"/>
    <x v="1"/>
    <s v="No"/>
    <s v="Underweight"/>
    <s v="Normal"/>
    <d v="1997-11-02T00:00:00"/>
    <x v="42"/>
    <s v="R1011"/>
    <s v="tier - 1"/>
    <n v="2523.17"/>
    <s v="tier - 3"/>
  </r>
  <r>
    <s v="Id768"/>
    <s v=" Mr"/>
    <s v="Gunter"/>
    <n v="17.579999999999998"/>
    <n v="4.51"/>
    <s v="No"/>
    <x v="0"/>
    <x v="0"/>
    <x v="1"/>
    <s v="No"/>
    <s v="Underweight"/>
    <s v="Normal"/>
    <d v="1991-08-05T00:00:00"/>
    <x v="5"/>
    <s v="R1011"/>
    <s v="tier - 1"/>
    <n v="2510.79"/>
    <s v="tier - 2"/>
  </r>
  <r>
    <s v="Id769"/>
    <s v=" Mr"/>
    <s v="McDonough"/>
    <n v="17.579999999999998"/>
    <n v="4.51"/>
    <s v="No"/>
    <x v="0"/>
    <x v="0"/>
    <x v="1"/>
    <s v="No"/>
    <s v="Underweight"/>
    <s v="Normal"/>
    <d v="2004-09-06T00:00:00"/>
    <x v="32"/>
    <s v="R1011"/>
    <s v="tier - 2"/>
    <n v="2500.9299999999998"/>
    <s v="tier - 2"/>
  </r>
  <r>
    <s v="Id770"/>
    <s v=" Ms"/>
    <s v="Sweetland"/>
    <n v="17.579999999999998"/>
    <n v="4.51"/>
    <s v="No"/>
    <x v="0"/>
    <x v="0"/>
    <x v="1"/>
    <s v="No"/>
    <s v="Underweight"/>
    <s v="Normal"/>
    <d v="1995-07-09T00:00:00"/>
    <x v="5"/>
    <s v="R1021"/>
    <s v="tier - 3"/>
    <n v="2497.04"/>
    <s v="tier - 3"/>
  </r>
  <r>
    <s v="Id771"/>
    <s v=" Mr"/>
    <s v="Hammersmith"/>
    <n v="17.579999999999998"/>
    <n v="4.51"/>
    <s v="No"/>
    <x v="0"/>
    <x v="0"/>
    <x v="1"/>
    <s v="No"/>
    <s v="Underweight"/>
    <s v="Normal"/>
    <d v="1995-10-14T00:00:00"/>
    <x v="24"/>
    <s v="R1013"/>
    <s v="tier - 1"/>
    <n v="2494.02"/>
    <s v="tier - 3"/>
  </r>
  <r>
    <s v="Id772"/>
    <s v=" Mr"/>
    <s v="French"/>
    <n v="17.579999999999998"/>
    <n v="4.51"/>
    <s v="No"/>
    <x v="0"/>
    <x v="0"/>
    <x v="1"/>
    <s v="No"/>
    <s v="Underweight"/>
    <s v="Normal"/>
    <d v="1995-11-06T00:00:00"/>
    <x v="9"/>
    <s v="R1013"/>
    <s v="tier - 2"/>
    <n v="2483.7399999999998"/>
    <s v="tier - 3"/>
  </r>
  <r>
    <s v="Id773"/>
    <s v=" Mr"/>
    <s v="Garbe"/>
    <n v="17.579999999999998"/>
    <n v="4.51"/>
    <s v="No"/>
    <x v="0"/>
    <x v="0"/>
    <x v="1"/>
    <s v="No"/>
    <s v="Underweight"/>
    <s v="Normal"/>
    <d v="1998-06-20T00:00:00"/>
    <x v="27"/>
    <s v="R1013"/>
    <s v="tier - 2"/>
    <n v="2480.98"/>
    <s v="tier - 2"/>
  </r>
  <r>
    <s v="Id774"/>
    <s v=" Mr"/>
    <s v="Duncan"/>
    <n v="17.579999999999998"/>
    <n v="4.51"/>
    <s v="No"/>
    <x v="0"/>
    <x v="0"/>
    <x v="1"/>
    <s v="No"/>
    <s v="Underweight"/>
    <s v="Normal"/>
    <d v="1998-07-02T00:00:00"/>
    <x v="9"/>
    <s v="R1012"/>
    <s v="tier - 3"/>
    <n v="2473.33"/>
    <s v="tier - 2"/>
  </r>
  <r>
    <s v="Id775"/>
    <s v=" Mr"/>
    <s v="Wallace"/>
    <n v="17.579999999999998"/>
    <n v="4.51"/>
    <s v="No"/>
    <x v="0"/>
    <x v="0"/>
    <x v="1"/>
    <s v="No"/>
    <s v="Underweight"/>
    <s v="Normal"/>
    <d v="1998-08-17T00:00:00"/>
    <x v="32"/>
    <s v="R1012"/>
    <s v="tier - 3"/>
    <n v="2464.62"/>
    <s v="tier - 2"/>
  </r>
  <r>
    <s v="Id776"/>
    <s v=" Ms"/>
    <s v="Tillman"/>
    <n v="17.579999999999998"/>
    <n v="4.51"/>
    <s v="No"/>
    <x v="0"/>
    <x v="0"/>
    <x v="1"/>
    <s v="No"/>
    <s v="Underweight"/>
    <s v="Normal"/>
    <d v="2002-07-11T00:00:00"/>
    <x v="18"/>
    <s v="R1012"/>
    <s v="tier - 2"/>
    <n v="2459.7199999999998"/>
    <s v="tier - 2"/>
  </r>
  <r>
    <s v="Id777"/>
    <s v=" Mr"/>
    <s v="Lee"/>
    <n v="17.579999999999998"/>
    <n v="4.51"/>
    <s v="No"/>
    <x v="0"/>
    <x v="0"/>
    <x v="1"/>
    <s v="No"/>
    <s v="Underweight"/>
    <s v="Normal"/>
    <d v="1998-11-19T00:00:00"/>
    <x v="5"/>
    <s v="R1013"/>
    <s v="tier - 1"/>
    <n v="2457.5"/>
    <s v="tier - 2"/>
  </r>
  <r>
    <s v="Id778"/>
    <s v=" Mr"/>
    <s v="Taylor"/>
    <n v="17.579999999999998"/>
    <n v="4.51"/>
    <s v="No"/>
    <x v="0"/>
    <x v="0"/>
    <x v="1"/>
    <s v="No"/>
    <s v="Underweight"/>
    <s v="Normal"/>
    <d v="2002-07-29T00:00:00"/>
    <x v="36"/>
    <s v="R1012"/>
    <s v="tier - 1"/>
    <n v="2457.21"/>
    <s v="tier - 2"/>
  </r>
  <r>
    <s v="Id779"/>
    <s v=" Mr"/>
    <s v="McSween"/>
    <n v="17.579999999999998"/>
    <n v="4.51"/>
    <s v="No"/>
    <x v="0"/>
    <x v="0"/>
    <x v="1"/>
    <s v="No"/>
    <s v="Underweight"/>
    <s v="Normal"/>
    <d v="1999-11-21T00:00:00"/>
    <x v="29"/>
    <s v="R1013"/>
    <s v="tier - 2"/>
    <n v="2438.06"/>
    <s v="tier - 2"/>
  </r>
  <r>
    <s v="Id780"/>
    <s v=" Ms"/>
    <s v="Schubert"/>
    <n v="17.579999999999998"/>
    <n v="4.51"/>
    <s v="No"/>
    <x v="0"/>
    <x v="0"/>
    <x v="1"/>
    <s v="No"/>
    <s v="Underweight"/>
    <s v="Normal"/>
    <d v="2001-06-03T00:00:00"/>
    <x v="22"/>
    <s v="R1011"/>
    <s v="tier - 3"/>
    <n v="2404.73"/>
    <s v="tier - 2"/>
  </r>
  <r>
    <s v="Id781"/>
    <s v=" Mr"/>
    <s v="Lalanne"/>
    <n v="17.579999999999998"/>
    <n v="4.51"/>
    <s v="No"/>
    <x v="0"/>
    <x v="0"/>
    <x v="1"/>
    <s v="No"/>
    <s v="Underweight"/>
    <s v="Normal"/>
    <d v="1999-08-10T00:00:00"/>
    <x v="8"/>
    <s v="R1013"/>
    <s v="tier - 1"/>
    <n v="2396.1"/>
    <s v="tier - 2"/>
  </r>
  <r>
    <s v="Id782"/>
    <s v=" Ms"/>
    <s v="Flanagan"/>
    <n v="17.579999999999998"/>
    <n v="4.51"/>
    <s v="No"/>
    <x v="0"/>
    <x v="0"/>
    <x v="1"/>
    <s v="No"/>
    <s v="Underweight"/>
    <s v="Normal"/>
    <d v="1999-12-17T00:00:00"/>
    <x v="11"/>
    <s v="R1013"/>
    <s v="tier - 1"/>
    <n v="2395.17"/>
    <s v="tier - 2"/>
  </r>
  <r>
    <s v="Id783"/>
    <s v=" Ms"/>
    <s v="Arellano"/>
    <n v="17.579999999999998"/>
    <n v="4.51"/>
    <s v="No"/>
    <x v="0"/>
    <x v="0"/>
    <x v="1"/>
    <s v="No"/>
    <s v="Underweight"/>
    <s v="Normal"/>
    <d v="1988-12-12T00:00:00"/>
    <x v="44"/>
    <s v="R1013"/>
    <s v="tier - 2"/>
    <n v="2373.3000000000002"/>
    <s v="tier - 2"/>
  </r>
  <r>
    <s v="Id784"/>
    <s v=" Mr"/>
    <s v="Charette"/>
    <n v="17.579999999999998"/>
    <n v="4.51"/>
    <s v="No"/>
    <x v="0"/>
    <x v="0"/>
    <x v="1"/>
    <s v="No"/>
    <s v="Underweight"/>
    <s v="Normal"/>
    <d v="2002-11-05T00:00:00"/>
    <x v="39"/>
    <s v="R1013"/>
    <s v="tier - 1"/>
    <n v="2362.23"/>
    <s v="tier - 2"/>
  </r>
  <r>
    <s v="Id785"/>
    <s v=" Mr"/>
    <s v="Pena Reyes"/>
    <n v="17.579999999999998"/>
    <n v="4.51"/>
    <s v="No"/>
    <x v="0"/>
    <x v="0"/>
    <x v="1"/>
    <s v="No"/>
    <s v="Underweight"/>
    <s v="Normal"/>
    <d v="1998-10-21T00:00:00"/>
    <x v="1"/>
    <s v="R1024"/>
    <s v="tier - 3"/>
    <n v="2352.9699999999998"/>
    <s v="tier - 3"/>
  </r>
  <r>
    <s v="Id786"/>
    <s v=" Mr"/>
    <s v="Broderick"/>
    <n v="17.579999999999998"/>
    <n v="4.51"/>
    <s v="No"/>
    <x v="0"/>
    <x v="0"/>
    <x v="1"/>
    <s v="No"/>
    <s v="Underweight"/>
    <s v="Normal"/>
    <d v="2003-11-18T00:00:00"/>
    <x v="42"/>
    <s v="R1011"/>
    <s v="tier - 3"/>
    <n v="2331.52"/>
    <s v="tier - 2"/>
  </r>
  <r>
    <s v="Id787"/>
    <s v=" Ms"/>
    <s v="Summers"/>
    <n v="17.579999999999998"/>
    <n v="4.51"/>
    <s v="No"/>
    <x v="0"/>
    <x v="0"/>
    <x v="1"/>
    <s v="No"/>
    <s v="Underweight"/>
    <s v="Normal"/>
    <d v="1996-12-17T00:00:00"/>
    <x v="5"/>
    <s v="R1024"/>
    <s v="tier - 1"/>
    <n v="2322.62"/>
    <s v="tier - 2"/>
  </r>
  <r>
    <s v="Id788"/>
    <s v=" Ms"/>
    <s v="Fisher"/>
    <n v="17.579999999999998"/>
    <n v="4.51"/>
    <s v="No"/>
    <x v="0"/>
    <x v="0"/>
    <x v="1"/>
    <s v="No"/>
    <s v="Underweight"/>
    <s v="Normal"/>
    <d v="2004-09-06T00:00:00"/>
    <x v="17"/>
    <s v="R1013"/>
    <s v="tier - 3"/>
    <n v="2304"/>
    <s v="tier - 2"/>
  </r>
  <r>
    <s v="Id789"/>
    <s v=" Ms"/>
    <s v="Zhou"/>
    <n v="17.579999999999998"/>
    <n v="4.51"/>
    <s v="No"/>
    <x v="0"/>
    <x v="0"/>
    <x v="1"/>
    <s v="No"/>
    <s v="Underweight"/>
    <s v="Normal"/>
    <d v="1996-11-28T00:00:00"/>
    <x v="8"/>
    <s v="R1012"/>
    <s v="tier - 2"/>
    <n v="2302.3000000000002"/>
    <s v="tier - 1"/>
  </r>
  <r>
    <s v="Id790"/>
    <s v=" Ms"/>
    <s v="Clarke-Ames"/>
    <n v="17.579999999999998"/>
    <n v="4.51"/>
    <s v="No"/>
    <x v="0"/>
    <x v="0"/>
    <x v="1"/>
    <s v="No"/>
    <s v="Underweight"/>
    <s v="Normal"/>
    <d v="1991-06-16T00:00:00"/>
    <x v="10"/>
    <s v="R1019"/>
    <s v="tier - 1"/>
    <n v="2277.7199999999998"/>
    <s v="tier - 2"/>
  </r>
  <r>
    <s v="Id791"/>
    <s v=" Ms"/>
    <s v="Staton"/>
    <n v="17.579999999999998"/>
    <n v="4.51"/>
    <s v="No"/>
    <x v="0"/>
    <x v="0"/>
    <x v="1"/>
    <s v="No"/>
    <s v="Underweight"/>
    <s v="Normal"/>
    <d v="2002-11-12T00:00:00"/>
    <x v="32"/>
    <s v="R1014"/>
    <s v="tier - 1"/>
    <n v="2261.5700000000002"/>
    <s v="tier - 2"/>
  </r>
  <r>
    <s v="Id792"/>
    <s v=" Ms"/>
    <s v="Forster"/>
    <n v="17.579999999999998"/>
    <n v="4.51"/>
    <s v="No"/>
    <x v="0"/>
    <x v="0"/>
    <x v="1"/>
    <s v="No"/>
    <s v="Underweight"/>
    <s v="Normal"/>
    <d v="2002-07-15T00:00:00"/>
    <x v="5"/>
    <s v="R1013"/>
    <s v="tier - 1"/>
    <n v="2257.48"/>
    <s v="tier - 2"/>
  </r>
  <r>
    <s v="Id793"/>
    <s v=" Ms"/>
    <s v="Monaghan"/>
    <n v="17.579999999999998"/>
    <n v="4.51"/>
    <s v="No"/>
    <x v="0"/>
    <x v="0"/>
    <x v="1"/>
    <s v="No"/>
    <s v="Underweight"/>
    <s v="Normal"/>
    <d v="2000-12-11T00:00:00"/>
    <x v="11"/>
    <s v="R1012"/>
    <s v="tier - 3"/>
    <n v="2254.8000000000002"/>
    <s v="tier - 2"/>
  </r>
  <r>
    <s v="Id794"/>
    <s v=" Ms"/>
    <s v="Kawamoto"/>
    <n v="17.579999999999998"/>
    <n v="4.51"/>
    <s v="No"/>
    <x v="0"/>
    <x v="0"/>
    <x v="1"/>
    <s v="No"/>
    <s v="Underweight"/>
    <s v="Normal"/>
    <d v="2000-06-30T00:00:00"/>
    <x v="5"/>
    <s v="R1012"/>
    <s v="tier - 2"/>
    <n v="2250.84"/>
    <s v="tier - 2"/>
  </r>
  <r>
    <s v="Id795"/>
    <s v=" Ms"/>
    <s v="Dicharry"/>
    <n v="17.579999999999998"/>
    <n v="4.51"/>
    <s v="No"/>
    <x v="0"/>
    <x v="0"/>
    <x v="1"/>
    <s v="No"/>
    <s v="Underweight"/>
    <s v="Normal"/>
    <d v="2003-12-10T00:00:00"/>
    <x v="11"/>
    <s v="R1011"/>
    <s v="tier - 3"/>
    <n v="2221.56"/>
    <s v="tier - 2"/>
  </r>
  <r>
    <s v="Id796"/>
    <s v=" Ms"/>
    <s v="Berry"/>
    <n v="17.579999999999998"/>
    <n v="4.51"/>
    <s v="No"/>
    <x v="0"/>
    <x v="0"/>
    <x v="1"/>
    <s v="No"/>
    <s v="Underweight"/>
    <s v="Normal"/>
    <d v="2004-12-12T00:00:00"/>
    <x v="1"/>
    <s v="R1013"/>
    <s v="tier - 1"/>
    <n v="2219.4499999999998"/>
    <s v="tier - 2"/>
  </r>
  <r>
    <s v="Id797"/>
    <s v=" Ms"/>
    <s v="Porfirio"/>
    <n v="17.579999999999998"/>
    <n v="4.51"/>
    <s v="No"/>
    <x v="0"/>
    <x v="0"/>
    <x v="1"/>
    <s v="No"/>
    <s v="Underweight"/>
    <s v="Normal"/>
    <d v="2004-09-25T00:00:00"/>
    <x v="15"/>
    <s v="R1013"/>
    <s v="tier - 1"/>
    <n v="2217.6"/>
    <s v="tier - 2"/>
  </r>
  <r>
    <s v="Id798"/>
    <s v=" Ms"/>
    <s v="Thind"/>
    <n v="17.579999999999998"/>
    <n v="4.51"/>
    <s v="No"/>
    <x v="0"/>
    <x v="0"/>
    <x v="1"/>
    <s v="No"/>
    <s v="Underweight"/>
    <s v="Normal"/>
    <d v="2004-06-13T00:00:00"/>
    <x v="8"/>
    <s v="R1011"/>
    <s v="tier - 1"/>
    <n v="2217.4699999999998"/>
    <s v="tier - 2"/>
  </r>
  <r>
    <s v="Id799"/>
    <s v=" Ms"/>
    <s v="Ryan"/>
    <n v="17.579999999999998"/>
    <n v="4.51"/>
    <s v="No"/>
    <x v="0"/>
    <x v="0"/>
    <x v="1"/>
    <s v="No"/>
    <s v="Underweight"/>
    <s v="Normal"/>
    <d v="1994-11-17T00:00:00"/>
    <x v="27"/>
    <s v="R1013"/>
    <s v="tier - 2"/>
    <n v="2213.21"/>
    <s v="tier - 2"/>
  </r>
  <r>
    <s v="Id800"/>
    <s v=" Mr"/>
    <s v="Horn"/>
    <n v="17.579999999999998"/>
    <n v="4.51"/>
    <s v="No"/>
    <x v="0"/>
    <x v="0"/>
    <x v="1"/>
    <s v="No"/>
    <s v="Underweight"/>
    <s v="Normal"/>
    <d v="2004-11-13T00:00:00"/>
    <x v="33"/>
    <s v="R1012"/>
    <s v="tier - 3"/>
    <n v="2205.98"/>
    <s v="tier - 2"/>
  </r>
  <r>
    <s v="Id801"/>
    <s v=" Mr"/>
    <s v="Sabadosa"/>
    <n v="17.579999999999998"/>
    <n v="4.51"/>
    <s v="No"/>
    <x v="0"/>
    <x v="0"/>
    <x v="1"/>
    <s v="No"/>
    <s v="Underweight"/>
    <s v="Normal"/>
    <d v="2004-10-28T00:00:00"/>
    <x v="37"/>
    <s v="R1012"/>
    <s v="tier - 2"/>
    <n v="2203.7399999999998"/>
    <s v="tier - 2"/>
  </r>
  <r>
    <s v="Id802"/>
    <s v=" Ms"/>
    <s v="Casady"/>
    <n v="17.579999999999998"/>
    <n v="4.51"/>
    <s v="No"/>
    <x v="0"/>
    <x v="0"/>
    <x v="1"/>
    <s v="No"/>
    <s v="Underweight"/>
    <s v="Normal"/>
    <d v="2004-08-06T00:00:00"/>
    <x v="30"/>
    <s v="R1016"/>
    <s v="tier - 2"/>
    <n v="2203.4699999999998"/>
    <s v="tier - 2"/>
  </r>
  <r>
    <s v="Id803"/>
    <s v=" Ms"/>
    <s v="Phillips"/>
    <n v="17.579999999999998"/>
    <n v="4.51"/>
    <s v="No"/>
    <x v="0"/>
    <x v="0"/>
    <x v="1"/>
    <s v="No"/>
    <s v="Underweight"/>
    <s v="Normal"/>
    <d v="2004-07-27T00:00:00"/>
    <x v="27"/>
    <s v="R1018"/>
    <s v="tier - 3"/>
    <n v="2201.1"/>
    <s v="tier - 2"/>
  </r>
  <r>
    <s v="Id804"/>
    <s v=" Ms"/>
    <s v="Ahokas"/>
    <n v="17.579999999999998"/>
    <n v="4.51"/>
    <s v="No"/>
    <x v="0"/>
    <x v="0"/>
    <x v="1"/>
    <s v="No"/>
    <s v="Underweight"/>
    <s v="Normal"/>
    <d v="2004-09-12T00:00:00"/>
    <x v="21"/>
    <s v="R1012"/>
    <s v="tier - 2"/>
    <n v="2200.83"/>
    <s v="tier - 2"/>
  </r>
  <r>
    <s v="Id805"/>
    <s v=" Ms"/>
    <s v="Hebert"/>
    <n v="17.579999999999998"/>
    <n v="4.51"/>
    <s v="No"/>
    <x v="0"/>
    <x v="0"/>
    <x v="1"/>
    <s v="No"/>
    <s v="Underweight"/>
    <s v="Normal"/>
    <d v="2004-09-03T00:00:00"/>
    <x v="29"/>
    <s v="R1013"/>
    <s v="tier - 1"/>
    <n v="2198.19"/>
    <s v="tier - 2"/>
  </r>
  <r>
    <s v="Id806"/>
    <s v=" Ms"/>
    <s v="Fair"/>
    <n v="17.579999999999998"/>
    <n v="4.51"/>
    <s v="No"/>
    <x v="0"/>
    <x v="0"/>
    <x v="1"/>
    <s v="No"/>
    <s v="Underweight"/>
    <s v="Normal"/>
    <d v="2004-12-07T00:00:00"/>
    <x v="26"/>
    <s v="R1024"/>
    <s v="tier - 3"/>
    <n v="2196.4699999999998"/>
    <s v="tier - 2"/>
  </r>
  <r>
    <s v="Id807"/>
    <s v=" Ms"/>
    <s v="Swenson"/>
    <n v="17.579999999999998"/>
    <n v="4.51"/>
    <s v="No"/>
    <x v="0"/>
    <x v="0"/>
    <x v="1"/>
    <s v="No"/>
    <s v="Underweight"/>
    <s v="Normal"/>
    <d v="1991-12-16T00:00:00"/>
    <x v="43"/>
    <s v="R1024"/>
    <s v="tier - 2"/>
    <n v="2193.1999999999998"/>
    <s v="tier - 2"/>
  </r>
  <r>
    <s v="Id808"/>
    <s v=" Ms"/>
    <s v="Revenis"/>
    <n v="17.579999999999998"/>
    <n v="4.51"/>
    <s v="No"/>
    <x v="0"/>
    <x v="0"/>
    <x v="1"/>
    <s v="No"/>
    <s v="Underweight"/>
    <s v="Normal"/>
    <d v="1994-09-27T00:00:00"/>
    <x v="19"/>
    <s v="R1013"/>
    <s v="tier - 2"/>
    <n v="2170.08"/>
    <s v="tier - 2"/>
  </r>
  <r>
    <s v="Id809"/>
    <s v=" Mr"/>
    <s v="Engnes"/>
    <n v="17.579999999999998"/>
    <n v="4.51"/>
    <s v="No"/>
    <x v="0"/>
    <x v="0"/>
    <x v="1"/>
    <s v="No"/>
    <s v="Underweight"/>
    <s v="Normal"/>
    <d v="2000-08-23T00:00:00"/>
    <x v="43"/>
    <s v="R1024"/>
    <s v="tier - 2"/>
    <n v="2166.73"/>
    <s v="tier - 2"/>
  </r>
  <r>
    <s v="Id810"/>
    <s v=" Ms"/>
    <s v="Wiltse"/>
    <n v="17.579999999999998"/>
    <n v="4.51"/>
    <s v="No"/>
    <x v="0"/>
    <x v="0"/>
    <x v="1"/>
    <s v="No"/>
    <s v="Underweight"/>
    <s v="Normal"/>
    <d v="2000-11-29T00:00:00"/>
    <x v="29"/>
    <s v="R1024"/>
    <s v="tier - 3"/>
    <n v="2155.6799999999998"/>
    <s v="tier - 2"/>
  </r>
  <r>
    <s v="Id811"/>
    <s v=" Ms"/>
    <s v="Fernandez"/>
    <n v="17.579999999999998"/>
    <n v="4.51"/>
    <s v="No"/>
    <x v="0"/>
    <x v="0"/>
    <x v="1"/>
    <s v="No"/>
    <s v="Underweight"/>
    <s v="Normal"/>
    <d v="2000-10-22T00:00:00"/>
    <x v="36"/>
    <s v="R1024"/>
    <s v="tier - 2"/>
    <n v="2154.36"/>
    <s v="tier - 2"/>
  </r>
  <r>
    <s v="Id812"/>
    <s v=" Ms"/>
    <s v="Edwards"/>
    <n v="17.579999999999998"/>
    <n v="4.51"/>
    <s v="No"/>
    <x v="0"/>
    <x v="0"/>
    <x v="1"/>
    <s v="No"/>
    <s v="Underweight"/>
    <s v="Normal"/>
    <d v="2000-12-27T00:00:00"/>
    <x v="9"/>
    <s v="R1013"/>
    <s v="tier - 3"/>
    <n v="2150.4699999999998"/>
    <s v="tier - 2"/>
  </r>
  <r>
    <s v="Id813"/>
    <s v=" Ms"/>
    <s v="Pinney"/>
    <n v="17.579999999999998"/>
    <n v="4.51"/>
    <s v="No"/>
    <x v="0"/>
    <x v="0"/>
    <x v="1"/>
    <s v="No"/>
    <s v="Underweight"/>
    <s v="Normal"/>
    <d v="2004-10-04T00:00:00"/>
    <x v="9"/>
    <s v="R1024"/>
    <s v="tier - 1"/>
    <n v="2144.85"/>
    <s v="tier - 2"/>
  </r>
  <r>
    <s v="Id814"/>
    <s v=" Mr"/>
    <s v="Levy"/>
    <n v="17.579999999999998"/>
    <n v="4.51"/>
    <s v="No"/>
    <x v="0"/>
    <x v="0"/>
    <x v="1"/>
    <s v="No"/>
    <s v="Underweight"/>
    <s v="Normal"/>
    <d v="2003-08-19T00:00:00"/>
    <x v="23"/>
    <s v="R1023"/>
    <s v="tier - 1"/>
    <n v="2138.0700000000002"/>
    <s v="tier - 2"/>
  </r>
  <r>
    <s v="Id815"/>
    <s v=" Ms"/>
    <s v="Takeda"/>
    <n v="17.579999999999998"/>
    <n v="4.51"/>
    <s v="No"/>
    <x v="0"/>
    <x v="0"/>
    <x v="1"/>
    <s v="No"/>
    <s v="Underweight"/>
    <s v="Normal"/>
    <d v="1997-09-03T00:00:00"/>
    <x v="43"/>
    <s v="R1024"/>
    <s v="tier - 1"/>
    <n v="2137.65"/>
    <s v="tier - 3"/>
  </r>
  <r>
    <s v="Id816"/>
    <s v=" Mr"/>
    <s v="Burke"/>
    <n v="17.579999999999998"/>
    <n v="4.51"/>
    <s v="No"/>
    <x v="0"/>
    <x v="0"/>
    <x v="1"/>
    <s v="No"/>
    <s v="Underweight"/>
    <s v="Normal"/>
    <d v="2003-09-26T00:00:00"/>
    <x v="34"/>
    <s v="R1012"/>
    <s v="tier - 2"/>
    <n v="2136.88"/>
    <s v="tier - 2"/>
  </r>
  <r>
    <s v="Id817"/>
    <s v=" Mr"/>
    <s v="Duarte"/>
    <n v="17.579999999999998"/>
    <n v="4.51"/>
    <s v="No"/>
    <x v="0"/>
    <x v="0"/>
    <x v="1"/>
    <s v="No"/>
    <s v="Underweight"/>
    <s v="Normal"/>
    <d v="2003-09-01T00:00:00"/>
    <x v="19"/>
    <s v="R1013"/>
    <s v="tier - 3"/>
    <n v="2134.9"/>
    <s v="tier - 2"/>
  </r>
  <r>
    <s v="Id818"/>
    <s v=" Mr"/>
    <s v="Clark"/>
    <n v="17.579999999999998"/>
    <n v="4.51"/>
    <s v="No"/>
    <x v="0"/>
    <x v="0"/>
    <x v="1"/>
    <s v="No"/>
    <s v="Underweight"/>
    <s v="Normal"/>
    <d v="2003-12-22T00:00:00"/>
    <x v="7"/>
    <s v="R1011"/>
    <s v="tier - 3"/>
    <n v="2130.6799999999998"/>
    <s v="tier - 2"/>
  </r>
  <r>
    <s v="Id819"/>
    <s v=" Mr"/>
    <s v="Nice"/>
    <n v="17.579999999999998"/>
    <n v="4.51"/>
    <s v="No"/>
    <x v="0"/>
    <x v="0"/>
    <x v="1"/>
    <s v="No"/>
    <s v="Underweight"/>
    <s v="Normal"/>
    <d v="2003-08-30T00:00:00"/>
    <x v="37"/>
    <s v="R1013"/>
    <s v="tier - 1"/>
    <n v="2128.4299999999998"/>
    <s v="tier - 2"/>
  </r>
  <r>
    <s v="Id820"/>
    <s v=" Mrs"/>
    <s v="Windler"/>
    <n v="17.579999999999998"/>
    <n v="4.51"/>
    <s v="No"/>
    <x v="0"/>
    <x v="0"/>
    <x v="1"/>
    <s v="No"/>
    <s v="Underweight"/>
    <s v="Normal"/>
    <d v="2003-09-30T00:00:00"/>
    <x v="11"/>
    <s v="R1011"/>
    <s v="tier - 3"/>
    <n v="2117.34"/>
    <s v="tier - 2"/>
  </r>
  <r>
    <s v="Id821"/>
    <s v=" Mr"/>
    <s v="Jones"/>
    <n v="17.579999999999998"/>
    <n v="4.51"/>
    <s v="No"/>
    <x v="0"/>
    <x v="0"/>
    <x v="1"/>
    <s v="No"/>
    <s v="Underweight"/>
    <s v="Normal"/>
    <d v="1989-07-21T00:00:00"/>
    <x v="14"/>
    <s v="R1011"/>
    <s v="tier - 2"/>
    <n v="2106.2600000000002"/>
    <s v="tier - 2"/>
  </r>
  <r>
    <s v="Id822"/>
    <s v=" Mr"/>
    <s v="Stevenson"/>
    <n v="17.579999999999998"/>
    <n v="4.51"/>
    <s v="No"/>
    <x v="0"/>
    <x v="0"/>
    <x v="1"/>
    <s v="No"/>
    <s v="Underweight"/>
    <s v="Normal"/>
    <d v="2001-11-28T00:00:00"/>
    <x v="27"/>
    <s v="R1011"/>
    <s v="tier - 1"/>
    <n v="2104.11"/>
    <s v="tier - 2"/>
  </r>
  <r>
    <s v="Id823"/>
    <s v=" Ms"/>
    <s v="Humphrey"/>
    <n v="17.579999999999998"/>
    <n v="4.51"/>
    <s v="No"/>
    <x v="0"/>
    <x v="0"/>
    <x v="1"/>
    <s v="No"/>
    <s v="Underweight"/>
    <s v="Normal"/>
    <d v="2001-06-22T00:00:00"/>
    <x v="10"/>
    <s v="R1012"/>
    <s v="tier - 2"/>
    <n v="2103.08"/>
    <s v="tier - 3"/>
  </r>
  <r>
    <s v="Id824"/>
    <s v=" Ms"/>
    <s v="Nelson"/>
    <n v="17.579999999999998"/>
    <n v="4.51"/>
    <s v="No"/>
    <x v="0"/>
    <x v="0"/>
    <x v="1"/>
    <s v="No"/>
    <s v="Underweight"/>
    <s v="Normal"/>
    <d v="2001-08-14T00:00:00"/>
    <x v="40"/>
    <s v="R1013"/>
    <s v="tier - 2"/>
    <n v="2102.2600000000002"/>
    <s v="tier - 3"/>
  </r>
  <r>
    <s v="Id825"/>
    <s v=" Ms"/>
    <s v="Payne"/>
    <n v="17.579999999999998"/>
    <n v="4.51"/>
    <s v="No"/>
    <x v="0"/>
    <x v="0"/>
    <x v="1"/>
    <s v="No"/>
    <s v="Underweight"/>
    <s v="Normal"/>
    <d v="2004-06-12T00:00:00"/>
    <x v="37"/>
    <s v="R1012"/>
    <s v="tier - 2"/>
    <n v="2094.1"/>
    <s v="tier - 3"/>
  </r>
  <r>
    <s v="Id826"/>
    <s v=" Ms"/>
    <s v="Hails"/>
    <n v="17.579999999999998"/>
    <n v="4.51"/>
    <s v="No"/>
    <x v="0"/>
    <x v="0"/>
    <x v="1"/>
    <s v="No"/>
    <s v="Underweight"/>
    <s v="Normal"/>
    <d v="2000-07-26T00:00:00"/>
    <x v="32"/>
    <s v="R1012"/>
    <s v="tier - 3"/>
    <n v="2055.3200000000002"/>
    <s v="tier - 3"/>
  </r>
  <r>
    <s v="Id827"/>
    <s v=" Mr"/>
    <s v="Proctor"/>
    <n v="17.579999999999998"/>
    <n v="4.51"/>
    <s v="No"/>
    <x v="0"/>
    <x v="0"/>
    <x v="1"/>
    <s v="No"/>
    <s v="Underweight"/>
    <s v="Normal"/>
    <d v="2000-09-02T00:00:00"/>
    <x v="5"/>
    <s v="R1012"/>
    <s v="tier - 3"/>
    <n v="2045.69"/>
    <s v="tier - 3"/>
  </r>
  <r>
    <s v="Id828"/>
    <s v=" Mr"/>
    <s v="Ryan"/>
    <n v="17.579999999999998"/>
    <n v="4.51"/>
    <s v="No"/>
    <x v="0"/>
    <x v="0"/>
    <x v="1"/>
    <s v="No"/>
    <s v="Underweight"/>
    <s v="Normal"/>
    <d v="2001-08-04T00:00:00"/>
    <x v="39"/>
    <s v="R1012"/>
    <s v="tier - 2"/>
    <n v="2026.97"/>
    <s v="tier - 3"/>
  </r>
  <r>
    <s v="Id829"/>
    <s v=" Mr"/>
    <s v="Watson"/>
    <n v="17.579999999999998"/>
    <n v="4.51"/>
    <s v="No"/>
    <x v="0"/>
    <x v="0"/>
    <x v="1"/>
    <s v="No"/>
    <s v="Underweight"/>
    <s v="Normal"/>
    <d v="2001-09-06T00:00:00"/>
    <x v="19"/>
    <s v="R1012"/>
    <s v="tier - 2"/>
    <n v="2020.55"/>
    <s v="tier - 3"/>
  </r>
  <r>
    <s v="Id830"/>
    <s v=" Mr"/>
    <s v="Gresh"/>
    <n v="17.579999999999998"/>
    <n v="4.51"/>
    <s v="No"/>
    <x v="0"/>
    <x v="0"/>
    <x v="1"/>
    <s v="No"/>
    <s v="Underweight"/>
    <s v="Normal"/>
    <d v="2001-08-14T00:00:00"/>
    <x v="40"/>
    <s v="R1013"/>
    <s v="tier - 2"/>
    <n v="2007.95"/>
    <s v="tier - 3"/>
  </r>
  <r>
    <s v="Id831"/>
    <s v=" Mr"/>
    <s v="Anis"/>
    <n v="17.579999999999998"/>
    <n v="4.51"/>
    <s v="No"/>
    <x v="0"/>
    <x v="0"/>
    <x v="1"/>
    <s v="No"/>
    <s v="Underweight"/>
    <s v="Normal"/>
    <d v="1998-09-14T00:00:00"/>
    <x v="10"/>
    <s v="R1016"/>
    <s v="tier - 2"/>
    <n v="1986.93"/>
    <s v="tier - 3"/>
  </r>
  <r>
    <s v="Id832"/>
    <s v=" Mr"/>
    <s v="Swartz"/>
    <n v="17.579999999999998"/>
    <n v="4.51"/>
    <s v="No"/>
    <x v="0"/>
    <x v="0"/>
    <x v="1"/>
    <s v="No"/>
    <s v="Underweight"/>
    <s v="Normal"/>
    <d v="2002-09-29T00:00:00"/>
    <x v="24"/>
    <s v="R1011"/>
    <s v="tier - 3"/>
    <n v="1984.45"/>
    <s v="tier - 3"/>
  </r>
  <r>
    <s v="Id833"/>
    <s v=" Mr"/>
    <s v="Schluneker"/>
    <n v="17.579999999999998"/>
    <n v="4.51"/>
    <s v="No"/>
    <x v="0"/>
    <x v="0"/>
    <x v="1"/>
    <s v="No"/>
    <s v="Underweight"/>
    <s v="Normal"/>
    <d v="1998-12-29T00:00:00"/>
    <x v="16"/>
    <s v="R1019"/>
    <s v="tier - 1"/>
    <n v="1981.58"/>
    <s v="tier - 3"/>
  </r>
  <r>
    <s v="Id834"/>
    <s v=" Mr"/>
    <s v="Bellemare"/>
    <n v="17.579999999999998"/>
    <n v="4.51"/>
    <s v="No"/>
    <x v="0"/>
    <x v="0"/>
    <x v="1"/>
    <s v="No"/>
    <s v="Underweight"/>
    <s v="Normal"/>
    <d v="2002-07-16T00:00:00"/>
    <x v="19"/>
    <s v="R1025"/>
    <s v="tier - 3"/>
    <n v="1980.07"/>
    <s v="tier - 3"/>
  </r>
  <r>
    <s v="Id835"/>
    <s v=" Mr"/>
    <s v="Vitalo"/>
    <n v="17.579999999999998"/>
    <n v="4.51"/>
    <s v="No"/>
    <x v="0"/>
    <x v="0"/>
    <x v="1"/>
    <s v="No"/>
    <s v="Underweight"/>
    <s v="Normal"/>
    <d v="1998-09-29T00:00:00"/>
    <x v="2"/>
    <s v="R1012"/>
    <s v="tier - 1"/>
    <n v="1977.82"/>
    <s v="tier - 3"/>
  </r>
  <r>
    <s v="Id836"/>
    <s v=" Mr"/>
    <s v="Hamilton"/>
    <n v="17.579999999999998"/>
    <n v="4.51"/>
    <s v="No"/>
    <x v="0"/>
    <x v="0"/>
    <x v="1"/>
    <s v="No"/>
    <s v="Underweight"/>
    <s v="Normal"/>
    <d v="1998-10-05T00:00:00"/>
    <x v="35"/>
    <s v="R1012"/>
    <s v="tier - 1"/>
    <n v="1972.95"/>
    <s v="tier - 3"/>
  </r>
  <r>
    <s v="Id837"/>
    <s v=" Mr"/>
    <s v="Marshall"/>
    <n v="17.579999999999998"/>
    <n v="4.51"/>
    <s v="No"/>
    <x v="0"/>
    <x v="0"/>
    <x v="1"/>
    <s v="No"/>
    <s v="Underweight"/>
    <s v="Normal"/>
    <d v="1998-09-28T00:00:00"/>
    <x v="46"/>
    <s v="R1013"/>
    <s v="tier - 3"/>
    <n v="1969.61"/>
    <s v="tier - 3"/>
  </r>
  <r>
    <s v="Id838"/>
    <s v=" Mr"/>
    <s v="Cale"/>
    <n v="17.579999999999998"/>
    <n v="4.51"/>
    <s v="No"/>
    <x v="0"/>
    <x v="0"/>
    <x v="1"/>
    <s v="No"/>
    <s v="Underweight"/>
    <s v="Normal"/>
    <d v="2002-07-29T00:00:00"/>
    <x v="19"/>
    <s v="R1013"/>
    <s v="tier - 2"/>
    <n v="1967.02"/>
    <s v="tier - 3"/>
  </r>
  <r>
    <s v="Id839"/>
    <s v=" Mr"/>
    <s v="Pittaway"/>
    <n v="17.579999999999998"/>
    <n v="4.51"/>
    <s v="No"/>
    <x v="0"/>
    <x v="0"/>
    <x v="1"/>
    <s v="No"/>
    <s v="Underweight"/>
    <s v="Normal"/>
    <d v="2002-09-07T00:00:00"/>
    <x v="19"/>
    <s v="R1011"/>
    <s v="tier - 1"/>
    <n v="1964.78"/>
    <s v="tier - 3"/>
  </r>
  <r>
    <s v="Id840"/>
    <s v=" Ms"/>
    <s v="Bill"/>
    <n v="17.579999999999998"/>
    <n v="4.51"/>
    <s v="No"/>
    <x v="0"/>
    <x v="0"/>
    <x v="1"/>
    <s v="No"/>
    <s v="Underweight"/>
    <s v="Normal"/>
    <d v="2001-08-03T00:00:00"/>
    <x v="5"/>
    <s v="R1013"/>
    <s v="tier - 3"/>
    <n v="1909.53"/>
    <s v="tier - 3"/>
  </r>
  <r>
    <s v="Id841"/>
    <s v=" Ms"/>
    <s v="Antrim"/>
    <n v="17.579999999999998"/>
    <n v="4.51"/>
    <s v="No"/>
    <x v="0"/>
    <x v="0"/>
    <x v="1"/>
    <s v="No"/>
    <s v="Underweight"/>
    <s v="Normal"/>
    <d v="1994-10-06T00:00:00"/>
    <x v="24"/>
    <s v="R1016"/>
    <s v="tier - 3"/>
    <n v="1908.9"/>
    <s v="tier - 3"/>
  </r>
  <r>
    <s v="Id842"/>
    <s v=" Ms"/>
    <s v="Doolittle-Crider"/>
    <n v="17.579999999999998"/>
    <n v="4.51"/>
    <s v="No"/>
    <x v="0"/>
    <x v="0"/>
    <x v="1"/>
    <s v="No"/>
    <s v="Underweight"/>
    <s v="Normal"/>
    <d v="2001-08-10T00:00:00"/>
    <x v="28"/>
    <s v="R1013"/>
    <s v="tier - 1"/>
    <n v="1906.36"/>
    <s v="tier - 3"/>
  </r>
  <r>
    <s v="Id843"/>
    <s v=" Ms"/>
    <s v="Ruhlman"/>
    <n v="17.579999999999998"/>
    <n v="4.51"/>
    <s v="No"/>
    <x v="0"/>
    <x v="0"/>
    <x v="1"/>
    <s v="No"/>
    <s v="Underweight"/>
    <s v="Normal"/>
    <d v="2002-08-21T00:00:00"/>
    <x v="31"/>
    <s v="R1011"/>
    <s v="tier - 1"/>
    <n v="1880.49"/>
    <s v="tier - 3"/>
  </r>
  <r>
    <s v="Id844"/>
    <s v=" Ms"/>
    <s v="Anderson"/>
    <n v="17.579999999999998"/>
    <n v="4.51"/>
    <s v="No"/>
    <x v="0"/>
    <x v="0"/>
    <x v="1"/>
    <s v="No"/>
    <s v="Underweight"/>
    <s v="Normal"/>
    <d v="2002-08-29T00:00:00"/>
    <x v="33"/>
    <s v="R1011"/>
    <s v="tier - 2"/>
    <n v="1880.07"/>
    <s v="tier - 3"/>
  </r>
  <r>
    <s v="Id845"/>
    <s v=" Mrs"/>
    <s v="Uchiyama"/>
    <n v="17.579999999999998"/>
    <n v="4.51"/>
    <s v="No"/>
    <x v="0"/>
    <x v="0"/>
    <x v="1"/>
    <s v="No"/>
    <s v="Underweight"/>
    <s v="Normal"/>
    <d v="2002-10-29T00:00:00"/>
    <x v="19"/>
    <s v="R1011"/>
    <s v="tier - 1"/>
    <n v="1877.93"/>
    <s v="tier - 3"/>
  </r>
  <r>
    <s v="Id846"/>
    <s v=" Ms"/>
    <s v="Desota"/>
    <n v="17.579999999999998"/>
    <n v="4.51"/>
    <s v="No"/>
    <x v="0"/>
    <x v="0"/>
    <x v="1"/>
    <s v="No"/>
    <s v="Underweight"/>
    <s v="Normal"/>
    <d v="2002-09-22T00:00:00"/>
    <x v="19"/>
    <s v="R1011"/>
    <s v="tier - 2"/>
    <n v="1875.34"/>
    <s v="tier - 3"/>
  </r>
  <r>
    <s v="Id847"/>
    <s v=" Mr"/>
    <s v="Edmonds"/>
    <n v="17.579999999999998"/>
    <n v="4.51"/>
    <s v="No"/>
    <x v="0"/>
    <x v="0"/>
    <x v="1"/>
    <s v="No"/>
    <s v="Underweight"/>
    <s v="Normal"/>
    <d v="1996-07-02T00:00:00"/>
    <x v="19"/>
    <s v="R1016"/>
    <s v="tier - 3"/>
    <n v="1865.98"/>
    <s v="tier - 3"/>
  </r>
  <r>
    <s v="Id848"/>
    <s v=" Mr"/>
    <s v="Otto"/>
    <n v="17.579999999999998"/>
    <n v="4.51"/>
    <s v="No"/>
    <x v="0"/>
    <x v="0"/>
    <x v="1"/>
    <s v="No"/>
    <s v="Underweight"/>
    <s v="Normal"/>
    <d v="2004-12-27T00:00:00"/>
    <x v="26"/>
    <s v="R1011"/>
    <s v="tier - 1"/>
    <n v="1863.45"/>
    <s v="tier - 3"/>
  </r>
  <r>
    <s v="Id849"/>
    <s v=" Mr"/>
    <s v="Kurt"/>
    <n v="17.579999999999998"/>
    <n v="4.51"/>
    <s v="No"/>
    <x v="0"/>
    <x v="0"/>
    <x v="1"/>
    <s v="No"/>
    <s v="Underweight"/>
    <s v="Normal"/>
    <d v="1994-12-06T00:00:00"/>
    <x v="26"/>
    <s v="R1012"/>
    <s v="tier - 2"/>
    <n v="1850.55"/>
    <s v="tier - 3"/>
  </r>
  <r>
    <s v="Id850"/>
    <s v=" Mr"/>
    <s v="Duhaime"/>
    <n v="17.579999999999998"/>
    <n v="4.51"/>
    <s v="No"/>
    <x v="0"/>
    <x v="0"/>
    <x v="1"/>
    <s v="No"/>
    <s v="Underweight"/>
    <s v="Normal"/>
    <d v="1999-12-12T00:00:00"/>
    <x v="36"/>
    <s v="R1013"/>
    <s v="tier - 2"/>
    <n v="1837.28"/>
    <s v="tier - 3"/>
  </r>
  <r>
    <s v="Id851"/>
    <s v=" Mr"/>
    <s v="Swann"/>
    <n v="17.579999999999998"/>
    <n v="4.51"/>
    <s v="No"/>
    <x v="0"/>
    <x v="0"/>
    <x v="1"/>
    <s v="No"/>
    <s v="Underweight"/>
    <s v="Normal"/>
    <d v="2003-08-04T00:00:00"/>
    <x v="28"/>
    <s v="R1012"/>
    <s v="tier - 2"/>
    <n v="1837.24"/>
    <s v="tier - 3"/>
  </r>
  <r>
    <s v="Id852"/>
    <s v=" Mr"/>
    <s v="Burton"/>
    <n v="17.579999999999998"/>
    <n v="4.51"/>
    <s v="No"/>
    <x v="0"/>
    <x v="0"/>
    <x v="1"/>
    <s v="No"/>
    <s v="Underweight"/>
    <s v="Normal"/>
    <d v="2003-08-11T00:00:00"/>
    <x v="44"/>
    <s v="R1011"/>
    <s v="tier - 3"/>
    <n v="1832.09"/>
    <s v="tier - 3"/>
  </r>
  <r>
    <s v="Id853"/>
    <s v=" Ms"/>
    <s v="Ricardi"/>
    <n v="17.579999999999998"/>
    <n v="4.51"/>
    <s v="No"/>
    <x v="0"/>
    <x v="0"/>
    <x v="1"/>
    <s v="No"/>
    <s v="Underweight"/>
    <s v="Normal"/>
    <d v="1999-10-01T00:00:00"/>
    <x v="34"/>
    <s v="R1013"/>
    <s v="tier - 2"/>
    <n v="1826.84"/>
    <s v="tier - 3"/>
  </r>
  <r>
    <s v="Id854"/>
    <s v=" Mr"/>
    <s v="Joslyn"/>
    <n v="17.579999999999998"/>
    <n v="4.51"/>
    <s v="No"/>
    <x v="0"/>
    <x v="0"/>
    <x v="1"/>
    <s v="No"/>
    <s v="Underweight"/>
    <s v="Normal"/>
    <d v="1999-11-17T00:00:00"/>
    <x v="35"/>
    <s v="R1013"/>
    <s v="tier - 3"/>
    <n v="1824.29"/>
    <s v="tier - 3"/>
  </r>
  <r>
    <s v="Id855"/>
    <s v=" Mr"/>
    <s v="Bennie"/>
    <n v="17.579999999999998"/>
    <n v="4.51"/>
    <s v="No"/>
    <x v="0"/>
    <x v="0"/>
    <x v="1"/>
    <s v="No"/>
    <s v="Underweight"/>
    <s v="Normal"/>
    <d v="2004-08-19T00:00:00"/>
    <x v="23"/>
    <s v="R1011"/>
    <s v="tier - 1"/>
    <n v="1822.54"/>
    <s v="tier - 3"/>
  </r>
  <r>
    <s v="Id856"/>
    <s v=" Ms"/>
    <s v="Kanyane"/>
    <n v="17.579999999999998"/>
    <n v="4.51"/>
    <s v="No"/>
    <x v="0"/>
    <x v="0"/>
    <x v="1"/>
    <s v="No"/>
    <s v="Underweight"/>
    <s v="Normal"/>
    <d v="1999-09-25T00:00:00"/>
    <x v="0"/>
    <s v="R1012"/>
    <s v="tier - 3"/>
    <n v="1815.88"/>
    <s v="tier - 3"/>
  </r>
  <r>
    <s v="Id857"/>
    <s v=" Mr"/>
    <s v="McFadden"/>
    <n v="17.579999999999998"/>
    <n v="4.51"/>
    <s v="No"/>
    <x v="0"/>
    <x v="0"/>
    <x v="1"/>
    <s v="No"/>
    <s v="Underweight"/>
    <s v="Normal"/>
    <d v="2002-12-13T00:00:00"/>
    <x v="36"/>
    <s v="R1025"/>
    <s v="tier - 3"/>
    <n v="1769.53"/>
    <s v="tier - 3"/>
  </r>
  <r>
    <s v="Id858"/>
    <s v=" Ms"/>
    <s v="Connolly"/>
    <n v="17.579999999999998"/>
    <n v="4.51"/>
    <s v="No"/>
    <x v="0"/>
    <x v="0"/>
    <x v="1"/>
    <s v="No"/>
    <s v="Underweight"/>
    <s v="Normal"/>
    <d v="2003-11-19T00:00:00"/>
    <x v="28"/>
    <s v="R1012"/>
    <s v="tier - 1"/>
    <n v="1759.34"/>
    <s v="tier - 3"/>
  </r>
  <r>
    <s v="Id859"/>
    <s v=" Ms"/>
    <s v="Merino"/>
    <n v="17.579999999999998"/>
    <n v="4.51"/>
    <s v="No"/>
    <x v="0"/>
    <x v="0"/>
    <x v="1"/>
    <s v="No"/>
    <s v="Underweight"/>
    <s v="Normal"/>
    <d v="1998-10-07T00:00:00"/>
    <x v="7"/>
    <s v="R1013"/>
    <s v="tier - 3"/>
    <n v="1756.6"/>
    <s v="tier - 3"/>
  </r>
  <r>
    <s v="Id860"/>
    <s v=" Ms"/>
    <s v="Baird"/>
    <n v="17.579999999999998"/>
    <n v="4.51"/>
    <s v="No"/>
    <x v="0"/>
    <x v="0"/>
    <x v="1"/>
    <s v="No"/>
    <s v="Underweight"/>
    <s v="Normal"/>
    <d v="2003-07-28T00:00:00"/>
    <x v="21"/>
    <s v="R1011"/>
    <s v="tier - 1"/>
    <n v="1744.47"/>
    <s v="tier - 3"/>
  </r>
  <r>
    <s v="Id861"/>
    <s v=" Ms"/>
    <s v="Locatelli"/>
    <n v="17.579999999999998"/>
    <n v="4.51"/>
    <s v="No"/>
    <x v="0"/>
    <x v="0"/>
    <x v="1"/>
    <s v="No"/>
    <s v="Underweight"/>
    <s v="Normal"/>
    <d v="2003-07-25T00:00:00"/>
    <x v="34"/>
    <s v="R1011"/>
    <s v="tier - 1"/>
    <n v="1743.21"/>
    <s v="tier - 3"/>
  </r>
  <r>
    <s v="Id862"/>
    <s v=" Ms"/>
    <s v="Brake"/>
    <n v="17.579999999999998"/>
    <n v="4.51"/>
    <s v="No"/>
    <x v="0"/>
    <x v="0"/>
    <x v="1"/>
    <s v="No"/>
    <s v="Underweight"/>
    <s v="Normal"/>
    <d v="2003-11-14T00:00:00"/>
    <x v="44"/>
    <s v="R1011"/>
    <s v="tier - 2"/>
    <n v="1737.38"/>
    <s v="tier - 3"/>
  </r>
  <r>
    <s v="Id863"/>
    <s v=" Ms"/>
    <s v="Jacobs"/>
    <n v="17.579999999999998"/>
    <n v="4.51"/>
    <s v="No"/>
    <x v="0"/>
    <x v="0"/>
    <x v="1"/>
    <s v="No"/>
    <s v="Underweight"/>
    <s v="Normal"/>
    <d v="2003-11-09T00:00:00"/>
    <x v="1"/>
    <s v="R1013"/>
    <s v="tier - 2"/>
    <n v="1731.68"/>
    <s v="tier - 3"/>
  </r>
  <r>
    <s v="Id864"/>
    <s v=" Ms"/>
    <s v="Vaught"/>
    <n v="17.579999999999998"/>
    <n v="4.51"/>
    <s v="No"/>
    <x v="0"/>
    <x v="0"/>
    <x v="1"/>
    <s v="No"/>
    <s v="Underweight"/>
    <s v="Normal"/>
    <d v="2003-09-01T00:00:00"/>
    <x v="23"/>
    <s v="R1012"/>
    <s v="tier - 2"/>
    <n v="1728.9"/>
    <s v="tier - 3"/>
  </r>
  <r>
    <s v="Id865"/>
    <s v=" Mr"/>
    <s v="Monteleone"/>
    <n v="17.579999999999998"/>
    <n v="4.51"/>
    <s v="No"/>
    <x v="0"/>
    <x v="0"/>
    <x v="1"/>
    <s v="No"/>
    <s v="Underweight"/>
    <s v="Normal"/>
    <d v="2003-11-21T00:00:00"/>
    <x v="8"/>
    <s v="R1013"/>
    <s v="tier - 3"/>
    <n v="1727.79"/>
    <s v="tier - 3"/>
  </r>
  <r>
    <s v="Id866"/>
    <s v=" Mr"/>
    <s v="Verdugo"/>
    <n v="17.579999999999998"/>
    <n v="4.51"/>
    <s v="No"/>
    <x v="0"/>
    <x v="0"/>
    <x v="1"/>
    <s v="No"/>
    <s v="Underweight"/>
    <s v="Normal"/>
    <d v="2004-09-09T00:00:00"/>
    <x v="16"/>
    <s v="R1012"/>
    <s v="tier - 1"/>
    <n v="1727.54"/>
    <s v="tier - 3"/>
  </r>
  <r>
    <s v="Id867"/>
    <s v=" Mr"/>
    <s v="Sellers"/>
    <n v="17.579999999999998"/>
    <n v="4.51"/>
    <s v="No"/>
    <x v="0"/>
    <x v="0"/>
    <x v="1"/>
    <s v="No"/>
    <s v="Underweight"/>
    <s v="Normal"/>
    <d v="2004-10-21T00:00:00"/>
    <x v="26"/>
    <s v="R1011"/>
    <s v="tier - 2"/>
    <n v="1725.55"/>
    <s v="tier - 3"/>
  </r>
  <r>
    <s v="Id868"/>
    <s v=" Mr"/>
    <s v="Bowman"/>
    <n v="17.579999999999998"/>
    <n v="4.51"/>
    <s v="No"/>
    <x v="0"/>
    <x v="0"/>
    <x v="1"/>
    <s v="No"/>
    <s v="Underweight"/>
    <s v="Normal"/>
    <d v="2004-09-11T00:00:00"/>
    <x v="4"/>
    <s v="R1013"/>
    <s v="tier - 3"/>
    <n v="1720.35"/>
    <s v="tier - 3"/>
  </r>
  <r>
    <s v="Id869"/>
    <s v=" Mr"/>
    <s v="Marley"/>
    <n v="17.579999999999998"/>
    <n v="4.51"/>
    <s v="No"/>
    <x v="0"/>
    <x v="0"/>
    <x v="1"/>
    <s v="No"/>
    <s v="Underweight"/>
    <s v="Normal"/>
    <d v="2004-06-10T00:00:00"/>
    <x v="14"/>
    <s v="R1011"/>
    <s v="tier - 3"/>
    <n v="1719.44"/>
    <s v="tier - 3"/>
  </r>
  <r>
    <s v="Id870"/>
    <s v=" Mr"/>
    <s v="Grey"/>
    <n v="17.579999999999998"/>
    <n v="4.51"/>
    <s v="No"/>
    <x v="0"/>
    <x v="0"/>
    <x v="1"/>
    <s v="No"/>
    <s v="Underweight"/>
    <s v="Normal"/>
    <d v="2004-09-19T00:00:00"/>
    <x v="14"/>
    <s v="R1011"/>
    <s v="tier - 3"/>
    <n v="1711.03"/>
    <s v="tier - 3"/>
  </r>
  <r>
    <s v="Id871"/>
    <s v=" Mr"/>
    <s v="O'Rourke"/>
    <n v="17.579999999999998"/>
    <n v="4.51"/>
    <s v="No"/>
    <x v="0"/>
    <x v="0"/>
    <x v="1"/>
    <s v="No"/>
    <s v="Underweight"/>
    <s v="Normal"/>
    <d v="2004-12-12T00:00:00"/>
    <x v="0"/>
    <s v="R1011"/>
    <s v="tier - 1"/>
    <n v="1708.93"/>
    <s v="tier - 3"/>
  </r>
  <r>
    <s v="Id872"/>
    <s v=" Mr"/>
    <s v="Fatehali"/>
    <n v="17.579999999999998"/>
    <n v="4.51"/>
    <s v="No"/>
    <x v="0"/>
    <x v="0"/>
    <x v="1"/>
    <s v="No"/>
    <s v="Underweight"/>
    <s v="Normal"/>
    <d v="2004-10-17T00:00:00"/>
    <x v="35"/>
    <s v="R1011"/>
    <s v="tier - 2"/>
    <n v="1708"/>
    <s v="tier - 3"/>
  </r>
  <r>
    <s v="Id873"/>
    <s v=" Mr"/>
    <s v="Piza-Taylor"/>
    <n v="17.579999999999998"/>
    <n v="4.51"/>
    <s v="No"/>
    <x v="0"/>
    <x v="0"/>
    <x v="1"/>
    <s v="No"/>
    <s v="Underweight"/>
    <s v="Normal"/>
    <d v="2004-12-06T00:00:00"/>
    <x v="18"/>
    <s v="R1011"/>
    <s v="tier - 2"/>
    <n v="1705.62"/>
    <s v="tier - 2"/>
  </r>
  <r>
    <s v="Id874"/>
    <s v=" Mr"/>
    <s v="Cavanaugh"/>
    <n v="17.579999999999998"/>
    <n v="4.51"/>
    <s v="No"/>
    <x v="0"/>
    <x v="0"/>
    <x v="1"/>
    <s v="No"/>
    <s v="Underweight"/>
    <s v="Normal"/>
    <d v="2004-12-14T00:00:00"/>
    <x v="44"/>
    <s v="R1011"/>
    <s v="tier - 3"/>
    <n v="1704.7"/>
    <s v="tier - 2"/>
  </r>
  <r>
    <s v="Id875"/>
    <s v=" Mr"/>
    <s v="Amako"/>
    <n v="17.579999999999998"/>
    <n v="4.51"/>
    <s v="No"/>
    <x v="0"/>
    <x v="0"/>
    <x v="1"/>
    <s v="No"/>
    <s v="Underweight"/>
    <s v="Normal"/>
    <d v="2004-11-07T00:00:00"/>
    <x v="36"/>
    <s v="R1013"/>
    <s v="tier - 1"/>
    <n v="1704.57"/>
    <s v="tier - 2"/>
  </r>
  <r>
    <s v="Id876"/>
    <s v=" Mr"/>
    <s v="Musa"/>
    <n v="17.579999999999998"/>
    <n v="4.51"/>
    <s v="No"/>
    <x v="0"/>
    <x v="0"/>
    <x v="1"/>
    <s v="No"/>
    <s v="Underweight"/>
    <s v="Normal"/>
    <d v="2004-12-10T00:00:00"/>
    <x v="17"/>
    <s v="R1013"/>
    <s v="tier - 3"/>
    <n v="1702.46"/>
    <s v="tier - 2"/>
  </r>
  <r>
    <s v="Id877"/>
    <s v=" Mr"/>
    <s v="Phillippi"/>
    <n v="17.579999999999998"/>
    <n v="4.51"/>
    <s v="No"/>
    <x v="0"/>
    <x v="0"/>
    <x v="1"/>
    <s v="No"/>
    <s v="Underweight"/>
    <s v="Normal"/>
    <d v="2004-11-17T00:00:00"/>
    <x v="44"/>
    <s v="R1013"/>
    <s v="tier - 2"/>
    <n v="1694.8"/>
    <s v="tier - 2"/>
  </r>
  <r>
    <s v="Id878"/>
    <s v=" Mr"/>
    <s v="Hoskins"/>
    <n v="17.579999999999998"/>
    <n v="4.51"/>
    <s v="No"/>
    <x v="0"/>
    <x v="0"/>
    <x v="1"/>
    <s v="No"/>
    <s v="Underweight"/>
    <s v="Normal"/>
    <d v="2000-10-21T00:00:00"/>
    <x v="19"/>
    <s v="R1013"/>
    <s v="tier - 2"/>
    <n v="1682.6"/>
    <s v="tier - 2"/>
  </r>
  <r>
    <s v="Id879"/>
    <s v=" Mr"/>
    <s v="Imbalzano Zegar"/>
    <n v="17.579999999999998"/>
    <n v="4.51"/>
    <s v="No"/>
    <x v="0"/>
    <x v="0"/>
    <x v="1"/>
    <s v="No"/>
    <s v="Underweight"/>
    <s v="Normal"/>
    <d v="2000-06-10T00:00:00"/>
    <x v="19"/>
    <s v="R1013"/>
    <s v="tier - 2"/>
    <n v="1674.63"/>
    <s v="tier - 2"/>
  </r>
  <r>
    <s v="Id880"/>
    <s v=" Mr"/>
    <s v="Triedman"/>
    <n v="17.579999999999998"/>
    <n v="4.51"/>
    <s v="No"/>
    <x v="0"/>
    <x v="0"/>
    <x v="1"/>
    <s v="No"/>
    <s v="Underweight"/>
    <s v="Normal"/>
    <d v="2003-12-30T00:00:00"/>
    <x v="19"/>
    <s v="R1019"/>
    <s v="tier - 1"/>
    <n v="1646.43"/>
    <s v="tier - 2"/>
  </r>
  <r>
    <s v="Id881"/>
    <s v=" Mr"/>
    <s v="Lovuolo"/>
    <n v="17.579999999999998"/>
    <n v="4.51"/>
    <s v="No"/>
    <x v="0"/>
    <x v="0"/>
    <x v="1"/>
    <s v="No"/>
    <s v="Underweight"/>
    <s v="Normal"/>
    <d v="2003-08-21T00:00:00"/>
    <x v="39"/>
    <s v="R1016"/>
    <s v="tier - 2"/>
    <n v="1639.56"/>
    <s v="tier - 2"/>
  </r>
  <r>
    <s v="Id882"/>
    <s v=" Mr"/>
    <s v="Chung"/>
    <n v="17.579999999999998"/>
    <n v="4.51"/>
    <s v="No"/>
    <x v="0"/>
    <x v="0"/>
    <x v="1"/>
    <s v="No"/>
    <s v="Underweight"/>
    <s v="Normal"/>
    <d v="2003-09-16T00:00:00"/>
    <x v="14"/>
    <s v="R1015"/>
    <s v="tier - 2"/>
    <n v="1639.56"/>
    <s v="tier - 2"/>
  </r>
  <r>
    <s v="Id883"/>
    <s v=" Mr"/>
    <s v="Newsom"/>
    <n v="17.579999999999998"/>
    <n v="4.51"/>
    <s v="No"/>
    <x v="0"/>
    <x v="0"/>
    <x v="1"/>
    <s v="No"/>
    <s v="Underweight"/>
    <s v="Normal"/>
    <d v="2003-12-30T00:00:00"/>
    <x v="4"/>
    <s v="R1018"/>
    <s v="tier - 3"/>
    <n v="1635.73"/>
    <s v="tier - 2"/>
  </r>
  <r>
    <s v="Id884"/>
    <s v=" Mr"/>
    <s v="Harrington"/>
    <n v="17.579999999999998"/>
    <n v="4.51"/>
    <s v="No"/>
    <x v="0"/>
    <x v="0"/>
    <x v="1"/>
    <s v="No"/>
    <s v="Underweight"/>
    <s v="Normal"/>
    <d v="2004-06-13T00:00:00"/>
    <x v="15"/>
    <s v="R1016"/>
    <s v="tier - 2"/>
    <n v="1634.57"/>
    <s v="tier - 2"/>
  </r>
  <r>
    <s v="Id885"/>
    <s v=" Ms"/>
    <s v="Hoffman"/>
    <n v="17.579999999999998"/>
    <n v="4.51"/>
    <s v="No"/>
    <x v="0"/>
    <x v="0"/>
    <x v="1"/>
    <s v="No"/>
    <s v="Underweight"/>
    <s v="Normal"/>
    <d v="2004-08-08T00:00:00"/>
    <x v="13"/>
    <s v="R1019"/>
    <s v="tier - 1"/>
    <n v="1633.96"/>
    <s v="tier - 2"/>
  </r>
  <r>
    <s v="Id886"/>
    <s v=" Ms"/>
    <s v="Van Vugt"/>
    <n v="17.579999999999998"/>
    <n v="4.51"/>
    <s v="No"/>
    <x v="0"/>
    <x v="0"/>
    <x v="1"/>
    <s v="No"/>
    <s v="Underweight"/>
    <s v="Normal"/>
    <d v="2004-12-13T00:00:00"/>
    <x v="33"/>
    <s v="R1015"/>
    <s v="tier - 2"/>
    <n v="1633.04"/>
    <s v="tier - 2"/>
  </r>
  <r>
    <s v="Id887"/>
    <s v=" Ms"/>
    <s v="Feehley"/>
    <n v="17.579999999999998"/>
    <n v="4.51"/>
    <s v="No"/>
    <x v="0"/>
    <x v="0"/>
    <x v="1"/>
    <s v="No"/>
    <s v="Underweight"/>
    <s v="Normal"/>
    <d v="2003-09-16T00:00:00"/>
    <x v="14"/>
    <s v="R1011"/>
    <s v="tier - 2"/>
    <n v="1632.56"/>
    <s v="tier - 2"/>
  </r>
  <r>
    <s v="Id888"/>
    <s v=" Mr"/>
    <s v="Ashworth"/>
    <n v="17.579999999999998"/>
    <n v="4.51"/>
    <s v="No"/>
    <x v="0"/>
    <x v="0"/>
    <x v="1"/>
    <s v="No"/>
    <s v="Underweight"/>
    <s v="Normal"/>
    <d v="2003-10-03T00:00:00"/>
    <x v="45"/>
    <s v="R1013"/>
    <s v="tier - 2"/>
    <n v="1632.04"/>
    <s v="tier - 2"/>
  </r>
  <r>
    <s v="Id889"/>
    <s v=" Mr"/>
    <s v="Hansen"/>
    <n v="17.579999999999998"/>
    <n v="4.51"/>
    <s v="No"/>
    <x v="0"/>
    <x v="0"/>
    <x v="1"/>
    <s v="No"/>
    <s v="Underweight"/>
    <s v="Normal"/>
    <d v="2004-07-09T00:00:00"/>
    <x v="41"/>
    <s v="R1012"/>
    <s v="tier - 1"/>
    <n v="1631.82"/>
    <s v="tier - 2"/>
  </r>
  <r>
    <s v="Id890"/>
    <s v=" Ms"/>
    <s v="Czyz"/>
    <n v="17.579999999999998"/>
    <n v="4.51"/>
    <s v="No"/>
    <x v="0"/>
    <x v="0"/>
    <x v="1"/>
    <s v="No"/>
    <s v="Underweight"/>
    <s v="Normal"/>
    <d v="2004-10-04T00:00:00"/>
    <x v="22"/>
    <s v="R1012"/>
    <s v="tier - 2"/>
    <n v="1629.83"/>
    <s v="tier - 2"/>
  </r>
  <r>
    <s v="Id891"/>
    <s v=" Ms"/>
    <s v="Bauder"/>
    <n v="17.579999999999998"/>
    <n v="4.51"/>
    <s v="No"/>
    <x v="0"/>
    <x v="0"/>
    <x v="1"/>
    <s v="No"/>
    <s v="Underweight"/>
    <s v="Normal"/>
    <d v="2003-07-17T00:00:00"/>
    <x v="12"/>
    <s v="R1012"/>
    <s v="tier - 1"/>
    <n v="1628.47"/>
    <s v="tier - 2"/>
  </r>
  <r>
    <s v="Id892"/>
    <s v=" Ms"/>
    <s v="Mendoza"/>
    <n v="17.579999999999998"/>
    <n v="4.51"/>
    <s v="No"/>
    <x v="0"/>
    <x v="0"/>
    <x v="1"/>
    <s v="No"/>
    <s v="Underweight"/>
    <s v="Normal"/>
    <d v="2003-12-04T00:00:00"/>
    <x v="7"/>
    <s v="R1012"/>
    <s v="tier - 2"/>
    <n v="1627.28"/>
    <s v="tier - 2"/>
  </r>
  <r>
    <s v="Id893"/>
    <s v=" Mr"/>
    <s v="Glass"/>
    <n v="17.579999999999998"/>
    <n v="4.51"/>
    <s v="No"/>
    <x v="0"/>
    <x v="0"/>
    <x v="1"/>
    <s v="No"/>
    <s v="Underweight"/>
    <s v="Normal"/>
    <d v="2003-09-09T00:00:00"/>
    <x v="45"/>
    <s v="R1013"/>
    <s v="tier - 3"/>
    <n v="1625.43"/>
    <s v="tier - 2"/>
  </r>
  <r>
    <s v="Id894"/>
    <s v=" Mr"/>
    <s v="Butcher"/>
    <n v="17.579999999999998"/>
    <n v="4.51"/>
    <s v="No"/>
    <x v="0"/>
    <x v="0"/>
    <x v="1"/>
    <s v="No"/>
    <s v="Underweight"/>
    <s v="Normal"/>
    <d v="2004-07-25T00:00:00"/>
    <x v="46"/>
    <s v="R1013"/>
    <s v="tier - 1"/>
    <n v="1622.19"/>
    <s v="tier - 2"/>
  </r>
  <r>
    <s v="Id895"/>
    <s v=" Mr"/>
    <s v="Traiser"/>
    <n v="17.579999999999998"/>
    <n v="4.51"/>
    <s v="No"/>
    <x v="0"/>
    <x v="0"/>
    <x v="1"/>
    <s v="No"/>
    <s v="Underweight"/>
    <s v="Normal"/>
    <d v="2004-08-21T00:00:00"/>
    <x v="45"/>
    <s v="R1013"/>
    <s v="tier - 2"/>
    <n v="1621.88"/>
    <s v="tier - 2"/>
  </r>
  <r>
    <s v="Id896"/>
    <s v=" Ms"/>
    <s v="Mudy-Mader"/>
    <n v="17.579999999999998"/>
    <n v="4.51"/>
    <s v="No"/>
    <x v="0"/>
    <x v="0"/>
    <x v="1"/>
    <s v="No"/>
    <s v="Underweight"/>
    <s v="Normal"/>
    <d v="2003-09-14T00:00:00"/>
    <x v="3"/>
    <s v="R1012"/>
    <s v="tier - 2"/>
    <n v="1621.34"/>
    <s v="tier - 2"/>
  </r>
  <r>
    <s v="Id897"/>
    <s v=" Ms"/>
    <s v="Rogers"/>
    <n v="17.579999999999998"/>
    <n v="4.51"/>
    <s v="No"/>
    <x v="0"/>
    <x v="0"/>
    <x v="1"/>
    <s v="No"/>
    <s v="Underweight"/>
    <s v="Normal"/>
    <d v="1995-08-05T00:00:00"/>
    <x v="38"/>
    <s v="R1012"/>
    <s v="tier - 1"/>
    <n v="1617.16"/>
    <s v="tier - 2"/>
  </r>
  <r>
    <s v="Id898"/>
    <s v=" Mr"/>
    <s v="Woo"/>
    <n v="17.579999999999998"/>
    <n v="4.51"/>
    <s v="No"/>
    <x v="0"/>
    <x v="0"/>
    <x v="1"/>
    <s v="No"/>
    <s v="Underweight"/>
    <s v="Normal"/>
    <d v="2004-07-22T00:00:00"/>
    <x v="45"/>
    <s v="R1013"/>
    <s v="tier - 1"/>
    <n v="1615.77"/>
    <s v="tier - 2"/>
  </r>
  <r>
    <s v="Id899"/>
    <s v=" Ms"/>
    <s v="Walsh"/>
    <n v="17.579999999999998"/>
    <n v="4.51"/>
    <s v="No"/>
    <x v="0"/>
    <x v="0"/>
    <x v="1"/>
    <s v="No"/>
    <s v="Underweight"/>
    <s v="Normal"/>
    <d v="2004-11-19T00:00:00"/>
    <x v="30"/>
    <s v="R1013"/>
    <s v="tier - 3"/>
    <n v="1607.51"/>
    <s v="tier - 2"/>
  </r>
  <r>
    <s v="Id900"/>
    <s v=" Ms"/>
    <s v="White"/>
    <n v="17.579999999999998"/>
    <n v="4.51"/>
    <s v="No"/>
    <x v="0"/>
    <x v="0"/>
    <x v="1"/>
    <s v="No"/>
    <s v="Underweight"/>
    <s v="Normal"/>
    <d v="2001-06-02T00:00:00"/>
    <x v="43"/>
    <s v="R1012"/>
    <s v="tier - 2"/>
    <n v="1532.47"/>
    <s v="tier - 2"/>
  </r>
  <r>
    <s v="Id901"/>
    <s v=" Ms"/>
    <s v="Sheppard"/>
    <n v="17.579999999999998"/>
    <n v="4.51"/>
    <s v="No"/>
    <x v="0"/>
    <x v="0"/>
    <x v="1"/>
    <s v="No"/>
    <s v="Underweight"/>
    <s v="Normal"/>
    <d v="2001-07-07T00:00:00"/>
    <x v="13"/>
    <s v="R1012"/>
    <s v="tier - 3"/>
    <n v="1526.31"/>
    <s v="tier - 2"/>
  </r>
  <r>
    <s v="Id902"/>
    <s v=" Ms"/>
    <s v="Doran"/>
    <n v="17.579999999999998"/>
    <n v="4.51"/>
    <s v="No"/>
    <x v="0"/>
    <x v="0"/>
    <x v="1"/>
    <s v="No"/>
    <s v="Underweight"/>
    <s v="Normal"/>
    <d v="2001-08-25T00:00:00"/>
    <x v="41"/>
    <s v="R1012"/>
    <s v="tier - 3"/>
    <n v="1515.34"/>
    <s v="tier - 2"/>
  </r>
  <r>
    <s v="Id903"/>
    <s v=" Mr"/>
    <s v="Labrosse"/>
    <n v="17.579999999999998"/>
    <n v="4.51"/>
    <s v="No"/>
    <x v="0"/>
    <x v="0"/>
    <x v="1"/>
    <s v="No"/>
    <s v="Underweight"/>
    <s v="Normal"/>
    <d v="1998-06-19T00:00:00"/>
    <x v="1"/>
    <s v="R1013"/>
    <s v="tier - 2"/>
    <n v="1497"/>
    <s v="tier - 2"/>
  </r>
  <r>
    <s v="Id904"/>
    <s v=" Mr"/>
    <s v="Thomas"/>
    <n v="17.579999999999998"/>
    <n v="4.51"/>
    <s v="No"/>
    <x v="0"/>
    <x v="0"/>
    <x v="1"/>
    <s v="No"/>
    <s v="Underweight"/>
    <s v="Normal"/>
    <d v="1995-10-07T00:00:00"/>
    <x v="41"/>
    <s v="R1013"/>
    <s v="tier - 3"/>
    <n v="1493"/>
    <s v="tier - 2"/>
  </r>
  <r>
    <s v="Id905"/>
    <s v=" Mr"/>
    <s v="Lesniak"/>
    <n v="17.579999999999998"/>
    <n v="4.51"/>
    <s v="No"/>
    <x v="0"/>
    <x v="0"/>
    <x v="1"/>
    <s v="No"/>
    <s v="Underweight"/>
    <s v="Normal"/>
    <d v="1997-06-09T00:00:00"/>
    <x v="34"/>
    <s v="R1012"/>
    <s v="tier - 1"/>
    <n v="1481"/>
    <s v="tier - 2"/>
  </r>
  <r>
    <s v="Id906"/>
    <s v=" Mr"/>
    <s v="Prowse"/>
    <n v="17.579999999999998"/>
    <n v="4.51"/>
    <s v="No"/>
    <x v="0"/>
    <x v="0"/>
    <x v="1"/>
    <s v="No"/>
    <s v="Underweight"/>
    <s v="Normal"/>
    <d v="1998-12-07T00:00:00"/>
    <x v="13"/>
    <s v="R1013"/>
    <s v="tier - 1"/>
    <n v="1477"/>
    <s v="tier - 2"/>
  </r>
  <r>
    <s v="Id907"/>
    <s v=" Mr"/>
    <s v="Seigel"/>
    <n v="17.579999999999998"/>
    <n v="4.51"/>
    <s v="No"/>
    <x v="0"/>
    <x v="0"/>
    <x v="1"/>
    <s v="No"/>
    <s v="Underweight"/>
    <s v="Normal"/>
    <d v="2003-06-20T00:00:00"/>
    <x v="1"/>
    <s v="R1013"/>
    <s v="tier - 2"/>
    <n v="1467"/>
    <s v="tier - 2"/>
  </r>
  <r>
    <s v="Id908"/>
    <s v=" Ms"/>
    <s v="Blas"/>
    <n v="17.579999999999998"/>
    <n v="4.51"/>
    <s v="No"/>
    <x v="0"/>
    <x v="0"/>
    <x v="1"/>
    <s v="No"/>
    <s v="Underweight"/>
    <s v="Normal"/>
    <d v="1997-06-19T00:00:00"/>
    <x v="23"/>
    <s v="R1013"/>
    <s v="tier - 1"/>
    <n v="1445"/>
    <s v="tier - 2"/>
  </r>
  <r>
    <s v="Id909"/>
    <s v=" Ms"/>
    <s v="Simpson"/>
    <n v="17.579999999999998"/>
    <n v="4.51"/>
    <s v="No"/>
    <x v="0"/>
    <x v="0"/>
    <x v="1"/>
    <s v="No"/>
    <s v="Underweight"/>
    <s v="Normal"/>
    <d v="2000-09-01T00:00:00"/>
    <x v="46"/>
    <s v="R1013"/>
    <s v="tier - 2"/>
    <n v="1438"/>
    <s v="tier - 2"/>
  </r>
  <r>
    <s v="Id910"/>
    <s v=" Ms"/>
    <s v="Gierman"/>
    <n v="17.579999999999998"/>
    <n v="4.51"/>
    <s v="No"/>
    <x v="0"/>
    <x v="0"/>
    <x v="1"/>
    <s v="No"/>
    <s v="Underweight"/>
    <s v="Normal"/>
    <d v="2001-08-23T00:00:00"/>
    <x v="44"/>
    <s v="R1011"/>
    <s v="tier - 2"/>
    <n v="1421"/>
    <s v="tier - 2"/>
  </r>
  <r>
    <s v="Id911"/>
    <s v=" Ms"/>
    <s v="Jeuland"/>
    <n v="17.579999999999998"/>
    <n v="4.51"/>
    <s v="No"/>
    <x v="0"/>
    <x v="0"/>
    <x v="1"/>
    <s v="No"/>
    <s v="Underweight"/>
    <s v="Normal"/>
    <d v="1996-06-23T00:00:00"/>
    <x v="23"/>
    <s v="R1013"/>
    <s v="tier - 3"/>
    <n v="1417"/>
    <s v="tier - 2"/>
  </r>
  <r>
    <s v="Id912"/>
    <s v=" Mr"/>
    <s v="Chorney"/>
    <n v="17.579999999999998"/>
    <n v="4.51"/>
    <s v="No"/>
    <x v="0"/>
    <x v="0"/>
    <x v="1"/>
    <s v="No"/>
    <s v="Underweight"/>
    <s v="Normal"/>
    <d v="1997-10-27T00:00:00"/>
    <x v="3"/>
    <s v="R1013"/>
    <s v="tier - 3"/>
    <n v="1402"/>
    <s v="tier - 2"/>
  </r>
  <r>
    <s v="Id913"/>
    <s v=" Ms"/>
    <s v="Rook"/>
    <n v="17.579999999999998"/>
    <n v="4.51"/>
    <s v="No"/>
    <x v="0"/>
    <x v="0"/>
    <x v="1"/>
    <s v="No"/>
    <s v="Underweight"/>
    <s v="Normal"/>
    <d v="1998-09-05T00:00:00"/>
    <x v="3"/>
    <s v="R1013"/>
    <s v="tier - 2"/>
    <n v="1400.44"/>
    <s v="tier - 2"/>
  </r>
  <r>
    <s v="Id914"/>
    <s v=" Ms"/>
    <s v="Wright"/>
    <n v="17.579999999999998"/>
    <n v="4.51"/>
    <s v="No"/>
    <x v="0"/>
    <x v="0"/>
    <x v="1"/>
    <s v="No"/>
    <s v="Underweight"/>
    <s v="Normal"/>
    <d v="2002-12-22T00:00:00"/>
    <x v="33"/>
    <s v="R1012"/>
    <s v="tier - 1"/>
    <n v="1391.53"/>
    <s v="tier - 2"/>
  </r>
  <r>
    <s v="Id915"/>
    <s v=" Ms"/>
    <s v="Chin"/>
    <n v="17.579999999999998"/>
    <n v="4.51"/>
    <s v="No"/>
    <x v="0"/>
    <x v="0"/>
    <x v="1"/>
    <s v="No"/>
    <s v="Underweight"/>
    <s v="Normal"/>
    <d v="2002-11-14T00:00:00"/>
    <x v="22"/>
    <s v="R1013"/>
    <s v="tier - 2"/>
    <n v="1390"/>
    <s v="tier - 2"/>
  </r>
  <r>
    <s v="Id916"/>
    <s v=" Mr"/>
    <s v="White"/>
    <n v="17.579999999999998"/>
    <n v="4.51"/>
    <s v="No"/>
    <x v="0"/>
    <x v="0"/>
    <x v="1"/>
    <s v="No"/>
    <s v="Underweight"/>
    <s v="Normal"/>
    <d v="1999-07-06T00:00:00"/>
    <x v="46"/>
    <s v="R1013"/>
    <s v="tier - 2"/>
    <n v="1389"/>
    <s v="tier - 2"/>
  </r>
  <r>
    <s v="Id917"/>
    <s v=" Mr"/>
    <s v="Savage"/>
    <n v="17.579999999999998"/>
    <n v="4.51"/>
    <s v="No"/>
    <x v="0"/>
    <x v="0"/>
    <x v="1"/>
    <s v="No"/>
    <s v="Underweight"/>
    <s v="Normal"/>
    <d v="2002-08-15T00:00:00"/>
    <x v="44"/>
    <s v="R1013"/>
    <s v="tier - 1"/>
    <n v="1382"/>
    <s v="tier - 2"/>
  </r>
  <r>
    <s v="Id918"/>
    <s v=" Mr"/>
    <s v="Hitchings"/>
    <n v="17.579999999999998"/>
    <n v="4.51"/>
    <s v="No"/>
    <x v="0"/>
    <x v="0"/>
    <x v="1"/>
    <s v="No"/>
    <s v="Underweight"/>
    <s v="Normal"/>
    <d v="1998-12-03T00:00:00"/>
    <x v="40"/>
    <s v="R1013"/>
    <s v="tier - 1"/>
    <n v="1359"/>
    <s v="tier - 2"/>
  </r>
  <r>
    <s v="Id919"/>
    <s v=" Mr"/>
    <s v="Truitt"/>
    <n v="17.579999999999998"/>
    <n v="4.51"/>
    <s v="No"/>
    <x v="0"/>
    <x v="0"/>
    <x v="1"/>
    <s v="No"/>
    <s v="Underweight"/>
    <s v="Normal"/>
    <d v="1997-11-07T00:00:00"/>
    <x v="35"/>
    <s v="R1013"/>
    <s v="tier - 2"/>
    <n v="1341.16"/>
    <s v="tier - 2"/>
  </r>
  <r>
    <s v="Id920"/>
    <s v=" Mr"/>
    <s v="Chang"/>
    <n v="17.579999999999998"/>
    <n v="4.51"/>
    <s v="No"/>
    <x v="0"/>
    <x v="0"/>
    <x v="1"/>
    <s v="No"/>
    <s v="Underweight"/>
    <s v="Normal"/>
    <d v="1998-07-12T00:00:00"/>
    <x v="18"/>
    <s v="R1013"/>
    <s v="tier - 3"/>
    <n v="1332.61"/>
    <s v="tier - 2"/>
  </r>
  <r>
    <s v="Id921"/>
    <s v=" Mr"/>
    <s v="Frey"/>
    <n v="17.579999999999998"/>
    <n v="4.51"/>
    <s v="No"/>
    <x v="0"/>
    <x v="0"/>
    <x v="1"/>
    <s v="No"/>
    <s v="Underweight"/>
    <s v="Normal"/>
    <d v="1999-10-14T00:00:00"/>
    <x v="37"/>
    <s v="R1011"/>
    <s v="tier - 3"/>
    <n v="1329.17"/>
    <s v="tier - 2"/>
  </r>
  <r>
    <s v="Id922"/>
    <s v=" Ms"/>
    <s v="Krishna"/>
    <n v="17.579999999999998"/>
    <n v="4.51"/>
    <s v="No"/>
    <x v="0"/>
    <x v="0"/>
    <x v="1"/>
    <s v="No"/>
    <s v="Underweight"/>
    <s v="Normal"/>
    <d v="2002-10-13T00:00:00"/>
    <x v="19"/>
    <s v="R1013"/>
    <s v="tier - 2"/>
    <n v="1315"/>
    <s v="tier - 2"/>
  </r>
  <r>
    <s v="Id923"/>
    <s v=" Ms"/>
    <s v="Maher"/>
    <n v="17.579999999999998"/>
    <n v="4.51"/>
    <s v="No"/>
    <x v="0"/>
    <x v="0"/>
    <x v="1"/>
    <s v="No"/>
    <s v="Underweight"/>
    <s v="Normal"/>
    <d v="1999-12-02T00:00:00"/>
    <x v="23"/>
    <s v="R1013"/>
    <s v="tier - 2"/>
    <n v="1304"/>
    <s v="tier - 2"/>
  </r>
  <r>
    <s v="Id924"/>
    <s v=" Ms"/>
    <s v="Boivin"/>
    <n v="17.579999999999998"/>
    <n v="4.51"/>
    <s v="No"/>
    <x v="0"/>
    <x v="0"/>
    <x v="1"/>
    <s v="No"/>
    <s v="Underweight"/>
    <s v="Normal"/>
    <d v="2002-12-10T00:00:00"/>
    <x v="1"/>
    <s v="R1013"/>
    <s v="tier - 2"/>
    <n v="1304"/>
    <s v="tier - 2"/>
  </r>
  <r>
    <s v="Id925"/>
    <s v=" Mr"/>
    <s v="McAlister"/>
    <n v="17.579999999999998"/>
    <n v="4.51"/>
    <s v="No"/>
    <x v="0"/>
    <x v="0"/>
    <x v="1"/>
    <s v="No"/>
    <s v="Underweight"/>
    <s v="Normal"/>
    <d v="2001-11-29T00:00:00"/>
    <x v="43"/>
    <s v="R1013"/>
    <s v="tier - 3"/>
    <n v="1293"/>
    <s v="tier - 2"/>
  </r>
  <r>
    <s v="Id926"/>
    <s v=" Mr"/>
    <s v="Akhmedova"/>
    <n v="17.579999999999998"/>
    <n v="4.51"/>
    <s v="No"/>
    <x v="0"/>
    <x v="0"/>
    <x v="1"/>
    <s v="No"/>
    <s v="Underweight"/>
    <s v="Normal"/>
    <d v="1998-06-04T00:00:00"/>
    <x v="23"/>
    <s v="R1013"/>
    <s v="tier - 2"/>
    <n v="1290.93"/>
    <s v="tier - 2"/>
  </r>
  <r>
    <s v="Id927"/>
    <s v=" Ms"/>
    <s v="Tucker"/>
    <n v="17.579999999999998"/>
    <n v="4.51"/>
    <s v="No"/>
    <x v="0"/>
    <x v="0"/>
    <x v="1"/>
    <s v="No"/>
    <s v="Underweight"/>
    <s v="Normal"/>
    <d v="2000-06-26T00:00:00"/>
    <x v="18"/>
    <s v="R1013"/>
    <s v="tier - 2"/>
    <n v="1286"/>
    <s v="tier - 2"/>
  </r>
  <r>
    <s v="Id928"/>
    <s v=" Ms"/>
    <s v="Gramelspacher"/>
    <n v="17.579999999999998"/>
    <n v="4.51"/>
    <s v="No"/>
    <x v="0"/>
    <x v="0"/>
    <x v="1"/>
    <s v="No"/>
    <s v="Underweight"/>
    <s v="Normal"/>
    <d v="2004-07-28T00:00:00"/>
    <x v="18"/>
    <s v="R1012"/>
    <s v="tier - 3"/>
    <n v="1285"/>
    <s v="tier - 2"/>
  </r>
  <r>
    <s v="Id929"/>
    <s v=" Ms"/>
    <s v="Goldsmith"/>
    <n v="17.579999999999998"/>
    <n v="4.51"/>
    <s v="No"/>
    <x v="0"/>
    <x v="0"/>
    <x v="1"/>
    <s v="No"/>
    <s v="Underweight"/>
    <s v="Normal"/>
    <d v="2004-09-30T00:00:00"/>
    <x v="31"/>
    <s v="R1013"/>
    <s v="tier - 1"/>
    <n v="1283"/>
    <s v="tier - 2"/>
  </r>
  <r>
    <s v="Id930"/>
    <s v=" Mr"/>
    <s v="Tranter"/>
    <n v="17.579999999999998"/>
    <n v="4.51"/>
    <s v="No"/>
    <x v="0"/>
    <x v="0"/>
    <x v="1"/>
    <s v="No"/>
    <s v="Underweight"/>
    <s v="Normal"/>
    <d v="2002-12-04T00:00:00"/>
    <x v="33"/>
    <s v="R1013"/>
    <s v="tier - 1"/>
    <n v="1267"/>
    <s v="tier - 2"/>
  </r>
  <r>
    <s v="Id931"/>
    <s v=" Mr"/>
    <s v="Tu"/>
    <n v="17.579999999999998"/>
    <n v="4.51"/>
    <s v="No"/>
    <x v="0"/>
    <x v="0"/>
    <x v="1"/>
    <s v="No"/>
    <s v="Underweight"/>
    <s v="Normal"/>
    <d v="2003-11-21T00:00:00"/>
    <x v="4"/>
    <s v="R1013"/>
    <s v="tier - 3"/>
    <n v="1263.25"/>
    <s v="tier - 2"/>
  </r>
  <r>
    <s v="Id932"/>
    <s v=" Ms"/>
    <s v="Kaczka"/>
    <n v="17.579999999999998"/>
    <n v="4.51"/>
    <s v="No"/>
    <x v="0"/>
    <x v="0"/>
    <x v="1"/>
    <s v="No"/>
    <s v="Underweight"/>
    <s v="Normal"/>
    <d v="2003-08-15T00:00:00"/>
    <x v="18"/>
    <s v="R1013"/>
    <s v="tier - 3"/>
    <n v="1261.8599999999999"/>
    <s v="tier - 2"/>
  </r>
  <r>
    <s v="Id933"/>
    <s v=" Ms"/>
    <s v="Hunter"/>
    <n v="17.579999999999998"/>
    <n v="4.51"/>
    <s v="No"/>
    <x v="0"/>
    <x v="0"/>
    <x v="1"/>
    <s v="No"/>
    <s v="Underweight"/>
    <s v="Normal"/>
    <d v="2003-10-30T00:00:00"/>
    <x v="30"/>
    <s v="R1012"/>
    <s v="tier - 3"/>
    <n v="1261.44"/>
    <s v="tier - 2"/>
  </r>
  <r>
    <s v="Id934"/>
    <s v=" Mr"/>
    <s v="Moran"/>
    <n v="17.579999999999998"/>
    <n v="4.51"/>
    <s v="No"/>
    <x v="0"/>
    <x v="0"/>
    <x v="1"/>
    <s v="No"/>
    <s v="Underweight"/>
    <s v="Normal"/>
    <d v="2003-10-13T00:00:00"/>
    <x v="40"/>
    <s v="R1012"/>
    <s v="tier - 3"/>
    <n v="1256.3"/>
    <s v="tier - 2"/>
  </r>
  <r>
    <s v="Id935"/>
    <s v=" Ms"/>
    <s v="Ashby"/>
    <n v="17.579999999999998"/>
    <n v="4.51"/>
    <s v="No"/>
    <x v="0"/>
    <x v="0"/>
    <x v="1"/>
    <s v="No"/>
    <s v="Underweight"/>
    <s v="Normal"/>
    <d v="2003-12-10T00:00:00"/>
    <x v="33"/>
    <s v="R1013"/>
    <s v="tier - 2"/>
    <n v="1253.94"/>
    <s v="tier - 2"/>
  </r>
  <r>
    <s v="Id936"/>
    <s v=" Ms"/>
    <s v="Ausen"/>
    <n v="17.579999999999998"/>
    <n v="4.51"/>
    <s v="No"/>
    <x v="0"/>
    <x v="0"/>
    <x v="1"/>
    <s v="No"/>
    <s v="Underweight"/>
    <s v="Normal"/>
    <d v="1997-11-04T00:00:00"/>
    <x v="34"/>
    <s v="R1013"/>
    <s v="tier - 2"/>
    <n v="1253"/>
    <s v="tier - 2"/>
  </r>
  <r>
    <s v="Id937"/>
    <s v=" Ms"/>
    <s v="Savage"/>
    <n v="17.579999999999998"/>
    <n v="4.51"/>
    <s v="No"/>
    <x v="0"/>
    <x v="0"/>
    <x v="1"/>
    <s v="No"/>
    <s v="Underweight"/>
    <s v="Normal"/>
    <d v="2003-09-15T00:00:00"/>
    <x v="40"/>
    <s v="R1013"/>
    <s v="tier - 3"/>
    <n v="1252.4100000000001"/>
    <s v="tier - 2"/>
  </r>
  <r>
    <s v="Id938"/>
    <s v=" Mr"/>
    <s v="O'Leary"/>
    <n v="17.579999999999998"/>
    <n v="4.51"/>
    <s v="No"/>
    <x v="0"/>
    <x v="0"/>
    <x v="1"/>
    <s v="No"/>
    <s v="Underweight"/>
    <s v="Normal"/>
    <d v="2003-09-08T00:00:00"/>
    <x v="22"/>
    <s v="R1013"/>
    <s v="tier - 1"/>
    <n v="1242.82"/>
    <s v="tier - 2"/>
  </r>
  <r>
    <s v="Id939"/>
    <s v=" Mr"/>
    <s v="Scoville"/>
    <n v="17.579999999999998"/>
    <n v="4.51"/>
    <s v="No"/>
    <x v="0"/>
    <x v="0"/>
    <x v="1"/>
    <s v="No"/>
    <s v="Underweight"/>
    <s v="Normal"/>
    <d v="2003-09-15T00:00:00"/>
    <x v="46"/>
    <s v="R1013"/>
    <s v="tier - 1"/>
    <n v="1242.26"/>
    <s v="tier - 2"/>
  </r>
  <r>
    <s v="Id940"/>
    <s v=" Mr"/>
    <s v="Kaus"/>
    <n v="17.579999999999998"/>
    <n v="4.51"/>
    <s v="No"/>
    <x v="0"/>
    <x v="0"/>
    <x v="1"/>
    <s v="No"/>
    <s v="Underweight"/>
    <s v="Normal"/>
    <d v="2002-07-01T00:00:00"/>
    <x v="41"/>
    <s v="R1011"/>
    <s v="tier - 2"/>
    <n v="1241"/>
    <s v="tier - 2"/>
  </r>
  <r>
    <s v="Id941"/>
    <s v=" Mr"/>
    <s v="Rainey"/>
    <n v="17.579999999999998"/>
    <n v="4.51"/>
    <s v="No"/>
    <x v="0"/>
    <x v="0"/>
    <x v="1"/>
    <s v="No"/>
    <s v="Underweight"/>
    <s v="Normal"/>
    <d v="1998-10-11T00:00:00"/>
    <x v="31"/>
    <s v="R1011"/>
    <s v="tier - 1"/>
    <n v="1240"/>
    <s v="tier - 2"/>
  </r>
  <r>
    <s v="Id942"/>
    <s v=" Mr"/>
    <s v="Rasch"/>
    <n v="17.579999999999998"/>
    <n v="4.51"/>
    <s v="No"/>
    <x v="0"/>
    <x v="0"/>
    <x v="1"/>
    <s v="No"/>
    <s v="Underweight"/>
    <s v="Normal"/>
    <d v="2002-12-12T00:00:00"/>
    <x v="33"/>
    <s v="R1011"/>
    <s v="tier - 2"/>
    <n v="1237"/>
    <s v="tier - 2"/>
  </r>
  <r>
    <s v="Id943"/>
    <s v=" Ms"/>
    <s v="Plunkett"/>
    <n v="17.579999999999998"/>
    <n v="4.51"/>
    <s v="No"/>
    <x v="0"/>
    <x v="0"/>
    <x v="1"/>
    <s v="No"/>
    <s v="Underweight"/>
    <s v="Normal"/>
    <d v="1998-07-13T00:00:00"/>
    <x v="8"/>
    <s v="R1011"/>
    <s v="tier - 1"/>
    <n v="1234"/>
    <s v="tier - 2"/>
  </r>
  <r>
    <s v="Id944"/>
    <s v=" Mr"/>
    <s v="Murphy"/>
    <n v="17.579999999999998"/>
    <n v="4.51"/>
    <s v="No"/>
    <x v="0"/>
    <x v="0"/>
    <x v="1"/>
    <s v="No"/>
    <s v="Underweight"/>
    <s v="Normal"/>
    <d v="2004-10-16T00:00:00"/>
    <x v="23"/>
    <s v="R1011"/>
    <s v="tier - 1"/>
    <n v="1228"/>
    <s v="tier - 2"/>
  </r>
  <r>
    <s v="Id945"/>
    <s v=" Mr"/>
    <s v="Gusmer"/>
    <n v="17.579999999999998"/>
    <n v="4.51"/>
    <s v="No"/>
    <x v="0"/>
    <x v="0"/>
    <x v="1"/>
    <s v="No"/>
    <s v="Underweight"/>
    <s v="Normal"/>
    <d v="2004-07-09T00:00:00"/>
    <x v="16"/>
    <s v="R1013"/>
    <s v="tier - 1"/>
    <n v="1224"/>
    <s v="tier - 2"/>
  </r>
  <r>
    <s v="Id946"/>
    <s v=" Mr"/>
    <s v="Loftus"/>
    <n v="17.579999999999998"/>
    <n v="4.51"/>
    <s v="No"/>
    <x v="0"/>
    <x v="0"/>
    <x v="1"/>
    <s v="No"/>
    <s v="Underweight"/>
    <s v="Normal"/>
    <d v="1996-11-04T00:00:00"/>
    <x v="40"/>
    <s v="R1011"/>
    <s v="tier - 3"/>
    <n v="1220"/>
    <s v="tier - 2"/>
  </r>
  <r>
    <s v="Id947"/>
    <s v=" Mr"/>
    <s v="Scott"/>
    <n v="17.579999999999998"/>
    <n v="4.51"/>
    <s v="No"/>
    <x v="0"/>
    <x v="0"/>
    <x v="1"/>
    <s v="No"/>
    <s v="Underweight"/>
    <s v="Normal"/>
    <d v="2004-06-02T00:00:00"/>
    <x v="15"/>
    <s v="R1011"/>
    <s v="tier - 1"/>
    <n v="1210"/>
    <s v="tier - 2"/>
  </r>
  <r>
    <s v="Id948"/>
    <s v=" Ms"/>
    <s v="Alvarez"/>
    <n v="17.579999999999998"/>
    <n v="4.51"/>
    <s v="No"/>
    <x v="0"/>
    <x v="0"/>
    <x v="1"/>
    <s v="No"/>
    <s v="Underweight"/>
    <s v="Normal"/>
    <d v="1992-10-06T00:00:00"/>
    <x v="30"/>
    <s v="R1011"/>
    <s v="tier - 3"/>
    <n v="1200.55"/>
    <s v="tier - 2"/>
  </r>
  <r>
    <s v="Id949"/>
    <s v=" Ms"/>
    <s v="Petersson"/>
    <n v="17.579999999999998"/>
    <n v="4.51"/>
    <s v="No"/>
    <x v="0"/>
    <x v="0"/>
    <x v="1"/>
    <s v="No"/>
    <s v="Underweight"/>
    <s v="Normal"/>
    <d v="1999-06-28T00:00:00"/>
    <x v="15"/>
    <s v="R1013"/>
    <s v="tier - 3"/>
    <n v="1200"/>
    <s v="tier - 2"/>
  </r>
  <r>
    <s v="Id950"/>
    <s v=" Ms"/>
    <s v="Liaw"/>
    <n v="17.579999999999998"/>
    <n v="4.51"/>
    <s v="No"/>
    <x v="0"/>
    <x v="0"/>
    <x v="1"/>
    <s v="No"/>
    <s v="Underweight"/>
    <s v="Normal"/>
    <d v="1997-06-28T00:00:00"/>
    <x v="18"/>
    <s v="R1012"/>
    <s v="tier - 2"/>
    <n v="1178.07"/>
    <s v="tier - 2"/>
  </r>
  <r>
    <s v="Id951"/>
    <s v=" Ms"/>
    <s v="Tripaldi"/>
    <n v="17.579999999999998"/>
    <n v="4.51"/>
    <s v="No"/>
    <x v="0"/>
    <x v="0"/>
    <x v="1"/>
    <s v="No"/>
    <s v="Underweight"/>
    <s v="Normal"/>
    <d v="1996-08-11T00:00:00"/>
    <x v="45"/>
    <s v="R1013"/>
    <s v="tier - 3"/>
    <n v="1178"/>
    <s v="tier - 2"/>
  </r>
  <r>
    <s v="Id952"/>
    <s v=" Ms"/>
    <s v="Kelley"/>
    <n v="17.579999999999998"/>
    <n v="4.51"/>
    <s v="No"/>
    <x v="0"/>
    <x v="0"/>
    <x v="1"/>
    <s v="No"/>
    <s v="Underweight"/>
    <s v="Normal"/>
    <d v="2001-11-12T00:00:00"/>
    <x v="46"/>
    <s v="R1013"/>
    <s v="tier - 1"/>
    <n v="1167"/>
    <s v="tier - 2"/>
  </r>
  <r>
    <s v="Id953"/>
    <s v=" Mr"/>
    <s v="Endara"/>
    <n v="17.579999999999998"/>
    <n v="4.51"/>
    <s v="No"/>
    <x v="0"/>
    <x v="0"/>
    <x v="1"/>
    <s v="No"/>
    <s v="Underweight"/>
    <s v="Normal"/>
    <d v="2002-06-11T00:00:00"/>
    <x v="18"/>
    <s v="R1012"/>
    <s v="tier - 3"/>
    <n v="1165"/>
    <s v="tier - 2"/>
  </r>
  <r>
    <s v="Id954"/>
    <s v=" Ms"/>
    <s v="Valle"/>
    <n v="17.579999999999998"/>
    <n v="4.51"/>
    <s v="No"/>
    <x v="0"/>
    <x v="0"/>
    <x v="1"/>
    <s v="No"/>
    <s v="Underweight"/>
    <s v="Normal"/>
    <d v="2004-11-11T00:00:00"/>
    <x v="34"/>
    <s v="R1013"/>
    <s v="tier - 3"/>
    <n v="1163.46"/>
    <s v="tier - 2"/>
  </r>
  <r>
    <s v="Id955"/>
    <s v=" Mr"/>
    <s v="Germain"/>
    <n v="17.579999999999998"/>
    <n v="4.51"/>
    <s v="No"/>
    <x v="0"/>
    <x v="0"/>
    <x v="1"/>
    <s v="No"/>
    <s v="Underweight"/>
    <s v="Normal"/>
    <d v="1994-07-26T00:00:00"/>
    <x v="23"/>
    <s v="R1012"/>
    <s v="tier - 1"/>
    <n v="1158.32"/>
    <s v="tier - 2"/>
  </r>
  <r>
    <s v="Id956"/>
    <s v=" Ms"/>
    <s v="Finecey"/>
    <n v="17.579999999999998"/>
    <n v="4.51"/>
    <s v="No"/>
    <x v="0"/>
    <x v="0"/>
    <x v="1"/>
    <s v="No"/>
    <s v="Underweight"/>
    <s v="Normal"/>
    <d v="2004-07-18T00:00:00"/>
    <x v="46"/>
    <s v="R1013"/>
    <s v="tier - 2"/>
    <n v="1149.4000000000001"/>
    <s v="tier - 2"/>
  </r>
  <r>
    <s v="Id957"/>
    <s v=" Mr"/>
    <s v="Mendoza"/>
    <n v="17.579999999999998"/>
    <n v="4.51"/>
    <s v="No"/>
    <x v="0"/>
    <x v="0"/>
    <x v="1"/>
    <s v="No"/>
    <s v="Underweight"/>
    <s v="Normal"/>
    <d v="2003-06-12T00:00:00"/>
    <x v="35"/>
    <s v="R1013"/>
    <s v="tier - 1"/>
    <n v="1149"/>
    <s v="tier - 2"/>
  </r>
  <r>
    <s v="Id958"/>
    <s v=" Mr"/>
    <s v="Roe"/>
    <n v="17.579999999999998"/>
    <n v="4.51"/>
    <s v="No"/>
    <x v="0"/>
    <x v="0"/>
    <x v="1"/>
    <s v="No"/>
    <s v="Underweight"/>
    <s v="Normal"/>
    <d v="2004-06-10T00:00:00"/>
    <x v="20"/>
    <s v="R1012"/>
    <s v="tier - 2"/>
    <n v="1146.8"/>
    <s v="tier - 2"/>
  </r>
  <r>
    <s v="Id959"/>
    <s v=" Ms"/>
    <s v="Webb"/>
    <n v="17.579999999999998"/>
    <n v="4.51"/>
    <s v="No"/>
    <x v="0"/>
    <x v="0"/>
    <x v="1"/>
    <s v="No"/>
    <s v="Underweight"/>
    <s v="Normal"/>
    <d v="2002-10-01T00:00:00"/>
    <x v="13"/>
    <s v="R1013"/>
    <s v="tier - 2"/>
    <n v="1142"/>
    <s v="tier - 3"/>
  </r>
  <r>
    <s v="Id960"/>
    <s v=" Mr"/>
    <s v="Stocker"/>
    <n v="17.579999999999998"/>
    <n v="4.51"/>
    <s v="No"/>
    <x v="0"/>
    <x v="0"/>
    <x v="1"/>
    <s v="No"/>
    <s v="Underweight"/>
    <s v="Normal"/>
    <d v="2001-10-25T00:00:00"/>
    <x v="46"/>
    <s v="R1013"/>
    <s v="tier - 1"/>
    <n v="1141"/>
    <s v="tier - 3"/>
  </r>
  <r>
    <s v="Id961"/>
    <s v=" Mr"/>
    <s v="Jacobson"/>
    <n v="17.579999999999998"/>
    <n v="4.51"/>
    <s v="No"/>
    <x v="0"/>
    <x v="0"/>
    <x v="1"/>
    <s v="No"/>
    <s v="Underweight"/>
    <s v="Normal"/>
    <d v="2004-11-27T00:00:00"/>
    <x v="3"/>
    <s v="R1013"/>
    <s v="tier - 2"/>
    <n v="1137.47"/>
    <s v="tier - 3"/>
  </r>
  <r>
    <s v="Id962"/>
    <s v=" Mr"/>
    <s v="Shaw"/>
    <n v="17.579999999999998"/>
    <n v="4.51"/>
    <s v="No"/>
    <x v="0"/>
    <x v="0"/>
    <x v="1"/>
    <s v="No"/>
    <s v="Underweight"/>
    <s v="Normal"/>
    <d v="2004-10-15T00:00:00"/>
    <x v="46"/>
    <s v="R1012"/>
    <s v="tier - 1"/>
    <n v="1137.01"/>
    <s v="tier - 3"/>
  </r>
  <r>
    <s v="Id963"/>
    <s v=" Mr"/>
    <s v="Goodwin"/>
    <n v="17.579999999999998"/>
    <n v="4.51"/>
    <s v="No"/>
    <x v="0"/>
    <x v="0"/>
    <x v="1"/>
    <s v="No"/>
    <s v="Underweight"/>
    <s v="Normal"/>
    <d v="2004-11-06T00:00:00"/>
    <x v="21"/>
    <s v="R1013"/>
    <s v="tier - 1"/>
    <n v="1137.01"/>
    <s v="tier - 3"/>
  </r>
  <r>
    <s v="Id964"/>
    <s v=" Ms"/>
    <s v="Brock"/>
    <n v="17.579999999999998"/>
    <n v="4.51"/>
    <s v="No"/>
    <x v="0"/>
    <x v="0"/>
    <x v="1"/>
    <s v="No"/>
    <s v="Underweight"/>
    <s v="Normal"/>
    <d v="2002-08-11T00:00:00"/>
    <x v="40"/>
    <s v="R1013"/>
    <s v="tier - 1"/>
    <n v="1137"/>
    <s v="tier - 3"/>
  </r>
  <r>
    <s v="Id965"/>
    <s v=" Mr"/>
    <s v="Papp"/>
    <n v="17.579999999999998"/>
    <n v="4.51"/>
    <s v="No"/>
    <x v="0"/>
    <x v="0"/>
    <x v="1"/>
    <s v="No"/>
    <s v="Underweight"/>
    <s v="Normal"/>
    <d v="2004-11-28T00:00:00"/>
    <x v="31"/>
    <s v="R1013"/>
    <s v="tier - 3"/>
    <n v="1136.4000000000001"/>
    <s v="tier - 3"/>
  </r>
  <r>
    <s v="Id966"/>
    <s v=" Ms"/>
    <s v="Siragusa"/>
    <n v="17.579999999999998"/>
    <n v="4.51"/>
    <s v="No"/>
    <x v="0"/>
    <x v="0"/>
    <x v="1"/>
    <s v="No"/>
    <s v="Underweight"/>
    <s v="Normal"/>
    <d v="2004-06-11T00:00:00"/>
    <x v="18"/>
    <s v="R1012"/>
    <s v="tier - 3"/>
    <n v="1135.94"/>
    <s v="tier - 3"/>
  </r>
  <r>
    <s v="Id967"/>
    <s v=" Mr"/>
    <s v="Pizarro"/>
    <n v="17.579999999999998"/>
    <n v="4.51"/>
    <s v="No"/>
    <x v="0"/>
    <x v="0"/>
    <x v="1"/>
    <s v="No"/>
    <s v="Underweight"/>
    <s v="Normal"/>
    <d v="2004-10-06T00:00:00"/>
    <x v="15"/>
    <s v="R1013"/>
    <s v="tier - 3"/>
    <n v="1135"/>
    <s v="tier - 3"/>
  </r>
  <r>
    <s v="Id968"/>
    <s v=" Ms"/>
    <s v="Strange"/>
    <n v="17.579999999999998"/>
    <n v="4.51"/>
    <s v="No"/>
    <x v="0"/>
    <x v="0"/>
    <x v="1"/>
    <s v="No"/>
    <s v="Underweight"/>
    <s v="Normal"/>
    <d v="2002-07-19T00:00:00"/>
    <x v="36"/>
    <s v="R1011"/>
    <s v="tier - 1"/>
    <n v="1132"/>
    <s v="tier - 3"/>
  </r>
  <r>
    <s v="Id969"/>
    <s v=" Mr"/>
    <s v="Eidinger"/>
    <n v="17.579999999999998"/>
    <n v="4.51"/>
    <s v="No"/>
    <x v="0"/>
    <x v="0"/>
    <x v="1"/>
    <s v="No"/>
    <s v="Underweight"/>
    <s v="Normal"/>
    <d v="2004-06-14T00:00:00"/>
    <x v="12"/>
    <s v="R1013"/>
    <s v="tier - 1"/>
    <n v="1131.51"/>
    <s v="tier - 3"/>
  </r>
  <r>
    <s v="Id970"/>
    <s v=" Ms"/>
    <s v="Ginsburg"/>
    <n v="17.579999999999998"/>
    <n v="4.51"/>
    <s v="No"/>
    <x v="0"/>
    <x v="0"/>
    <x v="1"/>
    <s v="No"/>
    <s v="Underweight"/>
    <s v="Normal"/>
    <d v="2002-08-13T00:00:00"/>
    <x v="24"/>
    <s v="R1013"/>
    <s v="tier - 3"/>
    <n v="1086"/>
    <s v="tier - 3"/>
  </r>
  <r>
    <s v="Id971"/>
    <s v=" Mr"/>
    <s v="Truex"/>
    <n v="17.579999999999998"/>
    <n v="4.51"/>
    <s v="No"/>
    <x v="0"/>
    <x v="0"/>
    <x v="1"/>
    <s v="No"/>
    <s v="Underweight"/>
    <s v="Normal"/>
    <d v="1998-12-26T00:00:00"/>
    <x v="43"/>
    <s v="R1013"/>
    <s v="tier - 2"/>
    <n v="1082"/>
    <s v="tier - 3"/>
  </r>
  <r>
    <s v="Id972"/>
    <s v=" Mr"/>
    <s v="Higgins"/>
    <n v="17.579999999999998"/>
    <n v="4.51"/>
    <s v="No"/>
    <x v="0"/>
    <x v="0"/>
    <x v="1"/>
    <s v="No"/>
    <s v="Underweight"/>
    <s v="Normal"/>
    <d v="1997-08-13T00:00:00"/>
    <x v="2"/>
    <s v="R1013"/>
    <s v="tier - 3"/>
    <n v="1071"/>
    <s v="tier - 3"/>
  </r>
  <r>
    <s v="Id973"/>
    <s v=" Ms"/>
    <s v="McCurdy"/>
    <n v="17.579999999999998"/>
    <n v="4.51"/>
    <s v="No"/>
    <x v="0"/>
    <x v="0"/>
    <x v="1"/>
    <s v="No"/>
    <s v="Underweight"/>
    <s v="Normal"/>
    <d v="2004-08-24T00:00:00"/>
    <x v="23"/>
    <s v="R1013"/>
    <s v="tier - 3"/>
    <n v="1070"/>
    <s v="tier - 3"/>
  </r>
  <r>
    <s v="Id974"/>
    <s v=" Mr"/>
    <s v="Hughes"/>
    <n v="17.579999999999998"/>
    <n v="4.51"/>
    <s v="No"/>
    <x v="0"/>
    <x v="0"/>
    <x v="1"/>
    <s v="No"/>
    <s v="Underweight"/>
    <s v="Normal"/>
    <d v="1993-09-28T00:00:00"/>
    <x v="41"/>
    <s v="R1013"/>
    <s v="tier - 1"/>
    <n v="1068"/>
    <s v="tier - 3"/>
  </r>
  <r>
    <s v="Id975"/>
    <s v=" Mr"/>
    <s v="Varner"/>
    <n v="17.579999999999998"/>
    <n v="4.51"/>
    <s v="No"/>
    <x v="0"/>
    <x v="0"/>
    <x v="1"/>
    <s v="No"/>
    <s v="Underweight"/>
    <s v="Normal"/>
    <d v="1995-06-01T00:00:00"/>
    <x v="24"/>
    <s v="R1013"/>
    <s v="tier - 2"/>
    <n v="1056"/>
    <s v="tier - 3"/>
  </r>
  <r>
    <s v="Id976"/>
    <s v=" Ms"/>
    <s v="Dahmen"/>
    <n v="17.579999999999998"/>
    <n v="4.51"/>
    <s v="No"/>
    <x v="0"/>
    <x v="0"/>
    <x v="1"/>
    <s v="No"/>
    <s v="Underweight"/>
    <s v="Normal"/>
    <d v="2002-07-01T00:00:00"/>
    <x v="33"/>
    <s v="R1013"/>
    <s v="tier - 2"/>
    <n v="1049"/>
    <s v="tier - 3"/>
  </r>
  <r>
    <s v="Id977"/>
    <s v=" Mr"/>
    <s v="Young"/>
    <n v="17.579999999999998"/>
    <n v="4.51"/>
    <s v="No"/>
    <x v="0"/>
    <x v="0"/>
    <x v="1"/>
    <s v="No"/>
    <s v="Underweight"/>
    <s v="Normal"/>
    <d v="2002-07-20T00:00:00"/>
    <x v="45"/>
    <s v="R1013"/>
    <s v="tier - 1"/>
    <n v="1047"/>
    <s v="tier - 3"/>
  </r>
  <r>
    <s v="Id978"/>
    <s v=" Mr"/>
    <s v="Fraser"/>
    <n v="17.579999999999998"/>
    <n v="4.51"/>
    <s v="No"/>
    <x v="0"/>
    <x v="0"/>
    <x v="1"/>
    <s v="No"/>
    <s v="Underweight"/>
    <s v="Normal"/>
    <d v="1994-11-17T00:00:00"/>
    <x v="18"/>
    <s v="R1013"/>
    <s v="tier - 2"/>
    <n v="1044"/>
    <s v="tier - 3"/>
  </r>
  <r>
    <s v="Id979"/>
    <s v=" Mr"/>
    <s v="Deeg"/>
    <n v="17.579999999999998"/>
    <n v="4.51"/>
    <s v="No"/>
    <x v="0"/>
    <x v="0"/>
    <x v="1"/>
    <s v="No"/>
    <s v="Underweight"/>
    <s v="Normal"/>
    <d v="1995-10-05T00:00:00"/>
    <x v="2"/>
    <s v="R1013"/>
    <s v="tier - 1"/>
    <n v="1033.74"/>
    <s v="tier - 3"/>
  </r>
  <r>
    <s v="Id980"/>
    <s v=" Ms"/>
    <s v="Robertson"/>
    <n v="17.579999999999998"/>
    <n v="4.51"/>
    <s v="No"/>
    <x v="0"/>
    <x v="0"/>
    <x v="1"/>
    <s v="No"/>
    <s v="Underweight"/>
    <s v="Normal"/>
    <d v="2000-10-09T00:00:00"/>
    <x v="2"/>
    <s v="R1013"/>
    <s v="tier - 2"/>
    <n v="1012"/>
    <s v="tier - 3"/>
  </r>
  <r>
    <s v="Id981"/>
    <s v=" Mr"/>
    <s v="Peck"/>
    <n v="17.579999999999998"/>
    <n v="4.51"/>
    <s v="No"/>
    <x v="0"/>
    <x v="0"/>
    <x v="1"/>
    <s v="No"/>
    <s v="Underweight"/>
    <s v="Normal"/>
    <d v="1994-11-22T00:00:00"/>
    <x v="47"/>
    <s v="R1013"/>
    <s v="tier - 2"/>
    <n v="1006.65"/>
    <s v="tier - 3"/>
  </r>
  <r>
    <s v="Id982"/>
    <s v=" Mr"/>
    <s v="Burger"/>
    <n v="17.579999999999998"/>
    <n v="4.51"/>
    <s v="No"/>
    <x v="0"/>
    <x v="0"/>
    <x v="1"/>
    <s v="No"/>
    <s v="Underweight"/>
    <s v="Normal"/>
    <d v="2001-08-19T00:00:00"/>
    <x v="25"/>
    <s v="R1013"/>
    <s v="tier - 2"/>
    <n v="964.71"/>
    <s v="tier - 3"/>
  </r>
  <r>
    <s v="Id983"/>
    <s v=" Mr"/>
    <s v="Blain"/>
    <n v="17.579999999999998"/>
    <n v="4.51"/>
    <s v="No"/>
    <x v="0"/>
    <x v="0"/>
    <x v="1"/>
    <s v="No"/>
    <s v="Underweight"/>
    <s v="Normal"/>
    <d v="1995-10-28T00:00:00"/>
    <x v="29"/>
    <s v="R1013"/>
    <s v="tier - 1"/>
    <n v="928.59"/>
    <s v="tier - 3"/>
  </r>
  <r>
    <s v="Id984"/>
    <s v=" Mr"/>
    <s v="Winters"/>
    <n v="17.579999999999998"/>
    <n v="4.51"/>
    <s v="No"/>
    <x v="0"/>
    <x v="0"/>
    <x v="1"/>
    <s v="No"/>
    <s v="Underweight"/>
    <s v="Normal"/>
    <d v="1994-10-30T00:00:00"/>
    <x v="47"/>
    <s v="R1013"/>
    <s v="tier - 1"/>
    <n v="915.07"/>
    <s v="tier - 3"/>
  </r>
  <r>
    <s v="Id985"/>
    <s v=" Ms"/>
    <s v="McCue"/>
    <n v="17.579999999999998"/>
    <n v="4.51"/>
    <s v="No"/>
    <x v="0"/>
    <x v="0"/>
    <x v="1"/>
    <s v="No"/>
    <s v="Underweight"/>
    <s v="Normal"/>
    <d v="1993-11-27T00:00:00"/>
    <x v="25"/>
    <s v="R1012"/>
    <s v="tier - 1"/>
    <n v="896.21"/>
    <s v="tier - 3"/>
  </r>
  <r>
    <s v="Id986"/>
    <s v=" Mr"/>
    <s v="Webster"/>
    <n v="17.579999999999998"/>
    <n v="4.51"/>
    <s v="No"/>
    <x v="0"/>
    <x v="0"/>
    <x v="1"/>
    <s v="No"/>
    <s v="Underweight"/>
    <s v="Normal"/>
    <d v="2000-11-18T00:00:00"/>
    <x v="2"/>
    <s v="R1013"/>
    <s v="tier - 1"/>
    <n v="865.41"/>
    <s v="tier - 3"/>
  </r>
  <r>
    <s v="Id987"/>
    <s v=" Mr"/>
    <s v="Anderson"/>
    <n v="17.579999999999998"/>
    <n v="4.51"/>
    <s v="No"/>
    <x v="0"/>
    <x v="0"/>
    <x v="1"/>
    <s v="No"/>
    <s v="Underweight"/>
    <s v="Normal"/>
    <d v="2004-10-07T00:00:00"/>
    <x v="29"/>
    <s v="R1013"/>
    <s v="tier - 2"/>
    <n v="830.52"/>
    <s v="tier - 3"/>
  </r>
  <r>
    <s v="Id988"/>
    <s v=" Mr"/>
    <s v="Chiappone"/>
    <n v="17.579999999999998"/>
    <n v="4.51"/>
    <s v="No"/>
    <x v="0"/>
    <x v="0"/>
    <x v="1"/>
    <s v="No"/>
    <s v="Underweight"/>
    <s v="Normal"/>
    <d v="1995-12-07T00:00:00"/>
    <x v="20"/>
    <s v="R1013"/>
    <s v="tier - 2"/>
    <n v="773.54"/>
    <s v="tier - 3"/>
  </r>
  <r>
    <s v="Id989"/>
    <s v=" Ms"/>
    <s v="Opie"/>
    <n v="17.579999999999998"/>
    <n v="4.51"/>
    <s v="No"/>
    <x v="0"/>
    <x v="0"/>
    <x v="1"/>
    <s v="No"/>
    <s v="Underweight"/>
    <s v="Normal"/>
    <d v="1996-09-18T00:00:00"/>
    <x v="24"/>
    <s v="R1013"/>
    <s v="tier - 2"/>
    <n v="770.38"/>
    <s v="tier - 3"/>
  </r>
  <r>
    <s v="Id990"/>
    <s v=" Ms"/>
    <s v="Donnelly"/>
    <n v="17.579999999999998"/>
    <n v="4.51"/>
    <s v="No"/>
    <x v="0"/>
    <x v="0"/>
    <x v="1"/>
    <s v="No"/>
    <s v="Underweight"/>
    <s v="Normal"/>
    <d v="1996-10-22T00:00:00"/>
    <x v="22"/>
    <s v="R1013"/>
    <s v="tier - 3"/>
    <n v="760"/>
    <s v="tier - 3"/>
  </r>
  <r>
    <s v="Id991"/>
    <s v=" Ms"/>
    <s v="Rall"/>
    <n v="17.579999999999998"/>
    <n v="4.51"/>
    <s v="No"/>
    <x v="0"/>
    <x v="0"/>
    <x v="1"/>
    <s v="No"/>
    <s v="Underweight"/>
    <s v="Normal"/>
    <d v="1993-08-09T00:00:00"/>
    <x v="22"/>
    <s v="R1013"/>
    <s v="tier - 1"/>
    <n v="760"/>
    <s v="tier - 3"/>
  </r>
  <r>
    <s v="Id992"/>
    <s v=" Mr"/>
    <s v="Mitchell"/>
    <n v="17.579999999999998"/>
    <n v="4.51"/>
    <s v="No"/>
    <x v="0"/>
    <x v="0"/>
    <x v="1"/>
    <s v="No"/>
    <s v="Underweight"/>
    <s v="Normal"/>
    <d v="2002-09-19T00:00:00"/>
    <x v="31"/>
    <s v="R1013"/>
    <s v="tier - 1"/>
    <n v="750"/>
    <s v="tier - 3"/>
  </r>
  <r>
    <s v="Id993"/>
    <s v=" Mrs"/>
    <s v="Chen"/>
    <n v="17.579999999999998"/>
    <n v="4.51"/>
    <s v="No"/>
    <x v="0"/>
    <x v="0"/>
    <x v="1"/>
    <s v="No"/>
    <s v="Underweight"/>
    <s v="Normal"/>
    <d v="1999-12-14T00:00:00"/>
    <x v="22"/>
    <s v="R1013"/>
    <s v="tier - 1"/>
    <n v="722.99"/>
    <s v="tier - 3"/>
  </r>
  <r>
    <s v="Id994"/>
    <s v=" Ms"/>
    <s v="Tufaro"/>
    <n v="17.579999999999998"/>
    <n v="4.51"/>
    <s v="No"/>
    <x v="0"/>
    <x v="0"/>
    <x v="1"/>
    <s v="No"/>
    <s v="Underweight"/>
    <s v="Normal"/>
    <d v="1999-12-26T00:00:00"/>
    <x v="46"/>
    <s v="R1013"/>
    <s v="tier - 3"/>
    <n v="700"/>
    <s v="tier - 2"/>
  </r>
  <r>
    <s v="Id995"/>
    <s v=" Mr"/>
    <s v="Peters"/>
    <n v="17.579999999999998"/>
    <n v="4.51"/>
    <s v="No"/>
    <x v="0"/>
    <x v="0"/>
    <x v="1"/>
    <s v="No"/>
    <s v="Underweight"/>
    <s v="Normal"/>
    <d v="2001-09-12T00:00:00"/>
    <x v="25"/>
    <s v="R1013"/>
    <s v="tier - 2"/>
    <n v="687.54"/>
    <s v="tier - 3"/>
  </r>
  <r>
    <s v="Id996"/>
    <s v=" Ms"/>
    <s v="Susedik"/>
    <n v="17.579999999999998"/>
    <n v="4.51"/>
    <s v="No"/>
    <x v="0"/>
    <x v="0"/>
    <x v="1"/>
    <s v="No"/>
    <s v="Underweight"/>
    <s v="Normal"/>
    <d v="1997-11-09T00:00:00"/>
    <x v="23"/>
    <s v="R1011"/>
    <s v="tier - 3"/>
    <n v="670"/>
    <s v="tier - 3"/>
  </r>
  <r>
    <s v="Id997"/>
    <s v=" Ms"/>
    <s v="Garcia"/>
    <n v="17.579999999999998"/>
    <n v="4.51"/>
    <s v="No"/>
    <x v="0"/>
    <x v="0"/>
    <x v="1"/>
    <s v="No"/>
    <s v="Underweight"/>
    <s v="Normal"/>
    <d v="2002-11-29T00:00:00"/>
    <x v="24"/>
    <s v="R1013"/>
    <s v="tier - 2"/>
    <n v="668"/>
    <s v="tier - 3"/>
  </r>
  <r>
    <s v="Id998"/>
    <s v=" Mr"/>
    <s v="Deady"/>
    <n v="17.579999999999998"/>
    <n v="4.51"/>
    <s v="No"/>
    <x v="0"/>
    <x v="0"/>
    <x v="1"/>
    <s v="No"/>
    <s v="Underweight"/>
    <s v="Normal"/>
    <d v="1995-07-04T00:00:00"/>
    <x v="47"/>
    <s v="R1012"/>
    <s v="tier - 3"/>
    <n v="650"/>
    <s v="tier - 3"/>
  </r>
  <r>
    <s v="Id999"/>
    <s v=" Mr"/>
    <s v="Campbell"/>
    <n v="17.579999999999998"/>
    <n v="4.51"/>
    <s v="No"/>
    <x v="0"/>
    <x v="0"/>
    <x v="1"/>
    <s v="No"/>
    <s v="Underweight"/>
    <s v="Normal"/>
    <d v="1993-06-01T00:00:00"/>
    <x v="38"/>
    <s v="R1013"/>
    <s v="tier - 3"/>
    <n v="650"/>
    <s v="tier - 3"/>
  </r>
  <r>
    <s v="Id1000"/>
    <s v=" Mrs"/>
    <s v="Schaefer"/>
    <n v="39.17"/>
    <n v="4.1500000000000004"/>
    <s v="No"/>
    <x v="0"/>
    <x v="0"/>
    <x v="0"/>
    <s v="No"/>
    <s v="Obesity"/>
    <s v="Normal"/>
    <d v="1991-06-06T00:00:00"/>
    <x v="12"/>
    <s v="R1013"/>
    <s v="tier - 3"/>
    <n v="58571.07"/>
    <s v="tier - 1"/>
  </r>
  <r>
    <s v="Id1001"/>
    <s v=" Mr"/>
    <s v="D'Alessandro"/>
    <n v="26.41"/>
    <n v="5.99"/>
    <s v="yes"/>
    <x v="0"/>
    <x v="1"/>
    <x v="1"/>
    <s v="No"/>
    <s v="Overweight"/>
    <s v="Prediabetes"/>
    <d v="1989-06-19T00:00:00"/>
    <x v="12"/>
    <s v="R1012"/>
    <s v="tier - 2"/>
    <n v="55135.4"/>
    <s v="tier - 1"/>
  </r>
  <r>
    <s v="Id1002"/>
    <s v=" Mrs"/>
    <s v="Wyss"/>
    <n v="30.63"/>
    <n v="5.8"/>
    <s v="yes"/>
    <x v="0"/>
    <x v="0"/>
    <x v="0"/>
    <s v="No"/>
    <s v="Obesity"/>
    <s v="Prediabetes"/>
    <d v="1962-08-04T00:00:00"/>
    <x v="19"/>
    <s v="R1013"/>
    <s v="tier - 3"/>
    <n v="52590.83"/>
    <s v="tier - 1"/>
  </r>
  <r>
    <s v="Id1003"/>
    <s v=" Ms"/>
    <s v="Rose"/>
    <n v="31.73"/>
    <n v="7.32"/>
    <s v="yes"/>
    <x v="0"/>
    <x v="0"/>
    <x v="2"/>
    <s v="No"/>
    <s v="Obesity"/>
    <s v="Diabetes"/>
    <d v="1994-10-27T00:00:00"/>
    <x v="12"/>
    <s v="R1013"/>
    <s v="tier - 3"/>
    <n v="51194.559999999998"/>
    <s v="tier - 1"/>
  </r>
  <r>
    <s v="Id1004"/>
    <s v=" Mr"/>
    <s v="Hopper"/>
    <n v="30.7"/>
    <n v="5.16"/>
    <s v="No"/>
    <x v="0"/>
    <x v="0"/>
    <x v="2"/>
    <s v="No"/>
    <s v="Obesity"/>
    <s v="Normal"/>
    <d v="1958-06-27T00:00:00"/>
    <x v="38"/>
    <s v="R1013"/>
    <s v="tier - 2"/>
    <n v="49577.66"/>
    <s v="tier - 2"/>
  </r>
  <r>
    <s v="Id1005"/>
    <s v=" Mr"/>
    <s v="Finneran"/>
    <n v="25.934999999999999"/>
    <n v="5.96"/>
    <s v="yes"/>
    <x v="0"/>
    <x v="0"/>
    <x v="2"/>
    <s v="No"/>
    <s v="Overweight"/>
    <s v="Prediabetes"/>
    <d v="1963-09-04T00:00:00"/>
    <x v="5"/>
    <s v="R1013"/>
    <s v="tier - 2"/>
    <n v="48970.25"/>
    <s v="tier - 1"/>
  </r>
  <r>
    <s v="Id1006"/>
    <s v=" Ms"/>
    <s v="Basham"/>
    <n v="35.9"/>
    <n v="4.8499999999999996"/>
    <s v="yes"/>
    <x v="0"/>
    <x v="1"/>
    <x v="1"/>
    <s v="No"/>
    <s v="Obesity"/>
    <s v="Normal"/>
    <d v="1978-12-29T00:00:00"/>
    <x v="8"/>
    <s v="R1012"/>
    <s v="tier - 2"/>
    <n v="48885.14"/>
    <s v="tier - 1"/>
  </r>
  <r>
    <s v="Id1007"/>
    <s v=" Ms"/>
    <s v="Inman"/>
    <n v="26.7"/>
    <n v="5.09"/>
    <s v="yes"/>
    <x v="0"/>
    <x v="1"/>
    <x v="1"/>
    <s v="No"/>
    <s v="Overweight"/>
    <s v="Normal"/>
    <d v="1959-07-22T00:00:00"/>
    <x v="9"/>
    <s v="R1013"/>
    <s v="tier - 1"/>
    <n v="48824.45"/>
    <s v="tier - 2"/>
  </r>
  <r>
    <s v="Id1008"/>
    <s v=" Mr"/>
    <s v="Oscal"/>
    <n v="33.71"/>
    <n v="4.9400000000000004"/>
    <s v="No"/>
    <x v="0"/>
    <x v="0"/>
    <x v="0"/>
    <s v="No"/>
    <s v="Obesity"/>
    <s v="Normal"/>
    <d v="1965-10-27T00:00:00"/>
    <x v="36"/>
    <s v="R1013"/>
    <s v="tier - 2"/>
    <n v="48675.519999999997"/>
    <s v="tier - 1"/>
  </r>
  <r>
    <s v="Id1009"/>
    <s v=" Ms"/>
    <s v="Craft"/>
    <n v="41.91"/>
    <n v="4.92"/>
    <s v="yes"/>
    <x v="0"/>
    <x v="0"/>
    <x v="2"/>
    <s v="No"/>
    <s v="Obesity"/>
    <s v="Normal"/>
    <d v="1962-10-11T00:00:00"/>
    <x v="36"/>
    <s v="R1024"/>
    <s v="tier - 2"/>
    <n v="48673.56"/>
    <s v="tier - 1"/>
  </r>
  <r>
    <s v="Id1010"/>
    <s v=" Ms"/>
    <s v="Kebede"/>
    <n v="39.82"/>
    <n v="6.05"/>
    <s v="yes"/>
    <x v="0"/>
    <x v="0"/>
    <x v="2"/>
    <s v="No"/>
    <s v="Obesity"/>
    <s v="Prediabetes"/>
    <d v="1961-12-21T00:00:00"/>
    <x v="12"/>
    <s v="R1012"/>
    <s v="tier - 3"/>
    <n v="48517.56"/>
    <s v="tier - 1"/>
  </r>
  <r>
    <s v="Id1011"/>
    <s v=" Ms"/>
    <s v="Strobel"/>
    <n v="28.12"/>
    <n v="4.67"/>
    <s v="No"/>
    <x v="0"/>
    <x v="0"/>
    <x v="2"/>
    <s v="No"/>
    <s v="Overweight"/>
    <s v="Normal"/>
    <d v="1962-08-27T00:00:00"/>
    <x v="27"/>
    <s v="R1011"/>
    <s v="tier - 3"/>
    <n v="48173.36"/>
    <s v="tier - 1"/>
  </r>
  <r>
    <s v="Id1012"/>
    <s v=" Ms"/>
    <s v="Dalton"/>
    <n v="26.98"/>
    <n v="9.81"/>
    <s v="yes"/>
    <x v="0"/>
    <x v="0"/>
    <x v="0"/>
    <s v="No"/>
    <s v="Overweight"/>
    <s v="Diabetes"/>
    <d v="1958-11-16T00:00:00"/>
    <x v="12"/>
    <s v="R1011"/>
    <s v="tier - 3"/>
    <n v="47928.03"/>
    <s v="tier - 2"/>
  </r>
  <r>
    <s v="Id1013"/>
    <s v=" Ms"/>
    <s v="Morimoto"/>
    <n v="27.2"/>
    <n v="6.06"/>
    <s v="yes"/>
    <x v="0"/>
    <x v="0"/>
    <x v="2"/>
    <s v="No"/>
    <s v="Overweight"/>
    <s v="Prediabetes"/>
    <d v="1963-08-05T00:00:00"/>
    <x v="11"/>
    <s v="R1013"/>
    <s v="tier - 3"/>
    <n v="47896.79"/>
    <s v="tier - 1"/>
  </r>
  <r>
    <s v="Id1014"/>
    <s v=" Ms"/>
    <s v="Manlove"/>
    <n v="25.3"/>
    <n v="5.19"/>
    <s v="yes"/>
    <x v="0"/>
    <x v="0"/>
    <x v="2"/>
    <s v="No"/>
    <s v="Overweight"/>
    <s v="Normal"/>
    <d v="1964-11-07T00:00:00"/>
    <x v="11"/>
    <s v="R1013"/>
    <s v="tier - 3"/>
    <n v="47496.49"/>
    <s v="tier - 1"/>
  </r>
  <r>
    <s v="Id1015"/>
    <s v=" Ms"/>
    <s v="Madzik"/>
    <n v="30.25"/>
    <n v="10.16"/>
    <s v="No"/>
    <x v="0"/>
    <x v="0"/>
    <x v="0"/>
    <s v="No"/>
    <s v="Obesity"/>
    <s v="Diabetes"/>
    <d v="1971-09-27T00:00:00"/>
    <x v="10"/>
    <s v="R1013"/>
    <s v="tier - 2"/>
    <n v="47462.89"/>
    <s v="tier - 1"/>
  </r>
  <r>
    <s v="Id1016"/>
    <s v=" Ms"/>
    <s v="Hobson"/>
    <n v="54"/>
    <n v="4.68"/>
    <s v="yes"/>
    <x v="1"/>
    <x v="0"/>
    <x v="2"/>
    <s v="No"/>
    <s v="Obesity"/>
    <s v="Normal"/>
    <d v="1961-06-13T00:00:00"/>
    <x v="9"/>
    <s v="R1011"/>
    <s v="tier - 3"/>
    <n v="47403.88"/>
    <s v="tier - 1"/>
  </r>
  <r>
    <s v="Id1017"/>
    <s v=" Mrs"/>
    <s v="Reyes"/>
    <n v="51.86"/>
    <n v="5.32"/>
    <s v="yes"/>
    <x v="0"/>
    <x v="0"/>
    <x v="0"/>
    <s v="No"/>
    <s v="Obesity"/>
    <s v="Normal"/>
    <d v="1959-10-04T00:00:00"/>
    <x v="32"/>
    <s v="R1013"/>
    <s v="tier - 1"/>
    <n v="47305.31"/>
    <s v="tier - 2"/>
  </r>
  <r>
    <s v="Id1018"/>
    <s v=" Mrs"/>
    <s v="Tierney"/>
    <n v="31.39"/>
    <n v="6.99"/>
    <s v="No"/>
    <x v="0"/>
    <x v="0"/>
    <x v="0"/>
    <s v="No"/>
    <s v="Obesity"/>
    <s v="Diabetes"/>
    <d v="1958-09-03T00:00:00"/>
    <x v="38"/>
    <s v="R1013"/>
    <s v="tier - 1"/>
    <n v="47291.06"/>
    <s v="tier - 2"/>
  </r>
  <r>
    <s v="Id1019"/>
    <s v=" Mr"/>
    <s v="Gabris"/>
    <n v="39.97"/>
    <n v="5.55"/>
    <s v="No"/>
    <x v="0"/>
    <x v="0"/>
    <x v="0"/>
    <s v="No"/>
    <s v="Obesity"/>
    <s v="Normal"/>
    <d v="1970-12-28T00:00:00"/>
    <x v="11"/>
    <s v="R1024"/>
    <s v="tier - 2"/>
    <n v="47269.85"/>
    <s v="tier - 1"/>
  </r>
  <r>
    <s v="Id1020"/>
    <s v=" Ms"/>
    <s v="Howard"/>
    <n v="41.23"/>
    <n v="6.94"/>
    <s v="No"/>
    <x v="0"/>
    <x v="0"/>
    <x v="0"/>
    <s v="No"/>
    <s v="Obesity"/>
    <s v="Diabetes"/>
    <d v="1958-09-15T00:00:00"/>
    <x v="38"/>
    <s v="R1011"/>
    <s v="tier - 3"/>
    <n v="46889.26"/>
    <s v="tier - 2"/>
  </r>
  <r>
    <s v="Id1021"/>
    <s v=" Mr"/>
    <s v="Kallay"/>
    <n v="49.45"/>
    <n v="4.2"/>
    <s v="yes"/>
    <x v="0"/>
    <x v="0"/>
    <x v="0"/>
    <s v="No"/>
    <s v="Obesity"/>
    <s v="Normal"/>
    <d v="1960-11-17T00:00:00"/>
    <x v="36"/>
    <s v="R1011"/>
    <s v="tier - 1"/>
    <n v="46718.16"/>
    <s v="tier - 1"/>
  </r>
  <r>
    <s v="Id1022"/>
    <s v=" Ms"/>
    <s v="Leguizamo"/>
    <n v="41.04"/>
    <n v="5.59"/>
    <s v="No"/>
    <x v="0"/>
    <x v="0"/>
    <x v="0"/>
    <s v="No"/>
    <s v="Obesity"/>
    <s v="Normal"/>
    <d v="1969-06-23T00:00:00"/>
    <x v="37"/>
    <s v="R1024"/>
    <s v="tier - 3"/>
    <n v="46661.440000000002"/>
    <s v="tier - 1"/>
  </r>
  <r>
    <s v="Id1023"/>
    <s v=" Ms"/>
    <s v="Escartin"/>
    <n v="27.93"/>
    <n v="9.9600000000000009"/>
    <s v="No"/>
    <x v="0"/>
    <x v="0"/>
    <x v="0"/>
    <s v="No"/>
    <s v="Overweight"/>
    <s v="Diabetes"/>
    <d v="1961-08-08T00:00:00"/>
    <x v="38"/>
    <s v="R1012"/>
    <s v="tier - 1"/>
    <n v="46599.11"/>
    <s v="tier - 1"/>
  </r>
  <r>
    <s v="Id1024"/>
    <s v=" Mr"/>
    <s v="Chorey"/>
    <n v="21.01"/>
    <n v="7.37"/>
    <s v="No"/>
    <x v="0"/>
    <x v="0"/>
    <x v="0"/>
    <s v="No"/>
    <s v="Normal Weight"/>
    <s v="Diabetes"/>
    <d v="1971-12-06T00:00:00"/>
    <x v="38"/>
    <s v="R1013"/>
    <s v="tier - 3"/>
    <n v="46255.11"/>
    <s v="tier - 1"/>
  </r>
  <r>
    <s v="Id1025"/>
    <s v=" Mr"/>
    <s v="McVay"/>
    <n v="52.37"/>
    <n v="5.0599999999999996"/>
    <s v="yes"/>
    <x v="1"/>
    <x v="0"/>
    <x v="2"/>
    <s v="No"/>
    <s v="Obesity"/>
    <s v="Normal"/>
    <d v="1978-08-17T00:00:00"/>
    <x v="0"/>
    <s v="R1011"/>
    <s v="tier - 1"/>
    <n v="46200.99"/>
    <s v="tier - 1"/>
  </r>
  <r>
    <s v="Id1026"/>
    <s v=" Mr"/>
    <s v="Vinson"/>
    <n v="40.369999999999997"/>
    <n v="8.2100000000000009"/>
    <s v="No"/>
    <x v="0"/>
    <x v="0"/>
    <x v="0"/>
    <s v="No"/>
    <s v="Obesity"/>
    <s v="Diabetes"/>
    <d v="1976-12-02T00:00:00"/>
    <x v="0"/>
    <s v="R1011"/>
    <s v="tier - 3"/>
    <n v="46151.12"/>
    <s v="tier - 1"/>
  </r>
  <r>
    <s v="Id1027"/>
    <s v=" Ms"/>
    <s v="Astrike-Davis"/>
    <n v="41.47"/>
    <n v="10.34"/>
    <s v="No"/>
    <x v="0"/>
    <x v="0"/>
    <x v="2"/>
    <s v="No"/>
    <s v="Obesity"/>
    <s v="Diabetes"/>
    <d v="1962-12-04T00:00:00"/>
    <x v="38"/>
    <s v="R1011"/>
    <s v="tier - 1"/>
    <n v="46130.53"/>
    <s v="tier - 1"/>
  </r>
  <r>
    <s v="Id1028"/>
    <s v=" Mr"/>
    <s v="Harder"/>
    <n v="33.725000000000001"/>
    <n v="5.51"/>
    <s v="yes"/>
    <x v="0"/>
    <x v="0"/>
    <x v="2"/>
    <s v="No"/>
    <s v="Obesity"/>
    <s v="Normal"/>
    <d v="1985-09-30T00:00:00"/>
    <x v="12"/>
    <s v="R1013"/>
    <s v="tier - 3"/>
    <n v="46113.51"/>
    <s v="tier - 2"/>
  </r>
  <r>
    <s v="Id1029"/>
    <s v=" Mr"/>
    <s v="Bell"/>
    <n v="28.1"/>
    <n v="11.2"/>
    <s v="No"/>
    <x v="0"/>
    <x v="0"/>
    <x v="0"/>
    <s v="No"/>
    <s v="Overweight"/>
    <s v="Diabetes"/>
    <d v="1979-08-12T00:00:00"/>
    <x v="10"/>
    <s v="R1013"/>
    <s v="tier - 1"/>
    <n v="45863.21"/>
    <s v="tier - 2"/>
  </r>
  <r>
    <s v="Id1030"/>
    <s v=" Ms"/>
    <s v="Dawes"/>
    <n v="37.43"/>
    <n v="4.3499999999999996"/>
    <s v="yes"/>
    <x v="0"/>
    <x v="1"/>
    <x v="1"/>
    <s v="No"/>
    <s v="Obesity"/>
    <s v="Normal"/>
    <d v="1974-08-09T00:00:00"/>
    <x v="37"/>
    <s v="R1012"/>
    <s v="tier - 2"/>
    <n v="45702.02"/>
    <s v="tier - 2"/>
  </r>
  <r>
    <s v="Id1031"/>
    <s v=" Mr"/>
    <s v="Larios"/>
    <n v="23.7"/>
    <n v="10.45"/>
    <s v="No"/>
    <x v="0"/>
    <x v="0"/>
    <x v="0"/>
    <s v="No"/>
    <s v="Normal Weight"/>
    <s v="Diabetes"/>
    <d v="1962-12-17T00:00:00"/>
    <x v="0"/>
    <s v="R1012"/>
    <s v="tier - 2"/>
    <n v="45008.959999999999"/>
    <s v="tier - 2"/>
  </r>
  <r>
    <s v="Id1032"/>
    <s v=" Ms"/>
    <s v="Yaremczuk"/>
    <n v="24.795000000000002"/>
    <n v="4.07"/>
    <s v="yes"/>
    <x v="0"/>
    <x v="1"/>
    <x v="1"/>
    <s v="No"/>
    <s v="Normal Weight"/>
    <s v="Normal"/>
    <d v="1971-08-13T00:00:00"/>
    <x v="39"/>
    <s v="R1013"/>
    <s v="tier - 3"/>
    <n v="44641.2"/>
    <s v="tier - 2"/>
  </r>
  <r>
    <s v="Id1033"/>
    <s v=" Ms"/>
    <s v="Knight"/>
    <n v="31.9"/>
    <n v="8.34"/>
    <s v="No"/>
    <x v="0"/>
    <x v="0"/>
    <x v="0"/>
    <s v="No"/>
    <s v="Obesity"/>
    <s v="Diabetes"/>
    <d v="1993-10-11T00:00:00"/>
    <x v="10"/>
    <s v="R1024"/>
    <s v="tier - 2"/>
    <n v="44585.46"/>
    <s v="tier - 2"/>
  </r>
  <r>
    <s v="Id1034"/>
    <s v=" Ms"/>
    <s v="Eversman"/>
    <n v="32.68"/>
    <n v="7.41"/>
    <s v="No"/>
    <x v="0"/>
    <x v="0"/>
    <x v="0"/>
    <s v="No"/>
    <s v="Obesity"/>
    <s v="Diabetes"/>
    <d v="2000-08-02T00:00:00"/>
    <x v="0"/>
    <s v="R1013"/>
    <s v="tier - 3"/>
    <n v="44501.4"/>
    <s v="tier - 2"/>
  </r>
  <r>
    <s v="Id1035"/>
    <s v=" Ms"/>
    <s v="Hickory"/>
    <n v="47.13"/>
    <n v="4.3099999999999996"/>
    <s v="No"/>
    <x v="0"/>
    <x v="0"/>
    <x v="0"/>
    <s v="No"/>
    <s v="Obesity"/>
    <s v="Normal"/>
    <d v="1967-09-14T00:00:00"/>
    <x v="10"/>
    <s v="R1013"/>
    <s v="tier - 3"/>
    <n v="44423.8"/>
    <s v="tier - 2"/>
  </r>
  <r>
    <s v="Id1036"/>
    <s v=" Ms"/>
    <s v="Mooney"/>
    <n v="36.67"/>
    <n v="10.83"/>
    <s v="No"/>
    <x v="0"/>
    <x v="0"/>
    <x v="0"/>
    <s v="No"/>
    <s v="Obesity"/>
    <s v="Diabetes"/>
    <d v="1971-10-29T00:00:00"/>
    <x v="10"/>
    <s v="R1012"/>
    <s v="tier - 2"/>
    <n v="44400.41"/>
    <s v="tier - 2"/>
  </r>
  <r>
    <s v="Id1037"/>
    <s v=" Mr"/>
    <s v="Craighead"/>
    <n v="33.630000000000003"/>
    <n v="11.31"/>
    <s v="No"/>
    <x v="0"/>
    <x v="0"/>
    <x v="0"/>
    <s v="No"/>
    <s v="Obesity"/>
    <s v="Diabetes"/>
    <d v="1968-11-24T00:00:00"/>
    <x v="39"/>
    <s v="R1011"/>
    <s v="tier - 1"/>
    <n v="44260.75"/>
    <s v="tier - 2"/>
  </r>
  <r>
    <s v="Id1038"/>
    <s v=" Mr"/>
    <s v="Gardner"/>
    <n v="32.67"/>
    <n v="11.81"/>
    <s v="yes"/>
    <x v="0"/>
    <x v="0"/>
    <x v="0"/>
    <s v="No"/>
    <s v="Obesity"/>
    <s v="Diabetes"/>
    <d v="1975-06-01T00:00:00"/>
    <x v="0"/>
    <s v="R1013"/>
    <s v="tier - 2"/>
    <n v="44202.65"/>
    <s v="tier - 2"/>
  </r>
  <r>
    <s v="Id1039"/>
    <s v=" Ms"/>
    <s v="Lohrenz"/>
    <n v="33.299999999999997"/>
    <n v="8.26"/>
    <s v="yes"/>
    <x v="0"/>
    <x v="0"/>
    <x v="2"/>
    <s v="No"/>
    <s v="Obesity"/>
    <s v="Diabetes"/>
    <d v="1988-07-16T00:00:00"/>
    <x v="39"/>
    <s v="R1012"/>
    <s v="tier - 1"/>
    <n v="43943.88"/>
    <s v="tier - 2"/>
  </r>
  <r>
    <s v="Id1040"/>
    <s v=" Ms"/>
    <s v="Demise"/>
    <n v="30.78"/>
    <n v="10.74"/>
    <s v="yes"/>
    <x v="0"/>
    <x v="0"/>
    <x v="2"/>
    <s v="No"/>
    <s v="Obesity"/>
    <s v="Diabetes"/>
    <d v="1980-11-10T00:00:00"/>
    <x v="39"/>
    <s v="R1013"/>
    <s v="tier - 1"/>
    <n v="43896.38"/>
    <s v="tier - 2"/>
  </r>
  <r>
    <s v="Id1041"/>
    <s v=" Mr"/>
    <s v="Nelson"/>
    <n v="28.975000000000001"/>
    <n v="7.69"/>
    <s v="yes"/>
    <x v="0"/>
    <x v="0"/>
    <x v="0"/>
    <s v="No"/>
    <s v="Overweight"/>
    <s v="Diabetes"/>
    <d v="1966-07-02T00:00:00"/>
    <x v="0"/>
    <s v="R1024"/>
    <s v="tier - 3"/>
    <n v="43817.45"/>
    <s v="tier - 2"/>
  </r>
  <r>
    <s v="Id1042"/>
    <s v=" Ms"/>
    <s v="Guitard"/>
    <n v="33.4"/>
    <n v="4.84"/>
    <s v="No"/>
    <x v="0"/>
    <x v="0"/>
    <x v="0"/>
    <s v="No"/>
    <s v="Obesity"/>
    <s v="Normal"/>
    <d v="1966-10-25T00:00:00"/>
    <x v="10"/>
    <s v="R1011"/>
    <s v="tier - 2"/>
    <n v="43813.87"/>
    <s v="tier - 2"/>
  </r>
  <r>
    <s v="Id1043"/>
    <s v=" Mr"/>
    <s v="Navas"/>
    <n v="21.5"/>
    <n v="9.77"/>
    <s v="yes"/>
    <x v="0"/>
    <x v="0"/>
    <x v="0"/>
    <s v="No"/>
    <s v="Normal Weight"/>
    <s v="Diabetes"/>
    <d v="1986-12-29T00:00:00"/>
    <x v="0"/>
    <s v="R1013"/>
    <s v="tier - 1"/>
    <n v="43753.34"/>
    <s v="tier - 2"/>
  </r>
  <r>
    <s v="Id1044"/>
    <s v=" Mr"/>
    <s v="Ptucha"/>
    <n v="38.14"/>
    <n v="5.84"/>
    <s v="No"/>
    <x v="0"/>
    <x v="0"/>
    <x v="0"/>
    <s v="No"/>
    <s v="Obesity"/>
    <s v="Prediabetes"/>
    <d v="1965-08-22T00:00:00"/>
    <x v="10"/>
    <s v="R1013"/>
    <s v="tier - 2"/>
    <n v="43578.94"/>
    <s v="tier - 2"/>
  </r>
  <r>
    <s v="Id1045"/>
    <s v=" Mrs"/>
    <s v="Kirouac"/>
    <n v="35.42"/>
    <n v="8.6999999999999993"/>
    <s v="yes"/>
    <x v="0"/>
    <x v="0"/>
    <x v="1"/>
    <s v="No"/>
    <s v="Obesity"/>
    <s v="Diabetes"/>
    <d v="1969-12-03T00:00:00"/>
    <x v="5"/>
    <s v="R1013"/>
    <s v="tier - 2"/>
    <n v="43254.42"/>
    <s v="tier - 2"/>
  </r>
  <r>
    <s v="Id1046"/>
    <s v=" Mr"/>
    <s v="Toews"/>
    <n v="35.625"/>
    <n v="10.79"/>
    <s v="No"/>
    <x v="0"/>
    <x v="0"/>
    <x v="0"/>
    <s v="No"/>
    <s v="Obesity"/>
    <s v="Diabetes"/>
    <d v="1965-11-29T00:00:00"/>
    <x v="10"/>
    <s v="R1013"/>
    <s v="tier - 2"/>
    <n v="43073.760000000002"/>
    <s v="tier - 2"/>
  </r>
  <r>
    <s v="Id1047"/>
    <s v=" Mr"/>
    <s v="Perry"/>
    <n v="45.51"/>
    <n v="4.32"/>
    <s v="No"/>
    <x v="0"/>
    <x v="0"/>
    <x v="1"/>
    <s v="No"/>
    <s v="Obesity"/>
    <s v="Normal"/>
    <d v="1978-11-04T00:00:00"/>
    <x v="32"/>
    <s v="R1013"/>
    <s v="tier - 2"/>
    <n v="42983.46"/>
    <s v="tier - 1"/>
  </r>
  <r>
    <s v="Id1048"/>
    <s v=" Ms"/>
    <s v="Kretz"/>
    <n v="37.1"/>
    <n v="7.19"/>
    <s v="yes"/>
    <x v="0"/>
    <x v="0"/>
    <x v="0"/>
    <s v="No"/>
    <s v="Obesity"/>
    <s v="Diabetes"/>
    <d v="1975-10-23T00:00:00"/>
    <x v="39"/>
    <s v="R1012"/>
    <s v="tier - 3"/>
    <n v="42969.85"/>
    <s v="tier - 1"/>
  </r>
  <r>
    <s v="Id1049"/>
    <s v=" Ms"/>
    <s v="Hempel"/>
    <n v="30.5"/>
    <n v="11.94"/>
    <s v="yes"/>
    <x v="0"/>
    <x v="0"/>
    <x v="0"/>
    <s v="No"/>
    <s v="Obesity"/>
    <s v="Diabetes"/>
    <d v="1972-09-10T00:00:00"/>
    <x v="0"/>
    <s v="R1013"/>
    <s v="tier - 1"/>
    <n v="42856.84"/>
    <s v="tier - 1"/>
  </r>
  <r>
    <s v="Id1050"/>
    <s v=" Ms"/>
    <s v="McBroom"/>
    <n v="28.16"/>
    <n v="5.56"/>
    <s v="No"/>
    <x v="0"/>
    <x v="0"/>
    <x v="2"/>
    <s v="No"/>
    <s v="Overweight"/>
    <s v="Normal"/>
    <d v="1977-10-21T00:00:00"/>
    <x v="11"/>
    <s v="R1012"/>
    <s v="tier - 2"/>
    <n v="42760.5"/>
    <s v="tier - 1"/>
  </r>
  <r>
    <s v="Id1051"/>
    <s v=" Mrs"/>
    <s v="Yoo"/>
    <n v="29.1"/>
    <n v="5.64"/>
    <s v="yes"/>
    <x v="0"/>
    <x v="0"/>
    <x v="0"/>
    <s v="No"/>
    <s v="Overweight"/>
    <s v="Normal"/>
    <d v="1971-11-03T00:00:00"/>
    <x v="27"/>
    <s v="R1013"/>
    <s v="tier - 3"/>
    <n v="42644.2"/>
    <s v="tier - 1"/>
  </r>
  <r>
    <s v="Id1052"/>
    <s v=" Mr"/>
    <s v="Rand"/>
    <n v="30.22"/>
    <n v="4.6500000000000004"/>
    <s v="No"/>
    <x v="0"/>
    <x v="0"/>
    <x v="0"/>
    <s v="No"/>
    <s v="Obesity"/>
    <s v="Normal"/>
    <d v="1979-12-27T00:00:00"/>
    <x v="0"/>
    <s v="R1015"/>
    <s v="tier - 3"/>
    <n v="42560.43"/>
    <s v="tier - 1"/>
  </r>
  <r>
    <s v="Id1053"/>
    <s v=" Ms"/>
    <s v="Wolfe"/>
    <n v="24.29"/>
    <n v="9.0500000000000007"/>
    <s v="No"/>
    <x v="0"/>
    <x v="0"/>
    <x v="0"/>
    <s v="No"/>
    <s v="Normal Weight"/>
    <s v="Diabetes"/>
    <d v="1967-06-27T00:00:00"/>
    <x v="37"/>
    <s v="R1012"/>
    <s v="tier - 3"/>
    <n v="42538.720000000001"/>
    <s v="tier - 1"/>
  </r>
  <r>
    <s v="Id1054"/>
    <s v=" Mr"/>
    <s v="Vance"/>
    <n v="29.39"/>
    <n v="4.5199999999999996"/>
    <s v="yes"/>
    <x v="0"/>
    <x v="0"/>
    <x v="0"/>
    <s v="No"/>
    <s v="Overweight"/>
    <s v="Normal"/>
    <d v="1968-08-03T00:00:00"/>
    <x v="19"/>
    <s v="R1016"/>
    <s v="tier - 2"/>
    <n v="42478.6"/>
    <s v="tier - 1"/>
  </r>
  <r>
    <s v="Id1055"/>
    <s v=" Mrs"/>
    <s v="Burnett"/>
    <n v="25.66"/>
    <n v="4.62"/>
    <s v="yes"/>
    <x v="0"/>
    <x v="0"/>
    <x v="1"/>
    <s v="No"/>
    <s v="Overweight"/>
    <s v="Normal"/>
    <d v="1967-06-28T00:00:00"/>
    <x v="10"/>
    <s v="R1011"/>
    <s v="tier - 2"/>
    <n v="42303.69"/>
    <s v="tier - 1"/>
  </r>
  <r>
    <s v="Id1056"/>
    <s v=" Ms"/>
    <s v="Clason"/>
    <n v="39.11"/>
    <n v="5.87"/>
    <s v="No"/>
    <x v="0"/>
    <x v="0"/>
    <x v="0"/>
    <s v="No"/>
    <s v="Obesity"/>
    <s v="Prediabetes"/>
    <d v="1975-08-15T00:00:00"/>
    <x v="27"/>
    <s v="R1012"/>
    <s v="tier - 3"/>
    <n v="42211.14"/>
    <s v="tier - 1"/>
  </r>
  <r>
    <s v="Id1057"/>
    <s v=" Mrs"/>
    <s v="Donnelly"/>
    <n v="43.78"/>
    <n v="5.71"/>
    <s v="No"/>
    <x v="0"/>
    <x v="0"/>
    <x v="1"/>
    <s v="No"/>
    <s v="Obesity"/>
    <s v="Prediabetes"/>
    <d v="1973-09-18T00:00:00"/>
    <x v="10"/>
    <s v="R1013"/>
    <s v="tier - 1"/>
    <n v="42188.15"/>
    <s v="tier - 1"/>
  </r>
  <r>
    <s v="Id1058"/>
    <s v=" Ms"/>
    <s v="Pietz"/>
    <n v="24.35"/>
    <n v="9.08"/>
    <s v="No"/>
    <x v="0"/>
    <x v="0"/>
    <x v="0"/>
    <s v="No"/>
    <s v="Normal Weight"/>
    <s v="Diabetes"/>
    <d v="1979-07-03T00:00:00"/>
    <x v="39"/>
    <s v="R1011"/>
    <s v="tier - 1"/>
    <n v="42124.52"/>
    <s v="tier - 1"/>
  </r>
  <r>
    <s v="Id1059"/>
    <s v=" Mr"/>
    <s v="Tegenkamp"/>
    <n v="40.299999999999997"/>
    <n v="5.3"/>
    <s v="yes"/>
    <x v="0"/>
    <x v="0"/>
    <x v="2"/>
    <s v="No"/>
    <s v="Obesity"/>
    <s v="Normal"/>
    <d v="1997-12-09T00:00:00"/>
    <x v="8"/>
    <s v="R1012"/>
    <s v="tier - 3"/>
    <n v="42112.24"/>
    <s v="tier - 1"/>
  </r>
  <r>
    <s v="Id1060"/>
    <s v=" Mr"/>
    <s v="Dover"/>
    <n v="32.774999999999999"/>
    <n v="11.76"/>
    <s v="yes"/>
    <x v="0"/>
    <x v="0"/>
    <x v="0"/>
    <s v="No"/>
    <s v="Obesity"/>
    <s v="Diabetes"/>
    <d v="1968-12-19T00:00:00"/>
    <x v="8"/>
    <s v="R1011"/>
    <s v="tier - 3"/>
    <n v="41999.519999999997"/>
    <s v="tier - 1"/>
  </r>
  <r>
    <s v="Id1061"/>
    <s v=" Mr"/>
    <s v="Dockemeyer"/>
    <n v="39.6"/>
    <n v="5.1100000000000003"/>
    <s v="yes"/>
    <x v="0"/>
    <x v="0"/>
    <x v="2"/>
    <s v="No"/>
    <s v="Obesity"/>
    <s v="Normal"/>
    <d v="1984-11-10T00:00:00"/>
    <x v="0"/>
    <s v="R1013"/>
    <s v="tier - 1"/>
    <n v="41949.24"/>
    <s v="tier - 1"/>
  </r>
  <r>
    <s v="Id1062"/>
    <s v=" Mr"/>
    <s v="Steele"/>
    <n v="30.97"/>
    <n v="5.54"/>
    <s v="No"/>
    <x v="0"/>
    <x v="0"/>
    <x v="2"/>
    <s v="No"/>
    <s v="Obesity"/>
    <s v="Normal"/>
    <d v="1972-06-08T00:00:00"/>
    <x v="5"/>
    <s v="R1011"/>
    <s v="tier - 1"/>
    <n v="41919.1"/>
    <s v="tier - 1"/>
  </r>
  <r>
    <s v="Id1063"/>
    <s v=" Mr"/>
    <s v="Harel"/>
    <n v="27.645"/>
    <n v="8.8699999999999992"/>
    <s v="yes"/>
    <x v="0"/>
    <x v="0"/>
    <x v="0"/>
    <s v="No"/>
    <s v="Overweight"/>
    <s v="Diabetes"/>
    <d v="1966-09-21T00:00:00"/>
    <x v="5"/>
    <s v="R1011"/>
    <s v="tier - 3"/>
    <n v="41886.54"/>
    <s v="tier - 1"/>
  </r>
  <r>
    <s v="Id1064"/>
    <s v=" Mr"/>
    <s v="Aguila"/>
    <n v="34.43"/>
    <n v="5.96"/>
    <s v="yes"/>
    <x v="0"/>
    <x v="0"/>
    <x v="2"/>
    <s v="No"/>
    <s v="Obesity"/>
    <s v="Prediabetes"/>
    <d v="1962-09-22T00:00:00"/>
    <x v="5"/>
    <s v="R1016"/>
    <s v="tier - 3"/>
    <n v="41794.629999999997"/>
    <s v="tier - 1"/>
  </r>
  <r>
    <s v="Id1065"/>
    <s v=" Ms"/>
    <s v="Vallejo Sarmiento"/>
    <n v="39.6"/>
    <n v="4.4400000000000004"/>
    <s v="yes"/>
    <x v="0"/>
    <x v="1"/>
    <x v="1"/>
    <s v="No"/>
    <s v="Obesity"/>
    <s v="Normal"/>
    <d v="1975-09-29T00:00:00"/>
    <x v="5"/>
    <s v="R1013"/>
    <s v="tier - 1"/>
    <n v="41681.86"/>
    <s v="tier - 1"/>
  </r>
  <r>
    <s v="Id1066"/>
    <s v=" Mr"/>
    <s v="Beisheim"/>
    <n v="22.1"/>
    <n v="4.6500000000000004"/>
    <s v="yes"/>
    <x v="0"/>
    <x v="0"/>
    <x v="2"/>
    <s v="No"/>
    <s v="Normal Weight"/>
    <s v="Normal"/>
    <d v="1975-11-14T00:00:00"/>
    <x v="8"/>
    <s v="R1011"/>
    <s v="tier - 2"/>
    <n v="41676.080000000002"/>
    <s v="tier - 1"/>
  </r>
  <r>
    <s v="Id1067"/>
    <s v=" Ms"/>
    <s v="Lenhoff"/>
    <n v="33.25"/>
    <n v="5.64"/>
    <s v="yes"/>
    <x v="0"/>
    <x v="1"/>
    <x v="1"/>
    <s v="No"/>
    <s v="Obesity"/>
    <s v="Normal"/>
    <d v="1976-10-29T00:00:00"/>
    <x v="10"/>
    <s v="R1013"/>
    <s v="tier - 3"/>
    <n v="41661.599999999999"/>
    <s v="tier - 1"/>
  </r>
  <r>
    <s v="Id1068"/>
    <s v=" Mr"/>
    <s v="Wehrwein"/>
    <n v="33.33"/>
    <n v="10.19"/>
    <s v="No"/>
    <x v="0"/>
    <x v="0"/>
    <x v="0"/>
    <s v="No"/>
    <s v="Obesity"/>
    <s v="Diabetes"/>
    <d v="1974-11-24T00:00:00"/>
    <x v="5"/>
    <s v="R1013"/>
    <s v="tier - 1"/>
    <n v="41636.199999999997"/>
    <s v="tier - 1"/>
  </r>
  <r>
    <s v="Id1069"/>
    <s v=" Ms"/>
    <s v="Wallace"/>
    <n v="30.5"/>
    <n v="10.79"/>
    <s v="No"/>
    <x v="0"/>
    <x v="0"/>
    <x v="0"/>
    <s v="No"/>
    <s v="Obesity"/>
    <s v="Diabetes"/>
    <d v="1967-12-22T00:00:00"/>
    <x v="10"/>
    <s v="R1013"/>
    <s v="tier - 2"/>
    <n v="41505.15"/>
    <s v="tier - 1"/>
  </r>
  <r>
    <s v="Id1070"/>
    <s v=" Ms"/>
    <s v="Markowitz"/>
    <n v="30.3"/>
    <n v="4.24"/>
    <s v="No"/>
    <x v="0"/>
    <x v="0"/>
    <x v="0"/>
    <s v="No"/>
    <s v="Obesity"/>
    <s v="Normal"/>
    <d v="1964-10-07T00:00:00"/>
    <x v="10"/>
    <s v="R1013"/>
    <s v="tier - 2"/>
    <n v="41331.79"/>
    <s v="tier - 1"/>
  </r>
  <r>
    <s v="Id1071"/>
    <s v=" Ms"/>
    <s v="Vos"/>
    <n v="26.22"/>
    <n v="5.83"/>
    <s v="No"/>
    <x v="0"/>
    <x v="0"/>
    <x v="2"/>
    <s v="No"/>
    <s v="Overweight"/>
    <s v="Prediabetes"/>
    <d v="1977-08-27T00:00:00"/>
    <x v="5"/>
    <s v="R1016"/>
    <s v="tier - 2"/>
    <n v="41271.5"/>
    <s v="tier - 1"/>
  </r>
  <r>
    <s v="Id1072"/>
    <s v=" Mrs"/>
    <s v="McLeod"/>
    <n v="29.99"/>
    <n v="11.85"/>
    <s v="No"/>
    <x v="0"/>
    <x v="0"/>
    <x v="0"/>
    <s v="No"/>
    <s v="Overweight"/>
    <s v="Diabetes"/>
    <d v="1964-06-06T00:00:00"/>
    <x v="8"/>
    <s v="R1011"/>
    <s v="tier - 3"/>
    <n v="41250.39"/>
    <s v="tier - 1"/>
  </r>
  <r>
    <s v="Id1073"/>
    <s v=" Ms"/>
    <s v="Balcom"/>
    <n v="36.380000000000003"/>
    <n v="5.98"/>
    <s v="No"/>
    <x v="0"/>
    <x v="0"/>
    <x v="1"/>
    <s v="No"/>
    <s v="Obesity"/>
    <s v="Prediabetes"/>
    <d v="1969-08-08T00:00:00"/>
    <x v="10"/>
    <s v="R1011"/>
    <s v="tier - 2"/>
    <n v="41191.57"/>
    <s v="tier - 1"/>
  </r>
  <r>
    <s v="Id1074"/>
    <s v=" Mr"/>
    <s v="Dirth"/>
    <n v="31.16"/>
    <n v="4.26"/>
    <s v="yes"/>
    <x v="0"/>
    <x v="1"/>
    <x v="1"/>
    <s v="No"/>
    <s v="Obesity"/>
    <s v="Normal"/>
    <d v="1972-09-06T00:00:00"/>
    <x v="10"/>
    <s v="R1011"/>
    <s v="tier - 3"/>
    <n v="41097.160000000003"/>
    <s v="tier - 1"/>
  </r>
  <r>
    <s v="Id1075"/>
    <s v=" Mr"/>
    <s v="Inglish"/>
    <n v="25.55"/>
    <n v="4.96"/>
    <s v="yes"/>
    <x v="0"/>
    <x v="0"/>
    <x v="1"/>
    <s v="No"/>
    <s v="Overweight"/>
    <s v="Normal"/>
    <d v="1972-08-12T00:00:00"/>
    <x v="36"/>
    <s v="R1013"/>
    <s v="tier - 2"/>
    <n v="41055.29"/>
    <s v="tier - 1"/>
  </r>
  <r>
    <s v="Id1076"/>
    <s v=" Mr"/>
    <s v="Matthews"/>
    <n v="28.77"/>
    <n v="4"/>
    <s v="yes"/>
    <x v="0"/>
    <x v="0"/>
    <x v="0"/>
    <s v="No"/>
    <s v="Overweight"/>
    <s v="Normal"/>
    <d v="1979-10-11T00:00:00"/>
    <x v="8"/>
    <s v="R1011"/>
    <s v="tier - 3"/>
    <n v="41034.22"/>
    <s v="tier - 1"/>
  </r>
  <r>
    <s v="Id1077"/>
    <s v=" Ms"/>
    <s v="Massa-Musiak"/>
    <n v="23.14"/>
    <n v="4.1500000000000004"/>
    <s v="yes"/>
    <x v="0"/>
    <x v="0"/>
    <x v="1"/>
    <s v="No"/>
    <s v="Normal Weight"/>
    <s v="Normal"/>
    <d v="1974-06-05T00:00:00"/>
    <x v="0"/>
    <s v="R1011"/>
    <s v="tier - 2"/>
    <n v="40974.160000000003"/>
    <s v="tier - 1"/>
  </r>
  <r>
    <s v="Id1078"/>
    <s v=" Mr"/>
    <s v="Bailey"/>
    <n v="39.6"/>
    <n v="11.36"/>
    <s v="No"/>
    <x v="0"/>
    <x v="0"/>
    <x v="0"/>
    <s v="No"/>
    <s v="Obesity"/>
    <s v="Diabetes"/>
    <d v="1983-09-08T00:00:00"/>
    <x v="5"/>
    <s v="R1011"/>
    <s v="tier - 2"/>
    <n v="40961.29"/>
    <s v="tier - 1"/>
  </r>
  <r>
    <s v="Id1079"/>
    <s v=" Mr"/>
    <s v="Jacoby"/>
    <n v="29.2"/>
    <n v="7.53"/>
    <s v="No"/>
    <x v="0"/>
    <x v="0"/>
    <x v="0"/>
    <s v="No"/>
    <s v="Overweight"/>
    <s v="Diabetes"/>
    <d v="1979-09-16T00:00:00"/>
    <x v="36"/>
    <s v="R1011"/>
    <s v="tier - 2"/>
    <n v="40941.29"/>
    <s v="tier - 1"/>
  </r>
  <r>
    <s v="Id1080"/>
    <s v=" Mr"/>
    <s v="Crimmings"/>
    <n v="32.774999999999999"/>
    <n v="7.95"/>
    <s v="No"/>
    <x v="0"/>
    <x v="0"/>
    <x v="0"/>
    <s v="No"/>
    <s v="Obesity"/>
    <s v="Diabetes"/>
    <d v="1999-07-02T00:00:00"/>
    <x v="37"/>
    <s v="R1011"/>
    <s v="tier - 1"/>
    <n v="40904.199999999997"/>
    <s v="tier - 1"/>
  </r>
  <r>
    <s v="Id1081"/>
    <s v=" Mr"/>
    <s v="Crane"/>
    <n v="24.035"/>
    <n v="8.5"/>
    <s v="No"/>
    <x v="0"/>
    <x v="0"/>
    <x v="0"/>
    <s v="No"/>
    <s v="Normal Weight"/>
    <s v="Diabetes"/>
    <d v="1972-06-10T00:00:00"/>
    <x v="8"/>
    <s v="R1011"/>
    <s v="tier - 3"/>
    <n v="40817.85"/>
    <s v="tier - 1"/>
  </r>
  <r>
    <s v="Id1082"/>
    <s v=" Mrs"/>
    <s v="Swartzfager"/>
    <n v="30.55"/>
    <n v="5.89"/>
    <s v="No"/>
    <x v="0"/>
    <x v="1"/>
    <x v="1"/>
    <s v="No"/>
    <s v="Obesity"/>
    <s v="Prediabetes"/>
    <d v="1976-12-26T00:00:00"/>
    <x v="38"/>
    <s v="R1011"/>
    <s v="tier - 3"/>
    <n v="40720.550000000003"/>
    <s v="tier - 1"/>
  </r>
  <r>
    <s v="Id1083"/>
    <s v=" Mrs"/>
    <s v="Clevenger"/>
    <n v="28.81"/>
    <n v="8.76"/>
    <s v="No"/>
    <x v="0"/>
    <x v="0"/>
    <x v="2"/>
    <s v="No"/>
    <s v="Overweight"/>
    <s v="Diabetes"/>
    <d v="1970-09-25T00:00:00"/>
    <x v="8"/>
    <s v="R1016"/>
    <s v="tier - 1"/>
    <n v="40692.910000000003"/>
    <s v="tier - 1"/>
  </r>
  <r>
    <s v="Id1084"/>
    <s v=" Mr"/>
    <s v="Reichardt"/>
    <n v="31.66"/>
    <n v="4.1100000000000003"/>
    <s v="No"/>
    <x v="0"/>
    <x v="0"/>
    <x v="0"/>
    <s v="No"/>
    <s v="Obesity"/>
    <s v="Normal"/>
    <d v="1975-07-10T00:00:00"/>
    <x v="37"/>
    <s v="R1011"/>
    <s v="tier - 3"/>
    <n v="40590.550000000003"/>
    <s v="tier - 1"/>
  </r>
  <r>
    <s v="Id1085"/>
    <s v=" Mr"/>
    <s v="Morton"/>
    <n v="28.215"/>
    <n v="7.56"/>
    <s v="yes"/>
    <x v="0"/>
    <x v="0"/>
    <x v="1"/>
    <s v="No"/>
    <s v="Overweight"/>
    <s v="Diabetes"/>
    <d v="1985-11-03T00:00:00"/>
    <x v="0"/>
    <s v="R1017"/>
    <s v="tier - 2"/>
    <n v="40419.019999999997"/>
    <s v="tier - 1"/>
  </r>
  <r>
    <s v="Id1086"/>
    <s v=" Mr"/>
    <s v="Sunstrum"/>
    <n v="26.12"/>
    <n v="4.17"/>
    <s v="yes"/>
    <x v="0"/>
    <x v="1"/>
    <x v="1"/>
    <s v="No"/>
    <s v="Overweight"/>
    <s v="Normal"/>
    <d v="1966-08-12T00:00:00"/>
    <x v="37"/>
    <s v="R1013"/>
    <s v="tier - 3"/>
    <n v="40373.74"/>
    <s v="tier - 1"/>
  </r>
  <r>
    <s v="Id1087"/>
    <s v=" Ms"/>
    <s v="Frownfelter"/>
    <n v="36.630000000000003"/>
    <n v="11.42"/>
    <s v="No"/>
    <x v="0"/>
    <x v="0"/>
    <x v="2"/>
    <s v="No"/>
    <s v="Obesity"/>
    <s v="Diabetes"/>
    <d v="1962-09-04T00:00:00"/>
    <x v="5"/>
    <s v="R1011"/>
    <s v="tier - 3"/>
    <n v="40309.93"/>
    <s v="tier - 1"/>
  </r>
  <r>
    <s v="Id1088"/>
    <s v=" Ms"/>
    <s v="Richter"/>
    <n v="33.344999999999999"/>
    <n v="7.33"/>
    <s v="No"/>
    <x v="0"/>
    <x v="0"/>
    <x v="2"/>
    <s v="No"/>
    <s v="Obesity"/>
    <s v="Diabetes"/>
    <d v="1977-06-27T00:00:00"/>
    <x v="5"/>
    <s v="R1013"/>
    <s v="tier - 3"/>
    <n v="40284.379999999997"/>
    <s v="tier - 1"/>
  </r>
  <r>
    <s v="Id1089"/>
    <s v=" Mrs"/>
    <s v="England"/>
    <n v="27.11"/>
    <n v="6.7"/>
    <s v="No"/>
    <x v="0"/>
    <x v="0"/>
    <x v="0"/>
    <s v="No"/>
    <s v="Overweight"/>
    <s v="Diabetes"/>
    <d v="1981-10-04T00:00:00"/>
    <x v="8"/>
    <s v="R1024"/>
    <s v="tier - 3"/>
    <n v="40273.65"/>
    <s v="tier - 1"/>
  </r>
  <r>
    <s v="Id1090"/>
    <s v=" Ms"/>
    <s v="McLean"/>
    <n v="26.6"/>
    <n v="5.27"/>
    <s v="yes"/>
    <x v="0"/>
    <x v="1"/>
    <x v="1"/>
    <s v="No"/>
    <s v="Overweight"/>
    <s v="Normal"/>
    <d v="1979-08-18T00:00:00"/>
    <x v="11"/>
    <s v="R1011"/>
    <s v="tier - 3"/>
    <n v="40204.83"/>
    <s v="tier - 1"/>
  </r>
  <r>
    <s v="Id1091"/>
    <s v=" Ms"/>
    <s v="Gardner"/>
    <n v="30.41"/>
    <n v="7.72"/>
    <s v="No"/>
    <x v="0"/>
    <x v="0"/>
    <x v="0"/>
    <s v="No"/>
    <s v="Obesity"/>
    <s v="Diabetes"/>
    <d v="1985-10-21T00:00:00"/>
    <x v="9"/>
    <s v="R1012"/>
    <s v="tier - 2"/>
    <n v="40182.25"/>
    <s v="tier - 1"/>
  </r>
  <r>
    <s v="Id1092"/>
    <s v=" Mr"/>
    <s v="Lane"/>
    <n v="28.98"/>
    <n v="8.68"/>
    <s v="No"/>
    <x v="0"/>
    <x v="0"/>
    <x v="2"/>
    <s v="No"/>
    <s v="Overweight"/>
    <s v="Diabetes"/>
    <d v="1983-10-14T00:00:00"/>
    <x v="8"/>
    <s v="R1011"/>
    <s v="tier - 2"/>
    <n v="40103.89"/>
    <s v="tier - 1"/>
  </r>
  <r>
    <s v="Id1093"/>
    <s v=" Ms"/>
    <s v="Vonachen"/>
    <n v="31.24"/>
    <n v="9.8000000000000007"/>
    <s v="No"/>
    <x v="0"/>
    <x v="0"/>
    <x v="0"/>
    <s v="No"/>
    <s v="Obesity"/>
    <s v="Diabetes"/>
    <d v="1966-08-12T00:00:00"/>
    <x v="36"/>
    <s v="R1012"/>
    <s v="tier - 3"/>
    <n v="40069.440000000002"/>
    <s v="tier - 1"/>
  </r>
  <r>
    <s v="Id1094"/>
    <s v=" Mr"/>
    <s v="Smith"/>
    <n v="31.54"/>
    <n v="4.4400000000000004"/>
    <s v="No"/>
    <x v="0"/>
    <x v="0"/>
    <x v="0"/>
    <s v="No"/>
    <s v="Obesity"/>
    <s v="Normal"/>
    <d v="1978-12-20T00:00:00"/>
    <x v="27"/>
    <s v="R1013"/>
    <s v="tier - 3"/>
    <n v="40054.730000000003"/>
    <s v="tier - 1"/>
  </r>
  <r>
    <s v="Id1095"/>
    <s v=" Mr"/>
    <s v="Kidwell"/>
    <n v="38.6"/>
    <n v="7.19"/>
    <s v="yes"/>
    <x v="0"/>
    <x v="0"/>
    <x v="2"/>
    <s v="No"/>
    <s v="Obesity"/>
    <s v="Diabetes"/>
    <d v="1982-12-25T00:00:00"/>
    <x v="5"/>
    <s v="R1011"/>
    <s v="tier - 1"/>
    <n v="40003.33"/>
    <s v="tier - 1"/>
  </r>
  <r>
    <s v="Id1096"/>
    <s v=" Mrs"/>
    <s v="Betancourth"/>
    <n v="37.950000000000003"/>
    <n v="6.06"/>
    <s v="No"/>
    <x v="0"/>
    <x v="0"/>
    <x v="0"/>
    <s v="No"/>
    <s v="Obesity"/>
    <s v="Prediabetes"/>
    <d v="1987-08-08T00:00:00"/>
    <x v="37"/>
    <s v="R1011"/>
    <s v="tier - 3"/>
    <n v="39983.43"/>
    <s v="tier - 2"/>
  </r>
  <r>
    <s v="Id1097"/>
    <s v=" Ms"/>
    <s v="Henstrom"/>
    <n v="38.97"/>
    <n v="5.12"/>
    <s v="No"/>
    <x v="0"/>
    <x v="0"/>
    <x v="0"/>
    <s v="No"/>
    <s v="Obesity"/>
    <s v="Normal"/>
    <d v="1975-12-02T00:00:00"/>
    <x v="27"/>
    <s v="R1012"/>
    <s v="tier - 2"/>
    <n v="39963.120000000003"/>
    <s v="tier - 2"/>
  </r>
  <r>
    <s v="Id1098"/>
    <s v=" Ms"/>
    <s v="Pereira"/>
    <n v="21.2"/>
    <n v="10.72"/>
    <s v="No"/>
    <x v="0"/>
    <x v="0"/>
    <x v="0"/>
    <s v="No"/>
    <s v="Normal Weight"/>
    <s v="Diabetes"/>
    <d v="1985-08-22T00:00:00"/>
    <x v="38"/>
    <s v="R1013"/>
    <s v="tier - 2"/>
    <n v="39871.699999999997"/>
    <s v="tier - 1"/>
  </r>
  <r>
    <s v="Id1099"/>
    <s v=" Ms"/>
    <s v="Black"/>
    <n v="23.96"/>
    <n v="9.58"/>
    <s v="yes"/>
    <x v="0"/>
    <x v="1"/>
    <x v="1"/>
    <s v="No"/>
    <s v="Normal Weight"/>
    <s v="Diabetes"/>
    <d v="1983-06-01T00:00:00"/>
    <x v="8"/>
    <s v="R1012"/>
    <s v="tier - 2"/>
    <n v="39865.699999999997"/>
    <s v="tier - 2"/>
  </r>
  <r>
    <s v="Id1100"/>
    <s v=" Mr"/>
    <s v="Brown"/>
    <n v="35.93"/>
    <n v="6.4"/>
    <s v="yes"/>
    <x v="0"/>
    <x v="0"/>
    <x v="1"/>
    <s v="No"/>
    <s v="Obesity"/>
    <s v="Prediabetes"/>
    <d v="1973-12-17T00:00:00"/>
    <x v="9"/>
    <s v="R1011"/>
    <s v="tier - 2"/>
    <n v="39727.61"/>
    <s v="tier - 1"/>
  </r>
  <r>
    <s v="Id1101"/>
    <s v=" Mrs"/>
    <s v="Reasoner"/>
    <n v="26.11"/>
    <n v="6.8"/>
    <s v="yes"/>
    <x v="0"/>
    <x v="0"/>
    <x v="2"/>
    <s v="No"/>
    <s v="Overweight"/>
    <s v="Diabetes"/>
    <d v="1977-08-12T00:00:00"/>
    <x v="0"/>
    <s v="R1011"/>
    <s v="tier - 1"/>
    <n v="39725.519999999997"/>
    <s v="tier - 2"/>
  </r>
  <r>
    <s v="Id1102"/>
    <s v=" Mr"/>
    <s v="Wandzilak"/>
    <n v="32.299999999999997"/>
    <n v="9.48"/>
    <s v="No"/>
    <x v="0"/>
    <x v="0"/>
    <x v="2"/>
    <s v="No"/>
    <s v="Obesity"/>
    <s v="Diabetes"/>
    <d v="2003-07-16T00:00:00"/>
    <x v="19"/>
    <s v="R1011"/>
    <s v="tier - 1"/>
    <n v="39722.75"/>
    <s v="tier - 1"/>
  </r>
  <r>
    <s v="Id1103"/>
    <s v=" Mr"/>
    <s v="Carver"/>
    <n v="28.69"/>
    <n v="7.45"/>
    <s v="No"/>
    <x v="0"/>
    <x v="0"/>
    <x v="2"/>
    <s v="No"/>
    <s v="Overweight"/>
    <s v="Diabetes"/>
    <d v="1968-09-29T00:00:00"/>
    <x v="39"/>
    <s v="R1011"/>
    <s v="tier - 2"/>
    <n v="39721.93"/>
    <s v="tier - 2"/>
  </r>
  <r>
    <s v="Id1104"/>
    <s v=" Ms"/>
    <s v="Borror"/>
    <n v="31.28"/>
    <n v="6.94"/>
    <s v="yes"/>
    <x v="0"/>
    <x v="0"/>
    <x v="1"/>
    <s v="No"/>
    <s v="Obesity"/>
    <s v="Diabetes"/>
    <d v="1977-12-17T00:00:00"/>
    <x v="10"/>
    <s v="R1012"/>
    <s v="tier - 1"/>
    <n v="39670.44"/>
    <s v="tier - 2"/>
  </r>
  <r>
    <s v="Id1105"/>
    <s v=" Mr"/>
    <s v="Saad"/>
    <n v="30.21"/>
    <n v="7.83"/>
    <s v="No"/>
    <x v="0"/>
    <x v="0"/>
    <x v="0"/>
    <s v="No"/>
    <s v="Obesity"/>
    <s v="Diabetes"/>
    <d v="1995-08-07T00:00:00"/>
    <x v="38"/>
    <s v="R1012"/>
    <s v="tier - 3"/>
    <n v="39611.760000000002"/>
    <s v="tier - 1"/>
  </r>
  <r>
    <s v="Id1106"/>
    <s v=" Mr"/>
    <s v="Paul"/>
    <n v="38.28"/>
    <n v="10.17"/>
    <s v="yes"/>
    <x v="0"/>
    <x v="0"/>
    <x v="0"/>
    <s v="No"/>
    <s v="Obesity"/>
    <s v="Diabetes"/>
    <d v="1981-07-05T00:00:00"/>
    <x v="5"/>
    <s v="R1011"/>
    <s v="tier - 2"/>
    <n v="39597.410000000003"/>
    <s v="tier - 1"/>
  </r>
  <r>
    <s v="Id1107"/>
    <s v=" Mr"/>
    <s v="Trail"/>
    <n v="29.9"/>
    <n v="8.9600000000000009"/>
    <s v="yes"/>
    <x v="0"/>
    <x v="0"/>
    <x v="0"/>
    <s v="No"/>
    <s v="Overweight"/>
    <s v="Diabetes"/>
    <d v="1978-07-12T00:00:00"/>
    <x v="10"/>
    <s v="R1013"/>
    <s v="tier - 2"/>
    <n v="39556.49"/>
    <s v="tier - 1"/>
  </r>
  <r>
    <s v="Id1108"/>
    <s v=" Ms"/>
    <s v="Benton"/>
    <n v="23.18"/>
    <n v="6.96"/>
    <s v="yes"/>
    <x v="0"/>
    <x v="0"/>
    <x v="2"/>
    <s v="No"/>
    <s v="Normal Weight"/>
    <s v="Diabetes"/>
    <d v="1966-06-24T00:00:00"/>
    <x v="10"/>
    <s v="R1011"/>
    <s v="tier - 2"/>
    <n v="39396.86"/>
    <s v="tier - 2"/>
  </r>
  <r>
    <s v="Id1109"/>
    <s v=" Mrs"/>
    <s v="Bauman"/>
    <n v="33.020000000000003"/>
    <n v="5.07"/>
    <s v="yes"/>
    <x v="0"/>
    <x v="0"/>
    <x v="0"/>
    <s v="No"/>
    <s v="Obesity"/>
    <s v="Normal"/>
    <d v="1978-08-05T00:00:00"/>
    <x v="5"/>
    <s v="R1011"/>
    <s v="tier - 3"/>
    <n v="39352.6"/>
    <s v="tier - 2"/>
  </r>
  <r>
    <s v="Id1110"/>
    <s v=" Mrs"/>
    <s v="Bakula"/>
    <n v="27.29"/>
    <n v="5.85"/>
    <s v="No"/>
    <x v="0"/>
    <x v="0"/>
    <x v="2"/>
    <s v="No"/>
    <s v="Overweight"/>
    <s v="Prediabetes"/>
    <d v="1992-11-30T00:00:00"/>
    <x v="5"/>
    <s v="R1012"/>
    <s v="tier - 3"/>
    <n v="39241.440000000002"/>
    <s v="tier - 1"/>
  </r>
  <r>
    <s v="Id1111"/>
    <s v=" Ms"/>
    <s v="Edwards"/>
    <n v="23.18"/>
    <n v="10.56"/>
    <s v="No"/>
    <x v="0"/>
    <x v="0"/>
    <x v="2"/>
    <s v="No"/>
    <s v="Normal Weight"/>
    <s v="Diabetes"/>
    <d v="1962-07-07T00:00:00"/>
    <x v="10"/>
    <s v="R1013"/>
    <s v="tier - 1"/>
    <n v="39221.120000000003"/>
    <s v="tier - 2"/>
  </r>
  <r>
    <s v="Id1112"/>
    <s v=" Mrs"/>
    <s v="Davis"/>
    <n v="32.659999999999997"/>
    <n v="8.92"/>
    <s v="yes"/>
    <x v="0"/>
    <x v="0"/>
    <x v="0"/>
    <s v="No"/>
    <s v="Obesity"/>
    <s v="Diabetes"/>
    <d v="1982-08-04T00:00:00"/>
    <x v="39"/>
    <s v="R1011"/>
    <s v="tier - 1"/>
    <n v="39125.33"/>
    <s v="tier - 1"/>
  </r>
  <r>
    <s v="Id1113"/>
    <s v=" Mr"/>
    <s v="Weiler"/>
    <n v="30.78"/>
    <n v="8.6300000000000008"/>
    <s v="No"/>
    <x v="0"/>
    <x v="0"/>
    <x v="0"/>
    <s v="No"/>
    <s v="Obesity"/>
    <s v="Diabetes"/>
    <d v="1985-09-20T00:00:00"/>
    <x v="10"/>
    <s v="R1012"/>
    <s v="tier - 3"/>
    <n v="39047.29"/>
    <s v="tier - 1"/>
  </r>
  <r>
    <s v="Id1114"/>
    <s v=" Ms"/>
    <s v="Schaaf"/>
    <n v="47.2"/>
    <n v="6.29"/>
    <s v="yes"/>
    <x v="0"/>
    <x v="1"/>
    <x v="1"/>
    <s v="No"/>
    <s v="Obesity"/>
    <s v="Prediabetes"/>
    <d v="1978-10-12T00:00:00"/>
    <x v="5"/>
    <s v="R1013"/>
    <s v="tier - 1"/>
    <n v="38998.550000000003"/>
    <s v="tier - 1"/>
  </r>
  <r>
    <s v="Id1115"/>
    <s v=" Ms"/>
    <s v="Sack"/>
    <n v="31.6"/>
    <n v="5.75"/>
    <s v="No"/>
    <x v="0"/>
    <x v="0"/>
    <x v="2"/>
    <s v="No"/>
    <s v="Obesity"/>
    <s v="Prediabetes"/>
    <d v="1980-09-24T00:00:00"/>
    <x v="5"/>
    <s v="R1017"/>
    <s v="tier - 3"/>
    <n v="38947.43"/>
    <s v="tier - 2"/>
  </r>
  <r>
    <s v="Id1116"/>
    <s v=" Ms"/>
    <s v="Chenard"/>
    <n v="33.914999999999999"/>
    <n v="6.66"/>
    <s v="yes"/>
    <x v="0"/>
    <x v="0"/>
    <x v="1"/>
    <s v="No"/>
    <s v="Obesity"/>
    <s v="Diabetes"/>
    <d v="1976-12-15T00:00:00"/>
    <x v="39"/>
    <s v="R1015"/>
    <s v="tier - 3"/>
    <n v="38932.559999999998"/>
    <s v="tier - 2"/>
  </r>
  <r>
    <s v="Id1117"/>
    <s v=" Ms"/>
    <s v="Williamson"/>
    <n v="23.54"/>
    <n v="5.0999999999999996"/>
    <s v="No"/>
    <x v="0"/>
    <x v="0"/>
    <x v="2"/>
    <s v="No"/>
    <s v="Normal Weight"/>
    <s v="Normal"/>
    <d v="1987-06-16T00:00:00"/>
    <x v="10"/>
    <s v="R1011"/>
    <s v="tier - 2"/>
    <n v="38924.04"/>
    <s v="tier - 2"/>
  </r>
  <r>
    <s v="Id1118"/>
    <s v=" Ms"/>
    <s v="Dollas"/>
    <n v="27.074999999999999"/>
    <n v="4.41"/>
    <s v="No"/>
    <x v="0"/>
    <x v="0"/>
    <x v="2"/>
    <s v="No"/>
    <s v="Overweight"/>
    <s v="Normal"/>
    <d v="1967-07-30T00:00:00"/>
    <x v="10"/>
    <s v="R1011"/>
    <s v="tier - 2"/>
    <n v="38893.360000000001"/>
    <s v="tier - 1"/>
  </r>
  <r>
    <s v="Id1119"/>
    <s v=" Mr"/>
    <s v="Sprague"/>
    <n v="25.8"/>
    <n v="5.52"/>
    <s v="yes"/>
    <x v="0"/>
    <x v="0"/>
    <x v="0"/>
    <s v="No"/>
    <s v="Overweight"/>
    <s v="Normal"/>
    <d v="1964-06-06T00:00:00"/>
    <x v="10"/>
    <s v="R1011"/>
    <s v="tier - 2"/>
    <n v="38869.25"/>
    <s v="tier - 2"/>
  </r>
  <r>
    <s v="Id1120"/>
    <s v=" Mr"/>
    <s v="Michell"/>
    <n v="36.1"/>
    <n v="4.62"/>
    <s v="yes"/>
    <x v="0"/>
    <x v="1"/>
    <x v="1"/>
    <s v="No"/>
    <s v="Obesity"/>
    <s v="Normal"/>
    <d v="2004-12-05T00:00:00"/>
    <x v="5"/>
    <s v="R1011"/>
    <s v="tier - 2"/>
    <n v="38792.69"/>
    <s v="tier - 2"/>
  </r>
  <r>
    <s v="Id1121"/>
    <s v=" Mr"/>
    <s v="Datwyler"/>
    <n v="30.495000000000001"/>
    <n v="5.74"/>
    <s v="yes"/>
    <x v="0"/>
    <x v="1"/>
    <x v="1"/>
    <s v="No"/>
    <s v="Obesity"/>
    <s v="Prediabetes"/>
    <d v="1991-11-08T00:00:00"/>
    <x v="10"/>
    <s v="R1016"/>
    <s v="tier - 2"/>
    <n v="38746.36"/>
    <s v="tier - 1"/>
  </r>
  <r>
    <s v="Id1122"/>
    <s v=" Mr"/>
    <s v="Mead"/>
    <n v="21.4"/>
    <n v="6.3"/>
    <s v="yes"/>
    <x v="0"/>
    <x v="1"/>
    <x v="1"/>
    <s v="No"/>
    <s v="Normal Weight"/>
    <s v="Prediabetes"/>
    <d v="1976-06-15T00:00:00"/>
    <x v="9"/>
    <s v="R1017"/>
    <s v="tier - 2"/>
    <n v="38740.120000000003"/>
    <s v="tier - 2"/>
  </r>
  <r>
    <s v="Id1123"/>
    <s v=" Ms"/>
    <s v="Kennedy"/>
    <n v="32.299999999999997"/>
    <n v="10.27"/>
    <s v="No"/>
    <x v="0"/>
    <x v="0"/>
    <x v="0"/>
    <s v="No"/>
    <s v="Obesity"/>
    <s v="Diabetes"/>
    <d v="1991-11-02T00:00:00"/>
    <x v="36"/>
    <s v="R1011"/>
    <s v="tier - 2"/>
    <n v="38711"/>
    <s v="tier - 2"/>
  </r>
  <r>
    <s v="Id1124"/>
    <s v=" Mr"/>
    <s v="Czech"/>
    <n v="29.78"/>
    <n v="5.85"/>
    <s v="No"/>
    <x v="0"/>
    <x v="1"/>
    <x v="1"/>
    <s v="No"/>
    <s v="Overweight"/>
    <s v="Prediabetes"/>
    <d v="1991-11-22T00:00:00"/>
    <x v="9"/>
    <s v="R1011"/>
    <s v="tier - 3"/>
    <n v="38711"/>
    <s v="tier - 1"/>
  </r>
  <r>
    <s v="Id1125"/>
    <s v=" Mrs"/>
    <s v="O'Brien"/>
    <n v="34.76"/>
    <n v="5.92"/>
    <s v="yes"/>
    <x v="0"/>
    <x v="0"/>
    <x v="1"/>
    <s v="No"/>
    <s v="Obesity"/>
    <s v="Prediabetes"/>
    <d v="1986-07-20T00:00:00"/>
    <x v="39"/>
    <s v="R1011"/>
    <s v="tier - 3"/>
    <n v="38709.18"/>
    <s v="tier - 1"/>
  </r>
  <r>
    <s v="Id1126"/>
    <s v=" Ms"/>
    <s v="Bachman"/>
    <n v="18.335000000000001"/>
    <n v="10.01"/>
    <s v="yes"/>
    <x v="0"/>
    <x v="0"/>
    <x v="2"/>
    <s v="No"/>
    <s v="Underweight"/>
    <s v="Diabetes"/>
    <d v="1990-07-13T00:00:00"/>
    <x v="39"/>
    <s v="R1011"/>
    <s v="tier - 2"/>
    <n v="38652.089999999997"/>
    <s v="tier - 2"/>
  </r>
  <r>
    <s v="Id1127"/>
    <s v=" Mr"/>
    <s v="Bednar"/>
    <n v="32.299999999999997"/>
    <n v="9.59"/>
    <s v="No"/>
    <x v="0"/>
    <x v="0"/>
    <x v="0"/>
    <s v="No"/>
    <s v="Obesity"/>
    <s v="Diabetes"/>
    <d v="1999-11-12T00:00:00"/>
    <x v="39"/>
    <s v="R1011"/>
    <s v="tier - 2"/>
    <n v="38511.629999999997"/>
    <s v="tier - 2"/>
  </r>
  <r>
    <s v="Id1128"/>
    <s v=" Mr"/>
    <s v="Daye"/>
    <n v="27.74"/>
    <n v="10.37"/>
    <s v="No"/>
    <x v="0"/>
    <x v="0"/>
    <x v="0"/>
    <s v="No"/>
    <s v="Overweight"/>
    <s v="Diabetes"/>
    <d v="1986-06-21T00:00:00"/>
    <x v="39"/>
    <s v="R1011"/>
    <s v="tier - 2"/>
    <n v="38415.47"/>
    <s v="tier - 1"/>
  </r>
  <r>
    <s v="Id1129"/>
    <s v=" Mr"/>
    <s v="Clarke"/>
    <n v="24"/>
    <n v="4.01"/>
    <s v="yes"/>
    <x v="0"/>
    <x v="0"/>
    <x v="1"/>
    <s v="No"/>
    <s v="Normal Weight"/>
    <s v="Normal"/>
    <d v="1971-12-23T00:00:00"/>
    <x v="39"/>
    <s v="R1013"/>
    <s v="tier - 1"/>
    <n v="38405.26"/>
    <s v="tier - 2"/>
  </r>
  <r>
    <s v="Id1130"/>
    <s v=" Ms"/>
    <s v="Koren"/>
    <n v="31.78"/>
    <n v="4.24"/>
    <s v="yes"/>
    <x v="0"/>
    <x v="1"/>
    <x v="1"/>
    <s v="No"/>
    <s v="Obesity"/>
    <s v="Normal"/>
    <d v="2002-09-17T00:00:00"/>
    <x v="39"/>
    <s v="R1012"/>
    <s v="tier - 3"/>
    <n v="38344.57"/>
    <s v="tier - 1"/>
  </r>
  <r>
    <s v="Id1131"/>
    <s v=" Mrs"/>
    <s v="Kuramoto"/>
    <n v="32.25"/>
    <n v="5.36"/>
    <s v="yes"/>
    <x v="0"/>
    <x v="0"/>
    <x v="0"/>
    <s v="No"/>
    <s v="Obesity"/>
    <s v="Normal"/>
    <d v="1980-06-12T00:00:00"/>
    <x v="10"/>
    <s v="R1012"/>
    <s v="tier - 3"/>
    <n v="38313.129999999997"/>
    <s v="tier - 1"/>
  </r>
  <r>
    <s v="Id1132"/>
    <s v=" Ms"/>
    <s v="Lynn"/>
    <n v="30.114999999999998"/>
    <n v="4.99"/>
    <s v="No"/>
    <x v="0"/>
    <x v="0"/>
    <x v="2"/>
    <s v="No"/>
    <s v="Obesity"/>
    <s v="Normal"/>
    <d v="1989-10-30T00:00:00"/>
    <x v="10"/>
    <s v="R1011"/>
    <s v="tier - 2"/>
    <n v="38282.75"/>
    <s v="tier - 1"/>
  </r>
  <r>
    <s v="Id1133"/>
    <s v=" Mr"/>
    <s v="Dierksen"/>
    <n v="22.41"/>
    <n v="8.68"/>
    <s v="No"/>
    <x v="0"/>
    <x v="0"/>
    <x v="0"/>
    <s v="No"/>
    <s v="Normal Weight"/>
    <s v="Diabetes"/>
    <d v="1980-08-16T00:00:00"/>
    <x v="10"/>
    <s v="R1011"/>
    <s v="tier - 2"/>
    <n v="38245.589999999997"/>
    <s v="tier - 1"/>
  </r>
  <r>
    <s v="Id1134"/>
    <s v=" Ms"/>
    <s v="Zoeller"/>
    <n v="45.72"/>
    <n v="4.2300000000000004"/>
    <s v="yes"/>
    <x v="0"/>
    <x v="0"/>
    <x v="0"/>
    <s v="No"/>
    <s v="Obesity"/>
    <s v="Normal"/>
    <d v="1964-06-16T00:00:00"/>
    <x v="10"/>
    <s v="R1013"/>
    <s v="tier - 3"/>
    <n v="38241.74"/>
    <s v="tier - 2"/>
  </r>
  <r>
    <s v="Id1135"/>
    <s v=" Ms"/>
    <s v="Flesch"/>
    <n v="25"/>
    <n v="5.32"/>
    <s v="yes"/>
    <x v="0"/>
    <x v="0"/>
    <x v="2"/>
    <s v="No"/>
    <s v="Overweight"/>
    <s v="Normal"/>
    <d v="1989-09-08T00:00:00"/>
    <x v="39"/>
    <s v="R1011"/>
    <s v="tier - 3"/>
    <n v="38237.339999999997"/>
    <s v="tier - 2"/>
  </r>
  <r>
    <s v="Id1136"/>
    <s v=" Ms"/>
    <s v="Maltby"/>
    <n v="39.5"/>
    <n v="6.66"/>
    <s v="No"/>
    <x v="0"/>
    <x v="0"/>
    <x v="0"/>
    <s v="No"/>
    <s v="Obesity"/>
    <s v="Diabetes"/>
    <d v="1972-11-19T00:00:00"/>
    <x v="10"/>
    <s v="R1024"/>
    <s v="tier - 2"/>
    <n v="38189.1"/>
    <s v="tier - 2"/>
  </r>
  <r>
    <s v="Id1137"/>
    <s v=" Ms"/>
    <s v="Custance"/>
    <n v="37.729999999999997"/>
    <n v="7.4"/>
    <s v="No"/>
    <x v="0"/>
    <x v="0"/>
    <x v="0"/>
    <s v="No"/>
    <s v="Obesity"/>
    <s v="Diabetes"/>
    <d v="1998-07-29T00:00:00"/>
    <x v="10"/>
    <s v="R1011"/>
    <s v="tier - 3"/>
    <n v="38126.25"/>
    <s v="tier - 1"/>
  </r>
  <r>
    <s v="Id1138"/>
    <s v=" Ms"/>
    <s v="Choi"/>
    <n v="40.659999999999997"/>
    <n v="10.08"/>
    <s v="No"/>
    <x v="0"/>
    <x v="0"/>
    <x v="0"/>
    <s v="No"/>
    <s v="Obesity"/>
    <s v="Diabetes"/>
    <d v="1979-09-09T00:00:00"/>
    <x v="5"/>
    <s v="R1011"/>
    <s v="tier - 2"/>
    <n v="37829.72"/>
    <s v="tier - 1"/>
  </r>
  <r>
    <s v="Id1139"/>
    <s v=" Ms"/>
    <s v="Barnett"/>
    <n v="34.200000000000003"/>
    <n v="8.58"/>
    <s v="No"/>
    <x v="0"/>
    <x v="0"/>
    <x v="0"/>
    <s v="No"/>
    <s v="Obesity"/>
    <s v="Diabetes"/>
    <d v="1983-07-26T00:00:00"/>
    <x v="10"/>
    <s v="R1011"/>
    <s v="tier - 2"/>
    <n v="37800.980000000003"/>
    <s v="tier - 2"/>
  </r>
  <r>
    <s v="Id1140"/>
    <s v=" Mr"/>
    <s v="Proulx"/>
    <n v="46.51"/>
    <n v="5.84"/>
    <s v="No"/>
    <x v="0"/>
    <x v="0"/>
    <x v="1"/>
    <s v="No"/>
    <s v="Obesity"/>
    <s v="Prediabetes"/>
    <d v="1976-09-18T00:00:00"/>
    <x v="5"/>
    <s v="R1011"/>
    <s v="tier - 2"/>
    <n v="37735.199999999997"/>
    <s v="tier - 2"/>
  </r>
  <r>
    <s v="Id1141"/>
    <s v=" Mr"/>
    <s v="Hamilton"/>
    <n v="28.88"/>
    <n v="4.8600000000000003"/>
    <s v="yes"/>
    <x v="0"/>
    <x v="1"/>
    <x v="1"/>
    <s v="No"/>
    <s v="Overweight"/>
    <s v="Normal"/>
    <d v="1988-10-10T00:00:00"/>
    <x v="5"/>
    <s v="R1013"/>
    <s v="tier - 3"/>
    <n v="37701.879999999997"/>
    <s v="tier - 2"/>
  </r>
  <r>
    <s v="Id1142"/>
    <s v=" Ms"/>
    <s v="Lundine"/>
    <n v="33.914999999999999"/>
    <n v="11.52"/>
    <s v="No"/>
    <x v="0"/>
    <x v="0"/>
    <x v="0"/>
    <s v="No"/>
    <s v="Obesity"/>
    <s v="Diabetes"/>
    <d v="1970-10-28T00:00:00"/>
    <x v="5"/>
    <s v="R1013"/>
    <s v="tier - 3"/>
    <n v="37675.06"/>
    <s v="tier - 2"/>
  </r>
  <r>
    <s v="Id1143"/>
    <s v=" Mr"/>
    <s v="Paullin"/>
    <n v="24.32"/>
    <n v="6.15"/>
    <s v="yes"/>
    <x v="0"/>
    <x v="1"/>
    <x v="1"/>
    <s v="No"/>
    <s v="Normal Weight"/>
    <s v="Prediabetes"/>
    <d v="1982-06-20T00:00:00"/>
    <x v="8"/>
    <s v="R1011"/>
    <s v="tier - 2"/>
    <n v="37650.74"/>
    <s v="tier - 2"/>
  </r>
  <r>
    <s v="Id1144"/>
    <s v=" Ms"/>
    <s v="Delucia"/>
    <n v="25.8"/>
    <n v="9.94"/>
    <s v="No"/>
    <x v="0"/>
    <x v="0"/>
    <x v="0"/>
    <s v="No"/>
    <s v="Overweight"/>
    <s v="Diabetes"/>
    <d v="1990-11-16T00:00:00"/>
    <x v="10"/>
    <s v="R1011"/>
    <s v="tier - 2"/>
    <n v="37607.53"/>
    <s v="tier - 1"/>
  </r>
  <r>
    <s v="Id1145"/>
    <s v=" Ms"/>
    <s v="Valentine"/>
    <n v="21.56"/>
    <n v="10.56"/>
    <s v="No"/>
    <x v="0"/>
    <x v="0"/>
    <x v="0"/>
    <s v="No"/>
    <s v="Normal Weight"/>
    <s v="Diabetes"/>
    <d v="2000-10-12T00:00:00"/>
    <x v="5"/>
    <s v="R1011"/>
    <s v="tier - 1"/>
    <n v="37484.449999999997"/>
    <s v="tier - 1"/>
  </r>
  <r>
    <s v="Id1146"/>
    <s v=" Mr"/>
    <s v="Mohara"/>
    <n v="31.6"/>
    <n v="6.79"/>
    <s v="No"/>
    <x v="0"/>
    <x v="0"/>
    <x v="0"/>
    <s v="No"/>
    <s v="Obesity"/>
    <s v="Diabetes"/>
    <d v="2002-09-27T00:00:00"/>
    <x v="37"/>
    <s v="R1013"/>
    <s v="tier - 2"/>
    <n v="37465.339999999997"/>
    <s v="tier - 1"/>
  </r>
  <r>
    <s v="Id1147"/>
    <s v=" Mr"/>
    <s v="Fairbrother"/>
    <n v="42.93"/>
    <n v="4.8"/>
    <s v="No"/>
    <x v="0"/>
    <x v="0"/>
    <x v="1"/>
    <s v="No"/>
    <s v="Obesity"/>
    <s v="Normal"/>
    <d v="1979-08-03T00:00:00"/>
    <x v="10"/>
    <s v="R1011"/>
    <s v="tier - 1"/>
    <n v="37425.94"/>
    <s v="tier - 2"/>
  </r>
  <r>
    <s v="Id1148"/>
    <s v=" Mr"/>
    <s v="Fagan"/>
    <n v="26.72"/>
    <n v="5.75"/>
    <s v="No"/>
    <x v="0"/>
    <x v="0"/>
    <x v="2"/>
    <s v="No"/>
    <s v="Overweight"/>
    <s v="Prediabetes"/>
    <d v="1969-10-30T00:00:00"/>
    <x v="36"/>
    <s v="R1011"/>
    <s v="tier - 3"/>
    <n v="37277.269999999997"/>
    <s v="tier - 1"/>
  </r>
  <r>
    <s v="Id1149"/>
    <s v=" Mr"/>
    <s v="Toth"/>
    <n v="26.67"/>
    <n v="5.81"/>
    <s v="No"/>
    <x v="0"/>
    <x v="0"/>
    <x v="2"/>
    <s v="No"/>
    <s v="Overweight"/>
    <s v="Prediabetes"/>
    <d v="1975-11-09T00:00:00"/>
    <x v="37"/>
    <s v="R1011"/>
    <s v="tier - 3"/>
    <n v="37272.339999999997"/>
    <s v="tier - 2"/>
  </r>
  <r>
    <s v="Id1150"/>
    <s v=" Ms"/>
    <s v="Guinn"/>
    <n v="42.68"/>
    <n v="9.2799999999999994"/>
    <s v="No"/>
    <x v="0"/>
    <x v="0"/>
    <x v="2"/>
    <s v="No"/>
    <s v="Obesity"/>
    <s v="Diabetes"/>
    <d v="1990-10-17T00:00:00"/>
    <x v="5"/>
    <s v="R1023"/>
    <s v="tier - 2"/>
    <n v="37251.22"/>
    <s v="tier - 2"/>
  </r>
  <r>
    <s v="Id1151"/>
    <s v=" Mr"/>
    <s v="Rogers"/>
    <n v="24.31"/>
    <n v="6.37"/>
    <s v="No"/>
    <x v="0"/>
    <x v="0"/>
    <x v="0"/>
    <s v="No"/>
    <s v="Normal Weight"/>
    <s v="Prediabetes"/>
    <d v="2000-09-05T00:00:00"/>
    <x v="36"/>
    <s v="R1011"/>
    <s v="tier - 3"/>
    <n v="37165.160000000003"/>
    <s v="tier - 1"/>
  </r>
  <r>
    <s v="Id1152"/>
    <s v=" Mr"/>
    <s v="Diviney"/>
    <n v="44.75"/>
    <n v="5.09"/>
    <s v="yes"/>
    <x v="0"/>
    <x v="0"/>
    <x v="0"/>
    <s v="No"/>
    <s v="Obesity"/>
    <s v="Normal"/>
    <d v="1995-10-30T00:00:00"/>
    <x v="5"/>
    <s v="R1012"/>
    <s v="tier - 2"/>
    <n v="37133.9"/>
    <s v="tier - 2"/>
  </r>
  <r>
    <s v="Id1153"/>
    <s v=" Ms"/>
    <s v="Marlatt"/>
    <n v="30.78"/>
    <n v="7.94"/>
    <s v="No"/>
    <x v="0"/>
    <x v="0"/>
    <x v="2"/>
    <s v="No"/>
    <s v="Obesity"/>
    <s v="Diabetes"/>
    <d v="1989-06-10T00:00:00"/>
    <x v="38"/>
    <s v="R1019"/>
    <s v="tier - 3"/>
    <n v="37079.370000000003"/>
    <s v="tier - 2"/>
  </r>
  <r>
    <s v="Id1154"/>
    <s v=" Ms"/>
    <s v="Ohler"/>
    <n v="21.86"/>
    <n v="10.95"/>
    <s v="No"/>
    <x v="0"/>
    <x v="0"/>
    <x v="0"/>
    <s v="No"/>
    <s v="Normal Weight"/>
    <s v="Diabetes"/>
    <d v="1988-12-17T00:00:00"/>
    <x v="39"/>
    <s v="R1013"/>
    <s v="tier - 1"/>
    <n v="37076.370000000003"/>
    <s v="tier - 2"/>
  </r>
  <r>
    <s v="Id1155"/>
    <s v=" Ms"/>
    <s v="Mossler"/>
    <n v="49.09"/>
    <n v="6.3"/>
    <s v="yes"/>
    <x v="0"/>
    <x v="0"/>
    <x v="0"/>
    <s v="No"/>
    <s v="Obesity"/>
    <s v="Prediabetes"/>
    <d v="1991-11-01T00:00:00"/>
    <x v="11"/>
    <s v="R1012"/>
    <s v="tier - 2"/>
    <n v="37040.879999999997"/>
    <s v="tier - 2"/>
  </r>
  <r>
    <s v="Id1156"/>
    <s v=" Mr"/>
    <s v="Segall"/>
    <n v="47.74"/>
    <n v="8.0500000000000007"/>
    <s v="yes"/>
    <x v="0"/>
    <x v="0"/>
    <x v="2"/>
    <s v="No"/>
    <s v="Obesity"/>
    <s v="Diabetes"/>
    <d v="1992-09-13T00:00:00"/>
    <x v="0"/>
    <s v="R1011"/>
    <s v="tier - 3"/>
    <n v="36976.449999999997"/>
    <s v="tier - 2"/>
  </r>
  <r>
    <s v="Id1157"/>
    <s v=" Mr"/>
    <s v="Sprieser"/>
    <n v="30.2"/>
    <n v="9.8800000000000008"/>
    <s v="yes"/>
    <x v="0"/>
    <x v="0"/>
    <x v="2"/>
    <s v="No"/>
    <s v="Obesity"/>
    <s v="Diabetes"/>
    <d v="1992-08-25T00:00:00"/>
    <x v="5"/>
    <s v="R1011"/>
    <s v="tier - 1"/>
    <n v="36950.26"/>
    <s v="tier - 1"/>
  </r>
  <r>
    <s v="Id1158"/>
    <s v=" Mr"/>
    <s v="Blanco"/>
    <n v="33.25"/>
    <n v="7.42"/>
    <s v="yes"/>
    <x v="0"/>
    <x v="0"/>
    <x v="2"/>
    <s v="No"/>
    <s v="Obesity"/>
    <s v="Diabetes"/>
    <d v="1977-08-13T00:00:00"/>
    <x v="0"/>
    <s v="R1011"/>
    <s v="tier - 1"/>
    <n v="36935.64"/>
    <s v="tier - 2"/>
  </r>
  <r>
    <s v="Id1159"/>
    <s v=" Ms"/>
    <s v="Sheptock"/>
    <n v="26.6"/>
    <n v="8.4499999999999993"/>
    <s v="yes"/>
    <x v="0"/>
    <x v="0"/>
    <x v="1"/>
    <s v="No"/>
    <s v="Overweight"/>
    <s v="Diabetes"/>
    <d v="1968-10-22T00:00:00"/>
    <x v="0"/>
    <s v="R1011"/>
    <s v="tier - 1"/>
    <n v="36922.61"/>
    <s v="tier - 2"/>
  </r>
  <r>
    <s v="Id1160"/>
    <s v=" Mr"/>
    <s v="Chruniak"/>
    <n v="26.35"/>
    <n v="6.21"/>
    <s v="No"/>
    <x v="0"/>
    <x v="0"/>
    <x v="2"/>
    <s v="No"/>
    <s v="Overweight"/>
    <s v="Prediabetes"/>
    <d v="1963-07-24T00:00:00"/>
    <x v="32"/>
    <s v="Unknown"/>
    <s v="tier - 2"/>
    <n v="36910.61"/>
    <s v="tier - 2"/>
  </r>
  <r>
    <s v="Id1161"/>
    <s v=" Ms"/>
    <s v="Miller"/>
    <n v="39.994999999999997"/>
    <n v="4.6500000000000004"/>
    <s v="No"/>
    <x v="0"/>
    <x v="0"/>
    <x v="0"/>
    <s v="No"/>
    <s v="Obesity"/>
    <s v="Normal"/>
    <d v="2003-06-21T00:00:00"/>
    <x v="9"/>
    <s v="R1013"/>
    <s v="tier - 1"/>
    <n v="36898.730000000003"/>
    <s v="tier - 2"/>
  </r>
  <r>
    <s v="Id1162"/>
    <s v=" Ms"/>
    <s v="Theis"/>
    <n v="22.92"/>
    <n v="5.87"/>
    <s v="yes"/>
    <x v="0"/>
    <x v="0"/>
    <x v="1"/>
    <s v="No"/>
    <s v="Normal Weight"/>
    <s v="Prediabetes"/>
    <d v="1972-12-05T00:00:00"/>
    <x v="0"/>
    <s v="R1011"/>
    <s v="tier - 3"/>
    <n v="36889.99"/>
    <s v="tier - 1"/>
  </r>
  <r>
    <s v="Id1163"/>
    <s v=" Mr"/>
    <s v="Sadler"/>
    <n v="24.78"/>
    <n v="4.24"/>
    <s v="yes"/>
    <x v="0"/>
    <x v="0"/>
    <x v="2"/>
    <s v="No"/>
    <s v="Normal Weight"/>
    <s v="Normal"/>
    <d v="1992-07-04T00:00:00"/>
    <x v="0"/>
    <s v="R1011"/>
    <s v="tier - 3"/>
    <n v="36837.47"/>
    <s v="tier - 2"/>
  </r>
  <r>
    <s v="Id1164"/>
    <s v=" Ms"/>
    <s v="Auger"/>
    <n v="34.07"/>
    <n v="7.81"/>
    <s v="yes"/>
    <x v="0"/>
    <x v="0"/>
    <x v="0"/>
    <s v="No"/>
    <s v="Obesity"/>
    <s v="Diabetes"/>
    <d v="1992-10-06T00:00:00"/>
    <x v="0"/>
    <s v="R1011"/>
    <s v="tier - 2"/>
    <n v="36837.47"/>
    <s v="tier - 1"/>
  </r>
  <r>
    <s v="Id1165"/>
    <s v=" Ms"/>
    <s v="Steadman"/>
    <n v="30.14"/>
    <n v="9.85"/>
    <s v="No"/>
    <x v="0"/>
    <x v="0"/>
    <x v="0"/>
    <s v="No"/>
    <s v="Obesity"/>
    <s v="Diabetes"/>
    <d v="1965-12-28T00:00:00"/>
    <x v="8"/>
    <s v="R1011"/>
    <s v="tier - 1"/>
    <n v="36795.29"/>
    <s v="tier - 2"/>
  </r>
  <r>
    <s v="Id1166"/>
    <s v=" Ms"/>
    <s v="McCarron"/>
    <n v="18.05"/>
    <n v="6.94"/>
    <s v="No"/>
    <x v="0"/>
    <x v="0"/>
    <x v="0"/>
    <s v="No"/>
    <s v="Underweight"/>
    <s v="Diabetes"/>
    <d v="1970-07-14T00:00:00"/>
    <x v="8"/>
    <s v="R1013"/>
    <s v="tier - 1"/>
    <n v="36786.370000000003"/>
    <s v="tier - 1"/>
  </r>
  <r>
    <s v="Id1167"/>
    <s v=" Ms"/>
    <s v="Roecker"/>
    <n v="37.4"/>
    <n v="11.3"/>
    <s v="yes"/>
    <x v="0"/>
    <x v="0"/>
    <x v="2"/>
    <s v="No"/>
    <s v="Obesity"/>
    <s v="Diabetes"/>
    <d v="1961-07-29T00:00:00"/>
    <x v="8"/>
    <s v="R1011"/>
    <s v="tier - 2"/>
    <n v="36580.28"/>
    <s v="tier - 2"/>
  </r>
  <r>
    <s v="Id1168"/>
    <s v=" Mrs"/>
    <s v="Giumarra"/>
    <n v="25.75"/>
    <n v="9.23"/>
    <s v="No"/>
    <x v="0"/>
    <x v="0"/>
    <x v="0"/>
    <s v="No"/>
    <s v="Overweight"/>
    <s v="Diabetes"/>
    <d v="1992-10-09T00:00:00"/>
    <x v="0"/>
    <s v="R1011"/>
    <s v="tier - 2"/>
    <n v="36572.800000000003"/>
    <s v="tier - 1"/>
  </r>
  <r>
    <s v="Id1169"/>
    <s v=" Mr"/>
    <s v="Peters"/>
    <n v="32.299999999999997"/>
    <n v="4.37"/>
    <s v="No"/>
    <x v="0"/>
    <x v="0"/>
    <x v="2"/>
    <s v="No"/>
    <s v="Obesity"/>
    <s v="Normal"/>
    <d v="1973-08-09T00:00:00"/>
    <x v="37"/>
    <s v="R1011"/>
    <s v="tier - 3"/>
    <n v="36541.550000000003"/>
    <s v="tier - 2"/>
  </r>
  <r>
    <s v="Id1170"/>
    <s v=" Mr"/>
    <s v="Bower"/>
    <n v="28.61"/>
    <n v="5.76"/>
    <s v="No"/>
    <x v="0"/>
    <x v="1"/>
    <x v="1"/>
    <s v="No"/>
    <s v="Overweight"/>
    <s v="Prediabetes"/>
    <d v="2003-12-09T00:00:00"/>
    <x v="8"/>
    <s v="R1012"/>
    <s v="tier - 3"/>
    <n v="36397.58"/>
    <s v="tier - 2"/>
  </r>
  <r>
    <s v="Id1171"/>
    <s v=" Mrs"/>
    <s v="Chen"/>
    <n v="45.41"/>
    <n v="4.96"/>
    <s v="No"/>
    <x v="0"/>
    <x v="0"/>
    <x v="1"/>
    <s v="No"/>
    <s v="Obesity"/>
    <s v="Normal"/>
    <d v="1975-06-05T00:00:00"/>
    <x v="9"/>
    <s v="R1011"/>
    <s v="tier - 2"/>
    <n v="36350.71"/>
    <s v="tier - 1"/>
  </r>
  <r>
    <s v="Id1172"/>
    <s v=" Ms"/>
    <s v="Capriccioso"/>
    <n v="31.2"/>
    <n v="11.04"/>
    <s v="yes"/>
    <x v="0"/>
    <x v="0"/>
    <x v="2"/>
    <s v="No"/>
    <s v="Obesity"/>
    <s v="Diabetes"/>
    <d v="1967-10-18T00:00:00"/>
    <x v="9"/>
    <s v="R1011"/>
    <s v="tier - 3"/>
    <n v="36332.449999999997"/>
    <s v="tier - 1"/>
  </r>
  <r>
    <s v="Id1173"/>
    <s v=" Mr"/>
    <s v="Starbuck"/>
    <n v="29.83"/>
    <n v="7.81"/>
    <s v="yes"/>
    <x v="0"/>
    <x v="0"/>
    <x v="1"/>
    <s v="No"/>
    <s v="Overweight"/>
    <s v="Diabetes"/>
    <d v="1992-06-16T00:00:00"/>
    <x v="9"/>
    <s v="R1011"/>
    <s v="tier - 2"/>
    <n v="36314.050000000003"/>
    <s v="tier - 2"/>
  </r>
  <r>
    <s v="Id1174"/>
    <s v=" Mrs"/>
    <s v="McMahon"/>
    <n v="29.06"/>
    <n v="4.55"/>
    <s v="No"/>
    <x v="0"/>
    <x v="0"/>
    <x v="0"/>
    <s v="No"/>
    <s v="Overweight"/>
    <s v="Normal"/>
    <d v="2004-12-25T00:00:00"/>
    <x v="9"/>
    <s v="R1011"/>
    <s v="tier - 2"/>
    <n v="36307.800000000003"/>
    <s v="tier - 1"/>
  </r>
  <r>
    <s v="Id1175"/>
    <s v=" Mr"/>
    <s v="Rissell"/>
    <n v="27.454999999999998"/>
    <n v="6.13"/>
    <s v="No"/>
    <x v="0"/>
    <x v="0"/>
    <x v="2"/>
    <s v="No"/>
    <s v="Overweight"/>
    <s v="Prediabetes"/>
    <d v="2003-09-05T00:00:00"/>
    <x v="36"/>
    <s v="R1011"/>
    <s v="tier - 1"/>
    <n v="36219.410000000003"/>
    <s v="tier - 1"/>
  </r>
  <r>
    <s v="Id1176"/>
    <s v=" Mr"/>
    <s v="Kromroy"/>
    <n v="23.01"/>
    <n v="6.04"/>
    <s v="yes"/>
    <x v="0"/>
    <x v="0"/>
    <x v="1"/>
    <s v="No"/>
    <s v="Normal Weight"/>
    <s v="Prediabetes"/>
    <d v="1993-12-28T00:00:00"/>
    <x v="36"/>
    <s v="R1013"/>
    <s v="tier - 3"/>
    <n v="36197.699999999997"/>
    <s v="tier - 1"/>
  </r>
  <r>
    <s v="Id1177"/>
    <s v=" Mr"/>
    <s v="Manfredi"/>
    <n v="31.39"/>
    <n v="8.85"/>
    <s v="yes"/>
    <x v="0"/>
    <x v="0"/>
    <x v="0"/>
    <s v="No"/>
    <s v="Obesity"/>
    <s v="Diabetes"/>
    <d v="1999-10-01T00:00:00"/>
    <x v="10"/>
    <s v="R1011"/>
    <s v="tier - 3"/>
    <n v="36189.1"/>
    <s v="tier - 1"/>
  </r>
  <r>
    <s v="Id1178"/>
    <s v=" Ms"/>
    <s v="Manwaring"/>
    <n v="34.770000000000003"/>
    <n v="10.54"/>
    <s v="No"/>
    <x v="0"/>
    <x v="0"/>
    <x v="2"/>
    <s v="No"/>
    <s v="Obesity"/>
    <s v="Diabetes"/>
    <d v="1974-12-06T00:00:00"/>
    <x v="9"/>
    <s v="R1011"/>
    <s v="tier - 3"/>
    <n v="36182.870000000003"/>
    <s v="tier - 2"/>
  </r>
  <r>
    <s v="Id1179"/>
    <s v=" Mr"/>
    <s v="Tomaszewski"/>
    <n v="24.48"/>
    <n v="4.37"/>
    <s v="yes"/>
    <x v="0"/>
    <x v="0"/>
    <x v="2"/>
    <s v="No"/>
    <s v="Normal Weight"/>
    <s v="Normal"/>
    <d v="2004-08-30T00:00:00"/>
    <x v="9"/>
    <s v="R1011"/>
    <s v="tier - 2"/>
    <n v="36149.480000000003"/>
    <s v="tier - 2"/>
  </r>
  <r>
    <s v="Id1180"/>
    <s v=" Ms"/>
    <s v="Gannon"/>
    <n v="22.61"/>
    <n v="9.6300000000000008"/>
    <s v="No"/>
    <x v="0"/>
    <x v="0"/>
    <x v="2"/>
    <s v="No"/>
    <s v="Normal Weight"/>
    <s v="Diabetes"/>
    <d v="1979-11-04T00:00:00"/>
    <x v="26"/>
    <s v="R1011"/>
    <s v="tier - 2"/>
    <n v="36090.49"/>
    <s v="tier - 2"/>
  </r>
  <r>
    <s v="Id1181"/>
    <s v=" Mr"/>
    <s v="Frye"/>
    <n v="34.299999999999997"/>
    <n v="10.37"/>
    <s v="No"/>
    <x v="0"/>
    <x v="0"/>
    <x v="0"/>
    <s v="No"/>
    <s v="Obesity"/>
    <s v="Diabetes"/>
    <d v="1996-08-20T00:00:00"/>
    <x v="5"/>
    <s v="R1011"/>
    <s v="tier - 1"/>
    <n v="36085.22"/>
    <s v="tier - 1"/>
  </r>
  <r>
    <s v="Id1182"/>
    <s v=" Ms"/>
    <s v="Jenkins"/>
    <n v="46.09"/>
    <n v="5.44"/>
    <s v="No"/>
    <x v="0"/>
    <x v="0"/>
    <x v="2"/>
    <s v="No"/>
    <s v="Obesity"/>
    <s v="Normal"/>
    <d v="1963-07-22T00:00:00"/>
    <x v="39"/>
    <s v="R1011"/>
    <s v="tier - 1"/>
    <n v="36074.339999999997"/>
    <s v="tier - 2"/>
  </r>
  <r>
    <s v="Id1183"/>
    <s v=" Ms"/>
    <s v="Currier"/>
    <n v="44.744999999999997"/>
    <n v="5.19"/>
    <s v="No"/>
    <x v="0"/>
    <x v="0"/>
    <x v="2"/>
    <s v="No"/>
    <s v="Obesity"/>
    <s v="Normal"/>
    <d v="1999-09-04T00:00:00"/>
    <x v="5"/>
    <s v="R1013"/>
    <s v="tier - 3"/>
    <n v="36021.01"/>
    <s v="tier - 2"/>
  </r>
  <r>
    <s v="Id1184"/>
    <s v=" Mrs"/>
    <s v="Whittendale"/>
    <n v="26.33"/>
    <n v="11.8"/>
    <s v="yes"/>
    <x v="0"/>
    <x v="0"/>
    <x v="1"/>
    <s v="No"/>
    <s v="Overweight"/>
    <s v="Diabetes"/>
    <d v="1981-11-22T00:00:00"/>
    <x v="10"/>
    <s v="R1012"/>
    <s v="tier - 3"/>
    <n v="35952.65"/>
    <s v="tier - 1"/>
  </r>
  <r>
    <s v="Id1185"/>
    <s v=" Mr"/>
    <s v="Rixe"/>
    <n v="26.6"/>
    <n v="8.3800000000000008"/>
    <s v="No"/>
    <x v="0"/>
    <x v="0"/>
    <x v="2"/>
    <s v="No"/>
    <s v="Overweight"/>
    <s v="Diabetes"/>
    <d v="1992-06-18T00:00:00"/>
    <x v="5"/>
    <s v="R1011"/>
    <s v="tier - 1"/>
    <n v="35883.269999999997"/>
    <s v="tier - 2"/>
  </r>
  <r>
    <s v="Id1186"/>
    <s v=" Ms"/>
    <s v="Ballon-Landa"/>
    <n v="27.5"/>
    <n v="7.58"/>
    <s v="No"/>
    <x v="0"/>
    <x v="0"/>
    <x v="0"/>
    <s v="No"/>
    <s v="Overweight"/>
    <s v="Diabetes"/>
    <d v="1976-10-04T00:00:00"/>
    <x v="5"/>
    <s v="R1016"/>
    <s v="tier - 2"/>
    <n v="35733.96"/>
    <s v="tier - 2"/>
  </r>
  <r>
    <s v="Id1187"/>
    <s v=" Ms"/>
    <s v="Zaferos"/>
    <n v="41.55"/>
    <n v="4.6100000000000003"/>
    <s v="No"/>
    <x v="0"/>
    <x v="0"/>
    <x v="1"/>
    <s v="No"/>
    <s v="Obesity"/>
    <s v="Normal"/>
    <d v="1974-07-15T00:00:00"/>
    <x v="27"/>
    <s v="R1012"/>
    <s v="tier - 3"/>
    <n v="35711.39"/>
    <s v="tier - 2"/>
  </r>
  <r>
    <s v="Id1188"/>
    <s v=" Mr"/>
    <s v="Jackson"/>
    <n v="41.47"/>
    <n v="4.7"/>
    <s v="yes"/>
    <x v="0"/>
    <x v="1"/>
    <x v="1"/>
    <s v="No"/>
    <s v="Obesity"/>
    <s v="Normal"/>
    <d v="1978-12-19T00:00:00"/>
    <x v="5"/>
    <s v="R1013"/>
    <s v="tier - 1"/>
    <n v="35701.9"/>
    <s v="tier - 2"/>
  </r>
  <r>
    <s v="Id1189"/>
    <s v=" Mr"/>
    <s v="Evans Marke"/>
    <n v="24.795000000000002"/>
    <n v="6.05"/>
    <s v="yes"/>
    <x v="0"/>
    <x v="0"/>
    <x v="0"/>
    <s v="No"/>
    <s v="Normal Weight"/>
    <s v="Prediabetes"/>
    <d v="2000-12-17T00:00:00"/>
    <x v="10"/>
    <s v="R1011"/>
    <s v="tier - 3"/>
    <n v="35595.589999999997"/>
    <s v="tier - 2"/>
  </r>
  <r>
    <s v="Id1190"/>
    <s v=" Mr"/>
    <s v="Samland"/>
    <n v="29.48"/>
    <n v="5.63"/>
    <s v="yes"/>
    <x v="0"/>
    <x v="1"/>
    <x v="1"/>
    <s v="No"/>
    <s v="Overweight"/>
    <s v="Normal"/>
    <d v="2000-10-13T00:00:00"/>
    <x v="9"/>
    <s v="R1011"/>
    <s v="tier - 2"/>
    <n v="35585.58"/>
    <s v="tier - 1"/>
  </r>
  <r>
    <s v="Id1191"/>
    <s v=" Mr"/>
    <s v="Shapiro"/>
    <n v="28.09"/>
    <n v="6.06"/>
    <s v="No"/>
    <x v="0"/>
    <x v="1"/>
    <x v="1"/>
    <s v="No"/>
    <s v="Overweight"/>
    <s v="Prediabetes"/>
    <d v="1971-08-10T00:00:00"/>
    <x v="9"/>
    <s v="R1011"/>
    <s v="tier - 3"/>
    <n v="35583.17"/>
    <s v="tier - 1"/>
  </r>
  <r>
    <s v="Id1192"/>
    <s v=" Mr"/>
    <s v="Snitzer"/>
    <n v="32.729999999999997"/>
    <n v="5.19"/>
    <s v="No"/>
    <x v="0"/>
    <x v="0"/>
    <x v="1"/>
    <s v="No"/>
    <s v="Obesity"/>
    <s v="Normal"/>
    <d v="1964-08-29T00:00:00"/>
    <x v="9"/>
    <s v="R1013"/>
    <s v="tier - 1"/>
    <n v="35573.26"/>
    <s v="tier - 2"/>
  </r>
  <r>
    <s v="Id1193"/>
    <s v=" Ms"/>
    <s v="Herra Arroyo"/>
    <n v="27.36"/>
    <n v="8.9600000000000009"/>
    <s v="No"/>
    <x v="0"/>
    <x v="0"/>
    <x v="0"/>
    <s v="No"/>
    <s v="Overweight"/>
    <s v="Diabetes"/>
    <d v="1973-10-27T00:00:00"/>
    <x v="36"/>
    <s v="R1011"/>
    <s v="tier - 1"/>
    <n v="35547.72"/>
    <s v="tier - 1"/>
  </r>
  <r>
    <s v="Id1194"/>
    <s v=" Ms"/>
    <s v="Watters"/>
    <n v="27.265000000000001"/>
    <n v="11.39"/>
    <s v="No"/>
    <x v="0"/>
    <x v="0"/>
    <x v="0"/>
    <s v="No"/>
    <s v="Overweight"/>
    <s v="Diabetes"/>
    <d v="1992-09-13T00:00:00"/>
    <x v="32"/>
    <s v="R1011"/>
    <s v="tier - 3"/>
    <n v="35547.47"/>
    <s v="tier - 2"/>
  </r>
  <r>
    <s v="Id1195"/>
    <s v=" Ms"/>
    <s v="Steele-Belkin"/>
    <n v="48.07"/>
    <n v="4.0599999999999996"/>
    <s v="yes"/>
    <x v="0"/>
    <x v="0"/>
    <x v="0"/>
    <s v="No"/>
    <s v="Obesity"/>
    <s v="Normal"/>
    <d v="1973-12-16T00:00:00"/>
    <x v="19"/>
    <s v="R1011"/>
    <s v="tier - 2"/>
    <n v="35517.19"/>
    <s v="tier - 2"/>
  </r>
  <r>
    <s v="Id1196"/>
    <s v=" Ms"/>
    <s v="Christensen"/>
    <n v="30.8"/>
    <n v="5.23"/>
    <s v="yes"/>
    <x v="0"/>
    <x v="0"/>
    <x v="0"/>
    <s v="No"/>
    <s v="Obesity"/>
    <s v="Normal"/>
    <d v="1988-11-20T00:00:00"/>
    <x v="39"/>
    <s v="R1012"/>
    <s v="tier - 2"/>
    <n v="35491.64"/>
    <s v="tier - 1"/>
  </r>
  <r>
    <s v="Id1197"/>
    <s v=" Ms"/>
    <s v="Hodge"/>
    <n v="32.299999999999997"/>
    <n v="5.05"/>
    <s v="yes"/>
    <x v="0"/>
    <x v="0"/>
    <x v="0"/>
    <s v="No"/>
    <s v="Obesity"/>
    <s v="Normal"/>
    <d v="1971-09-22T00:00:00"/>
    <x v="10"/>
    <s v="R1011"/>
    <s v="tier - 3"/>
    <n v="35345.730000000003"/>
    <s v="tier - 2"/>
  </r>
  <r>
    <s v="Id1198"/>
    <s v=" Mr"/>
    <s v="Rusterholz"/>
    <n v="39.700000000000003"/>
    <n v="7.34"/>
    <s v="No"/>
    <x v="0"/>
    <x v="0"/>
    <x v="0"/>
    <s v="No"/>
    <s v="Obesity"/>
    <s v="Diabetes"/>
    <d v="1988-09-19T00:00:00"/>
    <x v="10"/>
    <s v="R1013"/>
    <s v="tier - 1"/>
    <n v="35315.96"/>
    <s v="tier - 2"/>
  </r>
  <r>
    <s v="Id1199"/>
    <s v=" Mr"/>
    <s v="Lafrance"/>
    <n v="35.97"/>
    <n v="8.1300000000000008"/>
    <s v="No"/>
    <x v="0"/>
    <x v="0"/>
    <x v="0"/>
    <s v="No"/>
    <s v="Obesity"/>
    <s v="Diabetes"/>
    <d v="1997-07-09T00:00:00"/>
    <x v="10"/>
    <s v="R1011"/>
    <s v="tier - 2"/>
    <n v="35302.089999999997"/>
    <s v="tier - 1"/>
  </r>
  <r>
    <s v="Id1200"/>
    <s v=" Mrs"/>
    <s v="Hallis"/>
    <n v="25.86"/>
    <n v="6.68"/>
    <s v="yes"/>
    <x v="0"/>
    <x v="0"/>
    <x v="1"/>
    <s v="No"/>
    <s v="Overweight"/>
    <s v="Diabetes"/>
    <d v="1977-06-29T00:00:00"/>
    <x v="39"/>
    <s v="R1011"/>
    <s v="tier - 1"/>
    <n v="35069.370000000003"/>
    <s v="tier - 1"/>
  </r>
  <r>
    <s v="Id1201"/>
    <s v=" Mr"/>
    <s v="Marshall"/>
    <n v="30.03"/>
    <n v="11.51"/>
    <s v="No"/>
    <x v="0"/>
    <x v="0"/>
    <x v="0"/>
    <s v="No"/>
    <s v="Obesity"/>
    <s v="Diabetes"/>
    <d v="1975-08-29T00:00:00"/>
    <x v="10"/>
    <s v="R1011"/>
    <s v="tier - 1"/>
    <n v="35050.620000000003"/>
    <s v="tier - 2"/>
  </r>
  <r>
    <s v="Id1202"/>
    <s v=" Mrs"/>
    <s v="Salowitz"/>
    <n v="25.76"/>
    <n v="6.02"/>
    <s v="yes"/>
    <x v="0"/>
    <x v="1"/>
    <x v="1"/>
    <s v="No"/>
    <s v="Overweight"/>
    <s v="Prediabetes"/>
    <d v="1982-07-05T00:00:00"/>
    <x v="10"/>
    <s v="R1011"/>
    <s v="tier - 3"/>
    <n v="35000.730000000003"/>
    <s v="tier - 2"/>
  </r>
  <r>
    <s v="Id1203"/>
    <s v=" Mr"/>
    <s v="Blake"/>
    <n v="22.42"/>
    <n v="7.96"/>
    <s v="No"/>
    <x v="0"/>
    <x v="0"/>
    <x v="0"/>
    <s v="No"/>
    <s v="Normal Weight"/>
    <s v="Diabetes"/>
    <d v="1997-08-22T00:00:00"/>
    <x v="38"/>
    <s v="R1011"/>
    <s v="tier - 2"/>
    <n v="34979.86"/>
    <s v="tier - 2"/>
  </r>
  <r>
    <s v="Id1204"/>
    <s v=" Mr"/>
    <s v="Langerak"/>
    <n v="33.18"/>
    <n v="6.01"/>
    <s v="yes"/>
    <x v="0"/>
    <x v="0"/>
    <x v="1"/>
    <s v="No"/>
    <s v="Obesity"/>
    <s v="Prediabetes"/>
    <d v="1998-08-22T00:00:00"/>
    <x v="10"/>
    <s v="R1011"/>
    <s v="tier - 1"/>
    <n v="34976.42"/>
    <s v="tier - 2"/>
  </r>
  <r>
    <s v="Id1205"/>
    <s v=" Mrs"/>
    <s v="Bonilla"/>
    <n v="43.04"/>
    <n v="5.9"/>
    <s v="yes"/>
    <x v="0"/>
    <x v="0"/>
    <x v="0"/>
    <s v="No"/>
    <s v="Obesity"/>
    <s v="Prediabetes"/>
    <d v="1967-10-07T00:00:00"/>
    <x v="10"/>
    <s v="R1011"/>
    <s v="tier - 2"/>
    <n v="34975.68"/>
    <s v="tier - 2"/>
  </r>
  <r>
    <s v="Id1206"/>
    <s v=" Mr"/>
    <s v="Ciabattoni"/>
    <n v="34.15"/>
    <n v="4.49"/>
    <s v="yes"/>
    <x v="0"/>
    <x v="0"/>
    <x v="1"/>
    <s v="No"/>
    <s v="Obesity"/>
    <s v="Normal"/>
    <d v="1983-07-29T00:00:00"/>
    <x v="39"/>
    <s v="R1011"/>
    <s v="tier - 3"/>
    <n v="34940.61"/>
    <s v="tier - 2"/>
  </r>
  <r>
    <s v="Id1207"/>
    <s v=" Mrs"/>
    <s v="Escanero Palmer"/>
    <n v="25.78"/>
    <n v="6.25"/>
    <s v="No"/>
    <x v="0"/>
    <x v="0"/>
    <x v="0"/>
    <s v="No"/>
    <s v="Overweight"/>
    <s v="Prediabetes"/>
    <d v="1995-10-17T00:00:00"/>
    <x v="10"/>
    <s v="R1011"/>
    <s v="tier - 3"/>
    <n v="34838.870000000003"/>
    <s v="tier - 2"/>
  </r>
  <r>
    <s v="Id1208"/>
    <s v=" Ms"/>
    <s v="Lowe"/>
    <n v="21.02"/>
    <n v="9.6199999999999992"/>
    <s v="yes"/>
    <x v="0"/>
    <x v="1"/>
    <x v="1"/>
    <s v="No"/>
    <s v="Normal Weight"/>
    <s v="Diabetes"/>
    <d v="2003-09-17T00:00:00"/>
    <x v="36"/>
    <s v="R1011"/>
    <s v="tier - 3"/>
    <n v="34828.65"/>
    <s v="tier - 1"/>
  </r>
  <r>
    <s v="Id1209"/>
    <s v=" Mr"/>
    <s v="Osmark"/>
    <n v="37.51"/>
    <n v="11.06"/>
    <s v="No"/>
    <x v="0"/>
    <x v="0"/>
    <x v="2"/>
    <s v="No"/>
    <s v="Obesity"/>
    <s v="Diabetes"/>
    <d v="1995-12-27T00:00:00"/>
    <x v="9"/>
    <s v="R1017"/>
    <s v="tier - 2"/>
    <n v="34806.47"/>
    <s v="tier - 1"/>
  </r>
  <r>
    <s v="Id1210"/>
    <s v=" Mr"/>
    <s v="Lawson"/>
    <n v="25.745000000000001"/>
    <n v="6.11"/>
    <s v="yes"/>
    <x v="0"/>
    <x v="0"/>
    <x v="0"/>
    <s v="No"/>
    <s v="Overweight"/>
    <s v="Prediabetes"/>
    <d v="1994-07-07T00:00:00"/>
    <x v="5"/>
    <s v="R1011"/>
    <s v="tier - 3"/>
    <n v="34672.15"/>
    <s v="tier - 1"/>
  </r>
  <r>
    <s v="Id1211"/>
    <s v=" Mr"/>
    <s v="Warwick"/>
    <n v="31.35"/>
    <n v="11.49"/>
    <s v="No"/>
    <x v="0"/>
    <x v="0"/>
    <x v="2"/>
    <s v="No"/>
    <s v="Obesity"/>
    <s v="Diabetes"/>
    <d v="2004-10-09T00:00:00"/>
    <x v="28"/>
    <s v="R1011"/>
    <s v="tier - 3"/>
    <n v="34617.839999999997"/>
    <s v="tier - 1"/>
  </r>
  <r>
    <s v="Id1212"/>
    <s v=" Mr"/>
    <s v="Magnuson"/>
    <n v="29.83"/>
    <n v="8.68"/>
    <s v="No"/>
    <x v="0"/>
    <x v="0"/>
    <x v="2"/>
    <s v="No"/>
    <s v="Overweight"/>
    <s v="Diabetes"/>
    <d v="1976-11-25T00:00:00"/>
    <x v="26"/>
    <s v="R1011"/>
    <s v="tier - 3"/>
    <n v="34543.39"/>
    <s v="tier - 2"/>
  </r>
  <r>
    <s v="Id1213"/>
    <s v=" Mrs"/>
    <s v="Marsh"/>
    <n v="25.49"/>
    <n v="5.68"/>
    <s v="yes"/>
    <x v="0"/>
    <x v="1"/>
    <x v="1"/>
    <s v="No"/>
    <s v="Overweight"/>
    <s v="Normal"/>
    <d v="1998-06-24T00:00:00"/>
    <x v="27"/>
    <s v="R1011"/>
    <s v="tier - 3"/>
    <n v="34472.839999999997"/>
    <s v="tier - 1"/>
  </r>
  <r>
    <s v="Id1214"/>
    <s v=" Ms"/>
    <s v="Kari"/>
    <n v="34.1"/>
    <n v="8.4499999999999993"/>
    <s v="No"/>
    <x v="0"/>
    <x v="0"/>
    <x v="0"/>
    <s v="No"/>
    <s v="Obesity"/>
    <s v="Diabetes"/>
    <d v="1990-09-24T00:00:00"/>
    <x v="10"/>
    <s v="R1011"/>
    <s v="tier - 2"/>
    <n v="34456.269999999997"/>
    <s v="tier - 1"/>
  </r>
  <r>
    <s v="Id1215"/>
    <s v=" Mr"/>
    <s v="Standiford"/>
    <n v="25.84"/>
    <n v="8.51"/>
    <s v="No"/>
    <x v="0"/>
    <x v="0"/>
    <x v="2"/>
    <s v="No"/>
    <s v="Overweight"/>
    <s v="Diabetes"/>
    <d v="2003-10-05T00:00:00"/>
    <x v="27"/>
    <s v="R1011"/>
    <s v="tier - 1"/>
    <n v="34439.86"/>
    <s v="tier - 2"/>
  </r>
  <r>
    <s v="Id1216"/>
    <s v=" Ms"/>
    <s v="Sherwin"/>
    <n v="20.6"/>
    <n v="7.62"/>
    <s v="No"/>
    <x v="0"/>
    <x v="0"/>
    <x v="0"/>
    <s v="No"/>
    <s v="Normal Weight"/>
    <s v="Diabetes"/>
    <d v="1984-10-01T00:00:00"/>
    <x v="10"/>
    <s v="R1011"/>
    <s v="tier - 3"/>
    <n v="34402.22"/>
    <s v="tier - 2"/>
  </r>
  <r>
    <s v="Id1217"/>
    <s v=" Ms"/>
    <s v="Parker"/>
    <n v="28.88"/>
    <n v="10.18"/>
    <s v="No"/>
    <x v="0"/>
    <x v="0"/>
    <x v="0"/>
    <s v="No"/>
    <s v="Overweight"/>
    <s v="Diabetes"/>
    <d v="1983-10-02T00:00:00"/>
    <x v="37"/>
    <s v="R1011"/>
    <s v="tier - 2"/>
    <n v="34307.22"/>
    <s v="tier - 2"/>
  </r>
  <r>
    <s v="Id1218"/>
    <s v=" Mr"/>
    <s v="Blekeli"/>
    <n v="28.24"/>
    <n v="5.36"/>
    <s v="No"/>
    <x v="0"/>
    <x v="0"/>
    <x v="0"/>
    <s v="No"/>
    <s v="Overweight"/>
    <s v="Normal"/>
    <d v="2004-11-01T00:00:00"/>
    <x v="5"/>
    <s v="R1013"/>
    <s v="tier - 3"/>
    <n v="34303.17"/>
    <s v="tier - 1"/>
  </r>
  <r>
    <s v="Id1219"/>
    <s v=" Mr"/>
    <s v="Vangampleare"/>
    <n v="25.46"/>
    <n v="11.78"/>
    <s v="yes"/>
    <x v="0"/>
    <x v="0"/>
    <x v="1"/>
    <s v="No"/>
    <s v="Overweight"/>
    <s v="Diabetes"/>
    <d v="1986-10-11T00:00:00"/>
    <x v="26"/>
    <s v="R1013"/>
    <s v="tier - 2"/>
    <n v="34293.120000000003"/>
    <s v="tier - 1"/>
  </r>
  <r>
    <s v="Id1220"/>
    <s v=" Mr"/>
    <s v="Hiatt"/>
    <n v="29.64"/>
    <n v="10.82"/>
    <s v="yes"/>
    <x v="0"/>
    <x v="0"/>
    <x v="0"/>
    <s v="No"/>
    <s v="Overweight"/>
    <s v="Diabetes"/>
    <d v="1998-06-11T00:00:00"/>
    <x v="37"/>
    <s v="R1016"/>
    <s v="tier - 3"/>
    <n v="34254.050000000003"/>
    <s v="tier - 1"/>
  </r>
  <r>
    <s v="Id1221"/>
    <s v=" Mr"/>
    <s v="Tadesse"/>
    <n v="31.27"/>
    <n v="7.73"/>
    <s v="yes"/>
    <x v="0"/>
    <x v="0"/>
    <x v="1"/>
    <s v="No"/>
    <s v="Obesity"/>
    <s v="Diabetes"/>
    <d v="1962-07-05T00:00:00"/>
    <x v="9"/>
    <s v="R1011"/>
    <s v="tier - 1"/>
    <n v="34218.019999999997"/>
    <s v="tier - 1"/>
  </r>
  <r>
    <s v="Id1222"/>
    <s v=" Ms"/>
    <s v="Jaswell"/>
    <n v="19.95"/>
    <n v="6.24"/>
    <s v="yes"/>
    <x v="0"/>
    <x v="0"/>
    <x v="0"/>
    <s v="No"/>
    <s v="Normal Weight"/>
    <s v="Prediabetes"/>
    <d v="1975-07-21T00:00:00"/>
    <x v="36"/>
    <s v="R1011"/>
    <s v="tier - 1"/>
    <n v="34210.33"/>
    <s v="tier - 2"/>
  </r>
  <r>
    <s v="Id1223"/>
    <s v=" Ms"/>
    <s v="Phillips-Cook"/>
    <n v="21.3"/>
    <n v="10.42"/>
    <s v="No"/>
    <x v="0"/>
    <x v="0"/>
    <x v="2"/>
    <s v="No"/>
    <s v="Normal Weight"/>
    <s v="Diabetes"/>
    <d v="1971-08-25T00:00:00"/>
    <x v="36"/>
    <s v="R1011"/>
    <s v="tier - 2"/>
    <n v="34205.07"/>
    <s v="tier - 2"/>
  </r>
  <r>
    <s v="Id1224"/>
    <s v=" Mr"/>
    <s v="Clark"/>
    <n v="31.635000000000002"/>
    <n v="11.11"/>
    <s v="No"/>
    <x v="0"/>
    <x v="0"/>
    <x v="0"/>
    <s v="No"/>
    <s v="Obesity"/>
    <s v="Diabetes"/>
    <d v="1999-11-06T00:00:00"/>
    <x v="0"/>
    <s v="R1013"/>
    <s v="tier - 3"/>
    <n v="34166.269999999997"/>
    <s v="tier - 2"/>
  </r>
  <r>
    <s v="Id1225"/>
    <s v=" Ms"/>
    <s v="Wang"/>
    <n v="23.9"/>
    <n v="7.67"/>
    <s v="yes"/>
    <x v="0"/>
    <x v="0"/>
    <x v="2"/>
    <s v="No"/>
    <s v="Normal Weight"/>
    <s v="Diabetes"/>
    <d v="2002-12-26T00:00:00"/>
    <x v="37"/>
    <s v="R1011"/>
    <s v="tier - 3"/>
    <n v="34084.68"/>
    <s v="tier - 2"/>
  </r>
  <r>
    <s v="Id1226"/>
    <s v=" Mr"/>
    <s v="Desruisseaux"/>
    <n v="34.15"/>
    <n v="6.15"/>
    <s v="No"/>
    <x v="0"/>
    <x v="0"/>
    <x v="0"/>
    <s v="No"/>
    <s v="Obesity"/>
    <s v="Prediabetes"/>
    <d v="1972-07-26T00:00:00"/>
    <x v="0"/>
    <s v="R1012"/>
    <s v="tier - 2"/>
    <n v="34053.360000000001"/>
    <s v="tier - 2"/>
  </r>
  <r>
    <s v="Id1227"/>
    <s v=" Ms"/>
    <s v="Ripp"/>
    <n v="28.71"/>
    <n v="5.71"/>
    <s v="No"/>
    <x v="0"/>
    <x v="0"/>
    <x v="0"/>
    <s v="No"/>
    <s v="Overweight"/>
    <s v="Prediabetes"/>
    <d v="1994-09-25T00:00:00"/>
    <x v="8"/>
    <s v="R1013"/>
    <s v="tier - 2"/>
    <n v="33975.47"/>
    <s v="tier - 2"/>
  </r>
  <r>
    <s v="Id1228"/>
    <s v=" Mr"/>
    <s v="Harris"/>
    <n v="36.700000000000003"/>
    <n v="8.6999999999999993"/>
    <s v="yes"/>
    <x v="0"/>
    <x v="0"/>
    <x v="2"/>
    <s v="No"/>
    <s v="Obesity"/>
    <s v="Diabetes"/>
    <d v="2000-12-27T00:00:00"/>
    <x v="8"/>
    <s v="R1011"/>
    <s v="tier - 2"/>
    <n v="33907.550000000003"/>
    <s v="tier - 2"/>
  </r>
  <r>
    <s v="Id1229"/>
    <s v=" Mr"/>
    <s v="Shafer"/>
    <n v="34.1"/>
    <n v="9.0399999999999991"/>
    <s v="yes"/>
    <x v="0"/>
    <x v="0"/>
    <x v="2"/>
    <s v="No"/>
    <s v="Obesity"/>
    <s v="Diabetes"/>
    <d v="1997-08-09T00:00:00"/>
    <x v="8"/>
    <s v="R1019"/>
    <s v="tier - 3"/>
    <n v="33900.65"/>
    <s v="tier - 2"/>
  </r>
  <r>
    <s v="Id1230"/>
    <s v=" Ms"/>
    <s v="Hemesath"/>
    <n v="25.7"/>
    <n v="5.61"/>
    <s v="No"/>
    <x v="0"/>
    <x v="0"/>
    <x v="0"/>
    <s v="No"/>
    <s v="Overweight"/>
    <s v="Normal"/>
    <d v="1962-12-11T00:00:00"/>
    <x v="38"/>
    <s v="R1011"/>
    <s v="tier - 3"/>
    <n v="33753.32"/>
    <s v="tier - 1"/>
  </r>
  <r>
    <s v="Id1231"/>
    <s v=" Ms"/>
    <s v="Vinci"/>
    <n v="21.68"/>
    <n v="8.1199999999999992"/>
    <s v="No"/>
    <x v="0"/>
    <x v="0"/>
    <x v="0"/>
    <s v="No"/>
    <s v="Normal Weight"/>
    <s v="Diabetes"/>
    <d v="2003-09-12T00:00:00"/>
    <x v="38"/>
    <s v="R1012"/>
    <s v="tier - 3"/>
    <n v="33750.29"/>
    <s v="tier - 1"/>
  </r>
  <r>
    <s v="Id1232"/>
    <s v=" Ms"/>
    <s v="Diamond-Husmann"/>
    <n v="25.175000000000001"/>
    <n v="4.74"/>
    <s v="No"/>
    <x v="0"/>
    <x v="0"/>
    <x v="0"/>
    <s v="No"/>
    <s v="Overweight"/>
    <s v="Normal"/>
    <d v="2004-11-01T00:00:00"/>
    <x v="38"/>
    <s v="R1011"/>
    <s v="tier - 1"/>
    <n v="33732.69"/>
    <s v="tier - 1"/>
  </r>
  <r>
    <s v="Id1233"/>
    <s v=" Mr"/>
    <s v="Soto"/>
    <n v="44.77"/>
    <n v="4.0599999999999996"/>
    <s v="No"/>
    <x v="0"/>
    <x v="0"/>
    <x v="2"/>
    <s v="No"/>
    <s v="Obesity"/>
    <s v="Normal"/>
    <d v="1993-11-28T00:00:00"/>
    <x v="10"/>
    <s v="R1011"/>
    <s v="tier - 2"/>
    <n v="33707.550000000003"/>
    <s v="tier - 2"/>
  </r>
  <r>
    <s v="Id1234"/>
    <s v=" Mr"/>
    <s v="Howard"/>
    <n v="37.07"/>
    <n v="5.69"/>
    <s v="No"/>
    <x v="0"/>
    <x v="0"/>
    <x v="2"/>
    <s v="No"/>
    <s v="Obesity"/>
    <s v="Normal"/>
    <d v="2003-09-09T00:00:00"/>
    <x v="28"/>
    <s v="R1011"/>
    <s v="tier - 2"/>
    <n v="33611.71"/>
    <s v="tier - 1"/>
  </r>
  <r>
    <s v="Id1235"/>
    <s v=" Mrs"/>
    <s v="Patrick"/>
    <n v="39.799999999999997"/>
    <n v="5.66"/>
    <s v="No"/>
    <x v="0"/>
    <x v="1"/>
    <x v="1"/>
    <s v="No"/>
    <s v="Obesity"/>
    <s v="Normal"/>
    <d v="1984-07-22T00:00:00"/>
    <x v="8"/>
    <s v="R1011"/>
    <s v="tier - 3"/>
    <n v="33527.1"/>
    <s v="tier - 2"/>
  </r>
  <r>
    <s v="Id1236"/>
    <s v=" Mrs"/>
    <s v="Dacko"/>
    <n v="26.36"/>
    <n v="4.32"/>
    <s v="No"/>
    <x v="0"/>
    <x v="1"/>
    <x v="1"/>
    <s v="No"/>
    <s v="Overweight"/>
    <s v="Normal"/>
    <d v="2002-08-25T00:00:00"/>
    <x v="36"/>
    <s v="R1011"/>
    <s v="tier - 1"/>
    <n v="33475.82"/>
    <s v="tier - 1"/>
  </r>
  <r>
    <s v="Id1237"/>
    <s v=" Ms"/>
    <s v="Glassey"/>
    <n v="29.925000000000001"/>
    <n v="8.2899999999999991"/>
    <s v="No"/>
    <x v="0"/>
    <x v="0"/>
    <x v="2"/>
    <s v="No"/>
    <s v="Overweight"/>
    <s v="Diabetes"/>
    <d v="1970-06-18T00:00:00"/>
    <x v="27"/>
    <s v="R1012"/>
    <s v="tier - 2"/>
    <n v="33471.97"/>
    <s v="tier - 2"/>
  </r>
  <r>
    <s v="Id1238"/>
    <s v=" Mr"/>
    <s v="Frechette"/>
    <n v="37.29"/>
    <n v="10.46"/>
    <s v="No"/>
    <x v="0"/>
    <x v="0"/>
    <x v="0"/>
    <s v="No"/>
    <s v="Obesity"/>
    <s v="Diabetes"/>
    <d v="1985-12-07T00:00:00"/>
    <x v="17"/>
    <s v="R1011"/>
    <s v="tier - 2"/>
    <n v="33450.99"/>
    <s v="tier - 2"/>
  </r>
  <r>
    <s v="Id1239"/>
    <s v=" Mr"/>
    <s v="Benitez"/>
    <n v="30.2"/>
    <n v="11.96"/>
    <s v="No"/>
    <x v="0"/>
    <x v="0"/>
    <x v="0"/>
    <s v="No"/>
    <s v="Obesity"/>
    <s v="Diabetes"/>
    <d v="1972-09-05T00:00:00"/>
    <x v="19"/>
    <s v="R1011"/>
    <s v="tier - 3"/>
    <n v="33344.449999999997"/>
    <s v="tier - 2"/>
  </r>
  <r>
    <s v="Id1240"/>
    <s v=" Ms"/>
    <s v="Gauthier"/>
    <n v="24.225000000000001"/>
    <n v="4.25"/>
    <s v="yes"/>
    <x v="0"/>
    <x v="1"/>
    <x v="1"/>
    <s v="No"/>
    <s v="Normal Weight"/>
    <s v="Normal"/>
    <d v="1990-10-12T00:00:00"/>
    <x v="0"/>
    <s v="R1012"/>
    <s v="tier - 1"/>
    <n v="33292.83"/>
    <s v="tier - 2"/>
  </r>
  <r>
    <s v="Id1241"/>
    <s v=" Mr"/>
    <s v="Fazioli"/>
    <n v="31.445"/>
    <n v="8.33"/>
    <s v="No"/>
    <x v="0"/>
    <x v="0"/>
    <x v="0"/>
    <s v="No"/>
    <s v="Obesity"/>
    <s v="Diabetes"/>
    <d v="1985-07-15T00:00:00"/>
    <x v="9"/>
    <s v="R1017"/>
    <s v="tier - 1"/>
    <n v="33121"/>
    <s v="tier - 2"/>
  </r>
  <r>
    <s v="Id1242"/>
    <s v=" Mrs"/>
    <s v="Chorney"/>
    <n v="38.880000000000003"/>
    <n v="4.29"/>
    <s v="No"/>
    <x v="0"/>
    <x v="0"/>
    <x v="1"/>
    <s v="No"/>
    <s v="Obesity"/>
    <s v="Normal"/>
    <d v="1969-10-30T00:00:00"/>
    <x v="9"/>
    <s v="R1011"/>
    <s v="tier - 2"/>
    <n v="33090.660000000003"/>
    <s v="tier - 2"/>
  </r>
  <r>
    <s v="Id1243"/>
    <s v=" Mr"/>
    <s v="Dannenhauer"/>
    <n v="43.89"/>
    <n v="6.32"/>
    <s v="yes"/>
    <x v="0"/>
    <x v="0"/>
    <x v="0"/>
    <s v="No"/>
    <s v="Obesity"/>
    <s v="Prediabetes"/>
    <d v="1962-07-01T00:00:00"/>
    <x v="9"/>
    <s v="R1011"/>
    <s v="tier - 2"/>
    <n v="33074.94"/>
    <s v="tier - 1"/>
  </r>
  <r>
    <s v="Id1244"/>
    <s v=" Ms"/>
    <s v="McComb"/>
    <n v="25.6"/>
    <n v="5.65"/>
    <s v="No"/>
    <x v="0"/>
    <x v="0"/>
    <x v="2"/>
    <s v="No"/>
    <s v="Overweight"/>
    <s v="Normal"/>
    <d v="1994-07-28T00:00:00"/>
    <x v="27"/>
    <s v="R1011"/>
    <s v="tier - 2"/>
    <n v="33057.230000000003"/>
    <s v="tier - 1"/>
  </r>
  <r>
    <s v="Id1245"/>
    <s v=" Ms"/>
    <s v="Blake"/>
    <n v="29.545000000000002"/>
    <n v="8.41"/>
    <s v="yes"/>
    <x v="0"/>
    <x v="0"/>
    <x v="1"/>
    <s v="No"/>
    <s v="Overweight"/>
    <s v="Diabetes"/>
    <d v="1967-07-10T00:00:00"/>
    <x v="36"/>
    <s v="R1018"/>
    <s v="tier - 3"/>
    <n v="33025.32"/>
    <s v="tier - 2"/>
  </r>
  <r>
    <s v="Id1246"/>
    <s v=" Mr"/>
    <s v="Sambasivam"/>
    <n v="23.25"/>
    <n v="11.96"/>
    <s v="yes"/>
    <x v="0"/>
    <x v="0"/>
    <x v="0"/>
    <s v="No"/>
    <s v="Normal Weight"/>
    <s v="Diabetes"/>
    <d v="1995-07-08T00:00:00"/>
    <x v="9"/>
    <s v="R1012"/>
    <s v="tier - 1"/>
    <n v="33017.46"/>
    <s v="tier - 1"/>
  </r>
  <r>
    <s v="Id1247"/>
    <s v=" Mr"/>
    <s v="Maina"/>
    <n v="43.95"/>
    <n v="5.17"/>
    <s v="yes"/>
    <x v="0"/>
    <x v="1"/>
    <x v="1"/>
    <s v="No"/>
    <s v="Obesity"/>
    <s v="Normal"/>
    <d v="1971-08-24T00:00:00"/>
    <x v="11"/>
    <s v="R1011"/>
    <s v="tier - 1"/>
    <n v="32947.629999999997"/>
    <s v="tier - 2"/>
  </r>
  <r>
    <s v="Id1248"/>
    <s v=" Mr"/>
    <s v="Keshian"/>
    <n v="21.85"/>
    <n v="8.76"/>
    <s v="No"/>
    <x v="0"/>
    <x v="0"/>
    <x v="0"/>
    <s v="No"/>
    <s v="Normal Weight"/>
    <s v="Diabetes"/>
    <d v="1981-11-17T00:00:00"/>
    <x v="32"/>
    <s v="R1011"/>
    <s v="tier - 3"/>
    <n v="32906.69"/>
    <s v="tier - 2"/>
  </r>
  <r>
    <s v="Id1249"/>
    <s v=" Mr"/>
    <s v="Maas"/>
    <n v="25.73"/>
    <n v="7.99"/>
    <s v="No"/>
    <x v="0"/>
    <x v="0"/>
    <x v="2"/>
    <s v="No"/>
    <s v="Overweight"/>
    <s v="Diabetes"/>
    <d v="1995-12-04T00:00:00"/>
    <x v="32"/>
    <s v="R1011"/>
    <s v="tier - 2"/>
    <n v="32827.51"/>
    <s v="tier - 1"/>
  </r>
  <r>
    <s v="Id1250"/>
    <s v=" Ms"/>
    <s v="Sinasac"/>
    <n v="32.229999999999997"/>
    <n v="8.59"/>
    <s v="No"/>
    <x v="0"/>
    <x v="0"/>
    <x v="0"/>
    <s v="No"/>
    <s v="Obesity"/>
    <s v="Diabetes"/>
    <d v="1972-11-07T00:00:00"/>
    <x v="11"/>
    <s v="R1011"/>
    <s v="tier - 2"/>
    <n v="32765.33"/>
    <s v="tier - 2"/>
  </r>
  <r>
    <s v="Id1251"/>
    <s v=" Mr"/>
    <s v="Van De Kamp"/>
    <n v="32.204999999999998"/>
    <n v="6.14"/>
    <s v="No"/>
    <x v="0"/>
    <x v="0"/>
    <x v="2"/>
    <s v="No"/>
    <s v="Obesity"/>
    <s v="Prediabetes"/>
    <d v="1974-12-06T00:00:00"/>
    <x v="5"/>
    <s v="R1011"/>
    <s v="tier - 1"/>
    <n v="32760.48"/>
    <s v="tier - 1"/>
  </r>
  <r>
    <s v="Id1252"/>
    <s v=" Mr"/>
    <s v="Ruffo"/>
    <n v="26.41"/>
    <n v="4.08"/>
    <s v="No"/>
    <x v="0"/>
    <x v="0"/>
    <x v="2"/>
    <s v="No"/>
    <s v="Overweight"/>
    <s v="Normal"/>
    <d v="1990-07-09T00:00:00"/>
    <x v="10"/>
    <s v="R1011"/>
    <s v="tier - 1"/>
    <n v="32734.19"/>
    <s v="tier - 2"/>
  </r>
  <r>
    <s v="Id1253"/>
    <s v=" Ms"/>
    <s v="Long"/>
    <n v="30.2"/>
    <n v="6.25"/>
    <s v="yes"/>
    <x v="0"/>
    <x v="0"/>
    <x v="0"/>
    <s v="No"/>
    <s v="Obesity"/>
    <s v="Prediabetes"/>
    <d v="1990-09-30T00:00:00"/>
    <x v="10"/>
    <s v="R1011"/>
    <s v="tier - 2"/>
    <n v="32716.2"/>
    <s v="tier - 1"/>
  </r>
  <r>
    <s v="Id1254"/>
    <s v=" Mrs"/>
    <s v="Rohde"/>
    <n v="31.26"/>
    <n v="5.94"/>
    <s v="yes"/>
    <x v="0"/>
    <x v="0"/>
    <x v="1"/>
    <s v="No"/>
    <s v="Obesity"/>
    <s v="Prediabetes"/>
    <d v="1968-11-01T00:00:00"/>
    <x v="5"/>
    <s v="R1011"/>
    <s v="tier - 3"/>
    <n v="32686.080000000002"/>
    <s v="tier - 2"/>
  </r>
  <r>
    <s v="Id1255"/>
    <s v=" Ms"/>
    <s v="Bonzi"/>
    <n v="33.725000000000001"/>
    <n v="6.45"/>
    <s v="yes"/>
    <x v="0"/>
    <x v="0"/>
    <x v="0"/>
    <s v="No"/>
    <s v="Obesity"/>
    <s v="Prediabetes"/>
    <d v="1990-07-13T00:00:00"/>
    <x v="8"/>
    <s v="R1011"/>
    <s v="tier - 1"/>
    <n v="32672.11"/>
    <s v="tier - 1"/>
  </r>
  <r>
    <s v="Id1256"/>
    <s v=" Ms"/>
    <s v="Moore"/>
    <n v="28.9"/>
    <n v="5.74"/>
    <s v="yes"/>
    <x v="0"/>
    <x v="0"/>
    <x v="0"/>
    <s v="No"/>
    <s v="Overweight"/>
    <s v="Prediabetes"/>
    <d v="2003-10-08T00:00:00"/>
    <x v="21"/>
    <s v="R1011"/>
    <s v="tier - 2"/>
    <n v="32548.34"/>
    <s v="tier - 1"/>
  </r>
  <r>
    <s v="Id1257"/>
    <s v=" Mr"/>
    <s v="McGrane"/>
    <n v="45.69"/>
    <n v="4.43"/>
    <s v="yes"/>
    <x v="0"/>
    <x v="0"/>
    <x v="0"/>
    <s v="No"/>
    <s v="Obesity"/>
    <s v="Normal"/>
    <d v="1976-09-19T00:00:00"/>
    <x v="27"/>
    <s v="R1011"/>
    <s v="tier - 1"/>
    <n v="32485.46"/>
    <s v="tier - 2"/>
  </r>
  <r>
    <s v="Id1258"/>
    <s v=" Ms"/>
    <s v="Stepnowski"/>
    <n v="21.03"/>
    <n v="6.5"/>
    <s v="No"/>
    <x v="0"/>
    <x v="0"/>
    <x v="0"/>
    <s v="No"/>
    <s v="Normal Weight"/>
    <s v="Prediabetes"/>
    <d v="1981-09-27T00:00:00"/>
    <x v="10"/>
    <s v="R1011"/>
    <s v="tier - 2"/>
    <n v="32462.35"/>
    <s v="tier - 2"/>
  </r>
  <r>
    <s v="Id1259"/>
    <s v=" Mr"/>
    <s v="Merkle"/>
    <n v="37"/>
    <n v="8.75"/>
    <s v="No"/>
    <x v="0"/>
    <x v="0"/>
    <x v="0"/>
    <s v="No"/>
    <s v="Obesity"/>
    <s v="Diabetes"/>
    <d v="1976-08-09T00:00:00"/>
    <x v="9"/>
    <s v="R1012"/>
    <s v="tier - 3"/>
    <n v="32430.22"/>
    <s v="tier - 2"/>
  </r>
  <r>
    <s v="Id1260"/>
    <s v=" Mr"/>
    <s v="Schaefer"/>
    <n v="25.4"/>
    <n v="11.96"/>
    <s v="No"/>
    <x v="0"/>
    <x v="0"/>
    <x v="0"/>
    <s v="No"/>
    <s v="Overweight"/>
    <s v="Diabetes"/>
    <d v="1986-12-02T00:00:00"/>
    <x v="36"/>
    <s v="R1011"/>
    <s v="tier - 2"/>
    <n v="32288.49"/>
    <s v="tier - 2"/>
  </r>
  <r>
    <s v="Id1261"/>
    <s v=" Mr"/>
    <s v="Vigneron"/>
    <n v="32.299999999999997"/>
    <n v="10.54"/>
    <s v="No"/>
    <x v="0"/>
    <x v="0"/>
    <x v="0"/>
    <s v="No"/>
    <s v="Obesity"/>
    <s v="Diabetes"/>
    <d v="1975-12-17T00:00:00"/>
    <x v="27"/>
    <s v="R1012"/>
    <s v="tier - 3"/>
    <n v="32259.96"/>
    <s v="tier - 2"/>
  </r>
  <r>
    <s v="Id1262"/>
    <s v=" Ms"/>
    <s v="Mucci"/>
    <n v="23.94"/>
    <n v="4.54"/>
    <s v="yes"/>
    <x v="0"/>
    <x v="1"/>
    <x v="1"/>
    <s v="No"/>
    <s v="Normal Weight"/>
    <s v="Normal"/>
    <d v="1994-09-08T00:00:00"/>
    <x v="39"/>
    <s v="R1011"/>
    <s v="tier - 1"/>
    <n v="32222.81"/>
    <s v="tier - 2"/>
  </r>
  <r>
    <s v="Id1263"/>
    <s v=" Ms"/>
    <s v="MacDonald"/>
    <n v="46.4"/>
    <n v="5.71"/>
    <s v="No"/>
    <x v="0"/>
    <x v="0"/>
    <x v="0"/>
    <s v="No"/>
    <s v="Obesity"/>
    <s v="Prediabetes"/>
    <d v="1969-09-11T00:00:00"/>
    <x v="37"/>
    <s v="R1011"/>
    <s v="tier - 2"/>
    <n v="32192.76"/>
    <s v="tier - 1"/>
  </r>
  <r>
    <s v="Id1264"/>
    <s v=" Mr"/>
    <s v="Deng"/>
    <n v="40.375"/>
    <n v="6.25"/>
    <s v="yes"/>
    <x v="0"/>
    <x v="0"/>
    <x v="0"/>
    <s v="No"/>
    <s v="Obesity"/>
    <s v="Prediabetes"/>
    <d v="1978-11-10T00:00:00"/>
    <x v="37"/>
    <s v="R1011"/>
    <s v="tier - 3"/>
    <n v="32108.66"/>
    <s v="tier - 1"/>
  </r>
  <r>
    <s v="Id1265"/>
    <s v=" Mr"/>
    <s v="De Mata"/>
    <n v="28.7"/>
    <n v="9.4700000000000006"/>
    <s v="No"/>
    <x v="0"/>
    <x v="0"/>
    <x v="2"/>
    <s v="No"/>
    <s v="Overweight"/>
    <s v="Diabetes"/>
    <d v="1993-09-13T00:00:00"/>
    <x v="36"/>
    <s v="R1013"/>
    <s v="tier - 3"/>
    <n v="32086.21"/>
    <s v="tier - 1"/>
  </r>
  <r>
    <s v="Id1266"/>
    <s v=" Mr"/>
    <s v="Strickland"/>
    <n v="26.63"/>
    <n v="5.7"/>
    <s v="No"/>
    <x v="0"/>
    <x v="0"/>
    <x v="0"/>
    <s v="No"/>
    <s v="Overweight"/>
    <s v="Normal"/>
    <d v="1972-09-21T00:00:00"/>
    <x v="10"/>
    <s v="R1011"/>
    <s v="tier - 1"/>
    <n v="31980.89"/>
    <s v="tier - 2"/>
  </r>
  <r>
    <s v="Id1267"/>
    <s v=" Mr"/>
    <s v="Cheney"/>
    <n v="22.515000000000001"/>
    <n v="11.18"/>
    <s v="No"/>
    <x v="0"/>
    <x v="0"/>
    <x v="2"/>
    <s v="No"/>
    <s v="Normal Weight"/>
    <s v="Diabetes"/>
    <d v="1975-09-25T00:00:00"/>
    <x v="5"/>
    <s v="R1011"/>
    <s v="tier - 3"/>
    <n v="31897.1"/>
    <s v="tier - 2"/>
  </r>
  <r>
    <s v="Id1268"/>
    <s v=" Ms"/>
    <s v="Godoy"/>
    <n v="36.575000000000003"/>
    <n v="10.98"/>
    <s v="No"/>
    <x v="0"/>
    <x v="0"/>
    <x v="0"/>
    <s v="No"/>
    <s v="Obesity"/>
    <s v="Diabetes"/>
    <d v="1984-09-10T00:00:00"/>
    <x v="36"/>
    <s v="R1011"/>
    <s v="tier - 1"/>
    <n v="31743.919999999998"/>
    <s v="tier - 2"/>
  </r>
  <r>
    <s v="Id1269"/>
    <s v=" Ms"/>
    <s v="Rider"/>
    <n v="23.66"/>
    <n v="5.1100000000000003"/>
    <s v="yes"/>
    <x v="0"/>
    <x v="1"/>
    <x v="1"/>
    <s v="No"/>
    <s v="Normal Weight"/>
    <s v="Normal"/>
    <d v="1977-10-14T00:00:00"/>
    <x v="37"/>
    <s v="R1011"/>
    <s v="tier - 2"/>
    <n v="31736.7"/>
    <s v="tier - 2"/>
  </r>
  <r>
    <s v="Id1270"/>
    <s v=" Ms"/>
    <s v="Evans"/>
    <n v="18.62"/>
    <n v="10.24"/>
    <s v="No"/>
    <x v="0"/>
    <x v="0"/>
    <x v="0"/>
    <s v="No"/>
    <s v="Normal Weight"/>
    <s v="Diabetes"/>
    <d v="1975-10-29T00:00:00"/>
    <x v="8"/>
    <s v="R1012"/>
    <s v="tier - 1"/>
    <n v="31591.82"/>
    <s v="tier - 2"/>
  </r>
  <r>
    <s v="Id1271"/>
    <s v=" Mr"/>
    <s v="Anderson"/>
    <n v="19.190000000000001"/>
    <n v="7.71"/>
    <s v="yes"/>
    <x v="0"/>
    <x v="0"/>
    <x v="1"/>
    <s v="No"/>
    <s v="Normal Weight"/>
    <s v="Diabetes"/>
    <d v="1974-10-08T00:00:00"/>
    <x v="32"/>
    <s v="R1011"/>
    <s v="tier - 3"/>
    <n v="31368.81"/>
    <s v="tier - 2"/>
  </r>
  <r>
    <s v="Id1272"/>
    <s v=" Mr"/>
    <s v="Walters"/>
    <n v="27.5"/>
    <n v="6.03"/>
    <s v="No"/>
    <x v="0"/>
    <x v="0"/>
    <x v="0"/>
    <s v="No"/>
    <s v="Overweight"/>
    <s v="Prediabetes"/>
    <d v="1995-09-27T00:00:00"/>
    <x v="12"/>
    <s v="R1011"/>
    <s v="tier - 2"/>
    <n v="31328.27"/>
    <s v="tier - 2"/>
  </r>
  <r>
    <s v="Id1273"/>
    <s v=" Mr"/>
    <s v="Leboeuf"/>
    <n v="27.36"/>
    <n v="5.96"/>
    <s v="No"/>
    <x v="0"/>
    <x v="1"/>
    <x v="1"/>
    <s v="No"/>
    <s v="Overweight"/>
    <s v="Prediabetes"/>
    <d v="1968-07-09T00:00:00"/>
    <x v="11"/>
    <s v="R1017"/>
    <s v="tier - 1"/>
    <n v="31322.53"/>
    <s v="tier - 2"/>
  </r>
  <r>
    <s v="Id1274"/>
    <s v=" Mr"/>
    <s v="Scheibel"/>
    <n v="20.350000000000001"/>
    <n v="4.16"/>
    <s v="No"/>
    <x v="0"/>
    <x v="0"/>
    <x v="0"/>
    <s v="No"/>
    <s v="Normal Weight"/>
    <s v="Normal"/>
    <d v="2000-07-22T00:00:00"/>
    <x v="36"/>
    <s v="R1011"/>
    <s v="tier - 1"/>
    <n v="31234.560000000001"/>
    <s v="tier - 1"/>
  </r>
  <r>
    <s v="Id1275"/>
    <s v=" Mr"/>
    <s v="Ritter"/>
    <n v="24.035"/>
    <n v="6.11"/>
    <s v="No"/>
    <x v="0"/>
    <x v="0"/>
    <x v="0"/>
    <s v="No"/>
    <s v="Normal Weight"/>
    <s v="Prediabetes"/>
    <d v="2004-11-09T00:00:00"/>
    <x v="36"/>
    <s v="R1011"/>
    <s v="tier - 1"/>
    <n v="31196.61"/>
    <s v="tier - 2"/>
  </r>
  <r>
    <s v="Id1276"/>
    <s v=" Mr"/>
    <s v="Deeg"/>
    <n v="23.56"/>
    <n v="5.97"/>
    <s v="No"/>
    <x v="0"/>
    <x v="0"/>
    <x v="0"/>
    <s v="No"/>
    <s v="Normal Weight"/>
    <s v="Prediabetes"/>
    <d v="1961-09-09T00:00:00"/>
    <x v="27"/>
    <s v="R1011"/>
    <s v="tier - 2"/>
    <n v="30942.19"/>
    <s v="tier - 2"/>
  </r>
  <r>
    <s v="Id1277"/>
    <s v=" Ms"/>
    <s v="Pretot"/>
    <n v="27.17"/>
    <n v="10.81"/>
    <s v="No"/>
    <x v="0"/>
    <x v="0"/>
    <x v="2"/>
    <s v="No"/>
    <s v="Overweight"/>
    <s v="Diabetes"/>
    <d v="1988-09-05T00:00:00"/>
    <x v="11"/>
    <s v="R1011"/>
    <s v="tier - 1"/>
    <n v="30763.01"/>
    <s v="tier - 2"/>
  </r>
  <r>
    <s v="Id1278"/>
    <s v=" Ms"/>
    <s v="Willsey"/>
    <n v="34.32"/>
    <n v="5.7"/>
    <s v="yes"/>
    <x v="0"/>
    <x v="1"/>
    <x v="1"/>
    <s v="No"/>
    <s v="Obesity"/>
    <s v="Normal"/>
    <d v="1983-12-21T00:00:00"/>
    <x v="5"/>
    <s v="R1012"/>
    <s v="tier - 3"/>
    <n v="30724.44"/>
    <s v="tier - 2"/>
  </r>
  <r>
    <s v="Id1279"/>
    <s v=" Ms"/>
    <s v="Roach"/>
    <n v="23.87"/>
    <n v="4.7699999999999996"/>
    <s v="yes"/>
    <x v="0"/>
    <x v="1"/>
    <x v="1"/>
    <s v="No"/>
    <s v="Normal Weight"/>
    <s v="Normal"/>
    <d v="1999-09-21T00:00:00"/>
    <x v="11"/>
    <s v="R1011"/>
    <s v="tier - 2"/>
    <n v="30697.71"/>
    <s v="tier - 1"/>
  </r>
  <r>
    <s v="Id1280"/>
    <s v=" Mr"/>
    <s v="Jacobsen"/>
    <n v="30.15"/>
    <n v="4.25"/>
    <s v="No"/>
    <x v="0"/>
    <x v="0"/>
    <x v="1"/>
    <s v="No"/>
    <s v="Obesity"/>
    <s v="Normal"/>
    <d v="1986-08-10T00:00:00"/>
    <x v="38"/>
    <s v="R1011"/>
    <s v="tier - 1"/>
    <n v="30530.5"/>
    <s v="tier - 2"/>
  </r>
  <r>
    <s v="Id1281"/>
    <s v=" Mr"/>
    <s v="O'Hora"/>
    <n v="26.36"/>
    <n v="5.52"/>
    <s v="No"/>
    <x v="0"/>
    <x v="0"/>
    <x v="0"/>
    <s v="No"/>
    <s v="Overweight"/>
    <s v="Normal"/>
    <d v="1983-09-03T00:00:00"/>
    <x v="13"/>
    <s v="R1011"/>
    <s v="tier - 1"/>
    <n v="30457.37"/>
    <s v="tier - 2"/>
  </r>
  <r>
    <s v="Id1282"/>
    <s v=" Ms"/>
    <s v="Amato"/>
    <n v="45.32"/>
    <n v="6.53"/>
    <s v="yes"/>
    <x v="0"/>
    <x v="0"/>
    <x v="1"/>
    <s v="No"/>
    <s v="Obesity"/>
    <s v="Diabetes"/>
    <d v="1998-10-28T00:00:00"/>
    <x v="19"/>
    <s v="R1011"/>
    <s v="tier - 3"/>
    <n v="30422.03"/>
    <s v="tier - 2"/>
  </r>
  <r>
    <s v="Id1283"/>
    <s v=" Mr"/>
    <s v="Reed"/>
    <n v="31.93"/>
    <n v="4.82"/>
    <s v="yes"/>
    <x v="0"/>
    <x v="0"/>
    <x v="1"/>
    <s v="No"/>
    <s v="Obesity"/>
    <s v="Normal"/>
    <d v="1976-09-03T00:00:00"/>
    <x v="5"/>
    <s v="R1011"/>
    <s v="tier - 3"/>
    <n v="30409.53"/>
    <s v="tier - 2"/>
  </r>
  <r>
    <s v="Id1284"/>
    <s v=" Ms"/>
    <s v="Wegner"/>
    <n v="36"/>
    <n v="11.94"/>
    <s v="yes"/>
    <x v="0"/>
    <x v="0"/>
    <x v="1"/>
    <s v="No"/>
    <s v="Obesity"/>
    <s v="Diabetes"/>
    <d v="1969-07-30T00:00:00"/>
    <x v="21"/>
    <s v="R1011"/>
    <s v="tier - 2"/>
    <n v="30366.93"/>
    <s v="tier - 2"/>
  </r>
  <r>
    <s v="Id1285"/>
    <s v=" Ms"/>
    <s v="Bokun"/>
    <n v="32"/>
    <n v="7.85"/>
    <s v="yes"/>
    <x v="0"/>
    <x v="0"/>
    <x v="1"/>
    <s v="No"/>
    <s v="Obesity"/>
    <s v="Diabetes"/>
    <d v="2004-06-01T00:00:00"/>
    <x v="8"/>
    <s v="R1013"/>
    <s v="tier - 2"/>
    <n v="30328.27"/>
    <s v="tier - 2"/>
  </r>
  <r>
    <s v="Id1286"/>
    <s v=" Ms"/>
    <s v="Ainsley"/>
    <n v="29.37"/>
    <n v="8.01"/>
    <s v="yes"/>
    <x v="0"/>
    <x v="0"/>
    <x v="1"/>
    <s v="No"/>
    <s v="Overweight"/>
    <s v="Diabetes"/>
    <d v="1972-07-24T00:00:00"/>
    <x v="8"/>
    <s v="R1011"/>
    <s v="tier - 1"/>
    <n v="30284.639999999999"/>
    <s v="tier - 1"/>
  </r>
  <r>
    <s v="Id1287"/>
    <s v=" Ms"/>
    <s v="Foster"/>
    <n v="23.6"/>
    <n v="7.4"/>
    <s v="yes"/>
    <x v="0"/>
    <x v="0"/>
    <x v="1"/>
    <s v="No"/>
    <s v="Normal Weight"/>
    <s v="Diabetes"/>
    <d v="1962-09-15T00:00:00"/>
    <x v="8"/>
    <s v="R1011"/>
    <s v="tier - 1"/>
    <n v="30260"/>
    <s v="tier - 1"/>
  </r>
  <r>
    <s v="Id1288"/>
    <s v=" Ms"/>
    <s v="Overpeck"/>
    <n v="33.155000000000001"/>
    <n v="8.3800000000000008"/>
    <s v="yes"/>
    <x v="0"/>
    <x v="0"/>
    <x v="0"/>
    <s v="No"/>
    <s v="Obesity"/>
    <s v="Diabetes"/>
    <d v="1963-09-13T00:00:00"/>
    <x v="8"/>
    <s v="R1011"/>
    <s v="tier - 1"/>
    <n v="30184.94"/>
    <s v="tier - 1"/>
  </r>
  <r>
    <s v="Id1289"/>
    <s v=" Ms"/>
    <s v="Levine"/>
    <n v="24.32"/>
    <n v="11.56"/>
    <s v="yes"/>
    <x v="0"/>
    <x v="0"/>
    <x v="1"/>
    <s v="No"/>
    <s v="Normal Weight"/>
    <s v="Diabetes"/>
    <d v="1958-08-11T00:00:00"/>
    <x v="0"/>
    <s v="R1011"/>
    <s v="tier - 3"/>
    <n v="30166.62"/>
    <s v="tier - 1"/>
  </r>
  <r>
    <s v="Id1290"/>
    <s v=" Ms"/>
    <s v="Jean"/>
    <n v="36.299999999999997"/>
    <n v="4.6100000000000003"/>
    <s v="No"/>
    <x v="0"/>
    <x v="0"/>
    <x v="0"/>
    <s v="No"/>
    <s v="Obesity"/>
    <s v="Normal"/>
    <d v="1979-09-02T00:00:00"/>
    <x v="26"/>
    <s v="R1012"/>
    <s v="tier - 3"/>
    <n v="30095.97"/>
    <s v="tier - 2"/>
  </r>
  <r>
    <s v="Id1291"/>
    <s v=" Ms"/>
    <s v="Wild"/>
    <n v="34.4"/>
    <n v="4.95"/>
    <s v="No"/>
    <x v="0"/>
    <x v="1"/>
    <x v="1"/>
    <s v="No"/>
    <s v="Obesity"/>
    <s v="Normal"/>
    <d v="1967-06-16T00:00:00"/>
    <x v="38"/>
    <s v="R1011"/>
    <s v="tier - 1"/>
    <n v="30063.58"/>
    <s v="tier - 1"/>
  </r>
  <r>
    <s v="Id1292"/>
    <s v=" Ms"/>
    <s v="Tabor"/>
    <n v="30.9"/>
    <n v="5.04"/>
    <s v="No"/>
    <x v="0"/>
    <x v="0"/>
    <x v="0"/>
    <s v="No"/>
    <s v="Obesity"/>
    <s v="Normal"/>
    <d v="1981-08-04T00:00:00"/>
    <x v="9"/>
    <s v="R1012"/>
    <s v="tier - 3"/>
    <n v="30026.87"/>
    <s v="tier - 2"/>
  </r>
  <r>
    <s v="Id1293"/>
    <s v=" Ms"/>
    <s v="Steffen"/>
    <n v="28.6"/>
    <n v="5.42"/>
    <s v="No"/>
    <x v="0"/>
    <x v="0"/>
    <x v="0"/>
    <s v="No"/>
    <s v="Overweight"/>
    <s v="Normal"/>
    <d v="1991-10-05T00:00:00"/>
    <x v="13"/>
    <s v="R1011"/>
    <s v="tier - 1"/>
    <n v="29969.67"/>
    <s v="tier - 1"/>
  </r>
  <r>
    <s v="Id1294"/>
    <s v=" Ms"/>
    <s v="Tadich"/>
    <n v="27.83"/>
    <n v="5.39"/>
    <s v="No"/>
    <x v="0"/>
    <x v="0"/>
    <x v="0"/>
    <s v="No"/>
    <s v="Overweight"/>
    <s v="Normal"/>
    <d v="1976-06-12T00:00:00"/>
    <x v="37"/>
    <s v="R1011"/>
    <s v="tier - 1"/>
    <n v="29933.75"/>
    <s v="tier - 1"/>
  </r>
  <r>
    <s v="Id1295"/>
    <s v=" Mr"/>
    <s v="Christenson"/>
    <n v="39.64"/>
    <n v="6"/>
    <s v="No"/>
    <x v="0"/>
    <x v="1"/>
    <x v="1"/>
    <s v="No"/>
    <s v="Obesity"/>
    <s v="Prediabetes"/>
    <d v="1988-12-30T00:00:00"/>
    <x v="32"/>
    <s v="R1012"/>
    <s v="tier - 1"/>
    <n v="29929.56"/>
    <s v="tier - 1"/>
  </r>
  <r>
    <s v="Id1296"/>
    <s v=" Ms"/>
    <s v="Shell"/>
    <n v="38.479999999999997"/>
    <n v="6.02"/>
    <s v="No"/>
    <x v="0"/>
    <x v="0"/>
    <x v="1"/>
    <s v="No"/>
    <s v="Obesity"/>
    <s v="Prediabetes"/>
    <d v="1975-08-19T00:00:00"/>
    <x v="12"/>
    <s v="R1014"/>
    <s v="tier - 3"/>
    <n v="29899.25"/>
    <s v="tier - 1"/>
  </r>
  <r>
    <s v="Id1297"/>
    <s v=" Mr"/>
    <s v="Rao"/>
    <n v="36.200000000000003"/>
    <n v="4.62"/>
    <s v="No"/>
    <x v="0"/>
    <x v="0"/>
    <x v="2"/>
    <s v="No"/>
    <s v="Obesity"/>
    <s v="Normal"/>
    <d v="1989-12-30T00:00:00"/>
    <x v="9"/>
    <s v="R1014"/>
    <s v="tier - 3"/>
    <n v="29852.48"/>
    <s v="tier - 1"/>
  </r>
  <r>
    <s v="Id1298"/>
    <s v=" Mrs"/>
    <s v="Myers"/>
    <n v="27.13"/>
    <n v="5.59"/>
    <s v="No"/>
    <x v="0"/>
    <x v="0"/>
    <x v="1"/>
    <s v="No"/>
    <s v="Overweight"/>
    <s v="Normal"/>
    <d v="1982-10-29T00:00:00"/>
    <x v="38"/>
    <s v="R1012"/>
    <s v="tier - 1"/>
    <n v="29818.76"/>
    <s v="tier - 1"/>
  </r>
  <r>
    <s v="Id1299"/>
    <s v=" Ms"/>
    <s v="McLean"/>
    <n v="20.75"/>
    <n v="5.18"/>
    <s v="yes"/>
    <x v="0"/>
    <x v="0"/>
    <x v="2"/>
    <s v="No"/>
    <s v="Normal Weight"/>
    <s v="Normal"/>
    <d v="1981-08-13T00:00:00"/>
    <x v="32"/>
    <s v="R1011"/>
    <s v="tier - 2"/>
    <n v="29816.639999999999"/>
    <s v="tier - 1"/>
  </r>
  <r>
    <s v="Id1300"/>
    <s v=" Mr"/>
    <s v="Gomez"/>
    <n v="26.6"/>
    <n v="6.29"/>
    <s v="No"/>
    <x v="0"/>
    <x v="0"/>
    <x v="2"/>
    <s v="No"/>
    <s v="Overweight"/>
    <s v="Prediabetes"/>
    <d v="1993-07-27T00:00:00"/>
    <x v="36"/>
    <s v="R1012"/>
    <s v="tier - 1"/>
    <n v="29622.69"/>
    <s v="tier - 1"/>
  </r>
  <r>
    <s v="Id1301"/>
    <s v=" Mr"/>
    <s v="Hemingway"/>
    <n v="25.3"/>
    <n v="4.49"/>
    <s v="No"/>
    <x v="0"/>
    <x v="0"/>
    <x v="2"/>
    <s v="No"/>
    <s v="Overweight"/>
    <s v="Normal"/>
    <d v="1975-11-03T00:00:00"/>
    <x v="9"/>
    <s v="R1012"/>
    <s v="tier - 1"/>
    <n v="29583.8"/>
    <s v="tier - 1"/>
  </r>
  <r>
    <s v="Id1302"/>
    <s v=" Mr"/>
    <s v="Pett"/>
    <n v="18.84"/>
    <n v="11.82"/>
    <s v="yes"/>
    <x v="0"/>
    <x v="1"/>
    <x v="1"/>
    <s v="No"/>
    <s v="Normal Weight"/>
    <s v="Diabetes"/>
    <d v="1959-10-20T00:00:00"/>
    <x v="11"/>
    <s v="R1011"/>
    <s v="tier - 2"/>
    <n v="29523.17"/>
    <s v="tier - 1"/>
  </r>
  <r>
    <s v="Id1303"/>
    <s v=" Mr"/>
    <s v="Meingast"/>
    <n v="19.57"/>
    <n v="7.41"/>
    <s v="yes"/>
    <x v="0"/>
    <x v="0"/>
    <x v="1"/>
    <s v="No"/>
    <s v="Normal Weight"/>
    <s v="Diabetes"/>
    <d v="1987-07-16T00:00:00"/>
    <x v="27"/>
    <s v="R1011"/>
    <s v="tier - 1"/>
    <n v="29443.59"/>
    <s v="tier - 1"/>
  </r>
  <r>
    <s v="Id1304"/>
    <s v=" Mr"/>
    <s v="McCarthy"/>
    <n v="30.495000000000001"/>
    <n v="5.97"/>
    <s v="No"/>
    <x v="0"/>
    <x v="0"/>
    <x v="0"/>
    <s v="No"/>
    <s v="Obesity"/>
    <s v="Prediabetes"/>
    <d v="1985-11-07T00:00:00"/>
    <x v="8"/>
    <s v="R1011"/>
    <s v="tier - 1"/>
    <n v="29352.560000000001"/>
    <s v="tier - 1"/>
  </r>
  <r>
    <s v="Id1305"/>
    <s v=" Mr"/>
    <s v="Boyle"/>
    <n v="30.114999999999998"/>
    <n v="5.74"/>
    <s v="No"/>
    <x v="0"/>
    <x v="1"/>
    <x v="1"/>
    <s v="No"/>
    <s v="Obesity"/>
    <s v="Prediabetes"/>
    <d v="1958-06-05T00:00:00"/>
    <x v="27"/>
    <s v="R1011"/>
    <s v="tier - 2"/>
    <n v="29330.98"/>
    <s v="tier - 1"/>
  </r>
  <r>
    <s v="Id1306"/>
    <s v=" Mr"/>
    <s v="Gundersen"/>
    <n v="24.78"/>
    <n v="9.85"/>
    <s v="No"/>
    <x v="0"/>
    <x v="0"/>
    <x v="0"/>
    <s v="No"/>
    <s v="Normal Weight"/>
    <s v="Diabetes"/>
    <d v="1978-07-21T00:00:00"/>
    <x v="27"/>
    <s v="R1011"/>
    <s v="tier - 3"/>
    <n v="29227.599999999999"/>
    <s v="tier - 1"/>
  </r>
  <r>
    <s v="Id1307"/>
    <s v=" Mr"/>
    <s v="Wolswinkel"/>
    <n v="24.77"/>
    <n v="7.59"/>
    <s v="No"/>
    <x v="0"/>
    <x v="0"/>
    <x v="0"/>
    <s v="No"/>
    <s v="Normal Weight"/>
    <s v="Diabetes"/>
    <d v="1969-07-09T00:00:00"/>
    <x v="27"/>
    <s v="R1012"/>
    <s v="tier - 3"/>
    <n v="29186.48"/>
    <s v="tier - 1"/>
  </r>
  <r>
    <s v="Id1308"/>
    <s v=" Mr"/>
    <s v="Bomberger"/>
    <n v="16.579999999999998"/>
    <n v="6.98"/>
    <s v="yes"/>
    <x v="0"/>
    <x v="1"/>
    <x v="1"/>
    <s v="No"/>
    <s v="Underweight"/>
    <s v="Diabetes"/>
    <d v="1976-11-08T00:00:00"/>
    <x v="19"/>
    <s v="R1011"/>
    <s v="tier - 2"/>
    <n v="29160.39"/>
    <s v="tier - 1"/>
  </r>
  <r>
    <s v="Id1309"/>
    <s v=" Mr"/>
    <s v="Roy"/>
    <n v="38.17"/>
    <n v="4.7300000000000004"/>
    <s v="yes"/>
    <x v="0"/>
    <x v="0"/>
    <x v="0"/>
    <s v="No"/>
    <s v="Obesity"/>
    <s v="Normal"/>
    <d v="1961-12-24T00:00:00"/>
    <x v="38"/>
    <s v="R1011"/>
    <s v="tier - 3"/>
    <n v="29141.360000000001"/>
    <s v="tier - 1"/>
  </r>
  <r>
    <s v="Id1310"/>
    <s v=" Mr"/>
    <s v="Lapierre"/>
    <n v="39.424999999999997"/>
    <n v="4.76"/>
    <s v="yes"/>
    <x v="0"/>
    <x v="0"/>
    <x v="0"/>
    <s v="No"/>
    <s v="Obesity"/>
    <s v="Normal"/>
    <d v="1980-07-14T00:00:00"/>
    <x v="9"/>
    <s v="R1011"/>
    <s v="tier - 3"/>
    <n v="29114.21"/>
    <s v="tier - 1"/>
  </r>
  <r>
    <s v="Id1311"/>
    <s v=" Mr"/>
    <s v="Beaty"/>
    <n v="33.44"/>
    <n v="6.24"/>
    <s v="yes"/>
    <x v="0"/>
    <x v="0"/>
    <x v="0"/>
    <s v="No"/>
    <s v="Obesity"/>
    <s v="Prediabetes"/>
    <d v="1992-07-07T00:00:00"/>
    <x v="5"/>
    <s v="R1024"/>
    <s v="tier - 3"/>
    <n v="29007.82"/>
    <s v="tier - 1"/>
  </r>
  <r>
    <s v="Id1312"/>
    <s v=" Mr"/>
    <s v="Hammer"/>
    <n v="33.344999999999999"/>
    <n v="5.44"/>
    <s v="yes"/>
    <x v="0"/>
    <x v="0"/>
    <x v="0"/>
    <s v="No"/>
    <s v="Obesity"/>
    <s v="Normal"/>
    <d v="2003-09-01T00:00:00"/>
    <x v="27"/>
    <s v="R1011"/>
    <s v="tier - 3"/>
    <n v="28998.68"/>
    <s v="tier - 1"/>
  </r>
  <r>
    <s v="Id1313"/>
    <s v=" Ms"/>
    <s v="Randolph"/>
    <n v="38.79"/>
    <n v="5.08"/>
    <s v="No"/>
    <x v="0"/>
    <x v="1"/>
    <x v="1"/>
    <s v="No"/>
    <s v="Obesity"/>
    <s v="Normal"/>
    <d v="1959-12-05T00:00:00"/>
    <x v="10"/>
    <s v="R1011"/>
    <s v="tier - 1"/>
    <n v="28950.47"/>
    <s v="tier - 1"/>
  </r>
  <r>
    <s v="Id1314"/>
    <s v=" Ms"/>
    <s v="Masterson"/>
    <n v="30.684999999999999"/>
    <n v="4.87"/>
    <s v="No"/>
    <x v="0"/>
    <x v="1"/>
    <x v="1"/>
    <s v="No"/>
    <s v="Obesity"/>
    <s v="Normal"/>
    <d v="1962-07-25T00:00:00"/>
    <x v="10"/>
    <s v="R1012"/>
    <s v="tier - 1"/>
    <n v="28923.14"/>
    <s v="tier - 1"/>
  </r>
  <r>
    <s v="Id1315"/>
    <s v=" Mr"/>
    <s v="Friess"/>
    <n v="22.135000000000002"/>
    <n v="8.17"/>
    <s v="No"/>
    <x v="0"/>
    <x v="0"/>
    <x v="0"/>
    <s v="No"/>
    <s v="Normal Weight"/>
    <s v="Diabetes"/>
    <d v="1961-08-03T00:00:00"/>
    <x v="27"/>
    <s v="R1012"/>
    <s v="tier - 2"/>
    <n v="28868.66"/>
    <s v="tier - 1"/>
  </r>
  <r>
    <s v="Id1316"/>
    <s v=" Ms"/>
    <s v="Mantoni"/>
    <n v="33.33"/>
    <n v="7.61"/>
    <s v="No"/>
    <x v="0"/>
    <x v="0"/>
    <x v="0"/>
    <s v="No"/>
    <s v="Obesity"/>
    <s v="Diabetes"/>
    <d v="1990-12-05T00:00:00"/>
    <x v="28"/>
    <s v="R1024"/>
    <s v="tier - 3"/>
    <n v="28716.14"/>
    <s v="tier - 1"/>
  </r>
  <r>
    <s v="Id1317"/>
    <s v=" Ms"/>
    <s v="Bodeen"/>
    <n v="31.13"/>
    <n v="10.1"/>
    <s v="No"/>
    <x v="0"/>
    <x v="0"/>
    <x v="0"/>
    <s v="No"/>
    <s v="Obesity"/>
    <s v="Diabetes"/>
    <d v="1985-09-27T00:00:00"/>
    <x v="32"/>
    <s v="R1011"/>
    <s v="tier - 3"/>
    <n v="28542.86"/>
    <s v="tier - 1"/>
  </r>
  <r>
    <s v="Id1318"/>
    <s v=" Ms"/>
    <s v="McPherson"/>
    <n v="28.9"/>
    <n v="11.24"/>
    <s v="No"/>
    <x v="0"/>
    <x v="0"/>
    <x v="0"/>
    <s v="No"/>
    <s v="Overweight"/>
    <s v="Diabetes"/>
    <d v="1982-12-11T00:00:00"/>
    <x v="38"/>
    <s v="R1012"/>
    <s v="tier - 2"/>
    <n v="28476.73"/>
    <s v="tier - 1"/>
  </r>
  <r>
    <s v="Id1319"/>
    <s v=" Mr"/>
    <s v="Palko"/>
    <n v="43.31"/>
    <n v="6.1"/>
    <s v="yes"/>
    <x v="1"/>
    <x v="0"/>
    <x v="1"/>
    <s v="No"/>
    <s v="Obesity"/>
    <s v="Prediabetes"/>
    <d v="1974-09-16T00:00:00"/>
    <x v="12"/>
    <s v="R1011"/>
    <s v="tier - 1"/>
    <n v="28468.92"/>
    <s v="tier - 1"/>
  </r>
  <r>
    <s v="Id1320"/>
    <s v=" Ms"/>
    <s v="Breathitt"/>
    <n v="22.8"/>
    <n v="6.98"/>
    <s v="No"/>
    <x v="0"/>
    <x v="0"/>
    <x v="0"/>
    <s v="No"/>
    <s v="Normal Weight"/>
    <s v="Diabetes"/>
    <d v="1990-12-24T00:00:00"/>
    <x v="27"/>
    <s v="R1011"/>
    <s v="tier - 2"/>
    <n v="28302.33"/>
    <s v="tier - 1"/>
  </r>
  <r>
    <s v="Id1321"/>
    <s v=" Mr"/>
    <s v="Evora"/>
    <n v="19.09"/>
    <n v="4"/>
    <s v="yes"/>
    <x v="0"/>
    <x v="0"/>
    <x v="1"/>
    <s v="No"/>
    <s v="Normal Weight"/>
    <s v="Normal"/>
    <d v="1963-11-25T00:00:00"/>
    <x v="11"/>
    <s v="R1011"/>
    <s v="tier - 1"/>
    <n v="28287.9"/>
    <s v="tier - 1"/>
  </r>
  <r>
    <s v="Id1322"/>
    <s v=" Ms"/>
    <s v="Fischer"/>
    <n v="23.37"/>
    <n v="4.2300000000000004"/>
    <s v="No"/>
    <x v="0"/>
    <x v="0"/>
    <x v="0"/>
    <s v="No"/>
    <s v="Normal Weight"/>
    <s v="Normal"/>
    <d v="1999-09-06T00:00:00"/>
    <x v="27"/>
    <s v="R1012"/>
    <s v="tier - 3"/>
    <n v="28245.34"/>
    <s v="tier - 1"/>
  </r>
  <r>
    <s v="Id1323"/>
    <s v=" Ms"/>
    <s v="Deba"/>
    <n v="33.44"/>
    <n v="4.72"/>
    <s v="yes"/>
    <x v="0"/>
    <x v="0"/>
    <x v="0"/>
    <s v="No"/>
    <s v="Obesity"/>
    <s v="Normal"/>
    <d v="1960-11-22T00:00:00"/>
    <x v="10"/>
    <s v="R1012"/>
    <s v="tier - 2"/>
    <n v="28101.33"/>
    <s v="tier - 1"/>
  </r>
  <r>
    <s v="Id1324"/>
    <s v=" Ms"/>
    <s v="Leloup"/>
    <n v="28.05"/>
    <n v="5.63"/>
    <s v="yes"/>
    <x v="0"/>
    <x v="0"/>
    <x v="0"/>
    <s v="No"/>
    <s v="Overweight"/>
    <s v="Normal"/>
    <d v="1985-11-29T00:00:00"/>
    <x v="27"/>
    <s v="R1012"/>
    <s v="tier - 2"/>
    <n v="28006.94"/>
    <s v="tier - 1"/>
  </r>
  <r>
    <s v="Id1325"/>
    <s v=" Ms"/>
    <s v="Labare"/>
    <n v="27.72"/>
    <n v="5.83"/>
    <s v="yes"/>
    <x v="0"/>
    <x v="0"/>
    <x v="0"/>
    <s v="No"/>
    <s v="Overweight"/>
    <s v="Prediabetes"/>
    <d v="1999-12-21T00:00:00"/>
    <x v="0"/>
    <s v="R1011"/>
    <s v="tier - 1"/>
    <n v="27980.77"/>
    <s v="tier - 1"/>
  </r>
  <r>
    <s v="Id1326"/>
    <s v=" Ms"/>
    <s v="Arouca"/>
    <n v="29.81"/>
    <n v="9.23"/>
    <s v="No"/>
    <x v="0"/>
    <x v="0"/>
    <x v="0"/>
    <s v="No"/>
    <s v="Overweight"/>
    <s v="Diabetes"/>
    <d v="1961-07-28T00:00:00"/>
    <x v="44"/>
    <s v="R1011"/>
    <s v="tier - 3"/>
    <n v="27941.29"/>
    <s v="tier - 1"/>
  </r>
  <r>
    <s v="Id1327"/>
    <s v=" Ms"/>
    <s v="Reese"/>
    <n v="23.98"/>
    <n v="9.89"/>
    <s v="No"/>
    <x v="0"/>
    <x v="0"/>
    <x v="0"/>
    <s v="No"/>
    <s v="Normal Weight"/>
    <s v="Diabetes"/>
    <d v="1991-06-04T00:00:00"/>
    <x v="36"/>
    <s v="R1012"/>
    <s v="tier - 3"/>
    <n v="27931.11"/>
    <s v="tier - 1"/>
  </r>
  <r>
    <s v="Id1328"/>
    <s v=" Mr"/>
    <s v="McCloskey"/>
    <n v="17.34"/>
    <n v="12"/>
    <s v="No"/>
    <x v="0"/>
    <x v="0"/>
    <x v="0"/>
    <s v="No"/>
    <s v="Underweight"/>
    <s v="Diabetes"/>
    <d v="1989-11-21T00:00:00"/>
    <x v="13"/>
    <s v="R1012"/>
    <s v="tier - 2"/>
    <n v="27925.86"/>
    <s v="tier - 1"/>
  </r>
  <r>
    <s v="Id1329"/>
    <s v=" Mrs"/>
    <s v="Tedsen"/>
    <n v="40.39"/>
    <n v="4.24"/>
    <s v="yes"/>
    <x v="0"/>
    <x v="1"/>
    <x v="1"/>
    <s v="No"/>
    <s v="Obesity"/>
    <s v="Normal"/>
    <d v="1985-12-04T00:00:00"/>
    <x v="5"/>
    <s v="R1011"/>
    <s v="tier - 1"/>
    <n v="27849.94"/>
    <s v="tier - 1"/>
  </r>
  <r>
    <s v="Id1330"/>
    <s v=" Mr"/>
    <s v="Koehlinger"/>
    <n v="25.96"/>
    <n v="4.68"/>
    <s v="yes"/>
    <x v="0"/>
    <x v="1"/>
    <x v="1"/>
    <s v="No"/>
    <s v="Overweight"/>
    <s v="Normal"/>
    <d v="2002-12-06T00:00:00"/>
    <x v="10"/>
    <s v="R1013"/>
    <s v="tier - 3"/>
    <n v="27724.29"/>
    <s v="tier - 1"/>
  </r>
  <r>
    <s v="Id1331"/>
    <s v=" Ms"/>
    <s v="Pielechaty"/>
    <n v="17.68"/>
    <n v="8.57"/>
    <s v="yes"/>
    <x v="0"/>
    <x v="1"/>
    <x v="1"/>
    <s v="No"/>
    <s v="Underweight"/>
    <s v="Diabetes"/>
    <d v="1992-07-03T00:00:00"/>
    <x v="11"/>
    <s v="R1011"/>
    <s v="tier - 2"/>
    <n v="27696.11"/>
    <s v="tier - 1"/>
  </r>
  <r>
    <s v="Id1332"/>
    <s v=" Mr"/>
    <s v="Korhonen"/>
    <n v="30.875"/>
    <n v="4.0999999999999996"/>
    <s v="No"/>
    <x v="0"/>
    <x v="0"/>
    <x v="0"/>
    <s v="No"/>
    <s v="Obesity"/>
    <s v="Normal"/>
    <d v="1997-10-07T00:00:00"/>
    <x v="11"/>
    <s v="R1019"/>
    <s v="tier - 1"/>
    <n v="27625.17"/>
    <s v="tier - 1"/>
  </r>
  <r>
    <s v="Id1333"/>
    <s v=" Mrs"/>
    <s v="Kehr"/>
    <n v="30.81"/>
    <n v="4.49"/>
    <s v="No"/>
    <x v="0"/>
    <x v="0"/>
    <x v="0"/>
    <s v="No"/>
    <s v="Obesity"/>
    <s v="Normal"/>
    <d v="1997-09-09T00:00:00"/>
    <x v="37"/>
    <s v="R1011"/>
    <s v="tier - 3"/>
    <n v="27619.360000000001"/>
    <s v="tier - 2"/>
  </r>
  <r>
    <s v="Id1334"/>
    <s v=" Mr"/>
    <s v="Montagna"/>
    <n v="36.85"/>
    <n v="8.8000000000000007"/>
    <s v="No"/>
    <x v="0"/>
    <x v="0"/>
    <x v="2"/>
    <s v="No"/>
    <s v="Obesity"/>
    <s v="Diabetes"/>
    <d v="1992-06-11T00:00:00"/>
    <x v="8"/>
    <s v="R1011"/>
    <s v="tier - 3"/>
    <n v="27614.71"/>
    <s v="tier - 2"/>
  </r>
  <r>
    <s v="Id1335"/>
    <s v=" Mr"/>
    <s v="M√ºller"/>
    <n v="35.86"/>
    <n v="7.93"/>
    <s v="No"/>
    <x v="0"/>
    <x v="0"/>
    <x v="2"/>
    <s v="No"/>
    <s v="Obesity"/>
    <s v="Diabetes"/>
    <d v="1985-11-06T00:00:00"/>
    <x v="5"/>
    <s v="R1011"/>
    <s v="tier - 1"/>
    <n v="27598.93"/>
    <s v="tier - 2"/>
  </r>
  <r>
    <s v="Id1336"/>
    <s v=" Mr"/>
    <s v="Baker"/>
    <n v="30.3"/>
    <n v="9.4499999999999993"/>
    <s v="No"/>
    <x v="0"/>
    <x v="0"/>
    <x v="2"/>
    <s v="No"/>
    <s v="Obesity"/>
    <s v="Diabetes"/>
    <d v="1984-07-22T00:00:00"/>
    <x v="21"/>
    <s v="R1011"/>
    <s v="tier - 2"/>
    <n v="27534.53"/>
    <s v="tier - 2"/>
  </r>
  <r>
    <s v="Id1337"/>
    <s v=" Mr"/>
    <s v="Sidebottom"/>
    <n v="32.015000000000001"/>
    <n v="7.67"/>
    <s v="No"/>
    <x v="0"/>
    <x v="0"/>
    <x v="0"/>
    <s v="No"/>
    <s v="Obesity"/>
    <s v="Diabetes"/>
    <d v="1965-10-19T00:00:00"/>
    <x v="12"/>
    <s v="R1011"/>
    <s v="tier - 3"/>
    <n v="27533.91"/>
    <s v="tier - 2"/>
  </r>
  <r>
    <s v="Id1338"/>
    <s v=" Mrs"/>
    <s v="Johnson"/>
    <n v="25.06"/>
    <n v="10.53"/>
    <s v="No"/>
    <x v="0"/>
    <x v="0"/>
    <x v="2"/>
    <s v="No"/>
    <s v="Overweight"/>
    <s v="Diabetes"/>
    <d v="1981-10-03T00:00:00"/>
    <x v="32"/>
    <s v="R1011"/>
    <s v="tier - 1"/>
    <n v="27495.59"/>
    <s v="tier - 2"/>
  </r>
  <r>
    <s v="Id1339"/>
    <s v=" Mr"/>
    <s v="Morris"/>
    <n v="18.829999999999998"/>
    <n v="10.08"/>
    <s v="yes"/>
    <x v="0"/>
    <x v="0"/>
    <x v="0"/>
    <s v="No"/>
    <s v="Normal Weight"/>
    <s v="Diabetes"/>
    <d v="1985-12-05T00:00:00"/>
    <x v="38"/>
    <s v="R1013"/>
    <s v="tier - 1"/>
    <n v="27432.73"/>
    <s v="tier - 2"/>
  </r>
  <r>
    <s v="Id1340"/>
    <s v=" Mr"/>
    <s v="Chaisson"/>
    <n v="47.52"/>
    <n v="11.39"/>
    <s v="yes"/>
    <x v="0"/>
    <x v="0"/>
    <x v="1"/>
    <s v="No"/>
    <s v="Obesity"/>
    <s v="Diabetes"/>
    <d v="1969-10-16T00:00:00"/>
    <x v="3"/>
    <s v="R1011"/>
    <s v="tier - 2"/>
    <n v="27346.04"/>
    <s v="tier - 2"/>
  </r>
  <r>
    <s v="Id1341"/>
    <s v=" Mrs"/>
    <s v="Pigott"/>
    <n v="37.82"/>
    <n v="6.36"/>
    <s v="No"/>
    <x v="0"/>
    <x v="0"/>
    <x v="0"/>
    <s v="No"/>
    <s v="Obesity"/>
    <s v="Prediabetes"/>
    <d v="1968-06-06T00:00:00"/>
    <x v="21"/>
    <s v="R1011"/>
    <s v="tier - 2"/>
    <n v="27322.73"/>
    <s v="tier - 2"/>
  </r>
  <r>
    <s v="Id1342"/>
    <s v=" Ms"/>
    <s v="Cochrane"/>
    <n v="44.16"/>
    <n v="5.31"/>
    <s v="yes"/>
    <x v="0"/>
    <x v="0"/>
    <x v="0"/>
    <s v="No"/>
    <s v="Obesity"/>
    <s v="Normal"/>
    <d v="1999-12-02T00:00:00"/>
    <x v="38"/>
    <s v="R1011"/>
    <s v="tier - 1"/>
    <n v="27236.959999999999"/>
    <s v="tier - 2"/>
  </r>
  <r>
    <s v="Id1343"/>
    <s v=" Mrs"/>
    <s v="Armitage"/>
    <n v="37.049999999999997"/>
    <n v="4.74"/>
    <s v="No"/>
    <x v="0"/>
    <x v="1"/>
    <x v="1"/>
    <s v="No"/>
    <s v="Obesity"/>
    <s v="Normal"/>
    <d v="1965-12-21T00:00:00"/>
    <x v="0"/>
    <s v="R1011"/>
    <s v="tier - 1"/>
    <n v="27218.44"/>
    <s v="tier - 2"/>
  </r>
  <r>
    <s v="Id1344"/>
    <s v=" Ms"/>
    <s v="Shen"/>
    <n v="18.66"/>
    <n v="11.35"/>
    <s v="No"/>
    <x v="0"/>
    <x v="0"/>
    <x v="0"/>
    <s v="No"/>
    <s v="Normal Weight"/>
    <s v="Diabetes"/>
    <d v="1970-10-02T00:00:00"/>
    <x v="13"/>
    <s v="R1011"/>
    <s v="tier - 2"/>
    <n v="27117.99"/>
    <s v="tier - 2"/>
  </r>
  <r>
    <s v="Id1345"/>
    <s v=" Mr"/>
    <s v="O'Kelly"/>
    <n v="36.200000000000003"/>
    <n v="6.81"/>
    <s v="yes"/>
    <x v="0"/>
    <x v="0"/>
    <x v="1"/>
    <s v="No"/>
    <s v="Obesity"/>
    <s v="Diabetes"/>
    <d v="1990-12-13T00:00:00"/>
    <x v="37"/>
    <s v="R1011"/>
    <s v="tier - 3"/>
    <n v="27092.38"/>
    <s v="tier - 2"/>
  </r>
  <r>
    <s v="Id1346"/>
    <s v=" Ms"/>
    <s v="Huff"/>
    <n v="18.87"/>
    <n v="8.06"/>
    <s v="No"/>
    <x v="0"/>
    <x v="0"/>
    <x v="0"/>
    <s v="No"/>
    <s v="Normal Weight"/>
    <s v="Diabetes"/>
    <d v="1994-07-02T00:00:00"/>
    <x v="8"/>
    <s v="R1013"/>
    <s v="tier - 2"/>
    <n v="27080.639999999999"/>
    <s v="tier - 2"/>
  </r>
  <r>
    <s v="Id1347"/>
    <s v=" Mr"/>
    <s v="Dye"/>
    <n v="32.299999999999997"/>
    <n v="6.74"/>
    <s v="yes"/>
    <x v="0"/>
    <x v="0"/>
    <x v="1"/>
    <s v="No"/>
    <s v="Obesity"/>
    <s v="Diabetes"/>
    <d v="1958-06-30T00:00:00"/>
    <x v="37"/>
    <s v="R1011"/>
    <s v="tier - 2"/>
    <n v="27037.91"/>
    <s v="tier - 2"/>
  </r>
  <r>
    <s v="Id1348"/>
    <s v=" Ms"/>
    <s v="Willard"/>
    <n v="22.64"/>
    <n v="6.54"/>
    <s v="yes"/>
    <x v="0"/>
    <x v="0"/>
    <x v="2"/>
    <s v="No"/>
    <s v="Normal Weight"/>
    <s v="Diabetes"/>
    <d v="1960-07-09T00:00:00"/>
    <x v="26"/>
    <s v="R1011"/>
    <s v="tier - 2"/>
    <n v="27000.98"/>
    <s v="tier - 2"/>
  </r>
  <r>
    <s v="Id1349"/>
    <s v=" Mrs"/>
    <s v="D'Addario"/>
    <n v="28.69"/>
    <n v="5.4"/>
    <s v="No"/>
    <x v="0"/>
    <x v="0"/>
    <x v="0"/>
    <s v="No"/>
    <s v="Overweight"/>
    <s v="Normal"/>
    <d v="2000-11-09T00:00:00"/>
    <x v="17"/>
    <s v="R1013"/>
    <s v="tier - 3"/>
    <n v="26936.98"/>
    <s v="tier - 2"/>
  </r>
  <r>
    <s v="Id1350"/>
    <s v=" Mr"/>
    <s v="Buchanan"/>
    <n v="28.16"/>
    <n v="5.58"/>
    <s v="yes"/>
    <x v="0"/>
    <x v="0"/>
    <x v="0"/>
    <s v="No"/>
    <s v="Overweight"/>
    <s v="Normal"/>
    <d v="1958-12-25T00:00:00"/>
    <x v="12"/>
    <s v="R1013"/>
    <s v="tier - 1"/>
    <n v="26926.51"/>
    <s v="tier - 2"/>
  </r>
  <r>
    <s v="Id1351"/>
    <s v=" Ms"/>
    <s v="Clark"/>
    <n v="45.54"/>
    <n v="5.84"/>
    <s v="No"/>
    <x v="0"/>
    <x v="1"/>
    <x v="1"/>
    <s v="No"/>
    <s v="Obesity"/>
    <s v="Prediabetes"/>
    <d v="1991-08-22T00:00:00"/>
    <x v="28"/>
    <s v="R1011"/>
    <s v="tier - 2"/>
    <n v="26912.560000000001"/>
    <s v="tier - 2"/>
  </r>
  <r>
    <s v="Id1352"/>
    <s v=" Mr"/>
    <s v="Waterson"/>
    <n v="28.7"/>
    <n v="4.2"/>
    <s v="No"/>
    <x v="0"/>
    <x v="0"/>
    <x v="0"/>
    <s v="No"/>
    <s v="Overweight"/>
    <s v="Normal"/>
    <d v="1988-07-22T00:00:00"/>
    <x v="19"/>
    <s v="R1017"/>
    <s v="tier - 1"/>
    <n v="26607.89"/>
    <s v="tier - 2"/>
  </r>
  <r>
    <s v="Id1353"/>
    <s v=" Ms"/>
    <s v="Piras"/>
    <n v="27.74"/>
    <n v="6.06"/>
    <s v="yes"/>
    <x v="0"/>
    <x v="0"/>
    <x v="0"/>
    <s v="No"/>
    <s v="Overweight"/>
    <s v="Prediabetes"/>
    <d v="2004-09-05T00:00:00"/>
    <x v="42"/>
    <s v="R1013"/>
    <s v="tier - 2"/>
    <n v="26479.4"/>
    <s v="tier - 2"/>
  </r>
  <r>
    <s v="Id1354"/>
    <s v=" Ms"/>
    <s v="Olson"/>
    <n v="36.954999999999998"/>
    <n v="7.57"/>
    <s v="No"/>
    <x v="0"/>
    <x v="0"/>
    <x v="0"/>
    <s v="No"/>
    <s v="Obesity"/>
    <s v="Diabetes"/>
    <d v="1970-08-27T00:00:00"/>
    <x v="5"/>
    <s v="R1011"/>
    <s v="tier - 3"/>
    <n v="26467.1"/>
    <s v="tier - 2"/>
  </r>
  <r>
    <s v="Id1355"/>
    <s v=" Ms"/>
    <s v="Manfredi"/>
    <n v="30.69"/>
    <n v="6.15"/>
    <s v="No"/>
    <x v="0"/>
    <x v="0"/>
    <x v="0"/>
    <s v="No"/>
    <s v="Obesity"/>
    <s v="Prediabetes"/>
    <d v="1974-09-21T00:00:00"/>
    <x v="7"/>
    <s v="R1011"/>
    <s v="tier - 2"/>
    <n v="26392.26"/>
    <s v="tier - 2"/>
  </r>
  <r>
    <s v="Id1356"/>
    <s v=" Ms"/>
    <s v="Landberg"/>
    <n v="24.984999999999999"/>
    <n v="4.5599999999999996"/>
    <s v="No"/>
    <x v="0"/>
    <x v="0"/>
    <x v="0"/>
    <s v="No"/>
    <s v="Normal Weight"/>
    <s v="Normal"/>
    <d v="2004-12-05T00:00:00"/>
    <x v="11"/>
    <s v="R1013"/>
    <s v="tier - 3"/>
    <n v="26316.59"/>
    <s v="tier - 2"/>
  </r>
  <r>
    <s v="Id1357"/>
    <s v=" Ms"/>
    <s v="Flynn"/>
    <n v="39.42"/>
    <n v="4.72"/>
    <s v="yes"/>
    <x v="0"/>
    <x v="0"/>
    <x v="1"/>
    <s v="No"/>
    <s v="Obesity"/>
    <s v="Normal"/>
    <d v="1975-06-04T00:00:00"/>
    <x v="21"/>
    <s v="R1013"/>
    <s v="tier - 1"/>
    <n v="26236.58"/>
    <s v="tier - 2"/>
  </r>
  <r>
    <s v="Id1358"/>
    <s v=" Mr"/>
    <s v="Bishop"/>
    <n v="16.8"/>
    <n v="7.98"/>
    <s v="No"/>
    <x v="0"/>
    <x v="0"/>
    <x v="0"/>
    <s v="No"/>
    <s v="Underweight"/>
    <s v="Diabetes"/>
    <d v="1973-07-07T00:00:00"/>
    <x v="17"/>
    <s v="R1011"/>
    <s v="tier - 3"/>
    <n v="26140.36"/>
    <s v="tier - 2"/>
  </r>
  <r>
    <s v="Id1359"/>
    <s v=" Ms"/>
    <s v="Devitt"/>
    <n v="23.274999999999999"/>
    <n v="6.26"/>
    <s v="yes"/>
    <x v="0"/>
    <x v="1"/>
    <x v="1"/>
    <s v="No"/>
    <s v="Normal Weight"/>
    <s v="Prediabetes"/>
    <d v="2002-10-11T00:00:00"/>
    <x v="39"/>
    <s v="R1013"/>
    <s v="tier - 1"/>
    <n v="26125.67"/>
    <s v="tier - 2"/>
  </r>
  <r>
    <s v="Id1360"/>
    <s v=" Ms"/>
    <s v="Lynch"/>
    <n v="22.8"/>
    <n v="4.29"/>
    <s v="yes"/>
    <x v="0"/>
    <x v="1"/>
    <x v="1"/>
    <s v="No"/>
    <s v="Normal Weight"/>
    <s v="Normal"/>
    <d v="2000-12-26T00:00:00"/>
    <x v="32"/>
    <s v="R1011"/>
    <s v="tier - 3"/>
    <n v="26026.97"/>
    <s v="tier - 2"/>
  </r>
  <r>
    <s v="Id1361"/>
    <s v=" Mr"/>
    <s v="Tramontano"/>
    <n v="24.3"/>
    <n v="5.43"/>
    <s v="No"/>
    <x v="0"/>
    <x v="0"/>
    <x v="2"/>
    <s v="No"/>
    <s v="Normal Weight"/>
    <s v="Normal"/>
    <d v="2001-06-05T00:00:00"/>
    <x v="12"/>
    <s v="R1011"/>
    <s v="tier - 2"/>
    <n v="26018.95"/>
    <s v="tier - 2"/>
  </r>
  <r>
    <s v="Id1362"/>
    <s v=" Mr"/>
    <s v="Davidson"/>
    <n v="25.13"/>
    <n v="8"/>
    <s v="yes"/>
    <x v="0"/>
    <x v="0"/>
    <x v="1"/>
    <s v="No"/>
    <s v="Overweight"/>
    <s v="Diabetes"/>
    <d v="1970-12-03T00:00:00"/>
    <x v="44"/>
    <s v="R1011"/>
    <s v="tier - 2"/>
    <n v="25992.82"/>
    <s v="tier - 2"/>
  </r>
  <r>
    <s v="Id1363"/>
    <s v=" Mr"/>
    <s v="Burke"/>
    <n v="22.72"/>
    <n v="9.9600000000000009"/>
    <s v="yes"/>
    <x v="0"/>
    <x v="0"/>
    <x v="2"/>
    <s v="No"/>
    <s v="Normal Weight"/>
    <s v="Diabetes"/>
    <d v="1963-08-21T00:00:00"/>
    <x v="19"/>
    <s v="R1012"/>
    <s v="tier - 3"/>
    <n v="25678.78"/>
    <s v="tier - 2"/>
  </r>
  <r>
    <s v="Id1364"/>
    <s v=" Ms"/>
    <s v="McGraw"/>
    <n v="32.6"/>
    <n v="6.8"/>
    <s v="yes"/>
    <x v="0"/>
    <x v="0"/>
    <x v="0"/>
    <s v="No"/>
    <s v="Obesity"/>
    <s v="Diabetes"/>
    <d v="1972-07-17T00:00:00"/>
    <x v="28"/>
    <s v="R1024"/>
    <s v="tier - 3"/>
    <n v="25656.58"/>
    <s v="tier - 2"/>
  </r>
  <r>
    <s v="Id1365"/>
    <s v=" Ms"/>
    <s v="Fellure"/>
    <n v="17.28"/>
    <n v="6.22"/>
    <s v="yes"/>
    <x v="0"/>
    <x v="0"/>
    <x v="2"/>
    <s v="No"/>
    <s v="Underweight"/>
    <s v="Prediabetes"/>
    <d v="2001-08-02T00:00:00"/>
    <x v="19"/>
    <s v="R1011"/>
    <s v="tier - 1"/>
    <n v="25648.98"/>
    <s v="tier - 2"/>
  </r>
  <r>
    <s v="Id1366"/>
    <s v=" Mrs"/>
    <s v="Sanford"/>
    <n v="27.92"/>
    <n v="5.79"/>
    <s v="No"/>
    <x v="0"/>
    <x v="0"/>
    <x v="1"/>
    <s v="No"/>
    <s v="Overweight"/>
    <s v="Prediabetes"/>
    <d v="1968-12-11T00:00:00"/>
    <x v="38"/>
    <s v="R1011"/>
    <s v="tier - 3"/>
    <n v="25517.11"/>
    <s v="tier - 2"/>
  </r>
  <r>
    <s v="Id1367"/>
    <s v=" Ms"/>
    <s v="Wrenn"/>
    <n v="38.284999999999997"/>
    <n v="5.41"/>
    <s v="No"/>
    <x v="0"/>
    <x v="0"/>
    <x v="0"/>
    <s v="No"/>
    <s v="Obesity"/>
    <s v="Normal"/>
    <d v="1968-08-22T00:00:00"/>
    <x v="21"/>
    <s v="R1011"/>
    <s v="tier - 2"/>
    <n v="25382.3"/>
    <s v="tier - 2"/>
  </r>
  <r>
    <s v="Id1368"/>
    <s v=" Mr"/>
    <s v="Lindsey"/>
    <n v="16.48"/>
    <n v="11.05"/>
    <s v="No"/>
    <x v="0"/>
    <x v="0"/>
    <x v="0"/>
    <s v="No"/>
    <s v="Underweight"/>
    <s v="Diabetes"/>
    <d v="1972-09-26T00:00:00"/>
    <x v="7"/>
    <s v="R1013"/>
    <s v="tier - 2"/>
    <n v="25333.33"/>
    <s v="tier - 2"/>
  </r>
  <r>
    <s v="Id1369"/>
    <s v=" Mr"/>
    <s v="Krueger"/>
    <n v="38.57"/>
    <n v="6.27"/>
    <s v="No"/>
    <x v="0"/>
    <x v="0"/>
    <x v="0"/>
    <s v="No"/>
    <s v="Obesity"/>
    <s v="Prediabetes"/>
    <d v="1975-12-14T00:00:00"/>
    <x v="21"/>
    <s v="R1011"/>
    <s v="tier - 1"/>
    <n v="25309.49"/>
    <s v="tier - 2"/>
  </r>
  <r>
    <s v="Id1370"/>
    <s v=" Mr"/>
    <s v="Babler"/>
    <n v="43.85"/>
    <n v="4.7699999999999996"/>
    <s v="yes"/>
    <x v="0"/>
    <x v="0"/>
    <x v="0"/>
    <s v="No"/>
    <s v="Obesity"/>
    <s v="Normal"/>
    <d v="1998-06-14T00:00:00"/>
    <x v="3"/>
    <s v="R1012"/>
    <s v="tier - 2"/>
    <n v="25081.77"/>
    <s v="tier - 2"/>
  </r>
  <r>
    <s v="Id1371"/>
    <s v=" Ms"/>
    <s v="Brezenski"/>
    <n v="30.11"/>
    <n v="4.08"/>
    <s v="No"/>
    <x v="0"/>
    <x v="0"/>
    <x v="0"/>
    <s v="No"/>
    <s v="Obesity"/>
    <s v="Normal"/>
    <d v="1995-12-04T00:00:00"/>
    <x v="32"/>
    <s v="R1013"/>
    <s v="tier - 2"/>
    <n v="25075.97"/>
    <s v="tier - 2"/>
  </r>
  <r>
    <s v="Id1372"/>
    <s v=" Ms"/>
    <s v="Marschner"/>
    <n v="31.59"/>
    <n v="6.01"/>
    <s v="No"/>
    <x v="0"/>
    <x v="0"/>
    <x v="0"/>
    <s v="No"/>
    <s v="Obesity"/>
    <s v="Prediabetes"/>
    <d v="1975-11-14T00:00:00"/>
    <x v="28"/>
    <s v="R1012"/>
    <s v="tier - 3"/>
    <n v="24915.22"/>
    <s v="tier - 2"/>
  </r>
  <r>
    <s v="Id1373"/>
    <s v=" Mr"/>
    <s v="King"/>
    <n v="40.15"/>
    <n v="11.84"/>
    <s v="No"/>
    <x v="0"/>
    <x v="0"/>
    <x v="0"/>
    <s v="No"/>
    <s v="Obesity"/>
    <s v="Diabetes"/>
    <d v="1987-06-14T00:00:00"/>
    <x v="9"/>
    <s v="R1024"/>
    <s v="tier - 1"/>
    <n v="24915.05"/>
    <s v="tier - 2"/>
  </r>
  <r>
    <s v="Id1374"/>
    <s v=" Mr"/>
    <s v="Montez"/>
    <n v="40.700000000000003"/>
    <n v="6.27"/>
    <s v="yes"/>
    <x v="0"/>
    <x v="1"/>
    <x v="1"/>
    <s v="No"/>
    <s v="Obesity"/>
    <s v="Prediabetes"/>
    <d v="1969-07-23T00:00:00"/>
    <x v="0"/>
    <s v="R1011"/>
    <s v="tier - 1"/>
    <n v="24873.38"/>
    <s v="tier - 2"/>
  </r>
  <r>
    <s v="Id1375"/>
    <s v=" Mrs"/>
    <s v="Campbell"/>
    <n v="40.76"/>
    <n v="5.28"/>
    <s v="No"/>
    <x v="0"/>
    <x v="0"/>
    <x v="0"/>
    <s v="No"/>
    <s v="Obesity"/>
    <s v="Normal"/>
    <d v="1970-11-26T00:00:00"/>
    <x v="17"/>
    <s v="R1017"/>
    <s v="tier - 2"/>
    <n v="24869.84"/>
    <s v="tier - 2"/>
  </r>
  <r>
    <s v="Id1376"/>
    <s v=" Mr"/>
    <s v="Hurt"/>
    <n v="29.7"/>
    <n v="7.03"/>
    <s v="No"/>
    <x v="0"/>
    <x v="0"/>
    <x v="0"/>
    <s v="No"/>
    <s v="Overweight"/>
    <s v="Diabetes"/>
    <d v="1995-06-10T00:00:00"/>
    <x v="28"/>
    <s v="R1011"/>
    <s v="tier - 3"/>
    <n v="24863.25"/>
    <s v="tier - 2"/>
  </r>
  <r>
    <s v="Id1377"/>
    <s v=" Mr"/>
    <s v="Garey"/>
    <n v="40.58"/>
    <n v="5.32"/>
    <s v="yes"/>
    <x v="0"/>
    <x v="1"/>
    <x v="1"/>
    <s v="No"/>
    <s v="Obesity"/>
    <s v="Normal"/>
    <d v="1994-09-09T00:00:00"/>
    <x v="27"/>
    <s v="R1017"/>
    <s v="tier - 2"/>
    <n v="24817.25"/>
    <s v="tier - 2"/>
  </r>
  <r>
    <s v="Id1378"/>
    <s v=" Ms"/>
    <s v="Reddy"/>
    <n v="33.06"/>
    <n v="9.59"/>
    <s v="yes"/>
    <x v="0"/>
    <x v="0"/>
    <x v="0"/>
    <s v="No"/>
    <s v="Obesity"/>
    <s v="Diabetes"/>
    <d v="1992-10-11T00:00:00"/>
    <x v="10"/>
    <s v="R1011"/>
    <s v="tier - 3"/>
    <n v="24795.040000000001"/>
    <s v="tier - 2"/>
  </r>
  <r>
    <s v="Id1379"/>
    <s v=" Mr"/>
    <s v="Mueller"/>
    <n v="26.62"/>
    <n v="6.15"/>
    <s v="yes"/>
    <x v="0"/>
    <x v="0"/>
    <x v="0"/>
    <s v="No"/>
    <s v="Overweight"/>
    <s v="Prediabetes"/>
    <d v="1996-08-28T00:00:00"/>
    <x v="12"/>
    <s v="R1013"/>
    <s v="tier - 1"/>
    <n v="24671.66"/>
    <s v="tier - 2"/>
  </r>
  <r>
    <s v="Id1380"/>
    <s v=" Mr"/>
    <s v="Julia"/>
    <n v="37.1"/>
    <n v="11.08"/>
    <s v="No"/>
    <x v="0"/>
    <x v="0"/>
    <x v="0"/>
    <s v="No"/>
    <s v="Obesity"/>
    <s v="Diabetes"/>
    <d v="1976-10-12T00:00:00"/>
    <x v="8"/>
    <s v="R1011"/>
    <s v="tier - 2"/>
    <n v="24603.05"/>
    <s v="tier - 2"/>
  </r>
  <r>
    <s v="Id1381"/>
    <s v=" Mr"/>
    <s v="Uribe"/>
    <n v="18.28"/>
    <n v="7.95"/>
    <s v="No"/>
    <x v="0"/>
    <x v="0"/>
    <x v="0"/>
    <s v="No"/>
    <s v="Underweight"/>
    <s v="Diabetes"/>
    <d v="1975-06-13T00:00:00"/>
    <x v="41"/>
    <s v="R1012"/>
    <s v="tier - 2"/>
    <n v="24535.7"/>
    <s v="tier - 2"/>
  </r>
  <r>
    <s v="Id1382"/>
    <s v=" Ms"/>
    <s v="Hand"/>
    <n v="35.814999999999998"/>
    <n v="6.23"/>
    <s v="No"/>
    <x v="0"/>
    <x v="0"/>
    <x v="0"/>
    <s v="No"/>
    <s v="Obesity"/>
    <s v="Prediabetes"/>
    <d v="1972-09-14T00:00:00"/>
    <x v="36"/>
    <s v="R1024"/>
    <s v="tier - 3"/>
    <n v="24520.26"/>
    <s v="tier - 2"/>
  </r>
  <r>
    <s v="Id1383"/>
    <s v=" Mr"/>
    <s v="Petersen"/>
    <n v="30.69"/>
    <n v="6.5"/>
    <s v="No"/>
    <x v="0"/>
    <x v="0"/>
    <x v="0"/>
    <s v="No"/>
    <s v="Obesity"/>
    <s v="Prediabetes"/>
    <d v="1961-10-21T00:00:00"/>
    <x v="0"/>
    <s v="R1024"/>
    <s v="tier - 2"/>
    <n v="24513.09"/>
    <s v="tier - 2"/>
  </r>
  <r>
    <s v="Id1384"/>
    <s v=" Mr"/>
    <s v="Mac-Thiong"/>
    <n v="26.125"/>
    <n v="5.22"/>
    <s v="No"/>
    <x v="0"/>
    <x v="0"/>
    <x v="0"/>
    <s v="No"/>
    <s v="Overweight"/>
    <s v="Normal"/>
    <d v="1968-07-06T00:00:00"/>
    <x v="26"/>
    <s v="R1016"/>
    <s v="tier - 2"/>
    <n v="24476.48"/>
    <s v="tier - 2"/>
  </r>
  <r>
    <s v="Id1385"/>
    <s v=" Ms"/>
    <s v="Walker"/>
    <n v="34.58"/>
    <n v="6.3"/>
    <s v="No"/>
    <x v="0"/>
    <x v="1"/>
    <x v="1"/>
    <s v="No"/>
    <s v="Obesity"/>
    <s v="Prediabetes"/>
    <d v="1970-11-30T00:00:00"/>
    <x v="12"/>
    <s v="R1011"/>
    <s v="tier - 3"/>
    <n v="24393.62"/>
    <s v="tier - 2"/>
  </r>
  <r>
    <s v="Id1386"/>
    <s v=" Mr"/>
    <s v="Steidl"/>
    <n v="27.4"/>
    <n v="8.84"/>
    <s v="No"/>
    <x v="0"/>
    <x v="0"/>
    <x v="0"/>
    <s v="No"/>
    <s v="Overweight"/>
    <s v="Diabetes"/>
    <d v="1999-10-07T00:00:00"/>
    <x v="32"/>
    <s v="R1011"/>
    <s v="tier - 1"/>
    <n v="24387.74"/>
    <s v="tier - 2"/>
  </r>
  <r>
    <s v="Id1387"/>
    <s v=" Mr"/>
    <s v="Rose"/>
    <n v="27.53"/>
    <n v="4.1100000000000003"/>
    <s v="No"/>
    <x v="0"/>
    <x v="0"/>
    <x v="1"/>
    <s v="No"/>
    <s v="Overweight"/>
    <s v="Normal"/>
    <d v="2004-08-03T00:00:00"/>
    <x v="37"/>
    <s v="R1011"/>
    <s v="tier - 1"/>
    <n v="24294.02"/>
    <s v="tier - 2"/>
  </r>
  <r>
    <s v="Id1388"/>
    <s v=" Ms"/>
    <s v="Alderfer"/>
    <n v="33"/>
    <n v="4.57"/>
    <s v="No"/>
    <x v="0"/>
    <x v="0"/>
    <x v="0"/>
    <s v="No"/>
    <s v="Obesity"/>
    <s v="Normal"/>
    <d v="1964-12-16T00:00:00"/>
    <x v="38"/>
    <s v="R1024"/>
    <s v="tier - 1"/>
    <n v="24227.34"/>
    <s v="tier - 2"/>
  </r>
  <r>
    <s v="Id1389"/>
    <s v=" Mr"/>
    <s v="Ryland"/>
    <n v="25.78"/>
    <n v="11.06"/>
    <s v="yes"/>
    <x v="0"/>
    <x v="0"/>
    <x v="0"/>
    <s v="No"/>
    <s v="Overweight"/>
    <s v="Diabetes"/>
    <d v="1974-09-10T00:00:00"/>
    <x v="17"/>
    <s v="R1011"/>
    <s v="tier - 1"/>
    <n v="24180.93"/>
    <s v="tier - 2"/>
  </r>
  <r>
    <s v="Id1390"/>
    <s v=" Mr"/>
    <s v="Bethea"/>
    <n v="22.66"/>
    <n v="10.68"/>
    <s v="No"/>
    <x v="0"/>
    <x v="0"/>
    <x v="0"/>
    <s v="No"/>
    <s v="Normal Weight"/>
    <s v="Diabetes"/>
    <d v="2003-12-30T00:00:00"/>
    <x v="11"/>
    <s v="R1012"/>
    <s v="tier - 2"/>
    <n v="24059.68"/>
    <s v="tier - 2"/>
  </r>
  <r>
    <s v="Id1391"/>
    <s v=" Mr"/>
    <s v="Kelly"/>
    <n v="38.81"/>
    <n v="6.14"/>
    <s v="yes"/>
    <x v="0"/>
    <x v="0"/>
    <x v="1"/>
    <s v="No"/>
    <s v="Obesity"/>
    <s v="Prediabetes"/>
    <d v="1971-07-10T00:00:00"/>
    <x v="28"/>
    <s v="R1011"/>
    <s v="tier - 2"/>
    <n v="23967.38"/>
    <s v="tier - 2"/>
  </r>
  <r>
    <s v="Id1392"/>
    <s v=" Mr"/>
    <s v="Blois"/>
    <n v="38.51"/>
    <n v="5.45"/>
    <s v="yes"/>
    <x v="0"/>
    <x v="0"/>
    <x v="0"/>
    <s v="No"/>
    <s v="Obesity"/>
    <s v="Normal"/>
    <d v="1970-08-08T00:00:00"/>
    <x v="28"/>
    <s v="R1013"/>
    <s v="tier - 3"/>
    <n v="23887.66"/>
    <s v="tier - 2"/>
  </r>
  <r>
    <s v="Id1393"/>
    <s v=" Ms"/>
    <s v="Dayton"/>
    <n v="22.98"/>
    <n v="6.14"/>
    <s v="yes"/>
    <x v="0"/>
    <x v="0"/>
    <x v="0"/>
    <s v="No"/>
    <s v="Normal Weight"/>
    <s v="Prediabetes"/>
    <d v="1973-06-27T00:00:00"/>
    <x v="26"/>
    <s v="R1012"/>
    <s v="tier - 3"/>
    <n v="23807.24"/>
    <s v="tier - 2"/>
  </r>
  <r>
    <s v="Id1394"/>
    <s v=" Ms"/>
    <s v="Cloud"/>
    <n v="15.65"/>
    <n v="7.85"/>
    <s v="No"/>
    <x v="0"/>
    <x v="0"/>
    <x v="0"/>
    <s v="No"/>
    <s v="Underweight"/>
    <s v="Diabetes"/>
    <d v="1974-06-02T00:00:00"/>
    <x v="36"/>
    <s v="R1012"/>
    <s v="tier - 2"/>
    <n v="23568.27"/>
    <s v="tier - 2"/>
  </r>
  <r>
    <s v="Id1395"/>
    <s v=" Mr"/>
    <s v="Betournay"/>
    <n v="39.97"/>
    <n v="4.09"/>
    <s v="No"/>
    <x v="0"/>
    <x v="0"/>
    <x v="1"/>
    <s v="No"/>
    <s v="Obesity"/>
    <s v="Normal"/>
    <d v="1983-08-26T00:00:00"/>
    <x v="19"/>
    <s v="R1011"/>
    <s v="tier - 2"/>
    <n v="23563.02"/>
    <s v="tier - 2"/>
  </r>
  <r>
    <s v="Id1396"/>
    <s v=" Mr"/>
    <s v="Temple"/>
    <n v="37.22"/>
    <n v="4.62"/>
    <s v="No"/>
    <x v="0"/>
    <x v="1"/>
    <x v="1"/>
    <s v="No"/>
    <s v="Obesity"/>
    <s v="Normal"/>
    <d v="1975-11-13T00:00:00"/>
    <x v="42"/>
    <s v="R1011"/>
    <s v="tier - 3"/>
    <n v="23401.31"/>
    <s v="tier - 2"/>
  </r>
  <r>
    <s v="Id1397"/>
    <s v=" Ms"/>
    <s v="Rollie"/>
    <n v="41.325000000000003"/>
    <n v="5.77"/>
    <s v="No"/>
    <x v="0"/>
    <x v="0"/>
    <x v="0"/>
    <s v="No"/>
    <s v="Obesity"/>
    <s v="Prediabetes"/>
    <d v="1973-10-22T00:00:00"/>
    <x v="42"/>
    <s v="R1013"/>
    <s v="tier - 2"/>
    <n v="23306.55"/>
    <s v="tier - 2"/>
  </r>
  <r>
    <s v="Id1398"/>
    <s v=" Mrs"/>
    <s v="Roybal"/>
    <n v="40.31"/>
    <n v="5.84"/>
    <s v="No"/>
    <x v="0"/>
    <x v="0"/>
    <x v="0"/>
    <s v="No"/>
    <s v="Obesity"/>
    <s v="Prediabetes"/>
    <d v="1994-10-03T00:00:00"/>
    <x v="32"/>
    <s v="R1013"/>
    <s v="tier - 3"/>
    <n v="23288.93"/>
    <s v="tier - 2"/>
  </r>
  <r>
    <s v="Id1399"/>
    <s v=" Ms"/>
    <s v="Turgeon"/>
    <n v="29.48"/>
    <n v="4.91"/>
    <s v="No"/>
    <x v="0"/>
    <x v="0"/>
    <x v="0"/>
    <s v="No"/>
    <s v="Overweight"/>
    <s v="Normal"/>
    <d v="1969-11-14T00:00:00"/>
    <x v="26"/>
    <s v="R1012"/>
    <s v="tier - 3"/>
    <n v="23244.79"/>
    <s v="tier - 2"/>
  </r>
  <r>
    <s v="Id1400"/>
    <s v=" Ms"/>
    <s v="Deingenis"/>
    <n v="33.155000000000001"/>
    <n v="5.07"/>
    <s v="No"/>
    <x v="0"/>
    <x v="0"/>
    <x v="0"/>
    <s v="No"/>
    <s v="Obesity"/>
    <s v="Normal"/>
    <d v="1975-09-09T00:00:00"/>
    <x v="1"/>
    <s v="R1012"/>
    <s v="tier - 2"/>
    <n v="23065.42"/>
    <s v="tier - 2"/>
  </r>
  <r>
    <s v="Id1401"/>
    <s v=" Ms"/>
    <s v="Hodge"/>
    <n v="42.85"/>
    <n v="5.81"/>
    <s v="yes"/>
    <x v="0"/>
    <x v="0"/>
    <x v="0"/>
    <s v="No"/>
    <s v="Obesity"/>
    <s v="Prediabetes"/>
    <d v="1970-11-09T00:00:00"/>
    <x v="5"/>
    <s v="R1012"/>
    <s v="tier - 2"/>
    <n v="23045.57"/>
    <s v="tier - 2"/>
  </r>
  <r>
    <s v="Id1402"/>
    <s v=" Ms"/>
    <s v="Gibbs"/>
    <n v="32.340000000000003"/>
    <n v="11.2"/>
    <s v="No"/>
    <x v="0"/>
    <x v="0"/>
    <x v="0"/>
    <s v="No"/>
    <s v="Obesity"/>
    <s v="Diabetes"/>
    <d v="2003-07-25T00:00:00"/>
    <x v="28"/>
    <s v="R1012"/>
    <s v="tier - 1"/>
    <n v="22493.66"/>
    <s v="tier - 2"/>
  </r>
  <r>
    <s v="Id1403"/>
    <s v=" Ms"/>
    <s v="Trom"/>
    <n v="27.5"/>
    <n v="10.75"/>
    <s v="No"/>
    <x v="0"/>
    <x v="0"/>
    <x v="0"/>
    <s v="No"/>
    <s v="Overweight"/>
    <s v="Diabetes"/>
    <d v="1979-11-14T00:00:00"/>
    <x v="28"/>
    <s v="R1011"/>
    <s v="tier - 2"/>
    <n v="22478.6"/>
    <s v="tier - 3"/>
  </r>
  <r>
    <s v="Id1404"/>
    <s v=" Ms"/>
    <s v="Sizer"/>
    <n v="25.8"/>
    <n v="7.8"/>
    <s v="No"/>
    <x v="0"/>
    <x v="0"/>
    <x v="0"/>
    <s v="No"/>
    <s v="Overweight"/>
    <s v="Diabetes"/>
    <d v="1983-12-21T00:00:00"/>
    <x v="32"/>
    <s v="R1013"/>
    <s v="tier - 1"/>
    <n v="22462.04"/>
    <s v="tier - 3"/>
  </r>
  <r>
    <s v="Id1405"/>
    <s v=" Ms"/>
    <s v="Ellison"/>
    <n v="25"/>
    <n v="7.04"/>
    <s v="No"/>
    <x v="0"/>
    <x v="0"/>
    <x v="0"/>
    <s v="No"/>
    <s v="Overweight"/>
    <s v="Diabetes"/>
    <d v="1966-08-18T00:00:00"/>
    <x v="28"/>
    <s v="R1024"/>
    <s v="tier - 3"/>
    <n v="22412.65"/>
    <s v="tier - 3"/>
  </r>
  <r>
    <s v="Id1406"/>
    <s v=" Mr"/>
    <s v="Sulkowski"/>
    <n v="41.2"/>
    <n v="4.18"/>
    <s v="yes"/>
    <x v="0"/>
    <x v="0"/>
    <x v="0"/>
    <s v="No"/>
    <s v="Obesity"/>
    <s v="Normal"/>
    <d v="1999-08-26T00:00:00"/>
    <x v="19"/>
    <s v="R1011"/>
    <s v="tier - 2"/>
    <n v="22395.74"/>
    <s v="tier - 3"/>
  </r>
  <r>
    <s v="Id1407"/>
    <s v=" Ms"/>
    <s v="Maringo"/>
    <n v="17.78"/>
    <n v="8.19"/>
    <s v="No"/>
    <x v="0"/>
    <x v="0"/>
    <x v="0"/>
    <s v="No"/>
    <s v="Underweight"/>
    <s v="Diabetes"/>
    <d v="1982-12-27T00:00:00"/>
    <x v="19"/>
    <s v="R1024"/>
    <s v="tier - 3"/>
    <n v="22331.57"/>
    <s v="tier - 2"/>
  </r>
  <r>
    <s v="Id1408"/>
    <s v=" Mr"/>
    <s v="Lattin"/>
    <n v="40.119999999999997"/>
    <n v="6.22"/>
    <s v="yes"/>
    <x v="0"/>
    <x v="1"/>
    <x v="1"/>
    <s v="No"/>
    <s v="Obesity"/>
    <s v="Prediabetes"/>
    <d v="1971-06-16T00:00:00"/>
    <x v="19"/>
    <s v="R1013"/>
    <s v="tier - 3"/>
    <n v="22218.11"/>
    <s v="tier - 2"/>
  </r>
  <r>
    <s v="Id1409"/>
    <s v=" Mr"/>
    <s v="Deblander"/>
    <n v="19.350000000000001"/>
    <n v="8.2200000000000006"/>
    <s v="yes"/>
    <x v="0"/>
    <x v="0"/>
    <x v="0"/>
    <s v="No"/>
    <s v="Normal Weight"/>
    <s v="Diabetes"/>
    <d v="1965-08-24T00:00:00"/>
    <x v="37"/>
    <s v="R1013"/>
    <s v="tier - 1"/>
    <n v="22192.44"/>
    <s v="tier - 3"/>
  </r>
  <r>
    <s v="Id1410"/>
    <s v=" Mr"/>
    <s v="O'Neill"/>
    <n v="36.69"/>
    <n v="6.15"/>
    <s v="No"/>
    <x v="0"/>
    <x v="0"/>
    <x v="0"/>
    <s v="No"/>
    <s v="Obesity"/>
    <s v="Prediabetes"/>
    <d v="2001-08-28T00:00:00"/>
    <x v="26"/>
    <s v="R1024"/>
    <s v="tier - 1"/>
    <n v="22097.62"/>
    <s v="tier - 3"/>
  </r>
  <r>
    <s v="Id1411"/>
    <s v=" Ms"/>
    <s v="Davis"/>
    <n v="28.51"/>
    <n v="5.65"/>
    <s v="yes"/>
    <x v="0"/>
    <x v="0"/>
    <x v="1"/>
    <s v="No"/>
    <s v="Overweight"/>
    <s v="Normal"/>
    <d v="1989-10-14T00:00:00"/>
    <x v="38"/>
    <s v="R1012"/>
    <s v="tier - 1"/>
    <n v="21984.47"/>
    <s v="tier - 3"/>
  </r>
  <r>
    <s v="Id1412"/>
    <s v=" Ms"/>
    <s v="Stanek"/>
    <n v="30.21"/>
    <n v="5.5"/>
    <s v="No"/>
    <x v="0"/>
    <x v="0"/>
    <x v="1"/>
    <s v="No"/>
    <s v="Obesity"/>
    <s v="Normal"/>
    <d v="1975-12-19T00:00:00"/>
    <x v="27"/>
    <s v="R1011"/>
    <s v="tier - 3"/>
    <n v="21978.68"/>
    <s v="tier - 3"/>
  </r>
  <r>
    <s v="Id1413"/>
    <s v=" Ms"/>
    <s v="Harris"/>
    <n v="24.33"/>
    <n v="8"/>
    <s v="No"/>
    <x v="0"/>
    <x v="0"/>
    <x v="0"/>
    <s v="No"/>
    <s v="Normal Weight"/>
    <s v="Diabetes"/>
    <d v="2003-09-28T00:00:00"/>
    <x v="37"/>
    <s v="R1019"/>
    <s v="tier - 1"/>
    <n v="21882.400000000001"/>
    <s v="tier - 2"/>
  </r>
  <r>
    <s v="Id1414"/>
    <s v=" Mr"/>
    <s v="Manning"/>
    <n v="19.855"/>
    <n v="5.71"/>
    <s v="yes"/>
    <x v="0"/>
    <x v="0"/>
    <x v="0"/>
    <s v="No"/>
    <s v="Normal Weight"/>
    <s v="Prediabetes"/>
    <d v="1979-08-17T00:00:00"/>
    <x v="19"/>
    <s v="R1014"/>
    <s v="tier - 1"/>
    <n v="21880.82"/>
    <s v="tier - 3"/>
  </r>
  <r>
    <s v="Id1415"/>
    <s v=" Mr"/>
    <s v="Barrera Munoz"/>
    <n v="25.364999999999998"/>
    <n v="11.71"/>
    <s v="No"/>
    <x v="0"/>
    <x v="0"/>
    <x v="0"/>
    <s v="No"/>
    <s v="Overweight"/>
    <s v="Diabetes"/>
    <d v="1963-08-27T00:00:00"/>
    <x v="19"/>
    <s v="R1024"/>
    <s v="tier - 1"/>
    <n v="21797"/>
    <s v="tier - 3"/>
  </r>
  <r>
    <s v="Id1416"/>
    <s v=" Mr"/>
    <s v="Schauwaers"/>
    <n v="29.6"/>
    <n v="6.17"/>
    <s v="yes"/>
    <x v="0"/>
    <x v="1"/>
    <x v="1"/>
    <s v="No"/>
    <s v="Overweight"/>
    <s v="Prediabetes"/>
    <d v="1979-09-28T00:00:00"/>
    <x v="19"/>
    <s v="R1024"/>
    <s v="tier - 2"/>
    <n v="21774.32"/>
    <s v="tier - 3"/>
  </r>
  <r>
    <s v="Id1417"/>
    <s v=" Ms"/>
    <s v="Hartman"/>
    <n v="39.43"/>
    <n v="6.1"/>
    <s v="yes"/>
    <x v="0"/>
    <x v="1"/>
    <x v="1"/>
    <s v="No"/>
    <s v="Obesity"/>
    <s v="Prediabetes"/>
    <d v="1979-09-20T00:00:00"/>
    <x v="7"/>
    <s v="R1013"/>
    <s v="tier - 1"/>
    <n v="21771.34"/>
    <s v="tier - 3"/>
  </r>
  <r>
    <s v="Id1418"/>
    <s v=" Mrs"/>
    <s v="Fire"/>
    <n v="27.34"/>
    <n v="5.19"/>
    <s v="yes"/>
    <x v="0"/>
    <x v="0"/>
    <x v="1"/>
    <s v="No"/>
    <s v="Overweight"/>
    <s v="Normal"/>
    <d v="1976-07-18T00:00:00"/>
    <x v="38"/>
    <s v="R1013"/>
    <s v="tier - 1"/>
    <n v="21677.279999999999"/>
    <s v="tier - 3"/>
  </r>
  <r>
    <s v="Id1419"/>
    <s v=" Mr"/>
    <s v="Waliaula"/>
    <n v="39.01"/>
    <n v="5.37"/>
    <s v="yes"/>
    <x v="0"/>
    <x v="0"/>
    <x v="0"/>
    <s v="No"/>
    <s v="Obesity"/>
    <s v="Normal"/>
    <d v="1962-11-16T00:00:00"/>
    <x v="42"/>
    <s v="R1011"/>
    <s v="tier - 2"/>
    <n v="21661.16"/>
    <s v="tier - 2"/>
  </r>
  <r>
    <s v="Id1420"/>
    <s v=" Mr"/>
    <s v="Blackshear"/>
    <n v="18.989999999999998"/>
    <n v="10.82"/>
    <s v="yes"/>
    <x v="0"/>
    <x v="0"/>
    <x v="0"/>
    <s v="No"/>
    <s v="Normal Weight"/>
    <s v="Diabetes"/>
    <d v="1999-06-12T00:00:00"/>
    <x v="5"/>
    <s v="R1012"/>
    <s v="tier - 3"/>
    <n v="21595.38"/>
    <s v="tier - 2"/>
  </r>
  <r>
    <s v="Id1421"/>
    <s v=" Ms"/>
    <s v="Nettik"/>
    <n v="42.3"/>
    <n v="6.06"/>
    <s v="yes"/>
    <x v="0"/>
    <x v="0"/>
    <x v="0"/>
    <s v="No"/>
    <s v="Obesity"/>
    <s v="Prediabetes"/>
    <d v="1990-11-21T00:00:00"/>
    <x v="9"/>
    <s v="R1013"/>
    <s v="tier - 2"/>
    <n v="21472.48"/>
    <s v="tier - 2"/>
  </r>
  <r>
    <s v="Id1422"/>
    <s v=" Mr"/>
    <s v="Novales"/>
    <n v="39.805"/>
    <n v="5.91"/>
    <s v="No"/>
    <x v="0"/>
    <x v="0"/>
    <x v="0"/>
    <s v="No"/>
    <s v="Obesity"/>
    <s v="Prediabetes"/>
    <d v="1980-09-04T00:00:00"/>
    <x v="26"/>
    <s v="R1011"/>
    <s v="tier - 1"/>
    <n v="21348.71"/>
    <s v="tier - 2"/>
  </r>
  <r>
    <s v="Id1423"/>
    <s v=" Mr"/>
    <s v="Rosauer"/>
    <n v="33.700000000000003"/>
    <n v="5.87"/>
    <s v="No"/>
    <x v="0"/>
    <x v="0"/>
    <x v="0"/>
    <s v="No"/>
    <s v="Obesity"/>
    <s v="Prediabetes"/>
    <d v="2004-08-04T00:00:00"/>
    <x v="38"/>
    <s v="R1012"/>
    <s v="tier - 1"/>
    <n v="21344.85"/>
    <s v="tier - 3"/>
  </r>
  <r>
    <s v="Id1424"/>
    <s v=" Ms"/>
    <s v="Ryder"/>
    <n v="36.195"/>
    <n v="6.22"/>
    <s v="No"/>
    <x v="0"/>
    <x v="0"/>
    <x v="0"/>
    <s v="No"/>
    <s v="Obesity"/>
    <s v="Prediabetes"/>
    <d v="1980-12-10T00:00:00"/>
    <x v="38"/>
    <s v="R1011"/>
    <s v="tier - 3"/>
    <n v="21259.38"/>
    <s v="tier - 3"/>
  </r>
  <r>
    <s v="Id1425"/>
    <s v=" Mr"/>
    <s v="Larsen"/>
    <n v="32.6"/>
    <n v="5.73"/>
    <s v="No"/>
    <x v="0"/>
    <x v="1"/>
    <x v="1"/>
    <s v="No"/>
    <s v="Obesity"/>
    <s v="Prediabetes"/>
    <d v="1974-09-03T00:00:00"/>
    <x v="28"/>
    <s v="R1012"/>
    <s v="tier - 2"/>
    <n v="21232.18"/>
    <s v="tier - 3"/>
  </r>
  <r>
    <s v="Id1426"/>
    <s v=" Mr"/>
    <s v="Keate"/>
    <n v="30.2"/>
    <n v="5.7"/>
    <s v="No"/>
    <x v="0"/>
    <x v="0"/>
    <x v="0"/>
    <s v="No"/>
    <s v="Obesity"/>
    <s v="Normal"/>
    <d v="1974-10-14T00:00:00"/>
    <x v="38"/>
    <s v="R1024"/>
    <s v="tier - 2"/>
    <n v="21223.68"/>
    <s v="tier - 3"/>
  </r>
  <r>
    <s v="Id1427"/>
    <s v=" Ms"/>
    <s v="Williams"/>
    <n v="27.645"/>
    <n v="9.91"/>
    <s v="No"/>
    <x v="0"/>
    <x v="0"/>
    <x v="0"/>
    <s v="No"/>
    <s v="Overweight"/>
    <s v="Diabetes"/>
    <d v="1969-08-26T00:00:00"/>
    <x v="28"/>
    <s v="R1012"/>
    <s v="tier - 1"/>
    <n v="21195.82"/>
    <s v="tier - 3"/>
  </r>
  <r>
    <s v="Id1428"/>
    <s v=" Ms"/>
    <s v="Starosciak"/>
    <n v="26.41"/>
    <n v="11.4"/>
    <s v="No"/>
    <x v="0"/>
    <x v="0"/>
    <x v="0"/>
    <s v="No"/>
    <s v="Overweight"/>
    <s v="Diabetes"/>
    <d v="1977-11-23T00:00:00"/>
    <x v="17"/>
    <s v="R1012"/>
    <s v="tier - 3"/>
    <n v="21098.55"/>
    <s v="tier - 3"/>
  </r>
  <r>
    <s v="Id1429"/>
    <s v=" Ms"/>
    <s v="Smith"/>
    <n v="34.1"/>
    <n v="6.29"/>
    <s v="yes"/>
    <x v="0"/>
    <x v="1"/>
    <x v="1"/>
    <s v="No"/>
    <s v="Obesity"/>
    <s v="Prediabetes"/>
    <d v="1983-07-02T00:00:00"/>
    <x v="8"/>
    <s v="R1012"/>
    <s v="tier - 2"/>
    <n v="21082.16"/>
    <s v="tier - 3"/>
  </r>
  <r>
    <s v="Id1430"/>
    <s v=" Mr"/>
    <s v="Henderson"/>
    <n v="17.3"/>
    <n v="9.2799999999999994"/>
    <s v="No"/>
    <x v="0"/>
    <x v="0"/>
    <x v="0"/>
    <s v="No"/>
    <s v="Underweight"/>
    <s v="Diabetes"/>
    <d v="1964-11-19T00:00:00"/>
    <x v="21"/>
    <s v="R1012"/>
    <s v="tier - 3"/>
    <n v="20893.060000000001"/>
    <s v="tier - 2"/>
  </r>
  <r>
    <s v="Id1431"/>
    <s v=" Mrs"/>
    <s v="Winkelman"/>
    <n v="35.020000000000003"/>
    <n v="4.78"/>
    <s v="No"/>
    <x v="0"/>
    <x v="1"/>
    <x v="1"/>
    <s v="No"/>
    <s v="Obesity"/>
    <s v="Normal"/>
    <d v="1975-12-08T00:00:00"/>
    <x v="44"/>
    <s v="R1012"/>
    <s v="tier - 1"/>
    <n v="20878.78"/>
    <s v="tier - 2"/>
  </r>
  <r>
    <s v="Id1432"/>
    <s v=" Ms"/>
    <s v="Monette"/>
    <n v="37.1"/>
    <n v="8.8699999999999992"/>
    <s v="yes"/>
    <x v="0"/>
    <x v="0"/>
    <x v="0"/>
    <s v="No"/>
    <s v="Obesity"/>
    <s v="Diabetes"/>
    <d v="1967-09-08T00:00:00"/>
    <x v="44"/>
    <s v="R1024"/>
    <s v="tier - 3"/>
    <n v="20781.490000000002"/>
    <s v="tier - 2"/>
  </r>
  <r>
    <s v="Id1433"/>
    <s v=" Ms"/>
    <s v="Kramer"/>
    <n v="16.79"/>
    <n v="11.4"/>
    <s v="No"/>
    <x v="0"/>
    <x v="0"/>
    <x v="0"/>
    <s v="No"/>
    <s v="Underweight"/>
    <s v="Diabetes"/>
    <d v="1986-08-04T00:00:00"/>
    <x v="21"/>
    <s v="R1019"/>
    <s v="tier - 3"/>
    <n v="20773.63"/>
    <s v="tier - 2"/>
  </r>
  <r>
    <s v="Id1434"/>
    <s v=" Ms"/>
    <s v="Goldstein"/>
    <n v="31.635000000000002"/>
    <n v="9.1300000000000008"/>
    <s v="yes"/>
    <x v="0"/>
    <x v="0"/>
    <x v="0"/>
    <s v="No"/>
    <s v="Obesity"/>
    <s v="Diabetes"/>
    <d v="1992-09-14T00:00:00"/>
    <x v="19"/>
    <s v="R1011"/>
    <s v="tier - 1"/>
    <n v="20745.990000000002"/>
    <s v="tier - 3"/>
  </r>
  <r>
    <s v="Id1435"/>
    <s v=" Ms"/>
    <s v="Gonzalez"/>
    <n v="24.19"/>
    <n v="6.22"/>
    <s v="yes"/>
    <x v="0"/>
    <x v="1"/>
    <x v="1"/>
    <s v="No"/>
    <s v="Normal Weight"/>
    <s v="Prediabetes"/>
    <d v="1965-08-01T00:00:00"/>
    <x v="38"/>
    <s v="R1013"/>
    <s v="tier - 2"/>
    <n v="20709.02"/>
    <s v="tier - 3"/>
  </r>
  <r>
    <s v="Id1436"/>
    <s v=" Mr"/>
    <s v="Barrett"/>
    <n v="35.29"/>
    <n v="5.9"/>
    <s v="No"/>
    <x v="0"/>
    <x v="1"/>
    <x v="1"/>
    <s v="No"/>
    <s v="Obesity"/>
    <s v="Prediabetes"/>
    <d v="1967-12-17T00:00:00"/>
    <x v="12"/>
    <s v="R1013"/>
    <s v="tier - 3"/>
    <n v="20630.28"/>
    <s v="tier - 2"/>
  </r>
  <r>
    <s v="Id1437"/>
    <s v=" Ms"/>
    <s v="Irwin"/>
    <n v="35.299999999999997"/>
    <n v="4.45"/>
    <s v="No"/>
    <x v="0"/>
    <x v="0"/>
    <x v="0"/>
    <s v="No"/>
    <s v="Obesity"/>
    <s v="Normal"/>
    <d v="1966-07-09T00:00:00"/>
    <x v="32"/>
    <s v="R1012"/>
    <s v="tier - 2"/>
    <n v="20568.32"/>
    <s v="tier - 3"/>
  </r>
  <r>
    <s v="Id1438"/>
    <s v=" Ms"/>
    <s v="Glenn"/>
    <n v="35.64"/>
    <n v="6.17"/>
    <s v="No"/>
    <x v="0"/>
    <x v="1"/>
    <x v="1"/>
    <s v="No"/>
    <s v="Obesity"/>
    <s v="Prediabetes"/>
    <d v="1969-10-13T00:00:00"/>
    <x v="32"/>
    <s v="R1011"/>
    <s v="tier - 2"/>
    <n v="20463"/>
    <s v="tier - 2"/>
  </r>
  <r>
    <s v="Id1439"/>
    <s v=" Ms"/>
    <s v="O'Meara"/>
    <n v="33.1"/>
    <n v="4.93"/>
    <s v="No"/>
    <x v="0"/>
    <x v="0"/>
    <x v="0"/>
    <s v="No"/>
    <s v="Obesity"/>
    <s v="Normal"/>
    <d v="1962-10-18T00:00:00"/>
    <x v="38"/>
    <s v="R1012"/>
    <s v="tier - 1"/>
    <n v="20446.849999999999"/>
    <s v="tier - 2"/>
  </r>
  <r>
    <s v="Id1440"/>
    <s v=" Ms"/>
    <s v="Budrow"/>
    <n v="26.41"/>
    <n v="7.32"/>
    <s v="yes"/>
    <x v="0"/>
    <x v="0"/>
    <x v="1"/>
    <s v="No"/>
    <s v="Overweight"/>
    <s v="Diabetes"/>
    <d v="1962-07-02T00:00:00"/>
    <x v="32"/>
    <s v="R1024"/>
    <s v="tier - 2"/>
    <n v="20354.5"/>
    <s v="tier - 3"/>
  </r>
  <r>
    <s v="Id1441"/>
    <s v=" Ms"/>
    <s v="Anderson"/>
    <n v="29.9"/>
    <n v="5.27"/>
    <s v="No"/>
    <x v="0"/>
    <x v="1"/>
    <x v="1"/>
    <s v="No"/>
    <s v="Overweight"/>
    <s v="Normal"/>
    <d v="1985-09-17T00:00:00"/>
    <x v="17"/>
    <s v="R1013"/>
    <s v="tier - 1"/>
    <n v="20296.86"/>
    <s v="tier - 3"/>
  </r>
  <r>
    <s v="Id1442"/>
    <s v=" Mr"/>
    <s v="Douglas"/>
    <n v="25.24"/>
    <n v="5.82"/>
    <s v="No"/>
    <x v="0"/>
    <x v="0"/>
    <x v="1"/>
    <s v="No"/>
    <s v="Overweight"/>
    <s v="Prediabetes"/>
    <d v="1993-09-07T00:00:00"/>
    <x v="17"/>
    <s v="R1017"/>
    <s v="tier - 3"/>
    <n v="20277.810000000001"/>
    <s v="tier - 3"/>
  </r>
  <r>
    <s v="Id1443"/>
    <s v=" Ms"/>
    <s v="Tecklenburg"/>
    <n v="25.08"/>
    <n v="5.8"/>
    <s v="No"/>
    <x v="0"/>
    <x v="1"/>
    <x v="1"/>
    <s v="No"/>
    <s v="Overweight"/>
    <s v="Prediabetes"/>
    <d v="1966-08-22T00:00:00"/>
    <x v="28"/>
    <s v="R1012"/>
    <s v="tier - 3"/>
    <n v="20253.84"/>
    <s v="tier - 2"/>
  </r>
  <r>
    <s v="Id1444"/>
    <s v=" Ms"/>
    <s v="Baker"/>
    <n v="29.164999999999999"/>
    <n v="4.87"/>
    <s v="No"/>
    <x v="1"/>
    <x v="0"/>
    <x v="1"/>
    <s v="No"/>
    <s v="Overweight"/>
    <s v="Normal"/>
    <d v="1987-10-17T00:00:00"/>
    <x v="36"/>
    <s v="R1019"/>
    <s v="tier - 3"/>
    <n v="20234.849999999999"/>
    <s v="tier - 2"/>
  </r>
  <r>
    <s v="Id1445"/>
    <s v=" Mr"/>
    <s v="Schenck"/>
    <n v="15.05"/>
    <n v="8.1199999999999992"/>
    <s v="No"/>
    <x v="0"/>
    <x v="0"/>
    <x v="0"/>
    <s v="No"/>
    <s v="Underweight"/>
    <s v="Diabetes"/>
    <d v="1994-06-08T00:00:00"/>
    <x v="10"/>
    <s v="R1011"/>
    <s v="tier - 1"/>
    <n v="20177.669999999998"/>
    <s v="tier - 2"/>
  </r>
  <r>
    <s v="Id1446"/>
    <s v=" Ms"/>
    <s v="Johnson"/>
    <n v="19.95"/>
    <n v="4.3600000000000003"/>
    <s v="No"/>
    <x v="0"/>
    <x v="0"/>
    <x v="2"/>
    <s v="No"/>
    <s v="Normal Weight"/>
    <s v="Normal"/>
    <d v="2002-07-09T00:00:00"/>
    <x v="19"/>
    <s v="R1012"/>
    <s v="tier - 3"/>
    <n v="20167.34"/>
    <s v="tier - 3"/>
  </r>
  <r>
    <s v="Id1447"/>
    <s v=" Ms"/>
    <s v="Blendell"/>
    <n v="16.66"/>
    <n v="9.16"/>
    <s v="No"/>
    <x v="0"/>
    <x v="0"/>
    <x v="0"/>
    <s v="No"/>
    <s v="Underweight"/>
    <s v="Diabetes"/>
    <d v="1983-10-06T00:00:00"/>
    <x v="21"/>
    <s v="R1013"/>
    <s v="tier - 1"/>
    <n v="20149.32"/>
    <s v="tier - 2"/>
  </r>
  <r>
    <s v="Id1448"/>
    <s v=" Ms"/>
    <s v="Parodi"/>
    <n v="16.62"/>
    <n v="9.14"/>
    <s v="No"/>
    <x v="0"/>
    <x v="0"/>
    <x v="0"/>
    <s v="No"/>
    <s v="Underweight"/>
    <s v="Diabetes"/>
    <d v="1988-07-25T00:00:00"/>
    <x v="27"/>
    <s v="R1012"/>
    <s v="tier - 1"/>
    <n v="20009.63"/>
    <s v="tier - 2"/>
  </r>
  <r>
    <s v="Id1449"/>
    <s v=" Ms"/>
    <s v="Morgan"/>
    <n v="15.36"/>
    <n v="5.49"/>
    <s v="yes"/>
    <x v="0"/>
    <x v="0"/>
    <x v="2"/>
    <s v="No"/>
    <s v="Underweight"/>
    <s v="Normal"/>
    <d v="1966-08-10T00:00:00"/>
    <x v="7"/>
    <s v="R1026"/>
    <s v="tier - 3"/>
    <n v="19995.29"/>
    <s v="tier - 1"/>
  </r>
  <r>
    <s v="Id1450"/>
    <s v=" Ms"/>
    <s v="Linden"/>
    <n v="27.74"/>
    <n v="5.96"/>
    <s v="yes"/>
    <x v="0"/>
    <x v="0"/>
    <x v="0"/>
    <s v="No"/>
    <s v="Overweight"/>
    <s v="Prediabetes"/>
    <d v="1997-10-18T00:00:00"/>
    <x v="5"/>
    <s v="R1024"/>
    <s v="tier - 3"/>
    <n v="19933.46"/>
    <s v="tier - 1"/>
  </r>
  <r>
    <s v="Id1451"/>
    <s v=" Mr"/>
    <s v="Horning"/>
    <n v="22.44"/>
    <n v="4.62"/>
    <s v="yes"/>
    <x v="0"/>
    <x v="0"/>
    <x v="0"/>
    <s v="No"/>
    <s v="Normal Weight"/>
    <s v="Normal"/>
    <d v="1979-10-30T00:00:00"/>
    <x v="21"/>
    <s v="R1016"/>
    <s v="tier - 1"/>
    <n v="19798.05"/>
    <s v="tier - 1"/>
  </r>
  <r>
    <s v="Id1452"/>
    <s v=" Mr"/>
    <s v="Goode"/>
    <n v="37.049999999999997"/>
    <n v="9.9600000000000009"/>
    <s v="yes"/>
    <x v="0"/>
    <x v="0"/>
    <x v="0"/>
    <s v="No"/>
    <s v="Obesity"/>
    <s v="Diabetes"/>
    <d v="1972-06-14T00:00:00"/>
    <x v="26"/>
    <s v="R1012"/>
    <s v="tier - 3"/>
    <n v="19749.38"/>
    <s v="tier - 1"/>
  </r>
  <r>
    <s v="Id1453"/>
    <s v=" Mr"/>
    <s v="Doden"/>
    <n v="22.95"/>
    <n v="10.53"/>
    <s v="No"/>
    <x v="0"/>
    <x v="0"/>
    <x v="2"/>
    <s v="No"/>
    <s v="Normal Weight"/>
    <s v="Diabetes"/>
    <d v="1990-08-08T00:00:00"/>
    <x v="19"/>
    <s v="R1012"/>
    <s v="tier - 2"/>
    <n v="19719.689999999999"/>
    <s v="tier - 1"/>
  </r>
  <r>
    <s v="Id1454"/>
    <s v=" Mr"/>
    <s v="Groff"/>
    <n v="34.200000000000003"/>
    <n v="6.69"/>
    <s v="yes"/>
    <x v="0"/>
    <x v="0"/>
    <x v="0"/>
    <s v="No"/>
    <s v="Obesity"/>
    <s v="Diabetes"/>
    <d v="1994-08-27T00:00:00"/>
    <x v="12"/>
    <s v="R1011"/>
    <s v="tier - 2"/>
    <n v="19673.34"/>
    <s v="tier - 1"/>
  </r>
  <r>
    <s v="Id1455"/>
    <s v=" Mr"/>
    <s v="Kuehler"/>
    <n v="30.59"/>
    <n v="9.5500000000000007"/>
    <s v="yes"/>
    <x v="0"/>
    <x v="0"/>
    <x v="0"/>
    <s v="No"/>
    <s v="Obesity"/>
    <s v="Diabetes"/>
    <d v="1978-09-24T00:00:00"/>
    <x v="21"/>
    <s v="R1011"/>
    <s v="tier - 1"/>
    <n v="19594.810000000001"/>
    <s v="tier - 1"/>
  </r>
  <r>
    <s v="Id1456"/>
    <s v=" Mr"/>
    <s v="Daniels"/>
    <n v="25.51"/>
    <n v="6.05"/>
    <s v="No"/>
    <x v="0"/>
    <x v="0"/>
    <x v="0"/>
    <s v="No"/>
    <s v="Overweight"/>
    <s v="Prediabetes"/>
    <d v="1963-07-14T00:00:00"/>
    <x v="28"/>
    <s v="R1016"/>
    <s v="tier - 3"/>
    <n v="19551.34"/>
    <s v="tier - 1"/>
  </r>
  <r>
    <s v="Id1457"/>
    <s v=" Ms"/>
    <s v="Gibby"/>
    <n v="29.04"/>
    <n v="10.56"/>
    <s v="yes"/>
    <x v="0"/>
    <x v="0"/>
    <x v="1"/>
    <s v="No"/>
    <s v="Overweight"/>
    <s v="Diabetes"/>
    <d v="1985-09-17T00:00:00"/>
    <x v="39"/>
    <s v="R1012"/>
    <s v="tier - 1"/>
    <n v="19539.240000000002"/>
    <s v="tier - 1"/>
  </r>
  <r>
    <s v="Id1458"/>
    <s v=" Ms"/>
    <s v="Busa"/>
    <n v="22.135000000000002"/>
    <n v="10.81"/>
    <s v="yes"/>
    <x v="0"/>
    <x v="0"/>
    <x v="1"/>
    <s v="No"/>
    <s v="Normal Weight"/>
    <s v="Diabetes"/>
    <d v="1992-08-19T00:00:00"/>
    <x v="17"/>
    <s v="R1026"/>
    <s v="tier - 2"/>
    <n v="19521.97"/>
    <s v="tier - 1"/>
  </r>
  <r>
    <s v="Id1459"/>
    <s v=" Mr"/>
    <s v="Moyo"/>
    <n v="21.375"/>
    <n v="4.32"/>
    <s v="No"/>
    <x v="0"/>
    <x v="0"/>
    <x v="0"/>
    <s v="No"/>
    <s v="Normal Weight"/>
    <s v="Normal"/>
    <d v="1980-11-08T00:00:00"/>
    <x v="27"/>
    <s v="R1011"/>
    <s v="tier - 1"/>
    <n v="19515.54"/>
    <s v="tier - 1"/>
  </r>
  <r>
    <s v="Id1460"/>
    <s v=" Mr"/>
    <s v="Horn"/>
    <n v="29.19"/>
    <n v="4.37"/>
    <s v="No"/>
    <x v="0"/>
    <x v="0"/>
    <x v="0"/>
    <s v="No"/>
    <s v="Overweight"/>
    <s v="Normal"/>
    <d v="1982-12-15T00:00:00"/>
    <x v="36"/>
    <s v="R1024"/>
    <s v="tier - 1"/>
    <n v="19444.27"/>
    <s v="tier - 1"/>
  </r>
  <r>
    <s v="Id1461"/>
    <s v=" Ms"/>
    <s v="Bien"/>
    <n v="31.92"/>
    <n v="4.8099999999999996"/>
    <s v="yes"/>
    <x v="0"/>
    <x v="1"/>
    <x v="1"/>
    <s v="No"/>
    <s v="Obesity"/>
    <s v="Normal"/>
    <d v="1993-09-06T00:00:00"/>
    <x v="8"/>
    <s v="R1013"/>
    <s v="tier - 3"/>
    <n v="19442.349999999999"/>
    <s v="tier - 1"/>
  </r>
  <r>
    <s v="Id1462"/>
    <s v=" Ms"/>
    <s v="O'Connor"/>
    <n v="26.315000000000001"/>
    <n v="4.5599999999999996"/>
    <s v="yes"/>
    <x v="0"/>
    <x v="1"/>
    <x v="1"/>
    <s v="No"/>
    <s v="Overweight"/>
    <s v="Normal"/>
    <d v="1987-06-30T00:00:00"/>
    <x v="41"/>
    <s v="R1013"/>
    <s v="tier - 3"/>
    <n v="19362"/>
    <s v="tier - 1"/>
  </r>
  <r>
    <s v="Id1463"/>
    <s v=" Mr"/>
    <s v="Ash"/>
    <n v="35.299999999999997"/>
    <n v="4.3899999999999997"/>
    <s v="No"/>
    <x v="0"/>
    <x v="0"/>
    <x v="0"/>
    <s v="No"/>
    <s v="Obesity"/>
    <s v="Normal"/>
    <d v="1991-08-24T00:00:00"/>
    <x v="27"/>
    <s v="R1012"/>
    <s v="tier - 3"/>
    <n v="19350.37"/>
    <s v="tier - 1"/>
  </r>
  <r>
    <s v="Id1464"/>
    <s v=" Mr"/>
    <s v="Do Prado"/>
    <n v="18.91"/>
    <n v="11.44"/>
    <s v="No"/>
    <x v="0"/>
    <x v="0"/>
    <x v="0"/>
    <s v="No"/>
    <s v="Normal Weight"/>
    <s v="Diabetes"/>
    <d v="1966-11-15T00:00:00"/>
    <x v="17"/>
    <s v="R1024"/>
    <s v="tier - 1"/>
    <n v="19321.060000000001"/>
    <s v="tier - 1"/>
  </r>
  <r>
    <s v="Id1465"/>
    <s v=" Ms"/>
    <s v="Phillips"/>
    <n v="22.41"/>
    <n v="11.37"/>
    <s v="yes"/>
    <x v="0"/>
    <x v="0"/>
    <x v="1"/>
    <s v="No"/>
    <s v="Normal Weight"/>
    <s v="Diabetes"/>
    <d v="1967-07-29T00:00:00"/>
    <x v="17"/>
    <s v="R1012"/>
    <s v="tier - 1"/>
    <n v="19259.96"/>
    <s v="tier - 1"/>
  </r>
  <r>
    <s v="Id1466"/>
    <s v=" Mr"/>
    <s v="Kelly"/>
    <n v="22.704999999999998"/>
    <n v="6.14"/>
    <s v="No"/>
    <x v="0"/>
    <x v="0"/>
    <x v="0"/>
    <s v="No"/>
    <s v="Normal Weight"/>
    <s v="Prediabetes"/>
    <d v="1985-12-28T00:00:00"/>
    <x v="17"/>
    <s v="R1013"/>
    <s v="tier - 3"/>
    <n v="19214.71"/>
    <s v="tier - 1"/>
  </r>
  <r>
    <s v="Id1467"/>
    <s v=" Mr"/>
    <s v="Dever"/>
    <n v="37.18"/>
    <n v="4.8899999999999997"/>
    <s v="No"/>
    <x v="0"/>
    <x v="0"/>
    <x v="0"/>
    <s v="No"/>
    <s v="Obesity"/>
    <s v="Normal"/>
    <d v="1991-09-16T00:00:00"/>
    <x v="14"/>
    <s v="R1013"/>
    <s v="tier - 3"/>
    <n v="19199.939999999999"/>
    <s v="tier - 1"/>
  </r>
  <r>
    <s v="Id1468"/>
    <s v=" Mr"/>
    <s v="Horvath"/>
    <n v="35.97"/>
    <n v="4.5999999999999996"/>
    <s v="No"/>
    <x v="0"/>
    <x v="0"/>
    <x v="0"/>
    <s v="No"/>
    <s v="Obesity"/>
    <s v="Normal"/>
    <d v="1979-07-02T00:00:00"/>
    <x v="5"/>
    <s v="R1013"/>
    <s v="tier - 1"/>
    <n v="19144.580000000002"/>
    <s v="tier - 1"/>
  </r>
  <r>
    <s v="Id1469"/>
    <s v=" Mr"/>
    <s v="Danner"/>
    <n v="35.799999999999997"/>
    <n v="4.42"/>
    <s v="No"/>
    <x v="0"/>
    <x v="0"/>
    <x v="0"/>
    <s v="No"/>
    <s v="Obesity"/>
    <s v="Normal"/>
    <d v="1993-09-28T00:00:00"/>
    <x v="17"/>
    <s v="R1013"/>
    <s v="tier - 2"/>
    <n v="19107.78"/>
    <s v="tier - 1"/>
  </r>
  <r>
    <s v="Id1470"/>
    <s v=" Ms"/>
    <s v="Weiss"/>
    <n v="28.31"/>
    <n v="7.48"/>
    <s v="yes"/>
    <x v="0"/>
    <x v="0"/>
    <x v="0"/>
    <s v="No"/>
    <s v="Overweight"/>
    <s v="Diabetes"/>
    <d v="1983-12-19T00:00:00"/>
    <x v="45"/>
    <s v="R1012"/>
    <s v="tier - 3"/>
    <n v="19023.259999999998"/>
    <s v="tier - 1"/>
  </r>
  <r>
    <s v="Id1471"/>
    <s v=" Mr"/>
    <s v="D'Andrea"/>
    <n v="38.06"/>
    <n v="10.74"/>
    <s v="No"/>
    <x v="0"/>
    <x v="0"/>
    <x v="0"/>
    <s v="No"/>
    <s v="Obesity"/>
    <s v="Diabetes"/>
    <d v="1988-10-24T00:00:00"/>
    <x v="3"/>
    <s v="R1013"/>
    <s v="tier - 3"/>
    <n v="18972.5"/>
    <s v="tier - 1"/>
  </r>
  <r>
    <s v="Id1472"/>
    <s v=" Ms"/>
    <s v="Olesky"/>
    <n v="28"/>
    <n v="5.19"/>
    <s v="No"/>
    <x v="0"/>
    <x v="0"/>
    <x v="1"/>
    <s v="No"/>
    <s v="Overweight"/>
    <s v="Normal"/>
    <d v="1992-11-30T00:00:00"/>
    <x v="19"/>
    <s v="R1013"/>
    <s v="tier - 1"/>
    <n v="18963.169999999998"/>
    <s v="tier - 1"/>
  </r>
  <r>
    <s v="Id1473"/>
    <s v=" Mr"/>
    <s v="Whitcraft"/>
    <n v="34.32"/>
    <n v="9.17"/>
    <s v="No"/>
    <x v="0"/>
    <x v="0"/>
    <x v="0"/>
    <s v="No"/>
    <s v="Obesity"/>
    <s v="Diabetes"/>
    <d v="1998-08-06T00:00:00"/>
    <x v="19"/>
    <s v="R1012"/>
    <s v="tier - 3"/>
    <n v="18955.22"/>
    <s v="tier - 1"/>
  </r>
  <r>
    <s v="Id1474"/>
    <s v=" Mr"/>
    <s v="Salazar"/>
    <n v="22.3"/>
    <n v="4.95"/>
    <s v="yes"/>
    <x v="0"/>
    <x v="0"/>
    <x v="0"/>
    <s v="No"/>
    <s v="Normal Weight"/>
    <s v="Normal"/>
    <d v="1963-10-20T00:00:00"/>
    <x v="32"/>
    <s v="R1012"/>
    <s v="tier - 1"/>
    <n v="18954.560000000001"/>
    <s v="tier - 1"/>
  </r>
  <r>
    <s v="Id1475"/>
    <s v=" Ms"/>
    <s v="Todd"/>
    <n v="27.835000000000001"/>
    <n v="6.03"/>
    <s v="No"/>
    <x v="0"/>
    <x v="0"/>
    <x v="1"/>
    <s v="No"/>
    <s v="Overweight"/>
    <s v="Prediabetes"/>
    <d v="1969-08-03T00:00:00"/>
    <x v="14"/>
    <s v="R1013"/>
    <s v="tier - 3"/>
    <n v="18932.810000000001"/>
    <s v="tier - 1"/>
  </r>
  <r>
    <s v="Id1476"/>
    <s v=" Mr"/>
    <s v="Pond"/>
    <n v="39.229999999999997"/>
    <n v="5.36"/>
    <s v="No"/>
    <x v="0"/>
    <x v="0"/>
    <x v="0"/>
    <s v="No"/>
    <s v="Obesity"/>
    <s v="Normal"/>
    <d v="1995-09-27T00:00:00"/>
    <x v="44"/>
    <s v="R1011"/>
    <s v="tier - 2"/>
    <n v="18903.490000000002"/>
    <s v="tier - 1"/>
  </r>
  <r>
    <s v="Id1477"/>
    <s v=" Ms"/>
    <s v="Egan"/>
    <n v="19.95"/>
    <n v="6.11"/>
    <s v="No"/>
    <x v="0"/>
    <x v="0"/>
    <x v="1"/>
    <s v="No"/>
    <s v="Normal Weight"/>
    <s v="Prediabetes"/>
    <d v="1963-12-06T00:00:00"/>
    <x v="28"/>
    <s v="R1024"/>
    <s v="tier - 1"/>
    <n v="18883.330000000002"/>
    <s v="tier - 1"/>
  </r>
  <r>
    <s v="Id1478"/>
    <s v=" Mr"/>
    <s v="Bersani"/>
    <n v="34.64"/>
    <n v="4.88"/>
    <s v="No"/>
    <x v="0"/>
    <x v="1"/>
    <x v="1"/>
    <s v="No"/>
    <s v="Obesity"/>
    <s v="Normal"/>
    <d v="2003-07-24T00:00:00"/>
    <x v="39"/>
    <s v="R1013"/>
    <s v="tier - 3"/>
    <n v="18838.7"/>
    <s v="tier - 1"/>
  </r>
  <r>
    <s v="Id1479"/>
    <s v=" Mr"/>
    <s v="Creech"/>
    <n v="18.75"/>
    <n v="6.72"/>
    <s v="No"/>
    <x v="0"/>
    <x v="0"/>
    <x v="0"/>
    <s v="No"/>
    <s v="Normal Weight"/>
    <s v="Diabetes"/>
    <d v="1962-12-18T00:00:00"/>
    <x v="13"/>
    <s v="R1011"/>
    <s v="tier - 1"/>
    <n v="18815.53"/>
    <s v="tier - 1"/>
  </r>
  <r>
    <s v="Id1480"/>
    <s v=" Ms"/>
    <s v="Sudres"/>
    <n v="26.48"/>
    <n v="4.2"/>
    <s v="No"/>
    <x v="0"/>
    <x v="0"/>
    <x v="1"/>
    <s v="No"/>
    <s v="Overweight"/>
    <s v="Normal"/>
    <d v="1995-11-28T00:00:00"/>
    <x v="21"/>
    <s v="R1013"/>
    <s v="tier - 1"/>
    <n v="18804.75"/>
    <s v="tier - 1"/>
  </r>
  <r>
    <s v="Id1481"/>
    <s v=" Mr"/>
    <s v="Couture"/>
    <n v="34.83"/>
    <n v="5.79"/>
    <s v="No"/>
    <x v="0"/>
    <x v="0"/>
    <x v="1"/>
    <s v="No"/>
    <s v="Obesity"/>
    <s v="Prediabetes"/>
    <d v="1979-11-19T00:00:00"/>
    <x v="19"/>
    <s v="R1013"/>
    <s v="tier - 1"/>
    <n v="18767.740000000002"/>
    <s v="tier - 1"/>
  </r>
  <r>
    <s v="Id1482"/>
    <s v=" Ms"/>
    <s v="Willard"/>
    <n v="25.46"/>
    <n v="4.29"/>
    <s v="No"/>
    <x v="0"/>
    <x v="0"/>
    <x v="0"/>
    <s v="No"/>
    <s v="Overweight"/>
    <s v="Normal"/>
    <d v="1992-12-27T00:00:00"/>
    <x v="13"/>
    <s v="R1011"/>
    <s v="tier - 2"/>
    <n v="18765.88"/>
    <s v="tier - 1"/>
  </r>
  <r>
    <s v="Id1483"/>
    <s v=" Mr"/>
    <s v="Patronick"/>
    <n v="23.31"/>
    <n v="8.27"/>
    <s v="No"/>
    <x v="0"/>
    <x v="0"/>
    <x v="0"/>
    <s v="No"/>
    <s v="Normal Weight"/>
    <s v="Diabetes"/>
    <d v="1967-08-30T00:00:00"/>
    <x v="26"/>
    <s v="R1026"/>
    <s v="tier - 1"/>
    <n v="18694.689999999999"/>
    <s v="tier - 1"/>
  </r>
  <r>
    <s v="Id1484"/>
    <s v=" Ms"/>
    <s v="Depasquale"/>
    <n v="29"/>
    <n v="4.5599999999999996"/>
    <s v="No"/>
    <x v="0"/>
    <x v="0"/>
    <x v="0"/>
    <s v="No"/>
    <s v="Overweight"/>
    <s v="Normal"/>
    <d v="1970-10-17T00:00:00"/>
    <x v="17"/>
    <s v="R1012"/>
    <s v="tier - 3"/>
    <n v="18682.740000000002"/>
    <s v="tier - 1"/>
  </r>
  <r>
    <s v="Id1485"/>
    <s v=" Ms"/>
    <s v="Lavergne"/>
    <n v="32.869999999999997"/>
    <n v="5.33"/>
    <s v="No"/>
    <x v="0"/>
    <x v="0"/>
    <x v="0"/>
    <s v="No"/>
    <s v="Obesity"/>
    <s v="Normal"/>
    <d v="1998-09-23T00:00:00"/>
    <x v="13"/>
    <s v="R1024"/>
    <s v="tier - 1"/>
    <n v="18648.419999999998"/>
    <s v="tier - 1"/>
  </r>
  <r>
    <s v="Id1486"/>
    <s v=" Ms"/>
    <s v="Kawakami"/>
    <n v="26.18"/>
    <n v="5.63"/>
    <s v="No"/>
    <x v="0"/>
    <x v="0"/>
    <x v="0"/>
    <s v="No"/>
    <s v="Overweight"/>
    <s v="Normal"/>
    <d v="1986-08-12T00:00:00"/>
    <x v="17"/>
    <s v="R1026"/>
    <s v="tier - 3"/>
    <n v="18608.259999999998"/>
    <s v="tier - 1"/>
  </r>
  <r>
    <s v="Id1487"/>
    <s v=" Ms"/>
    <s v="Gonsalves"/>
    <n v="25.3"/>
    <n v="5.12"/>
    <s v="No"/>
    <x v="0"/>
    <x v="0"/>
    <x v="0"/>
    <s v="No"/>
    <s v="Overweight"/>
    <s v="Normal"/>
    <d v="1964-09-26T00:00:00"/>
    <x v="45"/>
    <s v="R1012"/>
    <s v="tier - 2"/>
    <n v="18443.11"/>
    <s v="tier - 1"/>
  </r>
  <r>
    <s v="Id1488"/>
    <s v=" Mr"/>
    <s v="Peck"/>
    <n v="36.94"/>
    <n v="5.15"/>
    <s v="yes"/>
    <x v="0"/>
    <x v="0"/>
    <x v="1"/>
    <s v="No"/>
    <s v="Obesity"/>
    <s v="Normal"/>
    <d v="1999-12-15T00:00:00"/>
    <x v="3"/>
    <s v="R1023"/>
    <s v="tier - 2"/>
    <n v="18328.240000000002"/>
    <s v="tier - 1"/>
  </r>
  <r>
    <s v="Id1489"/>
    <s v=" Ms"/>
    <s v="Aure"/>
    <n v="22.86"/>
    <n v="7.5"/>
    <s v="No"/>
    <x v="0"/>
    <x v="0"/>
    <x v="0"/>
    <s v="No"/>
    <s v="Normal Weight"/>
    <s v="Diabetes"/>
    <d v="1995-07-04T00:00:00"/>
    <x v="11"/>
    <s v="R1012"/>
    <s v="tier - 3"/>
    <n v="18310.740000000002"/>
    <s v="tier - 1"/>
  </r>
  <r>
    <s v="Id1490"/>
    <s v=" Ms"/>
    <s v="Mattingly"/>
    <n v="18.760000000000002"/>
    <n v="4.88"/>
    <s v="yes"/>
    <x v="0"/>
    <x v="1"/>
    <x v="1"/>
    <s v="No"/>
    <s v="Normal Weight"/>
    <s v="Normal"/>
    <d v="1995-08-03T00:00:00"/>
    <x v="9"/>
    <s v="R1013"/>
    <s v="tier - 1"/>
    <n v="18246.5"/>
    <s v="tier - 1"/>
  </r>
  <r>
    <s v="Id1491"/>
    <s v=" Ms"/>
    <s v="Stelpflug"/>
    <n v="24.36"/>
    <n v="5.57"/>
    <s v="No"/>
    <x v="0"/>
    <x v="0"/>
    <x v="0"/>
    <s v="No"/>
    <s v="Normal Weight"/>
    <s v="Normal"/>
    <d v="2004-09-10T00:00:00"/>
    <x v="19"/>
    <s v="R1012"/>
    <s v="tier - 3"/>
    <n v="18223.45"/>
    <s v="tier - 1"/>
  </r>
  <r>
    <s v="Id1492"/>
    <s v=" Mr"/>
    <s v="Sanchez Antognini"/>
    <n v="32.299999999999997"/>
    <n v="5.31"/>
    <s v="No"/>
    <x v="0"/>
    <x v="0"/>
    <x v="0"/>
    <s v="No"/>
    <s v="Obesity"/>
    <s v="Normal"/>
    <d v="1997-06-15T00:00:00"/>
    <x v="42"/>
    <s v="R1023"/>
    <s v="tier - 1"/>
    <n v="18218.16"/>
    <s v="tier - 1"/>
  </r>
  <r>
    <s v="Id1493"/>
    <s v=" Mr"/>
    <s v="Condon"/>
    <n v="22.704999999999998"/>
    <n v="4.57"/>
    <s v="yes"/>
    <x v="0"/>
    <x v="0"/>
    <x v="0"/>
    <s v="No"/>
    <s v="Normal Weight"/>
    <s v="Normal"/>
    <d v="1963-07-04T00:00:00"/>
    <x v="38"/>
    <s v="R1012"/>
    <s v="tier - 2"/>
    <n v="18208.34"/>
    <s v="tier - 1"/>
  </r>
  <r>
    <s v="Id1494"/>
    <s v=" Ms"/>
    <s v="Magato"/>
    <n v="21.79"/>
    <n v="8.6999999999999993"/>
    <s v="yes"/>
    <x v="0"/>
    <x v="0"/>
    <x v="1"/>
    <s v="No"/>
    <s v="Normal Weight"/>
    <s v="Diabetes"/>
    <d v="1993-07-12T00:00:00"/>
    <x v="14"/>
    <s v="R1019"/>
    <s v="tier - 1"/>
    <n v="18157.88"/>
    <s v="tier - 1"/>
  </r>
  <r>
    <s v="Id1495"/>
    <s v=" Mr"/>
    <s v="Dombrowski"/>
    <n v="24.52"/>
    <n v="4.76"/>
    <s v="No"/>
    <x v="0"/>
    <x v="0"/>
    <x v="0"/>
    <s v="No"/>
    <s v="Normal Weight"/>
    <s v="Normal"/>
    <d v="1999-10-24T00:00:00"/>
    <x v="43"/>
    <s v="R1011"/>
    <s v="tier - 1"/>
    <n v="18033.97"/>
    <s v="tier - 1"/>
  </r>
  <r>
    <s v="Id1496"/>
    <s v=" Mr"/>
    <s v="Ohara"/>
    <n v="39.520000000000003"/>
    <n v="11.81"/>
    <s v="No"/>
    <x v="0"/>
    <x v="0"/>
    <x v="0"/>
    <s v="No"/>
    <s v="Obesity"/>
    <s v="Diabetes"/>
    <d v="1965-10-17T00:00:00"/>
    <x v="9"/>
    <s v="R1012"/>
    <s v="tier - 2"/>
    <n v="18031.189999999999"/>
    <s v="tier - 1"/>
  </r>
  <r>
    <s v="Id1497"/>
    <s v=" Mr"/>
    <s v="Cifuentes Fetiva"/>
    <n v="24.49"/>
    <n v="4.67"/>
    <s v="No"/>
    <x v="0"/>
    <x v="0"/>
    <x v="0"/>
    <s v="No"/>
    <s v="Normal Weight"/>
    <s v="Normal"/>
    <d v="1975-06-27T00:00:00"/>
    <x v="11"/>
    <s v="R1013"/>
    <s v="tier - 3"/>
    <n v="18031.16"/>
    <s v="tier - 1"/>
  </r>
  <r>
    <s v="Id1498"/>
    <s v=" Mr"/>
    <s v="Keno"/>
    <n v="26.315000000000001"/>
    <n v="6.02"/>
    <s v="No"/>
    <x v="0"/>
    <x v="0"/>
    <x v="0"/>
    <s v="No"/>
    <s v="Overweight"/>
    <s v="Prediabetes"/>
    <d v="2001-09-28T00:00:00"/>
    <x v="26"/>
    <s v="R1012"/>
    <s v="tier - 2"/>
    <n v="17942.11"/>
    <s v="tier - 1"/>
  </r>
  <r>
    <s v="Id1499"/>
    <s v=" Ms"/>
    <s v="Bruce"/>
    <n v="22.58"/>
    <n v="7.46"/>
    <s v="No"/>
    <x v="0"/>
    <x v="0"/>
    <x v="0"/>
    <s v="No"/>
    <s v="Normal Weight"/>
    <s v="Diabetes"/>
    <d v="1977-10-17T00:00:00"/>
    <x v="27"/>
    <s v="R1013"/>
    <s v="tier - 2"/>
    <n v="17929.3"/>
    <s v="tier - 1"/>
  </r>
  <r>
    <s v="Id1500"/>
    <s v=" Ms"/>
    <s v="Lorch"/>
    <n v="19.475000000000001"/>
    <n v="4.74"/>
    <s v="No"/>
    <x v="0"/>
    <x v="0"/>
    <x v="1"/>
    <s v="No"/>
    <s v="Normal Weight"/>
    <s v="Normal"/>
    <d v="1997-08-26T00:00:00"/>
    <x v="26"/>
    <s v="R1013"/>
    <s v="tier - 2"/>
    <n v="17878.900000000001"/>
    <s v="tier - 1"/>
  </r>
  <r>
    <s v="Id1501"/>
    <s v=" Mrs"/>
    <s v="Sullivan"/>
    <n v="26.33"/>
    <n v="4.79"/>
    <s v="No"/>
    <x v="0"/>
    <x v="0"/>
    <x v="0"/>
    <s v="No"/>
    <s v="Overweight"/>
    <s v="Normal"/>
    <d v="1976-12-12T00:00:00"/>
    <x v="28"/>
    <s v="R1013"/>
    <s v="tier - 2"/>
    <n v="17862.919999999998"/>
    <s v="tier - 1"/>
  </r>
  <r>
    <s v="Id1502"/>
    <s v=" Ms"/>
    <s v="Cave"/>
    <n v="17.29"/>
    <n v="5.35"/>
    <s v="yes"/>
    <x v="0"/>
    <x v="0"/>
    <x v="0"/>
    <s v="No"/>
    <s v="Underweight"/>
    <s v="Normal"/>
    <d v="1963-12-08T00:00:00"/>
    <x v="21"/>
    <s v="R1026"/>
    <s v="tier - 2"/>
    <n v="17832.599999999999"/>
    <s v="tier - 1"/>
  </r>
  <r>
    <s v="Id1503"/>
    <s v=" Ms"/>
    <s v="Gudenkauf"/>
    <n v="42.88"/>
    <n v="4.87"/>
    <s v="No"/>
    <x v="1"/>
    <x v="0"/>
    <x v="1"/>
    <s v="No"/>
    <s v="Obesity"/>
    <s v="Normal"/>
    <d v="1979-10-10T00:00:00"/>
    <x v="12"/>
    <s v="R1012"/>
    <s v="tier - 2"/>
    <n v="17779.939999999999"/>
    <s v="tier - 1"/>
  </r>
  <r>
    <s v="Id1504"/>
    <s v=" Mr"/>
    <s v="Thomas"/>
    <n v="32.200000000000003"/>
    <n v="10.09"/>
    <s v="yes"/>
    <x v="0"/>
    <x v="0"/>
    <x v="0"/>
    <s v="No"/>
    <s v="Obesity"/>
    <s v="Diabetes"/>
    <d v="1966-06-21T00:00:00"/>
    <x v="7"/>
    <s v="R1012"/>
    <s v="tier - 3"/>
    <n v="17777.73"/>
    <s v="tier - 1"/>
  </r>
  <r>
    <s v="Id1505"/>
    <s v=" Mr"/>
    <s v="Holley"/>
    <n v="18.75"/>
    <n v="5.47"/>
    <s v="yes"/>
    <x v="0"/>
    <x v="1"/>
    <x v="1"/>
    <s v="No"/>
    <s v="Normal Weight"/>
    <s v="Normal"/>
    <d v="2003-07-14T00:00:00"/>
    <x v="0"/>
    <s v="R1012"/>
    <s v="tier - 1"/>
    <n v="17748.509999999998"/>
    <s v="tier - 1"/>
  </r>
  <r>
    <s v="Id1506"/>
    <s v=" Ms"/>
    <s v="Kemble"/>
    <n v="22.36"/>
    <n v="8.6"/>
    <s v="No"/>
    <x v="0"/>
    <x v="0"/>
    <x v="0"/>
    <s v="No"/>
    <s v="Normal Weight"/>
    <s v="Diabetes"/>
    <d v="1994-07-01T00:00:00"/>
    <x v="12"/>
    <s v="R1023"/>
    <s v="tier - 3"/>
    <n v="17663.14"/>
    <s v="tier - 1"/>
  </r>
  <r>
    <s v="Id1507"/>
    <s v=" Mr"/>
    <s v="Bentley"/>
    <n v="23.94"/>
    <n v="10.74"/>
    <s v="yes"/>
    <x v="0"/>
    <x v="0"/>
    <x v="0"/>
    <s v="No"/>
    <s v="Normal Weight"/>
    <s v="Diabetes"/>
    <d v="1990-10-25T00:00:00"/>
    <x v="28"/>
    <s v="R1011"/>
    <s v="tier - 3"/>
    <n v="17626.240000000002"/>
    <s v="tier - 1"/>
  </r>
  <r>
    <s v="Id1508"/>
    <s v=" Mr"/>
    <s v="Jones"/>
    <n v="30.1"/>
    <n v="4.3899999999999997"/>
    <s v="No"/>
    <x v="0"/>
    <x v="1"/>
    <x v="1"/>
    <s v="No"/>
    <s v="Obesity"/>
    <s v="Normal"/>
    <d v="1970-07-26T00:00:00"/>
    <x v="19"/>
    <s v="R1013"/>
    <s v="tier - 3"/>
    <n v="17584.72"/>
    <s v="tier - 1"/>
  </r>
  <r>
    <s v="Id1509"/>
    <s v=" Mr"/>
    <s v="Tremblay"/>
    <n v="21.93"/>
    <n v="6.3"/>
    <s v="No"/>
    <x v="0"/>
    <x v="0"/>
    <x v="0"/>
    <s v="No"/>
    <s v="Normal Weight"/>
    <s v="Prediabetes"/>
    <d v="2002-08-25T00:00:00"/>
    <x v="43"/>
    <s v="R1024"/>
    <s v="tier - 1"/>
    <n v="17560.38"/>
    <s v="tier - 1"/>
  </r>
  <r>
    <s v="Id1510"/>
    <s v=" Ms"/>
    <s v="Bellucci"/>
    <n v="39.75"/>
    <n v="5.41"/>
    <s v="No"/>
    <x v="1"/>
    <x v="0"/>
    <x v="1"/>
    <s v="No"/>
    <s v="Obesity"/>
    <s v="Normal"/>
    <d v="1968-07-12T00:00:00"/>
    <x v="43"/>
    <s v="R1012"/>
    <s v="tier - 1"/>
    <n v="17507.47"/>
    <s v="tier - 1"/>
  </r>
  <r>
    <s v="Id1511"/>
    <s v=" Mr"/>
    <s v="Collins"/>
    <n v="26.03"/>
    <n v="4.47"/>
    <s v="No"/>
    <x v="0"/>
    <x v="1"/>
    <x v="1"/>
    <s v="No"/>
    <s v="Overweight"/>
    <s v="Normal"/>
    <d v="1965-06-16T00:00:00"/>
    <x v="21"/>
    <s v="R1012"/>
    <s v="tier - 2"/>
    <n v="17505.650000000001"/>
    <s v="tier - 1"/>
  </r>
  <r>
    <s v="Id1512"/>
    <s v=" Mr"/>
    <s v="Gillman"/>
    <n v="34.51"/>
    <n v="6.26"/>
    <s v="No"/>
    <x v="0"/>
    <x v="0"/>
    <x v="0"/>
    <s v="No"/>
    <s v="Obesity"/>
    <s v="Prediabetes"/>
    <d v="1990-12-29T00:00:00"/>
    <x v="9"/>
    <s v="R1012"/>
    <s v="tier - 2"/>
    <n v="17496.310000000001"/>
    <s v="tier - 1"/>
  </r>
  <r>
    <s v="Id1513"/>
    <s v=" Ms"/>
    <s v="West"/>
    <n v="19.32"/>
    <n v="11.58"/>
    <s v="yes"/>
    <x v="0"/>
    <x v="0"/>
    <x v="1"/>
    <s v="No"/>
    <s v="Normal Weight"/>
    <s v="Diabetes"/>
    <d v="1971-06-08T00:00:00"/>
    <x v="21"/>
    <s v="R1012"/>
    <s v="tier - 1"/>
    <n v="17479.53"/>
    <s v="tier - 1"/>
  </r>
  <r>
    <s v="Id1514"/>
    <s v=" Mr"/>
    <s v="Chida"/>
    <n v="28.5"/>
    <n v="4.3600000000000003"/>
    <s v="No"/>
    <x v="0"/>
    <x v="0"/>
    <x v="0"/>
    <s v="No"/>
    <s v="Overweight"/>
    <s v="Normal"/>
    <d v="2003-11-02T00:00:00"/>
    <x v="33"/>
    <s v="R1012"/>
    <s v="tier - 1"/>
    <n v="17468.98"/>
    <s v="tier - 2"/>
  </r>
  <r>
    <s v="Id1515"/>
    <s v=" Mr"/>
    <s v="Reisenauer"/>
    <n v="30.875"/>
    <n v="4.1399999999999997"/>
    <s v="yes"/>
    <x v="0"/>
    <x v="0"/>
    <x v="0"/>
    <s v="No"/>
    <s v="Obesity"/>
    <s v="Normal"/>
    <d v="1992-10-18T00:00:00"/>
    <x v="21"/>
    <s v="R1013"/>
    <s v="tier - 1"/>
    <n v="17361.77"/>
    <s v="tier - 2"/>
  </r>
  <r>
    <s v="Id1516"/>
    <s v=" Mr"/>
    <s v="Rosenberg-Wohl"/>
    <n v="24.02"/>
    <n v="4.38"/>
    <s v="No"/>
    <x v="0"/>
    <x v="0"/>
    <x v="0"/>
    <s v="No"/>
    <s v="Normal Weight"/>
    <s v="Normal"/>
    <d v="2003-11-01T00:00:00"/>
    <x v="26"/>
    <s v="R1013"/>
    <s v="tier - 3"/>
    <n v="17352.68"/>
    <s v="tier - 2"/>
  </r>
  <r>
    <s v="Id1517"/>
    <s v=" Ms"/>
    <s v="Theriault"/>
    <n v="36.08"/>
    <n v="11.61"/>
    <s v="yes"/>
    <x v="0"/>
    <x v="0"/>
    <x v="0"/>
    <s v="No"/>
    <s v="Obesity"/>
    <s v="Diabetes"/>
    <d v="1963-07-12T00:00:00"/>
    <x v="44"/>
    <s v="R1012"/>
    <s v="tier - 3"/>
    <n v="17337.580000000002"/>
    <s v="tier - 2"/>
  </r>
  <r>
    <s v="Id1518"/>
    <s v=" Ms"/>
    <s v="Manuel"/>
    <n v="32.200000000000003"/>
    <n v="10.59"/>
    <s v="yes"/>
    <x v="0"/>
    <x v="0"/>
    <x v="0"/>
    <s v="No"/>
    <s v="Obesity"/>
    <s v="Diabetes"/>
    <d v="1975-08-25T00:00:00"/>
    <x v="28"/>
    <s v="R1012"/>
    <s v="tier - 3"/>
    <n v="17253.43"/>
    <s v="tier - 2"/>
  </r>
  <r>
    <s v="Id1519"/>
    <s v=" Ms"/>
    <s v="Demko"/>
    <n v="28.05"/>
    <n v="11.85"/>
    <s v="yes"/>
    <x v="0"/>
    <x v="0"/>
    <x v="0"/>
    <s v="No"/>
    <s v="Overweight"/>
    <s v="Diabetes"/>
    <d v="1982-10-22T00:00:00"/>
    <x v="44"/>
    <s v="R1026"/>
    <s v="tier - 1"/>
    <n v="17179.52"/>
    <s v="tier - 2"/>
  </r>
  <r>
    <s v="Id1520"/>
    <s v=" Ms"/>
    <s v="Battaglia"/>
    <n v="19"/>
    <n v="5.46"/>
    <s v="yes"/>
    <x v="0"/>
    <x v="0"/>
    <x v="1"/>
    <s v="No"/>
    <s v="Normal Weight"/>
    <s v="Normal"/>
    <d v="1964-06-07T00:00:00"/>
    <x v="0"/>
    <s v="R1023"/>
    <s v="tier - 2"/>
    <n v="17174.52"/>
    <s v="tier - 2"/>
  </r>
  <r>
    <s v="Id1521"/>
    <s v=" Mr"/>
    <s v="Follo"/>
    <n v="16.13"/>
    <n v="4.54"/>
    <s v="yes"/>
    <x v="0"/>
    <x v="0"/>
    <x v="2"/>
    <s v="No"/>
    <s v="Underweight"/>
    <s v="Normal"/>
    <d v="1965-09-16T00:00:00"/>
    <x v="27"/>
    <s v="R1011"/>
    <s v="tier - 2"/>
    <n v="17172.27"/>
    <s v="tier - 2"/>
  </r>
  <r>
    <s v="Id1522"/>
    <s v=" Ms"/>
    <s v="Barana"/>
    <n v="18.77"/>
    <n v="11.98"/>
    <s v="yes"/>
    <x v="0"/>
    <x v="0"/>
    <x v="2"/>
    <s v="No"/>
    <s v="Normal Weight"/>
    <s v="Diabetes"/>
    <d v="1998-06-03T00:00:00"/>
    <x v="14"/>
    <s v="R1012"/>
    <s v="tier - 3"/>
    <n v="17128.43"/>
    <s v="tier - 2"/>
  </r>
  <r>
    <s v="Id1523"/>
    <s v=" Mr"/>
    <s v="Lysaght"/>
    <n v="28.88"/>
    <n v="6.59"/>
    <s v="yes"/>
    <x v="0"/>
    <x v="0"/>
    <x v="1"/>
    <s v="No"/>
    <s v="Overweight"/>
    <s v="Diabetes"/>
    <d v="2002-06-28T00:00:00"/>
    <x v="12"/>
    <s v="R1012"/>
    <s v="tier - 3"/>
    <n v="17085.27"/>
    <s v="tier - 2"/>
  </r>
  <r>
    <s v="Id1524"/>
    <s v=" Mr"/>
    <s v="Chalmers"/>
    <n v="27.55"/>
    <n v="10.83"/>
    <s v="yes"/>
    <x v="0"/>
    <x v="0"/>
    <x v="1"/>
    <s v="No"/>
    <s v="Overweight"/>
    <s v="Diabetes"/>
    <d v="2003-12-26T00:00:00"/>
    <x v="23"/>
    <s v="R1012"/>
    <s v="tier - 2"/>
    <n v="17081.080000000002"/>
    <s v="tier - 2"/>
  </r>
  <r>
    <s v="Id1525"/>
    <s v=" Mr"/>
    <s v="Phillippi"/>
    <n v="15.6"/>
    <n v="8.6"/>
    <s v="No"/>
    <x v="0"/>
    <x v="0"/>
    <x v="0"/>
    <s v="No"/>
    <s v="Underweight"/>
    <s v="Diabetes"/>
    <d v="1996-06-10T00:00:00"/>
    <x v="27"/>
    <s v="R1012"/>
    <s v="tier - 3"/>
    <n v="17043.34"/>
    <s v="tier - 2"/>
  </r>
  <r>
    <s v="Id1526"/>
    <s v=" Ms"/>
    <s v="Macpherson"/>
    <n v="21.99"/>
    <n v="11.17"/>
    <s v="No"/>
    <x v="0"/>
    <x v="0"/>
    <x v="0"/>
    <s v="No"/>
    <s v="Normal Weight"/>
    <s v="Diabetes"/>
    <d v="1971-08-22T00:00:00"/>
    <x v="37"/>
    <s v="R1023"/>
    <s v="tier - 2"/>
    <n v="17016.009999999998"/>
    <s v="tier - 2"/>
  </r>
  <r>
    <s v="Id1527"/>
    <s v=" Ms"/>
    <s v="Delfidio"/>
    <n v="34.85"/>
    <n v="5.75"/>
    <s v="No"/>
    <x v="0"/>
    <x v="0"/>
    <x v="0"/>
    <s v="No"/>
    <s v="Obesity"/>
    <s v="Prediabetes"/>
    <d v="1980-07-16T00:00:00"/>
    <x v="21"/>
    <s v="R1026"/>
    <s v="tier - 3"/>
    <n v="16990.55"/>
    <s v="tier - 2"/>
  </r>
  <r>
    <s v="Id1528"/>
    <s v=" Mr"/>
    <s v="Cummings"/>
    <n v="24.51"/>
    <n v="4.83"/>
    <s v="yes"/>
    <x v="0"/>
    <x v="1"/>
    <x v="1"/>
    <s v="No"/>
    <s v="Normal Weight"/>
    <s v="Normal"/>
    <d v="1977-08-25T00:00:00"/>
    <x v="26"/>
    <s v="R1013"/>
    <s v="tier - 3"/>
    <n v="16921.09"/>
    <s v="tier - 2"/>
  </r>
  <r>
    <s v="Id1529"/>
    <s v=" Ms"/>
    <s v="Schroegel"/>
    <n v="19.399999999999999"/>
    <n v="11.93"/>
    <s v="No"/>
    <x v="0"/>
    <x v="0"/>
    <x v="0"/>
    <s v="No"/>
    <s v="Normal Weight"/>
    <s v="Diabetes"/>
    <d v="1968-10-21T00:00:00"/>
    <x v="13"/>
    <s v="R1012"/>
    <s v="tier - 3"/>
    <n v="16903.5"/>
    <s v="tier - 2"/>
  </r>
  <r>
    <s v="Id1530"/>
    <s v=" Ms"/>
    <s v="Williams"/>
    <n v="15.1"/>
    <n v="8.41"/>
    <s v="No"/>
    <x v="0"/>
    <x v="0"/>
    <x v="0"/>
    <s v="No"/>
    <s v="Underweight"/>
    <s v="Diabetes"/>
    <d v="1974-08-08T00:00:00"/>
    <x v="32"/>
    <s v="R1026"/>
    <s v="tier - 3"/>
    <n v="16841.32"/>
    <s v="tier - 2"/>
  </r>
  <r>
    <s v="Id1531"/>
    <s v=" Ms"/>
    <s v="Casey"/>
    <n v="23.37"/>
    <n v="5.59"/>
    <s v="yes"/>
    <x v="0"/>
    <x v="0"/>
    <x v="0"/>
    <s v="No"/>
    <s v="Normal Weight"/>
    <s v="Normal"/>
    <d v="1995-10-19T00:00:00"/>
    <x v="42"/>
    <s v="R1016"/>
    <s v="tier - 3"/>
    <n v="16796.41"/>
    <s v="tier - 2"/>
  </r>
  <r>
    <s v="Id1532"/>
    <s v=" Mr"/>
    <s v="Randall"/>
    <n v="42.4"/>
    <n v="4.0599999999999996"/>
    <s v="No"/>
    <x v="0"/>
    <x v="0"/>
    <x v="0"/>
    <s v="No"/>
    <s v="Obesity"/>
    <s v="Normal"/>
    <d v="1962-07-29T00:00:00"/>
    <x v="17"/>
    <s v="R1013"/>
    <s v="tier - 2"/>
    <n v="16779.400000000001"/>
    <s v="tier - 2"/>
  </r>
  <r>
    <s v="Id1533"/>
    <s v=" Mr"/>
    <s v="Doyon"/>
    <n v="28.405000000000001"/>
    <n v="7.02"/>
    <s v="yes"/>
    <x v="0"/>
    <x v="0"/>
    <x v="0"/>
    <s v="No"/>
    <s v="Overweight"/>
    <s v="Diabetes"/>
    <d v="1989-09-23T00:00:00"/>
    <x v="17"/>
    <s v="R1011"/>
    <s v="tier - 2"/>
    <n v="16776.3"/>
    <s v="tier - 2"/>
  </r>
  <r>
    <s v="Id1534"/>
    <s v=" Ms"/>
    <s v="Sankey"/>
    <n v="23.4"/>
    <n v="4.47"/>
    <s v="No"/>
    <x v="0"/>
    <x v="0"/>
    <x v="0"/>
    <s v="No"/>
    <s v="Normal Weight"/>
    <s v="Normal"/>
    <d v="1974-08-28T00:00:00"/>
    <x v="28"/>
    <s v="R1013"/>
    <s v="tier - 1"/>
    <n v="16770.990000000002"/>
    <s v="tier - 2"/>
  </r>
  <r>
    <s v="Id1535"/>
    <s v=" Mr"/>
    <s v="Stilgenbauer"/>
    <n v="33.44"/>
    <n v="4.54"/>
    <s v="No"/>
    <x v="0"/>
    <x v="0"/>
    <x v="0"/>
    <s v="No"/>
    <s v="Obesity"/>
    <s v="Normal"/>
    <d v="1993-11-05T00:00:00"/>
    <x v="41"/>
    <s v="R1023"/>
    <s v="tier - 1"/>
    <n v="16657.72"/>
    <s v="tier - 2"/>
  </r>
  <r>
    <s v="Id1536"/>
    <s v=" Mr"/>
    <s v="Jaskiewicz"/>
    <n v="21.12"/>
    <n v="4.99"/>
    <s v="No"/>
    <x v="0"/>
    <x v="0"/>
    <x v="1"/>
    <s v="No"/>
    <s v="Normal Weight"/>
    <s v="Normal"/>
    <d v="1977-09-25T00:00:00"/>
    <x v="23"/>
    <s v="R1012"/>
    <s v="tier - 1"/>
    <n v="16631.61"/>
    <s v="tier - 2"/>
  </r>
  <r>
    <s v="Id1537"/>
    <s v=" Ms"/>
    <s v="Deppen"/>
    <n v="18.48"/>
    <n v="10.84"/>
    <s v="yes"/>
    <x v="0"/>
    <x v="0"/>
    <x v="2"/>
    <s v="No"/>
    <s v="Underweight"/>
    <s v="Diabetes"/>
    <d v="1975-07-24T00:00:00"/>
    <x v="10"/>
    <s v="R1023"/>
    <s v="tier - 1"/>
    <n v="16602.18"/>
    <s v="tier - 2"/>
  </r>
  <r>
    <s v="Id1538"/>
    <s v=" Mr"/>
    <s v="Hine"/>
    <n v="16.815000000000001"/>
    <n v="5.63"/>
    <s v="No"/>
    <x v="0"/>
    <x v="0"/>
    <x v="1"/>
    <s v="No"/>
    <s v="Underweight"/>
    <s v="Normal"/>
    <d v="1970-07-10T00:00:00"/>
    <x v="42"/>
    <s v="R1012"/>
    <s v="tier - 2"/>
    <n v="16600.16"/>
    <s v="tier - 2"/>
  </r>
  <r>
    <s v="Id1539"/>
    <s v=" Mr"/>
    <s v="Mathews"/>
    <n v="26.72"/>
    <n v="4.1399999999999997"/>
    <s v="No"/>
    <x v="0"/>
    <x v="0"/>
    <x v="0"/>
    <s v="No"/>
    <s v="Overweight"/>
    <s v="Normal"/>
    <d v="1963-06-25T00:00:00"/>
    <x v="12"/>
    <s v="R1011"/>
    <s v="tier - 2"/>
    <n v="16587.96"/>
    <s v="tier - 2"/>
  </r>
  <r>
    <s v="Id1540"/>
    <s v=" Ms"/>
    <s v="Yabu"/>
    <n v="41.42"/>
    <n v="5.17"/>
    <s v="No"/>
    <x v="0"/>
    <x v="1"/>
    <x v="1"/>
    <s v="No"/>
    <s v="Obesity"/>
    <s v="Normal"/>
    <d v="1995-12-23T00:00:00"/>
    <x v="38"/>
    <s v="R1024"/>
    <s v="tier - 1"/>
    <n v="16577.78"/>
    <s v="tier - 2"/>
  </r>
  <r>
    <s v="Id1541"/>
    <s v=" Ms"/>
    <s v="Strang"/>
    <n v="20.69"/>
    <n v="6.93"/>
    <s v="No"/>
    <x v="0"/>
    <x v="0"/>
    <x v="2"/>
    <s v="No"/>
    <s v="Normal Weight"/>
    <s v="Diabetes"/>
    <d v="1958-10-10T00:00:00"/>
    <x v="13"/>
    <s v="R1026"/>
    <s v="tier - 2"/>
    <n v="16455.71"/>
    <s v="tier - 2"/>
  </r>
  <r>
    <s v="Id1542"/>
    <s v=" Mr"/>
    <s v="Frank"/>
    <n v="41.23"/>
    <n v="4.24"/>
    <s v="No"/>
    <x v="0"/>
    <x v="0"/>
    <x v="0"/>
    <s v="No"/>
    <s v="Obesity"/>
    <s v="Normal"/>
    <d v="2003-12-20T00:00:00"/>
    <x v="21"/>
    <s v="R1024"/>
    <s v="tier - 1"/>
    <n v="16450.89"/>
    <s v="tier - 2"/>
  </r>
  <r>
    <s v="Id1543"/>
    <s v=" Mr"/>
    <s v="Shanley"/>
    <n v="29.9"/>
    <n v="5.91"/>
    <s v="No"/>
    <x v="0"/>
    <x v="0"/>
    <x v="0"/>
    <s v="No"/>
    <s v="Overweight"/>
    <s v="Prediabetes"/>
    <d v="1995-09-28T00:00:00"/>
    <x v="13"/>
    <s v="R1012"/>
    <s v="tier - 3"/>
    <n v="16420.490000000002"/>
    <s v="tier - 2"/>
  </r>
  <r>
    <s v="Id1544"/>
    <s v=" Mr"/>
    <s v="Mancebo Garcia"/>
    <n v="34.104999999999997"/>
    <n v="5.93"/>
    <s v="No"/>
    <x v="0"/>
    <x v="0"/>
    <x v="0"/>
    <s v="No"/>
    <s v="Obesity"/>
    <s v="Prediabetes"/>
    <d v="1965-12-05T00:00:00"/>
    <x v="13"/>
    <s v="R1024"/>
    <s v="tier - 3"/>
    <n v="16351.42"/>
    <s v="tier - 2"/>
  </r>
  <r>
    <s v="Id1545"/>
    <s v=" Mr"/>
    <s v="Keehan"/>
    <n v="24.97"/>
    <n v="5.66"/>
    <s v="No"/>
    <x v="0"/>
    <x v="0"/>
    <x v="0"/>
    <s v="No"/>
    <s v="Normal Weight"/>
    <s v="Normal"/>
    <d v="1969-08-08T00:00:00"/>
    <x v="17"/>
    <s v="R1012"/>
    <s v="tier - 3"/>
    <n v="16311.05"/>
    <s v="tier - 2"/>
  </r>
  <r>
    <s v="Id1546"/>
    <s v=" Ms"/>
    <s v="Mahaney"/>
    <n v="34.799999999999997"/>
    <n v="4.1900000000000004"/>
    <s v="No"/>
    <x v="0"/>
    <x v="0"/>
    <x v="1"/>
    <s v="No"/>
    <s v="Obesity"/>
    <s v="Normal"/>
    <d v="2003-08-24T00:00:00"/>
    <x v="17"/>
    <s v="R1026"/>
    <s v="tier - 3"/>
    <n v="16297.85"/>
    <s v="tier - 2"/>
  </r>
  <r>
    <s v="Id1547"/>
    <s v=" Ms"/>
    <s v="Nolan"/>
    <n v="32.965000000000003"/>
    <n v="9.2100000000000009"/>
    <s v="yes"/>
    <x v="0"/>
    <x v="0"/>
    <x v="0"/>
    <s v="No"/>
    <s v="Obesity"/>
    <s v="Diabetes"/>
    <d v="1972-07-30T00:00:00"/>
    <x v="26"/>
    <s v="R1011"/>
    <s v="tier - 2"/>
    <n v="16267.32"/>
    <s v="tier - 2"/>
  </r>
  <r>
    <s v="Id1548"/>
    <s v=" Ms"/>
    <s v="Sobrino"/>
    <n v="27.265000000000001"/>
    <n v="5.51"/>
    <s v="No"/>
    <x v="0"/>
    <x v="0"/>
    <x v="1"/>
    <s v="No"/>
    <s v="Overweight"/>
    <s v="Normal"/>
    <d v="2002-09-08T00:00:00"/>
    <x v="13"/>
    <s v="R1023"/>
    <s v="tier - 1"/>
    <n v="16232.85"/>
    <s v="tier - 2"/>
  </r>
  <r>
    <s v="Id1549"/>
    <s v=" Mr"/>
    <s v="Gennaro"/>
    <n v="17.059999999999999"/>
    <n v="8.5"/>
    <s v="No"/>
    <x v="0"/>
    <x v="0"/>
    <x v="0"/>
    <s v="No"/>
    <s v="Underweight"/>
    <s v="Diabetes"/>
    <d v="1988-08-21T00:00:00"/>
    <x v="44"/>
    <s v="R1013"/>
    <s v="tier - 1"/>
    <n v="16205.88"/>
    <s v="tier - 2"/>
  </r>
  <r>
    <s v="Id1550"/>
    <s v=" Ms"/>
    <s v="Mayer"/>
    <n v="36.29"/>
    <n v="6.23"/>
    <s v="No"/>
    <x v="0"/>
    <x v="0"/>
    <x v="0"/>
    <s v="No"/>
    <s v="Obesity"/>
    <s v="Prediabetes"/>
    <d v="1974-09-11T00:00:00"/>
    <x v="13"/>
    <s v="R1012"/>
    <s v="tier - 3"/>
    <n v="16190.97"/>
    <s v="tier - 2"/>
  </r>
  <r>
    <s v="Id1551"/>
    <s v=" Mr"/>
    <s v="Becker"/>
    <n v="28.594999999999999"/>
    <n v="8.5299999999999994"/>
    <s v="yes"/>
    <x v="0"/>
    <x v="0"/>
    <x v="1"/>
    <s v="No"/>
    <s v="Overweight"/>
    <s v="Diabetes"/>
    <d v="1982-07-06T00:00:00"/>
    <x v="40"/>
    <s v="R1012"/>
    <s v="tier - 1"/>
    <n v="16152.04"/>
    <s v="tier - 2"/>
  </r>
  <r>
    <s v="Id1552"/>
    <s v=" Mr"/>
    <s v="Moore"/>
    <n v="17.8"/>
    <n v="5.75"/>
    <s v="yes"/>
    <x v="0"/>
    <x v="1"/>
    <x v="1"/>
    <s v="No"/>
    <s v="Underweight"/>
    <s v="Prediabetes"/>
    <d v="1993-12-12T00:00:00"/>
    <x v="10"/>
    <s v="R1012"/>
    <s v="tier - 3"/>
    <n v="16138.76"/>
    <s v="tier - 2"/>
  </r>
  <r>
    <s v="Id1553"/>
    <s v=" Mr"/>
    <s v="Platt"/>
    <n v="21.4"/>
    <n v="5.6"/>
    <s v="No"/>
    <x v="0"/>
    <x v="0"/>
    <x v="0"/>
    <s v="No"/>
    <s v="Normal Weight"/>
    <s v="Normal"/>
    <d v="1987-10-06T00:00:00"/>
    <x v="36"/>
    <s v="R1026"/>
    <s v="tier - 1"/>
    <n v="16122.65"/>
    <s v="tier - 2"/>
  </r>
  <r>
    <s v="Id1554"/>
    <s v=" Ms"/>
    <s v="Brodeur"/>
    <n v="23.01"/>
    <n v="4.68"/>
    <s v="No"/>
    <x v="0"/>
    <x v="0"/>
    <x v="0"/>
    <s v="No"/>
    <s v="Normal Weight"/>
    <s v="Normal"/>
    <d v="1993-08-08T00:00:00"/>
    <x v="38"/>
    <s v="R1026"/>
    <s v="tier - 1"/>
    <n v="16115.3"/>
    <s v="tier - 2"/>
  </r>
  <r>
    <s v="Id1555"/>
    <s v=" Ms"/>
    <s v="Knight Pech"/>
    <n v="19.86"/>
    <n v="5.62"/>
    <s v="yes"/>
    <x v="0"/>
    <x v="0"/>
    <x v="0"/>
    <s v="No"/>
    <s v="Normal Weight"/>
    <s v="Normal"/>
    <d v="1985-08-27T00:00:00"/>
    <x v="43"/>
    <s v="R1011"/>
    <s v="tier - 3"/>
    <n v="16097.94"/>
    <s v="tier - 2"/>
  </r>
  <r>
    <s v="Id1556"/>
    <s v=" Mr"/>
    <s v="Richter"/>
    <n v="33.58"/>
    <n v="5.08"/>
    <s v="No"/>
    <x v="0"/>
    <x v="0"/>
    <x v="0"/>
    <s v="No"/>
    <s v="Obesity"/>
    <s v="Normal"/>
    <d v="1958-06-21T00:00:00"/>
    <x v="19"/>
    <s v="R1023"/>
    <s v="tier - 2"/>
    <n v="16085.13"/>
    <s v="tier - 2"/>
  </r>
  <r>
    <s v="Id1557"/>
    <s v=" Ms"/>
    <s v="Jubinski"/>
    <n v="29.81"/>
    <n v="5.28"/>
    <s v="No"/>
    <x v="0"/>
    <x v="0"/>
    <x v="0"/>
    <s v="No"/>
    <s v="Overweight"/>
    <s v="Normal"/>
    <d v="1958-10-22T00:00:00"/>
    <x v="28"/>
    <s v="R1011"/>
    <s v="tier - 2"/>
    <n v="16069.08"/>
    <s v="tier - 2"/>
  </r>
  <r>
    <s v="Id1558"/>
    <s v=" Ms"/>
    <s v="Wall"/>
    <n v="27.4"/>
    <n v="4.6100000000000003"/>
    <s v="No"/>
    <x v="0"/>
    <x v="0"/>
    <x v="0"/>
    <s v="No"/>
    <s v="Overweight"/>
    <s v="Normal"/>
    <d v="1978-09-16T00:00:00"/>
    <x v="16"/>
    <s v="R1012"/>
    <s v="tier - 2"/>
    <n v="16062.89"/>
    <s v="tier - 2"/>
  </r>
  <r>
    <s v="Id1559"/>
    <s v=" Ms"/>
    <s v="McKay"/>
    <n v="17.98"/>
    <n v="6.57"/>
    <s v="yes"/>
    <x v="0"/>
    <x v="0"/>
    <x v="2"/>
    <s v="No"/>
    <s v="Underweight"/>
    <s v="Diabetes"/>
    <d v="1988-12-05T00:00:00"/>
    <x v="17"/>
    <s v="R1012"/>
    <s v="tier - 3"/>
    <n v="16059.06"/>
    <s v="tier - 2"/>
  </r>
  <r>
    <s v="Id1560"/>
    <s v=" Ms"/>
    <s v="Oh"/>
    <n v="37.9"/>
    <n v="5.83"/>
    <s v="No"/>
    <x v="0"/>
    <x v="0"/>
    <x v="0"/>
    <s v="No"/>
    <s v="Obesity"/>
    <s v="Prediabetes"/>
    <d v="1982-07-24T00:00:00"/>
    <x v="44"/>
    <s v="R1026"/>
    <s v="tier - 1"/>
    <n v="15965.29"/>
    <s v="tier - 2"/>
  </r>
  <r>
    <s v="Id1561"/>
    <s v=" Mr"/>
    <s v="Kessell"/>
    <n v="25.27"/>
    <n v="6.98"/>
    <s v="yes"/>
    <x v="0"/>
    <x v="0"/>
    <x v="0"/>
    <s v="No"/>
    <s v="Overweight"/>
    <s v="Diabetes"/>
    <d v="1980-10-12T00:00:00"/>
    <x v="17"/>
    <s v="R1017"/>
    <s v="tier - 3"/>
    <n v="15922.29"/>
    <s v="tier - 2"/>
  </r>
  <r>
    <s v="Id1562"/>
    <s v=" Mr"/>
    <s v="Hidalgo Zambrano"/>
    <n v="29.26"/>
    <n v="4.03"/>
    <s v="No"/>
    <x v="0"/>
    <x v="0"/>
    <x v="1"/>
    <s v="No"/>
    <s v="Overweight"/>
    <s v="Normal"/>
    <d v="1962-12-25T00:00:00"/>
    <x v="44"/>
    <s v="R1011"/>
    <s v="tier - 1"/>
    <n v="15840.81"/>
    <s v="tier - 2"/>
  </r>
  <r>
    <s v="Id1563"/>
    <s v=" Mr"/>
    <s v="Caprario"/>
    <n v="27.835000000000001"/>
    <n v="4.5599999999999996"/>
    <s v="No"/>
    <x v="0"/>
    <x v="0"/>
    <x v="1"/>
    <s v="No"/>
    <s v="Overweight"/>
    <s v="Normal"/>
    <d v="1982-11-11T00:00:00"/>
    <x v="42"/>
    <s v="R1024"/>
    <s v="tier - 3"/>
    <n v="15828.82"/>
    <s v="tier - 2"/>
  </r>
  <r>
    <s v="Id1564"/>
    <s v=" Mr"/>
    <s v="Ryan"/>
    <n v="46.53"/>
    <n v="5.38"/>
    <s v="yes"/>
    <x v="0"/>
    <x v="0"/>
    <x v="0"/>
    <s v="No"/>
    <s v="Obesity"/>
    <s v="Normal"/>
    <d v="1984-06-26T00:00:00"/>
    <x v="21"/>
    <s v="R1012"/>
    <s v="tier - 3"/>
    <n v="15820.7"/>
    <s v="tier - 2"/>
  </r>
  <r>
    <s v="Id1565"/>
    <s v=" Mr"/>
    <s v="Hoffman"/>
    <n v="20.58"/>
    <n v="11.04"/>
    <s v="yes"/>
    <x v="0"/>
    <x v="0"/>
    <x v="1"/>
    <s v="No"/>
    <s v="Normal Weight"/>
    <s v="Diabetes"/>
    <d v="1997-10-09T00:00:00"/>
    <x v="17"/>
    <s v="R1013"/>
    <s v="tier - 2"/>
    <n v="15817.99"/>
    <s v="tier - 2"/>
  </r>
  <r>
    <s v="Id1566"/>
    <s v=" Ms"/>
    <s v="Wong"/>
    <n v="19.53"/>
    <n v="6.09"/>
    <s v="yes"/>
    <x v="0"/>
    <x v="0"/>
    <x v="0"/>
    <s v="No"/>
    <s v="Normal Weight"/>
    <s v="Prediabetes"/>
    <d v="1974-08-29T00:00:00"/>
    <x v="42"/>
    <s v="R1024"/>
    <s v="tier - 1"/>
    <n v="15746.62"/>
    <s v="tier - 2"/>
  </r>
  <r>
    <s v="Id1567"/>
    <s v=" Ms"/>
    <s v="Lea"/>
    <n v="27.7"/>
    <n v="4.71"/>
    <s v="No"/>
    <x v="0"/>
    <x v="0"/>
    <x v="1"/>
    <s v="No"/>
    <s v="Overweight"/>
    <s v="Normal"/>
    <d v="1976-09-20T00:00:00"/>
    <x v="42"/>
    <s v="R1026"/>
    <s v="tier - 2"/>
    <n v="15698.86"/>
    <s v="tier - 2"/>
  </r>
  <r>
    <s v="Id1568"/>
    <s v=" Mr"/>
    <s v="Patterson"/>
    <n v="18.920000000000002"/>
    <n v="8.18"/>
    <s v="No"/>
    <x v="0"/>
    <x v="0"/>
    <x v="0"/>
    <s v="No"/>
    <s v="Normal Weight"/>
    <s v="Diabetes"/>
    <d v="1973-06-26T00:00:00"/>
    <x v="44"/>
    <s v="R1012"/>
    <s v="tier - 2"/>
    <n v="15670.3"/>
    <s v="tier - 2"/>
  </r>
  <r>
    <s v="Id1569"/>
    <s v=" Ms"/>
    <s v="Quigley"/>
    <n v="17.760000000000002"/>
    <n v="11.18"/>
    <s v="yes"/>
    <x v="0"/>
    <x v="0"/>
    <x v="2"/>
    <s v="No"/>
    <s v="Underweight"/>
    <s v="Diabetes"/>
    <d v="1988-12-22T00:00:00"/>
    <x v="40"/>
    <s v="R1012"/>
    <s v="tier - 2"/>
    <n v="15646.28"/>
    <s v="tier - 2"/>
  </r>
  <r>
    <s v="Id1570"/>
    <s v=" Mr"/>
    <s v="Korir"/>
    <n v="29.83"/>
    <n v="5.03"/>
    <s v="yes"/>
    <x v="0"/>
    <x v="0"/>
    <x v="0"/>
    <s v="No"/>
    <s v="Overweight"/>
    <s v="Normal"/>
    <d v="1965-10-28T00:00:00"/>
    <x v="28"/>
    <s v="R1026"/>
    <s v="tier - 2"/>
    <n v="15608.58"/>
    <s v="tier - 2"/>
  </r>
  <r>
    <s v="Id1571"/>
    <s v=" Ms"/>
    <s v="Downs"/>
    <n v="23.465"/>
    <n v="5.56"/>
    <s v="No"/>
    <x v="0"/>
    <x v="0"/>
    <x v="1"/>
    <s v="No"/>
    <s v="Normal Weight"/>
    <s v="Normal"/>
    <d v="1974-07-30T00:00:00"/>
    <x v="19"/>
    <s v="R1022"/>
    <s v="tier - 2"/>
    <n v="15556.67"/>
    <s v="tier - 2"/>
  </r>
  <r>
    <s v="Id1572"/>
    <s v=" Mr"/>
    <s v="Young"/>
    <n v="29.355"/>
    <n v="4.33"/>
    <s v="No"/>
    <x v="0"/>
    <x v="0"/>
    <x v="0"/>
    <s v="No"/>
    <s v="Overweight"/>
    <s v="Normal"/>
    <d v="1959-10-02T00:00:00"/>
    <x v="45"/>
    <s v="R1011"/>
    <s v="tier - 3"/>
    <n v="15555.19"/>
    <s v="tier - 2"/>
  </r>
  <r>
    <s v="Id1573"/>
    <s v=" Mr"/>
    <s v="Zywek"/>
    <n v="35.49"/>
    <n v="5.21"/>
    <s v="yes"/>
    <x v="0"/>
    <x v="1"/>
    <x v="1"/>
    <s v="No"/>
    <s v="Obesity"/>
    <s v="Normal"/>
    <d v="1974-06-28T00:00:00"/>
    <x v="7"/>
    <s v="R1011"/>
    <s v="tier - 2"/>
    <n v="15532.16"/>
    <s v="tier - 2"/>
  </r>
  <r>
    <s v="Id1574"/>
    <s v=" Mr"/>
    <s v="Faulkner"/>
    <n v="26.315000000000001"/>
    <n v="5.89"/>
    <s v="No"/>
    <x v="0"/>
    <x v="0"/>
    <x v="0"/>
    <s v="No"/>
    <s v="Overweight"/>
    <s v="Prediabetes"/>
    <d v="2004-07-17T00:00:00"/>
    <x v="13"/>
    <s v="R1012"/>
    <s v="tier - 3"/>
    <n v="15518.18"/>
    <s v="tier - 2"/>
  </r>
  <r>
    <s v="Id1575"/>
    <s v=" Mr"/>
    <s v="Erspamer"/>
    <n v="19.79"/>
    <n v="4.8099999999999996"/>
    <s v="yes"/>
    <x v="0"/>
    <x v="0"/>
    <x v="0"/>
    <s v="No"/>
    <s v="Normal Weight"/>
    <s v="Normal"/>
    <d v="1976-07-20T00:00:00"/>
    <x v="43"/>
    <s v="R1012"/>
    <s v="tier - 1"/>
    <n v="15450.48"/>
    <s v="tier - 2"/>
  </r>
  <r>
    <s v="Id1576"/>
    <s v=" Ms"/>
    <s v="Campbell"/>
    <n v="40.564999999999998"/>
    <n v="5.66"/>
    <s v="No"/>
    <x v="0"/>
    <x v="0"/>
    <x v="1"/>
    <s v="No"/>
    <s v="Obesity"/>
    <s v="Normal"/>
    <d v="1990-10-25T00:00:00"/>
    <x v="13"/>
    <s v="R1012"/>
    <s v="tier - 1"/>
    <n v="15440.2"/>
    <s v="tier - 2"/>
  </r>
  <r>
    <s v="Id1577"/>
    <s v=" Mr"/>
    <s v="Addison"/>
    <n v="18.03"/>
    <n v="10.66"/>
    <s v="yes"/>
    <x v="0"/>
    <x v="0"/>
    <x v="2"/>
    <s v="No"/>
    <s v="Underweight"/>
    <s v="Diabetes"/>
    <d v="1964-09-04T00:00:00"/>
    <x v="44"/>
    <s v="R1026"/>
    <s v="tier - 2"/>
    <n v="15377.77"/>
    <s v="tier - 2"/>
  </r>
  <r>
    <s v="Id1578"/>
    <s v=" Mr"/>
    <s v="Wu"/>
    <n v="34.65"/>
    <n v="5.98"/>
    <s v="yes"/>
    <x v="0"/>
    <x v="0"/>
    <x v="0"/>
    <s v="No"/>
    <s v="Obesity"/>
    <s v="Prediabetes"/>
    <d v="1962-09-06T00:00:00"/>
    <x v="44"/>
    <s v="R1011"/>
    <s v="tier - 2"/>
    <n v="15368.22"/>
    <s v="tier - 2"/>
  </r>
  <r>
    <s v="Id1579"/>
    <s v=" Ms"/>
    <s v="Millett"/>
    <n v="42.94"/>
    <n v="4.34"/>
    <s v="No"/>
    <x v="0"/>
    <x v="0"/>
    <x v="0"/>
    <s v="No"/>
    <s v="Obesity"/>
    <s v="Normal"/>
    <d v="1968-07-18T00:00:00"/>
    <x v="42"/>
    <s v="R1026"/>
    <s v="tier - 1"/>
    <n v="15363.77"/>
    <s v="tier - 2"/>
  </r>
  <r>
    <s v="Id1580"/>
    <s v=" Mr"/>
    <s v="Bosl"/>
    <n v="31.254999999999999"/>
    <n v="5.17"/>
    <s v="No"/>
    <x v="0"/>
    <x v="0"/>
    <x v="0"/>
    <s v="No"/>
    <s v="Obesity"/>
    <s v="Normal"/>
    <d v="2001-07-14T00:00:00"/>
    <x v="21"/>
    <s v="R1012"/>
    <s v="tier - 3"/>
    <n v="15359.1"/>
    <s v="tier - 2"/>
  </r>
  <r>
    <s v="Id1581"/>
    <s v=" Mr"/>
    <s v="Goldberg"/>
    <n v="45.43"/>
    <n v="4.2300000000000004"/>
    <s v="yes"/>
    <x v="0"/>
    <x v="1"/>
    <x v="1"/>
    <s v="No"/>
    <s v="Obesity"/>
    <s v="Normal"/>
    <d v="1963-12-13T00:00:00"/>
    <x v="7"/>
    <s v="R1012"/>
    <s v="tier - 3"/>
    <n v="15322.77"/>
    <s v="tier - 2"/>
  </r>
  <r>
    <s v="Id1582"/>
    <s v=" Mr"/>
    <s v="Kelley"/>
    <n v="32.340000000000003"/>
    <n v="4.88"/>
    <s v="yes"/>
    <x v="0"/>
    <x v="1"/>
    <x v="1"/>
    <s v="No"/>
    <s v="Obesity"/>
    <s v="Normal"/>
    <d v="1969-09-16T00:00:00"/>
    <x v="3"/>
    <s v="R1026"/>
    <s v="tier - 2"/>
    <n v="15260.52"/>
    <s v="tier - 2"/>
  </r>
  <r>
    <s v="Id1583"/>
    <s v=" Mrs"/>
    <s v="Johnston"/>
    <n v="25.46"/>
    <n v="9.7100000000000009"/>
    <s v="yes"/>
    <x v="0"/>
    <x v="0"/>
    <x v="1"/>
    <s v="No"/>
    <s v="Overweight"/>
    <s v="Diabetes"/>
    <d v="1960-07-25T00:00:00"/>
    <x v="37"/>
    <s v="R1015"/>
    <s v="tier - 2"/>
    <n v="15230.32"/>
    <s v="tier - 2"/>
  </r>
  <r>
    <s v="Id1584"/>
    <s v=" Ms"/>
    <s v="Keating"/>
    <n v="37.145000000000003"/>
    <n v="5.32"/>
    <s v="No"/>
    <x v="0"/>
    <x v="0"/>
    <x v="0"/>
    <s v="No"/>
    <s v="Obesity"/>
    <s v="Normal"/>
    <d v="1978-11-23T00:00:00"/>
    <x v="43"/>
    <s v="R1026"/>
    <s v="tier - 1"/>
    <n v="15207.92"/>
    <s v="tier - 2"/>
  </r>
  <r>
    <s v="Id1585"/>
    <s v=" Mrs"/>
    <s v="Duhon"/>
    <n v="30.8"/>
    <n v="5.83"/>
    <s v="yes"/>
    <x v="0"/>
    <x v="0"/>
    <x v="0"/>
    <s v="No"/>
    <s v="Obesity"/>
    <s v="Prediabetes"/>
    <d v="1962-06-17T00:00:00"/>
    <x v="41"/>
    <s v="R1012"/>
    <s v="tier - 1"/>
    <n v="15174.81"/>
    <s v="tier - 2"/>
  </r>
  <r>
    <s v="Id1586"/>
    <s v=" Ms"/>
    <s v="Briseno"/>
    <n v="29.5"/>
    <n v="5.54"/>
    <s v="yes"/>
    <x v="0"/>
    <x v="0"/>
    <x v="0"/>
    <s v="No"/>
    <s v="Overweight"/>
    <s v="Normal"/>
    <d v="1959-12-03T00:00:00"/>
    <x v="13"/>
    <s v="R1012"/>
    <s v="tier - 3"/>
    <n v="15170.07"/>
    <s v="tier - 2"/>
  </r>
  <r>
    <s v="Id1587"/>
    <s v=" Mr"/>
    <s v="Besse"/>
    <n v="43.39"/>
    <n v="5.85"/>
    <s v="No"/>
    <x v="1"/>
    <x v="0"/>
    <x v="1"/>
    <s v="No"/>
    <s v="Obesity"/>
    <s v="Prediabetes"/>
    <d v="1959-06-04T00:00:00"/>
    <x v="1"/>
    <s v="R1011"/>
    <s v="tier - 1"/>
    <n v="15161.53"/>
    <s v="tier - 2"/>
  </r>
  <r>
    <s v="Id1588"/>
    <s v=" Mr"/>
    <s v="Shillings"/>
    <n v="15.08"/>
    <n v="4.8499999999999996"/>
    <s v="yes"/>
    <x v="0"/>
    <x v="1"/>
    <x v="1"/>
    <s v="No"/>
    <s v="Underweight"/>
    <s v="Normal"/>
    <d v="1962-10-25T00:00:00"/>
    <x v="26"/>
    <s v="R1026"/>
    <s v="tier - 2"/>
    <n v="15161.25"/>
    <s v="tier - 2"/>
  </r>
  <r>
    <s v="Id1589"/>
    <s v=" Ms"/>
    <s v="Tate"/>
    <n v="20.48"/>
    <n v="11.09"/>
    <s v="No"/>
    <x v="0"/>
    <x v="0"/>
    <x v="0"/>
    <s v="No"/>
    <s v="Normal Weight"/>
    <s v="Diabetes"/>
    <d v="1971-11-25T00:00:00"/>
    <x v="45"/>
    <s v="R1024"/>
    <s v="tier - 1"/>
    <n v="15150.44"/>
    <s v="tier - 2"/>
  </r>
  <r>
    <s v="Id1590"/>
    <s v=" Mr"/>
    <s v="Arsenault"/>
    <n v="34.450000000000003"/>
    <n v="5.58"/>
    <s v="yes"/>
    <x v="0"/>
    <x v="0"/>
    <x v="0"/>
    <s v="No"/>
    <s v="Obesity"/>
    <s v="Normal"/>
    <d v="1972-11-07T00:00:00"/>
    <x v="21"/>
    <s v="R1021"/>
    <s v="tier - 1"/>
    <n v="15103.69"/>
    <s v="tier - 2"/>
  </r>
  <r>
    <s v="Id1591"/>
    <s v=" Mr"/>
    <s v="Hengoed"/>
    <n v="34.21"/>
    <n v="9.7200000000000006"/>
    <s v="yes"/>
    <x v="0"/>
    <x v="0"/>
    <x v="0"/>
    <s v="No"/>
    <s v="Obesity"/>
    <s v="Diabetes"/>
    <d v="1975-10-26T00:00:00"/>
    <x v="1"/>
    <s v="R1023"/>
    <s v="tier - 1"/>
    <n v="15090.35"/>
    <s v="tier - 2"/>
  </r>
  <r>
    <s v="Id1592"/>
    <s v=" Mr"/>
    <s v="Aller"/>
    <n v="28.8"/>
    <n v="11.41"/>
    <s v="yes"/>
    <x v="0"/>
    <x v="0"/>
    <x v="0"/>
    <s v="No"/>
    <s v="Overweight"/>
    <s v="Diabetes"/>
    <d v="1968-06-12T00:00:00"/>
    <x v="45"/>
    <s v="R1024"/>
    <s v="tier - 2"/>
    <n v="15052.68"/>
    <s v="tier - 2"/>
  </r>
  <r>
    <s v="Id1593"/>
    <s v=" Mrs"/>
    <s v="Pisano"/>
    <n v="31.74"/>
    <n v="4.46"/>
    <s v="No"/>
    <x v="0"/>
    <x v="1"/>
    <x v="1"/>
    <s v="No"/>
    <s v="Obesity"/>
    <s v="Normal"/>
    <d v="1971-08-15T00:00:00"/>
    <x v="1"/>
    <s v="R1012"/>
    <s v="tier - 3"/>
    <n v="15038.51"/>
    <s v="tier - 2"/>
  </r>
  <r>
    <s v="Id1594"/>
    <s v=" Mr"/>
    <s v="Sanca"/>
    <n v="21.78"/>
    <n v="9.31"/>
    <s v="yes"/>
    <x v="0"/>
    <x v="0"/>
    <x v="0"/>
    <s v="No"/>
    <s v="Normal Weight"/>
    <s v="Diabetes"/>
    <d v="1970-09-11T00:00:00"/>
    <x v="42"/>
    <s v="R1012"/>
    <s v="tier - 3"/>
    <n v="15026.3"/>
    <s v="tier - 2"/>
  </r>
  <r>
    <s v="Id1595"/>
    <s v=" Ms"/>
    <s v="Bond"/>
    <n v="23.75"/>
    <n v="5.03"/>
    <s v="No"/>
    <x v="0"/>
    <x v="0"/>
    <x v="1"/>
    <s v="No"/>
    <s v="Normal Weight"/>
    <s v="Normal"/>
    <d v="1979-11-25T00:00:00"/>
    <x v="16"/>
    <s v="R1011"/>
    <s v="tier - 1"/>
    <n v="15025.76"/>
    <s v="tier - 2"/>
  </r>
  <r>
    <s v="Id1596"/>
    <s v=" Mrs"/>
    <s v="Carron"/>
    <n v="33.21"/>
    <n v="5.07"/>
    <s v="yes"/>
    <x v="0"/>
    <x v="0"/>
    <x v="1"/>
    <s v="No"/>
    <s v="Obesity"/>
    <s v="Normal"/>
    <d v="1960-08-08T00:00:00"/>
    <x v="12"/>
    <s v="R1013"/>
    <s v="tier - 2"/>
    <n v="15019.76"/>
    <s v="tier - 2"/>
  </r>
  <r>
    <s v="Id1597"/>
    <s v=" Mr"/>
    <s v="Ellwanger"/>
    <n v="17.7"/>
    <n v="10.42"/>
    <s v="yes"/>
    <x v="0"/>
    <x v="0"/>
    <x v="2"/>
    <s v="No"/>
    <s v="Underweight"/>
    <s v="Diabetes"/>
    <d v="1995-08-02T00:00:00"/>
    <x v="43"/>
    <s v="R1012"/>
    <s v="tier - 2"/>
    <n v="15006.58"/>
    <s v="tier - 2"/>
  </r>
  <r>
    <s v="Id1598"/>
    <s v=" Mr"/>
    <s v="Hanson"/>
    <n v="17.2"/>
    <n v="6.45"/>
    <s v="No"/>
    <x v="0"/>
    <x v="0"/>
    <x v="2"/>
    <s v="No"/>
    <s v="Underweight"/>
    <s v="Prediabetes"/>
    <d v="1958-07-29T00:00:00"/>
    <x v="3"/>
    <s v="R1023"/>
    <s v="tier - 3"/>
    <n v="14988.43"/>
    <s v="tier - 2"/>
  </r>
  <r>
    <s v="Id1599"/>
    <s v=" Mr"/>
    <s v="Tucker"/>
    <n v="19.21"/>
    <n v="5.52"/>
    <s v="No"/>
    <x v="0"/>
    <x v="0"/>
    <x v="2"/>
    <s v="No"/>
    <s v="Normal Weight"/>
    <s v="Normal"/>
    <d v="1962-11-29T00:00:00"/>
    <x v="32"/>
    <s v="R1012"/>
    <s v="tier - 1"/>
    <n v="14945.34"/>
    <s v="tier - 2"/>
  </r>
  <r>
    <s v="Id1600"/>
    <s v=" Mr"/>
    <s v="Counts"/>
    <n v="23.2"/>
    <n v="4.41"/>
    <s v="No"/>
    <x v="0"/>
    <x v="1"/>
    <x v="1"/>
    <s v="No"/>
    <s v="Normal Weight"/>
    <s v="Normal"/>
    <d v="1958-10-17T00:00:00"/>
    <x v="21"/>
    <s v="R1023"/>
    <s v="tier - 2"/>
    <n v="14901.52"/>
    <s v="tier - 2"/>
  </r>
  <r>
    <s v="Id1601"/>
    <s v=" Ms"/>
    <s v="Carson"/>
    <n v="32.5"/>
    <n v="4.6900000000000004"/>
    <s v="yes"/>
    <x v="0"/>
    <x v="1"/>
    <x v="1"/>
    <s v="No"/>
    <s v="Obesity"/>
    <s v="Normal"/>
    <d v="1970-11-11T00:00:00"/>
    <x v="18"/>
    <s v="R1022"/>
    <s v="tier - 2"/>
    <n v="14847.63"/>
    <s v="tier - 2"/>
  </r>
  <r>
    <s v="Id1602"/>
    <s v=" Mr"/>
    <s v="Haines"/>
    <n v="20.9"/>
    <n v="6.94"/>
    <s v="No"/>
    <x v="0"/>
    <x v="0"/>
    <x v="0"/>
    <s v="No"/>
    <s v="Normal Weight"/>
    <s v="Diabetes"/>
    <d v="1981-06-05T00:00:00"/>
    <x v="12"/>
    <s v="R1023"/>
    <s v="tier - 3"/>
    <n v="14843.96"/>
    <s v="tier - 2"/>
  </r>
  <r>
    <s v="Id1603"/>
    <s v=" Mr"/>
    <s v="Schnabel"/>
    <n v="19.11"/>
    <n v="4.3499999999999996"/>
    <s v="No"/>
    <x v="0"/>
    <x v="0"/>
    <x v="2"/>
    <s v="No"/>
    <s v="Normal Weight"/>
    <s v="Normal"/>
    <d v="1979-10-18T00:00:00"/>
    <x v="1"/>
    <s v="R1011"/>
    <s v="tier - 3"/>
    <n v="14839.34"/>
    <s v="tier - 2"/>
  </r>
  <r>
    <s v="Id1604"/>
    <s v=" Mr"/>
    <s v="Thind"/>
    <n v="31.17"/>
    <n v="5.28"/>
    <s v="No"/>
    <x v="0"/>
    <x v="0"/>
    <x v="1"/>
    <s v="No"/>
    <s v="Obesity"/>
    <s v="Normal"/>
    <d v="1975-12-10T00:00:00"/>
    <x v="39"/>
    <s v="R1011"/>
    <s v="tier - 3"/>
    <n v="14819"/>
    <s v="tier - 2"/>
  </r>
  <r>
    <s v="Id1605"/>
    <s v=" Mrs"/>
    <s v="Simon"/>
    <n v="36.08"/>
    <n v="4.29"/>
    <s v="No"/>
    <x v="0"/>
    <x v="0"/>
    <x v="0"/>
    <s v="No"/>
    <s v="Obesity"/>
    <s v="Normal"/>
    <d v="1965-07-27T00:00:00"/>
    <x v="14"/>
    <s v="R1012"/>
    <s v="tier - 2"/>
    <n v="14750.42"/>
    <s v="tier - 2"/>
  </r>
  <r>
    <s v="Id1606"/>
    <s v=" Mr"/>
    <s v="Arciniaga"/>
    <n v="28.024999999999999"/>
    <n v="5.69"/>
    <s v="yes"/>
    <x v="0"/>
    <x v="0"/>
    <x v="0"/>
    <s v="No"/>
    <s v="Overweight"/>
    <s v="Normal"/>
    <d v="1962-07-29T00:00:00"/>
    <x v="16"/>
    <s v="R1024"/>
    <s v="tier - 3"/>
    <n v="14738.43"/>
    <s v="tier - 2"/>
  </r>
  <r>
    <s v="Id1607"/>
    <s v=" Mr"/>
    <s v="Ryan"/>
    <n v="24.32"/>
    <n v="5.56"/>
    <s v="yes"/>
    <x v="0"/>
    <x v="0"/>
    <x v="0"/>
    <s v="No"/>
    <s v="Normal Weight"/>
    <s v="Normal"/>
    <d v="2002-09-24T00:00:00"/>
    <x v="0"/>
    <s v="R1011"/>
    <s v="tier - 2"/>
    <n v="14711.74"/>
    <s v="tier - 2"/>
  </r>
  <r>
    <s v="Id1608"/>
    <s v=" Ms"/>
    <s v="Lizak"/>
    <n v="38"/>
    <n v="5.41"/>
    <s v="yes"/>
    <x v="0"/>
    <x v="0"/>
    <x v="1"/>
    <s v="No"/>
    <s v="Obesity"/>
    <s v="Normal"/>
    <d v="1982-09-04T00:00:00"/>
    <x v="29"/>
    <s v="R1021"/>
    <s v="tier - 2"/>
    <n v="14696.77"/>
    <s v="tier - 2"/>
  </r>
  <r>
    <s v="Id1609"/>
    <s v=" Ms"/>
    <s v="Howery"/>
    <n v="31.6"/>
    <n v="10.85"/>
    <s v="yes"/>
    <x v="0"/>
    <x v="0"/>
    <x v="0"/>
    <s v="No"/>
    <s v="Obesity"/>
    <s v="Diabetes"/>
    <d v="1958-07-23T00:00:00"/>
    <x v="13"/>
    <s v="R1024"/>
    <s v="tier - 1"/>
    <n v="14692.67"/>
    <s v="tier - 2"/>
  </r>
  <r>
    <s v="Id1610"/>
    <s v=" Ms"/>
    <s v="Crain"/>
    <n v="31.02"/>
    <n v="11.63"/>
    <s v="yes"/>
    <x v="0"/>
    <x v="0"/>
    <x v="0"/>
    <s v="No"/>
    <s v="Obesity"/>
    <s v="Diabetes"/>
    <d v="1981-11-13T00:00:00"/>
    <x v="13"/>
    <s v="R1023"/>
    <s v="tier - 1"/>
    <n v="14657.2"/>
    <s v="tier - 2"/>
  </r>
  <r>
    <s v="Id1611"/>
    <s v=" Ms"/>
    <s v="Hotze"/>
    <n v="29.26"/>
    <n v="5.68"/>
    <s v="yes"/>
    <x v="0"/>
    <x v="0"/>
    <x v="1"/>
    <s v="No"/>
    <s v="Overweight"/>
    <s v="Normal"/>
    <d v="1967-09-01T00:00:00"/>
    <x v="41"/>
    <s v="R1026"/>
    <s v="tier - 3"/>
    <n v="14640.35"/>
    <s v="tier - 2"/>
  </r>
  <r>
    <s v="Id1612"/>
    <s v=" Ms"/>
    <s v="Chauhan"/>
    <n v="15.09"/>
    <n v="7.59"/>
    <s v="yes"/>
    <x v="0"/>
    <x v="0"/>
    <x v="2"/>
    <s v="No"/>
    <s v="Underweight"/>
    <s v="Diabetes"/>
    <d v="1991-08-21T00:00:00"/>
    <x v="41"/>
    <s v="R1026"/>
    <s v="tier - 3"/>
    <n v="14630.52"/>
    <s v="tier - 2"/>
  </r>
  <r>
    <s v="Id1613"/>
    <s v=" Mr"/>
    <s v="Raab"/>
    <n v="22.63"/>
    <n v="5.09"/>
    <s v="yes"/>
    <x v="0"/>
    <x v="0"/>
    <x v="0"/>
    <s v="No"/>
    <s v="Normal Weight"/>
    <s v="Normal"/>
    <d v="1965-11-08T00:00:00"/>
    <x v="32"/>
    <s v="R1023"/>
    <s v="tier - 3"/>
    <n v="14612.33"/>
    <s v="tier - 2"/>
  </r>
  <r>
    <s v="Id1614"/>
    <s v=" Ms"/>
    <s v="McKown"/>
    <n v="23.46"/>
    <n v="4.21"/>
    <s v="No"/>
    <x v="0"/>
    <x v="0"/>
    <x v="1"/>
    <s v="No"/>
    <s v="Normal Weight"/>
    <s v="Normal"/>
    <d v="1967-07-18T00:00:00"/>
    <x v="7"/>
    <s v="R1026"/>
    <s v="tier - 3"/>
    <n v="14600.62"/>
    <s v="tier - 2"/>
  </r>
  <r>
    <s v="Id1615"/>
    <s v=" Mr"/>
    <s v="Schiemann"/>
    <n v="22.56"/>
    <n v="4.34"/>
    <s v="yes"/>
    <x v="0"/>
    <x v="0"/>
    <x v="0"/>
    <s v="No"/>
    <s v="Normal Weight"/>
    <s v="Normal"/>
    <d v="1963-10-14T00:00:00"/>
    <x v="1"/>
    <s v="R1021"/>
    <s v="tier - 1"/>
    <n v="14590.63"/>
    <s v="tier - 2"/>
  </r>
  <r>
    <s v="Id1616"/>
    <s v=" Ms"/>
    <s v="Cress"/>
    <n v="19.28"/>
    <n v="11.85"/>
    <s v="No"/>
    <x v="0"/>
    <x v="0"/>
    <x v="2"/>
    <s v="No"/>
    <s v="Normal Weight"/>
    <s v="Diabetes"/>
    <d v="1962-12-03T00:00:00"/>
    <x v="13"/>
    <s v="R1012"/>
    <s v="tier - 1"/>
    <n v="14574.64"/>
    <s v="tier - 2"/>
  </r>
  <r>
    <s v="Id1617"/>
    <s v=" Mr"/>
    <s v="Mawson"/>
    <n v="15.37"/>
    <n v="9.61"/>
    <s v="yes"/>
    <x v="0"/>
    <x v="0"/>
    <x v="2"/>
    <s v="No"/>
    <s v="Underweight"/>
    <s v="Diabetes"/>
    <d v="1998-09-12T00:00:00"/>
    <x v="12"/>
    <s v="R1011"/>
    <s v="tier - 1"/>
    <n v="14571.89"/>
    <s v="tier - 2"/>
  </r>
  <r>
    <s v="Id1618"/>
    <s v=" Ms"/>
    <s v="Wigginton"/>
    <n v="18.71"/>
    <n v="5.29"/>
    <s v="yes"/>
    <x v="0"/>
    <x v="0"/>
    <x v="0"/>
    <s v="No"/>
    <s v="Normal Weight"/>
    <s v="Normal"/>
    <d v="1989-07-14T00:00:00"/>
    <x v="32"/>
    <s v="R1012"/>
    <s v="tier - 3"/>
    <n v="14547.26"/>
    <s v="tier - 2"/>
  </r>
  <r>
    <s v="Id1619"/>
    <s v=" Mr"/>
    <s v="Wang"/>
    <n v="20.61"/>
    <n v="6.89"/>
    <s v="No"/>
    <x v="0"/>
    <x v="0"/>
    <x v="0"/>
    <s v="No"/>
    <s v="Normal Weight"/>
    <s v="Diabetes"/>
    <d v="1989-07-22T00:00:00"/>
    <x v="13"/>
    <s v="R1012"/>
    <s v="tier - 3"/>
    <n v="14507.46"/>
    <s v="tier - 2"/>
  </r>
  <r>
    <s v="Id1620"/>
    <s v=" Ms"/>
    <s v="Schroeder"/>
    <n v="15.99"/>
    <n v="4.57"/>
    <s v="yes"/>
    <x v="0"/>
    <x v="1"/>
    <x v="1"/>
    <s v="No"/>
    <s v="Underweight"/>
    <s v="Normal"/>
    <d v="1959-11-20T00:00:00"/>
    <x v="10"/>
    <s v="R1026"/>
    <s v="tier - 2"/>
    <n v="14474.68"/>
    <s v="tier - 2"/>
  </r>
  <r>
    <s v="Id1621"/>
    <s v=" Ms"/>
    <s v="Leonard"/>
    <n v="33.155000000000001"/>
    <n v="4.32"/>
    <s v="No"/>
    <x v="0"/>
    <x v="0"/>
    <x v="0"/>
    <s v="No"/>
    <s v="Obesity"/>
    <s v="Normal"/>
    <d v="1976-11-27T00:00:00"/>
    <x v="14"/>
    <s v="R1011"/>
    <s v="tier - 3"/>
    <n v="14470.01"/>
    <s v="tier - 2"/>
  </r>
  <r>
    <s v="Id1622"/>
    <s v=" Mr"/>
    <s v="Tissue"/>
    <n v="26.22"/>
    <n v="5.57"/>
    <s v="yes"/>
    <x v="0"/>
    <x v="1"/>
    <x v="1"/>
    <s v="No"/>
    <s v="Overweight"/>
    <s v="Normal"/>
    <d v="1996-11-10T00:00:00"/>
    <x v="14"/>
    <s v="R1021"/>
    <s v="tier - 3"/>
    <n v="14455.64"/>
    <s v="tier - 2"/>
  </r>
  <r>
    <s v="Id1623"/>
    <s v=" Mr"/>
    <s v="Wood"/>
    <n v="21.85"/>
    <n v="5.26"/>
    <s v="yes"/>
    <x v="0"/>
    <x v="1"/>
    <x v="1"/>
    <s v="No"/>
    <s v="Normal Weight"/>
    <s v="Normal"/>
    <d v="1959-08-03T00:00:00"/>
    <x v="26"/>
    <s v="R1022"/>
    <s v="tier - 3"/>
    <n v="14451.84"/>
    <s v="tier - 2"/>
  </r>
  <r>
    <s v="Id1624"/>
    <s v=" Ms"/>
    <s v="Denny"/>
    <n v="30.495000000000001"/>
    <n v="6.25"/>
    <s v="No"/>
    <x v="0"/>
    <x v="0"/>
    <x v="0"/>
    <s v="No"/>
    <s v="Obesity"/>
    <s v="Prediabetes"/>
    <d v="1959-06-29T00:00:00"/>
    <x v="42"/>
    <s v="R1024"/>
    <s v="tier - 1"/>
    <n v="14449.85"/>
    <s v="tier - 2"/>
  </r>
  <r>
    <s v="Id1625"/>
    <s v=" Ms"/>
    <s v="Testa"/>
    <n v="34.104999999999997"/>
    <n v="5.67"/>
    <s v="yes"/>
    <x v="0"/>
    <x v="0"/>
    <x v="0"/>
    <s v="No"/>
    <s v="Obesity"/>
    <s v="Normal"/>
    <d v="1967-11-04T00:00:00"/>
    <x v="41"/>
    <s v="R1025"/>
    <s v="tier - 2"/>
    <n v="14427.63"/>
    <s v="tier - 2"/>
  </r>
  <r>
    <s v="Id1626"/>
    <s v=" Mrs"/>
    <s v="Mooney"/>
    <n v="32.770000000000003"/>
    <n v="4.42"/>
    <s v="yes"/>
    <x v="0"/>
    <x v="0"/>
    <x v="1"/>
    <s v="No"/>
    <s v="Obesity"/>
    <s v="Normal"/>
    <d v="1967-08-15T00:00:00"/>
    <x v="35"/>
    <s v="R1024"/>
    <s v="tier - 2"/>
    <n v="14426.66"/>
    <s v="tier - 2"/>
  </r>
  <r>
    <s v="Id1627"/>
    <s v=" Ms"/>
    <s v="Buchholtz"/>
    <n v="16.850000000000001"/>
    <n v="11.75"/>
    <s v="yes"/>
    <x v="0"/>
    <x v="0"/>
    <x v="2"/>
    <s v="No"/>
    <s v="Underweight"/>
    <s v="Diabetes"/>
    <d v="1999-08-10T00:00:00"/>
    <x v="14"/>
    <s v="R1011"/>
    <s v="tier - 1"/>
    <n v="14426.07"/>
    <s v="tier - 2"/>
  </r>
  <r>
    <s v="Id1628"/>
    <s v=" Mr"/>
    <s v="Hoyt"/>
    <n v="34.700000000000003"/>
    <n v="6.06"/>
    <s v="No"/>
    <x v="0"/>
    <x v="0"/>
    <x v="1"/>
    <s v="No"/>
    <s v="Obesity"/>
    <s v="Prediabetes"/>
    <d v="1958-09-20T00:00:00"/>
    <x v="43"/>
    <s v="R1012"/>
    <s v="tier - 3"/>
    <n v="14418.28"/>
    <s v="tier - 2"/>
  </r>
  <r>
    <s v="Id1629"/>
    <s v=" Mr"/>
    <s v="Cabada"/>
    <n v="37.049999999999997"/>
    <n v="5.48"/>
    <s v="No"/>
    <x v="0"/>
    <x v="0"/>
    <x v="1"/>
    <s v="No"/>
    <s v="Obesity"/>
    <s v="Normal"/>
    <d v="1958-07-29T00:00:00"/>
    <x v="21"/>
    <s v="R1013"/>
    <s v="tier - 2"/>
    <n v="14410.93"/>
    <s v="tier - 2"/>
  </r>
  <r>
    <s v="Id1630"/>
    <s v=" Ms"/>
    <s v="Lobaciute"/>
    <n v="18.78"/>
    <n v="4.45"/>
    <s v="No"/>
    <x v="0"/>
    <x v="1"/>
    <x v="1"/>
    <s v="No"/>
    <s v="Normal Weight"/>
    <s v="Normal"/>
    <d v="1965-06-22T00:00:00"/>
    <x v="14"/>
    <s v="R1012"/>
    <s v="tier - 3"/>
    <n v="14394.4"/>
    <s v="tier - 2"/>
  </r>
  <r>
    <s v="Id1631"/>
    <s v=" Mr"/>
    <s v="Dawes"/>
    <n v="28.024999999999999"/>
    <n v="5"/>
    <s v="No"/>
    <x v="0"/>
    <x v="0"/>
    <x v="1"/>
    <s v="No"/>
    <s v="Overweight"/>
    <s v="Normal"/>
    <d v="1963-07-16T00:00:00"/>
    <x v="26"/>
    <s v="R1024"/>
    <s v="tier - 2"/>
    <n v="14382.71"/>
    <s v="tier - 2"/>
  </r>
  <r>
    <s v="Id1632"/>
    <s v=" Mr"/>
    <s v="Deppen"/>
    <n v="35.090000000000003"/>
    <n v="5.84"/>
    <s v="No"/>
    <x v="0"/>
    <x v="0"/>
    <x v="0"/>
    <s v="No"/>
    <s v="Obesity"/>
    <s v="Prediabetes"/>
    <d v="1988-11-16T00:00:00"/>
    <x v="11"/>
    <s v="R1023"/>
    <s v="tier - 2"/>
    <n v="14358.36"/>
    <s v="tier - 2"/>
  </r>
  <r>
    <s v="Id1633"/>
    <s v=" Ms"/>
    <s v="Oberndorfer"/>
    <n v="34.42"/>
    <n v="5.21"/>
    <s v="yes"/>
    <x v="0"/>
    <x v="0"/>
    <x v="0"/>
    <s v="No"/>
    <s v="Obesity"/>
    <s v="Normal"/>
    <d v="1967-10-10T00:00:00"/>
    <x v="38"/>
    <s v="R1024"/>
    <s v="tier - 1"/>
    <n v="14355.43"/>
    <s v="tier - 2"/>
  </r>
  <r>
    <s v="Id1634"/>
    <s v=" Mr"/>
    <s v="Hetherington"/>
    <n v="29.4"/>
    <n v="4.26"/>
    <s v="No"/>
    <x v="0"/>
    <x v="0"/>
    <x v="0"/>
    <s v="No"/>
    <s v="Overweight"/>
    <s v="Normal"/>
    <d v="1959-12-24T00:00:00"/>
    <x v="42"/>
    <s v="R1021"/>
    <s v="tier - 2"/>
    <n v="14349.85"/>
    <s v="tier - 2"/>
  </r>
  <r>
    <s v="Id1635"/>
    <s v=" Ms"/>
    <s v="Murray"/>
    <n v="21.31"/>
    <n v="4.17"/>
    <s v="No"/>
    <x v="0"/>
    <x v="0"/>
    <x v="0"/>
    <s v="No"/>
    <s v="Normal Weight"/>
    <s v="Normal"/>
    <d v="1969-09-26T00:00:00"/>
    <x v="23"/>
    <s v="R1026"/>
    <s v="tier - 3"/>
    <n v="14337.91"/>
    <s v="tier - 2"/>
  </r>
  <r>
    <s v="Id1636"/>
    <s v=" Ms"/>
    <s v="Higden"/>
    <n v="19.559999999999999"/>
    <n v="11.96"/>
    <s v="No"/>
    <x v="0"/>
    <x v="0"/>
    <x v="0"/>
    <s v="No"/>
    <s v="Normal Weight"/>
    <s v="Diabetes"/>
    <d v="1958-07-10T00:00:00"/>
    <x v="42"/>
    <s v="R1012"/>
    <s v="tier - 2"/>
    <n v="14319.03"/>
    <s v="tier - 2"/>
  </r>
  <r>
    <s v="Id1637"/>
    <s v=" Ms"/>
    <s v="Rediger"/>
    <n v="37.335000000000001"/>
    <n v="6.26"/>
    <s v="yes"/>
    <x v="0"/>
    <x v="0"/>
    <x v="1"/>
    <s v="No"/>
    <s v="Obesity"/>
    <s v="Prediabetes"/>
    <d v="1958-10-15T00:00:00"/>
    <x v="42"/>
    <s v="R1013"/>
    <s v="tier - 3"/>
    <n v="14313.85"/>
    <s v="tier - 2"/>
  </r>
  <r>
    <s v="Id1638"/>
    <s v=" Ms"/>
    <s v="Huff"/>
    <n v="19.53"/>
    <n v="11.68"/>
    <s v="No"/>
    <x v="0"/>
    <x v="0"/>
    <x v="0"/>
    <s v="No"/>
    <s v="Normal Weight"/>
    <s v="Diabetes"/>
    <d v="1968-12-15T00:00:00"/>
    <x v="35"/>
    <s v="R1016"/>
    <s v="tier - 3"/>
    <n v="14285.9"/>
    <s v="tier - 2"/>
  </r>
  <r>
    <s v="Id1639"/>
    <s v=" Mr"/>
    <s v="Hall"/>
    <n v="34.1"/>
    <n v="5.16"/>
    <s v="No"/>
    <x v="0"/>
    <x v="0"/>
    <x v="0"/>
    <s v="No"/>
    <s v="Obesity"/>
    <s v="Normal"/>
    <d v="2004-09-06T00:00:00"/>
    <x v="38"/>
    <s v="R1024"/>
    <s v="tier - 2"/>
    <n v="14283.46"/>
    <s v="tier - 2"/>
  </r>
  <r>
    <s v="Id1640"/>
    <s v=" Ms"/>
    <s v="Grise"/>
    <n v="16.5"/>
    <n v="6.9"/>
    <s v="yes"/>
    <x v="0"/>
    <x v="0"/>
    <x v="2"/>
    <s v="No"/>
    <s v="Underweight"/>
    <s v="Diabetes"/>
    <d v="1974-12-26T00:00:00"/>
    <x v="28"/>
    <s v="R1012"/>
    <s v="tier - 2"/>
    <n v="14256.79"/>
    <s v="tier - 2"/>
  </r>
  <r>
    <s v="Id1641"/>
    <s v=" Ms"/>
    <s v="Skildum"/>
    <n v="30.69"/>
    <n v="4.83"/>
    <s v="No"/>
    <x v="0"/>
    <x v="0"/>
    <x v="1"/>
    <s v="No"/>
    <s v="Obesity"/>
    <s v="Normal"/>
    <d v="1959-11-08T00:00:00"/>
    <x v="1"/>
    <s v="R1011"/>
    <s v="tier - 3"/>
    <n v="14256.19"/>
    <s v="tier - 2"/>
  </r>
  <r>
    <s v="Id1642"/>
    <s v=" Ms"/>
    <s v="Yang"/>
    <n v="28.93"/>
    <n v="4.87"/>
    <s v="No"/>
    <x v="0"/>
    <x v="0"/>
    <x v="1"/>
    <s v="No"/>
    <s v="Overweight"/>
    <s v="Normal"/>
    <d v="1959-10-10T00:00:00"/>
    <x v="42"/>
    <s v="R1026"/>
    <s v="tier - 1"/>
    <n v="14254.61"/>
    <s v="tier - 2"/>
  </r>
  <r>
    <s v="Id1643"/>
    <s v=" Ms"/>
    <s v="Fischer-Daly"/>
    <n v="38.9"/>
    <n v="4.28"/>
    <s v="No"/>
    <x v="0"/>
    <x v="0"/>
    <x v="0"/>
    <s v="No"/>
    <s v="Obesity"/>
    <s v="Normal"/>
    <d v="1961-09-25T00:00:00"/>
    <x v="17"/>
    <s v="R1012"/>
    <s v="tier - 1"/>
    <n v="14235.07"/>
    <s v="tier - 2"/>
  </r>
  <r>
    <s v="Id1644"/>
    <s v=" Mr"/>
    <s v="Asher"/>
    <n v="26.9"/>
    <n v="4.07"/>
    <s v="No"/>
    <x v="0"/>
    <x v="0"/>
    <x v="0"/>
    <s v="No"/>
    <s v="Overweight"/>
    <s v="Normal"/>
    <d v="1958-09-21T00:00:00"/>
    <x v="35"/>
    <s v="R1022"/>
    <s v="tier - 2"/>
    <n v="14210.54"/>
    <s v="tier - 2"/>
  </r>
  <r>
    <s v="Id1645"/>
    <s v=" Mr"/>
    <s v="Zhou"/>
    <n v="24.86"/>
    <n v="6.23"/>
    <s v="No"/>
    <x v="0"/>
    <x v="0"/>
    <x v="0"/>
    <s v="No"/>
    <s v="Normal Weight"/>
    <s v="Prediabetes"/>
    <d v="1983-11-17T00:00:00"/>
    <x v="45"/>
    <s v="R1011"/>
    <s v="tier - 1"/>
    <n v="14209.4"/>
    <s v="tier - 2"/>
  </r>
  <r>
    <s v="Id1646"/>
    <s v=" Mrs"/>
    <s v="Rudder"/>
    <n v="39.14"/>
    <n v="6.24"/>
    <s v="No"/>
    <x v="1"/>
    <x v="0"/>
    <x v="1"/>
    <s v="No"/>
    <s v="Obesity"/>
    <s v="Prediabetes"/>
    <d v="1968-12-25T00:00:00"/>
    <x v="33"/>
    <s v="R1013"/>
    <s v="tier - 1"/>
    <n v="14193.55"/>
    <s v="tier - 2"/>
  </r>
  <r>
    <s v="Id1647"/>
    <s v=" Mr"/>
    <s v="Cartmell"/>
    <n v="39.799999999999997"/>
    <n v="6.17"/>
    <s v="No"/>
    <x v="0"/>
    <x v="1"/>
    <x v="1"/>
    <s v="No"/>
    <s v="Obesity"/>
    <s v="Prediabetes"/>
    <d v="1984-07-07T00:00:00"/>
    <x v="35"/>
    <s v="R1012"/>
    <s v="tier - 1"/>
    <n v="14152.46"/>
    <s v="tier - 2"/>
  </r>
  <r>
    <s v="Id1648"/>
    <s v=" Mr"/>
    <s v="Troland"/>
    <n v="34.32"/>
    <n v="5.16"/>
    <s v="No"/>
    <x v="0"/>
    <x v="0"/>
    <x v="1"/>
    <s v="No"/>
    <s v="Obesity"/>
    <s v="Normal"/>
    <d v="2004-07-06T00:00:00"/>
    <x v="43"/>
    <s v="R1024"/>
    <s v="tier - 3"/>
    <n v="14133.04"/>
    <s v="tier - 2"/>
  </r>
  <r>
    <s v="Id1649"/>
    <s v=" Ms"/>
    <s v="Hall"/>
    <n v="32.51"/>
    <n v="4.3"/>
    <s v="No"/>
    <x v="0"/>
    <x v="0"/>
    <x v="0"/>
    <s v="No"/>
    <s v="Obesity"/>
    <s v="Normal"/>
    <d v="1961-06-14T00:00:00"/>
    <x v="41"/>
    <s v="R1026"/>
    <s v="tier - 1"/>
    <n v="14119.62"/>
    <s v="tier - 2"/>
  </r>
  <r>
    <s v="Id1650"/>
    <s v=" Mrs"/>
    <s v="Berg"/>
    <n v="30.71"/>
    <n v="6.14"/>
    <s v="No"/>
    <x v="0"/>
    <x v="1"/>
    <x v="1"/>
    <s v="No"/>
    <s v="Obesity"/>
    <s v="Prediabetes"/>
    <d v="1991-09-12T00:00:00"/>
    <x v="41"/>
    <s v="R1012"/>
    <s v="tier - 3"/>
    <n v="14081.93"/>
    <s v="tier - 2"/>
  </r>
  <r>
    <s v="Id1651"/>
    <s v=" Mr"/>
    <s v="Engtrakul"/>
    <n v="28.9"/>
    <n v="5.36"/>
    <s v="No"/>
    <x v="0"/>
    <x v="0"/>
    <x v="1"/>
    <s v="No"/>
    <s v="Overweight"/>
    <s v="Normal"/>
    <d v="1960-11-08T00:00:00"/>
    <x v="35"/>
    <s v="R1012"/>
    <s v="tier - 3"/>
    <n v="14043.48"/>
    <s v="tier - 2"/>
  </r>
  <r>
    <s v="Id1652"/>
    <s v=" Ms"/>
    <s v="Leonhardt"/>
    <n v="36.19"/>
    <n v="4.3"/>
    <s v="No"/>
    <x v="0"/>
    <x v="0"/>
    <x v="0"/>
    <s v="No"/>
    <s v="Obesity"/>
    <s v="Normal"/>
    <d v="1963-07-08T00:00:00"/>
    <x v="26"/>
    <s v="R1011"/>
    <s v="tier - 3"/>
    <n v="14007.22"/>
    <s v="tier - 2"/>
  </r>
  <r>
    <s v="Id1653"/>
    <s v=" Ms"/>
    <s v="Goetz"/>
    <n v="29.6"/>
    <n v="4.09"/>
    <s v="No"/>
    <x v="0"/>
    <x v="0"/>
    <x v="0"/>
    <s v="No"/>
    <s v="Overweight"/>
    <s v="Normal"/>
    <d v="1963-07-06T00:00:00"/>
    <x v="7"/>
    <s v="R1012"/>
    <s v="tier - 2"/>
    <n v="14001.29"/>
    <s v="tier - 2"/>
  </r>
  <r>
    <s v="Id1654"/>
    <s v=" Mr"/>
    <s v="Cacharelis"/>
    <n v="30.95"/>
    <n v="6.27"/>
    <s v="No"/>
    <x v="0"/>
    <x v="1"/>
    <x v="1"/>
    <s v="No"/>
    <s v="Obesity"/>
    <s v="Prediabetes"/>
    <d v="1963-12-23T00:00:00"/>
    <x v="3"/>
    <s v="R1026"/>
    <s v="tier - 1"/>
    <n v="14001.13"/>
    <s v="tier - 2"/>
  </r>
  <r>
    <s v="Id1655"/>
    <s v=" Mr"/>
    <s v="Kariolis"/>
    <n v="19.95"/>
    <n v="5.39"/>
    <s v="No"/>
    <x v="0"/>
    <x v="0"/>
    <x v="1"/>
    <s v="No"/>
    <s v="Normal Weight"/>
    <s v="Normal"/>
    <d v="1959-09-06T00:00:00"/>
    <x v="26"/>
    <s v="R1026"/>
    <s v="tier - 1"/>
    <n v="13981.85"/>
    <s v="tier - 2"/>
  </r>
  <r>
    <s v="Id1656"/>
    <s v=" Mr"/>
    <s v="Zelwin"/>
    <n v="23.65"/>
    <n v="5.75"/>
    <s v="yes"/>
    <x v="0"/>
    <x v="0"/>
    <x v="0"/>
    <s v="No"/>
    <s v="Normal Weight"/>
    <s v="Prediabetes"/>
    <d v="1990-07-13T00:00:00"/>
    <x v="41"/>
    <s v="R1012"/>
    <s v="tier - 1"/>
    <n v="13979.45"/>
    <s v="tier - 2"/>
  </r>
  <r>
    <s v="Id1657"/>
    <s v=" Ms"/>
    <s v="Barry"/>
    <n v="43.34"/>
    <n v="4.91"/>
    <s v="No"/>
    <x v="0"/>
    <x v="0"/>
    <x v="1"/>
    <s v="No"/>
    <s v="Obesity"/>
    <s v="Normal"/>
    <d v="1959-08-29T00:00:00"/>
    <x v="44"/>
    <s v="R1013"/>
    <s v="tier - 2"/>
    <n v="13974.46"/>
    <s v="tier - 2"/>
  </r>
  <r>
    <s v="Id1658"/>
    <s v=" Mrs"/>
    <s v="Bannon"/>
    <n v="31.98"/>
    <n v="4.46"/>
    <s v="yes"/>
    <x v="0"/>
    <x v="0"/>
    <x v="1"/>
    <s v="No"/>
    <s v="Obesity"/>
    <s v="Normal"/>
    <d v="1960-06-18T00:00:00"/>
    <x v="41"/>
    <s v="R1012"/>
    <s v="tier - 1"/>
    <n v="13937.67"/>
    <s v="tier - 2"/>
  </r>
  <r>
    <s v="Id1659"/>
    <s v=" Ms"/>
    <s v="Chang"/>
    <n v="35.86"/>
    <n v="6.22"/>
    <s v="No"/>
    <x v="0"/>
    <x v="0"/>
    <x v="1"/>
    <s v="No"/>
    <s v="Obesity"/>
    <s v="Prediabetes"/>
    <d v="1962-07-27T00:00:00"/>
    <x v="37"/>
    <s v="R1012"/>
    <s v="tier - 2"/>
    <n v="13919.82"/>
    <s v="tier - 2"/>
  </r>
  <r>
    <s v="Id1660"/>
    <s v=" Mr"/>
    <s v="Vetter"/>
    <n v="15.2"/>
    <n v="8.82"/>
    <s v="No"/>
    <x v="0"/>
    <x v="0"/>
    <x v="0"/>
    <s v="No"/>
    <s v="Underweight"/>
    <s v="Diabetes"/>
    <d v="1959-12-29T00:00:00"/>
    <x v="18"/>
    <s v="R1024"/>
    <s v="tier - 3"/>
    <n v="13887.2"/>
    <s v="tier - 2"/>
  </r>
  <r>
    <s v="Id1661"/>
    <s v=" Mrs"/>
    <s v="Jablonski"/>
    <n v="37.200000000000003"/>
    <n v="10.14"/>
    <s v="No"/>
    <x v="0"/>
    <x v="0"/>
    <x v="0"/>
    <s v="No"/>
    <s v="Obesity"/>
    <s v="Diabetes"/>
    <d v="1985-09-25T00:00:00"/>
    <x v="45"/>
    <s v="R1011"/>
    <s v="tier - 2"/>
    <n v="13886.4"/>
    <s v="tier - 2"/>
  </r>
  <r>
    <s v="Id1662"/>
    <s v=" Mr"/>
    <s v="Jakubowitch"/>
    <n v="17.91"/>
    <n v="4.66"/>
    <s v="No"/>
    <x v="0"/>
    <x v="0"/>
    <x v="2"/>
    <s v="No"/>
    <s v="Underweight"/>
    <s v="Normal"/>
    <d v="1959-10-05T00:00:00"/>
    <x v="1"/>
    <s v="R1013"/>
    <s v="tier - 2"/>
    <n v="13880.95"/>
    <s v="tier - 2"/>
  </r>
  <r>
    <s v="Id1663"/>
    <s v=" Ms"/>
    <s v="Altshuler"/>
    <n v="20.76"/>
    <n v="6.26"/>
    <s v="No"/>
    <x v="0"/>
    <x v="0"/>
    <x v="0"/>
    <s v="No"/>
    <s v="Normal Weight"/>
    <s v="Prediabetes"/>
    <d v="1978-12-19T00:00:00"/>
    <x v="23"/>
    <s v="R1013"/>
    <s v="tier - 1"/>
    <n v="13874.89"/>
    <s v="tier - 2"/>
  </r>
  <r>
    <s v="Id1664"/>
    <s v=" Mr"/>
    <s v="Ugarte"/>
    <n v="38.99"/>
    <n v="5.21"/>
    <s v="No"/>
    <x v="1"/>
    <x v="0"/>
    <x v="1"/>
    <s v="No"/>
    <s v="Obesity"/>
    <s v="Normal"/>
    <d v="1960-07-21T00:00:00"/>
    <x v="16"/>
    <s v="R1016"/>
    <s v="tier - 2"/>
    <n v="13844.8"/>
    <s v="tier - 2"/>
  </r>
  <r>
    <s v="Id1665"/>
    <s v=" Mr"/>
    <s v="Tusso"/>
    <n v="42.655000000000001"/>
    <n v="5.94"/>
    <s v="yes"/>
    <x v="0"/>
    <x v="1"/>
    <x v="1"/>
    <s v="No"/>
    <s v="Obesity"/>
    <s v="Prediabetes"/>
    <d v="2003-06-07T00:00:00"/>
    <x v="18"/>
    <s v="R1023"/>
    <s v="tier - 1"/>
    <n v="13844.51"/>
    <s v="tier - 2"/>
  </r>
  <r>
    <s v="Id1666"/>
    <s v=" Mr"/>
    <s v="Johnson"/>
    <n v="30.57"/>
    <n v="5.34"/>
    <s v="No"/>
    <x v="0"/>
    <x v="1"/>
    <x v="1"/>
    <s v="No"/>
    <s v="Obesity"/>
    <s v="Normal"/>
    <d v="1958-12-10T00:00:00"/>
    <x v="35"/>
    <s v="R1019"/>
    <s v="tier - 1"/>
    <n v="13831.12"/>
    <s v="tier - 3"/>
  </r>
  <r>
    <s v="Id1667"/>
    <s v=" Mr"/>
    <s v="Landry"/>
    <n v="17.7"/>
    <n v="6.38"/>
    <s v="No"/>
    <x v="0"/>
    <x v="0"/>
    <x v="2"/>
    <s v="No"/>
    <s v="Underweight"/>
    <s v="Prediabetes"/>
    <d v="1958-11-25T00:00:00"/>
    <x v="11"/>
    <s v="R1012"/>
    <s v="tier - 3"/>
    <n v="13822.8"/>
    <s v="tier - 3"/>
  </r>
  <r>
    <s v="Id1668"/>
    <s v=" Mr"/>
    <s v="McDonald"/>
    <n v="34.770000000000003"/>
    <n v="4.47"/>
    <s v="No"/>
    <x v="0"/>
    <x v="0"/>
    <x v="1"/>
    <s v="No"/>
    <s v="Obesity"/>
    <s v="Normal"/>
    <d v="1986-12-08T00:00:00"/>
    <x v="42"/>
    <s v="R1013"/>
    <s v="tier - 2"/>
    <n v="13819.49"/>
    <s v="tier - 3"/>
  </r>
  <r>
    <s v="Id1669"/>
    <s v=" Mr"/>
    <s v="Dunlap"/>
    <n v="16.88"/>
    <n v="9.9600000000000009"/>
    <s v="No"/>
    <x v="0"/>
    <x v="0"/>
    <x v="0"/>
    <s v="No"/>
    <s v="Underweight"/>
    <s v="Diabetes"/>
    <d v="1966-11-10T00:00:00"/>
    <x v="3"/>
    <s v="R1013"/>
    <s v="tier - 3"/>
    <n v="13801.61"/>
    <s v="tier - 3"/>
  </r>
  <r>
    <s v="Id1670"/>
    <s v=" Mr"/>
    <s v="Larue"/>
    <n v="40.26"/>
    <n v="9.92"/>
    <s v="yes"/>
    <x v="0"/>
    <x v="0"/>
    <x v="0"/>
    <s v="No"/>
    <s v="Obesity"/>
    <s v="Diabetes"/>
    <d v="2004-07-16T00:00:00"/>
    <x v="7"/>
    <s v="R1012"/>
    <s v="tier - 2"/>
    <n v="13747.87"/>
    <s v="tier - 3"/>
  </r>
  <r>
    <s v="Id1671"/>
    <s v=" Ms"/>
    <s v="Hodge"/>
    <n v="25.6"/>
    <n v="6.03"/>
    <s v="No"/>
    <x v="0"/>
    <x v="1"/>
    <x v="1"/>
    <s v="No"/>
    <s v="Overweight"/>
    <s v="Prediabetes"/>
    <d v="1969-10-23T00:00:00"/>
    <x v="3"/>
    <s v="R1011"/>
    <s v="tier - 2"/>
    <n v="13746.74"/>
    <s v="tier - 3"/>
  </r>
  <r>
    <s v="Id1672"/>
    <s v=" Mr"/>
    <s v="Marcus"/>
    <n v="33.549999999999997"/>
    <n v="10.9"/>
    <s v="yes"/>
    <x v="0"/>
    <x v="0"/>
    <x v="0"/>
    <s v="No"/>
    <s v="Obesity"/>
    <s v="Diabetes"/>
    <d v="1985-08-29T00:00:00"/>
    <x v="11"/>
    <s v="R1012"/>
    <s v="tier - 3"/>
    <n v="13726.21"/>
    <s v="tier - 3"/>
  </r>
  <r>
    <s v="Id1673"/>
    <s v=" Ms"/>
    <s v="Daubert"/>
    <n v="16.690000000000001"/>
    <n v="10.66"/>
    <s v="No"/>
    <x v="0"/>
    <x v="0"/>
    <x v="0"/>
    <s v="No"/>
    <s v="Underweight"/>
    <s v="Diabetes"/>
    <d v="1981-08-02T00:00:00"/>
    <x v="43"/>
    <s v="R1012"/>
    <s v="tier - 2"/>
    <n v="13725.47"/>
    <s v="tier - 3"/>
  </r>
  <r>
    <s v="Id1674"/>
    <s v=" Ms"/>
    <s v="Close"/>
    <n v="19.95"/>
    <n v="4.05"/>
    <s v="No"/>
    <x v="0"/>
    <x v="0"/>
    <x v="1"/>
    <s v="No"/>
    <s v="Normal Weight"/>
    <s v="Normal"/>
    <d v="1986-11-24T00:00:00"/>
    <x v="31"/>
    <s v="R1011"/>
    <s v="tier - 2"/>
    <n v="13714.55"/>
    <s v="tier - 3"/>
  </r>
  <r>
    <s v="Id1675"/>
    <s v=" Mr"/>
    <s v="Roels"/>
    <n v="17.55"/>
    <n v="4.2300000000000004"/>
    <s v="No"/>
    <x v="0"/>
    <x v="0"/>
    <x v="2"/>
    <s v="No"/>
    <s v="Underweight"/>
    <s v="Normal"/>
    <d v="1985-09-14T00:00:00"/>
    <x v="10"/>
    <s v="R1013"/>
    <s v="tier - 1"/>
    <n v="13685.51"/>
    <s v="tier - 3"/>
  </r>
  <r>
    <s v="Id1676"/>
    <s v=" Ms"/>
    <s v="Venosky"/>
    <n v="22.01"/>
    <n v="5.01"/>
    <s v="No"/>
    <x v="0"/>
    <x v="0"/>
    <x v="1"/>
    <s v="No"/>
    <s v="Normal Weight"/>
    <s v="Normal"/>
    <d v="1963-08-04T00:00:00"/>
    <x v="44"/>
    <s v="R1011"/>
    <s v="tier - 2"/>
    <n v="13677.68"/>
    <s v="tier - 3"/>
  </r>
  <r>
    <s v="Id1677"/>
    <s v=" Ms"/>
    <s v="Gosnell"/>
    <n v="41.8"/>
    <n v="5.82"/>
    <s v="yes"/>
    <x v="0"/>
    <x v="1"/>
    <x v="1"/>
    <s v="No"/>
    <s v="Obesity"/>
    <s v="Prediabetes"/>
    <d v="1984-07-20T00:00:00"/>
    <x v="44"/>
    <s v="R1012"/>
    <s v="tier - 3"/>
    <n v="13638.06"/>
    <s v="tier - 3"/>
  </r>
  <r>
    <s v="Id1678"/>
    <s v=" Mr"/>
    <s v="Chewning-Kulick"/>
    <n v="19.170000000000002"/>
    <n v="7.94"/>
    <s v="No"/>
    <x v="0"/>
    <x v="0"/>
    <x v="0"/>
    <s v="No"/>
    <s v="Normal Weight"/>
    <s v="Diabetes"/>
    <d v="1961-12-24T00:00:00"/>
    <x v="17"/>
    <s v="R1026"/>
    <s v="tier - 3"/>
    <n v="13635.64"/>
    <s v="tier - 3"/>
  </r>
  <r>
    <s v="Id1679"/>
    <s v=" Ms"/>
    <s v="McCarron"/>
    <n v="32.799999999999997"/>
    <n v="6.16"/>
    <s v="yes"/>
    <x v="0"/>
    <x v="1"/>
    <x v="1"/>
    <s v="No"/>
    <s v="Obesity"/>
    <s v="Prediabetes"/>
    <d v="1969-07-26T00:00:00"/>
    <x v="44"/>
    <s v="R1018"/>
    <s v="tier - 3"/>
    <n v="13622.01"/>
    <s v="tier - 3"/>
  </r>
  <r>
    <s v="Id1680"/>
    <s v=" Ms"/>
    <s v="Manion"/>
    <n v="35.814999999999998"/>
    <n v="4.1500000000000004"/>
    <s v="No"/>
    <x v="0"/>
    <x v="0"/>
    <x v="1"/>
    <s v="No"/>
    <s v="Obesity"/>
    <s v="Normal"/>
    <d v="1964-09-10T00:00:00"/>
    <x v="1"/>
    <s v="R1026"/>
    <s v="tier - 1"/>
    <n v="13607.37"/>
    <s v="tier - 3"/>
  </r>
  <r>
    <s v="Id1681"/>
    <s v=" Mr"/>
    <s v="Strong"/>
    <n v="24.3"/>
    <n v="6.23"/>
    <s v="No"/>
    <x v="0"/>
    <x v="0"/>
    <x v="0"/>
    <s v="No"/>
    <s v="Normal Weight"/>
    <s v="Prediabetes"/>
    <d v="1992-08-14T00:00:00"/>
    <x v="3"/>
    <s v="R1026"/>
    <s v="tier - 1"/>
    <n v="13588.17"/>
    <s v="tier - 3"/>
  </r>
  <r>
    <s v="Id1682"/>
    <s v=" Mr"/>
    <s v="Leblanc"/>
    <n v="19.059999999999999"/>
    <n v="7.41"/>
    <s v="No"/>
    <x v="0"/>
    <x v="0"/>
    <x v="0"/>
    <s v="No"/>
    <s v="Normal Weight"/>
    <s v="Diabetes"/>
    <d v="1968-07-15T00:00:00"/>
    <x v="26"/>
    <s v="R1024"/>
    <s v="tier - 3"/>
    <n v="13566.04"/>
    <s v="tier - 3"/>
  </r>
  <r>
    <s v="Id1683"/>
    <s v=" Ms"/>
    <s v="Palmer"/>
    <n v="33.25"/>
    <n v="5.62"/>
    <s v="yes"/>
    <x v="0"/>
    <x v="0"/>
    <x v="1"/>
    <s v="No"/>
    <s v="Obesity"/>
    <s v="Normal"/>
    <d v="1960-07-11T00:00:00"/>
    <x v="11"/>
    <s v="R1023"/>
    <s v="tier - 3"/>
    <n v="13555"/>
    <s v="tier - 3"/>
  </r>
  <r>
    <s v="Id1684"/>
    <s v=" Mr"/>
    <s v="Shen"/>
    <n v="21.37"/>
    <n v="4.54"/>
    <s v="yes"/>
    <x v="0"/>
    <x v="1"/>
    <x v="1"/>
    <s v="No"/>
    <s v="Normal Weight"/>
    <s v="Normal"/>
    <d v="1963-10-14T00:00:00"/>
    <x v="29"/>
    <s v="R1026"/>
    <s v="tier - 1"/>
    <n v="13511.28"/>
    <s v="tier - 3"/>
  </r>
  <r>
    <s v="Id1685"/>
    <s v=" Mr"/>
    <s v="Goldsby"/>
    <n v="34.43"/>
    <n v="8.6199999999999992"/>
    <s v="yes"/>
    <x v="0"/>
    <x v="0"/>
    <x v="1"/>
    <s v="No"/>
    <s v="Obesity"/>
    <s v="Diabetes"/>
    <d v="1990-08-30T00:00:00"/>
    <x v="42"/>
    <s v="R1021"/>
    <s v="tier - 2"/>
    <n v="13480.83"/>
    <s v="tier - 3"/>
  </r>
  <r>
    <s v="Id1686"/>
    <s v=" Mr"/>
    <s v="Whitney"/>
    <n v="20.86"/>
    <n v="4.3600000000000003"/>
    <s v="yes"/>
    <x v="0"/>
    <x v="0"/>
    <x v="0"/>
    <s v="No"/>
    <s v="Normal Weight"/>
    <s v="Normal"/>
    <d v="1975-08-07T00:00:00"/>
    <x v="33"/>
    <s v="R1023"/>
    <s v="tier - 2"/>
    <n v="13472.19"/>
    <s v="tier - 3"/>
  </r>
  <r>
    <s v="Id1687"/>
    <s v=" Ms"/>
    <s v="Mahoney"/>
    <n v="18.34"/>
    <n v="10.01"/>
    <s v="No"/>
    <x v="0"/>
    <x v="0"/>
    <x v="0"/>
    <s v="No"/>
    <s v="Underweight"/>
    <s v="Diabetes"/>
    <d v="1960-07-24T00:00:00"/>
    <x v="7"/>
    <s v="R1024"/>
    <s v="tier - 3"/>
    <n v="13470.86"/>
    <s v="tier - 3"/>
  </r>
  <r>
    <s v="Id1688"/>
    <s v=" Mrs"/>
    <s v="McCracken"/>
    <n v="34.15"/>
    <n v="5.42"/>
    <s v="No"/>
    <x v="0"/>
    <x v="0"/>
    <x v="0"/>
    <s v="No"/>
    <s v="Obesity"/>
    <s v="Normal"/>
    <d v="1960-07-28T00:00:00"/>
    <x v="27"/>
    <s v="R1012"/>
    <s v="tier - 2"/>
    <n v="13470.8"/>
    <s v="tier - 3"/>
  </r>
  <r>
    <s v="Id1689"/>
    <s v=" Mr"/>
    <s v="Spewak"/>
    <n v="18.350000000000001"/>
    <n v="5.12"/>
    <s v="No"/>
    <x v="0"/>
    <x v="0"/>
    <x v="0"/>
    <s v="No"/>
    <s v="Underweight"/>
    <s v="Normal"/>
    <d v="1985-08-19T00:00:00"/>
    <x v="1"/>
    <s v="R1024"/>
    <s v="tier - 1"/>
    <n v="13465.8"/>
    <s v="tier - 3"/>
  </r>
  <r>
    <s v="Id1690"/>
    <s v=" Ms"/>
    <s v="Cottini"/>
    <n v="22.13"/>
    <n v="9.1999999999999993"/>
    <s v="yes"/>
    <x v="0"/>
    <x v="0"/>
    <x v="0"/>
    <s v="No"/>
    <s v="Normal Weight"/>
    <s v="Diabetes"/>
    <d v="1960-07-11T00:00:00"/>
    <x v="44"/>
    <s v="R1012"/>
    <s v="tier - 1"/>
    <n v="13457.96"/>
    <s v="tier - 3"/>
  </r>
  <r>
    <s v="Id1691"/>
    <s v=" Ms"/>
    <s v="Findlay"/>
    <n v="22.51"/>
    <n v="6.08"/>
    <s v="yes"/>
    <x v="0"/>
    <x v="0"/>
    <x v="1"/>
    <s v="No"/>
    <s v="Normal Weight"/>
    <s v="Prediabetes"/>
    <d v="1960-08-13T00:00:00"/>
    <x v="35"/>
    <s v="R1026"/>
    <s v="tier - 1"/>
    <n v="13451.12"/>
    <s v="tier - 3"/>
  </r>
  <r>
    <s v="Id1692"/>
    <s v=" Mr"/>
    <s v="Strasburg"/>
    <n v="31"/>
    <n v="4.7699999999999996"/>
    <s v="No"/>
    <x v="0"/>
    <x v="0"/>
    <x v="1"/>
    <s v="No"/>
    <s v="Obesity"/>
    <s v="Normal"/>
    <d v="1975-06-29T00:00:00"/>
    <x v="29"/>
    <s v="R1017"/>
    <s v="tier - 2"/>
    <n v="13440.7"/>
    <s v="tier - 3"/>
  </r>
  <r>
    <s v="Id1693"/>
    <s v=" Mr"/>
    <s v="Adams"/>
    <n v="28.27"/>
    <n v="4.62"/>
    <s v="No"/>
    <x v="0"/>
    <x v="0"/>
    <x v="1"/>
    <s v="No"/>
    <s v="Overweight"/>
    <s v="Normal"/>
    <d v="1966-11-14T00:00:00"/>
    <x v="13"/>
    <s v="R1012"/>
    <s v="tier - 3"/>
    <n v="13430.27"/>
    <s v="tier - 3"/>
  </r>
  <r>
    <s v="Id1694"/>
    <s v=" Ms"/>
    <s v="Deeter"/>
    <n v="29.92"/>
    <n v="9.07"/>
    <s v="yes"/>
    <x v="0"/>
    <x v="0"/>
    <x v="1"/>
    <s v="No"/>
    <s v="Overweight"/>
    <s v="Diabetes"/>
    <d v="1961-11-03T00:00:00"/>
    <x v="33"/>
    <s v="R1023"/>
    <s v="tier - 3"/>
    <n v="13429.04"/>
    <s v="tier - 3"/>
  </r>
  <r>
    <s v="Id1695"/>
    <s v=" Ms"/>
    <s v="Arpin"/>
    <n v="25.9"/>
    <n v="9.1199999999999992"/>
    <s v="yes"/>
    <x v="0"/>
    <x v="0"/>
    <x v="1"/>
    <s v="No"/>
    <s v="Overweight"/>
    <s v="Diabetes"/>
    <d v="1994-06-17T00:00:00"/>
    <x v="40"/>
    <s v="R1012"/>
    <s v="tier - 3"/>
    <n v="13417.05"/>
    <s v="tier - 3"/>
  </r>
  <r>
    <s v="Id1696"/>
    <s v=" Ms"/>
    <s v="Schoeneck"/>
    <n v="27.74"/>
    <n v="7.32"/>
    <s v="yes"/>
    <x v="0"/>
    <x v="0"/>
    <x v="1"/>
    <s v="No"/>
    <s v="Overweight"/>
    <s v="Diabetes"/>
    <d v="1961-07-22T00:00:00"/>
    <x v="41"/>
    <s v="R1011"/>
    <s v="tier - 2"/>
    <n v="13415.04"/>
    <s v="tier - 3"/>
  </r>
  <r>
    <s v="Id1697"/>
    <s v=" Ms"/>
    <s v="Mueller"/>
    <n v="17.260000000000002"/>
    <n v="11.73"/>
    <s v="No"/>
    <x v="0"/>
    <x v="0"/>
    <x v="2"/>
    <s v="No"/>
    <s v="Underweight"/>
    <s v="Diabetes"/>
    <d v="1992-12-19T00:00:00"/>
    <x v="42"/>
    <s v="R1013"/>
    <s v="tier - 3"/>
    <n v="13412.97"/>
    <s v="tier - 3"/>
  </r>
  <r>
    <s v="Id1698"/>
    <s v=" Ms"/>
    <s v="Willits"/>
    <n v="19.855"/>
    <n v="6.64"/>
    <s v="yes"/>
    <x v="0"/>
    <x v="0"/>
    <x v="1"/>
    <s v="No"/>
    <s v="Normal Weight"/>
    <s v="Diabetes"/>
    <d v="1959-12-20T00:00:00"/>
    <x v="41"/>
    <s v="R1012"/>
    <s v="tier - 3"/>
    <n v="13405.39"/>
    <s v="tier - 3"/>
  </r>
  <r>
    <s v="Id1699"/>
    <s v=" Mr"/>
    <s v="Syring"/>
    <n v="41.69"/>
    <n v="5.78"/>
    <s v="No"/>
    <x v="0"/>
    <x v="0"/>
    <x v="0"/>
    <s v="No"/>
    <s v="Obesity"/>
    <s v="Prediabetes"/>
    <d v="1959-11-25T00:00:00"/>
    <x v="3"/>
    <s v="R1013"/>
    <s v="tier - 1"/>
    <n v="13393.76"/>
    <s v="tier - 3"/>
  </r>
  <r>
    <s v="Id1700"/>
    <s v=" Ms"/>
    <s v="Strike"/>
    <n v="16.12"/>
    <n v="10.45"/>
    <s v="No"/>
    <x v="0"/>
    <x v="0"/>
    <x v="0"/>
    <s v="No"/>
    <s v="Underweight"/>
    <s v="Diabetes"/>
    <d v="1979-09-30T00:00:00"/>
    <x v="7"/>
    <s v="R1011"/>
    <s v="tier - 3"/>
    <n v="13377.41"/>
    <s v="tier - 3"/>
  </r>
  <r>
    <s v="Id1701"/>
    <s v=" Mr"/>
    <s v="Hennigar"/>
    <n v="37.43"/>
    <n v="4.5199999999999996"/>
    <s v="No"/>
    <x v="0"/>
    <x v="0"/>
    <x v="1"/>
    <s v="No"/>
    <s v="Obesity"/>
    <s v="Normal"/>
    <d v="1964-09-24T00:00:00"/>
    <x v="7"/>
    <s v="R1012"/>
    <s v="tier - 2"/>
    <n v="13375.76"/>
    <s v="tier - 3"/>
  </r>
  <r>
    <s v="Id1702"/>
    <s v=" Mr"/>
    <s v="May"/>
    <n v="31.065000000000001"/>
    <n v="5.71"/>
    <s v="No"/>
    <x v="0"/>
    <x v="0"/>
    <x v="0"/>
    <s v="No"/>
    <s v="Obesity"/>
    <s v="Prediabetes"/>
    <d v="1990-10-02T00:00:00"/>
    <x v="32"/>
    <s v="R1024"/>
    <s v="tier - 1"/>
    <n v="13360.94"/>
    <s v="tier - 3"/>
  </r>
  <r>
    <s v="Id1703"/>
    <s v=" Mr"/>
    <s v="Metcalf"/>
    <n v="25.08"/>
    <n v="4.7699999999999996"/>
    <s v="No"/>
    <x v="0"/>
    <x v="0"/>
    <x v="0"/>
    <s v="No"/>
    <s v="Overweight"/>
    <s v="Normal"/>
    <d v="1960-11-11T00:00:00"/>
    <x v="33"/>
    <s v="R1012"/>
    <s v="tier - 1"/>
    <n v="13352.1"/>
    <s v="tier - 3"/>
  </r>
  <r>
    <s v="Id1704"/>
    <s v=" Ms"/>
    <s v="Tiska"/>
    <n v="15.2"/>
    <n v="7.81"/>
    <s v="yes"/>
    <x v="0"/>
    <x v="0"/>
    <x v="1"/>
    <s v="No"/>
    <s v="Underweight"/>
    <s v="Diabetes"/>
    <d v="1976-08-23T00:00:00"/>
    <x v="7"/>
    <s v="R1012"/>
    <s v="tier - 2"/>
    <n v="13333.71"/>
    <s v="tier - 3"/>
  </r>
  <r>
    <s v="Id1705"/>
    <s v=" Mr"/>
    <s v="McDonough"/>
    <n v="22.34"/>
    <n v="5.19"/>
    <s v="yes"/>
    <x v="0"/>
    <x v="0"/>
    <x v="0"/>
    <s v="No"/>
    <s v="Normal Weight"/>
    <s v="Normal"/>
    <d v="1994-07-01T00:00:00"/>
    <x v="7"/>
    <s v="R1012"/>
    <s v="tier - 3"/>
    <n v="13292.52"/>
    <s v="tier - 3"/>
  </r>
  <r>
    <s v="Id1706"/>
    <s v=" Ms"/>
    <s v="Fairley"/>
    <n v="40.15"/>
    <n v="5.93"/>
    <s v="No"/>
    <x v="0"/>
    <x v="0"/>
    <x v="1"/>
    <s v="No"/>
    <s v="Obesity"/>
    <s v="Prediabetes"/>
    <d v="1962-10-11T00:00:00"/>
    <x v="35"/>
    <s v="R1023"/>
    <s v="tier - 3"/>
    <n v="13228.85"/>
    <s v="tier - 3"/>
  </r>
  <r>
    <s v="Id1707"/>
    <s v=" Ms"/>
    <s v="Barnett"/>
    <n v="37.729999999999997"/>
    <n v="6.29"/>
    <s v="No"/>
    <x v="0"/>
    <x v="0"/>
    <x v="1"/>
    <s v="No"/>
    <s v="Obesity"/>
    <s v="Prediabetes"/>
    <d v="1962-11-24T00:00:00"/>
    <x v="13"/>
    <s v="R1013"/>
    <s v="tier - 2"/>
    <n v="13224.69"/>
    <s v="tier - 3"/>
  </r>
  <r>
    <s v="Id1708"/>
    <s v=" Mr"/>
    <s v="Piasta"/>
    <n v="25.35"/>
    <n v="4.9000000000000004"/>
    <s v="No"/>
    <x v="0"/>
    <x v="0"/>
    <x v="0"/>
    <s v="No"/>
    <s v="Overweight"/>
    <s v="Normal"/>
    <d v="1965-11-13T00:00:00"/>
    <x v="26"/>
    <s v="R1011"/>
    <s v="tier - 3"/>
    <n v="13224.06"/>
    <s v="tier - 3"/>
  </r>
  <r>
    <s v="Id1709"/>
    <s v=" Ms"/>
    <s v="Mueller"/>
    <n v="26.41"/>
    <n v="5.07"/>
    <s v="yes"/>
    <x v="0"/>
    <x v="0"/>
    <x v="1"/>
    <s v="No"/>
    <s v="Overweight"/>
    <s v="Normal"/>
    <d v="1962-12-07T00:00:00"/>
    <x v="31"/>
    <s v="R1026"/>
    <s v="tier - 1"/>
    <n v="13217.09"/>
    <s v="tier - 3"/>
  </r>
  <r>
    <s v="Id1710"/>
    <s v=" Ms"/>
    <s v="Olsen"/>
    <n v="27.6"/>
    <n v="5.33"/>
    <s v="No"/>
    <x v="0"/>
    <x v="0"/>
    <x v="1"/>
    <s v="No"/>
    <s v="Overweight"/>
    <s v="Normal"/>
    <d v="1962-08-05T00:00:00"/>
    <x v="3"/>
    <s v="R1025"/>
    <s v="tier - 1"/>
    <n v="13204.29"/>
    <s v="tier - 3"/>
  </r>
  <r>
    <s v="Id1711"/>
    <s v=" Mr"/>
    <s v="De Jesus"/>
    <n v="33.82"/>
    <n v="8.93"/>
    <s v="yes"/>
    <x v="0"/>
    <x v="0"/>
    <x v="1"/>
    <s v="No"/>
    <s v="Obesity"/>
    <s v="Diabetes"/>
    <d v="1961-12-06T00:00:00"/>
    <x v="42"/>
    <s v="R1012"/>
    <s v="tier - 2"/>
    <n v="13143.86"/>
    <s v="tier - 3"/>
  </r>
  <r>
    <s v="Id1712"/>
    <s v=" Ms"/>
    <s v="Bartus"/>
    <n v="32.9"/>
    <n v="4.3499999999999996"/>
    <s v="No"/>
    <x v="0"/>
    <x v="0"/>
    <x v="0"/>
    <s v="No"/>
    <s v="Obesity"/>
    <s v="Normal"/>
    <d v="1961-12-06T00:00:00"/>
    <x v="1"/>
    <s v="R1012"/>
    <s v="tier - 2"/>
    <n v="13143.34"/>
    <s v="tier - 3"/>
  </r>
  <r>
    <s v="Id1713"/>
    <s v=" Mr"/>
    <s v="Stevens"/>
    <n v="30.875"/>
    <n v="9.5399999999999991"/>
    <s v="yes"/>
    <x v="0"/>
    <x v="0"/>
    <x v="1"/>
    <s v="No"/>
    <s v="Obesity"/>
    <s v="Diabetes"/>
    <d v="1961-09-07T00:00:00"/>
    <x v="1"/>
    <s v="R1012"/>
    <s v="tier - 2"/>
    <n v="13129.6"/>
    <s v="tier - 3"/>
  </r>
  <r>
    <s v="Id1714"/>
    <s v=" Ms"/>
    <s v="Rich"/>
    <n v="32.64"/>
    <n v="5.91"/>
    <s v="No"/>
    <x v="0"/>
    <x v="0"/>
    <x v="0"/>
    <s v="No"/>
    <s v="Obesity"/>
    <s v="Prediabetes"/>
    <d v="1999-08-16T00:00:00"/>
    <x v="1"/>
    <s v="R1012"/>
    <s v="tier - 3"/>
    <n v="13126.68"/>
    <s v="tier - 3"/>
  </r>
  <r>
    <s v="Id1715"/>
    <s v=" Ms"/>
    <s v="Fayter"/>
    <n v="22.135000000000002"/>
    <n v="5.0999999999999996"/>
    <s v="No"/>
    <x v="0"/>
    <x v="0"/>
    <x v="0"/>
    <s v="No"/>
    <s v="Normal Weight"/>
    <s v="Normal"/>
    <d v="1963-09-14T00:00:00"/>
    <x v="7"/>
    <s v="R1023"/>
    <s v="tier - 1"/>
    <n v="13116.84"/>
    <s v="tier - 3"/>
  </r>
  <r>
    <s v="Id1716"/>
    <s v=" Mr"/>
    <s v="Parise"/>
    <n v="16.53"/>
    <n v="5.08"/>
    <s v="No"/>
    <x v="0"/>
    <x v="0"/>
    <x v="2"/>
    <s v="No"/>
    <s v="Underweight"/>
    <s v="Normal"/>
    <d v="1992-08-12T00:00:00"/>
    <x v="16"/>
    <s v="R1011"/>
    <s v="tier - 2"/>
    <n v="13113.51"/>
    <s v="tier - 3"/>
  </r>
  <r>
    <s v="Id1717"/>
    <s v=" Ms"/>
    <s v="Andrew"/>
    <n v="32.774999999999999"/>
    <n v="4.75"/>
    <s v="No"/>
    <x v="0"/>
    <x v="0"/>
    <x v="0"/>
    <s v="No"/>
    <s v="Obesity"/>
    <s v="Normal"/>
    <d v="1962-08-02T00:00:00"/>
    <x v="5"/>
    <s v="R1024"/>
    <s v="tier - 3"/>
    <n v="13112.6"/>
    <s v="tier - 3"/>
  </r>
  <r>
    <s v="Id1718"/>
    <s v=" Ms"/>
    <s v="Gryniewicz"/>
    <n v="30.9"/>
    <n v="6.05"/>
    <s v="No"/>
    <x v="0"/>
    <x v="0"/>
    <x v="1"/>
    <s v="No"/>
    <s v="Obesity"/>
    <s v="Prediabetes"/>
    <d v="1971-10-30T00:00:00"/>
    <x v="17"/>
    <s v="R1024"/>
    <s v="tier - 2"/>
    <n v="13110.79"/>
    <s v="tier - 3"/>
  </r>
  <r>
    <s v="Id1719"/>
    <s v=" Ms"/>
    <s v="Panora"/>
    <n v="15.58"/>
    <n v="11.56"/>
    <s v="No"/>
    <x v="0"/>
    <x v="0"/>
    <x v="0"/>
    <s v="No"/>
    <s v="Underweight"/>
    <s v="Diabetes"/>
    <d v="1978-07-17T00:00:00"/>
    <x v="41"/>
    <s v="R1024"/>
    <s v="tier - 2"/>
    <n v="13101.74"/>
    <s v="tier - 3"/>
  </r>
  <r>
    <s v="Id1720"/>
    <s v=" Ms"/>
    <s v="Woodward"/>
    <n v="26.315000000000001"/>
    <n v="5.76"/>
    <s v="No"/>
    <x v="0"/>
    <x v="0"/>
    <x v="0"/>
    <s v="No"/>
    <s v="Overweight"/>
    <s v="Prediabetes"/>
    <d v="1985-10-26T00:00:00"/>
    <x v="42"/>
    <s v="R1016"/>
    <s v="tier - 1"/>
    <n v="13051.22"/>
    <s v="tier - 3"/>
  </r>
  <r>
    <s v="Id1721"/>
    <s v=" Mr"/>
    <s v="Lambe"/>
    <n v="35.61"/>
    <n v="5.65"/>
    <s v="No"/>
    <x v="1"/>
    <x v="0"/>
    <x v="1"/>
    <s v="No"/>
    <s v="Obesity"/>
    <s v="Normal"/>
    <d v="1967-08-06T00:00:00"/>
    <x v="17"/>
    <s v="R1020"/>
    <s v="tier - 3"/>
    <n v="13047.33"/>
    <s v="tier - 3"/>
  </r>
  <r>
    <s v="Id1722"/>
    <s v=" Mr"/>
    <s v="Casto"/>
    <n v="37.56"/>
    <n v="5.88"/>
    <s v="No"/>
    <x v="1"/>
    <x v="0"/>
    <x v="1"/>
    <s v="No"/>
    <s v="Obesity"/>
    <s v="Prediabetes"/>
    <d v="1969-09-23T00:00:00"/>
    <x v="7"/>
    <s v="R1017"/>
    <s v="tier - 1"/>
    <n v="13044.41"/>
    <s v="tier - 3"/>
  </r>
  <r>
    <s v="Id1723"/>
    <s v=" Ms"/>
    <s v="Martelli"/>
    <n v="15.49"/>
    <n v="9.6"/>
    <s v="No"/>
    <x v="0"/>
    <x v="0"/>
    <x v="0"/>
    <s v="No"/>
    <s v="Underweight"/>
    <s v="Diabetes"/>
    <d v="1961-11-09T00:00:00"/>
    <x v="3"/>
    <s v="R1011"/>
    <s v="tier - 1"/>
    <n v="13041.92"/>
    <s v="tier - 3"/>
  </r>
  <r>
    <s v="Id1724"/>
    <s v=" Mr"/>
    <s v="Naskret"/>
    <n v="23.48"/>
    <n v="6.24"/>
    <s v="No"/>
    <x v="0"/>
    <x v="0"/>
    <x v="1"/>
    <s v="No"/>
    <s v="Normal Weight"/>
    <s v="Prediabetes"/>
    <d v="1965-11-04T00:00:00"/>
    <x v="17"/>
    <s v="R1012"/>
    <s v="tier - 2"/>
    <n v="13023.93"/>
    <s v="tier - 3"/>
  </r>
  <r>
    <s v="Id1725"/>
    <s v=" Ms"/>
    <s v="Morgan"/>
    <n v="30.02"/>
    <n v="7.63"/>
    <s v="yes"/>
    <x v="0"/>
    <x v="0"/>
    <x v="1"/>
    <s v="No"/>
    <s v="Obesity"/>
    <s v="Diabetes"/>
    <d v="1964-09-23T00:00:00"/>
    <x v="41"/>
    <s v="R1026"/>
    <s v="tier - 1"/>
    <n v="13019.16"/>
    <s v="tier - 3"/>
  </r>
  <r>
    <s v="Id1726"/>
    <s v=" Ms"/>
    <s v="Maloney"/>
    <n v="26.885000000000002"/>
    <n v="8.66"/>
    <s v="yes"/>
    <x v="0"/>
    <x v="0"/>
    <x v="1"/>
    <s v="No"/>
    <s v="Overweight"/>
    <s v="Diabetes"/>
    <d v="1962-07-20T00:00:00"/>
    <x v="30"/>
    <s v="R1012"/>
    <s v="tier - 1"/>
    <n v="13012.21"/>
    <s v="tier - 3"/>
  </r>
  <r>
    <s v="Id1727"/>
    <s v=" Ms"/>
    <s v="Amherst"/>
    <n v="25.84"/>
    <n v="8.5500000000000007"/>
    <s v="yes"/>
    <x v="0"/>
    <x v="0"/>
    <x v="1"/>
    <s v="No"/>
    <s v="Overweight"/>
    <s v="Diabetes"/>
    <d v="1972-09-27T00:00:00"/>
    <x v="18"/>
    <s v="R1011"/>
    <s v="tier - 2"/>
    <n v="13010.86"/>
    <s v="tier - 3"/>
  </r>
  <r>
    <s v="Id1728"/>
    <s v=" Mr"/>
    <s v="Davenport"/>
    <n v="27.454999999999998"/>
    <n v="4.54"/>
    <s v="No"/>
    <x v="0"/>
    <x v="0"/>
    <x v="0"/>
    <s v="No"/>
    <s v="Overweight"/>
    <s v="Normal"/>
    <d v="1969-12-13T00:00:00"/>
    <x v="1"/>
    <s v="R1026"/>
    <s v="tier - 3"/>
    <n v="13008.07"/>
    <s v="tier - 3"/>
  </r>
  <r>
    <s v="Id1729"/>
    <s v=" Mr"/>
    <s v="Johansen"/>
    <n v="24.605"/>
    <n v="5.7"/>
    <s v="No"/>
    <x v="0"/>
    <x v="0"/>
    <x v="0"/>
    <s v="No"/>
    <s v="Normal Weight"/>
    <s v="Normal"/>
    <d v="1962-06-24T00:00:00"/>
    <x v="32"/>
    <s v="R1026"/>
    <s v="tier - 1"/>
    <n v="13004.95"/>
    <s v="tier - 3"/>
  </r>
  <r>
    <s v="Id1730"/>
    <s v=" Mr"/>
    <s v="Bond"/>
    <n v="30.8"/>
    <n v="5.07"/>
    <s v="No"/>
    <x v="0"/>
    <x v="0"/>
    <x v="0"/>
    <s v="No"/>
    <s v="Obesity"/>
    <s v="Normal"/>
    <d v="1979-11-27T00:00:00"/>
    <x v="30"/>
    <s v="R1024"/>
    <s v="tier - 2"/>
    <n v="12994.12"/>
    <s v="tier - 3"/>
  </r>
  <r>
    <s v="Id1731"/>
    <s v=" Ms"/>
    <s v="Reilly"/>
    <n v="34.799999999999997"/>
    <n v="4.38"/>
    <s v="No"/>
    <x v="0"/>
    <x v="0"/>
    <x v="1"/>
    <s v="No"/>
    <s v="Obesity"/>
    <s v="Normal"/>
    <d v="1960-11-28T00:00:00"/>
    <x v="44"/>
    <s v="R1012"/>
    <s v="tier - 1"/>
    <n v="12982.87"/>
    <s v="tier - 3"/>
  </r>
  <r>
    <s v="Id1732"/>
    <s v=" Ms"/>
    <s v="Chandler"/>
    <n v="34.21"/>
    <n v="4.54"/>
    <s v="No"/>
    <x v="0"/>
    <x v="0"/>
    <x v="1"/>
    <s v="No"/>
    <s v="Obesity"/>
    <s v="Normal"/>
    <d v="1960-09-23T00:00:00"/>
    <x v="44"/>
    <s v="R1011"/>
    <s v="tier - 3"/>
    <n v="12981.35"/>
    <s v="tier - 3"/>
  </r>
  <r>
    <s v="Id1733"/>
    <s v=" Ms"/>
    <s v="Kaufmann"/>
    <n v="31"/>
    <n v="5.38"/>
    <s v="No"/>
    <x v="0"/>
    <x v="0"/>
    <x v="1"/>
    <s v="No"/>
    <s v="Obesity"/>
    <s v="Normal"/>
    <d v="1960-06-22T00:00:00"/>
    <x v="35"/>
    <s v="R1025"/>
    <s v="tier - 1"/>
    <n v="12979.36"/>
    <s v="tier - 3"/>
  </r>
  <r>
    <s v="Id1734"/>
    <s v=" Ms"/>
    <s v="Barnes-Zurkinden"/>
    <n v="26.125"/>
    <n v="5.55"/>
    <s v="No"/>
    <x v="0"/>
    <x v="0"/>
    <x v="1"/>
    <s v="No"/>
    <s v="Overweight"/>
    <s v="Normal"/>
    <d v="1960-11-04T00:00:00"/>
    <x v="15"/>
    <s v="R1024"/>
    <s v="tier - 1"/>
    <n v="12957.12"/>
    <s v="tier - 3"/>
  </r>
  <r>
    <s v="Id1735"/>
    <s v=" Mrs"/>
    <s v="Wolter"/>
    <n v="30.13"/>
    <n v="4.03"/>
    <s v="yes"/>
    <x v="0"/>
    <x v="0"/>
    <x v="1"/>
    <s v="No"/>
    <s v="Obesity"/>
    <s v="Normal"/>
    <d v="1961-08-20T00:00:00"/>
    <x v="21"/>
    <s v="R1012"/>
    <s v="tier - 1"/>
    <n v="12950.07"/>
    <s v="tier - 3"/>
  </r>
  <r>
    <s v="Id1736"/>
    <s v=" Ms"/>
    <s v="Pearson"/>
    <n v="34.19"/>
    <n v="4.1900000000000004"/>
    <s v="No"/>
    <x v="0"/>
    <x v="0"/>
    <x v="0"/>
    <s v="No"/>
    <s v="Obesity"/>
    <s v="Normal"/>
    <d v="1966-12-22T00:00:00"/>
    <x v="3"/>
    <s v="R1012"/>
    <s v="tier - 3"/>
    <n v="12949.16"/>
    <s v="tier - 3"/>
  </r>
  <r>
    <s v="Id1737"/>
    <s v=" Mr"/>
    <s v="Thomas"/>
    <n v="22.515000000000001"/>
    <n v="4.37"/>
    <s v="No"/>
    <x v="0"/>
    <x v="1"/>
    <x v="1"/>
    <s v="No"/>
    <s v="Normal Weight"/>
    <s v="Normal"/>
    <d v="1963-08-14T00:00:00"/>
    <x v="3"/>
    <s v="R1012"/>
    <s v="tier - 2"/>
    <n v="12928.79"/>
    <s v="tier - 3"/>
  </r>
  <r>
    <s v="Id1738"/>
    <s v=" Mr"/>
    <s v="Leon"/>
    <n v="18.239999999999998"/>
    <n v="5.31"/>
    <s v="yes"/>
    <x v="0"/>
    <x v="1"/>
    <x v="1"/>
    <s v="No"/>
    <s v="Underweight"/>
    <s v="Normal"/>
    <d v="1963-09-01T00:00:00"/>
    <x v="3"/>
    <s v="R1012"/>
    <s v="tier - 2"/>
    <n v="12925.89"/>
    <s v="tier - 3"/>
  </r>
  <r>
    <s v="Id1739"/>
    <s v=" Mr"/>
    <s v="Marriott"/>
    <n v="37.28"/>
    <n v="4.66"/>
    <s v="No"/>
    <x v="1"/>
    <x v="0"/>
    <x v="1"/>
    <s v="No"/>
    <s v="Obesity"/>
    <s v="Normal"/>
    <d v="1963-08-16T00:00:00"/>
    <x v="3"/>
    <s v="R1026"/>
    <s v="tier - 2"/>
    <n v="12913.99"/>
    <s v="tier - 3"/>
  </r>
  <r>
    <s v="Id1740"/>
    <s v=" Ms"/>
    <s v="Wilkins"/>
    <n v="18.2"/>
    <n v="6.19"/>
    <s v="No"/>
    <x v="0"/>
    <x v="1"/>
    <x v="1"/>
    <s v="No"/>
    <s v="Underweight"/>
    <s v="Prediabetes"/>
    <d v="1984-08-06T00:00:00"/>
    <x v="28"/>
    <s v="R1013"/>
    <s v="tier - 3"/>
    <n v="12870.31"/>
    <s v="tier - 3"/>
  </r>
  <r>
    <s v="Id1741"/>
    <s v=" Ms"/>
    <s v="Saiter"/>
    <n v="20.53"/>
    <n v="4.8600000000000003"/>
    <s v="No"/>
    <x v="0"/>
    <x v="0"/>
    <x v="1"/>
    <s v="No"/>
    <s v="Normal Weight"/>
    <s v="Normal"/>
    <d v="1963-09-27T00:00:00"/>
    <x v="40"/>
    <s v="R1013"/>
    <s v="tier - 3"/>
    <n v="12856.84"/>
    <s v="tier - 3"/>
  </r>
  <r>
    <s v="Id1742"/>
    <s v=" Ms"/>
    <s v="Winrow"/>
    <n v="23.79"/>
    <n v="4.74"/>
    <s v="No"/>
    <x v="0"/>
    <x v="0"/>
    <x v="0"/>
    <s v="No"/>
    <s v="Normal Weight"/>
    <s v="Normal"/>
    <d v="1973-09-22T00:00:00"/>
    <x v="32"/>
    <s v="R1011"/>
    <s v="tier - 1"/>
    <n v="12852.37"/>
    <s v="tier - 3"/>
  </r>
  <r>
    <s v="Id1743"/>
    <s v=" Ms"/>
    <s v="Gries"/>
    <n v="29.8"/>
    <n v="6.03"/>
    <s v="No"/>
    <x v="0"/>
    <x v="0"/>
    <x v="0"/>
    <s v="No"/>
    <s v="Overweight"/>
    <s v="Prediabetes"/>
    <d v="1993-09-27T00:00:00"/>
    <x v="23"/>
    <s v="R1011"/>
    <s v="tier - 2"/>
    <n v="12847.24"/>
    <s v="tier - 3"/>
  </r>
  <r>
    <s v="Id1744"/>
    <s v=" Ms"/>
    <s v="Strohschein"/>
    <n v="31.54"/>
    <n v="4.71"/>
    <s v="No"/>
    <x v="0"/>
    <x v="0"/>
    <x v="0"/>
    <s v="No"/>
    <s v="Obesity"/>
    <s v="Normal"/>
    <d v="2004-11-09T00:00:00"/>
    <x v="9"/>
    <s v="R1012"/>
    <s v="tier - 3"/>
    <n v="12829.46"/>
    <s v="tier - 3"/>
  </r>
  <r>
    <s v="Id1745"/>
    <s v=" Mr"/>
    <s v="Berger"/>
    <n v="20.82"/>
    <n v="5.55"/>
    <s v="No"/>
    <x v="0"/>
    <x v="0"/>
    <x v="1"/>
    <s v="No"/>
    <s v="Normal Weight"/>
    <s v="Normal"/>
    <d v="1967-09-25T00:00:00"/>
    <x v="33"/>
    <s v="R1013"/>
    <s v="tier - 3"/>
    <n v="12823.25"/>
    <s v="tier - 3"/>
  </r>
  <r>
    <s v="Id1746"/>
    <s v=" Ms"/>
    <s v="Coogan"/>
    <n v="38.83"/>
    <n v="4.78"/>
    <s v="No"/>
    <x v="0"/>
    <x v="1"/>
    <x v="1"/>
    <s v="No"/>
    <s v="Obesity"/>
    <s v="Normal"/>
    <d v="1963-07-20T00:00:00"/>
    <x v="14"/>
    <s v="R1013"/>
    <s v="tier - 3"/>
    <n v="12815.44"/>
    <s v="tier - 3"/>
  </r>
  <r>
    <s v="Id1747"/>
    <s v=" Ms"/>
    <s v="Gagnon"/>
    <n v="23.44"/>
    <n v="4.6500000000000004"/>
    <s v="yes"/>
    <x v="0"/>
    <x v="0"/>
    <x v="1"/>
    <s v="No"/>
    <s v="Normal Weight"/>
    <s v="Normal"/>
    <d v="1978-07-24T00:00:00"/>
    <x v="3"/>
    <s v="R1013"/>
    <s v="tier - 1"/>
    <n v="12797.21"/>
    <s v="tier - 3"/>
  </r>
  <r>
    <s v="Id1748"/>
    <s v=" Mr"/>
    <s v="Pearson"/>
    <n v="24.13"/>
    <n v="5.2"/>
    <s v="No"/>
    <x v="0"/>
    <x v="0"/>
    <x v="1"/>
    <s v="No"/>
    <s v="Normal Weight"/>
    <s v="Normal"/>
    <d v="1983-10-29T00:00:00"/>
    <x v="45"/>
    <s v="R1016"/>
    <s v="tier - 1"/>
    <n v="12788.18"/>
    <s v="tier - 3"/>
  </r>
  <r>
    <s v="Id1749"/>
    <s v=" Mr"/>
    <s v="Brian"/>
    <n v="42.13"/>
    <n v="4.54"/>
    <s v="yes"/>
    <x v="0"/>
    <x v="0"/>
    <x v="1"/>
    <s v="No"/>
    <s v="Obesity"/>
    <s v="Normal"/>
    <d v="1963-12-05T00:00:00"/>
    <x v="35"/>
    <s v="R1012"/>
    <s v="tier - 3"/>
    <n v="12788.03"/>
    <s v="tier - 3"/>
  </r>
  <r>
    <s v="Id1750"/>
    <s v=" Mr"/>
    <s v="Brown"/>
    <n v="17.86"/>
    <n v="4.1100000000000003"/>
    <s v="No"/>
    <x v="0"/>
    <x v="0"/>
    <x v="1"/>
    <s v="No"/>
    <s v="Underweight"/>
    <s v="Normal"/>
    <d v="1975-09-25T00:00:00"/>
    <x v="39"/>
    <s v="R1021"/>
    <s v="tier - 3"/>
    <n v="12770.27"/>
    <s v="tier - 3"/>
  </r>
  <r>
    <s v="Id1751"/>
    <s v=" Mrs"/>
    <s v="Fox"/>
    <n v="32.78"/>
    <n v="4.63"/>
    <s v="No"/>
    <x v="0"/>
    <x v="0"/>
    <x v="0"/>
    <s v="No"/>
    <s v="Obesity"/>
    <s v="Normal"/>
    <d v="1962-10-01T00:00:00"/>
    <x v="41"/>
    <s v="R1012"/>
    <s v="tier - 1"/>
    <n v="12741.17"/>
    <s v="tier - 3"/>
  </r>
  <r>
    <s v="Id1752"/>
    <s v=" Mr"/>
    <s v="Traver"/>
    <n v="23.9"/>
    <n v="6.06"/>
    <s v="yes"/>
    <x v="0"/>
    <x v="1"/>
    <x v="1"/>
    <s v="No"/>
    <s v="Normal Weight"/>
    <s v="Prediabetes"/>
    <d v="1962-09-02T00:00:00"/>
    <x v="17"/>
    <s v="R1012"/>
    <s v="tier - 3"/>
    <n v="12731"/>
    <s v="tier - 3"/>
  </r>
  <r>
    <s v="Id1753"/>
    <s v=" Mr"/>
    <s v="Quick"/>
    <n v="15.47"/>
    <n v="8.43"/>
    <s v="No"/>
    <x v="0"/>
    <x v="0"/>
    <x v="0"/>
    <s v="No"/>
    <s v="Underweight"/>
    <s v="Diabetes"/>
    <d v="1988-07-17T00:00:00"/>
    <x v="42"/>
    <s v="R1016"/>
    <s v="tier - 1"/>
    <n v="12718.21"/>
    <s v="tier - 3"/>
  </r>
  <r>
    <s v="Id1754"/>
    <s v=" Mr"/>
    <s v="Scott"/>
    <n v="28.54"/>
    <n v="5.51"/>
    <s v="No"/>
    <x v="0"/>
    <x v="1"/>
    <x v="1"/>
    <s v="No"/>
    <s v="Overweight"/>
    <s v="Normal"/>
    <d v="1970-07-08T00:00:00"/>
    <x v="23"/>
    <s v="R1021"/>
    <s v="tier - 1"/>
    <n v="12713"/>
    <s v="tier - 3"/>
  </r>
  <r>
    <s v="Id1755"/>
    <s v=" Ms"/>
    <s v="Theriot"/>
    <n v="18.54"/>
    <n v="4.95"/>
    <s v="No"/>
    <x v="0"/>
    <x v="0"/>
    <x v="0"/>
    <s v="No"/>
    <s v="Normal Weight"/>
    <s v="Normal"/>
    <d v="1964-11-28T00:00:00"/>
    <x v="14"/>
    <s v="R1024"/>
    <s v="tier - 3"/>
    <n v="12700.63"/>
    <s v="tier - 3"/>
  </r>
  <r>
    <s v="Id1756"/>
    <s v=" Ms"/>
    <s v="Michalis"/>
    <n v="32.18"/>
    <n v="6.44"/>
    <s v="yes"/>
    <x v="0"/>
    <x v="1"/>
    <x v="1"/>
    <s v="No"/>
    <s v="Obesity"/>
    <s v="Prediabetes"/>
    <d v="1992-07-07T00:00:00"/>
    <x v="14"/>
    <s v="R1024"/>
    <s v="tier - 2"/>
    <n v="12699.56"/>
    <s v="tier - 3"/>
  </r>
  <r>
    <s v="Id1757"/>
    <s v=" Mr"/>
    <s v="Hall"/>
    <n v="37.380000000000003"/>
    <n v="6.05"/>
    <s v="yes"/>
    <x v="0"/>
    <x v="0"/>
    <x v="0"/>
    <s v="No"/>
    <s v="Obesity"/>
    <s v="Prediabetes"/>
    <d v="1974-09-24T00:00:00"/>
    <x v="23"/>
    <s v="R1026"/>
    <s v="tier - 3"/>
    <n v="12697.48"/>
    <s v="tier - 3"/>
  </r>
  <r>
    <s v="Id1758"/>
    <s v=" Mrs"/>
    <s v="Tjong Clemons"/>
    <n v="31.12"/>
    <n v="4.76"/>
    <s v="yes"/>
    <x v="0"/>
    <x v="1"/>
    <x v="1"/>
    <s v="No"/>
    <s v="Obesity"/>
    <s v="Normal"/>
    <d v="1962-08-27T00:00:00"/>
    <x v="14"/>
    <s v="R1025"/>
    <s v="tier - 2"/>
    <n v="12648.7"/>
    <s v="tier - 3"/>
  </r>
  <r>
    <s v="Id1759"/>
    <s v=" Mr"/>
    <s v="Palma"/>
    <n v="22.01"/>
    <n v="6.72"/>
    <s v="yes"/>
    <x v="0"/>
    <x v="0"/>
    <x v="1"/>
    <s v="No"/>
    <s v="Normal Weight"/>
    <s v="Diabetes"/>
    <d v="1965-09-14T00:00:00"/>
    <x v="40"/>
    <s v="R1021"/>
    <s v="tier - 2"/>
    <n v="12646.21"/>
    <s v="tier - 3"/>
  </r>
  <r>
    <s v="Id1760"/>
    <s v=" Mr"/>
    <s v="Takaoka"/>
    <n v="27.645"/>
    <n v="5.7"/>
    <s v="No"/>
    <x v="0"/>
    <x v="0"/>
    <x v="0"/>
    <s v="No"/>
    <s v="Overweight"/>
    <s v="Normal"/>
    <d v="1966-12-17T00:00:00"/>
    <x v="1"/>
    <s v="R1017"/>
    <s v="tier - 1"/>
    <n v="12643.38"/>
    <s v="tier - 3"/>
  </r>
  <r>
    <s v="Id1761"/>
    <s v=" Mr"/>
    <s v="Sherman"/>
    <n v="29.64"/>
    <n v="5.31"/>
    <s v="yes"/>
    <x v="0"/>
    <x v="0"/>
    <x v="0"/>
    <s v="No"/>
    <s v="Overweight"/>
    <s v="Normal"/>
    <d v="1972-09-05T00:00:00"/>
    <x v="7"/>
    <s v="R1016"/>
    <s v="tier - 1"/>
    <n v="12640.24"/>
    <s v="tier - 3"/>
  </r>
  <r>
    <s v="Id1762"/>
    <s v=" Ms"/>
    <s v="Andre"/>
    <n v="33.700000000000003"/>
    <n v="4.32"/>
    <s v="yes"/>
    <x v="0"/>
    <x v="0"/>
    <x v="1"/>
    <s v="No"/>
    <s v="Obesity"/>
    <s v="Normal"/>
    <d v="1962-07-22T00:00:00"/>
    <x v="31"/>
    <s v="R1026"/>
    <s v="tier - 1"/>
    <n v="12638.2"/>
    <s v="tier - 3"/>
  </r>
  <r>
    <s v="Id1763"/>
    <s v=" Ms"/>
    <s v="Switt"/>
    <n v="27.5"/>
    <n v="4.2300000000000004"/>
    <s v="yes"/>
    <x v="0"/>
    <x v="0"/>
    <x v="1"/>
    <s v="No"/>
    <s v="Overweight"/>
    <s v="Normal"/>
    <d v="1962-11-22T00:00:00"/>
    <x v="45"/>
    <s v="R1011"/>
    <s v="tier - 3"/>
    <n v="12629.9"/>
    <s v="tier - 3"/>
  </r>
  <r>
    <s v="Id1764"/>
    <s v=" Ms"/>
    <s v="Erickson"/>
    <n v="16.12"/>
    <n v="6.09"/>
    <s v="No"/>
    <x v="0"/>
    <x v="0"/>
    <x v="0"/>
    <s v="No"/>
    <s v="Underweight"/>
    <s v="Prediabetes"/>
    <d v="1965-10-04T00:00:00"/>
    <x v="11"/>
    <s v="R1011"/>
    <s v="tier - 1"/>
    <n v="12629.17"/>
    <s v="tier - 3"/>
  </r>
  <r>
    <s v="Id1765"/>
    <s v=" Ms"/>
    <s v="Miller"/>
    <n v="26.73"/>
    <n v="4.74"/>
    <s v="yes"/>
    <x v="0"/>
    <x v="0"/>
    <x v="1"/>
    <s v="No"/>
    <s v="Overweight"/>
    <s v="Normal"/>
    <d v="1970-12-28T00:00:00"/>
    <x v="14"/>
    <s v="R1011"/>
    <s v="tier - 1"/>
    <n v="12624.74"/>
    <s v="tier - 3"/>
  </r>
  <r>
    <s v="Id1766"/>
    <s v=" Mr"/>
    <s v="Whitbeck"/>
    <n v="37.25"/>
    <n v="6.23"/>
    <s v="yes"/>
    <x v="0"/>
    <x v="0"/>
    <x v="0"/>
    <s v="No"/>
    <s v="Obesity"/>
    <s v="Prediabetes"/>
    <d v="1963-08-19T00:00:00"/>
    <x v="3"/>
    <s v="R1021"/>
    <s v="tier - 1"/>
    <n v="12622.18"/>
    <s v="tier - 3"/>
  </r>
  <r>
    <s v="Id1767"/>
    <s v=" Ms"/>
    <s v="Auer"/>
    <n v="23.56"/>
    <n v="5.45"/>
    <s v="yes"/>
    <x v="0"/>
    <x v="0"/>
    <x v="1"/>
    <s v="No"/>
    <s v="Normal Weight"/>
    <s v="Normal"/>
    <d v="1998-11-18T00:00:00"/>
    <x v="14"/>
    <s v="R1013"/>
    <s v="tier - 3"/>
    <n v="12609.89"/>
    <s v="tier - 3"/>
  </r>
  <r>
    <s v="Id1768"/>
    <s v=" Ms"/>
    <s v="Attar"/>
    <n v="15.84"/>
    <n v="10.34"/>
    <s v="No"/>
    <x v="0"/>
    <x v="0"/>
    <x v="2"/>
    <s v="No"/>
    <s v="Underweight"/>
    <s v="Diabetes"/>
    <d v="1988-08-11T00:00:00"/>
    <x v="14"/>
    <s v="R1011"/>
    <s v="tier - 1"/>
    <n v="12600.46"/>
    <s v="tier - 3"/>
  </r>
  <r>
    <s v="Id1769"/>
    <s v=" Ms"/>
    <s v="Misuraca"/>
    <n v="36.630000000000003"/>
    <n v="5.15"/>
    <s v="No"/>
    <x v="0"/>
    <x v="0"/>
    <x v="0"/>
    <s v="No"/>
    <s v="Obesity"/>
    <s v="Normal"/>
    <d v="1970-06-18T00:00:00"/>
    <x v="45"/>
    <s v="R1012"/>
    <s v="tier - 2"/>
    <n v="12592.53"/>
    <s v="tier - 3"/>
  </r>
  <r>
    <s v="Id1770"/>
    <s v=" Ms"/>
    <s v="Spannaus"/>
    <n v="16.47"/>
    <n v="11.72"/>
    <s v="No"/>
    <x v="0"/>
    <x v="0"/>
    <x v="0"/>
    <s v="No"/>
    <s v="Underweight"/>
    <s v="Diabetes"/>
    <d v="1961-11-28T00:00:00"/>
    <x v="19"/>
    <s v="R1011"/>
    <s v="tier - 1"/>
    <n v="12574.05"/>
    <s v="tier - 3"/>
  </r>
  <r>
    <s v="Id1771"/>
    <s v=" Ms"/>
    <s v="Tarbiat"/>
    <n v="25.8"/>
    <n v="5.29"/>
    <s v="No"/>
    <x v="0"/>
    <x v="0"/>
    <x v="0"/>
    <s v="No"/>
    <s v="Overweight"/>
    <s v="Normal"/>
    <d v="1961-11-28T00:00:00"/>
    <x v="13"/>
    <s v="R1011"/>
    <s v="tier - 3"/>
    <n v="12557.61"/>
    <s v="tier - 3"/>
  </r>
  <r>
    <s v="Id1772"/>
    <s v=" Ms"/>
    <s v="Pulkkinen"/>
    <n v="23.6"/>
    <n v="4.33"/>
    <s v="No"/>
    <x v="0"/>
    <x v="0"/>
    <x v="0"/>
    <s v="No"/>
    <s v="Normal Weight"/>
    <s v="Normal"/>
    <d v="1962-10-16T00:00:00"/>
    <x v="30"/>
    <s v="R1013"/>
    <s v="tier - 3"/>
    <n v="12523.6"/>
    <s v="tier - 3"/>
  </r>
  <r>
    <s v="Id1773"/>
    <s v=" Ms"/>
    <s v="Trnovcova"/>
    <n v="32.11"/>
    <n v="6.24"/>
    <s v="No"/>
    <x v="0"/>
    <x v="1"/>
    <x v="1"/>
    <s v="No"/>
    <s v="Obesity"/>
    <s v="Prediabetes"/>
    <d v="1966-07-12T00:00:00"/>
    <x v="12"/>
    <s v="R1013"/>
    <s v="tier - 2"/>
    <n v="12499.88"/>
    <s v="tier - 3"/>
  </r>
  <r>
    <s v="Id1774"/>
    <s v=" Mr"/>
    <s v="Anthony"/>
    <n v="30.114999999999998"/>
    <n v="11.61"/>
    <s v="No"/>
    <x v="0"/>
    <x v="0"/>
    <x v="0"/>
    <s v="No"/>
    <s v="Obesity"/>
    <s v="Diabetes"/>
    <d v="1968-12-03T00:00:00"/>
    <x v="42"/>
    <s v="R1012"/>
    <s v="tier - 3"/>
    <n v="12495.29"/>
    <s v="tier - 3"/>
  </r>
  <r>
    <s v="Id1775"/>
    <s v=" Ms"/>
    <s v="Hetrick"/>
    <n v="20.28"/>
    <n v="11.07"/>
    <s v="yes"/>
    <x v="0"/>
    <x v="0"/>
    <x v="0"/>
    <s v="No"/>
    <s v="Normal Weight"/>
    <s v="Diabetes"/>
    <d v="1967-09-01T00:00:00"/>
    <x v="37"/>
    <s v="R1012"/>
    <s v="tier - 3"/>
    <n v="12485.8"/>
    <s v="tier - 3"/>
  </r>
  <r>
    <s v="Id1776"/>
    <s v=" Ms"/>
    <s v="Stern"/>
    <n v="20.234999999999999"/>
    <n v="5.19"/>
    <s v="No"/>
    <x v="0"/>
    <x v="1"/>
    <x v="1"/>
    <s v="No"/>
    <s v="Normal Weight"/>
    <s v="Normal"/>
    <d v="1968-11-12T00:00:00"/>
    <x v="41"/>
    <s v="R1012"/>
    <s v="tier - 3"/>
    <n v="12479.71"/>
    <s v="tier - 3"/>
  </r>
  <r>
    <s v="Id1777"/>
    <s v=" Mr"/>
    <s v="Newman"/>
    <n v="25.27"/>
    <n v="5.7"/>
    <s v="yes"/>
    <x v="0"/>
    <x v="0"/>
    <x v="1"/>
    <s v="No"/>
    <s v="Overweight"/>
    <s v="Normal"/>
    <d v="1968-11-26T00:00:00"/>
    <x v="34"/>
    <s v="R1023"/>
    <s v="tier - 1"/>
    <n v="12475.35"/>
    <s v="tier - 3"/>
  </r>
  <r>
    <s v="Id1778"/>
    <s v=" Ms"/>
    <s v="Reasoner"/>
    <n v="24.24"/>
    <n v="6.15"/>
    <s v="No"/>
    <x v="0"/>
    <x v="0"/>
    <x v="0"/>
    <s v="No"/>
    <s v="Normal Weight"/>
    <s v="Prediabetes"/>
    <d v="1995-08-09T00:00:00"/>
    <x v="45"/>
    <s v="R1013"/>
    <s v="tier - 3"/>
    <n v="12452.25"/>
    <s v="tier - 3"/>
  </r>
  <r>
    <s v="Id1779"/>
    <s v=" Mr"/>
    <s v="Mone"/>
    <n v="35.75"/>
    <n v="5.07"/>
    <s v="No"/>
    <x v="0"/>
    <x v="0"/>
    <x v="0"/>
    <s v="No"/>
    <s v="Obesity"/>
    <s v="Normal"/>
    <d v="1964-08-04T00:00:00"/>
    <x v="42"/>
    <s v="R1011"/>
    <s v="tier - 3"/>
    <n v="12430.95"/>
    <s v="tier - 3"/>
  </r>
  <r>
    <s v="Id1780"/>
    <s v=" Ms"/>
    <s v="Powers"/>
    <n v="29.92"/>
    <n v="10.97"/>
    <s v="yes"/>
    <x v="0"/>
    <x v="0"/>
    <x v="1"/>
    <s v="No"/>
    <s v="Overweight"/>
    <s v="Diabetes"/>
    <d v="1972-08-21T00:00:00"/>
    <x v="3"/>
    <s v="R1013"/>
    <s v="tier - 2"/>
    <n v="12407.3"/>
    <s v="tier - 3"/>
  </r>
  <r>
    <s v="Id1781"/>
    <s v=" Ms"/>
    <s v="Ulery"/>
    <n v="26.2"/>
    <n v="10.93"/>
    <s v="yes"/>
    <x v="0"/>
    <x v="0"/>
    <x v="1"/>
    <s v="No"/>
    <s v="Overweight"/>
    <s v="Diabetes"/>
    <d v="1989-12-29T00:00:00"/>
    <x v="14"/>
    <s v="R1012"/>
    <s v="tier - 3"/>
    <n v="12404.88"/>
    <s v="tier - 3"/>
  </r>
  <r>
    <s v="Id1782"/>
    <s v=" Mr"/>
    <s v="Haines"/>
    <n v="26.695"/>
    <n v="4.21"/>
    <s v="yes"/>
    <x v="0"/>
    <x v="1"/>
    <x v="1"/>
    <s v="No"/>
    <s v="Overweight"/>
    <s v="Normal"/>
    <d v="1962-09-26T00:00:00"/>
    <x v="14"/>
    <s v="R1012"/>
    <s v="tier - 2"/>
    <n v="12369.89"/>
    <s v="tier - 3"/>
  </r>
  <r>
    <s v="Id1783"/>
    <s v=" Ms"/>
    <s v="Airoldi"/>
    <n v="23.16"/>
    <n v="5.5"/>
    <s v="No"/>
    <x v="0"/>
    <x v="0"/>
    <x v="0"/>
    <s v="No"/>
    <s v="Normal Weight"/>
    <s v="Normal"/>
    <d v="1966-12-29T00:00:00"/>
    <x v="14"/>
    <s v="R1012"/>
    <s v="tier - 3"/>
    <n v="12363.55"/>
    <s v="tier - 3"/>
  </r>
  <r>
    <s v="Id1784"/>
    <s v=" Mr"/>
    <s v="Mattis"/>
    <n v="32.585000000000001"/>
    <n v="4.93"/>
    <s v="yes"/>
    <x v="0"/>
    <x v="0"/>
    <x v="1"/>
    <s v="No"/>
    <s v="Obesity"/>
    <s v="Normal"/>
    <d v="1963-09-22T00:00:00"/>
    <x v="7"/>
    <s v="R1013"/>
    <s v="tier - 3"/>
    <n v="12347.17"/>
    <s v="tier - 3"/>
  </r>
  <r>
    <s v="Id1785"/>
    <s v=" Mr"/>
    <s v="Cho"/>
    <n v="33.97"/>
    <n v="5.6"/>
    <s v="yes"/>
    <x v="0"/>
    <x v="0"/>
    <x v="0"/>
    <s v="No"/>
    <s v="Obesity"/>
    <s v="Normal"/>
    <d v="1963-08-02T00:00:00"/>
    <x v="40"/>
    <s v="R1012"/>
    <s v="tier - 2"/>
    <n v="12333.83"/>
    <s v="tier - 3"/>
  </r>
  <r>
    <s v="Id1786"/>
    <s v=" Mr"/>
    <s v="Reumann"/>
    <n v="16.57"/>
    <n v="9.99"/>
    <s v="No"/>
    <x v="0"/>
    <x v="0"/>
    <x v="0"/>
    <s v="No"/>
    <s v="Underweight"/>
    <s v="Diabetes"/>
    <d v="1963-08-29T00:00:00"/>
    <x v="30"/>
    <s v="R1012"/>
    <s v="tier - 3"/>
    <n v="12323.94"/>
    <s v="tier - 3"/>
  </r>
  <r>
    <s v="Id1787"/>
    <s v=" Mr"/>
    <s v="Cooper"/>
    <n v="17.55"/>
    <n v="5.93"/>
    <s v="No"/>
    <x v="0"/>
    <x v="1"/>
    <x v="1"/>
    <s v="No"/>
    <s v="Underweight"/>
    <s v="Prediabetes"/>
    <d v="1963-10-28T00:00:00"/>
    <x v="7"/>
    <s v="R1012"/>
    <s v="tier - 1"/>
    <n v="12299.59"/>
    <s v="tier - 3"/>
  </r>
  <r>
    <s v="Id1788"/>
    <s v=" Mr"/>
    <s v="Kennedy"/>
    <n v="29.41"/>
    <n v="6.29"/>
    <s v="yes"/>
    <x v="0"/>
    <x v="0"/>
    <x v="1"/>
    <s v="No"/>
    <s v="Overweight"/>
    <s v="Prediabetes"/>
    <d v="1990-10-29T00:00:00"/>
    <x v="1"/>
    <s v="R1024"/>
    <s v="tier - 1"/>
    <n v="12282.38"/>
    <s v="tier - 3"/>
  </r>
  <r>
    <s v="Id1789"/>
    <s v=" Mr"/>
    <s v="Cichon"/>
    <n v="17.91"/>
    <n v="5.65"/>
    <s v="No"/>
    <x v="0"/>
    <x v="0"/>
    <x v="1"/>
    <s v="No"/>
    <s v="Underweight"/>
    <s v="Normal"/>
    <d v="1966-11-16T00:00:00"/>
    <x v="42"/>
    <s v="R1021"/>
    <s v="tier - 1"/>
    <n v="12282.03"/>
    <s v="tier - 3"/>
  </r>
  <r>
    <s v="Id1790"/>
    <s v=" Mr"/>
    <s v="Maroevic"/>
    <n v="31.57"/>
    <n v="6.15"/>
    <s v="No"/>
    <x v="0"/>
    <x v="0"/>
    <x v="1"/>
    <s v="No"/>
    <s v="Obesity"/>
    <s v="Prediabetes"/>
    <d v="1967-12-30T00:00:00"/>
    <x v="33"/>
    <s v="R1016"/>
    <s v="tier - 1"/>
    <n v="12268.63"/>
    <s v="tier - 3"/>
  </r>
  <r>
    <s v="Id1791"/>
    <s v=" Mr"/>
    <s v="Martin"/>
    <n v="33.18"/>
    <n v="5.22"/>
    <s v="No"/>
    <x v="1"/>
    <x v="0"/>
    <x v="1"/>
    <s v="No"/>
    <s v="Obesity"/>
    <s v="Normal"/>
    <d v="1966-12-06T00:00:00"/>
    <x v="44"/>
    <s v="R1024"/>
    <s v="tier - 3"/>
    <n v="12265.51"/>
    <s v="tier - 3"/>
  </r>
  <r>
    <s v="Id1792"/>
    <s v=" Ms"/>
    <s v="Schulz"/>
    <n v="37"/>
    <n v="11.66"/>
    <s v="No"/>
    <x v="0"/>
    <x v="0"/>
    <x v="0"/>
    <s v="No"/>
    <s v="Obesity"/>
    <s v="Diabetes"/>
    <d v="1986-08-13T00:00:00"/>
    <x v="44"/>
    <s v="R1011"/>
    <s v="tier - 2"/>
    <n v="12255.04"/>
    <s v="tier - 3"/>
  </r>
  <r>
    <s v="Id1793"/>
    <s v=" Mr"/>
    <s v="Capriolo"/>
    <n v="18.905000000000001"/>
    <n v="4.91"/>
    <s v="yes"/>
    <x v="0"/>
    <x v="0"/>
    <x v="1"/>
    <s v="No"/>
    <s v="Normal Weight"/>
    <s v="Normal"/>
    <d v="1989-11-23T00:00:00"/>
    <x v="7"/>
    <s v="R1011"/>
    <s v="tier - 3"/>
    <n v="12254.44"/>
    <s v="tier - 3"/>
  </r>
  <r>
    <s v="Id1794"/>
    <s v=" Ms"/>
    <s v="Borleis"/>
    <n v="20.03"/>
    <n v="9.25"/>
    <s v="yes"/>
    <x v="0"/>
    <x v="0"/>
    <x v="0"/>
    <s v="No"/>
    <s v="Normal Weight"/>
    <s v="Diabetes"/>
    <d v="1974-06-23T00:00:00"/>
    <x v="3"/>
    <s v="R1011"/>
    <s v="tier - 1"/>
    <n v="12245.17"/>
    <s v="tier - 3"/>
  </r>
  <r>
    <s v="Id1795"/>
    <s v=" Mr"/>
    <s v="Kramer"/>
    <n v="16.7"/>
    <n v="11.48"/>
    <s v="No"/>
    <x v="0"/>
    <x v="0"/>
    <x v="0"/>
    <s v="No"/>
    <s v="Underweight"/>
    <s v="Diabetes"/>
    <d v="1963-07-17T00:00:00"/>
    <x v="3"/>
    <s v="R1017"/>
    <s v="tier - 1"/>
    <n v="12244.53"/>
    <s v="tier - 3"/>
  </r>
  <r>
    <s v="Id1796"/>
    <s v=" Ms"/>
    <s v="Conrad"/>
    <n v="39.82"/>
    <n v="6.06"/>
    <s v="No"/>
    <x v="0"/>
    <x v="0"/>
    <x v="0"/>
    <s v="No"/>
    <s v="Obesity"/>
    <s v="Prediabetes"/>
    <d v="1966-07-29T00:00:00"/>
    <x v="43"/>
    <s v="R1025"/>
    <s v="tier - 3"/>
    <n v="12237.73"/>
    <s v="tier - 3"/>
  </r>
  <r>
    <s v="Id1797"/>
    <s v=" Mr"/>
    <s v="Karakoyunlu"/>
    <n v="22.04"/>
    <n v="5.86"/>
    <s v="No"/>
    <x v="0"/>
    <x v="0"/>
    <x v="1"/>
    <s v="No"/>
    <s v="Normal Weight"/>
    <s v="Prediabetes"/>
    <d v="1964-10-15T00:00:00"/>
    <x v="3"/>
    <s v="R1011"/>
    <s v="tier - 3"/>
    <n v="12235.84"/>
    <s v="tier - 3"/>
  </r>
  <r>
    <s v="Id1798"/>
    <s v=" Ms"/>
    <s v="Desrosiers"/>
    <n v="28.27"/>
    <n v="5.33"/>
    <s v="No"/>
    <x v="0"/>
    <x v="0"/>
    <x v="0"/>
    <s v="No"/>
    <s v="Overweight"/>
    <s v="Normal"/>
    <d v="1963-07-19T00:00:00"/>
    <x v="33"/>
    <s v="R1025"/>
    <s v="tier - 1"/>
    <n v="12233.83"/>
    <s v="tier - 3"/>
  </r>
  <r>
    <s v="Id1799"/>
    <s v=" Ms"/>
    <s v="O'Mara"/>
    <n v="18.5"/>
    <n v="5.33"/>
    <s v="No"/>
    <x v="0"/>
    <x v="0"/>
    <x v="0"/>
    <s v="No"/>
    <s v="Normal Weight"/>
    <s v="Normal"/>
    <d v="1964-06-24T00:00:00"/>
    <x v="44"/>
    <s v="R1012"/>
    <s v="tier - 3"/>
    <n v="12231.61"/>
    <s v="tier - 3"/>
  </r>
  <r>
    <s v="Id1800"/>
    <s v=" Mr"/>
    <s v="Shabot Marcos"/>
    <n v="38.6"/>
    <n v="6.02"/>
    <s v="No"/>
    <x v="0"/>
    <x v="0"/>
    <x v="1"/>
    <s v="No"/>
    <s v="Obesity"/>
    <s v="Prediabetes"/>
    <d v="1977-08-14T00:00:00"/>
    <x v="20"/>
    <s v="R1013"/>
    <s v="tier - 1"/>
    <n v="12218.7"/>
    <s v="tier - 3"/>
  </r>
  <r>
    <s v="Id1801"/>
    <s v=" Ms"/>
    <s v="Comment"/>
    <n v="43.12"/>
    <n v="6.25"/>
    <s v="No"/>
    <x v="0"/>
    <x v="0"/>
    <x v="1"/>
    <s v="No"/>
    <s v="Obesity"/>
    <s v="Prediabetes"/>
    <d v="1991-08-29T00:00:00"/>
    <x v="18"/>
    <s v="R1026"/>
    <s v="tier - 3"/>
    <n v="12198.64"/>
    <s v="tier - 3"/>
  </r>
  <r>
    <s v="Id1802"/>
    <s v=" Mr"/>
    <s v="Moss"/>
    <n v="30.5"/>
    <n v="4.8099999999999996"/>
    <s v="No"/>
    <x v="0"/>
    <x v="0"/>
    <x v="1"/>
    <s v="No"/>
    <s v="Obesity"/>
    <s v="Normal"/>
    <d v="1987-10-05T00:00:00"/>
    <x v="20"/>
    <s v="R1026"/>
    <s v="tier - 3"/>
    <n v="12148.2"/>
    <s v="tier - 3"/>
  </r>
  <r>
    <s v="Id1803"/>
    <s v=" Mr"/>
    <s v="Guzman"/>
    <n v="27.61"/>
    <n v="4.5999999999999996"/>
    <s v="No"/>
    <x v="0"/>
    <x v="0"/>
    <x v="1"/>
    <s v="No"/>
    <s v="Overweight"/>
    <s v="Normal"/>
    <d v="1962-09-15T00:00:00"/>
    <x v="39"/>
    <s v="R1012"/>
    <s v="tier - 3"/>
    <n v="12146.97"/>
    <s v="tier - 3"/>
  </r>
  <r>
    <s v="Id1804"/>
    <s v=" Mr"/>
    <s v="Cox"/>
    <n v="27.1"/>
    <n v="5.08"/>
    <s v="No"/>
    <x v="0"/>
    <x v="0"/>
    <x v="1"/>
    <s v="No"/>
    <s v="Overweight"/>
    <s v="Normal"/>
    <d v="1962-11-04T00:00:00"/>
    <x v="23"/>
    <s v="R1013"/>
    <s v="tier - 2"/>
    <n v="12142.58"/>
    <s v="tier - 3"/>
  </r>
  <r>
    <s v="Id1805"/>
    <s v=" Mr"/>
    <s v="Clash"/>
    <n v="35.93"/>
    <n v="5.43"/>
    <s v="No"/>
    <x v="1"/>
    <x v="0"/>
    <x v="1"/>
    <s v="No"/>
    <s v="Obesity"/>
    <s v="Normal"/>
    <d v="1974-09-16T00:00:00"/>
    <x v="42"/>
    <s v="R1012"/>
    <s v="tier - 3"/>
    <n v="12137.6"/>
    <s v="tier - 3"/>
  </r>
  <r>
    <s v="Id1806"/>
    <s v=" Ms"/>
    <s v="Blankenship"/>
    <n v="32.68"/>
    <n v="5.44"/>
    <s v="No"/>
    <x v="0"/>
    <x v="0"/>
    <x v="0"/>
    <s v="No"/>
    <s v="Obesity"/>
    <s v="Normal"/>
    <d v="1991-11-06T00:00:00"/>
    <x v="23"/>
    <s v="R1012"/>
    <s v="tier - 3"/>
    <n v="12130.8"/>
    <s v="tier - 3"/>
  </r>
  <r>
    <s v="Id1807"/>
    <s v=" Ms"/>
    <s v="Lloyd"/>
    <n v="20.74"/>
    <n v="11.69"/>
    <s v="yes"/>
    <x v="0"/>
    <x v="0"/>
    <x v="1"/>
    <s v="No"/>
    <s v="Normal Weight"/>
    <s v="Diabetes"/>
    <d v="1963-06-04T00:00:00"/>
    <x v="44"/>
    <s v="R1011"/>
    <s v="tier - 1"/>
    <n v="12129.61"/>
    <s v="tier - 3"/>
  </r>
  <r>
    <s v="Id1808"/>
    <s v=" Ms"/>
    <s v="Kong"/>
    <n v="15.57"/>
    <n v="6.07"/>
    <s v="No"/>
    <x v="0"/>
    <x v="0"/>
    <x v="0"/>
    <s v="No"/>
    <s v="Underweight"/>
    <s v="Prediabetes"/>
    <d v="1963-07-20T00:00:00"/>
    <x v="45"/>
    <s v="R1012"/>
    <s v="tier - 1"/>
    <n v="12124.99"/>
    <s v="tier - 3"/>
  </r>
  <r>
    <s v="Id1809"/>
    <s v=" Ms"/>
    <s v="Benson"/>
    <n v="23.844999999999999"/>
    <n v="4.3600000000000003"/>
    <s v="No"/>
    <x v="0"/>
    <x v="0"/>
    <x v="0"/>
    <s v="No"/>
    <s v="Normal Weight"/>
    <s v="Normal"/>
    <d v="1968-10-25T00:00:00"/>
    <x v="23"/>
    <s v="R1012"/>
    <s v="tier - 3"/>
    <n v="12105.32"/>
    <s v="tier - 3"/>
  </r>
  <r>
    <s v="Id1810"/>
    <s v=" Ms"/>
    <s v="Huntington"/>
    <n v="22.895"/>
    <n v="5.24"/>
    <s v="No"/>
    <x v="0"/>
    <x v="0"/>
    <x v="1"/>
    <s v="No"/>
    <s v="Normal Weight"/>
    <s v="Normal"/>
    <d v="1968-06-21T00:00:00"/>
    <x v="12"/>
    <s v="R1026"/>
    <s v="tier - 3"/>
    <n v="12094.48"/>
    <s v="tier - 3"/>
  </r>
  <r>
    <s v="Id1811"/>
    <s v=" Ms"/>
    <s v="Kendall"/>
    <n v="21.945"/>
    <n v="5.37"/>
    <s v="No"/>
    <x v="0"/>
    <x v="0"/>
    <x v="1"/>
    <s v="No"/>
    <s v="Normal Weight"/>
    <s v="Normal"/>
    <d v="1984-09-02T00:00:00"/>
    <x v="1"/>
    <s v="R1012"/>
    <s v="tier - 2"/>
    <n v="12091.34"/>
    <s v="tier - 3"/>
  </r>
  <r>
    <s v="Id1812"/>
    <s v=" Ms"/>
    <s v="Gast"/>
    <n v="19.47"/>
    <n v="6.6"/>
    <s v="yes"/>
    <x v="0"/>
    <x v="0"/>
    <x v="0"/>
    <s v="No"/>
    <s v="Normal Weight"/>
    <s v="Diabetes"/>
    <d v="1986-09-07T00:00:00"/>
    <x v="3"/>
    <s v="R1011"/>
    <s v="tier - 2"/>
    <n v="12048.13"/>
    <s v="tier - 3"/>
  </r>
  <r>
    <s v="Id1813"/>
    <s v=" Mr"/>
    <s v="Scanlin"/>
    <n v="15.61"/>
    <n v="5.77"/>
    <s v="No"/>
    <x v="0"/>
    <x v="0"/>
    <x v="0"/>
    <s v="No"/>
    <s v="Underweight"/>
    <s v="Prediabetes"/>
    <d v="1966-11-24T00:00:00"/>
    <x v="46"/>
    <s v="R1013"/>
    <s v="tier - 1"/>
    <n v="12044.34"/>
    <s v="tier - 3"/>
  </r>
  <r>
    <s v="Id1814"/>
    <s v=" Ms"/>
    <s v="Philbrook"/>
    <n v="28.6"/>
    <n v="6.08"/>
    <s v="No"/>
    <x v="0"/>
    <x v="1"/>
    <x v="1"/>
    <s v="No"/>
    <s v="Overweight"/>
    <s v="Prediabetes"/>
    <d v="1979-10-16T00:00:00"/>
    <x v="7"/>
    <s v="R1012"/>
    <s v="tier - 3"/>
    <n v="12035.18"/>
    <s v="tier - 3"/>
  </r>
  <r>
    <s v="Id1815"/>
    <s v=" Mr"/>
    <s v="Cowan"/>
    <n v="46.53"/>
    <n v="4.16"/>
    <s v="No"/>
    <x v="0"/>
    <x v="0"/>
    <x v="0"/>
    <s v="No"/>
    <s v="Obesity"/>
    <s v="Normal"/>
    <d v="1965-10-29T00:00:00"/>
    <x v="12"/>
    <s v="R1026"/>
    <s v="tier - 1"/>
    <n v="12032.33"/>
    <s v="tier - 3"/>
  </r>
  <r>
    <s v="Id1816"/>
    <s v=" Mr"/>
    <s v="Sousa"/>
    <n v="34.99"/>
    <n v="5.0999999999999996"/>
    <s v="No"/>
    <x v="0"/>
    <x v="1"/>
    <x v="1"/>
    <s v="No"/>
    <s v="Obesity"/>
    <s v="Normal"/>
    <d v="1965-06-09T00:00:00"/>
    <x v="46"/>
    <s v="R1012"/>
    <s v="tier - 2"/>
    <n v="12029.29"/>
    <s v="tier - 3"/>
  </r>
  <r>
    <s v="Id1817"/>
    <s v=" Mr"/>
    <s v="Stanton"/>
    <n v="17.05"/>
    <n v="5.3"/>
    <s v="No"/>
    <x v="0"/>
    <x v="1"/>
    <x v="1"/>
    <s v="No"/>
    <s v="Underweight"/>
    <s v="Normal"/>
    <d v="1982-10-17T00:00:00"/>
    <x v="1"/>
    <s v="R1012"/>
    <s v="tier - 3"/>
    <n v="12001.29"/>
    <s v="tier - 3"/>
  </r>
  <r>
    <s v="Id1818"/>
    <s v=" Mr"/>
    <s v="Mollak"/>
    <n v="37.18"/>
    <n v="4.9000000000000004"/>
    <s v="No"/>
    <x v="0"/>
    <x v="0"/>
    <x v="0"/>
    <s v="No"/>
    <s v="Obesity"/>
    <s v="Normal"/>
    <d v="1993-12-12T00:00:00"/>
    <x v="23"/>
    <s v="R1011"/>
    <s v="tier - 2"/>
    <n v="11994.89"/>
    <s v="tier - 3"/>
  </r>
  <r>
    <s v="Id1819"/>
    <s v=" Mr"/>
    <s v="Bell"/>
    <n v="35.200000000000003"/>
    <n v="5.55"/>
    <s v="No"/>
    <x v="0"/>
    <x v="0"/>
    <x v="0"/>
    <s v="No"/>
    <s v="Obesity"/>
    <s v="Normal"/>
    <d v="1983-07-04T00:00:00"/>
    <x v="23"/>
    <s v="R1011"/>
    <s v="tier - 2"/>
    <n v="11987.68"/>
    <s v="tier - 3"/>
  </r>
  <r>
    <s v="Id1820"/>
    <s v=" Mr"/>
    <s v="Weston"/>
    <n v="37.335000000000001"/>
    <n v="4.95"/>
    <s v="No"/>
    <x v="0"/>
    <x v="0"/>
    <x v="0"/>
    <s v="No"/>
    <s v="Obesity"/>
    <s v="Normal"/>
    <d v="1964-09-29T00:00:00"/>
    <x v="23"/>
    <s v="R1022"/>
    <s v="tier - 2"/>
    <n v="11946.63"/>
    <s v="tier - 3"/>
  </r>
  <r>
    <s v="Id1821"/>
    <s v=" Mr"/>
    <s v="Rabuzzi"/>
    <n v="27.265000000000001"/>
    <n v="6.46"/>
    <s v="yes"/>
    <x v="0"/>
    <x v="0"/>
    <x v="0"/>
    <s v="No"/>
    <s v="Overweight"/>
    <s v="Prediabetes"/>
    <d v="1965-11-01T00:00:00"/>
    <x v="14"/>
    <s v="R1026"/>
    <s v="tier - 2"/>
    <n v="11945.13"/>
    <s v="tier - 3"/>
  </r>
  <r>
    <s v="Id1822"/>
    <s v=" Mr"/>
    <s v="Hendrix"/>
    <n v="30.8"/>
    <n v="4.9000000000000004"/>
    <s v="yes"/>
    <x v="0"/>
    <x v="0"/>
    <x v="0"/>
    <s v="No"/>
    <s v="Obesity"/>
    <s v="Normal"/>
    <d v="1964-12-25T00:00:00"/>
    <x v="33"/>
    <s v="R1012"/>
    <s v="tier - 2"/>
    <n v="11944.59"/>
    <s v="tier - 3"/>
  </r>
  <r>
    <s v="Id1823"/>
    <s v=" Ms"/>
    <s v="Van Nielen"/>
    <n v="30.21"/>
    <n v="5.21"/>
    <s v="No"/>
    <x v="0"/>
    <x v="0"/>
    <x v="1"/>
    <s v="No"/>
    <s v="Obesity"/>
    <s v="Normal"/>
    <d v="1991-10-19T00:00:00"/>
    <x v="33"/>
    <s v="R1021"/>
    <s v="tier - 1"/>
    <n v="11941.83"/>
    <s v="tier - 3"/>
  </r>
  <r>
    <s v="Id1824"/>
    <s v=" Mr"/>
    <s v="Blanton"/>
    <n v="35.340000000000003"/>
    <n v="4.13"/>
    <s v="No"/>
    <x v="1"/>
    <x v="0"/>
    <x v="1"/>
    <s v="No"/>
    <s v="Obesity"/>
    <s v="Normal"/>
    <d v="1964-08-02T00:00:00"/>
    <x v="9"/>
    <s v="R1011"/>
    <s v="tier - 3"/>
    <n v="11938.26"/>
    <s v="tier - 3"/>
  </r>
  <r>
    <s v="Id1825"/>
    <s v=" Ms"/>
    <s v="Schout"/>
    <n v="26.695"/>
    <n v="5.28"/>
    <s v="No"/>
    <x v="0"/>
    <x v="0"/>
    <x v="0"/>
    <s v="No"/>
    <s v="Overweight"/>
    <s v="Normal"/>
    <d v="1964-12-20T00:00:00"/>
    <x v="15"/>
    <s v="R1024"/>
    <s v="tier - 1"/>
    <n v="11931.13"/>
    <s v="tier - 3"/>
  </r>
  <r>
    <s v="Id1826"/>
    <s v=" Ms"/>
    <s v="Schmaltz"/>
    <n v="29.355"/>
    <n v="4.68"/>
    <s v="yes"/>
    <x v="0"/>
    <x v="0"/>
    <x v="0"/>
    <s v="No"/>
    <s v="Overweight"/>
    <s v="Normal"/>
    <d v="1964-11-19T00:00:00"/>
    <x v="11"/>
    <s v="R1021"/>
    <s v="tier - 1"/>
    <n v="11918.2"/>
    <s v="tier - 3"/>
  </r>
  <r>
    <s v="Id1827"/>
    <s v=" Ms"/>
    <s v="Eagen"/>
    <n v="29.59"/>
    <n v="4.0599999999999996"/>
    <s v="No"/>
    <x v="0"/>
    <x v="0"/>
    <x v="0"/>
    <s v="No"/>
    <s v="Overweight"/>
    <s v="Normal"/>
    <d v="2004-06-02T00:00:00"/>
    <x v="26"/>
    <s v="R1012"/>
    <s v="tier - 3"/>
    <n v="11884.05"/>
    <s v="tier - 3"/>
  </r>
  <r>
    <s v="Id1828"/>
    <s v=" Ms"/>
    <s v="Rotramel"/>
    <n v="31.35"/>
    <n v="4.2"/>
    <s v="No"/>
    <x v="1"/>
    <x v="0"/>
    <x v="1"/>
    <s v="No"/>
    <s v="Obesity"/>
    <s v="Normal"/>
    <d v="1967-10-29T00:00:00"/>
    <x v="8"/>
    <s v="R1026"/>
    <s v="tier - 1"/>
    <n v="11881.97"/>
    <s v="tier - 3"/>
  </r>
  <r>
    <s v="Id1829"/>
    <s v=" Ms"/>
    <s v="Prevost"/>
    <n v="20.52"/>
    <n v="4.83"/>
    <s v="No"/>
    <x v="0"/>
    <x v="0"/>
    <x v="0"/>
    <s v="No"/>
    <s v="Normal Weight"/>
    <s v="Normal"/>
    <d v="1967-07-14T00:00:00"/>
    <x v="1"/>
    <s v="R1013"/>
    <s v="tier - 2"/>
    <n v="11881.36"/>
    <s v="tier - 3"/>
  </r>
  <r>
    <s v="Id1830"/>
    <s v=" Mr"/>
    <s v="Boyd"/>
    <n v="42.9"/>
    <n v="4.87"/>
    <s v="yes"/>
    <x v="0"/>
    <x v="0"/>
    <x v="1"/>
    <s v="No"/>
    <s v="Obesity"/>
    <s v="Normal"/>
    <d v="1974-07-07T00:00:00"/>
    <x v="34"/>
    <s v="R1012"/>
    <s v="tier - 3"/>
    <n v="11858.56"/>
    <s v="tier - 3"/>
  </r>
  <r>
    <s v="Id1831"/>
    <s v=" Ms"/>
    <s v="Dawes"/>
    <n v="24.6"/>
    <n v="5.86"/>
    <s v="No"/>
    <x v="0"/>
    <x v="1"/>
    <x v="1"/>
    <s v="No"/>
    <s v="Normal Weight"/>
    <s v="Prediabetes"/>
    <d v="1964-09-29T00:00:00"/>
    <x v="23"/>
    <s v="R1016"/>
    <s v="tier - 2"/>
    <n v="11856.41"/>
    <s v="tier - 3"/>
  </r>
  <r>
    <s v="Id1832"/>
    <s v=" Ms"/>
    <s v="Jennings"/>
    <n v="28.405000000000001"/>
    <n v="4.12"/>
    <s v="No"/>
    <x v="0"/>
    <x v="0"/>
    <x v="1"/>
    <s v="No"/>
    <s v="Overweight"/>
    <s v="Normal"/>
    <d v="1964-06-27T00:00:00"/>
    <x v="42"/>
    <s v="R1023"/>
    <s v="tier - 2"/>
    <n v="11848.14"/>
    <s v="tier - 3"/>
  </r>
  <r>
    <s v="Id1833"/>
    <s v=" Mr"/>
    <s v="Nyambaso"/>
    <n v="34.674999999999997"/>
    <n v="5.71"/>
    <s v="yes"/>
    <x v="0"/>
    <x v="0"/>
    <x v="1"/>
    <s v="No"/>
    <s v="Obesity"/>
    <s v="Prediabetes"/>
    <d v="1965-11-10T00:00:00"/>
    <x v="26"/>
    <s v="R1019"/>
    <s v="tier - 3"/>
    <n v="11842.62"/>
    <s v="tier - 3"/>
  </r>
  <r>
    <s v="Id1834"/>
    <s v=" Ms"/>
    <s v="Shaffer"/>
    <n v="18.850000000000001"/>
    <n v="6.03"/>
    <s v="No"/>
    <x v="0"/>
    <x v="0"/>
    <x v="1"/>
    <s v="No"/>
    <s v="Normal Weight"/>
    <s v="Prediabetes"/>
    <d v="1964-07-11T00:00:00"/>
    <x v="32"/>
    <s v="R1019"/>
    <s v="tier - 2"/>
    <n v="11842.44"/>
    <s v="tier - 3"/>
  </r>
  <r>
    <s v="Id1835"/>
    <s v=" Mrs"/>
    <s v="Corkum"/>
    <n v="34.130000000000003"/>
    <n v="5.65"/>
    <s v="No"/>
    <x v="0"/>
    <x v="1"/>
    <x v="1"/>
    <s v="No"/>
    <s v="Obesity"/>
    <s v="Normal"/>
    <d v="1965-09-25T00:00:00"/>
    <x v="15"/>
    <s v="R1021"/>
    <s v="tier - 2"/>
    <n v="11840.78"/>
    <s v="tier - 3"/>
  </r>
  <r>
    <s v="Id1836"/>
    <s v=" Mr"/>
    <s v="Pedersen"/>
    <n v="17.34"/>
    <n v="5.05"/>
    <s v="No"/>
    <x v="0"/>
    <x v="0"/>
    <x v="0"/>
    <s v="No"/>
    <s v="Underweight"/>
    <s v="Normal"/>
    <d v="1964-09-11T00:00:00"/>
    <x v="27"/>
    <s v="R1013"/>
    <s v="tier - 3"/>
    <n v="11837.16"/>
    <s v="tier - 3"/>
  </r>
  <r>
    <s v="Id1837"/>
    <s v=" Mr"/>
    <s v="Melo"/>
    <n v="17.440000000000001"/>
    <n v="6.26"/>
    <s v="No"/>
    <x v="0"/>
    <x v="0"/>
    <x v="0"/>
    <s v="No"/>
    <s v="Underweight"/>
    <s v="Prediabetes"/>
    <d v="1964-06-27T00:00:00"/>
    <x v="30"/>
    <s v="R1013"/>
    <s v="tier - 3"/>
    <n v="11833.78"/>
    <s v="tier - 3"/>
  </r>
  <r>
    <s v="Id1838"/>
    <s v=" Mr"/>
    <s v="Sakamoto"/>
    <n v="33.659999999999997"/>
    <n v="4.08"/>
    <s v="yes"/>
    <x v="0"/>
    <x v="1"/>
    <x v="1"/>
    <s v="No"/>
    <s v="Obesity"/>
    <s v="Normal"/>
    <d v="1965-10-03T00:00:00"/>
    <x v="11"/>
    <s v="R1011"/>
    <s v="tier - 1"/>
    <n v="11830.61"/>
    <s v="tier - 3"/>
  </r>
  <r>
    <s v="Id1839"/>
    <s v=" Mr"/>
    <s v="McMahon"/>
    <n v="21.375"/>
    <n v="6.19"/>
    <s v="yes"/>
    <x v="0"/>
    <x v="0"/>
    <x v="1"/>
    <s v="No"/>
    <s v="Normal Weight"/>
    <s v="Prediabetes"/>
    <d v="1982-11-20T00:00:00"/>
    <x v="23"/>
    <s v="R1011"/>
    <s v="tier - 3"/>
    <n v="11773.06"/>
    <s v="tier - 3"/>
  </r>
  <r>
    <s v="Id1840"/>
    <s v=" Mr"/>
    <s v="Harris"/>
    <n v="27.14"/>
    <n v="6.01"/>
    <s v="No"/>
    <x v="0"/>
    <x v="0"/>
    <x v="1"/>
    <s v="No"/>
    <s v="Overweight"/>
    <s v="Prediabetes"/>
    <d v="1979-11-06T00:00:00"/>
    <x v="23"/>
    <s v="R1013"/>
    <s v="tier - 1"/>
    <n v="11752.68"/>
    <s v="tier - 3"/>
  </r>
  <r>
    <s v="Id1841"/>
    <s v=" Ms"/>
    <s v="Lombardo"/>
    <n v="35.78"/>
    <n v="6.07"/>
    <s v="No"/>
    <x v="1"/>
    <x v="0"/>
    <x v="1"/>
    <s v="No"/>
    <s v="Obesity"/>
    <s v="Prediabetes"/>
    <d v="1964-12-02T00:00:00"/>
    <x v="45"/>
    <s v="R1011"/>
    <s v="tier - 1"/>
    <n v="11743.93"/>
    <s v="tier - 3"/>
  </r>
  <r>
    <s v="Id1842"/>
    <s v=" Ms"/>
    <s v="Bode"/>
    <n v="34.96"/>
    <n v="5.63"/>
    <s v="No"/>
    <x v="0"/>
    <x v="0"/>
    <x v="0"/>
    <s v="No"/>
    <s v="Obesity"/>
    <s v="Normal"/>
    <d v="1963-06-09T00:00:00"/>
    <x v="0"/>
    <s v="R1012"/>
    <s v="tier - 3"/>
    <n v="11743.3"/>
    <s v="tier - 3"/>
  </r>
  <r>
    <s v="Id1843"/>
    <s v=" Mr"/>
    <s v="Johnson"/>
    <n v="38.39"/>
    <n v="6.05"/>
    <s v="No"/>
    <x v="0"/>
    <x v="0"/>
    <x v="0"/>
    <s v="No"/>
    <s v="Obesity"/>
    <s v="Prediabetes"/>
    <d v="1969-11-12T00:00:00"/>
    <x v="14"/>
    <s v="R1011"/>
    <s v="tier - 1"/>
    <n v="11741.73"/>
    <s v="tier - 3"/>
  </r>
  <r>
    <s v="Id1844"/>
    <s v=" Mr"/>
    <s v="Norcross"/>
    <n v="33.82"/>
    <n v="4.6500000000000004"/>
    <s v="No"/>
    <x v="0"/>
    <x v="0"/>
    <x v="0"/>
    <s v="No"/>
    <s v="Obesity"/>
    <s v="Normal"/>
    <d v="1988-09-05T00:00:00"/>
    <x v="14"/>
    <s v="R1012"/>
    <s v="tier - 1"/>
    <n v="11737.85"/>
    <s v="tier - 3"/>
  </r>
  <r>
    <s v="Id1845"/>
    <s v=" Mr"/>
    <s v="Lazrus"/>
    <n v="27.835000000000001"/>
    <n v="5.37"/>
    <s v="No"/>
    <x v="0"/>
    <x v="0"/>
    <x v="0"/>
    <s v="No"/>
    <s v="Overweight"/>
    <s v="Normal"/>
    <d v="1964-11-09T00:00:00"/>
    <x v="37"/>
    <s v="R1011"/>
    <s v="tier - 1"/>
    <n v="11735.88"/>
    <s v="tier - 3"/>
  </r>
  <r>
    <s v="Id1846"/>
    <s v=" Mr"/>
    <s v="Tsegay"/>
    <n v="33"/>
    <n v="5.39"/>
    <s v="No"/>
    <x v="0"/>
    <x v="0"/>
    <x v="0"/>
    <s v="No"/>
    <s v="Obesity"/>
    <s v="Normal"/>
    <d v="1984-11-26T00:00:00"/>
    <x v="3"/>
    <s v="R1013"/>
    <s v="tier - 3"/>
    <n v="11730.82"/>
    <s v="tier - 3"/>
  </r>
  <r>
    <s v="Id1847"/>
    <s v=" Mr"/>
    <s v="Schneider"/>
    <n v="26.885000000000002"/>
    <n v="5.86"/>
    <s v="No"/>
    <x v="0"/>
    <x v="0"/>
    <x v="0"/>
    <s v="No"/>
    <s v="Overweight"/>
    <s v="Prediabetes"/>
    <d v="1969-10-12T00:00:00"/>
    <x v="12"/>
    <s v="R1012"/>
    <s v="tier - 1"/>
    <n v="11729.68"/>
    <s v="tier - 3"/>
  </r>
  <r>
    <s v="Id1848"/>
    <s v=" Mr"/>
    <s v="Loreto"/>
    <n v="29.26"/>
    <n v="4.4400000000000004"/>
    <s v="No"/>
    <x v="0"/>
    <x v="0"/>
    <x v="0"/>
    <s v="No"/>
    <s v="Overweight"/>
    <s v="Normal"/>
    <d v="1982-10-21T00:00:00"/>
    <x v="8"/>
    <s v="R1026"/>
    <s v="tier - 2"/>
    <n v="11712.97"/>
    <s v="tier - 3"/>
  </r>
  <r>
    <s v="Id1849"/>
    <s v=" Mr"/>
    <s v="Callahan"/>
    <n v="26.98"/>
    <n v="4.41"/>
    <s v="No"/>
    <x v="0"/>
    <x v="0"/>
    <x v="0"/>
    <s v="No"/>
    <s v="Overweight"/>
    <s v="Normal"/>
    <d v="1970-12-01T00:00:00"/>
    <x v="46"/>
    <s v="R1026"/>
    <s v="tier - 1"/>
    <n v="11696.52"/>
    <s v="tier - 3"/>
  </r>
  <r>
    <s v="Id1850"/>
    <s v=" Mr"/>
    <s v="Timko"/>
    <n v="32.11"/>
    <n v="5.19"/>
    <s v="No"/>
    <x v="0"/>
    <x v="1"/>
    <x v="1"/>
    <s v="No"/>
    <s v="Obesity"/>
    <s v="Normal"/>
    <d v="1966-08-23T00:00:00"/>
    <x v="27"/>
    <s v="R1012"/>
    <s v="tier - 3"/>
    <n v="11658.38"/>
    <s v="tier - 3"/>
  </r>
  <r>
    <s v="Id1851"/>
    <s v=" Mr"/>
    <s v="Achatz"/>
    <n v="31.73"/>
    <n v="5.16"/>
    <s v="No"/>
    <x v="0"/>
    <x v="1"/>
    <x v="1"/>
    <s v="No"/>
    <s v="Obesity"/>
    <s v="Normal"/>
    <d v="1966-07-06T00:00:00"/>
    <x v="38"/>
    <s v="R1013"/>
    <s v="tier - 1"/>
    <n v="11658.12"/>
    <s v="tier - 3"/>
  </r>
  <r>
    <s v="Id1852"/>
    <s v=" Mr"/>
    <s v="Horwitz"/>
    <n v="22.515000000000001"/>
    <n v="4.24"/>
    <s v="No"/>
    <x v="0"/>
    <x v="0"/>
    <x v="0"/>
    <s v="No"/>
    <s v="Normal Weight"/>
    <s v="Normal"/>
    <d v="1994-07-20T00:00:00"/>
    <x v="29"/>
    <s v="R1011"/>
    <s v="tier - 2"/>
    <n v="11657.81"/>
    <s v="tier - 3"/>
  </r>
  <r>
    <s v="Id1853"/>
    <s v=" Mr"/>
    <s v="Gordyan"/>
    <n v="25.9"/>
    <n v="5.45"/>
    <s v="No"/>
    <x v="0"/>
    <x v="0"/>
    <x v="1"/>
    <s v="No"/>
    <s v="Overweight"/>
    <s v="Normal"/>
    <d v="1966-10-04T00:00:00"/>
    <x v="7"/>
    <s v="R1011"/>
    <s v="tier - 2"/>
    <n v="11657.72"/>
    <s v="tier - 3"/>
  </r>
  <r>
    <s v="Id1854"/>
    <s v=" Ms"/>
    <s v="Hetherington"/>
    <n v="27.72"/>
    <n v="5.03"/>
    <s v="yes"/>
    <x v="0"/>
    <x v="0"/>
    <x v="1"/>
    <s v="No"/>
    <s v="Overweight"/>
    <s v="Normal"/>
    <d v="1986-07-17T00:00:00"/>
    <x v="1"/>
    <s v="R1012"/>
    <s v="tier - 3"/>
    <n v="11625.11"/>
    <s v="tier - 3"/>
  </r>
  <r>
    <s v="Id1855"/>
    <s v=" Mr"/>
    <s v="Thompson"/>
    <n v="31.5"/>
    <n v="9.6199999999999992"/>
    <s v="yes"/>
    <x v="0"/>
    <x v="0"/>
    <x v="1"/>
    <s v="No"/>
    <s v="Obesity"/>
    <s v="Diabetes"/>
    <d v="1964-06-20T00:00:00"/>
    <x v="13"/>
    <s v="R1026"/>
    <s v="tier - 1"/>
    <n v="11602.75"/>
    <s v="tier - 3"/>
  </r>
  <r>
    <s v="Id1856"/>
    <s v=" Mr"/>
    <s v="Battoo"/>
    <n v="29.7"/>
    <n v="6.77"/>
    <s v="yes"/>
    <x v="0"/>
    <x v="0"/>
    <x v="1"/>
    <s v="No"/>
    <s v="Overweight"/>
    <s v="Diabetes"/>
    <d v="1965-11-06T00:00:00"/>
    <x v="23"/>
    <s v="R1024"/>
    <s v="tier - 3"/>
    <n v="11576.13"/>
    <s v="tier - 3"/>
  </r>
  <r>
    <s v="Id1857"/>
    <s v=" Ms"/>
    <s v="Barker"/>
    <n v="21.26"/>
    <n v="5.36"/>
    <s v="yes"/>
    <x v="0"/>
    <x v="0"/>
    <x v="1"/>
    <s v="No"/>
    <s v="Normal Weight"/>
    <s v="Normal"/>
    <d v="1965-12-25T00:00:00"/>
    <x v="23"/>
    <s v="R1021"/>
    <s v="tier - 3"/>
    <n v="11566.3"/>
    <s v="tier - 3"/>
  </r>
  <r>
    <s v="Id1858"/>
    <s v=" Mr"/>
    <s v="Saarnilehto"/>
    <n v="17.09"/>
    <n v="5.69"/>
    <s v="No"/>
    <x v="0"/>
    <x v="0"/>
    <x v="0"/>
    <s v="No"/>
    <s v="Underweight"/>
    <s v="Normal"/>
    <d v="1965-10-27T00:00:00"/>
    <x v="14"/>
    <s v="R1021"/>
    <s v="tier - 1"/>
    <n v="11554.22"/>
    <s v="tier - 3"/>
  </r>
  <r>
    <s v="Id1859"/>
    <s v=" Ms"/>
    <s v="Morton"/>
    <n v="24.3"/>
    <n v="4.9000000000000004"/>
    <s v="yes"/>
    <x v="0"/>
    <x v="1"/>
    <x v="1"/>
    <s v="No"/>
    <s v="Normal Weight"/>
    <s v="Normal"/>
    <d v="1973-07-23T00:00:00"/>
    <x v="23"/>
    <s v="R1024"/>
    <s v="tier - 2"/>
    <n v="11552.9"/>
    <s v="tier - 3"/>
  </r>
  <r>
    <s v="Id1860"/>
    <s v=" Ms"/>
    <s v="Thomas"/>
    <n v="29.734999999999999"/>
    <n v="5.78"/>
    <s v="No"/>
    <x v="0"/>
    <x v="0"/>
    <x v="0"/>
    <s v="No"/>
    <s v="Overweight"/>
    <s v="Prediabetes"/>
    <d v="1968-11-14T00:00:00"/>
    <x v="20"/>
    <s v="R1024"/>
    <s v="tier - 1"/>
    <n v="11538.42"/>
    <s v="tier - 3"/>
  </r>
  <r>
    <s v="Id1861"/>
    <s v=" Ms"/>
    <s v="Hillman"/>
    <n v="29.26"/>
    <n v="4.7"/>
    <s v="No"/>
    <x v="0"/>
    <x v="0"/>
    <x v="0"/>
    <s v="No"/>
    <s v="Overweight"/>
    <s v="Normal"/>
    <d v="1965-10-03T00:00:00"/>
    <x v="45"/>
    <s v="R1023"/>
    <s v="tier - 1"/>
    <n v="11534.87"/>
    <s v="tier - 3"/>
  </r>
  <r>
    <s v="Id1862"/>
    <s v=" Ms"/>
    <s v="Edwards"/>
    <n v="33"/>
    <n v="6.28"/>
    <s v="No"/>
    <x v="0"/>
    <x v="0"/>
    <x v="0"/>
    <s v="No"/>
    <s v="Obesity"/>
    <s v="Prediabetes"/>
    <d v="1970-07-23T00:00:00"/>
    <x v="33"/>
    <s v="R1024"/>
    <s v="tier - 1"/>
    <n v="11530.12"/>
    <s v="tier - 3"/>
  </r>
  <r>
    <s v="Id1863"/>
    <s v=" Ms"/>
    <s v="Bartel"/>
    <n v="31.065000000000001"/>
    <n v="4.2300000000000004"/>
    <s v="No"/>
    <x v="0"/>
    <x v="0"/>
    <x v="0"/>
    <s v="No"/>
    <s v="Obesity"/>
    <s v="Normal"/>
    <d v="1988-06-12T00:00:00"/>
    <x v="3"/>
    <s v="R1022"/>
    <s v="tier - 1"/>
    <n v="11524.25"/>
    <s v="tier - 3"/>
  </r>
  <r>
    <s v="Id1864"/>
    <s v=" Ms"/>
    <s v="Potekhina"/>
    <n v="26.51"/>
    <n v="6.17"/>
    <s v="No"/>
    <x v="0"/>
    <x v="0"/>
    <x v="0"/>
    <s v="No"/>
    <s v="Overweight"/>
    <s v="Prediabetes"/>
    <d v="1971-12-19T00:00:00"/>
    <x v="8"/>
    <s v="R1020"/>
    <s v="tier - 1"/>
    <n v="11520.1"/>
    <s v="tier - 3"/>
  </r>
  <r>
    <s v="Id1865"/>
    <s v=" Ms"/>
    <s v="Kelly"/>
    <n v="28.88"/>
    <n v="4.96"/>
    <s v="No"/>
    <x v="0"/>
    <x v="0"/>
    <x v="0"/>
    <s v="No"/>
    <s v="Overweight"/>
    <s v="Normal"/>
    <d v="1968-06-24T00:00:00"/>
    <x v="40"/>
    <s v="R1011"/>
    <s v="tier - 1"/>
    <n v="11512.41"/>
    <s v="tier - 3"/>
  </r>
  <r>
    <s v="Id1866"/>
    <s v=" Mr"/>
    <s v="Lapp"/>
    <n v="35.814999999999998"/>
    <n v="5.1100000000000003"/>
    <s v="yes"/>
    <x v="0"/>
    <x v="0"/>
    <x v="1"/>
    <s v="No"/>
    <s v="Obesity"/>
    <s v="Normal"/>
    <d v="1989-10-06T00:00:00"/>
    <x v="36"/>
    <s v="R1016"/>
    <s v="tier - 3"/>
    <n v="11511.61"/>
    <s v="tier - 3"/>
  </r>
  <r>
    <s v="Id1867"/>
    <s v=" Ms"/>
    <s v="Burke"/>
    <n v="21.28"/>
    <n v="4.05"/>
    <s v="No"/>
    <x v="1"/>
    <x v="0"/>
    <x v="1"/>
    <s v="No"/>
    <s v="Normal Weight"/>
    <s v="Normal"/>
    <d v="1969-08-11T00:00:00"/>
    <x v="8"/>
    <s v="R1013"/>
    <s v="tier - 1"/>
    <n v="11497.69"/>
    <s v="tier - 3"/>
  </r>
  <r>
    <s v="Id1868"/>
    <s v=" Mr"/>
    <s v="Barry"/>
    <n v="33.81"/>
    <n v="6.49"/>
    <s v="No"/>
    <x v="0"/>
    <x v="1"/>
    <x v="1"/>
    <s v="No"/>
    <s v="Obesity"/>
    <s v="Prediabetes"/>
    <d v="1983-06-07T00:00:00"/>
    <x v="40"/>
    <s v="R1011"/>
    <s v="tier - 3"/>
    <n v="11492.46"/>
    <s v="tier - 3"/>
  </r>
  <r>
    <s v="Id1869"/>
    <s v=" Mr"/>
    <s v="McCormick"/>
    <n v="44.22"/>
    <n v="4.1900000000000004"/>
    <s v="No"/>
    <x v="0"/>
    <x v="0"/>
    <x v="1"/>
    <s v="No"/>
    <s v="Obesity"/>
    <s v="Normal"/>
    <d v="1970-10-13T00:00:00"/>
    <x v="19"/>
    <s v="R1011"/>
    <s v="tier - 1"/>
    <n v="11488.32"/>
    <s v="tier - 3"/>
  </r>
  <r>
    <s v="Id1870"/>
    <s v=" Mr"/>
    <s v="McElroy"/>
    <n v="15.46"/>
    <n v="4.99"/>
    <s v="yes"/>
    <x v="0"/>
    <x v="1"/>
    <x v="1"/>
    <s v="No"/>
    <s v="Underweight"/>
    <s v="Normal"/>
    <d v="1966-09-07T00:00:00"/>
    <x v="9"/>
    <s v="R1017"/>
    <s v="tier - 2"/>
    <n v="11478.14"/>
    <s v="tier - 3"/>
  </r>
  <r>
    <s v="Id1871"/>
    <s v=" Mr"/>
    <s v="Coffed"/>
    <n v="30.3"/>
    <n v="4.7699999999999996"/>
    <s v="yes"/>
    <x v="0"/>
    <x v="0"/>
    <x v="1"/>
    <s v="No"/>
    <s v="Obesity"/>
    <s v="Normal"/>
    <d v="1965-06-23T00:00:00"/>
    <x v="38"/>
    <s v="R1012"/>
    <s v="tier - 2"/>
    <n v="11455.28"/>
    <s v="tier - 3"/>
  </r>
  <r>
    <s v="Id1872"/>
    <s v=" Mr"/>
    <s v="Estes"/>
    <n v="16.670000000000002"/>
    <n v="5.46"/>
    <s v="No"/>
    <x v="0"/>
    <x v="0"/>
    <x v="0"/>
    <s v="No"/>
    <s v="Underweight"/>
    <s v="Normal"/>
    <d v="1966-06-14T00:00:00"/>
    <x v="22"/>
    <s v="R1026"/>
    <s v="tier - 1"/>
    <n v="11454.02"/>
    <s v="tier - 3"/>
  </r>
  <r>
    <s v="Id1873"/>
    <s v=" Mr"/>
    <s v="Miles"/>
    <n v="28.594999999999999"/>
    <n v="5.43"/>
    <s v="No"/>
    <x v="0"/>
    <x v="0"/>
    <x v="0"/>
    <s v="No"/>
    <s v="Overweight"/>
    <s v="Normal"/>
    <d v="1971-09-12T00:00:00"/>
    <x v="33"/>
    <s v="R1012"/>
    <s v="tier - 3"/>
    <n v="11436.74"/>
    <s v="tier - 3"/>
  </r>
  <r>
    <s v="Id1874"/>
    <s v=" Mr"/>
    <s v="Zamore"/>
    <n v="25.934999999999999"/>
    <n v="4.29"/>
    <s v="No"/>
    <x v="0"/>
    <x v="0"/>
    <x v="0"/>
    <s v="No"/>
    <s v="Overweight"/>
    <s v="Normal"/>
    <d v="1980-07-17T00:00:00"/>
    <x v="21"/>
    <s v="R1024"/>
    <s v="tier - 3"/>
    <n v="11435.74"/>
    <s v="tier - 3"/>
  </r>
  <r>
    <s v="Id1875"/>
    <s v=" Mr"/>
    <s v="Donaghy"/>
    <n v="27.645"/>
    <n v="5.25"/>
    <s v="No"/>
    <x v="0"/>
    <x v="0"/>
    <x v="1"/>
    <s v="No"/>
    <s v="Overweight"/>
    <s v="Normal"/>
    <d v="1985-06-09T00:00:00"/>
    <x v="46"/>
    <s v="R1026"/>
    <s v="tier - 1"/>
    <n v="11419.49"/>
    <s v="tier - 3"/>
  </r>
  <r>
    <s v="Id1876"/>
    <s v=" Ms"/>
    <s v="Kennedy"/>
    <n v="30.1"/>
    <n v="4.04"/>
    <s v="No"/>
    <x v="0"/>
    <x v="0"/>
    <x v="1"/>
    <s v="No"/>
    <s v="Obesity"/>
    <s v="Normal"/>
    <d v="1983-10-23T00:00:00"/>
    <x v="7"/>
    <s v="R1012"/>
    <s v="tier - 1"/>
    <n v="11412.02"/>
    <s v="tier - 3"/>
  </r>
  <r>
    <s v="Id1877"/>
    <s v=" Ms"/>
    <s v="Fiorini"/>
    <n v="26.79"/>
    <n v="5"/>
    <s v="yes"/>
    <x v="0"/>
    <x v="1"/>
    <x v="1"/>
    <s v="No"/>
    <s v="Overweight"/>
    <s v="Normal"/>
    <d v="1970-10-07T00:00:00"/>
    <x v="35"/>
    <s v="R1026"/>
    <s v="tier - 2"/>
    <n v="11411.69"/>
    <s v="tier - 3"/>
  </r>
  <r>
    <s v="Id1878"/>
    <s v=" Mrs"/>
    <s v="Alexander"/>
    <n v="27.1"/>
    <n v="4.01"/>
    <s v="yes"/>
    <x v="0"/>
    <x v="0"/>
    <x v="1"/>
    <s v="No"/>
    <s v="Overweight"/>
    <s v="Normal"/>
    <d v="1970-10-02T00:00:00"/>
    <x v="40"/>
    <s v="R1014"/>
    <s v="tier - 3"/>
    <n v="11396.9"/>
    <s v="tier - 3"/>
  </r>
  <r>
    <s v="Id1879"/>
    <s v=" Ms"/>
    <s v="Watkins"/>
    <n v="24.31"/>
    <n v="5.4"/>
    <s v="No"/>
    <x v="0"/>
    <x v="0"/>
    <x v="0"/>
    <s v="No"/>
    <s v="Normal Weight"/>
    <s v="Normal"/>
    <d v="1967-12-19T00:00:00"/>
    <x v="16"/>
    <s v="R1025"/>
    <s v="tier - 1"/>
    <n v="11394.07"/>
    <s v="tier - 3"/>
  </r>
  <r>
    <s v="Id1880"/>
    <s v=" Ms"/>
    <s v="Cassel"/>
    <n v="15.53"/>
    <n v="5.81"/>
    <s v="No"/>
    <x v="0"/>
    <x v="0"/>
    <x v="1"/>
    <s v="No"/>
    <s v="Underweight"/>
    <s v="Prediabetes"/>
    <d v="1964-06-13T00:00:00"/>
    <x v="1"/>
    <s v="R1011"/>
    <s v="tier - 2"/>
    <n v="11381.33"/>
    <s v="tier - 3"/>
  </r>
  <r>
    <s v="Id1881"/>
    <s v=" Mr"/>
    <s v="Ferguson"/>
    <n v="30.7"/>
    <n v="5.82"/>
    <s v="No"/>
    <x v="0"/>
    <x v="0"/>
    <x v="1"/>
    <s v="No"/>
    <s v="Obesity"/>
    <s v="Prediabetes"/>
    <d v="1972-12-06T00:00:00"/>
    <x v="22"/>
    <s v="R1012"/>
    <s v="tier - 2"/>
    <n v="11378.57"/>
    <s v="tier - 3"/>
  </r>
  <r>
    <s v="Id1882"/>
    <s v=" Ms"/>
    <s v="O'Sullivan"/>
    <n v="33.33"/>
    <n v="4.82"/>
    <s v="No"/>
    <x v="0"/>
    <x v="0"/>
    <x v="1"/>
    <s v="No"/>
    <s v="Obesity"/>
    <s v="Normal"/>
    <d v="1979-06-07T00:00:00"/>
    <x v="38"/>
    <s v="R1012"/>
    <s v="tier - 1"/>
    <n v="11369.39"/>
    <s v="tier - 3"/>
  </r>
  <r>
    <s v="Id1883"/>
    <s v=" Ms"/>
    <s v="Chepkirui"/>
    <n v="32.4"/>
    <n v="5.08"/>
    <s v="No"/>
    <x v="0"/>
    <x v="0"/>
    <x v="1"/>
    <s v="No"/>
    <s v="Obesity"/>
    <s v="Normal"/>
    <d v="1964-12-13T00:00:00"/>
    <x v="3"/>
    <s v="R1021"/>
    <s v="tier - 2"/>
    <n v="11365.95"/>
    <s v="tier - 3"/>
  </r>
  <r>
    <s v="Id1884"/>
    <s v=" Ms"/>
    <s v="Gurney"/>
    <n v="27.93"/>
    <n v="5.59"/>
    <s v="No"/>
    <x v="0"/>
    <x v="0"/>
    <x v="1"/>
    <s v="No"/>
    <s v="Overweight"/>
    <s v="Normal"/>
    <d v="1964-07-03T00:00:00"/>
    <x v="17"/>
    <s v="R1012"/>
    <s v="tier - 1"/>
    <n v="11363.28"/>
    <s v="tier - 3"/>
  </r>
  <r>
    <s v="Id1885"/>
    <s v=" Ms"/>
    <s v="Francis"/>
    <n v="21.754999999999999"/>
    <n v="5.12"/>
    <s v="No"/>
    <x v="0"/>
    <x v="0"/>
    <x v="0"/>
    <s v="No"/>
    <s v="Normal Weight"/>
    <s v="Normal"/>
    <d v="1964-07-04T00:00:00"/>
    <x v="45"/>
    <s v="R1021"/>
    <s v="tier - 1"/>
    <n v="11362.76"/>
    <s v="tier - 3"/>
  </r>
  <r>
    <s v="Id1886"/>
    <s v=" Ms"/>
    <s v="Gruca"/>
    <n v="25.934999999999999"/>
    <n v="4.95"/>
    <s v="No"/>
    <x v="0"/>
    <x v="0"/>
    <x v="0"/>
    <s v="No"/>
    <s v="Overweight"/>
    <s v="Normal"/>
    <d v="1965-09-26T00:00:00"/>
    <x v="33"/>
    <s v="R1011"/>
    <s v="tier - 3"/>
    <n v="11356.66"/>
    <s v="tier - 3"/>
  </r>
  <r>
    <s v="Id1887"/>
    <s v=" Mr"/>
    <s v="Rojas Alvarez"/>
    <n v="31.5"/>
    <n v="6.16"/>
    <s v="No"/>
    <x v="0"/>
    <x v="0"/>
    <x v="0"/>
    <s v="No"/>
    <s v="Obesity"/>
    <s v="Prediabetes"/>
    <d v="1965-11-29T00:00:00"/>
    <x v="45"/>
    <s v="R1024"/>
    <s v="tier - 1"/>
    <n v="11353.23"/>
    <s v="tier - 3"/>
  </r>
  <r>
    <s v="Id1888"/>
    <s v=" Mr"/>
    <s v="Denton"/>
    <n v="30.03"/>
    <n v="6.41"/>
    <s v="No"/>
    <x v="0"/>
    <x v="0"/>
    <x v="0"/>
    <s v="No"/>
    <s v="Obesity"/>
    <s v="Prediabetes"/>
    <d v="1964-07-12T00:00:00"/>
    <x v="10"/>
    <s v="R1018"/>
    <s v="tier - 3"/>
    <n v="11345.52"/>
    <s v="tier - 3"/>
  </r>
  <r>
    <s v="Id1889"/>
    <s v=" Mr"/>
    <s v="Mason"/>
    <n v="33.479999999999997"/>
    <n v="8.94"/>
    <s v="No"/>
    <x v="0"/>
    <x v="0"/>
    <x v="0"/>
    <s v="No"/>
    <s v="Obesity"/>
    <s v="Diabetes"/>
    <d v="1968-11-02T00:00:00"/>
    <x v="44"/>
    <s v="R1013"/>
    <s v="tier - 2"/>
    <n v="11344.32"/>
    <s v="tier - 3"/>
  </r>
  <r>
    <s v="Id1890"/>
    <s v=" Ms"/>
    <s v="Trout"/>
    <n v="16.510000000000002"/>
    <n v="4.42"/>
    <s v="yes"/>
    <x v="0"/>
    <x v="1"/>
    <x v="1"/>
    <s v="No"/>
    <s v="Underweight"/>
    <s v="Normal"/>
    <d v="2002-09-20T00:00:00"/>
    <x v="29"/>
    <s v="R1025"/>
    <s v="tier - 3"/>
    <n v="11321.49"/>
    <s v="tier - 3"/>
  </r>
  <r>
    <s v="Id1891"/>
    <s v=" Mr"/>
    <s v="Gilbert"/>
    <n v="33.155000000000001"/>
    <n v="5.3"/>
    <s v="yes"/>
    <x v="0"/>
    <x v="0"/>
    <x v="1"/>
    <s v="No"/>
    <s v="Obesity"/>
    <s v="Normal"/>
    <d v="1963-07-11T00:00:00"/>
    <x v="40"/>
    <s v="R1026"/>
    <s v="tier - 1"/>
    <n v="11319.12"/>
    <s v="tier - 3"/>
  </r>
  <r>
    <s v="Id1892"/>
    <s v=" Mr"/>
    <s v="Chong"/>
    <n v="37.29"/>
    <n v="4.6399999999999997"/>
    <s v="No"/>
    <x v="0"/>
    <x v="1"/>
    <x v="1"/>
    <s v="No"/>
    <s v="Obesity"/>
    <s v="Normal"/>
    <d v="1995-12-10T00:00:00"/>
    <x v="20"/>
    <s v="R1011"/>
    <s v="tier - 2"/>
    <n v="11318.57"/>
    <s v="tier - 3"/>
  </r>
  <r>
    <s v="Id1893"/>
    <s v=" Ms"/>
    <s v="Henry"/>
    <n v="20.23"/>
    <n v="6.16"/>
    <s v="yes"/>
    <x v="0"/>
    <x v="0"/>
    <x v="1"/>
    <s v="No"/>
    <s v="Normal Weight"/>
    <s v="Prediabetes"/>
    <d v="1963-11-22T00:00:00"/>
    <x v="34"/>
    <s v="R1013"/>
    <s v="tier - 3"/>
    <n v="11312.33"/>
    <s v="tier - 3"/>
  </r>
  <r>
    <s v="Id1894"/>
    <s v=" Mr"/>
    <s v="Brenneman"/>
    <n v="28.975000000000001"/>
    <n v="4.12"/>
    <s v="No"/>
    <x v="0"/>
    <x v="1"/>
    <x v="1"/>
    <s v="No"/>
    <s v="Overweight"/>
    <s v="Normal"/>
    <d v="1968-10-06T00:00:00"/>
    <x v="46"/>
    <s v="R1011"/>
    <s v="tier - 1"/>
    <n v="11305.93"/>
    <s v="tier - 3"/>
  </r>
  <r>
    <s v="Id1895"/>
    <s v=" Ms"/>
    <s v="Kemp"/>
    <n v="16.420000000000002"/>
    <n v="5.77"/>
    <s v="yes"/>
    <x v="0"/>
    <x v="1"/>
    <x v="1"/>
    <s v="No"/>
    <s v="Underweight"/>
    <s v="Prediabetes"/>
    <d v="1972-09-25T00:00:00"/>
    <x v="32"/>
    <s v="R1012"/>
    <s v="tier - 2"/>
    <n v="11299.34"/>
    <s v="tier - 3"/>
  </r>
  <r>
    <s v="Id1896"/>
    <s v=" Mr"/>
    <s v="Wilson"/>
    <n v="17.559999999999999"/>
    <n v="6.2"/>
    <s v="No"/>
    <x v="0"/>
    <x v="0"/>
    <x v="1"/>
    <s v="No"/>
    <s v="Underweight"/>
    <s v="Prediabetes"/>
    <d v="1988-11-14T00:00:00"/>
    <x v="9"/>
    <s v="R1012"/>
    <s v="tier - 1"/>
    <n v="11294.57"/>
    <s v="tier - 3"/>
  </r>
  <r>
    <s v="Id1897"/>
    <s v=" Mr"/>
    <s v="Hillyard"/>
    <n v="24.13"/>
    <n v="4.3899999999999997"/>
    <s v="No"/>
    <x v="0"/>
    <x v="0"/>
    <x v="1"/>
    <s v="No"/>
    <s v="Normal Weight"/>
    <s v="Normal"/>
    <d v="1970-06-22T00:00:00"/>
    <x v="32"/>
    <s v="R1011"/>
    <s v="tier - 1"/>
    <n v="11289.11"/>
    <s v="tier - 3"/>
  </r>
  <r>
    <s v="Id1898"/>
    <s v=" Mr"/>
    <s v="Turner"/>
    <n v="19.95"/>
    <n v="5.13"/>
    <s v="No"/>
    <x v="1"/>
    <x v="0"/>
    <x v="2"/>
    <s v="No"/>
    <s v="Normal Weight"/>
    <s v="Normal"/>
    <d v="1967-06-14T00:00:00"/>
    <x v="34"/>
    <s v="R1025"/>
    <s v="tier - 3"/>
    <n v="11286.54"/>
    <s v="tier - 3"/>
  </r>
  <r>
    <s v="Id1899"/>
    <s v=" Mr"/>
    <s v="Benestad"/>
    <n v="21.24"/>
    <n v="4.49"/>
    <s v="No"/>
    <x v="0"/>
    <x v="0"/>
    <x v="0"/>
    <s v="No"/>
    <s v="Normal Weight"/>
    <s v="Normal"/>
    <d v="2004-10-04T00:00:00"/>
    <x v="15"/>
    <s v="R1012"/>
    <s v="tier - 2"/>
    <n v="11272.33"/>
    <s v="tier - 3"/>
  </r>
  <r>
    <s v="Id1900"/>
    <s v=" Ms"/>
    <s v="Gonzales"/>
    <n v="44.22"/>
    <n v="6.35"/>
    <s v="No"/>
    <x v="0"/>
    <x v="0"/>
    <x v="0"/>
    <s v="No"/>
    <s v="Obesity"/>
    <s v="Prediabetes"/>
    <d v="1981-10-02T00:00:00"/>
    <x v="43"/>
    <s v="R1012"/>
    <s v="tier - 1"/>
    <n v="11255.29"/>
    <s v="tier - 3"/>
  </r>
  <r>
    <s v="Id1901"/>
    <s v=" Ms"/>
    <s v="Newman"/>
    <n v="41.1"/>
    <n v="5.79"/>
    <s v="No"/>
    <x v="0"/>
    <x v="0"/>
    <x v="0"/>
    <s v="No"/>
    <s v="Obesity"/>
    <s v="Prediabetes"/>
    <d v="1969-08-20T00:00:00"/>
    <x v="16"/>
    <s v="R1026"/>
    <s v="tier - 1"/>
    <n v="11253.42"/>
    <s v="tier - 3"/>
  </r>
  <r>
    <s v="Id1902"/>
    <s v=" Ms"/>
    <s v="Sayre"/>
    <n v="34.200000000000003"/>
    <n v="4.78"/>
    <s v="yes"/>
    <x v="0"/>
    <x v="0"/>
    <x v="0"/>
    <s v="No"/>
    <s v="Obesity"/>
    <s v="Normal"/>
    <d v="1989-12-17T00:00:00"/>
    <x v="16"/>
    <s v="R1012"/>
    <s v="tier - 2"/>
    <n v="11250.43"/>
    <s v="tier - 3"/>
  </r>
  <r>
    <s v="Id1903"/>
    <s v=" Ms"/>
    <s v="Panke"/>
    <n v="29.92"/>
    <n v="6.02"/>
    <s v="yes"/>
    <x v="0"/>
    <x v="0"/>
    <x v="0"/>
    <s v="No"/>
    <s v="Overweight"/>
    <s v="Prediabetes"/>
    <d v="1969-12-30T00:00:00"/>
    <x v="17"/>
    <s v="R1012"/>
    <s v="tier - 1"/>
    <n v="11244.38"/>
    <s v="tier - 3"/>
  </r>
  <r>
    <s v="Id1904"/>
    <s v=" Ms"/>
    <s v="Brennan"/>
    <n v="28.93"/>
    <n v="4.4400000000000004"/>
    <s v="No"/>
    <x v="0"/>
    <x v="0"/>
    <x v="0"/>
    <s v="No"/>
    <s v="Overweight"/>
    <s v="Normal"/>
    <d v="1976-06-28T00:00:00"/>
    <x v="7"/>
    <s v="R1011"/>
    <s v="tier - 2"/>
    <n v="11217.35"/>
    <s v="tier - 3"/>
  </r>
  <r>
    <s v="Id1905"/>
    <s v=" Ms"/>
    <s v="Ngo"/>
    <n v="31.254999999999999"/>
    <n v="5.84"/>
    <s v="yes"/>
    <x v="0"/>
    <x v="0"/>
    <x v="1"/>
    <s v="No"/>
    <s v="Obesity"/>
    <s v="Prediabetes"/>
    <d v="1970-06-14T00:00:00"/>
    <x v="4"/>
    <s v="R1022"/>
    <s v="tier - 2"/>
    <n v="11187.66"/>
    <s v="tier - 3"/>
  </r>
  <r>
    <s v="Id1906"/>
    <s v=" Mr"/>
    <s v="Guerdan"/>
    <n v="29.83"/>
    <n v="5.39"/>
    <s v="No"/>
    <x v="0"/>
    <x v="0"/>
    <x v="0"/>
    <s v="No"/>
    <s v="Overweight"/>
    <s v="Normal"/>
    <d v="1972-09-03T00:00:00"/>
    <x v="1"/>
    <s v="R1012"/>
    <s v="tier - 2"/>
    <n v="11186.2"/>
    <s v="tier - 3"/>
  </r>
  <r>
    <s v="Id1907"/>
    <s v=" Ms"/>
    <s v="Shaw"/>
    <n v="29.59"/>
    <n v="6.16"/>
    <s v="No"/>
    <x v="0"/>
    <x v="1"/>
    <x v="1"/>
    <s v="No"/>
    <s v="Overweight"/>
    <s v="Prediabetes"/>
    <d v="1966-08-06T00:00:00"/>
    <x v="8"/>
    <s v="R1024"/>
    <s v="tier - 1"/>
    <n v="11165.42"/>
    <s v="tier - 3"/>
  </r>
  <r>
    <s v="Id1908"/>
    <s v=" Ms"/>
    <s v="Mills-Honarvar"/>
    <n v="31.16"/>
    <n v="4.49"/>
    <s v="No"/>
    <x v="0"/>
    <x v="1"/>
    <x v="1"/>
    <s v="No"/>
    <s v="Obesity"/>
    <s v="Normal"/>
    <d v="1969-06-25T00:00:00"/>
    <x v="24"/>
    <s v="R1019"/>
    <s v="tier - 2"/>
    <n v="11163.57"/>
    <s v="tier - 3"/>
  </r>
  <r>
    <s v="Id1909"/>
    <s v=" Mr"/>
    <s v="Farvard"/>
    <n v="34.21"/>
    <n v="4.4800000000000004"/>
    <s v="yes"/>
    <x v="0"/>
    <x v="0"/>
    <x v="1"/>
    <s v="No"/>
    <s v="Obesity"/>
    <s v="Normal"/>
    <d v="1969-11-30T00:00:00"/>
    <x v="23"/>
    <s v="R1026"/>
    <s v="tier - 2"/>
    <n v="11150.78"/>
    <s v="tier - 3"/>
  </r>
  <r>
    <s v="Id1910"/>
    <s v=" Mr"/>
    <s v="Kelly"/>
    <n v="34.86"/>
    <n v="10.97"/>
    <s v="No"/>
    <x v="0"/>
    <x v="0"/>
    <x v="0"/>
    <s v="No"/>
    <s v="Obesity"/>
    <s v="Diabetes"/>
    <d v="1966-07-05T00:00:00"/>
    <x v="34"/>
    <s v="R1011"/>
    <s v="tier - 1"/>
    <n v="11093.62"/>
    <s v="tier - 3"/>
  </r>
  <r>
    <s v="Id1911"/>
    <s v=" Ms"/>
    <s v="Skinner"/>
    <n v="34.58"/>
    <n v="5.14"/>
    <s v="No"/>
    <x v="1"/>
    <x v="0"/>
    <x v="2"/>
    <s v="No"/>
    <s v="Obesity"/>
    <s v="Normal"/>
    <d v="1966-09-09T00:00:00"/>
    <x v="34"/>
    <s v="R1026"/>
    <s v="tier - 1"/>
    <n v="11090.72"/>
    <s v="tier - 3"/>
  </r>
  <r>
    <s v="Id1912"/>
    <s v=" Mr"/>
    <s v="Murphy"/>
    <n v="17.940000000000001"/>
    <n v="5.17"/>
    <s v="yes"/>
    <x v="0"/>
    <x v="0"/>
    <x v="0"/>
    <s v="No"/>
    <s v="Underweight"/>
    <s v="Normal"/>
    <d v="1972-10-07T00:00:00"/>
    <x v="34"/>
    <s v="R1016"/>
    <s v="tier - 2"/>
    <n v="11085.59"/>
    <s v="tier - 3"/>
  </r>
  <r>
    <s v="Id1913"/>
    <s v=" Mr"/>
    <s v="Shue"/>
    <n v="26.8"/>
    <n v="6.18"/>
    <s v="yes"/>
    <x v="0"/>
    <x v="1"/>
    <x v="1"/>
    <s v="No"/>
    <s v="Overweight"/>
    <s v="Prediabetes"/>
    <d v="1967-09-04T00:00:00"/>
    <x v="7"/>
    <s v="R1025"/>
    <s v="tier - 2"/>
    <n v="11082.58"/>
    <s v="tier - 3"/>
  </r>
  <r>
    <s v="Id1914"/>
    <s v=" Mr"/>
    <s v="Reilly"/>
    <n v="17.690000000000001"/>
    <n v="9.07"/>
    <s v="yes"/>
    <x v="0"/>
    <x v="0"/>
    <x v="0"/>
    <s v="No"/>
    <s v="Underweight"/>
    <s v="Diabetes"/>
    <d v="1966-11-20T00:00:00"/>
    <x v="4"/>
    <s v="R1012"/>
    <s v="tier - 3"/>
    <n v="11073.18"/>
    <s v="tier - 3"/>
  </r>
  <r>
    <s v="Id1915"/>
    <s v=" Ms"/>
    <s v="Blinn"/>
    <n v="25.77"/>
    <n v="4.43"/>
    <s v="No"/>
    <x v="0"/>
    <x v="1"/>
    <x v="1"/>
    <s v="No"/>
    <s v="Overweight"/>
    <s v="Normal"/>
    <d v="1966-11-07T00:00:00"/>
    <x v="43"/>
    <s v="R1021"/>
    <s v="tier - 3"/>
    <n v="11070.54"/>
    <s v="tier - 3"/>
  </r>
  <r>
    <s v="Id1916"/>
    <s v=" Mr"/>
    <s v="Duyn"/>
    <n v="34.46"/>
    <n v="4.17"/>
    <s v="No"/>
    <x v="1"/>
    <x v="0"/>
    <x v="1"/>
    <s v="No"/>
    <s v="Obesity"/>
    <s v="Normal"/>
    <d v="1971-11-09T00:00:00"/>
    <x v="9"/>
    <s v="R1016"/>
    <s v="tier - 2"/>
    <n v="11068.77"/>
    <s v="tier - 3"/>
  </r>
  <r>
    <s v="Id1917"/>
    <s v=" Mr"/>
    <s v="Wardian"/>
    <n v="30.875"/>
    <n v="4.95"/>
    <s v="yes"/>
    <x v="0"/>
    <x v="0"/>
    <x v="0"/>
    <s v="No"/>
    <s v="Obesity"/>
    <s v="Normal"/>
    <d v="2000-09-18T00:00:00"/>
    <x v="43"/>
    <s v="R1011"/>
    <s v="tier - 1"/>
    <n v="11068.7"/>
    <s v="tier - 3"/>
  </r>
  <r>
    <s v="Id1918"/>
    <s v=" Mr"/>
    <s v="Heuninck"/>
    <n v="39.49"/>
    <n v="5.13"/>
    <s v="No"/>
    <x v="0"/>
    <x v="0"/>
    <x v="0"/>
    <s v="No"/>
    <s v="Obesity"/>
    <s v="Normal"/>
    <d v="2001-12-17T00:00:00"/>
    <x v="40"/>
    <s v="R1011"/>
    <s v="tier - 1"/>
    <n v="11046.02"/>
    <s v="tier - 3"/>
  </r>
  <r>
    <s v="Id1919"/>
    <s v=" Mr"/>
    <s v="Kipyego"/>
    <n v="28.88"/>
    <n v="4.0999999999999996"/>
    <s v="No"/>
    <x v="0"/>
    <x v="0"/>
    <x v="0"/>
    <s v="No"/>
    <s v="Overweight"/>
    <s v="Normal"/>
    <d v="1974-08-30T00:00:00"/>
    <x v="43"/>
    <s v="R1013"/>
    <s v="tier - 2"/>
    <n v="11037.85"/>
    <s v="tier - 3"/>
  </r>
  <r>
    <s v="Id1920"/>
    <s v=" Mr"/>
    <s v="Kuehl"/>
    <n v="20.234999999999999"/>
    <n v="5.01"/>
    <s v="yes"/>
    <x v="0"/>
    <x v="0"/>
    <x v="0"/>
    <s v="No"/>
    <s v="Normal Weight"/>
    <s v="Normal"/>
    <d v="1974-12-10T00:00:00"/>
    <x v="23"/>
    <s v="R1013"/>
    <s v="tier - 3"/>
    <n v="11033.66"/>
    <s v="tier - 3"/>
  </r>
  <r>
    <s v="Id1921"/>
    <s v=" Mrs"/>
    <s v="Burkholder"/>
    <n v="30.67"/>
    <n v="5.09"/>
    <s v="yes"/>
    <x v="0"/>
    <x v="0"/>
    <x v="0"/>
    <s v="No"/>
    <s v="Obesity"/>
    <s v="Normal"/>
    <d v="1996-07-21T00:00:00"/>
    <x v="12"/>
    <s v="R1012"/>
    <s v="tier - 3"/>
    <n v="11028.56"/>
    <s v="tier - 3"/>
  </r>
  <r>
    <s v="Id1922"/>
    <s v=" Mr"/>
    <s v="Stadolnik"/>
    <n v="30.875"/>
    <n v="6.49"/>
    <s v="No"/>
    <x v="0"/>
    <x v="0"/>
    <x v="0"/>
    <s v="No"/>
    <s v="Obesity"/>
    <s v="Prediabetes"/>
    <d v="1991-06-26T00:00:00"/>
    <x v="34"/>
    <s v="R1012"/>
    <s v="tier - 2"/>
    <n v="11018.05"/>
    <s v="tier - 3"/>
  </r>
  <r>
    <s v="Id1923"/>
    <s v=" Mr"/>
    <s v="Shields"/>
    <n v="23.8"/>
    <n v="4.08"/>
    <s v="No"/>
    <x v="0"/>
    <x v="0"/>
    <x v="0"/>
    <s v="No"/>
    <s v="Normal Weight"/>
    <s v="Normal"/>
    <d v="1974-12-15T00:00:00"/>
    <x v="34"/>
    <s v="R1011"/>
    <s v="tier - 1"/>
    <n v="11015.17"/>
    <s v="tier - 3"/>
  </r>
  <r>
    <s v="Id1924"/>
    <s v=" Mr"/>
    <s v="Margolis"/>
    <n v="15.37"/>
    <n v="8.6300000000000008"/>
    <s v="yes"/>
    <x v="0"/>
    <x v="0"/>
    <x v="0"/>
    <s v="No"/>
    <s v="Underweight"/>
    <s v="Diabetes"/>
    <d v="1968-10-24T00:00:00"/>
    <x v="34"/>
    <s v="R1011"/>
    <s v="tier - 1"/>
    <n v="11013.71"/>
    <s v="tier - 3"/>
  </r>
  <r>
    <s v="Id1925"/>
    <s v=" Mr"/>
    <s v="Uffenbeck"/>
    <n v="30.4"/>
    <n v="5.28"/>
    <s v="No"/>
    <x v="0"/>
    <x v="0"/>
    <x v="0"/>
    <s v="No"/>
    <s v="Obesity"/>
    <s v="Normal"/>
    <d v="2000-09-17T00:00:00"/>
    <x v="34"/>
    <s v="R1012"/>
    <s v="tier - 3"/>
    <n v="10991.58"/>
    <s v="tier - 3"/>
  </r>
  <r>
    <s v="Id1926"/>
    <s v=" Ms"/>
    <s v="Brake"/>
    <n v="19.48"/>
    <n v="5.63"/>
    <s v="yes"/>
    <x v="0"/>
    <x v="0"/>
    <x v="1"/>
    <s v="No"/>
    <s v="Normal Weight"/>
    <s v="Normal"/>
    <d v="1965-12-18T00:00:00"/>
    <x v="24"/>
    <s v="R1011"/>
    <s v="tier - 3"/>
    <n v="10982.5"/>
    <s v="tier - 3"/>
  </r>
  <r>
    <s v="Id1927"/>
    <s v=" Ms"/>
    <s v="Stepanova"/>
    <n v="16.96"/>
    <n v="11.47"/>
    <s v="yes"/>
    <x v="0"/>
    <x v="0"/>
    <x v="0"/>
    <s v="No"/>
    <s v="Underweight"/>
    <s v="Diabetes"/>
    <d v="1973-10-21T00:00:00"/>
    <x v="29"/>
    <s v="R1026"/>
    <s v="tier - 1"/>
    <n v="10977.21"/>
    <s v="tier - 3"/>
  </r>
  <r>
    <s v="Id1928"/>
    <s v=" Mr"/>
    <s v="Verdi"/>
    <n v="19.05"/>
    <n v="4.92"/>
    <s v="No"/>
    <x v="0"/>
    <x v="0"/>
    <x v="1"/>
    <s v="No"/>
    <s v="Normal Weight"/>
    <s v="Normal"/>
    <d v="1966-07-09T00:00:00"/>
    <x v="29"/>
    <s v="R1025"/>
    <s v="tier - 2"/>
    <n v="10976.25"/>
    <s v="tier - 3"/>
  </r>
  <r>
    <s v="Id1929"/>
    <s v=" Ms"/>
    <s v="McLean"/>
    <n v="37.619999999999997"/>
    <n v="4.18"/>
    <s v="No"/>
    <x v="0"/>
    <x v="0"/>
    <x v="0"/>
    <s v="No"/>
    <s v="Obesity"/>
    <s v="Normal"/>
    <d v="1965-06-19T00:00:00"/>
    <x v="23"/>
    <s v="R1012"/>
    <s v="tier - 2"/>
    <n v="10965.45"/>
    <s v="tier - 3"/>
  </r>
  <r>
    <s v="Id1930"/>
    <s v=" Ms"/>
    <s v="Ryan"/>
    <n v="29.1"/>
    <n v="4.67"/>
    <s v="No"/>
    <x v="0"/>
    <x v="0"/>
    <x v="0"/>
    <s v="No"/>
    <s v="Overweight"/>
    <s v="Normal"/>
    <d v="1965-12-04T00:00:00"/>
    <x v="40"/>
    <s v="R1012"/>
    <s v="tier - 3"/>
    <n v="10959.33"/>
    <s v="tier - 3"/>
  </r>
  <r>
    <s v="Id1931"/>
    <s v=" Ms"/>
    <s v="Mickelson"/>
    <n v="26.62"/>
    <n v="6.24"/>
    <s v="No"/>
    <x v="0"/>
    <x v="0"/>
    <x v="0"/>
    <s v="No"/>
    <s v="Overweight"/>
    <s v="Prediabetes"/>
    <d v="1969-11-10T00:00:00"/>
    <x v="24"/>
    <s v="R1012"/>
    <s v="tier - 3"/>
    <n v="10942.13"/>
    <s v="tier - 3"/>
  </r>
  <r>
    <s v="Id1932"/>
    <s v=" Ms"/>
    <s v="Dibaba"/>
    <n v="25.74"/>
    <n v="5.99"/>
    <s v="No"/>
    <x v="0"/>
    <x v="0"/>
    <x v="0"/>
    <s v="No"/>
    <s v="Overweight"/>
    <s v="Prediabetes"/>
    <d v="1968-11-12T00:00:00"/>
    <x v="18"/>
    <s v="R1012"/>
    <s v="tier - 3"/>
    <n v="10928.85"/>
    <s v="tier - 3"/>
  </r>
  <r>
    <s v="Id1933"/>
    <s v=" Mr"/>
    <s v="Shilling"/>
    <n v="18.22"/>
    <n v="10.27"/>
    <s v="yes"/>
    <x v="0"/>
    <x v="0"/>
    <x v="1"/>
    <s v="No"/>
    <s v="Underweight"/>
    <s v="Diabetes"/>
    <d v="1968-11-13T00:00:00"/>
    <x v="18"/>
    <s v="R1013"/>
    <s v="tier - 1"/>
    <n v="10923.93"/>
    <s v="tier - 3"/>
  </r>
  <r>
    <s v="Id1934"/>
    <s v=" Ms"/>
    <s v="Bashaw"/>
    <n v="26.03"/>
    <n v="5.97"/>
    <s v="No"/>
    <x v="0"/>
    <x v="1"/>
    <x v="1"/>
    <s v="No"/>
    <s v="Overweight"/>
    <s v="Prediabetes"/>
    <d v="1994-09-06T00:00:00"/>
    <x v="46"/>
    <s v="R1012"/>
    <s v="tier - 3"/>
    <n v="10886.66"/>
    <s v="tier - 3"/>
  </r>
  <r>
    <s v="Id1935"/>
    <s v=" Ms"/>
    <s v="Jacob"/>
    <n v="17.29"/>
    <n v="4.9800000000000004"/>
    <s v="No"/>
    <x v="0"/>
    <x v="0"/>
    <x v="0"/>
    <s v="No"/>
    <s v="Underweight"/>
    <s v="Normal"/>
    <d v="1971-12-20T00:00:00"/>
    <x v="42"/>
    <s v="R1013"/>
    <s v="tier - 3"/>
    <n v="10848.13"/>
    <s v="tier - 3"/>
  </r>
  <r>
    <s v="Id1936"/>
    <s v=" Mr"/>
    <s v="McCutcheon"/>
    <n v="18.170000000000002"/>
    <n v="6.91"/>
    <s v="yes"/>
    <x v="0"/>
    <x v="0"/>
    <x v="1"/>
    <s v="No"/>
    <s v="Underweight"/>
    <s v="Diabetes"/>
    <d v="1968-07-28T00:00:00"/>
    <x v="16"/>
    <s v="R1013"/>
    <s v="tier - 3"/>
    <n v="10825.25"/>
    <s v="tier - 3"/>
  </r>
  <r>
    <s v="Id1937"/>
    <s v=" Mrs"/>
    <s v="Connor"/>
    <n v="32.54"/>
    <n v="6.38"/>
    <s v="No"/>
    <x v="1"/>
    <x v="0"/>
    <x v="1"/>
    <s v="No"/>
    <s v="Obesity"/>
    <s v="Prediabetes"/>
    <d v="1967-10-02T00:00:00"/>
    <x v="19"/>
    <s v="R1012"/>
    <s v="tier - 2"/>
    <n v="10807.49"/>
    <s v="tier - 3"/>
  </r>
  <r>
    <s v="Id1938"/>
    <s v=" Mr"/>
    <s v="May"/>
    <n v="30.25"/>
    <n v="4.7699999999999996"/>
    <s v="No"/>
    <x v="0"/>
    <x v="0"/>
    <x v="0"/>
    <s v="No"/>
    <s v="Obesity"/>
    <s v="Normal"/>
    <d v="1970-12-18T00:00:00"/>
    <x v="32"/>
    <s v="R1011"/>
    <s v="tier - 2"/>
    <n v="10806.84"/>
    <s v="tier - 3"/>
  </r>
  <r>
    <s v="Id1939"/>
    <s v=" Mr"/>
    <s v="Geoghegan"/>
    <n v="19.59"/>
    <n v="6.04"/>
    <s v="yes"/>
    <x v="0"/>
    <x v="0"/>
    <x v="1"/>
    <s v="No"/>
    <s v="Normal Weight"/>
    <s v="Prediabetes"/>
    <d v="1970-10-28T00:00:00"/>
    <x v="45"/>
    <s v="R1011"/>
    <s v="tier - 2"/>
    <n v="10797.34"/>
    <s v="tier - 3"/>
  </r>
  <r>
    <s v="Id1940"/>
    <s v=" Mr"/>
    <s v="McGinn"/>
    <n v="45.9"/>
    <n v="4.3"/>
    <s v="yes"/>
    <x v="0"/>
    <x v="0"/>
    <x v="1"/>
    <s v="No"/>
    <s v="Obesity"/>
    <s v="Normal"/>
    <d v="1999-12-24T00:00:00"/>
    <x v="45"/>
    <s v="R1012"/>
    <s v="tier - 1"/>
    <n v="10795.94"/>
    <s v="tier - 3"/>
  </r>
  <r>
    <s v="Id1941"/>
    <s v=" Mr"/>
    <s v="Jones"/>
    <n v="17.059999999999999"/>
    <n v="8.75"/>
    <s v="yes"/>
    <x v="0"/>
    <x v="0"/>
    <x v="0"/>
    <s v="No"/>
    <s v="Underweight"/>
    <s v="Diabetes"/>
    <d v="1967-11-11T00:00:00"/>
    <x v="23"/>
    <s v="R1013"/>
    <s v="tier - 2"/>
    <n v="10791.96"/>
    <s v="tier - 3"/>
  </r>
  <r>
    <s v="Id1942"/>
    <s v=" Mr"/>
    <s v="Quinteros"/>
    <n v="32.07"/>
    <n v="5.25"/>
    <s v="No"/>
    <x v="0"/>
    <x v="1"/>
    <x v="1"/>
    <s v="No"/>
    <s v="Obesity"/>
    <s v="Normal"/>
    <d v="1989-11-25T00:00:00"/>
    <x v="33"/>
    <s v="R1024"/>
    <s v="tier - 2"/>
    <n v="10769.75"/>
    <s v="tier - 3"/>
  </r>
  <r>
    <s v="Id1943"/>
    <s v=" Mr"/>
    <s v="Loenser"/>
    <n v="16.5"/>
    <n v="5.03"/>
    <s v="No"/>
    <x v="0"/>
    <x v="0"/>
    <x v="1"/>
    <s v="No"/>
    <s v="Underweight"/>
    <s v="Normal"/>
    <d v="1986-08-29T00:00:00"/>
    <x v="1"/>
    <s v="R1012"/>
    <s v="tier - 1"/>
    <n v="10749.02"/>
    <s v="tier - 3"/>
  </r>
  <r>
    <s v="Id1944"/>
    <s v=" Mr"/>
    <s v="Aitken"/>
    <n v="31.4"/>
    <n v="5.88"/>
    <s v="No"/>
    <x v="0"/>
    <x v="0"/>
    <x v="1"/>
    <s v="No"/>
    <s v="Obesity"/>
    <s v="Prediabetes"/>
    <d v="1974-12-09T00:00:00"/>
    <x v="7"/>
    <s v="R1012"/>
    <s v="tier - 1"/>
    <n v="10736.87"/>
    <s v="tier - 3"/>
  </r>
  <r>
    <s v="Id1945"/>
    <s v=" Ms"/>
    <s v="Furrer"/>
    <n v="20.36"/>
    <n v="4.49"/>
    <s v="No"/>
    <x v="0"/>
    <x v="0"/>
    <x v="0"/>
    <s v="No"/>
    <s v="Normal Weight"/>
    <s v="Normal"/>
    <d v="1992-06-25T00:00:00"/>
    <x v="34"/>
    <s v="R1012"/>
    <s v="tier - 1"/>
    <n v="10719.57"/>
    <s v="tier - 3"/>
  </r>
  <r>
    <s v="Id1946"/>
    <s v=" Mr"/>
    <s v="Konigs"/>
    <n v="25.46"/>
    <n v="4.1399999999999997"/>
    <s v="No"/>
    <x v="0"/>
    <x v="0"/>
    <x v="1"/>
    <s v="No"/>
    <s v="Overweight"/>
    <s v="Normal"/>
    <d v="1967-10-05T00:00:00"/>
    <x v="42"/>
    <s v="R1013"/>
    <s v="tier - 3"/>
    <n v="10713.64"/>
    <s v="tier - 3"/>
  </r>
  <r>
    <s v="Id1947"/>
    <s v=" Mr"/>
    <s v="Tesdahl"/>
    <n v="17.09"/>
    <n v="5.8"/>
    <s v="yes"/>
    <x v="0"/>
    <x v="0"/>
    <x v="0"/>
    <s v="No"/>
    <s v="Underweight"/>
    <s v="Prediabetes"/>
    <d v="1967-07-30T00:00:00"/>
    <x v="40"/>
    <s v="R1011"/>
    <s v="tier - 2"/>
    <n v="10704.47"/>
    <s v="tier - 3"/>
  </r>
  <r>
    <s v="Id1948"/>
    <s v=" Mr"/>
    <s v="Engel"/>
    <n v="20.83"/>
    <n v="5.12"/>
    <s v="No"/>
    <x v="0"/>
    <x v="0"/>
    <x v="0"/>
    <s v="No"/>
    <s v="Normal Weight"/>
    <s v="Normal"/>
    <d v="1972-10-24T00:00:00"/>
    <x v="40"/>
    <s v="R1023"/>
    <s v="tier - 3"/>
    <n v="10702.64"/>
    <s v="tier - 3"/>
  </r>
  <r>
    <s v="Id1949"/>
    <s v=" Ms"/>
    <s v="Kuck"/>
    <n v="18.920000000000002"/>
    <n v="5.98"/>
    <s v="yes"/>
    <x v="0"/>
    <x v="0"/>
    <x v="1"/>
    <s v="No"/>
    <s v="Normal Weight"/>
    <s v="Prediabetes"/>
    <d v="1976-09-30T00:00:00"/>
    <x v="21"/>
    <s v="R1011"/>
    <s v="tier - 1"/>
    <n v="10698.38"/>
    <s v="tier - 3"/>
  </r>
  <r>
    <s v="Id1950"/>
    <s v=" Mr"/>
    <s v="Dillon"/>
    <n v="37.1"/>
    <n v="5.46"/>
    <s v="No"/>
    <x v="0"/>
    <x v="0"/>
    <x v="0"/>
    <s v="No"/>
    <s v="Obesity"/>
    <s v="Normal"/>
    <d v="1962-09-07T00:00:00"/>
    <x v="1"/>
    <s v="R1011"/>
    <s v="tier - 3"/>
    <n v="10676.83"/>
    <s v="tier - 3"/>
  </r>
  <r>
    <s v="Id1951"/>
    <s v=" Ms"/>
    <s v="Neuschel"/>
    <n v="22.515000000000001"/>
    <n v="4.91"/>
    <s v="yes"/>
    <x v="0"/>
    <x v="1"/>
    <x v="1"/>
    <s v="No"/>
    <s v="Normal Weight"/>
    <s v="Normal"/>
    <d v="1976-11-22T00:00:00"/>
    <x v="21"/>
    <s v="R1022"/>
    <s v="tier - 2"/>
    <n v="10665.44"/>
    <s v="tier - 3"/>
  </r>
  <r>
    <s v="Id1952"/>
    <s v=" Mr"/>
    <s v="Rosales Ramirez"/>
    <n v="32.700000000000003"/>
    <n v="4.66"/>
    <s v="No"/>
    <x v="0"/>
    <x v="0"/>
    <x v="0"/>
    <s v="No"/>
    <s v="Obesity"/>
    <s v="Normal"/>
    <d v="1964-08-08T00:00:00"/>
    <x v="42"/>
    <s v="R1026"/>
    <s v="tier - 3"/>
    <n v="10627.81"/>
    <s v="tier - 3"/>
  </r>
  <r>
    <s v="Id1953"/>
    <s v=" Mr"/>
    <s v="Marquez"/>
    <n v="17.75"/>
    <n v="6.8"/>
    <s v="yes"/>
    <x v="0"/>
    <x v="0"/>
    <x v="1"/>
    <s v="No"/>
    <s v="Underweight"/>
    <s v="Diabetes"/>
    <d v="1990-07-06T00:00:00"/>
    <x v="1"/>
    <s v="R1016"/>
    <s v="tier - 3"/>
    <n v="10620.26"/>
    <s v="tier - 3"/>
  </r>
  <r>
    <s v="Id1954"/>
    <s v=" Ms"/>
    <s v="Green"/>
    <n v="33.630000000000003"/>
    <n v="4.47"/>
    <s v="yes"/>
    <x v="0"/>
    <x v="0"/>
    <x v="0"/>
    <s v="No"/>
    <s v="Obesity"/>
    <s v="Normal"/>
    <d v="1992-07-23T00:00:00"/>
    <x v="16"/>
    <s v="R1012"/>
    <s v="tier - 3"/>
    <n v="10617.04"/>
    <s v="tier - 3"/>
  </r>
  <r>
    <s v="Id1955"/>
    <s v=" Ms"/>
    <s v="Schubel"/>
    <n v="34.799999999999997"/>
    <n v="4.08"/>
    <s v="yes"/>
    <x v="0"/>
    <x v="0"/>
    <x v="1"/>
    <s v="No"/>
    <s v="Obesity"/>
    <s v="Normal"/>
    <d v="1965-06-27T00:00:00"/>
    <x v="33"/>
    <s v="R1011"/>
    <s v="tier - 3"/>
    <n v="10608.67"/>
    <s v="tier - 3"/>
  </r>
  <r>
    <s v="Id1956"/>
    <s v=" Ms"/>
    <s v="Jimenez"/>
    <n v="16.809999999999999"/>
    <n v="5.51"/>
    <s v="yes"/>
    <x v="0"/>
    <x v="0"/>
    <x v="1"/>
    <s v="No"/>
    <s v="Underweight"/>
    <s v="Normal"/>
    <d v="1966-07-02T00:00:00"/>
    <x v="45"/>
    <s v="R1011"/>
    <s v="tier - 3"/>
    <n v="10602.39"/>
    <s v="tier - 3"/>
  </r>
  <r>
    <s v="Id1957"/>
    <s v=" Mr"/>
    <s v="Zimny-Schmitt"/>
    <n v="16.690000000000001"/>
    <n v="8.4"/>
    <s v="yes"/>
    <x v="0"/>
    <x v="0"/>
    <x v="0"/>
    <s v="No"/>
    <s v="Underweight"/>
    <s v="Diabetes"/>
    <d v="1967-06-23T00:00:00"/>
    <x v="33"/>
    <s v="R1013"/>
    <s v="tier - 2"/>
    <n v="10601.63"/>
    <s v="tier - 3"/>
  </r>
  <r>
    <s v="Id1958"/>
    <s v=" Ms"/>
    <s v="Hill"/>
    <n v="23.21"/>
    <n v="5.14"/>
    <s v="yes"/>
    <x v="0"/>
    <x v="0"/>
    <x v="1"/>
    <s v="No"/>
    <s v="Normal Weight"/>
    <s v="Normal"/>
    <d v="1966-07-20T00:00:00"/>
    <x v="23"/>
    <s v="R1025"/>
    <s v="tier - 2"/>
    <n v="10601.41"/>
    <s v="tier - 3"/>
  </r>
  <r>
    <s v="Id1959"/>
    <s v=" Ms"/>
    <s v="Brohart"/>
    <n v="25.175000000000001"/>
    <n v="5.21"/>
    <s v="yes"/>
    <x v="0"/>
    <x v="0"/>
    <x v="1"/>
    <s v="No"/>
    <s v="Overweight"/>
    <s v="Normal"/>
    <d v="1972-12-14T00:00:00"/>
    <x v="33"/>
    <s v="R1013"/>
    <s v="tier - 1"/>
    <n v="10600.55"/>
    <s v="tier - 3"/>
  </r>
  <r>
    <s v="Id1960"/>
    <s v=" Ms"/>
    <s v="Ryan"/>
    <n v="34.770000000000003"/>
    <n v="6.23"/>
    <s v="No"/>
    <x v="0"/>
    <x v="0"/>
    <x v="0"/>
    <s v="No"/>
    <s v="Obesity"/>
    <s v="Prediabetes"/>
    <d v="1966-11-03T00:00:00"/>
    <x v="46"/>
    <s v="R1021"/>
    <s v="tier - 3"/>
    <n v="10594.23"/>
    <s v="tier - 3"/>
  </r>
  <r>
    <s v="Id1961"/>
    <s v=" Ms"/>
    <s v="Oka"/>
    <n v="27.7"/>
    <n v="5.6"/>
    <s v="No"/>
    <x v="0"/>
    <x v="0"/>
    <x v="1"/>
    <s v="No"/>
    <s v="Overweight"/>
    <s v="Normal"/>
    <d v="1969-12-25T00:00:00"/>
    <x v="31"/>
    <s v="R1013"/>
    <s v="tier - 3"/>
    <n v="10579.71"/>
    <s v="tier - 3"/>
  </r>
  <r>
    <s v="Id1962"/>
    <s v=" Mr"/>
    <s v="Newman"/>
    <n v="19.12"/>
    <n v="4.72"/>
    <s v="yes"/>
    <x v="0"/>
    <x v="0"/>
    <x v="1"/>
    <s v="No"/>
    <s v="Normal Weight"/>
    <s v="Normal"/>
    <d v="1966-12-11T00:00:00"/>
    <x v="43"/>
    <s v="R1012"/>
    <s v="tier - 3"/>
    <n v="10577.09"/>
    <s v="tier - 3"/>
  </r>
  <r>
    <s v="Id1963"/>
    <s v=" Mr"/>
    <s v="Metzger"/>
    <n v="32.67"/>
    <n v="4.67"/>
    <s v="No"/>
    <x v="0"/>
    <x v="1"/>
    <x v="1"/>
    <s v="No"/>
    <s v="Obesity"/>
    <s v="Normal"/>
    <d v="1969-07-17T00:00:00"/>
    <x v="16"/>
    <s v="R1026"/>
    <s v="tier - 1"/>
    <n v="10564.88"/>
    <s v="tier - 3"/>
  </r>
  <r>
    <s v="Id1964"/>
    <s v=" Mr"/>
    <s v="Gonzalez"/>
    <n v="28.5"/>
    <n v="6.11"/>
    <s v="No"/>
    <x v="0"/>
    <x v="0"/>
    <x v="1"/>
    <s v="No"/>
    <s v="Overweight"/>
    <s v="Prediabetes"/>
    <d v="1971-06-29T00:00:00"/>
    <x v="3"/>
    <s v="R1012"/>
    <s v="tier - 2"/>
    <n v="10560.49"/>
    <s v="tier - 3"/>
  </r>
  <r>
    <s v="Id1965"/>
    <s v=" Ms"/>
    <s v="Vaughn"/>
    <n v="39.270000000000003"/>
    <n v="6.25"/>
    <s v="No"/>
    <x v="0"/>
    <x v="0"/>
    <x v="0"/>
    <s v="No"/>
    <s v="Obesity"/>
    <s v="Prediabetes"/>
    <d v="1971-09-26T00:00:00"/>
    <x v="16"/>
    <s v="R1011"/>
    <s v="tier - 3"/>
    <n v="10546.48"/>
    <s v="tier - 3"/>
  </r>
  <r>
    <s v="Id1966"/>
    <s v=" Mr"/>
    <s v="Clifford"/>
    <n v="32.49"/>
    <n v="4"/>
    <s v="yes"/>
    <x v="0"/>
    <x v="0"/>
    <x v="0"/>
    <s v="No"/>
    <s v="Obesity"/>
    <s v="Normal"/>
    <d v="1977-10-25T00:00:00"/>
    <x v="34"/>
    <s v="R1012"/>
    <s v="tier - 1"/>
    <n v="10495.6"/>
    <s v="tier - 3"/>
  </r>
  <r>
    <s v="Id1967"/>
    <s v=" Mr"/>
    <s v="Petty"/>
    <n v="23.7"/>
    <n v="5.55"/>
    <s v="yes"/>
    <x v="0"/>
    <x v="0"/>
    <x v="0"/>
    <s v="No"/>
    <s v="Normal Weight"/>
    <s v="Normal"/>
    <d v="1972-10-19T00:00:00"/>
    <x v="37"/>
    <s v="R1011"/>
    <s v="tier - 1"/>
    <n v="10493.95"/>
    <s v="tier - 3"/>
  </r>
  <r>
    <s v="Id1968"/>
    <s v=" Mr"/>
    <s v="Sanford"/>
    <n v="30.4"/>
    <n v="5.95"/>
    <s v="No"/>
    <x v="1"/>
    <x v="0"/>
    <x v="1"/>
    <s v="No"/>
    <s v="Obesity"/>
    <s v="Prediabetes"/>
    <d v="1978-08-21T00:00:00"/>
    <x v="31"/>
    <s v="R1012"/>
    <s v="tier - 3"/>
    <n v="10486.55"/>
    <s v="tier - 3"/>
  </r>
  <r>
    <s v="Id1969"/>
    <s v=" Mr"/>
    <s v="Sprague"/>
    <n v="38.94"/>
    <n v="4.3600000000000003"/>
    <s v="No"/>
    <x v="0"/>
    <x v="1"/>
    <x v="1"/>
    <s v="No"/>
    <s v="Obesity"/>
    <s v="Normal"/>
    <d v="1987-06-28T00:00:00"/>
    <x v="43"/>
    <s v="R1013"/>
    <s v="tier - 1"/>
    <n v="10464.83"/>
    <s v="tier - 3"/>
  </r>
  <r>
    <s v="Id1970"/>
    <s v=" Mrs"/>
    <s v="Lasseron"/>
    <n v="31.02"/>
    <n v="4.84"/>
    <s v="No"/>
    <x v="0"/>
    <x v="1"/>
    <x v="1"/>
    <s v="No"/>
    <s v="Obesity"/>
    <s v="Normal"/>
    <d v="1964-07-27T00:00:00"/>
    <x v="29"/>
    <s v="R1013"/>
    <s v="tier - 1"/>
    <n v="10459.19"/>
    <s v="tier - 3"/>
  </r>
  <r>
    <s v="Id1971"/>
    <s v=" Ms"/>
    <s v="Bushong"/>
    <n v="17.5"/>
    <n v="4.5599999999999996"/>
    <s v="No"/>
    <x v="0"/>
    <x v="0"/>
    <x v="1"/>
    <s v="No"/>
    <s v="Underweight"/>
    <s v="Normal"/>
    <d v="1976-08-03T00:00:00"/>
    <x v="20"/>
    <s v="R1011"/>
    <s v="tier - 2"/>
    <n v="10455.14"/>
    <s v="tier - 3"/>
  </r>
  <r>
    <s v="Id1972"/>
    <s v=" Mr"/>
    <s v="Dennison"/>
    <n v="34.799999999999997"/>
    <n v="4.42"/>
    <s v="yes"/>
    <x v="1"/>
    <x v="0"/>
    <x v="2"/>
    <s v="No"/>
    <s v="Obesity"/>
    <s v="Normal"/>
    <d v="1964-10-14T00:00:00"/>
    <x v="0"/>
    <s v="R1024"/>
    <s v="tier - 1"/>
    <n v="10455.1"/>
    <s v="tier - 3"/>
  </r>
  <r>
    <s v="Id1973"/>
    <s v=" Mr"/>
    <s v="Lira"/>
    <n v="17.3"/>
    <n v="7.66"/>
    <s v="yes"/>
    <x v="0"/>
    <x v="0"/>
    <x v="1"/>
    <s v="No"/>
    <s v="Underweight"/>
    <s v="Diabetes"/>
    <d v="1968-11-08T00:00:00"/>
    <x v="34"/>
    <s v="R1013"/>
    <s v="tier - 1"/>
    <n v="10450.549999999999"/>
    <s v="tier - 3"/>
  </r>
  <r>
    <s v="Id1974"/>
    <s v=" Ms"/>
    <s v="Nahigian"/>
    <n v="32.25"/>
    <n v="5.2"/>
    <s v="yes"/>
    <x v="0"/>
    <x v="0"/>
    <x v="0"/>
    <s v="No"/>
    <s v="Obesity"/>
    <s v="Normal"/>
    <d v="1968-08-29T00:00:00"/>
    <x v="33"/>
    <s v="R1011"/>
    <s v="tier - 3"/>
    <n v="10436.1"/>
    <s v="tier - 3"/>
  </r>
  <r>
    <s v="Id1975"/>
    <s v=" Ms"/>
    <s v="Cackett"/>
    <n v="42.4"/>
    <n v="5.53"/>
    <s v="yes"/>
    <x v="0"/>
    <x v="0"/>
    <x v="0"/>
    <s v="No"/>
    <s v="Obesity"/>
    <s v="Normal"/>
    <d v="1968-08-23T00:00:00"/>
    <x v="21"/>
    <s v="R1012"/>
    <s v="tier - 1"/>
    <n v="10435.07"/>
    <s v="tier - 3"/>
  </r>
  <r>
    <s v="Id1976"/>
    <s v=" Ms"/>
    <s v="Hunter-Galvan"/>
    <n v="38.664999999999999"/>
    <n v="4.8600000000000003"/>
    <s v="No"/>
    <x v="1"/>
    <x v="0"/>
    <x v="1"/>
    <s v="No"/>
    <s v="Obesity"/>
    <s v="Normal"/>
    <d v="1968-12-27T00:00:00"/>
    <x v="34"/>
    <s v="R1012"/>
    <s v="tier - 1"/>
    <n v="10422.92"/>
    <s v="tier - 3"/>
  </r>
  <r>
    <s v="Id1977"/>
    <s v=" Ms"/>
    <s v="Pierret"/>
    <n v="29.92"/>
    <n v="5.49"/>
    <s v="yes"/>
    <x v="0"/>
    <x v="0"/>
    <x v="0"/>
    <s v="No"/>
    <s v="Overweight"/>
    <s v="Normal"/>
    <d v="1979-11-25T00:00:00"/>
    <x v="16"/>
    <s v="R1025"/>
    <s v="tier - 2"/>
    <n v="10419.65"/>
    <s v="tier - 3"/>
  </r>
  <r>
    <s v="Id1978"/>
    <s v=" Ms"/>
    <s v="White"/>
    <n v="29.48"/>
    <n v="4.09"/>
    <s v="yes"/>
    <x v="0"/>
    <x v="0"/>
    <x v="0"/>
    <s v="No"/>
    <s v="Overweight"/>
    <s v="Normal"/>
    <d v="1973-10-11T00:00:00"/>
    <x v="16"/>
    <s v="R1012"/>
    <s v="tier - 2"/>
    <n v="10419.59"/>
    <s v="tier - 3"/>
  </r>
  <r>
    <s v="Id1979"/>
    <s v=" Ms"/>
    <s v="O'Neil"/>
    <n v="28.785"/>
    <n v="4.3099999999999996"/>
    <s v="yes"/>
    <x v="0"/>
    <x v="0"/>
    <x v="0"/>
    <s v="No"/>
    <s v="Overweight"/>
    <s v="Normal"/>
    <d v="1980-10-24T00:00:00"/>
    <x v="43"/>
    <s v="R1013"/>
    <s v="tier - 1"/>
    <n v="10407.98"/>
    <s v="tier - 3"/>
  </r>
  <r>
    <s v="Id1980"/>
    <s v=" Ms"/>
    <s v="Leitz"/>
    <n v="19.8"/>
    <n v="4"/>
    <s v="yes"/>
    <x v="0"/>
    <x v="0"/>
    <x v="0"/>
    <s v="No"/>
    <s v="Normal Weight"/>
    <s v="Normal"/>
    <d v="1969-07-07T00:00:00"/>
    <x v="23"/>
    <s v="R1021"/>
    <s v="tier - 2"/>
    <n v="10403.27"/>
    <s v="tier - 3"/>
  </r>
  <r>
    <s v="Id1981"/>
    <s v=" Ms"/>
    <s v="Durfee"/>
    <n v="35.53"/>
    <n v="4.68"/>
    <s v="No"/>
    <x v="0"/>
    <x v="1"/>
    <x v="1"/>
    <s v="No"/>
    <s v="Obesity"/>
    <s v="Normal"/>
    <d v="1973-09-19T00:00:00"/>
    <x v="8"/>
    <s v="R1012"/>
    <s v="tier - 3"/>
    <n v="10381.48"/>
    <s v="tier - 3"/>
  </r>
  <r>
    <s v="Id1982"/>
    <s v=" Ms"/>
    <s v="Maylone"/>
    <n v="21.47"/>
    <n v="4.0199999999999996"/>
    <s v="yes"/>
    <x v="0"/>
    <x v="0"/>
    <x v="1"/>
    <s v="No"/>
    <s v="Normal Weight"/>
    <s v="Normal"/>
    <d v="1973-09-29T00:00:00"/>
    <x v="15"/>
    <s v="R1011"/>
    <s v="tier - 3"/>
    <n v="10370.91"/>
    <s v="tier - 3"/>
  </r>
  <r>
    <s v="Id1983"/>
    <s v=" Ms"/>
    <s v="Reiland"/>
    <n v="25.9"/>
    <n v="5.12"/>
    <s v="No"/>
    <x v="0"/>
    <x v="1"/>
    <x v="1"/>
    <s v="No"/>
    <s v="Overweight"/>
    <s v="Normal"/>
    <d v="1971-09-06T00:00:00"/>
    <x v="40"/>
    <s v="R1011"/>
    <s v="tier - 1"/>
    <n v="10356.67"/>
    <s v="tier - 3"/>
  </r>
  <r>
    <s v="Id1984"/>
    <s v=" Mr"/>
    <s v="Hu"/>
    <n v="20.81"/>
    <n v="5.52"/>
    <s v="No"/>
    <x v="0"/>
    <x v="0"/>
    <x v="0"/>
    <s v="No"/>
    <s v="Normal Weight"/>
    <s v="Normal"/>
    <d v="1969-06-17T00:00:00"/>
    <x v="18"/>
    <s v="R1016"/>
    <s v="tier - 1"/>
    <n v="10355.64"/>
    <s v="tier - 3"/>
  </r>
  <r>
    <s v="Id1985"/>
    <s v=" Mr"/>
    <s v="Lessek"/>
    <n v="25.84"/>
    <n v="5.81"/>
    <s v="yes"/>
    <x v="0"/>
    <x v="1"/>
    <x v="1"/>
    <s v="No"/>
    <s v="Overweight"/>
    <s v="Prediabetes"/>
    <d v="1974-09-29T00:00:00"/>
    <x v="33"/>
    <s v="R1017"/>
    <s v="tier - 1"/>
    <n v="10352.48"/>
    <s v="tier - 3"/>
  </r>
  <r>
    <s v="Id1986"/>
    <s v=" Mr"/>
    <s v="Colavincenzo"/>
    <n v="30.95"/>
    <n v="5.16"/>
    <s v="No"/>
    <x v="0"/>
    <x v="1"/>
    <x v="1"/>
    <s v="No"/>
    <s v="Obesity"/>
    <s v="Normal"/>
    <d v="1973-08-08T00:00:00"/>
    <x v="19"/>
    <s v="R1025"/>
    <s v="tier - 2"/>
    <n v="10345.93"/>
    <s v="tier - 3"/>
  </r>
  <r>
    <s v="Id1987"/>
    <s v=" Mrs"/>
    <s v="Mendez-Karr"/>
    <n v="30.54"/>
    <n v="5"/>
    <s v="No"/>
    <x v="0"/>
    <x v="1"/>
    <x v="1"/>
    <s v="No"/>
    <s v="Obesity"/>
    <s v="Normal"/>
    <d v="1968-07-19T00:00:00"/>
    <x v="43"/>
    <s v="R1025"/>
    <s v="tier - 1"/>
    <n v="10338.93"/>
    <s v="tier - 3"/>
  </r>
  <r>
    <s v="Id1988"/>
    <s v=" Mr"/>
    <s v="Saulnier"/>
    <n v="33.914999999999999"/>
    <n v="5.84"/>
    <s v="yes"/>
    <x v="0"/>
    <x v="0"/>
    <x v="0"/>
    <s v="No"/>
    <s v="Obesity"/>
    <s v="Prediabetes"/>
    <d v="1982-07-21T00:00:00"/>
    <x v="1"/>
    <s v="R1021"/>
    <s v="tier - 1"/>
    <n v="10329.06"/>
    <s v="tier - 3"/>
  </r>
  <r>
    <s v="Id1989"/>
    <s v=" Ms"/>
    <s v="Schoonover"/>
    <n v="33.31"/>
    <n v="4.1900000000000004"/>
    <s v="No"/>
    <x v="0"/>
    <x v="1"/>
    <x v="1"/>
    <s v="No"/>
    <s v="Obesity"/>
    <s v="Normal"/>
    <d v="1970-12-01T00:00:00"/>
    <x v="43"/>
    <s v="R1020"/>
    <s v="tier - 3"/>
    <n v="10325.209999999999"/>
    <s v="tier - 3"/>
  </r>
  <r>
    <s v="Id1990"/>
    <s v=" Mr"/>
    <s v="Hass"/>
    <n v="25.745000000000001"/>
    <n v="4.62"/>
    <s v="yes"/>
    <x v="0"/>
    <x v="0"/>
    <x v="0"/>
    <s v="No"/>
    <s v="Overweight"/>
    <s v="Normal"/>
    <d v="1991-11-17T00:00:00"/>
    <x v="16"/>
    <s v="R1013"/>
    <s v="tier - 2"/>
    <n v="10315.91"/>
    <s v="tier - 3"/>
  </r>
  <r>
    <s v="Id1991"/>
    <s v=" Mr"/>
    <s v="Cadotte"/>
    <n v="37.1"/>
    <n v="6.24"/>
    <s v="No"/>
    <x v="0"/>
    <x v="0"/>
    <x v="0"/>
    <s v="No"/>
    <s v="Obesity"/>
    <s v="Prediabetes"/>
    <d v="1962-07-12T00:00:00"/>
    <x v="14"/>
    <s v="R1024"/>
    <s v="tier - 3"/>
    <n v="10310.780000000001"/>
    <s v="tier - 3"/>
  </r>
  <r>
    <s v="Id1992"/>
    <s v=" Mr"/>
    <s v="Cacciapaglia"/>
    <n v="35.435000000000002"/>
    <n v="5.81"/>
    <s v="No"/>
    <x v="0"/>
    <x v="0"/>
    <x v="0"/>
    <s v="No"/>
    <s v="Obesity"/>
    <s v="Prediabetes"/>
    <d v="1963-09-24T00:00:00"/>
    <x v="32"/>
    <s v="R1025"/>
    <s v="tier - 1"/>
    <n v="10308.040000000001"/>
    <s v="tier - 3"/>
  </r>
  <r>
    <s v="Id1993"/>
    <s v=" Mr"/>
    <s v="Mininger"/>
    <n v="20.399999999999999"/>
    <n v="4.83"/>
    <s v="No"/>
    <x v="0"/>
    <x v="0"/>
    <x v="0"/>
    <s v="No"/>
    <s v="Normal Weight"/>
    <s v="Normal"/>
    <d v="1988-09-14T00:00:00"/>
    <x v="16"/>
    <s v="R1012"/>
    <s v="tier - 1"/>
    <n v="10276.99"/>
    <s v="tier - 3"/>
  </r>
  <r>
    <s v="Id1994"/>
    <s v=" Ms"/>
    <s v="Mayo"/>
    <n v="42.13"/>
    <n v="5.72"/>
    <s v="yes"/>
    <x v="0"/>
    <x v="1"/>
    <x v="1"/>
    <s v="No"/>
    <s v="Obesity"/>
    <s v="Prediabetes"/>
    <d v="1970-06-21T00:00:00"/>
    <x v="16"/>
    <s v="R1012"/>
    <s v="tier - 1"/>
    <n v="10274.33"/>
    <s v="tier - 3"/>
  </r>
  <r>
    <s v="Id1995"/>
    <s v=" Ms"/>
    <s v="Zicko"/>
    <n v="33.99"/>
    <n v="4.83"/>
    <s v="yes"/>
    <x v="0"/>
    <x v="1"/>
    <x v="1"/>
    <s v="No"/>
    <s v="Obesity"/>
    <s v="Normal"/>
    <d v="1973-11-27T00:00:00"/>
    <x v="45"/>
    <s v="R1021"/>
    <s v="tier - 3"/>
    <n v="10269.459999999999"/>
    <s v="tier - 3"/>
  </r>
  <r>
    <s v="Id1996"/>
    <s v=" Ms"/>
    <s v="Graham"/>
    <n v="28.594999999999999"/>
    <n v="4.1399999999999997"/>
    <s v="yes"/>
    <x v="0"/>
    <x v="1"/>
    <x v="1"/>
    <s v="No"/>
    <s v="Overweight"/>
    <s v="Normal"/>
    <d v="1973-09-05T00:00:00"/>
    <x v="46"/>
    <s v="R1013"/>
    <s v="tier - 2"/>
    <n v="10264.44"/>
    <s v="tier - 3"/>
  </r>
  <r>
    <s v="Id1997"/>
    <s v=" Ms"/>
    <s v="Boland"/>
    <n v="20.8"/>
    <n v="4.07"/>
    <s v="yes"/>
    <x v="0"/>
    <x v="1"/>
    <x v="1"/>
    <s v="No"/>
    <s v="Normal Weight"/>
    <s v="Normal"/>
    <d v="1975-08-15T00:00:00"/>
    <x v="45"/>
    <s v="R1021"/>
    <s v="tier - 2"/>
    <n v="10259.129999999999"/>
    <s v="tier - 3"/>
  </r>
  <r>
    <s v="Id1998"/>
    <s v=" Ms"/>
    <s v="Cupp"/>
    <n v="23.465"/>
    <n v="6.26"/>
    <s v="yes"/>
    <x v="0"/>
    <x v="1"/>
    <x v="1"/>
    <s v="No"/>
    <s v="Normal Weight"/>
    <s v="Prediabetes"/>
    <d v="1968-09-23T00:00:00"/>
    <x v="35"/>
    <s v="R1011"/>
    <s v="tier - 1"/>
    <n v="10231.5"/>
    <s v="tier - 3"/>
  </r>
  <r>
    <s v="Id1999"/>
    <s v=" Ms"/>
    <s v="Shaw"/>
    <n v="40.185000000000002"/>
    <n v="5.88"/>
    <s v="yes"/>
    <x v="0"/>
    <x v="0"/>
    <x v="0"/>
    <s v="No"/>
    <s v="Obesity"/>
    <s v="Prediabetes"/>
    <d v="1967-06-28T00:00:00"/>
    <x v="29"/>
    <s v="R1012"/>
    <s v="tier - 3"/>
    <n v="10226.280000000001"/>
    <s v="tier - 3"/>
  </r>
  <r>
    <s v="Id2000"/>
    <s v=" Ms"/>
    <s v="Klassen"/>
    <n v="21.89"/>
    <n v="5.72"/>
    <s v="yes"/>
    <x v="0"/>
    <x v="0"/>
    <x v="0"/>
    <s v="No"/>
    <s v="Normal Weight"/>
    <s v="Prediabetes"/>
    <d v="1972-07-10T00:00:00"/>
    <x v="18"/>
    <s v="R1012"/>
    <s v="tier - 3"/>
    <n v="10160.870000000001"/>
    <s v="tier - 3"/>
  </r>
  <r>
    <s v="Id2001"/>
    <s v=" Mr"/>
    <s v="Musal"/>
    <n v="29.34"/>
    <n v="6.09"/>
    <s v="yes"/>
    <x v="1"/>
    <x v="0"/>
    <x v="2"/>
    <s v="No"/>
    <s v="Overweight"/>
    <s v="Prediabetes"/>
    <d v="1973-10-13T00:00:00"/>
    <x v="43"/>
    <s v="R1013"/>
    <s v="tier - 2"/>
    <n v="10156.780000000001"/>
    <s v="tier - 3"/>
  </r>
  <r>
    <s v="Id2002"/>
    <s v=" Ms"/>
    <s v="Kitayama"/>
    <n v="22.61"/>
    <n v="4.25"/>
    <s v="yes"/>
    <x v="0"/>
    <x v="0"/>
    <x v="0"/>
    <s v="No"/>
    <s v="Normal Weight"/>
    <s v="Normal"/>
    <d v="1981-06-12T00:00:00"/>
    <x v="34"/>
    <s v="R1021"/>
    <s v="tier - 1"/>
    <n v="10146.129999999999"/>
    <s v="tier - 3"/>
  </r>
  <r>
    <s v="Id2003"/>
    <s v=" Ms"/>
    <s v="Altman"/>
    <n v="22.23"/>
    <n v="6.09"/>
    <s v="yes"/>
    <x v="0"/>
    <x v="0"/>
    <x v="0"/>
    <s v="No"/>
    <s v="Normal Weight"/>
    <s v="Prediabetes"/>
    <d v="1974-12-30T00:00:00"/>
    <x v="13"/>
    <s v="R1024"/>
    <s v="tier - 1"/>
    <n v="10141.14"/>
    <s v="tier - 3"/>
  </r>
  <r>
    <s v="Id2004"/>
    <s v=" Ms"/>
    <s v="Demchko"/>
    <n v="33.4"/>
    <n v="5.51"/>
    <s v="No"/>
    <x v="0"/>
    <x v="0"/>
    <x v="0"/>
    <s v="No"/>
    <s v="Obesity"/>
    <s v="Normal"/>
    <d v="1997-09-05T00:00:00"/>
    <x v="7"/>
    <s v="R1012"/>
    <s v="tier - 2"/>
    <n v="10139.84"/>
    <s v="tier - 3"/>
  </r>
  <r>
    <s v="Id2005"/>
    <s v=" Ms"/>
    <s v="Wild"/>
    <n v="33.11"/>
    <n v="5.63"/>
    <s v="No"/>
    <x v="0"/>
    <x v="0"/>
    <x v="0"/>
    <s v="No"/>
    <s v="Obesity"/>
    <s v="Normal"/>
    <d v="1972-11-16T00:00:00"/>
    <x v="34"/>
    <s v="R1012"/>
    <s v="tier - 3"/>
    <n v="10118.42"/>
    <s v="tier - 3"/>
  </r>
  <r>
    <s v="Id2006"/>
    <s v=" Ms"/>
    <s v="Betts"/>
    <n v="16.815000000000001"/>
    <n v="5.29"/>
    <s v="yes"/>
    <x v="0"/>
    <x v="0"/>
    <x v="0"/>
    <s v="No"/>
    <s v="Underweight"/>
    <s v="Normal"/>
    <d v="1975-07-02T00:00:00"/>
    <x v="14"/>
    <s v="R1011"/>
    <s v="tier - 3"/>
    <n v="10115.01"/>
    <s v="tier - 3"/>
  </r>
  <r>
    <s v="Id2007"/>
    <s v=" Mrs"/>
    <s v="Martin"/>
    <n v="25.61"/>
    <n v="4"/>
    <s v="No"/>
    <x v="0"/>
    <x v="1"/>
    <x v="1"/>
    <s v="No"/>
    <s v="Overweight"/>
    <s v="Normal"/>
    <d v="1972-08-08T00:00:00"/>
    <x v="43"/>
    <s v="R1012"/>
    <s v="tier - 1"/>
    <n v="10107.219999999999"/>
    <s v="tier - 3"/>
  </r>
  <r>
    <s v="Id2008"/>
    <s v=" Ms"/>
    <s v="Vandeventer"/>
    <n v="25.8"/>
    <n v="5.49"/>
    <s v="No"/>
    <x v="0"/>
    <x v="0"/>
    <x v="0"/>
    <s v="No"/>
    <s v="Overweight"/>
    <s v="Normal"/>
    <d v="1972-10-19T00:00:00"/>
    <x v="29"/>
    <s v="R1013"/>
    <s v="tier - 1"/>
    <n v="10106.129999999999"/>
    <s v="tier - 3"/>
  </r>
  <r>
    <s v="Id2009"/>
    <s v=" Mr"/>
    <s v="Hirano"/>
    <n v="27.39"/>
    <n v="5.34"/>
    <s v="No"/>
    <x v="0"/>
    <x v="0"/>
    <x v="0"/>
    <s v="No"/>
    <s v="Overweight"/>
    <s v="Normal"/>
    <d v="1976-12-19T00:00:00"/>
    <x v="43"/>
    <s v="R1025"/>
    <s v="tier - 2"/>
    <n v="10096.969999999999"/>
    <s v="tier - 3"/>
  </r>
  <r>
    <s v="Id2010"/>
    <s v=" Mr"/>
    <s v="Davi"/>
    <n v="17.03"/>
    <n v="4.12"/>
    <s v="No"/>
    <x v="0"/>
    <x v="0"/>
    <x v="1"/>
    <s v="No"/>
    <s v="Underweight"/>
    <s v="Normal"/>
    <d v="1969-10-27T00:00:00"/>
    <x v="35"/>
    <s v="R1012"/>
    <s v="tier - 1"/>
    <n v="10072.06"/>
    <s v="tier - 3"/>
  </r>
  <r>
    <s v="Id2011"/>
    <s v=" Mr"/>
    <s v="Sloan"/>
    <n v="23.75"/>
    <n v="5.49"/>
    <s v="yes"/>
    <x v="0"/>
    <x v="0"/>
    <x v="0"/>
    <s v="No"/>
    <s v="Normal Weight"/>
    <s v="Normal"/>
    <d v="1969-08-22T00:00:00"/>
    <x v="43"/>
    <s v="R1025"/>
    <s v="tier - 2"/>
    <n v="10065.41"/>
    <s v="tier - 3"/>
  </r>
  <r>
    <s v="Id2012"/>
    <s v=" Mr"/>
    <s v="Homich"/>
    <n v="26.03"/>
    <n v="5.1100000000000003"/>
    <s v="yes"/>
    <x v="0"/>
    <x v="0"/>
    <x v="1"/>
    <s v="No"/>
    <s v="Overweight"/>
    <s v="Normal"/>
    <d v="1974-08-30T00:00:00"/>
    <x v="16"/>
    <s v="R1016"/>
    <s v="tier - 2"/>
    <n v="10043.25"/>
    <s v="tier - 3"/>
  </r>
  <r>
    <s v="Id2013"/>
    <s v=" Ms"/>
    <s v="Bell"/>
    <n v="16.079999999999998"/>
    <n v="5.94"/>
    <s v="No"/>
    <x v="0"/>
    <x v="0"/>
    <x v="0"/>
    <s v="No"/>
    <s v="Underweight"/>
    <s v="Prediabetes"/>
    <d v="1979-12-28T00:00:00"/>
    <x v="33"/>
    <s v="R1012"/>
    <s v="tier - 1"/>
    <n v="10027.15"/>
    <s v="tier - 3"/>
  </r>
  <r>
    <s v="Id2014"/>
    <s v=" Mr"/>
    <s v="Kristjansson"/>
    <n v="30.875"/>
    <n v="5.54"/>
    <s v="No"/>
    <x v="0"/>
    <x v="0"/>
    <x v="0"/>
    <s v="No"/>
    <s v="Obesity"/>
    <s v="Normal"/>
    <d v="1988-07-03T00:00:00"/>
    <x v="43"/>
    <s v="R1011"/>
    <s v="tier - 3"/>
    <n v="10011.44"/>
    <s v="tier - 3"/>
  </r>
  <r>
    <s v="Id2015"/>
    <s v=" Ms"/>
    <s v="Pitman"/>
    <n v="31.79"/>
    <n v="7.09"/>
    <s v="No"/>
    <x v="0"/>
    <x v="0"/>
    <x v="0"/>
    <s v="No"/>
    <s v="Obesity"/>
    <s v="Diabetes"/>
    <d v="1970-08-11T00:00:00"/>
    <x v="24"/>
    <s v="R1012"/>
    <s v="tier - 3"/>
    <n v="9991.0400000000009"/>
    <s v="tier - 2"/>
  </r>
  <r>
    <s v="Id2016"/>
    <s v=" Mr"/>
    <s v="Curley"/>
    <n v="28.48"/>
    <n v="6.22"/>
    <s v="yes"/>
    <x v="0"/>
    <x v="1"/>
    <x v="1"/>
    <s v="No"/>
    <s v="Overweight"/>
    <s v="Prediabetes"/>
    <d v="1971-10-06T00:00:00"/>
    <x v="33"/>
    <s v="R1013"/>
    <s v="tier - 2"/>
    <n v="9964.06"/>
    <s v="tier - 2"/>
  </r>
  <r>
    <s v="Id2017"/>
    <s v=" Ms"/>
    <s v="Zimmer"/>
    <n v="26.6"/>
    <n v="4.33"/>
    <s v="No"/>
    <x v="0"/>
    <x v="0"/>
    <x v="1"/>
    <s v="No"/>
    <s v="Overweight"/>
    <s v="Normal"/>
    <d v="1971-12-26T00:00:00"/>
    <x v="21"/>
    <s v="R1024"/>
    <s v="tier - 3"/>
    <n v="9957.7199999999993"/>
    <s v="tier - 2"/>
  </r>
  <r>
    <s v="Id2018"/>
    <s v=" Ms"/>
    <s v="Granski"/>
    <n v="25.27"/>
    <n v="5.83"/>
    <s v="No"/>
    <x v="0"/>
    <x v="0"/>
    <x v="1"/>
    <s v="No"/>
    <s v="Overweight"/>
    <s v="Prediabetes"/>
    <d v="1964-09-11T00:00:00"/>
    <x v="11"/>
    <s v="R1011"/>
    <s v="tier - 3"/>
    <n v="9933.44"/>
    <s v="tier - 3"/>
  </r>
  <r>
    <s v="Id2019"/>
    <s v=" Ms"/>
    <s v="Dunn"/>
    <n v="34.484999999999999"/>
    <n v="4.7"/>
    <s v="yes"/>
    <x v="0"/>
    <x v="1"/>
    <x v="1"/>
    <s v="No"/>
    <s v="Obesity"/>
    <s v="Normal"/>
    <d v="1983-12-03T00:00:00"/>
    <x v="21"/>
    <s v="R1017"/>
    <s v="tier - 2"/>
    <n v="9931.9599999999991"/>
    <s v="tier - 2"/>
  </r>
  <r>
    <s v="Id2020"/>
    <s v=" Mr"/>
    <s v="Regina"/>
    <n v="15.57"/>
    <n v="4.07"/>
    <s v="yes"/>
    <x v="0"/>
    <x v="0"/>
    <x v="1"/>
    <s v="No"/>
    <s v="Underweight"/>
    <s v="Normal"/>
    <d v="1972-09-14T00:00:00"/>
    <x v="35"/>
    <s v="R1011"/>
    <s v="tier - 3"/>
    <n v="9910.36"/>
    <s v="tier - 2"/>
  </r>
  <r>
    <s v="Id2021"/>
    <s v=" Mr"/>
    <s v="O'Connor"/>
    <n v="30.36"/>
    <n v="9.39"/>
    <s v="No"/>
    <x v="0"/>
    <x v="0"/>
    <x v="0"/>
    <s v="No"/>
    <s v="Obesity"/>
    <s v="Diabetes"/>
    <d v="1962-08-17T00:00:00"/>
    <x v="18"/>
    <s v="R1024"/>
    <s v="tier - 2"/>
    <n v="9907.83"/>
    <s v="tier - 3"/>
  </r>
  <r>
    <s v="Id2022"/>
    <s v=" Ms"/>
    <s v="Howe"/>
    <n v="19.37"/>
    <n v="4.18"/>
    <s v="No"/>
    <x v="0"/>
    <x v="0"/>
    <x v="0"/>
    <s v="No"/>
    <s v="Normal Weight"/>
    <s v="Normal"/>
    <d v="1996-07-08T00:00:00"/>
    <x v="34"/>
    <s v="R1021"/>
    <s v="tier - 3"/>
    <n v="9894.69"/>
    <s v="tier - 2"/>
  </r>
  <r>
    <s v="Id2023"/>
    <s v=" Mr"/>
    <s v="Atwater"/>
    <n v="16.71"/>
    <n v="4.18"/>
    <s v="No"/>
    <x v="0"/>
    <x v="0"/>
    <x v="1"/>
    <s v="No"/>
    <s v="Underweight"/>
    <s v="Normal"/>
    <d v="1966-11-05T00:00:00"/>
    <x v="18"/>
    <s v="R1026"/>
    <s v="tier - 3"/>
    <n v="9890.23"/>
    <s v="tier - 3"/>
  </r>
  <r>
    <s v="Id2024"/>
    <s v=" Ms"/>
    <s v="Gurganus"/>
    <n v="24.1"/>
    <n v="4.4000000000000004"/>
    <s v="yes"/>
    <x v="0"/>
    <x v="0"/>
    <x v="1"/>
    <s v="No"/>
    <s v="Normal Weight"/>
    <s v="Normal"/>
    <d v="1971-11-08T00:00:00"/>
    <x v="18"/>
    <s v="R1012"/>
    <s v="tier - 3"/>
    <n v="9880.07"/>
    <s v="tier - 2"/>
  </r>
  <r>
    <s v="Id2025"/>
    <s v=" Ms"/>
    <s v="Holden"/>
    <n v="29.77"/>
    <n v="9.9"/>
    <s v="No"/>
    <x v="0"/>
    <x v="0"/>
    <x v="0"/>
    <s v="No"/>
    <s v="Overweight"/>
    <s v="Diabetes"/>
    <d v="1971-10-03T00:00:00"/>
    <x v="33"/>
    <s v="R1019"/>
    <s v="tier - 1"/>
    <n v="9877.61"/>
    <s v="tier - 2"/>
  </r>
  <r>
    <s v="Id2026"/>
    <s v=" Mr"/>
    <s v="Parton"/>
    <n v="46.53"/>
    <n v="4.84"/>
    <s v="yes"/>
    <x v="0"/>
    <x v="0"/>
    <x v="0"/>
    <s v="No"/>
    <s v="Obesity"/>
    <s v="Normal"/>
    <d v="1971-07-03T00:00:00"/>
    <x v="33"/>
    <s v="R1018"/>
    <s v="tier - 3"/>
    <n v="9875.68"/>
    <s v="tier - 2"/>
  </r>
  <r>
    <s v="Id2027"/>
    <s v=" Ms"/>
    <s v="Downs"/>
    <n v="23.4"/>
    <n v="5.53"/>
    <s v="No"/>
    <x v="0"/>
    <x v="1"/>
    <x v="1"/>
    <s v="No"/>
    <s v="Normal Weight"/>
    <s v="Normal"/>
    <d v="1971-12-22T00:00:00"/>
    <x v="33"/>
    <s v="R1013"/>
    <s v="tier - 2"/>
    <n v="9872.7000000000007"/>
    <s v="tier - 2"/>
  </r>
  <r>
    <s v="Id2028"/>
    <s v=" Mr"/>
    <s v="Dent"/>
    <n v="30"/>
    <n v="4.33"/>
    <s v="yes"/>
    <x v="0"/>
    <x v="0"/>
    <x v="0"/>
    <s v="No"/>
    <s v="Obesity"/>
    <s v="Normal"/>
    <d v="1998-07-06T00:00:00"/>
    <x v="40"/>
    <s v="R1012"/>
    <s v="tier - 2"/>
    <n v="9870.59"/>
    <s v="tier - 2"/>
  </r>
  <r>
    <s v="Id2029"/>
    <s v=" Mr"/>
    <s v="Ranti"/>
    <n v="29.15"/>
    <n v="4.91"/>
    <s v="yes"/>
    <x v="0"/>
    <x v="0"/>
    <x v="0"/>
    <s v="No"/>
    <s v="Overweight"/>
    <s v="Normal"/>
    <d v="1969-08-13T00:00:00"/>
    <x v="43"/>
    <s v="R1012"/>
    <s v="tier - 3"/>
    <n v="9869.81"/>
    <s v="tier - 3"/>
  </r>
  <r>
    <s v="Id2030"/>
    <s v=" Ms"/>
    <s v="Ishaq"/>
    <n v="34.865000000000002"/>
    <n v="4.8"/>
    <s v="No"/>
    <x v="0"/>
    <x v="0"/>
    <x v="0"/>
    <s v="No"/>
    <s v="Obesity"/>
    <s v="Normal"/>
    <d v="1969-10-20T00:00:00"/>
    <x v="23"/>
    <s v="R1013"/>
    <s v="tier - 3"/>
    <n v="9863.4699999999993"/>
    <s v="tier - 3"/>
  </r>
  <r>
    <s v="Id2031"/>
    <s v=" Ms"/>
    <s v="Wiles"/>
    <n v="28.12"/>
    <n v="5.55"/>
    <s v="yes"/>
    <x v="1"/>
    <x v="0"/>
    <x v="2"/>
    <s v="No"/>
    <s v="Overweight"/>
    <s v="Normal"/>
    <d v="1971-07-17T00:00:00"/>
    <x v="31"/>
    <s v="R1012"/>
    <s v="tier - 2"/>
    <n v="9861.0300000000007"/>
    <s v="tier - 2"/>
  </r>
  <r>
    <s v="Id2032"/>
    <s v=" Mr"/>
    <s v="Roberts"/>
    <n v="29.45"/>
    <n v="5.24"/>
    <s v="yes"/>
    <x v="0"/>
    <x v="0"/>
    <x v="0"/>
    <s v="No"/>
    <s v="Overweight"/>
    <s v="Normal"/>
    <d v="1971-10-23T00:00:00"/>
    <x v="33"/>
    <s v="R1013"/>
    <s v="tier - 3"/>
    <n v="9855.1299999999992"/>
    <s v="tier - 2"/>
  </r>
  <r>
    <s v="Id2033"/>
    <s v=" Mr"/>
    <s v="Serafini"/>
    <n v="27.94"/>
    <n v="6.08"/>
    <s v="No"/>
    <x v="0"/>
    <x v="1"/>
    <x v="1"/>
    <s v="No"/>
    <s v="Overweight"/>
    <s v="Prediabetes"/>
    <d v="1968-11-04T00:00:00"/>
    <x v="31"/>
    <s v="R1011"/>
    <s v="tier - 3"/>
    <n v="9850.43"/>
    <s v="tier - 3"/>
  </r>
  <r>
    <s v="Id2034"/>
    <s v=" Mr"/>
    <s v="Button"/>
    <n v="27.2"/>
    <n v="5.83"/>
    <s v="No"/>
    <x v="0"/>
    <x v="1"/>
    <x v="1"/>
    <s v="No"/>
    <s v="Overweight"/>
    <s v="Prediabetes"/>
    <d v="1992-08-13T00:00:00"/>
    <x v="19"/>
    <s v="R1013"/>
    <s v="tier - 1"/>
    <n v="9844.4500000000007"/>
    <s v="tier - 2"/>
  </r>
  <r>
    <s v="Id2035"/>
    <s v=" Ms"/>
    <s v="Gaal"/>
    <n v="33.344999999999999"/>
    <n v="4.29"/>
    <s v="No"/>
    <x v="0"/>
    <x v="0"/>
    <x v="1"/>
    <s v="No"/>
    <s v="Obesity"/>
    <s v="Normal"/>
    <d v="1972-09-26T00:00:00"/>
    <x v="18"/>
    <s v="R1024"/>
    <s v="tier - 3"/>
    <n v="9836.2099999999991"/>
    <s v="tier - 2"/>
  </r>
  <r>
    <s v="Id2036"/>
    <s v=" Ms"/>
    <s v="Liptak"/>
    <n v="29.925000000000001"/>
    <n v="5.3"/>
    <s v="No"/>
    <x v="0"/>
    <x v="0"/>
    <x v="1"/>
    <s v="No"/>
    <s v="Overweight"/>
    <s v="Normal"/>
    <d v="1972-06-28T00:00:00"/>
    <x v="43"/>
    <s v="R1011"/>
    <s v="tier - 2"/>
    <n v="9819.25"/>
    <s v="tier - 2"/>
  </r>
  <r>
    <s v="Id2037"/>
    <s v=" Ms"/>
    <s v="Kellam"/>
    <n v="24.225000000000001"/>
    <n v="4.42"/>
    <s v="No"/>
    <x v="0"/>
    <x v="0"/>
    <x v="1"/>
    <s v="No"/>
    <s v="Normal Weight"/>
    <s v="Normal"/>
    <d v="1973-09-17T00:00:00"/>
    <x v="40"/>
    <s v="R1023"/>
    <s v="tier - 1"/>
    <n v="9800.89"/>
    <s v="tier - 2"/>
  </r>
  <r>
    <s v="Id2038"/>
    <s v=" Ms"/>
    <s v="Gordon"/>
    <n v="29.68"/>
    <n v="5.68"/>
    <s v="No"/>
    <x v="1"/>
    <x v="0"/>
    <x v="1"/>
    <s v="No"/>
    <s v="Overweight"/>
    <s v="Normal"/>
    <d v="1977-06-07T00:00:00"/>
    <x v="18"/>
    <s v="R1012"/>
    <s v="tier - 2"/>
    <n v="9788.8700000000008"/>
    <s v="tier - 3"/>
  </r>
  <r>
    <s v="Id2039"/>
    <s v=" Mr"/>
    <s v="Hyland"/>
    <n v="20.614999999999998"/>
    <n v="6.05"/>
    <s v="No"/>
    <x v="0"/>
    <x v="1"/>
    <x v="1"/>
    <s v="No"/>
    <s v="Normal Weight"/>
    <s v="Prediabetes"/>
    <d v="1996-08-08T00:00:00"/>
    <x v="18"/>
    <s v="R1012"/>
    <s v="tier - 3"/>
    <n v="9787.32"/>
    <s v="tier - 2"/>
  </r>
  <r>
    <s v="Id2040"/>
    <s v=" Ms"/>
    <s v="Wagoner"/>
    <n v="32.119999999999997"/>
    <n v="5.33"/>
    <s v="No"/>
    <x v="1"/>
    <x v="0"/>
    <x v="1"/>
    <s v="No"/>
    <s v="Obesity"/>
    <s v="Normal"/>
    <d v="1965-09-05T00:00:00"/>
    <x v="43"/>
    <s v="R1011"/>
    <s v="tier - 1"/>
    <n v="9764.08"/>
    <s v="tier - 3"/>
  </r>
  <r>
    <s v="Id2041"/>
    <s v=" Mr"/>
    <s v="Thomas"/>
    <n v="27.36"/>
    <n v="6.22"/>
    <s v="No"/>
    <x v="0"/>
    <x v="0"/>
    <x v="0"/>
    <s v="No"/>
    <s v="Overweight"/>
    <s v="Prediabetes"/>
    <d v="2001-07-14T00:00:00"/>
    <x v="15"/>
    <s v="R1013"/>
    <s v="tier - 2"/>
    <n v="9753.49"/>
    <s v="tier - 2"/>
  </r>
  <r>
    <s v="Id2042"/>
    <s v=" Mr"/>
    <s v="Goffi"/>
    <n v="17.385000000000002"/>
    <n v="5.84"/>
    <s v="No"/>
    <x v="0"/>
    <x v="0"/>
    <x v="0"/>
    <s v="No"/>
    <s v="Underweight"/>
    <s v="Prediabetes"/>
    <d v="1970-07-04T00:00:00"/>
    <x v="43"/>
    <s v="R1011"/>
    <s v="tier - 1"/>
    <n v="9748.91"/>
    <s v="tier - 2"/>
  </r>
  <r>
    <s v="Id2043"/>
    <s v=" Mr"/>
    <s v="Salovaara"/>
    <n v="30.13"/>
    <n v="5.71"/>
    <s v="No"/>
    <x v="1"/>
    <x v="0"/>
    <x v="1"/>
    <s v="No"/>
    <s v="Obesity"/>
    <s v="Prediabetes"/>
    <d v="1970-08-18T00:00:00"/>
    <x v="7"/>
    <s v="R1012"/>
    <s v="tier - 1"/>
    <n v="9724.5300000000007"/>
    <s v="tier - 3"/>
  </r>
  <r>
    <s v="Id2044"/>
    <s v=" Ms"/>
    <s v="Reid"/>
    <n v="25.44"/>
    <n v="6.04"/>
    <s v="yes"/>
    <x v="0"/>
    <x v="1"/>
    <x v="1"/>
    <s v="No"/>
    <s v="Overweight"/>
    <s v="Prediabetes"/>
    <d v="1970-09-12T00:00:00"/>
    <x v="20"/>
    <s v="R1021"/>
    <s v="tier - 1"/>
    <n v="9722.77"/>
    <s v="tier - 3"/>
  </r>
  <r>
    <s v="Id2045"/>
    <s v=" Ms"/>
    <s v="Allan"/>
    <n v="39.805"/>
    <n v="4.38"/>
    <s v="No"/>
    <x v="1"/>
    <x v="0"/>
    <x v="1"/>
    <s v="No"/>
    <s v="Obesity"/>
    <s v="Normal"/>
    <d v="1975-06-27T00:00:00"/>
    <x v="16"/>
    <s v="R1021"/>
    <s v="tier - 1"/>
    <n v="9715.84"/>
    <s v="tier - 2"/>
  </r>
  <r>
    <s v="Id2046"/>
    <s v=" Ms"/>
    <s v="McLaughlin"/>
    <n v="30.4"/>
    <n v="5.56"/>
    <s v="yes"/>
    <x v="1"/>
    <x v="0"/>
    <x v="1"/>
    <s v="No"/>
    <s v="Obesity"/>
    <s v="Normal"/>
    <d v="1972-07-10T00:00:00"/>
    <x v="7"/>
    <s v="R1013"/>
    <s v="tier - 1"/>
    <n v="9710.7099999999991"/>
    <s v="tier - 2"/>
  </r>
  <r>
    <s v="Id2047"/>
    <s v=" Ms"/>
    <s v="Lee"/>
    <n v="23.18"/>
    <n v="4.24"/>
    <s v="No"/>
    <x v="1"/>
    <x v="0"/>
    <x v="1"/>
    <s v="No"/>
    <s v="Normal Weight"/>
    <s v="Normal"/>
    <d v="1977-09-19T00:00:00"/>
    <x v="34"/>
    <s v="R1013"/>
    <s v="tier - 3"/>
    <n v="9704.67"/>
    <s v="tier - 2"/>
  </r>
  <r>
    <s v="Id2048"/>
    <s v=" Ms"/>
    <s v="Tang"/>
    <n v="39.615000000000002"/>
    <n v="6.32"/>
    <s v="No"/>
    <x v="0"/>
    <x v="1"/>
    <x v="1"/>
    <s v="No"/>
    <s v="Obesity"/>
    <s v="Prediabetes"/>
    <d v="1964-11-07T00:00:00"/>
    <x v="29"/>
    <s v="R1023"/>
    <s v="tier - 3"/>
    <n v="9698.42"/>
    <s v="tier - 3"/>
  </r>
  <r>
    <s v="Id2049"/>
    <s v=" Mr"/>
    <s v="Kennedy"/>
    <n v="30.59"/>
    <n v="6.3"/>
    <s v="yes"/>
    <x v="0"/>
    <x v="1"/>
    <x v="1"/>
    <s v="No"/>
    <s v="Obesity"/>
    <s v="Prediabetes"/>
    <d v="1966-09-16T00:00:00"/>
    <x v="8"/>
    <s v="R1012"/>
    <s v="tier - 2"/>
    <n v="9684.2900000000009"/>
    <s v="tier - 3"/>
  </r>
  <r>
    <s v="Id2050"/>
    <s v=" Mr"/>
    <s v="Condon"/>
    <n v="16.72"/>
    <n v="4.38"/>
    <s v="yes"/>
    <x v="0"/>
    <x v="0"/>
    <x v="1"/>
    <s v="No"/>
    <s v="Underweight"/>
    <s v="Normal"/>
    <d v="1974-07-08T00:00:00"/>
    <x v="16"/>
    <s v="R1012"/>
    <s v="tier - 2"/>
    <n v="9653.81"/>
    <s v="tier - 2"/>
  </r>
  <r>
    <s v="Id2051"/>
    <s v=" Mr"/>
    <s v="Chepkwony"/>
    <n v="26.22"/>
    <n v="4.6500000000000004"/>
    <s v="yes"/>
    <x v="0"/>
    <x v="1"/>
    <x v="1"/>
    <s v="No"/>
    <s v="Overweight"/>
    <s v="Normal"/>
    <d v="1971-07-19T00:00:00"/>
    <x v="30"/>
    <s v="R1013"/>
    <s v="tier - 1"/>
    <n v="9644.25"/>
    <s v="tier - 2"/>
  </r>
  <r>
    <s v="Id2052"/>
    <s v=" Ms"/>
    <s v="Rodriguez"/>
    <n v="31.824999999999999"/>
    <n v="4.7"/>
    <s v="No"/>
    <x v="0"/>
    <x v="1"/>
    <x v="1"/>
    <s v="No"/>
    <s v="Obesity"/>
    <s v="Normal"/>
    <d v="1970-09-30T00:00:00"/>
    <x v="35"/>
    <s v="R1011"/>
    <s v="tier - 2"/>
    <n v="9634.5400000000009"/>
    <s v="tier - 2"/>
  </r>
  <r>
    <s v="Id2053"/>
    <s v=" Ms"/>
    <s v="Szynkarczuk"/>
    <n v="25.745000000000001"/>
    <n v="4.34"/>
    <s v="No"/>
    <x v="0"/>
    <x v="1"/>
    <x v="1"/>
    <s v="No"/>
    <s v="Overweight"/>
    <s v="Normal"/>
    <d v="1968-06-22T00:00:00"/>
    <x v="29"/>
    <s v="R1016"/>
    <s v="tier - 2"/>
    <n v="9630.91"/>
    <s v="tier - 3"/>
  </r>
  <r>
    <s v="Id2054"/>
    <s v=" Ms"/>
    <s v="Brill"/>
    <n v="24.605"/>
    <n v="5.62"/>
    <s v="No"/>
    <x v="0"/>
    <x v="1"/>
    <x v="1"/>
    <s v="No"/>
    <s v="Normal Weight"/>
    <s v="Normal"/>
    <d v="1972-10-23T00:00:00"/>
    <x v="43"/>
    <s v="R1024"/>
    <s v="tier - 2"/>
    <n v="9630.4"/>
    <s v="tier - 2"/>
  </r>
  <r>
    <s v="Id2055"/>
    <s v=" Ms"/>
    <s v="Adams"/>
    <n v="24.51"/>
    <n v="4.24"/>
    <s v="No"/>
    <x v="0"/>
    <x v="1"/>
    <x v="1"/>
    <s v="No"/>
    <s v="Normal Weight"/>
    <s v="Normal"/>
    <d v="1979-12-19T00:00:00"/>
    <x v="3"/>
    <s v="R1021"/>
    <s v="tier - 2"/>
    <n v="9630.2999999999993"/>
    <s v="tier - 2"/>
  </r>
  <r>
    <s v="Id2056"/>
    <s v=" Mr"/>
    <s v="Nunn"/>
    <n v="31.065000000000001"/>
    <n v="4.57"/>
    <s v="yes"/>
    <x v="0"/>
    <x v="0"/>
    <x v="0"/>
    <s v="No"/>
    <s v="Obesity"/>
    <s v="Normal"/>
    <d v="1998-06-23T00:00:00"/>
    <x v="46"/>
    <s v="R1024"/>
    <s v="tier - 2"/>
    <n v="9628.7900000000009"/>
    <s v="tier - 2"/>
  </r>
  <r>
    <s v="Id2057"/>
    <s v=" Ms"/>
    <s v="Blair"/>
    <n v="28.12"/>
    <n v="5.05"/>
    <s v="No"/>
    <x v="0"/>
    <x v="0"/>
    <x v="0"/>
    <s v="No"/>
    <s v="Overweight"/>
    <s v="Normal"/>
    <d v="1970-12-16T00:00:00"/>
    <x v="20"/>
    <s v="R1013"/>
    <s v="tier - 3"/>
    <n v="9625.92"/>
    <s v="tier - 2"/>
  </r>
  <r>
    <s v="Id2058"/>
    <s v=" Mr"/>
    <s v="Sharkey"/>
    <n v="38.06"/>
    <n v="6.16"/>
    <s v="No"/>
    <x v="0"/>
    <x v="0"/>
    <x v="0"/>
    <s v="No"/>
    <s v="Obesity"/>
    <s v="Prediabetes"/>
    <d v="1975-10-29T00:00:00"/>
    <x v="33"/>
    <s v="R1013"/>
    <s v="tier - 3"/>
    <n v="9620.33"/>
    <s v="tier - 3"/>
  </r>
  <r>
    <s v="Id2059"/>
    <s v=" Ms"/>
    <s v="Scalard"/>
    <n v="24.96"/>
    <n v="4.57"/>
    <s v="No"/>
    <x v="0"/>
    <x v="0"/>
    <x v="0"/>
    <s v="No"/>
    <s v="Normal Weight"/>
    <s v="Normal"/>
    <d v="1982-08-29T00:00:00"/>
    <x v="18"/>
    <s v="R1011"/>
    <s v="tier - 1"/>
    <n v="9619.18"/>
    <s v="tier - 2"/>
  </r>
  <r>
    <s v="Id2060"/>
    <s v=" Mr"/>
    <s v="Burget"/>
    <n v="17.670000000000002"/>
    <n v="5.53"/>
    <s v="yes"/>
    <x v="0"/>
    <x v="0"/>
    <x v="0"/>
    <s v="No"/>
    <s v="Underweight"/>
    <s v="Normal"/>
    <d v="1964-12-15T00:00:00"/>
    <x v="35"/>
    <s v="R1012"/>
    <s v="tier - 3"/>
    <n v="9597.6299999999992"/>
    <s v="tier - 3"/>
  </r>
  <r>
    <s v="Id2061"/>
    <s v=" Mr"/>
    <s v="English"/>
    <n v="31.35"/>
    <n v="5.84"/>
    <s v="No"/>
    <x v="1"/>
    <x v="0"/>
    <x v="1"/>
    <s v="No"/>
    <s v="Obesity"/>
    <s v="Prediabetes"/>
    <d v="1981-10-18T00:00:00"/>
    <x v="35"/>
    <s v="R1011"/>
    <s v="tier - 1"/>
    <n v="9584.0400000000009"/>
    <s v="tier - 2"/>
  </r>
  <r>
    <s v="Id2062"/>
    <s v=" Mr"/>
    <s v="Hampton"/>
    <n v="28.31"/>
    <n v="6.41"/>
    <s v="No"/>
    <x v="1"/>
    <x v="0"/>
    <x v="1"/>
    <s v="No"/>
    <s v="Overweight"/>
    <s v="Prediabetes"/>
    <d v="1973-11-28T00:00:00"/>
    <x v="35"/>
    <s v="R1013"/>
    <s v="tier - 3"/>
    <n v="9583.89"/>
    <s v="tier - 2"/>
  </r>
  <r>
    <s v="Id2063"/>
    <s v=" Ms"/>
    <s v="Flynn"/>
    <n v="30.3"/>
    <n v="4.7300000000000004"/>
    <s v="yes"/>
    <x v="0"/>
    <x v="1"/>
    <x v="1"/>
    <s v="No"/>
    <s v="Obesity"/>
    <s v="Normal"/>
    <d v="1966-12-04T00:00:00"/>
    <x v="9"/>
    <s v="R1011"/>
    <s v="tier - 2"/>
    <n v="9582.5400000000009"/>
    <s v="tier - 3"/>
  </r>
  <r>
    <s v="Id2064"/>
    <s v=" Ms"/>
    <s v="Knast"/>
    <n v="26.4"/>
    <n v="6.22"/>
    <s v="yes"/>
    <x v="0"/>
    <x v="0"/>
    <x v="0"/>
    <s v="No"/>
    <s v="Overweight"/>
    <s v="Prediabetes"/>
    <d v="1973-12-01T00:00:00"/>
    <x v="20"/>
    <s v="R1021"/>
    <s v="tier - 1"/>
    <n v="9566.99"/>
    <s v="tier - 2"/>
  </r>
  <r>
    <s v="Id2065"/>
    <s v=" Ms"/>
    <s v="Lucas"/>
    <n v="22.135000000000002"/>
    <n v="4.46"/>
    <s v="yes"/>
    <x v="0"/>
    <x v="0"/>
    <x v="0"/>
    <s v="No"/>
    <s v="Normal Weight"/>
    <s v="Normal"/>
    <d v="1974-08-14T00:00:00"/>
    <x v="16"/>
    <s v="R1026"/>
    <s v="tier - 1"/>
    <n v="9563.0300000000007"/>
    <s v="tier - 3"/>
  </r>
  <r>
    <s v="Id2066"/>
    <s v=" Ms"/>
    <s v="Thomas"/>
    <n v="17.399999999999999"/>
    <n v="4.5"/>
    <s v="yes"/>
    <x v="0"/>
    <x v="0"/>
    <x v="0"/>
    <s v="No"/>
    <s v="Underweight"/>
    <s v="Normal"/>
    <d v="1972-09-22T00:00:00"/>
    <x v="11"/>
    <s v="R1011"/>
    <s v="tier - 1"/>
    <n v="9549.57"/>
    <s v="tier - 2"/>
  </r>
  <r>
    <s v="Id2067"/>
    <s v=" Mr"/>
    <s v="Cherewatti"/>
    <n v="28.06"/>
    <n v="8.93"/>
    <s v="No"/>
    <x v="0"/>
    <x v="0"/>
    <x v="0"/>
    <s v="No"/>
    <s v="Overweight"/>
    <s v="Diabetes"/>
    <d v="1972-09-22T00:00:00"/>
    <x v="33"/>
    <s v="R1012"/>
    <s v="tier - 1"/>
    <n v="9541.7000000000007"/>
    <s v="tier - 2"/>
  </r>
  <r>
    <s v="Id2068"/>
    <s v=" Mr"/>
    <s v="Olle"/>
    <n v="31.13"/>
    <n v="11.02"/>
    <s v="No"/>
    <x v="0"/>
    <x v="0"/>
    <x v="0"/>
    <s v="No"/>
    <s v="Obesity"/>
    <s v="Diabetes"/>
    <d v="1975-07-28T00:00:00"/>
    <x v="16"/>
    <s v="R1025"/>
    <s v="tier - 2"/>
    <n v="9540.17"/>
    <s v="tier - 2"/>
  </r>
  <r>
    <s v="Id2069"/>
    <s v=" Mr"/>
    <s v="Hamsi"/>
    <n v="18.46"/>
    <n v="5.25"/>
    <s v="No"/>
    <x v="0"/>
    <x v="0"/>
    <x v="0"/>
    <s v="No"/>
    <s v="Underweight"/>
    <s v="Normal"/>
    <d v="1973-12-21T00:00:00"/>
    <x v="18"/>
    <s v="R1013"/>
    <s v="tier - 3"/>
    <n v="9538.65"/>
    <s v="tier - 2"/>
  </r>
  <r>
    <s v="Id2070"/>
    <s v=" Ms"/>
    <s v="Finnegan"/>
    <n v="17.3"/>
    <n v="4.75"/>
    <s v="No"/>
    <x v="0"/>
    <x v="0"/>
    <x v="0"/>
    <s v="No"/>
    <s v="Underweight"/>
    <s v="Normal"/>
    <d v="1992-08-22T00:00:00"/>
    <x v="19"/>
    <s v="R1021"/>
    <s v="tier - 1"/>
    <n v="9507.68"/>
    <s v="tier - 2"/>
  </r>
  <r>
    <s v="Id2071"/>
    <s v=" Mr"/>
    <s v="Walsh"/>
    <n v="35.625"/>
    <n v="4.68"/>
    <s v="yes"/>
    <x v="0"/>
    <x v="1"/>
    <x v="1"/>
    <s v="No"/>
    <s v="Obesity"/>
    <s v="Normal"/>
    <d v="1969-08-24T00:00:00"/>
    <x v="31"/>
    <s v="R1012"/>
    <s v="tier - 2"/>
    <n v="9504.31"/>
    <s v="tier - 3"/>
  </r>
  <r>
    <s v="Id2072"/>
    <s v=" Ms"/>
    <s v="Villa"/>
    <n v="20.234999999999999"/>
    <n v="6.17"/>
    <s v="yes"/>
    <x v="1"/>
    <x v="0"/>
    <x v="2"/>
    <s v="No"/>
    <s v="Normal Weight"/>
    <s v="Prediabetes"/>
    <d v="1976-11-28T00:00:00"/>
    <x v="18"/>
    <s v="R1013"/>
    <s v="tier - 3"/>
    <n v="9500.57"/>
    <s v="tier - 2"/>
  </r>
  <r>
    <s v="Id2073"/>
    <s v=" Mr"/>
    <s v="Cable"/>
    <n v="27.55"/>
    <n v="4.5599999999999996"/>
    <s v="yes"/>
    <x v="0"/>
    <x v="1"/>
    <x v="1"/>
    <s v="No"/>
    <s v="Overweight"/>
    <s v="Normal"/>
    <d v="1969-06-04T00:00:00"/>
    <x v="29"/>
    <s v="R1012"/>
    <s v="tier - 2"/>
    <n v="9487.64"/>
    <s v="tier - 2"/>
  </r>
  <r>
    <s v="Id2074"/>
    <s v=" Ms"/>
    <s v="Eiring"/>
    <n v="17.97"/>
    <n v="6.3"/>
    <s v="No"/>
    <x v="0"/>
    <x v="0"/>
    <x v="0"/>
    <s v="No"/>
    <s v="Underweight"/>
    <s v="Prediabetes"/>
    <d v="1979-07-17T00:00:00"/>
    <x v="35"/>
    <s v="R1011"/>
    <s v="tier - 2"/>
    <n v="9453.92"/>
    <s v="tier - 2"/>
  </r>
  <r>
    <s v="Id2075"/>
    <s v=" Ms"/>
    <s v="Connor"/>
    <n v="29.98"/>
    <n v="6.03"/>
    <s v="No"/>
    <x v="1"/>
    <x v="0"/>
    <x v="1"/>
    <s v="No"/>
    <s v="Overweight"/>
    <s v="Prediabetes"/>
    <d v="1987-11-14T00:00:00"/>
    <x v="18"/>
    <s v="R1013"/>
    <s v="tier - 3"/>
    <n v="9448.42"/>
    <s v="tier - 2"/>
  </r>
  <r>
    <s v="Id2076"/>
    <s v=" Mr"/>
    <s v="Friedman"/>
    <n v="33.659999999999997"/>
    <n v="4.2"/>
    <s v="yes"/>
    <x v="0"/>
    <x v="0"/>
    <x v="1"/>
    <s v="No"/>
    <s v="Obesity"/>
    <s v="Normal"/>
    <d v="1974-06-08T00:00:00"/>
    <x v="31"/>
    <s v="R1024"/>
    <s v="tier - 3"/>
    <n v="9447.3799999999992"/>
    <s v="tier - 2"/>
  </r>
  <r>
    <s v="Id2077"/>
    <s v=" Mr"/>
    <s v="Croker"/>
    <n v="32.67"/>
    <n v="5.61"/>
    <s v="yes"/>
    <x v="0"/>
    <x v="0"/>
    <x v="1"/>
    <s v="No"/>
    <s v="Obesity"/>
    <s v="Normal"/>
    <d v="1974-11-27T00:00:00"/>
    <x v="8"/>
    <s v="R1024"/>
    <s v="tier - 1"/>
    <n v="9447.25"/>
    <s v="tier - 2"/>
  </r>
  <r>
    <s v="Id2078"/>
    <s v=" Mr"/>
    <s v="Beganics"/>
    <n v="30.5"/>
    <n v="5.88"/>
    <s v="yes"/>
    <x v="0"/>
    <x v="0"/>
    <x v="1"/>
    <s v="No"/>
    <s v="Obesity"/>
    <s v="Prediabetes"/>
    <d v="1976-11-03T00:00:00"/>
    <x v="18"/>
    <s v="R1021"/>
    <s v="tier - 1"/>
    <n v="9432.93"/>
    <s v="tier - 2"/>
  </r>
  <r>
    <s v="Id2079"/>
    <s v=" Mr"/>
    <s v="Huberty"/>
    <n v="23.1"/>
    <n v="5.92"/>
    <s v="yes"/>
    <x v="0"/>
    <x v="0"/>
    <x v="1"/>
    <s v="No"/>
    <s v="Normal Weight"/>
    <s v="Prediabetes"/>
    <d v="1976-10-30T00:00:00"/>
    <x v="29"/>
    <s v="R1012"/>
    <s v="tier - 2"/>
    <n v="9414.92"/>
    <s v="tier - 2"/>
  </r>
  <r>
    <s v="Id2080"/>
    <s v=" Ms"/>
    <s v="Jacobs"/>
    <n v="39.49"/>
    <n v="4.8099999999999996"/>
    <s v="No"/>
    <x v="0"/>
    <x v="0"/>
    <x v="1"/>
    <s v="No"/>
    <s v="Obesity"/>
    <s v="Normal"/>
    <d v="1971-10-20T00:00:00"/>
    <x v="18"/>
    <s v="R1013"/>
    <s v="tier - 3"/>
    <n v="9391.35"/>
    <s v="tier - 3"/>
  </r>
  <r>
    <s v="Id2081"/>
    <s v=" Ms"/>
    <s v="Hazlehurst"/>
    <n v="33.99"/>
    <n v="4.55"/>
    <s v="No"/>
    <x v="0"/>
    <x v="0"/>
    <x v="1"/>
    <s v="No"/>
    <s v="Obesity"/>
    <s v="Normal"/>
    <d v="1971-12-29T00:00:00"/>
    <x v="15"/>
    <s v="R1017"/>
    <s v="tier - 2"/>
    <n v="9386.16"/>
    <s v="tier - 3"/>
  </r>
  <r>
    <s v="Id2082"/>
    <s v=" Ms"/>
    <s v="Marin"/>
    <n v="27.72"/>
    <n v="6.43"/>
    <s v="No"/>
    <x v="0"/>
    <x v="0"/>
    <x v="1"/>
    <s v="No"/>
    <s v="Overweight"/>
    <s v="Prediabetes"/>
    <d v="1975-12-02T00:00:00"/>
    <x v="11"/>
    <s v="R1013"/>
    <s v="tier - 2"/>
    <n v="9380.75"/>
    <s v="tier - 2"/>
  </r>
  <r>
    <s v="Id2083"/>
    <s v=" Ms"/>
    <s v="Dear"/>
    <n v="30.59"/>
    <n v="11.62"/>
    <s v="No"/>
    <x v="0"/>
    <x v="0"/>
    <x v="0"/>
    <s v="No"/>
    <s v="Obesity"/>
    <s v="Diabetes"/>
    <d v="1971-11-26T00:00:00"/>
    <x v="22"/>
    <s v="R1021"/>
    <s v="tier - 1"/>
    <n v="9377.9"/>
    <s v="tier - 2"/>
  </r>
  <r>
    <s v="Id2084"/>
    <s v=" Ms"/>
    <s v="Lederer"/>
    <n v="22.6"/>
    <n v="6.04"/>
    <s v="No"/>
    <x v="0"/>
    <x v="0"/>
    <x v="1"/>
    <s v="No"/>
    <s v="Normal Weight"/>
    <s v="Prediabetes"/>
    <d v="1969-11-24T00:00:00"/>
    <x v="18"/>
    <s v="R1021"/>
    <s v="tier - 3"/>
    <n v="9377.4500000000007"/>
    <s v="tier - 2"/>
  </r>
  <r>
    <s v="Id2085"/>
    <s v=" Ms"/>
    <s v="Robson"/>
    <n v="28.785"/>
    <n v="8.82"/>
    <s v="No"/>
    <x v="0"/>
    <x v="0"/>
    <x v="0"/>
    <s v="No"/>
    <s v="Overweight"/>
    <s v="Diabetes"/>
    <d v="1971-10-08T00:00:00"/>
    <x v="41"/>
    <s v="R1024"/>
    <s v="tier - 1"/>
    <n v="9361.33"/>
    <s v="tier - 3"/>
  </r>
  <r>
    <s v="Id2086"/>
    <s v=" Mr"/>
    <s v="Galvan"/>
    <n v="50.38"/>
    <n v="5.8"/>
    <s v="No"/>
    <x v="0"/>
    <x v="0"/>
    <x v="0"/>
    <s v="No"/>
    <s v="Obesity"/>
    <s v="Prediabetes"/>
    <d v="1988-07-01T00:00:00"/>
    <x v="42"/>
    <s v="R1024"/>
    <s v="tier - 1"/>
    <n v="9344.2000000000007"/>
    <s v="tier - 2"/>
  </r>
  <r>
    <s v="Id2087"/>
    <s v=" Mr"/>
    <s v="Walsh"/>
    <n v="35.200000000000003"/>
    <n v="4.28"/>
    <s v="No"/>
    <x v="0"/>
    <x v="0"/>
    <x v="0"/>
    <s v="No"/>
    <s v="Obesity"/>
    <s v="Normal"/>
    <d v="1996-10-12T00:00:00"/>
    <x v="4"/>
    <s v="R1024"/>
    <s v="tier - 1"/>
    <n v="9338.61"/>
    <s v="tier - 2"/>
  </r>
  <r>
    <s v="Id2088"/>
    <s v=" Ms"/>
    <s v="Teeuwen"/>
    <n v="35.72"/>
    <n v="5.5"/>
    <s v="yes"/>
    <x v="0"/>
    <x v="0"/>
    <x v="0"/>
    <s v="No"/>
    <s v="Obesity"/>
    <s v="Normal"/>
    <d v="1988-07-09T00:00:00"/>
    <x v="18"/>
    <s v="R1011"/>
    <s v="tier - 1"/>
    <n v="9320.26"/>
    <s v="tier - 2"/>
  </r>
  <r>
    <s v="Id2089"/>
    <s v=" Mr"/>
    <s v="List"/>
    <n v="24.51"/>
    <n v="4.6900000000000004"/>
    <s v="No"/>
    <x v="0"/>
    <x v="0"/>
    <x v="0"/>
    <s v="No"/>
    <s v="Normal Weight"/>
    <s v="Normal"/>
    <d v="1977-10-12T00:00:00"/>
    <x v="29"/>
    <s v="R1011"/>
    <s v="tier - 1"/>
    <n v="9315.41"/>
    <s v="tier - 2"/>
  </r>
  <r>
    <s v="Id2090"/>
    <s v=" Mr"/>
    <s v="Shafar"/>
    <n v="23.844999999999999"/>
    <n v="4.43"/>
    <s v="No"/>
    <x v="0"/>
    <x v="0"/>
    <x v="0"/>
    <s v="No"/>
    <s v="Normal Weight"/>
    <s v="Normal"/>
    <d v="1973-10-16T00:00:00"/>
    <x v="21"/>
    <s v="R1013"/>
    <s v="tier - 3"/>
    <n v="9304.7000000000007"/>
    <s v="tier - 3"/>
  </r>
  <r>
    <s v="Id2091"/>
    <s v=" Mr"/>
    <s v="Copenhaver"/>
    <n v="15.68"/>
    <n v="6.16"/>
    <s v="yes"/>
    <x v="0"/>
    <x v="0"/>
    <x v="1"/>
    <s v="No"/>
    <s v="Underweight"/>
    <s v="Prediabetes"/>
    <d v="1976-11-03T00:00:00"/>
    <x v="14"/>
    <s v="R1024"/>
    <s v="tier - 1"/>
    <n v="9301.89"/>
    <s v="tier - 2"/>
  </r>
  <r>
    <s v="Id2092"/>
    <s v=" Mr"/>
    <s v="Stump"/>
    <n v="32.395000000000003"/>
    <n v="6.66"/>
    <s v="No"/>
    <x v="0"/>
    <x v="0"/>
    <x v="0"/>
    <s v="No"/>
    <s v="Obesity"/>
    <s v="Diabetes"/>
    <d v="1973-09-18T00:00:00"/>
    <x v="43"/>
    <s v="R1013"/>
    <s v="tier - 3"/>
    <n v="9290.14"/>
    <s v="tier - 3"/>
  </r>
  <r>
    <s v="Id2093"/>
    <s v=" Mr"/>
    <s v="Wehrman"/>
    <n v="23.655000000000001"/>
    <n v="5.92"/>
    <s v="No"/>
    <x v="0"/>
    <x v="0"/>
    <x v="1"/>
    <s v="No"/>
    <s v="Normal Weight"/>
    <s v="Prediabetes"/>
    <d v="1973-10-16T00:00:00"/>
    <x v="31"/>
    <s v="R1013"/>
    <s v="tier - 3"/>
    <n v="9288.0300000000007"/>
    <s v="tier - 2"/>
  </r>
  <r>
    <s v="Id2094"/>
    <s v=" Ms"/>
    <s v="Sischo"/>
    <n v="28.4"/>
    <n v="5.97"/>
    <s v="No"/>
    <x v="0"/>
    <x v="1"/>
    <x v="1"/>
    <s v="No"/>
    <s v="Overweight"/>
    <s v="Prediabetes"/>
    <d v="1969-11-26T00:00:00"/>
    <x v="35"/>
    <s v="R1016"/>
    <s v="tier - 3"/>
    <n v="9285.8700000000008"/>
    <s v="tier - 2"/>
  </r>
  <r>
    <s v="Id2095"/>
    <s v=" Mr"/>
    <s v="Fonti"/>
    <n v="35.42"/>
    <n v="4.6399999999999997"/>
    <s v="yes"/>
    <x v="0"/>
    <x v="0"/>
    <x v="0"/>
    <s v="No"/>
    <s v="Obesity"/>
    <s v="Normal"/>
    <d v="1971-07-02T00:00:00"/>
    <x v="31"/>
    <s v="R1021"/>
    <s v="tier - 3"/>
    <n v="9283.56"/>
    <s v="tier - 2"/>
  </r>
  <r>
    <s v="Id2096"/>
    <s v=" Mr"/>
    <s v="Merlis"/>
    <n v="26.18"/>
    <n v="6.12"/>
    <s v="No"/>
    <x v="1"/>
    <x v="0"/>
    <x v="1"/>
    <s v="No"/>
    <s v="Overweight"/>
    <s v="Prediabetes"/>
    <d v="1973-10-27T00:00:00"/>
    <x v="33"/>
    <s v="R1026"/>
    <s v="tier - 2"/>
    <n v="9282.48"/>
    <s v="tier - 3"/>
  </r>
  <r>
    <s v="Id2097"/>
    <s v=" Mr"/>
    <s v="Hasegawa"/>
    <n v="20.8"/>
    <n v="4.87"/>
    <s v="yes"/>
    <x v="0"/>
    <x v="0"/>
    <x v="0"/>
    <s v="No"/>
    <s v="Normal Weight"/>
    <s v="Normal"/>
    <d v="1971-08-06T00:00:00"/>
    <x v="16"/>
    <s v="R1012"/>
    <s v="tier - 1"/>
    <n v="9264.7999999999993"/>
    <s v="tier - 2"/>
  </r>
  <r>
    <s v="Id2098"/>
    <s v=" Ms"/>
    <s v="Haselden"/>
    <n v="15.82"/>
    <n v="4.5999999999999996"/>
    <s v="No"/>
    <x v="0"/>
    <x v="0"/>
    <x v="0"/>
    <s v="No"/>
    <s v="Underweight"/>
    <s v="Normal"/>
    <d v="1974-08-21T00:00:00"/>
    <x v="18"/>
    <s v="R1024"/>
    <s v="tier - 1"/>
    <n v="9249.5"/>
    <s v="tier - 2"/>
  </r>
  <r>
    <s v="Id2099"/>
    <s v=" Mr"/>
    <s v="Simonson"/>
    <n v="17.670000000000002"/>
    <n v="4.78"/>
    <s v="No"/>
    <x v="0"/>
    <x v="0"/>
    <x v="0"/>
    <s v="No"/>
    <s v="Underweight"/>
    <s v="Normal"/>
    <d v="1980-10-05T00:00:00"/>
    <x v="40"/>
    <s v="R1013"/>
    <s v="tier - 1"/>
    <n v="9247.94"/>
    <s v="tier - 2"/>
  </r>
  <r>
    <s v="Id2100"/>
    <s v=" Ms"/>
    <s v="Montag"/>
    <n v="31.92"/>
    <n v="11.05"/>
    <s v="No"/>
    <x v="0"/>
    <x v="0"/>
    <x v="0"/>
    <s v="No"/>
    <s v="Obesity"/>
    <s v="Diabetes"/>
    <d v="1986-12-25T00:00:00"/>
    <x v="40"/>
    <s v="R1012"/>
    <s v="tier - 3"/>
    <n v="9210.06"/>
    <s v="tier - 2"/>
  </r>
  <r>
    <s v="Id2101"/>
    <s v=" Ms"/>
    <s v="Deroian"/>
    <n v="28.975000000000001"/>
    <n v="7.62"/>
    <s v="No"/>
    <x v="0"/>
    <x v="0"/>
    <x v="0"/>
    <s v="No"/>
    <s v="Overweight"/>
    <s v="Diabetes"/>
    <d v="1976-09-10T00:00:00"/>
    <x v="3"/>
    <s v="R1016"/>
    <s v="tier - 1"/>
    <n v="9193.84"/>
    <s v="tier - 2"/>
  </r>
  <r>
    <s v="Id2102"/>
    <s v=" Mr"/>
    <s v="Goetz"/>
    <n v="31.73"/>
    <n v="4.78"/>
    <s v="yes"/>
    <x v="1"/>
    <x v="0"/>
    <x v="2"/>
    <s v="No"/>
    <s v="Obesity"/>
    <s v="Normal"/>
    <d v="1973-12-25T00:00:00"/>
    <x v="16"/>
    <s v="R1018"/>
    <s v="tier - 3"/>
    <n v="9182.17"/>
    <s v="tier - 2"/>
  </r>
  <r>
    <s v="Id2103"/>
    <s v=" Mr"/>
    <s v="Brady"/>
    <n v="28.88"/>
    <n v="6.09"/>
    <s v="yes"/>
    <x v="1"/>
    <x v="0"/>
    <x v="2"/>
    <s v="No"/>
    <s v="Overweight"/>
    <s v="Prediabetes"/>
    <d v="1971-12-29T00:00:00"/>
    <x v="18"/>
    <s v="R1013"/>
    <s v="tier - 1"/>
    <n v="9174.14"/>
    <s v="tier - 3"/>
  </r>
  <r>
    <s v="Id2104"/>
    <s v=" Mr"/>
    <s v="Moran"/>
    <n v="25.555"/>
    <n v="5.1100000000000003"/>
    <s v="No"/>
    <x v="0"/>
    <x v="1"/>
    <x v="1"/>
    <s v="No"/>
    <s v="Overweight"/>
    <s v="Normal"/>
    <d v="1970-10-24T00:00:00"/>
    <x v="44"/>
    <s v="R1013"/>
    <s v="tier - 2"/>
    <n v="9171.75"/>
    <s v="tier - 2"/>
  </r>
  <r>
    <s v="Id2105"/>
    <s v=" Ms"/>
    <s v="Strickler"/>
    <n v="37.29"/>
    <n v="4.46"/>
    <s v="No"/>
    <x v="1"/>
    <x v="0"/>
    <x v="1"/>
    <s v="No"/>
    <s v="Obesity"/>
    <s v="Normal"/>
    <d v="1990-08-23T00:00:00"/>
    <x v="29"/>
    <s v="R1016"/>
    <s v="tier - 2"/>
    <n v="9159.51"/>
    <s v="tier - 2"/>
  </r>
  <r>
    <s v="Id2106"/>
    <s v=" Ms"/>
    <s v="Simone"/>
    <n v="40.28"/>
    <n v="6.11"/>
    <s v="No"/>
    <x v="1"/>
    <x v="0"/>
    <x v="1"/>
    <s v="No"/>
    <s v="Obesity"/>
    <s v="Prediabetes"/>
    <d v="1982-12-08T00:00:00"/>
    <x v="15"/>
    <s v="R1011"/>
    <s v="tier - 1"/>
    <n v="9147.5"/>
    <s v="tier - 2"/>
  </r>
  <r>
    <s v="Id2107"/>
    <s v=" Ms"/>
    <s v="Von Rock"/>
    <n v="40.185000000000002"/>
    <n v="4.66"/>
    <s v="No"/>
    <x v="1"/>
    <x v="0"/>
    <x v="1"/>
    <s v="No"/>
    <s v="Obesity"/>
    <s v="Normal"/>
    <d v="1970-10-18T00:00:00"/>
    <x v="15"/>
    <s v="R1012"/>
    <s v="tier - 2"/>
    <n v="9144.57"/>
    <s v="tier - 3"/>
  </r>
  <r>
    <s v="Id2108"/>
    <s v=" Ms"/>
    <s v="Woodard"/>
    <n v="23.57"/>
    <n v="6.14"/>
    <s v="No"/>
    <x v="0"/>
    <x v="0"/>
    <x v="0"/>
    <s v="No"/>
    <s v="Normal Weight"/>
    <s v="Prediabetes"/>
    <d v="1970-08-12T00:00:00"/>
    <x v="30"/>
    <s v="R1021"/>
    <s v="tier - 3"/>
    <n v="9140.9500000000007"/>
    <s v="tier - 3"/>
  </r>
  <r>
    <s v="Id2109"/>
    <s v=" Ms"/>
    <s v="Li"/>
    <n v="35.625"/>
    <n v="6.21"/>
    <s v="No"/>
    <x v="1"/>
    <x v="0"/>
    <x v="1"/>
    <s v="No"/>
    <s v="Obesity"/>
    <s v="Prediabetes"/>
    <d v="1977-12-02T00:00:00"/>
    <x v="40"/>
    <s v="R1021"/>
    <s v="tier - 1"/>
    <n v="9101.7999999999993"/>
    <s v="tier - 2"/>
  </r>
  <r>
    <s v="Id2110"/>
    <s v=" Ms"/>
    <s v="Sinda"/>
    <n v="33.155000000000001"/>
    <n v="4.5999999999999996"/>
    <s v="No"/>
    <x v="1"/>
    <x v="0"/>
    <x v="1"/>
    <s v="No"/>
    <s v="Obesity"/>
    <s v="Normal"/>
    <d v="1977-11-04T00:00:00"/>
    <x v="43"/>
    <s v="R1012"/>
    <s v="tier - 2"/>
    <n v="9095.07"/>
    <s v="tier - 2"/>
  </r>
  <r>
    <s v="Id2111"/>
    <s v=" Ms"/>
    <s v="Rydland"/>
    <n v="31.92"/>
    <n v="5.04"/>
    <s v="No"/>
    <x v="1"/>
    <x v="0"/>
    <x v="1"/>
    <s v="No"/>
    <s v="Obesity"/>
    <s v="Normal"/>
    <d v="1972-12-02T00:00:00"/>
    <x v="35"/>
    <s v="R1011"/>
    <s v="tier - 2"/>
    <n v="9058.73"/>
    <s v="tier - 3"/>
  </r>
  <r>
    <s v="Id2112"/>
    <s v=" Ms"/>
    <s v="Vespa"/>
    <n v="30.305"/>
    <n v="5.08"/>
    <s v="No"/>
    <x v="1"/>
    <x v="0"/>
    <x v="1"/>
    <s v="No"/>
    <s v="Obesity"/>
    <s v="Normal"/>
    <d v="1972-12-07T00:00:00"/>
    <x v="21"/>
    <s v="R1012"/>
    <s v="tier - 2"/>
    <n v="9048.0300000000007"/>
    <s v="tier - 2"/>
  </r>
  <r>
    <s v="Id2113"/>
    <s v=" Ms"/>
    <s v="Meadows"/>
    <n v="30.114999999999998"/>
    <n v="4.38"/>
    <s v="No"/>
    <x v="1"/>
    <x v="0"/>
    <x v="1"/>
    <s v="No"/>
    <s v="Obesity"/>
    <s v="Normal"/>
    <d v="1993-12-01T00:00:00"/>
    <x v="24"/>
    <s v="R1012"/>
    <s v="tier - 3"/>
    <n v="9010.2000000000007"/>
    <s v="tier - 2"/>
  </r>
  <r>
    <s v="Id2114"/>
    <s v=" Ms"/>
    <s v="Toppen"/>
    <n v="24.09"/>
    <n v="4.79"/>
    <s v="No"/>
    <x v="1"/>
    <x v="0"/>
    <x v="1"/>
    <s v="No"/>
    <s v="Normal Weight"/>
    <s v="Normal"/>
    <d v="1979-12-16T00:00:00"/>
    <x v="22"/>
    <s v="R1021"/>
    <s v="tier - 1"/>
    <n v="8998.43"/>
    <s v="tier - 2"/>
  </r>
  <r>
    <s v="Id2115"/>
    <s v=" Ms"/>
    <s v="Ermer"/>
    <n v="28.215"/>
    <n v="4.21"/>
    <s v="No"/>
    <x v="1"/>
    <x v="0"/>
    <x v="1"/>
    <s v="No"/>
    <s v="Overweight"/>
    <s v="Normal"/>
    <d v="1973-10-11T00:00:00"/>
    <x v="19"/>
    <s v="R1012"/>
    <s v="tier - 1"/>
    <n v="8988.16"/>
    <s v="tier - 2"/>
  </r>
  <r>
    <s v="Id2116"/>
    <s v=" Ms"/>
    <s v="Dionne"/>
    <n v="26.315000000000001"/>
    <n v="5.47"/>
    <s v="No"/>
    <x v="1"/>
    <x v="0"/>
    <x v="1"/>
    <s v="No"/>
    <s v="Overweight"/>
    <s v="Normal"/>
    <d v="1974-07-21T00:00:00"/>
    <x v="28"/>
    <s v="R1011"/>
    <s v="tier - 2"/>
    <n v="8978.19"/>
    <s v="tier - 2"/>
  </r>
  <r>
    <s v="Id2117"/>
    <s v=" Ms"/>
    <s v="Stasulli"/>
    <n v="25.08"/>
    <n v="5.09"/>
    <s v="No"/>
    <x v="1"/>
    <x v="0"/>
    <x v="1"/>
    <s v="No"/>
    <s v="Overweight"/>
    <s v="Normal"/>
    <d v="1974-09-08T00:00:00"/>
    <x v="29"/>
    <s v="R1013"/>
    <s v="tier - 2"/>
    <n v="8968.33"/>
    <s v="tier - 3"/>
  </r>
  <r>
    <s v="Id2118"/>
    <s v=" Mr"/>
    <s v="Duran"/>
    <n v="15.41"/>
    <n v="5.08"/>
    <s v="No"/>
    <x v="0"/>
    <x v="0"/>
    <x v="0"/>
    <s v="No"/>
    <s v="Underweight"/>
    <s v="Normal"/>
    <d v="1983-07-15T00:00:00"/>
    <x v="7"/>
    <s v="R1011"/>
    <s v="tier - 3"/>
    <n v="8965.7999999999993"/>
    <s v="tier - 2"/>
  </r>
  <r>
    <s v="Id2119"/>
    <s v=" Mr"/>
    <s v="Klundt"/>
    <n v="23.83"/>
    <n v="5.68"/>
    <s v="No"/>
    <x v="0"/>
    <x v="0"/>
    <x v="0"/>
    <s v="No"/>
    <s v="Normal Weight"/>
    <s v="Normal"/>
    <d v="1974-08-17T00:00:00"/>
    <x v="30"/>
    <s v="R1024"/>
    <s v="tier - 2"/>
    <n v="8964.06"/>
    <s v="tier - 3"/>
  </r>
  <r>
    <s v="Id2120"/>
    <s v=" Ms"/>
    <s v="Waters"/>
    <n v="36"/>
    <n v="4.66"/>
    <s v="No"/>
    <x v="1"/>
    <x v="0"/>
    <x v="1"/>
    <s v="No"/>
    <s v="Obesity"/>
    <s v="Normal"/>
    <d v="1976-12-25T00:00:00"/>
    <x v="43"/>
    <s v="R1013"/>
    <s v="tier - 2"/>
    <n v="8944.1200000000008"/>
    <s v="tier - 3"/>
  </r>
  <r>
    <s v="Id2121"/>
    <s v=" Ms"/>
    <s v="Rusk"/>
    <n v="28.82"/>
    <n v="5.59"/>
    <s v="No"/>
    <x v="1"/>
    <x v="0"/>
    <x v="1"/>
    <s v="No"/>
    <s v="Overweight"/>
    <s v="Normal"/>
    <d v="1972-06-06T00:00:00"/>
    <x v="31"/>
    <s v="R1013"/>
    <s v="tier - 1"/>
    <n v="8932.08"/>
    <s v="tier - 2"/>
  </r>
  <r>
    <s v="Id2122"/>
    <s v=" Ms"/>
    <s v="Gersbach"/>
    <n v="28.05"/>
    <n v="6.2"/>
    <s v="No"/>
    <x v="1"/>
    <x v="0"/>
    <x v="1"/>
    <s v="No"/>
    <s v="Overweight"/>
    <s v="Prediabetes"/>
    <d v="1975-07-07T00:00:00"/>
    <x v="29"/>
    <s v="R1026"/>
    <s v="tier - 2"/>
    <n v="8930.93"/>
    <s v="tier - 2"/>
  </r>
  <r>
    <s v="Id2123"/>
    <s v=" Ms"/>
    <s v="Taylor-Watson"/>
    <n v="27.1"/>
    <n v="4.45"/>
    <s v="No"/>
    <x v="1"/>
    <x v="0"/>
    <x v="1"/>
    <s v="No"/>
    <s v="Overweight"/>
    <s v="Normal"/>
    <d v="1967-09-06T00:00:00"/>
    <x v="16"/>
    <s v="R1025"/>
    <s v="tier - 2"/>
    <n v="8908.4699999999993"/>
    <s v="tier - 3"/>
  </r>
  <r>
    <s v="Id2124"/>
    <s v=" Ms"/>
    <s v="Crawford"/>
    <n v="24.3"/>
    <n v="6.1"/>
    <s v="yes"/>
    <x v="1"/>
    <x v="0"/>
    <x v="1"/>
    <s v="No"/>
    <s v="Normal Weight"/>
    <s v="Prediabetes"/>
    <d v="1997-11-28T00:00:00"/>
    <x v="16"/>
    <s v="R1012"/>
    <s v="tier - 2"/>
    <n v="8906.14"/>
    <s v="tier - 2"/>
  </r>
  <r>
    <s v="Id2125"/>
    <s v=" Ms"/>
    <s v="Levitsky"/>
    <n v="30.72"/>
    <n v="6.06"/>
    <s v="No"/>
    <x v="1"/>
    <x v="0"/>
    <x v="1"/>
    <s v="No"/>
    <s v="Obesity"/>
    <s v="Prediabetes"/>
    <d v="1978-12-16T00:00:00"/>
    <x v="31"/>
    <s v="R1013"/>
    <s v="tier - 3"/>
    <n v="8891.14"/>
    <s v="tier - 2"/>
  </r>
  <r>
    <s v="Id2126"/>
    <s v=" Ms"/>
    <s v="Carroll"/>
    <n v="37.43"/>
    <n v="4.5599999999999996"/>
    <s v="No"/>
    <x v="0"/>
    <x v="1"/>
    <x v="1"/>
    <s v="No"/>
    <s v="Obesity"/>
    <s v="Normal"/>
    <d v="1973-09-09T00:00:00"/>
    <x v="40"/>
    <s v="R1011"/>
    <s v="tier - 3"/>
    <n v="8890.59"/>
    <s v="tier - 2"/>
  </r>
  <r>
    <s v="Id2127"/>
    <s v=" Mr"/>
    <s v="Campos"/>
    <n v="25.74"/>
    <n v="6.41"/>
    <s v="yes"/>
    <x v="0"/>
    <x v="1"/>
    <x v="1"/>
    <s v="No"/>
    <s v="Overweight"/>
    <s v="Prediabetes"/>
    <d v="1974-06-18T00:00:00"/>
    <x v="3"/>
    <s v="R1012"/>
    <s v="tier - 3"/>
    <n v="8871.15"/>
    <s v="tier - 2"/>
  </r>
  <r>
    <s v="Id2128"/>
    <s v=" Ms"/>
    <s v="Flajslik"/>
    <n v="36.575000000000003"/>
    <n v="5.57"/>
    <s v="No"/>
    <x v="0"/>
    <x v="1"/>
    <x v="1"/>
    <s v="No"/>
    <s v="Obesity"/>
    <s v="Normal"/>
    <d v="1972-11-22T00:00:00"/>
    <x v="16"/>
    <s v="R1016"/>
    <s v="tier - 2"/>
    <n v="8835.26"/>
    <s v="tier - 3"/>
  </r>
  <r>
    <s v="Id2129"/>
    <s v=" Ms"/>
    <s v="Chua"/>
    <n v="35.15"/>
    <n v="5.47"/>
    <s v="No"/>
    <x v="0"/>
    <x v="1"/>
    <x v="1"/>
    <s v="No"/>
    <s v="Obesity"/>
    <s v="Normal"/>
    <d v="1972-11-14T00:00:00"/>
    <x v="14"/>
    <s v="R1013"/>
    <s v="tier - 1"/>
    <n v="8827.2099999999991"/>
    <s v="tier - 3"/>
  </r>
  <r>
    <s v="Id2130"/>
    <s v=" Ms"/>
    <s v="Wiltse"/>
    <n v="32.11"/>
    <n v="4.43"/>
    <s v="No"/>
    <x v="0"/>
    <x v="1"/>
    <x v="1"/>
    <s v="No"/>
    <s v="Obesity"/>
    <s v="Normal"/>
    <d v="1988-08-22T00:00:00"/>
    <x v="30"/>
    <s v="R1011"/>
    <s v="tier - 1"/>
    <n v="8824.27"/>
    <s v="tier - 2"/>
  </r>
  <r>
    <s v="Id2131"/>
    <s v=" Ms"/>
    <s v="Fisher"/>
    <n v="30.495000000000001"/>
    <n v="4.95"/>
    <s v="No"/>
    <x v="0"/>
    <x v="1"/>
    <x v="1"/>
    <s v="No"/>
    <s v="Obesity"/>
    <s v="Normal"/>
    <d v="1976-10-19T00:00:00"/>
    <x v="30"/>
    <s v="R1012"/>
    <s v="tier - 3"/>
    <n v="8823.99"/>
    <s v="tier - 2"/>
  </r>
  <r>
    <s v="Id2132"/>
    <s v=" Mr"/>
    <s v="Wilzbacher"/>
    <n v="29.24"/>
    <n v="4.04"/>
    <s v="No"/>
    <x v="1"/>
    <x v="0"/>
    <x v="1"/>
    <s v="No"/>
    <s v="Overweight"/>
    <s v="Normal"/>
    <d v="1976-06-14T00:00:00"/>
    <x v="31"/>
    <s v="R1013"/>
    <s v="tier - 1"/>
    <n v="8823.2800000000007"/>
    <s v="tier - 2"/>
  </r>
  <r>
    <s v="Id2133"/>
    <s v=" Ms"/>
    <s v="Thayer"/>
    <n v="22.515000000000001"/>
    <n v="5.93"/>
    <s v="No"/>
    <x v="0"/>
    <x v="1"/>
    <x v="1"/>
    <s v="No"/>
    <s v="Normal Weight"/>
    <s v="Prediabetes"/>
    <d v="2001-11-07T00:00:00"/>
    <x v="4"/>
    <s v="R1012"/>
    <s v="tier - 3"/>
    <n v="8821.8799999999992"/>
    <s v="tier - 2"/>
  </r>
  <r>
    <s v="Id2134"/>
    <s v=" Mr"/>
    <s v="Brosseau"/>
    <n v="15.65"/>
    <n v="4.2300000000000004"/>
    <s v="No"/>
    <x v="0"/>
    <x v="0"/>
    <x v="0"/>
    <s v="No"/>
    <s v="Underweight"/>
    <s v="Normal"/>
    <d v="1965-08-29T00:00:00"/>
    <x v="34"/>
    <s v="R1017"/>
    <s v="tier - 2"/>
    <n v="8800.49"/>
    <s v="tier - 3"/>
  </r>
  <r>
    <s v="Id2135"/>
    <s v=" Mr"/>
    <s v="Phares"/>
    <n v="27.36"/>
    <n v="5.59"/>
    <s v="yes"/>
    <x v="0"/>
    <x v="0"/>
    <x v="0"/>
    <s v="No"/>
    <s v="Overweight"/>
    <s v="Normal"/>
    <d v="1971-06-18T00:00:00"/>
    <x v="4"/>
    <s v="R1012"/>
    <s v="tier - 1"/>
    <n v="8798.59"/>
    <s v="tier - 2"/>
  </r>
  <r>
    <s v="Id2136"/>
    <s v=" Mr"/>
    <s v="Curley"/>
    <n v="22.3"/>
    <n v="4.8899999999999997"/>
    <s v="yes"/>
    <x v="0"/>
    <x v="0"/>
    <x v="0"/>
    <s v="No"/>
    <s v="Normal Weight"/>
    <s v="Normal"/>
    <d v="1971-08-23T00:00:00"/>
    <x v="31"/>
    <s v="R1013"/>
    <s v="tier - 3"/>
    <n v="8782.4699999999993"/>
    <s v="tier - 2"/>
  </r>
  <r>
    <s v="Id2137"/>
    <s v=" Mr"/>
    <s v="Johnston"/>
    <n v="26.03"/>
    <n v="5.81"/>
    <s v="yes"/>
    <x v="0"/>
    <x v="0"/>
    <x v="0"/>
    <s v="No"/>
    <s v="Overweight"/>
    <s v="Prediabetes"/>
    <d v="1974-09-06T00:00:00"/>
    <x v="13"/>
    <s v="R1012"/>
    <s v="tier - 3"/>
    <n v="8765.25"/>
    <s v="tier - 2"/>
  </r>
  <r>
    <s v="Id2138"/>
    <s v=" Mrs"/>
    <s v="Padula"/>
    <n v="27.74"/>
    <n v="4.29"/>
    <s v="No"/>
    <x v="1"/>
    <x v="0"/>
    <x v="1"/>
    <s v="No"/>
    <s v="Overweight"/>
    <s v="Normal"/>
    <d v="1969-09-09T00:00:00"/>
    <x v="45"/>
    <s v="R1012"/>
    <s v="tier - 1"/>
    <n v="8760.1200000000008"/>
    <s v="tier - 2"/>
  </r>
  <r>
    <s v="Id2139"/>
    <s v=" Mr"/>
    <s v="Gamirov"/>
    <n v="32.11"/>
    <n v="4.03"/>
    <s v="yes"/>
    <x v="1"/>
    <x v="0"/>
    <x v="2"/>
    <s v="No"/>
    <s v="Obesity"/>
    <s v="Normal"/>
    <d v="1999-08-23T00:00:00"/>
    <x v="16"/>
    <s v="R1025"/>
    <s v="tier - 3"/>
    <n v="8747.68"/>
    <s v="tier - 2"/>
  </r>
  <r>
    <s v="Id2140"/>
    <s v=" Mr"/>
    <s v="Briot"/>
    <n v="25.175000000000001"/>
    <n v="6.29"/>
    <s v="yes"/>
    <x v="1"/>
    <x v="0"/>
    <x v="2"/>
    <s v="No"/>
    <s v="Overweight"/>
    <s v="Prediabetes"/>
    <d v="1973-06-25T00:00:00"/>
    <x v="29"/>
    <s v="R1024"/>
    <s v="tier - 3"/>
    <n v="8703.4599999999991"/>
    <s v="tier - 3"/>
  </r>
  <r>
    <s v="Id2141"/>
    <s v=" Ms"/>
    <s v="De Hueck"/>
    <n v="39.49"/>
    <n v="4.4800000000000004"/>
    <s v="yes"/>
    <x v="0"/>
    <x v="0"/>
    <x v="0"/>
    <s v="No"/>
    <s v="Obesity"/>
    <s v="Normal"/>
    <d v="1980-10-28T00:00:00"/>
    <x v="29"/>
    <s v="R1011"/>
    <s v="tier - 3"/>
    <n v="8701.84"/>
    <s v="tier - 2"/>
  </r>
  <r>
    <s v="Id2142"/>
    <s v=" Ms"/>
    <s v="Putt"/>
    <n v="34.869999999999997"/>
    <n v="5.51"/>
    <s v="yes"/>
    <x v="0"/>
    <x v="0"/>
    <x v="0"/>
    <s v="No"/>
    <s v="Obesity"/>
    <s v="Normal"/>
    <d v="1973-10-11T00:00:00"/>
    <x v="31"/>
    <s v="R1023"/>
    <s v="tier - 1"/>
    <n v="8688.86"/>
    <s v="tier - 2"/>
  </r>
  <r>
    <s v="Id2143"/>
    <s v=" Ms"/>
    <s v="Deiman"/>
    <n v="34.6"/>
    <n v="4.5"/>
    <s v="yes"/>
    <x v="0"/>
    <x v="0"/>
    <x v="0"/>
    <s v="No"/>
    <s v="Obesity"/>
    <s v="Normal"/>
    <d v="1974-08-16T00:00:00"/>
    <x v="15"/>
    <s v="R1013"/>
    <s v="tier - 1"/>
    <n v="8671.19"/>
    <s v="tier - 2"/>
  </r>
  <r>
    <s v="Id2144"/>
    <s v=" Ms"/>
    <s v="Bonanni"/>
    <n v="25.8"/>
    <n v="6.29"/>
    <s v="yes"/>
    <x v="0"/>
    <x v="0"/>
    <x v="0"/>
    <s v="No"/>
    <s v="Overweight"/>
    <s v="Prediabetes"/>
    <d v="1969-08-10T00:00:00"/>
    <x v="35"/>
    <s v="R1011"/>
    <s v="tier - 3"/>
    <n v="8665.14"/>
    <s v="tier - 2"/>
  </r>
  <r>
    <s v="Id2145"/>
    <s v=" Mr"/>
    <s v="Stein"/>
    <n v="35.86"/>
    <n v="4.33"/>
    <s v="No"/>
    <x v="0"/>
    <x v="0"/>
    <x v="1"/>
    <s v="No"/>
    <s v="Obesity"/>
    <s v="Normal"/>
    <d v="1965-10-21T00:00:00"/>
    <x v="15"/>
    <s v="R1011"/>
    <s v="tier - 2"/>
    <n v="8665.09"/>
    <s v="tier - 3"/>
  </r>
  <r>
    <s v="Id2146"/>
    <s v=" Mr"/>
    <s v="Laumann"/>
    <n v="40.47"/>
    <n v="11.15"/>
    <s v="No"/>
    <x v="0"/>
    <x v="0"/>
    <x v="0"/>
    <s v="No"/>
    <s v="Obesity"/>
    <s v="Diabetes"/>
    <d v="1975-08-03T00:00:00"/>
    <x v="30"/>
    <s v="R1012"/>
    <s v="tier - 2"/>
    <n v="8627.5400000000009"/>
    <s v="tier - 2"/>
  </r>
  <r>
    <s v="Id2147"/>
    <s v=" Mr"/>
    <s v="Galaviz"/>
    <n v="32.01"/>
    <n v="6.45"/>
    <s v="No"/>
    <x v="0"/>
    <x v="0"/>
    <x v="1"/>
    <s v="No"/>
    <s v="Obesity"/>
    <s v="Prediabetes"/>
    <d v="1977-09-02T00:00:00"/>
    <x v="16"/>
    <s v="R1013"/>
    <s v="tier - 3"/>
    <n v="8615.2999999999993"/>
    <s v="tier - 2"/>
  </r>
  <r>
    <s v="Id2148"/>
    <s v=" Mr"/>
    <s v="Piper"/>
    <n v="33"/>
    <n v="9.27"/>
    <s v="No"/>
    <x v="0"/>
    <x v="0"/>
    <x v="0"/>
    <s v="No"/>
    <s v="Obesity"/>
    <s v="Diabetes"/>
    <d v="1979-07-17T00:00:00"/>
    <x v="46"/>
    <s v="R1011"/>
    <s v="tier - 2"/>
    <n v="8606.2199999999993"/>
    <s v="tier - 1"/>
  </r>
  <r>
    <s v="Id2149"/>
    <s v=" Mr"/>
    <s v="Cantini"/>
    <n v="29.3"/>
    <n v="6.15"/>
    <s v="No"/>
    <x v="0"/>
    <x v="0"/>
    <x v="1"/>
    <s v="No"/>
    <s v="Overweight"/>
    <s v="Prediabetes"/>
    <d v="1977-10-15T00:00:00"/>
    <x v="15"/>
    <s v="R1011"/>
    <s v="tier - 2"/>
    <n v="8605.36"/>
    <s v="tier - 2"/>
  </r>
  <r>
    <s v="Id2150"/>
    <s v=" Mr"/>
    <s v="Hartman"/>
    <n v="25.8"/>
    <n v="4.13"/>
    <s v="No"/>
    <x v="0"/>
    <x v="0"/>
    <x v="1"/>
    <s v="No"/>
    <s v="Overweight"/>
    <s v="Normal"/>
    <d v="1977-09-24T00:00:00"/>
    <x v="20"/>
    <s v="R1021"/>
    <s v="tier - 1"/>
    <n v="8603.82"/>
    <s v="tier - 2"/>
  </r>
  <r>
    <s v="Id2151"/>
    <s v=" Mr"/>
    <s v="Werhane"/>
    <n v="23.4"/>
    <n v="4.24"/>
    <s v="No"/>
    <x v="0"/>
    <x v="0"/>
    <x v="1"/>
    <s v="No"/>
    <s v="Normal Weight"/>
    <s v="Normal"/>
    <d v="1973-07-11T00:00:00"/>
    <x v="19"/>
    <s v="R1017"/>
    <s v="tier - 1"/>
    <n v="8601.33"/>
    <s v="tier - 2"/>
  </r>
  <r>
    <s v="Id2152"/>
    <s v=" Mr"/>
    <s v="Davies"/>
    <n v="27.93"/>
    <n v="9.8800000000000008"/>
    <s v="No"/>
    <x v="0"/>
    <x v="0"/>
    <x v="0"/>
    <s v="No"/>
    <s v="Overweight"/>
    <s v="Diabetes"/>
    <d v="1983-07-25T00:00:00"/>
    <x v="17"/>
    <s v="R1012"/>
    <s v="tier - 3"/>
    <n v="8596.83"/>
    <s v="tier - 2"/>
  </r>
  <r>
    <s v="Id2153"/>
    <s v=" Mr"/>
    <s v="Hummel"/>
    <n v="22"/>
    <n v="9.5"/>
    <s v="No"/>
    <x v="0"/>
    <x v="0"/>
    <x v="0"/>
    <s v="No"/>
    <s v="Normal Weight"/>
    <s v="Diabetes"/>
    <d v="1983-12-30T00:00:00"/>
    <x v="4"/>
    <s v="R1013"/>
    <s v="tier - 1"/>
    <n v="8582.2999999999993"/>
    <s v="tier - 2"/>
  </r>
  <r>
    <s v="Id2154"/>
    <s v=" Mr"/>
    <s v="Lutz"/>
    <n v="36.86"/>
    <n v="4.97"/>
    <s v="yes"/>
    <x v="0"/>
    <x v="0"/>
    <x v="0"/>
    <s v="No"/>
    <s v="Obesity"/>
    <s v="Normal"/>
    <d v="1987-11-11T00:00:00"/>
    <x v="33"/>
    <s v="R1012"/>
    <s v="tier - 2"/>
    <n v="8573.2999999999993"/>
    <s v="tier - 2"/>
  </r>
  <r>
    <s v="Id2155"/>
    <s v=" Mr"/>
    <s v="Waters"/>
    <n v="31.254999999999999"/>
    <n v="5.49"/>
    <s v="yes"/>
    <x v="0"/>
    <x v="0"/>
    <x v="0"/>
    <s v="No"/>
    <s v="Obesity"/>
    <s v="Normal"/>
    <d v="1982-12-06T00:00:00"/>
    <x v="22"/>
    <s v="R1017"/>
    <s v="tier - 2"/>
    <n v="8572.0400000000009"/>
    <s v="tier - 2"/>
  </r>
  <r>
    <s v="Id2156"/>
    <s v=" Mr"/>
    <s v="Viglienzoni"/>
    <n v="23.06"/>
    <n v="4.47"/>
    <s v="No"/>
    <x v="0"/>
    <x v="0"/>
    <x v="0"/>
    <s v="No"/>
    <s v="Normal Weight"/>
    <s v="Normal"/>
    <d v="1975-09-26T00:00:00"/>
    <x v="33"/>
    <s v="R1011"/>
    <s v="tier - 3"/>
    <n v="8569.86"/>
    <s v="tier - 2"/>
  </r>
  <r>
    <s v="Id2157"/>
    <s v=" Mr"/>
    <s v="Rathbun"/>
    <n v="28.975000000000001"/>
    <n v="4.34"/>
    <s v="yes"/>
    <x v="0"/>
    <x v="0"/>
    <x v="0"/>
    <s v="No"/>
    <s v="Overweight"/>
    <s v="Normal"/>
    <d v="1988-09-21T00:00:00"/>
    <x v="34"/>
    <s v="R1014"/>
    <s v="tier - 1"/>
    <n v="8567.25"/>
    <s v="tier - 2"/>
  </r>
  <r>
    <s v="Id2158"/>
    <s v=" Ms"/>
    <s v="crane"/>
    <n v="33.299999999999997"/>
    <n v="9.49"/>
    <s v="No"/>
    <x v="0"/>
    <x v="0"/>
    <x v="0"/>
    <s v="No"/>
    <s v="Obesity"/>
    <s v="Diabetes"/>
    <d v="1975-08-21T00:00:00"/>
    <x v="16"/>
    <s v="R1013"/>
    <s v="tier - 1"/>
    <n v="8556.91"/>
    <s v="tier - 2"/>
  </r>
  <r>
    <s v="Id2159"/>
    <s v=" Ms"/>
    <s v="Conant"/>
    <n v="33"/>
    <n v="10.16"/>
    <s v="No"/>
    <x v="0"/>
    <x v="0"/>
    <x v="0"/>
    <s v="No"/>
    <s v="Obesity"/>
    <s v="Diabetes"/>
    <d v="1975-08-06T00:00:00"/>
    <x v="15"/>
    <s v="R1019"/>
    <s v="tier - 2"/>
    <n v="8551.35"/>
    <s v="tier - 2"/>
  </r>
  <r>
    <s v="Id2160"/>
    <s v=" Ms"/>
    <s v="Huyser-Wierenga"/>
    <n v="31.46"/>
    <n v="11.19"/>
    <s v="No"/>
    <x v="0"/>
    <x v="0"/>
    <x v="0"/>
    <s v="No"/>
    <s v="Obesity"/>
    <s v="Diabetes"/>
    <d v="1975-11-06T00:00:00"/>
    <x v="19"/>
    <s v="R1013"/>
    <s v="tier - 3"/>
    <n v="8539.67"/>
    <s v="tier - 2"/>
  </r>
  <r>
    <s v="Id2161"/>
    <s v=" Ms"/>
    <s v="Natalini"/>
    <n v="29.6"/>
    <n v="11.03"/>
    <s v="No"/>
    <x v="0"/>
    <x v="0"/>
    <x v="0"/>
    <s v="No"/>
    <s v="Overweight"/>
    <s v="Diabetes"/>
    <d v="1981-12-27T00:00:00"/>
    <x v="40"/>
    <s v="R1013"/>
    <s v="tier - 3"/>
    <n v="8538.2900000000009"/>
    <s v="tier - 2"/>
  </r>
  <r>
    <s v="Id2162"/>
    <s v=" Ms"/>
    <s v="Robbins"/>
    <n v="22.05"/>
    <n v="4.43"/>
    <s v="yes"/>
    <x v="0"/>
    <x v="0"/>
    <x v="0"/>
    <s v="No"/>
    <s v="Normal Weight"/>
    <s v="Normal"/>
    <d v="1983-07-24T00:00:00"/>
    <x v="44"/>
    <s v="R1013"/>
    <s v="tier - 3"/>
    <n v="8534.67"/>
    <s v="tier - 2"/>
  </r>
  <r>
    <s v="Id2163"/>
    <s v=" Mrs"/>
    <s v="Stanislav"/>
    <n v="27.06"/>
    <n v="6.14"/>
    <s v="No"/>
    <x v="1"/>
    <x v="0"/>
    <x v="1"/>
    <s v="No"/>
    <s v="Overweight"/>
    <s v="Prediabetes"/>
    <d v="1977-07-26T00:00:00"/>
    <x v="17"/>
    <s v="R1021"/>
    <s v="tier - 2"/>
    <n v="8527.5300000000007"/>
    <s v="tier - 2"/>
  </r>
  <r>
    <s v="Id2164"/>
    <s v=" Ms"/>
    <s v="Meyer"/>
    <n v="20.49"/>
    <n v="4.87"/>
    <s v="No"/>
    <x v="0"/>
    <x v="0"/>
    <x v="0"/>
    <s v="No"/>
    <s v="Normal Weight"/>
    <s v="Normal"/>
    <d v="1979-08-13T00:00:00"/>
    <x v="30"/>
    <s v="R1021"/>
    <s v="tier - 2"/>
    <n v="8522"/>
    <s v="tier - 2"/>
  </r>
  <r>
    <s v="Id2165"/>
    <s v=" Mr"/>
    <s v="Mears"/>
    <n v="28.4"/>
    <n v="4.3"/>
    <s v="No"/>
    <x v="0"/>
    <x v="1"/>
    <x v="1"/>
    <s v="No"/>
    <s v="Overweight"/>
    <s v="Normal"/>
    <d v="1977-12-29T00:00:00"/>
    <x v="36"/>
    <s v="R1013"/>
    <s v="tier - 3"/>
    <n v="8520.0300000000007"/>
    <s v="tier - 2"/>
  </r>
  <r>
    <s v="Id2166"/>
    <s v=" Mr"/>
    <s v="Neill"/>
    <n v="41.91"/>
    <n v="6.19"/>
    <s v="No"/>
    <x v="0"/>
    <x v="0"/>
    <x v="0"/>
    <s v="No"/>
    <s v="Obesity"/>
    <s v="Prediabetes"/>
    <d v="1977-06-21T00:00:00"/>
    <x v="30"/>
    <s v="R1012"/>
    <s v="tier - 1"/>
    <n v="8516.83"/>
    <s v="tier - 2"/>
  </r>
  <r>
    <s v="Id2167"/>
    <s v=" Mr"/>
    <s v="Tola"/>
    <n v="24.6"/>
    <n v="6.19"/>
    <s v="No"/>
    <x v="0"/>
    <x v="1"/>
    <x v="1"/>
    <s v="No"/>
    <s v="Normal Weight"/>
    <s v="Prediabetes"/>
    <d v="1977-12-26T00:00:00"/>
    <x v="29"/>
    <s v="R1011"/>
    <s v="tier - 2"/>
    <n v="8515.76"/>
    <s v="tier - 2"/>
  </r>
  <r>
    <s v="Id2168"/>
    <s v=" Mr"/>
    <s v="Briskman"/>
    <n v="20.9"/>
    <n v="5.12"/>
    <s v="No"/>
    <x v="0"/>
    <x v="1"/>
    <x v="1"/>
    <s v="No"/>
    <s v="Normal Weight"/>
    <s v="Normal"/>
    <d v="1993-11-10T00:00:00"/>
    <x v="29"/>
    <s v="R1011"/>
    <s v="tier - 1"/>
    <n v="8471.65"/>
    <s v="tier - 2"/>
  </r>
  <r>
    <s v="Id2169"/>
    <s v=" Mr"/>
    <s v="Ritzenhein"/>
    <n v="34.4"/>
    <n v="4.04"/>
    <s v="No"/>
    <x v="0"/>
    <x v="0"/>
    <x v="0"/>
    <s v="No"/>
    <s v="Obesity"/>
    <s v="Normal"/>
    <d v="1992-09-09T00:00:00"/>
    <x v="15"/>
    <s v="R1011"/>
    <s v="tier - 2"/>
    <n v="8466.35"/>
    <s v="tier - 2"/>
  </r>
  <r>
    <s v="Id2170"/>
    <s v=" Mr"/>
    <s v="Malkowski"/>
    <n v="32.56"/>
    <n v="5.36"/>
    <s v="No"/>
    <x v="0"/>
    <x v="0"/>
    <x v="0"/>
    <s v="No"/>
    <s v="Obesity"/>
    <s v="Normal"/>
    <d v="1984-06-19T00:00:00"/>
    <x v="18"/>
    <s v="R1024"/>
    <s v="tier - 2"/>
    <n v="8450.82"/>
    <s v="tier - 2"/>
  </r>
  <r>
    <s v="Id2171"/>
    <s v=" Ms"/>
    <s v="Andreyko"/>
    <n v="27.98"/>
    <n v="4.38"/>
    <s v="No"/>
    <x v="1"/>
    <x v="0"/>
    <x v="1"/>
    <s v="No"/>
    <s v="Overweight"/>
    <s v="Normal"/>
    <d v="1966-06-12T00:00:00"/>
    <x v="32"/>
    <s v="R1024"/>
    <s v="tier - 1"/>
    <n v="8448.66"/>
    <s v="tier - 3"/>
  </r>
  <r>
    <s v="Id2172"/>
    <s v=" Mr"/>
    <s v="Landry"/>
    <n v="26.51"/>
    <n v="4.58"/>
    <s v="No"/>
    <x v="0"/>
    <x v="0"/>
    <x v="0"/>
    <s v="No"/>
    <s v="Overweight"/>
    <s v="Normal"/>
    <d v="1972-09-04T00:00:00"/>
    <x v="31"/>
    <s v="R1013"/>
    <s v="tier - 1"/>
    <n v="8444.4699999999993"/>
    <s v="tier - 3"/>
  </r>
  <r>
    <s v="Id2173"/>
    <s v=" Mr"/>
    <s v="Lozier"/>
    <n v="29.734999999999999"/>
    <n v="11.92"/>
    <s v="No"/>
    <x v="0"/>
    <x v="0"/>
    <x v="0"/>
    <s v="No"/>
    <s v="Overweight"/>
    <s v="Diabetes"/>
    <d v="1972-09-09T00:00:00"/>
    <x v="31"/>
    <s v="R1011"/>
    <s v="tier - 3"/>
    <n v="8442.67"/>
    <s v="tier - 2"/>
  </r>
  <r>
    <s v="Id2174"/>
    <s v=" Ms"/>
    <s v="O'Brien"/>
    <n v="40.5"/>
    <n v="5.4"/>
    <s v="No"/>
    <x v="0"/>
    <x v="1"/>
    <x v="1"/>
    <s v="No"/>
    <s v="Obesity"/>
    <s v="Normal"/>
    <d v="1963-09-24T00:00:00"/>
    <x v="35"/>
    <s v="R1011"/>
    <s v="tier - 2"/>
    <n v="8440.0499999999993"/>
    <s v="tier - 3"/>
  </r>
  <r>
    <s v="Id2175"/>
    <s v=" Mr"/>
    <s v="Rodas"/>
    <n v="25.64"/>
    <n v="4.76"/>
    <s v="No"/>
    <x v="0"/>
    <x v="0"/>
    <x v="1"/>
    <s v="No"/>
    <s v="Overweight"/>
    <s v="Normal"/>
    <d v="1975-09-28T00:00:00"/>
    <x v="46"/>
    <s v="R1013"/>
    <s v="tier - 2"/>
    <n v="8428.07"/>
    <s v="tier - 3"/>
  </r>
  <r>
    <s v="Id2176"/>
    <s v=" Ms"/>
    <s v="O'Connor"/>
    <n v="32.9"/>
    <n v="4.78"/>
    <s v="No"/>
    <x v="0"/>
    <x v="1"/>
    <x v="1"/>
    <s v="No"/>
    <s v="Obesity"/>
    <s v="Normal"/>
    <d v="1977-09-04T00:00:00"/>
    <x v="31"/>
    <s v="R1013"/>
    <s v="tier - 1"/>
    <n v="8413.4599999999991"/>
    <s v="tier - 3"/>
  </r>
  <r>
    <s v="Id2177"/>
    <s v=" Ms"/>
    <s v="White"/>
    <n v="29.8"/>
    <n v="4.26"/>
    <s v="No"/>
    <x v="0"/>
    <x v="1"/>
    <x v="1"/>
    <s v="No"/>
    <s v="Overweight"/>
    <s v="Normal"/>
    <d v="1979-06-11T00:00:00"/>
    <x v="20"/>
    <s v="R1012"/>
    <s v="tier - 2"/>
    <n v="8410.0499999999993"/>
    <s v="tier - 2"/>
  </r>
  <r>
    <s v="Id2178"/>
    <s v=" Ms"/>
    <s v="Davenport"/>
    <n v="28.9"/>
    <n v="5.85"/>
    <s v="No"/>
    <x v="0"/>
    <x v="1"/>
    <x v="1"/>
    <s v="No"/>
    <s v="Overweight"/>
    <s v="Prediabetes"/>
    <d v="1971-09-18T00:00:00"/>
    <x v="46"/>
    <s v="R1012"/>
    <s v="tier - 3"/>
    <n v="8400.01"/>
    <s v="tier - 2"/>
  </r>
  <r>
    <s v="Id2179"/>
    <s v=" Ms"/>
    <s v="Karmen"/>
    <n v="24.7"/>
    <n v="5.32"/>
    <s v="No"/>
    <x v="0"/>
    <x v="1"/>
    <x v="1"/>
    <s v="No"/>
    <s v="Normal Weight"/>
    <s v="Normal"/>
    <d v="1971-09-04T00:00:00"/>
    <x v="43"/>
    <s v="R1025"/>
    <s v="tier - 3"/>
    <n v="8396.6200000000008"/>
    <s v="tier - 2"/>
  </r>
  <r>
    <s v="Id2180"/>
    <s v=" Ms"/>
    <s v="Miller"/>
    <n v="20.6"/>
    <n v="5.14"/>
    <s v="No"/>
    <x v="0"/>
    <x v="1"/>
    <x v="1"/>
    <s v="No"/>
    <s v="Normal Weight"/>
    <s v="Normal"/>
    <d v="1976-06-12T00:00:00"/>
    <x v="36"/>
    <s v="R1013"/>
    <s v="tier - 1"/>
    <n v="8347.16"/>
    <s v="tier - 2"/>
  </r>
  <r>
    <s v="Id2181"/>
    <s v=" Ms"/>
    <s v="Lippmann"/>
    <n v="18.600000000000001"/>
    <n v="5"/>
    <s v="No"/>
    <x v="0"/>
    <x v="1"/>
    <x v="1"/>
    <s v="No"/>
    <s v="Normal Weight"/>
    <s v="Normal"/>
    <d v="1976-07-07T00:00:00"/>
    <x v="31"/>
    <s v="R1011"/>
    <s v="tier - 1"/>
    <n v="8342.91"/>
    <s v="tier - 3"/>
  </r>
  <r>
    <s v="Id2182"/>
    <s v=" Ms"/>
    <s v="Klehm"/>
    <n v="17.8"/>
    <n v="4.55"/>
    <s v="No"/>
    <x v="0"/>
    <x v="1"/>
    <x v="1"/>
    <s v="No"/>
    <s v="Underweight"/>
    <s v="Normal"/>
    <d v="1976-07-20T00:00:00"/>
    <x v="40"/>
    <s v="R1013"/>
    <s v="tier - 2"/>
    <n v="8334.59"/>
    <s v="tier - 3"/>
  </r>
  <r>
    <s v="Id2183"/>
    <s v=" Mr"/>
    <s v="Murphy"/>
    <n v="35.200000000000003"/>
    <n v="5.97"/>
    <s v="No"/>
    <x v="1"/>
    <x v="0"/>
    <x v="1"/>
    <s v="No"/>
    <s v="Obesity"/>
    <s v="Prediabetes"/>
    <d v="1976-07-12T00:00:00"/>
    <x v="28"/>
    <s v="R1013"/>
    <s v="tier - 2"/>
    <n v="8334.4599999999991"/>
    <s v="tier - 3"/>
  </r>
  <r>
    <s v="Id2184"/>
    <s v=" Mr"/>
    <s v="Desisa"/>
    <n v="33.770000000000003"/>
    <n v="4.0199999999999996"/>
    <s v="No"/>
    <x v="1"/>
    <x v="0"/>
    <x v="1"/>
    <s v="No"/>
    <s v="Obesity"/>
    <s v="Normal"/>
    <d v="1993-06-22T00:00:00"/>
    <x v="11"/>
    <s v="R1012"/>
    <s v="tier - 1"/>
    <n v="8314.65"/>
    <s v="tier - 2"/>
  </r>
  <r>
    <s v="Id2185"/>
    <s v=" Mr"/>
    <s v="Brooks"/>
    <n v="30.03"/>
    <n v="4.04"/>
    <s v="No"/>
    <x v="1"/>
    <x v="0"/>
    <x v="1"/>
    <s v="No"/>
    <s v="Obesity"/>
    <s v="Normal"/>
    <d v="1979-08-07T00:00:00"/>
    <x v="40"/>
    <s v="R1012"/>
    <s v="tier - 2"/>
    <n v="8310.84"/>
    <s v="tier - 2"/>
  </r>
  <r>
    <s v="Id2186"/>
    <s v=" Mr"/>
    <s v="Stone"/>
    <n v="29.37"/>
    <n v="5.54"/>
    <s v="No"/>
    <x v="1"/>
    <x v="0"/>
    <x v="1"/>
    <s v="No"/>
    <s v="Overweight"/>
    <s v="Normal"/>
    <d v="1978-06-26T00:00:00"/>
    <x v="17"/>
    <s v="R1012"/>
    <s v="tier - 3"/>
    <n v="8302.5400000000009"/>
    <s v="tier - 3"/>
  </r>
  <r>
    <s v="Id2187"/>
    <s v=" Mr"/>
    <s v="Weispfennig"/>
    <n v="28.5"/>
    <n v="4.03"/>
    <s v="No"/>
    <x v="1"/>
    <x v="0"/>
    <x v="1"/>
    <s v="No"/>
    <s v="Overweight"/>
    <s v="Normal"/>
    <d v="1974-06-06T00:00:00"/>
    <x v="43"/>
    <s v="R1013"/>
    <s v="tier - 3"/>
    <n v="8283.68"/>
    <s v="tier - 2"/>
  </r>
  <r>
    <s v="Id2188"/>
    <s v=" Mr"/>
    <s v="Sorrell"/>
    <n v="23.32"/>
    <n v="5.62"/>
    <s v="No"/>
    <x v="1"/>
    <x v="0"/>
    <x v="1"/>
    <s v="No"/>
    <s v="Normal Weight"/>
    <s v="Normal"/>
    <d v="1974-12-22T00:00:00"/>
    <x v="0"/>
    <s v="R1013"/>
    <s v="tier - 2"/>
    <n v="8280.6200000000008"/>
    <s v="tier - 2"/>
  </r>
  <r>
    <s v="Id2189"/>
    <s v=" Mr"/>
    <s v="Morris"/>
    <n v="26.125"/>
    <n v="5.27"/>
    <s v="No"/>
    <x v="1"/>
    <x v="0"/>
    <x v="1"/>
    <s v="No"/>
    <s v="Overweight"/>
    <s v="Normal"/>
    <d v="1974-09-26T00:00:00"/>
    <x v="36"/>
    <s v="R1013"/>
    <s v="tier - 2"/>
    <n v="8277.52"/>
    <s v="tier - 2"/>
  </r>
  <r>
    <s v="Id2190"/>
    <s v=" Mr"/>
    <s v="Marek"/>
    <n v="25.46"/>
    <n v="5.18"/>
    <s v="No"/>
    <x v="1"/>
    <x v="0"/>
    <x v="1"/>
    <s v="No"/>
    <s v="Overweight"/>
    <s v="Normal"/>
    <d v="1974-08-05T00:00:00"/>
    <x v="15"/>
    <s v="R1016"/>
    <s v="tier - 1"/>
    <n v="8269.0400000000009"/>
    <s v="tier - 2"/>
  </r>
  <r>
    <s v="Id2191"/>
    <s v=" Mr"/>
    <s v="Armstrong"/>
    <n v="23.75"/>
    <n v="5.27"/>
    <s v="No"/>
    <x v="1"/>
    <x v="0"/>
    <x v="1"/>
    <s v="No"/>
    <s v="Normal Weight"/>
    <s v="Normal"/>
    <d v="1964-09-05T00:00:00"/>
    <x v="15"/>
    <s v="R1016"/>
    <s v="tier - 3"/>
    <n v="8268"/>
    <s v="tier - 3"/>
  </r>
  <r>
    <s v="Id2192"/>
    <s v=" Mr"/>
    <s v="Werner"/>
    <n v="23.085000000000001"/>
    <n v="5.62"/>
    <s v="No"/>
    <x v="1"/>
    <x v="0"/>
    <x v="1"/>
    <s v="No"/>
    <s v="Normal Weight"/>
    <s v="Normal"/>
    <d v="1982-09-27T00:00:00"/>
    <x v="15"/>
    <s v="R1016"/>
    <s v="tier - 2"/>
    <n v="8252.2800000000007"/>
    <s v="tier - 2"/>
  </r>
  <r>
    <s v="Id2193"/>
    <s v=" Mr"/>
    <s v="Gries"/>
    <n v="22.99"/>
    <n v="5.0599999999999996"/>
    <s v="No"/>
    <x v="1"/>
    <x v="0"/>
    <x v="1"/>
    <s v="No"/>
    <s v="Normal Weight"/>
    <s v="Normal"/>
    <d v="1976-09-02T00:00:00"/>
    <x v="18"/>
    <s v="R1012"/>
    <s v="tier - 2"/>
    <n v="8240.59"/>
    <s v="tier - 2"/>
  </r>
  <r>
    <s v="Id2194"/>
    <s v=" Mr"/>
    <s v="Mills"/>
    <n v="21.47"/>
    <n v="4.6900000000000004"/>
    <s v="No"/>
    <x v="1"/>
    <x v="0"/>
    <x v="1"/>
    <s v="No"/>
    <s v="Normal Weight"/>
    <s v="Normal"/>
    <d v="1976-06-30T00:00:00"/>
    <x v="46"/>
    <s v="R1012"/>
    <s v="tier - 2"/>
    <n v="8233.1"/>
    <s v="tier - 2"/>
  </r>
  <r>
    <s v="Id2195"/>
    <s v=" Mr"/>
    <s v="Penny"/>
    <n v="15.96"/>
    <n v="5.44"/>
    <s v="No"/>
    <x v="1"/>
    <x v="0"/>
    <x v="1"/>
    <s v="No"/>
    <s v="Underweight"/>
    <s v="Normal"/>
    <d v="1976-09-03T00:00:00"/>
    <x v="46"/>
    <s v="R1016"/>
    <s v="tier - 3"/>
    <n v="8232.64"/>
    <s v="tier - 2"/>
  </r>
  <r>
    <s v="Id2196"/>
    <s v=" Mr"/>
    <s v="Hicks"/>
    <n v="39.5"/>
    <n v="5.05"/>
    <s v="No"/>
    <x v="1"/>
    <x v="0"/>
    <x v="1"/>
    <s v="No"/>
    <s v="Obesity"/>
    <s v="Normal"/>
    <d v="1978-06-30T00:00:00"/>
    <x v="14"/>
    <s v="R1013"/>
    <s v="tier - 2"/>
    <n v="8219.2000000000007"/>
    <s v="tier - 2"/>
  </r>
  <r>
    <s v="Id2197"/>
    <s v=" Mr"/>
    <s v="Masayesva"/>
    <n v="33.770000000000003"/>
    <n v="6"/>
    <s v="No"/>
    <x v="1"/>
    <x v="0"/>
    <x v="1"/>
    <s v="No"/>
    <s v="Obesity"/>
    <s v="Prediabetes"/>
    <d v="1978-10-24T00:00:00"/>
    <x v="35"/>
    <s v="R1013"/>
    <s v="tier - 3"/>
    <n v="8211.1"/>
    <s v="tier - 2"/>
  </r>
  <r>
    <s v="Id2198"/>
    <s v=" Mr"/>
    <s v="Paavola"/>
    <n v="26.84"/>
    <n v="5.99"/>
    <s v="yes"/>
    <x v="1"/>
    <x v="0"/>
    <x v="1"/>
    <s v="No"/>
    <s v="Overweight"/>
    <s v="Prediabetes"/>
    <d v="1962-11-23T00:00:00"/>
    <x v="31"/>
    <s v="R1011"/>
    <s v="tier - 3"/>
    <n v="8188.12"/>
    <s v="tier - 3"/>
  </r>
  <r>
    <s v="Id2199"/>
    <s v=" Mr"/>
    <s v="Gehlsen"/>
    <n v="35.53"/>
    <n v="4.3600000000000003"/>
    <s v="No"/>
    <x v="0"/>
    <x v="1"/>
    <x v="1"/>
    <s v="No"/>
    <s v="Obesity"/>
    <s v="Normal"/>
    <d v="1997-10-21T00:00:00"/>
    <x v="46"/>
    <s v="R1011"/>
    <s v="tier - 1"/>
    <n v="8182.89"/>
    <s v="tier - 2"/>
  </r>
  <r>
    <s v="Id2200"/>
    <s v=" Mr"/>
    <s v="Roche"/>
    <n v="30.59"/>
    <n v="4.41"/>
    <s v="No"/>
    <x v="0"/>
    <x v="1"/>
    <x v="1"/>
    <s v="No"/>
    <s v="Obesity"/>
    <s v="Normal"/>
    <d v="1982-06-28T00:00:00"/>
    <x v="34"/>
    <s v="R1013"/>
    <s v="tier - 3"/>
    <n v="8162.72"/>
    <s v="tier - 3"/>
  </r>
  <r>
    <s v="Id2201"/>
    <s v=" Mr"/>
    <s v="Hearn"/>
    <n v="30.59"/>
    <n v="4.17"/>
    <s v="No"/>
    <x v="0"/>
    <x v="1"/>
    <x v="1"/>
    <s v="No"/>
    <s v="Obesity"/>
    <s v="Normal"/>
    <d v="1990-06-21T00:00:00"/>
    <x v="35"/>
    <s v="R1024"/>
    <s v="tier - 3"/>
    <n v="8157.92"/>
    <s v="tier - 2"/>
  </r>
  <r>
    <s v="Id2202"/>
    <s v=" Mr"/>
    <s v="Dimson"/>
    <n v="27.835000000000001"/>
    <n v="4.4400000000000004"/>
    <s v="No"/>
    <x v="0"/>
    <x v="1"/>
    <x v="1"/>
    <s v="No"/>
    <s v="Overweight"/>
    <s v="Normal"/>
    <d v="1973-09-03T00:00:00"/>
    <x v="17"/>
    <s v="R1013"/>
    <s v="tier - 2"/>
    <n v="8125.78"/>
    <s v="tier - 2"/>
  </r>
  <r>
    <s v="Id2203"/>
    <s v=" Ms"/>
    <s v="Slason"/>
    <n v="40.26"/>
    <n v="5.52"/>
    <s v="No"/>
    <x v="1"/>
    <x v="0"/>
    <x v="1"/>
    <s v="No"/>
    <s v="Obesity"/>
    <s v="Normal"/>
    <d v="1973-08-30T00:00:00"/>
    <x v="31"/>
    <s v="R1013"/>
    <s v="tier - 1"/>
    <n v="8124.41"/>
    <s v="tier - 3"/>
  </r>
  <r>
    <s v="Id2204"/>
    <s v=" Ms"/>
    <s v="Gibson"/>
    <n v="39.82"/>
    <n v="6.01"/>
    <s v="No"/>
    <x v="1"/>
    <x v="0"/>
    <x v="1"/>
    <s v="No"/>
    <s v="Obesity"/>
    <s v="Prediabetes"/>
    <d v="1973-12-16T00:00:00"/>
    <x v="3"/>
    <s v="R1013"/>
    <s v="tier - 1"/>
    <n v="8116.68"/>
    <s v="tier - 3"/>
  </r>
  <r>
    <s v="Id2205"/>
    <s v=" Ms"/>
    <s v="Erdos"/>
    <n v="39.159999999999997"/>
    <n v="5.81"/>
    <s v="No"/>
    <x v="1"/>
    <x v="0"/>
    <x v="1"/>
    <s v="No"/>
    <s v="Obesity"/>
    <s v="Prediabetes"/>
    <d v="1978-09-01T00:00:00"/>
    <x v="31"/>
    <s v="R1013"/>
    <s v="tier - 1"/>
    <n v="8116.27"/>
    <s v="tier - 3"/>
  </r>
  <r>
    <s v="Id2206"/>
    <s v=" Mr"/>
    <s v="Cushman"/>
    <n v="25.555"/>
    <n v="4.37"/>
    <s v="No"/>
    <x v="0"/>
    <x v="1"/>
    <x v="1"/>
    <s v="No"/>
    <s v="Overweight"/>
    <s v="Normal"/>
    <d v="1973-10-11T00:00:00"/>
    <x v="18"/>
    <s v="R1013"/>
    <s v="tier - 2"/>
    <n v="8112.59"/>
    <s v="tier - 2"/>
  </r>
  <r>
    <s v="Id2207"/>
    <s v=" Mr"/>
    <s v="Hammel"/>
    <n v="25.175000000000001"/>
    <n v="5.74"/>
    <s v="No"/>
    <x v="0"/>
    <x v="1"/>
    <x v="1"/>
    <s v="No"/>
    <s v="Overweight"/>
    <s v="Prediabetes"/>
    <d v="1967-06-10T00:00:00"/>
    <x v="10"/>
    <s v="R1013"/>
    <s v="tier - 1"/>
    <n v="8091.3"/>
    <s v="tier - 3"/>
  </r>
  <r>
    <s v="Id2208"/>
    <s v=" Ms"/>
    <s v="Ytterstad"/>
    <n v="38.28"/>
    <n v="5.39"/>
    <s v="No"/>
    <x v="1"/>
    <x v="0"/>
    <x v="1"/>
    <s v="No"/>
    <s v="Obesity"/>
    <s v="Normal"/>
    <d v="1975-12-21T00:00:00"/>
    <x v="15"/>
    <s v="R1026"/>
    <s v="tier - 3"/>
    <n v="8083.92"/>
    <s v="tier - 3"/>
  </r>
  <r>
    <s v="Id2209"/>
    <s v=" Ms"/>
    <s v="Prince"/>
    <n v="38.17"/>
    <n v="4.07"/>
    <s v="No"/>
    <x v="1"/>
    <x v="0"/>
    <x v="1"/>
    <s v="No"/>
    <s v="Obesity"/>
    <s v="Normal"/>
    <d v="1994-10-12T00:00:00"/>
    <x v="35"/>
    <s v="R1012"/>
    <s v="tier - 2"/>
    <n v="8081.74"/>
    <s v="tier - 2"/>
  </r>
  <r>
    <s v="Id2210"/>
    <s v=" Ms"/>
    <s v="Freeman"/>
    <n v="36.85"/>
    <n v="5.49"/>
    <s v="No"/>
    <x v="1"/>
    <x v="0"/>
    <x v="1"/>
    <s v="No"/>
    <s v="Obesity"/>
    <s v="Normal"/>
    <d v="1993-11-07T00:00:00"/>
    <x v="18"/>
    <s v="R1025"/>
    <s v="tier - 1"/>
    <n v="8077.41"/>
    <s v="tier - 2"/>
  </r>
  <r>
    <s v="Id2211"/>
    <s v=" Mr"/>
    <s v="Petrulak"/>
    <n v="22.61"/>
    <n v="5.68"/>
    <s v="No"/>
    <x v="0"/>
    <x v="1"/>
    <x v="1"/>
    <s v="No"/>
    <s v="Normal Weight"/>
    <s v="Normal"/>
    <d v="1965-10-21T00:00:00"/>
    <x v="30"/>
    <s v="R1013"/>
    <s v="tier - 1"/>
    <n v="8071.57"/>
    <s v="tier - 3"/>
  </r>
  <r>
    <s v="Id2212"/>
    <s v=" Mr"/>
    <s v="Lloyd"/>
    <n v="21.754999999999999"/>
    <n v="6.09"/>
    <s v="No"/>
    <x v="0"/>
    <x v="1"/>
    <x v="1"/>
    <s v="No"/>
    <s v="Normal Weight"/>
    <s v="Prediabetes"/>
    <d v="1975-12-15T00:00:00"/>
    <x v="4"/>
    <s v="R1013"/>
    <s v="tier - 2"/>
    <n v="8068.19"/>
    <s v="tier - 3"/>
  </r>
  <r>
    <s v="Id2213"/>
    <s v=" Mr"/>
    <s v="Zablocki"/>
    <n v="20.425000000000001"/>
    <n v="5.53"/>
    <s v="No"/>
    <x v="0"/>
    <x v="1"/>
    <x v="1"/>
    <s v="No"/>
    <s v="Normal Weight"/>
    <s v="Normal"/>
    <d v="1965-08-11T00:00:00"/>
    <x v="11"/>
    <s v="R1011"/>
    <s v="tier - 1"/>
    <n v="8067.83"/>
    <s v="tier - 3"/>
  </r>
  <r>
    <s v="Id2214"/>
    <s v=" Ms"/>
    <s v="Van Meter"/>
    <n v="31.35"/>
    <n v="4.28"/>
    <s v="No"/>
    <x v="1"/>
    <x v="0"/>
    <x v="1"/>
    <s v="No"/>
    <s v="Obesity"/>
    <s v="Normal"/>
    <d v="1975-06-28T00:00:00"/>
    <x v="24"/>
    <s v="R1012"/>
    <s v="tier - 3"/>
    <n v="8062.76"/>
    <s v="tier - 3"/>
  </r>
  <r>
    <s v="Id2215"/>
    <s v=" Ms"/>
    <s v="Babay"/>
    <n v="31.13"/>
    <n v="6.01"/>
    <s v="No"/>
    <x v="1"/>
    <x v="0"/>
    <x v="1"/>
    <s v="No"/>
    <s v="Obesity"/>
    <s v="Prediabetes"/>
    <d v="1970-12-12T00:00:00"/>
    <x v="0"/>
    <s v="R1013"/>
    <s v="tier - 1"/>
    <n v="8062.31"/>
    <s v="tier - 2"/>
  </r>
  <r>
    <s v="Id2216"/>
    <s v=" Mr"/>
    <s v="Taylor"/>
    <n v="17.48"/>
    <n v="4.59"/>
    <s v="No"/>
    <x v="0"/>
    <x v="1"/>
    <x v="1"/>
    <s v="No"/>
    <s v="Underweight"/>
    <s v="Normal"/>
    <d v="1982-12-27T00:00:00"/>
    <x v="26"/>
    <s v="R1012"/>
    <s v="tier - 3"/>
    <n v="8059.68"/>
    <s v="tier - 2"/>
  </r>
  <r>
    <s v="Id2217"/>
    <s v=" Ms"/>
    <s v="Smith"/>
    <n v="22.57"/>
    <n v="5.8"/>
    <s v="yes"/>
    <x v="0"/>
    <x v="0"/>
    <x v="1"/>
    <s v="No"/>
    <s v="Normal Weight"/>
    <s v="Prediabetes"/>
    <d v="1985-11-28T00:00:00"/>
    <x v="31"/>
    <s v="R1013"/>
    <s v="tier - 3"/>
    <n v="8059.06"/>
    <s v="tier - 2"/>
  </r>
  <r>
    <s v="Id2218"/>
    <s v=" Ms"/>
    <s v="Moody"/>
    <n v="26.73"/>
    <n v="5.08"/>
    <s v="No"/>
    <x v="1"/>
    <x v="0"/>
    <x v="1"/>
    <s v="No"/>
    <s v="Overweight"/>
    <s v="Normal"/>
    <d v="2003-12-12T00:00:00"/>
    <x v="4"/>
    <s v="R1026"/>
    <s v="tier - 2"/>
    <n v="8035.64"/>
    <s v="tier - 2"/>
  </r>
  <r>
    <s v="Id2219"/>
    <s v=" Ms"/>
    <s v="Swierzbinski"/>
    <n v="20.79"/>
    <n v="5.84"/>
    <s v="No"/>
    <x v="1"/>
    <x v="0"/>
    <x v="1"/>
    <s v="No"/>
    <s v="Normal Weight"/>
    <s v="Prediabetes"/>
    <d v="1977-11-06T00:00:00"/>
    <x v="46"/>
    <s v="R1026"/>
    <s v="tier - 2"/>
    <n v="8027.97"/>
    <s v="tier - 3"/>
  </r>
  <r>
    <s v="Id2220"/>
    <s v=" Ms"/>
    <s v="Schwartz"/>
    <n v="20.149999999999999"/>
    <n v="4.1500000000000004"/>
    <s v="No"/>
    <x v="0"/>
    <x v="0"/>
    <x v="1"/>
    <s v="No"/>
    <s v="Normal Weight"/>
    <s v="Normal"/>
    <d v="1978-07-17T00:00:00"/>
    <x v="4"/>
    <s v="R1011"/>
    <s v="tier - 3"/>
    <n v="8023.14"/>
    <s v="tier - 2"/>
  </r>
  <r>
    <s v="Id2221"/>
    <s v=" Mr"/>
    <s v="Sanseverino"/>
    <n v="36.85"/>
    <n v="4.3600000000000003"/>
    <s v="yes"/>
    <x v="0"/>
    <x v="0"/>
    <x v="0"/>
    <s v="No"/>
    <s v="Obesity"/>
    <s v="Normal"/>
    <d v="1989-11-03T00:00:00"/>
    <x v="4"/>
    <s v="R1011"/>
    <s v="tier - 1"/>
    <n v="8021.11"/>
    <s v="tier - 2"/>
  </r>
  <r>
    <s v="Id2222"/>
    <s v=" Mr"/>
    <s v="Lawder"/>
    <n v="35.53"/>
    <n v="4.55"/>
    <s v="yes"/>
    <x v="0"/>
    <x v="0"/>
    <x v="0"/>
    <s v="No"/>
    <s v="Obesity"/>
    <s v="Normal"/>
    <d v="1980-11-08T00:00:00"/>
    <x v="20"/>
    <s v="R1013"/>
    <s v="tier - 2"/>
    <n v="8017.06"/>
    <s v="tier - 2"/>
  </r>
  <r>
    <s v="Id2223"/>
    <s v=" Mr"/>
    <s v="Young"/>
    <n v="31.1"/>
    <n v="4.37"/>
    <s v="yes"/>
    <x v="0"/>
    <x v="0"/>
    <x v="0"/>
    <s v="No"/>
    <s v="Obesity"/>
    <s v="Normal"/>
    <d v="1995-09-18T00:00:00"/>
    <x v="23"/>
    <s v="R1011"/>
    <s v="tier - 3"/>
    <n v="8014.62"/>
    <s v="tier - 2"/>
  </r>
  <r>
    <s v="Id2224"/>
    <s v=" Mr"/>
    <s v="Hoerner"/>
    <n v="23.21"/>
    <n v="5.24"/>
    <s v="yes"/>
    <x v="0"/>
    <x v="0"/>
    <x v="0"/>
    <s v="No"/>
    <s v="Normal Weight"/>
    <s v="Normal"/>
    <d v="1962-08-22T00:00:00"/>
    <x v="16"/>
    <s v="R1013"/>
    <s v="tier - 1"/>
    <n v="8004.96"/>
    <s v="tier - 3"/>
  </r>
  <r>
    <s v="Id2225"/>
    <s v=" Mr"/>
    <s v="Benson"/>
    <n v="18.36"/>
    <n v="5.96"/>
    <s v="No"/>
    <x v="0"/>
    <x v="0"/>
    <x v="1"/>
    <s v="No"/>
    <s v="Underweight"/>
    <s v="Prediabetes"/>
    <d v="1983-08-20T00:00:00"/>
    <x v="4"/>
    <s v="R1012"/>
    <s v="tier - 3"/>
    <n v="7986.48"/>
    <s v="tier - 2"/>
  </r>
  <r>
    <s v="Id2226"/>
    <s v=" Ms"/>
    <s v="Horton"/>
    <n v="15.92"/>
    <n v="4.76"/>
    <s v="yes"/>
    <x v="0"/>
    <x v="0"/>
    <x v="1"/>
    <s v="No"/>
    <s v="Underweight"/>
    <s v="Normal"/>
    <d v="1983-08-28T00:00:00"/>
    <x v="27"/>
    <s v="R1012"/>
    <s v="tier - 1"/>
    <n v="7985.82"/>
    <s v="tier - 2"/>
  </r>
  <r>
    <s v="Id2227"/>
    <s v=" Ms"/>
    <s v="McGraw"/>
    <n v="15.17"/>
    <n v="4.3"/>
    <s v="yes"/>
    <x v="0"/>
    <x v="1"/>
    <x v="1"/>
    <s v="No"/>
    <s v="Underweight"/>
    <s v="Normal"/>
    <d v="1972-11-23T00:00:00"/>
    <x v="30"/>
    <s v="R1012"/>
    <s v="tier - 2"/>
    <n v="7980.34"/>
    <s v="tier - 2"/>
  </r>
  <r>
    <s v="Id2228"/>
    <s v=" Ms"/>
    <s v="Beaulne"/>
    <n v="16.63"/>
    <n v="4.5"/>
    <s v="No"/>
    <x v="0"/>
    <x v="0"/>
    <x v="1"/>
    <s v="No"/>
    <s v="Underweight"/>
    <s v="Normal"/>
    <d v="1975-08-10T00:00:00"/>
    <x v="35"/>
    <s v="R1011"/>
    <s v="tier - 2"/>
    <n v="7966.81"/>
    <s v="tier - 2"/>
  </r>
  <r>
    <s v="Id2229"/>
    <s v=" Ms"/>
    <s v="Lunz"/>
    <n v="19.39"/>
    <n v="5.59"/>
    <s v="No"/>
    <x v="0"/>
    <x v="1"/>
    <x v="1"/>
    <s v="No"/>
    <s v="Normal Weight"/>
    <s v="Normal"/>
    <d v="1970-06-19T00:00:00"/>
    <x v="35"/>
    <s v="R1012"/>
    <s v="tier - 2"/>
    <n v="7958.13"/>
    <s v="tier - 2"/>
  </r>
  <r>
    <s v="Id2230"/>
    <s v=" Mr"/>
    <s v="Kyle"/>
    <n v="17.34"/>
    <n v="6.29"/>
    <s v="yes"/>
    <x v="0"/>
    <x v="1"/>
    <x v="1"/>
    <s v="No"/>
    <s v="Underweight"/>
    <s v="Prediabetes"/>
    <d v="1966-07-09T00:00:00"/>
    <x v="41"/>
    <s v="R1012"/>
    <s v="tier - 3"/>
    <n v="7953.72"/>
    <s v="tier - 3"/>
  </r>
  <r>
    <s v="Id2231"/>
    <s v=" Ms"/>
    <s v="Brackenwagen"/>
    <n v="17.940000000000001"/>
    <n v="4.1900000000000004"/>
    <s v="No"/>
    <x v="1"/>
    <x v="0"/>
    <x v="1"/>
    <s v="No"/>
    <s v="Underweight"/>
    <s v="Normal"/>
    <d v="1987-10-29T00:00:00"/>
    <x v="14"/>
    <s v="R1012"/>
    <s v="tier - 3"/>
    <n v="7948.22"/>
    <s v="tier - 2"/>
  </r>
  <r>
    <s v="Id2232"/>
    <s v=" Ms"/>
    <s v="Schmitt"/>
    <n v="16.670000000000002"/>
    <n v="4.7"/>
    <s v="yes"/>
    <x v="0"/>
    <x v="1"/>
    <x v="1"/>
    <s v="No"/>
    <s v="Underweight"/>
    <s v="Normal"/>
    <d v="1977-07-20T00:00:00"/>
    <x v="29"/>
    <s v="R1012"/>
    <s v="tier - 1"/>
    <n v="7935.29"/>
    <s v="tier - 2"/>
  </r>
  <r>
    <s v="Id2233"/>
    <s v=" Ms"/>
    <s v="Borden"/>
    <n v="20.58"/>
    <n v="5.64"/>
    <s v="yes"/>
    <x v="0"/>
    <x v="0"/>
    <x v="0"/>
    <s v="No"/>
    <s v="Normal Weight"/>
    <s v="Normal"/>
    <d v="1962-10-10T00:00:00"/>
    <x v="46"/>
    <s v="R1013"/>
    <s v="tier - 2"/>
    <n v="7896.41"/>
    <s v="tier - 3"/>
  </r>
  <r>
    <s v="Id2234"/>
    <s v=" Mr"/>
    <s v="McLean"/>
    <n v="16.5"/>
    <n v="4.1100000000000003"/>
    <s v="yes"/>
    <x v="0"/>
    <x v="0"/>
    <x v="0"/>
    <s v="No"/>
    <s v="Underweight"/>
    <s v="Normal"/>
    <d v="1994-11-17T00:00:00"/>
    <x v="20"/>
    <s v="R1024"/>
    <s v="tier - 3"/>
    <n v="7851.85"/>
    <s v="tier - 2"/>
  </r>
  <r>
    <s v="Id2235"/>
    <s v=" Mr"/>
    <s v="Regan"/>
    <n v="15.41"/>
    <n v="5.43"/>
    <s v="yes"/>
    <x v="0"/>
    <x v="1"/>
    <x v="1"/>
    <s v="No"/>
    <s v="Underweight"/>
    <s v="Normal"/>
    <d v="2001-10-05T00:00:00"/>
    <x v="46"/>
    <s v="R1024"/>
    <s v="tier - 2"/>
    <n v="7844.8"/>
    <s v="tier - 2"/>
  </r>
  <r>
    <s v="Id2236"/>
    <s v=" Mr"/>
    <s v="Koenis"/>
    <n v="24.59"/>
    <n v="4.38"/>
    <s v="No"/>
    <x v="0"/>
    <x v="0"/>
    <x v="1"/>
    <s v="No"/>
    <s v="Normal Weight"/>
    <s v="Normal"/>
    <d v="1989-10-12T00:00:00"/>
    <x v="10"/>
    <s v="R1013"/>
    <s v="tier - 2"/>
    <n v="7824.37"/>
    <s v="tier - 2"/>
  </r>
  <r>
    <s v="Id2237"/>
    <s v=" Mr"/>
    <s v="Kittaka"/>
    <n v="33.33"/>
    <n v="9.7899999999999991"/>
    <s v="No"/>
    <x v="0"/>
    <x v="0"/>
    <x v="0"/>
    <s v="No"/>
    <s v="Obesity"/>
    <s v="Diabetes"/>
    <d v="1991-12-21T00:00:00"/>
    <x v="35"/>
    <s v="R1013"/>
    <s v="tier - 1"/>
    <n v="7812.67"/>
    <s v="tier - 2"/>
  </r>
  <r>
    <s v="Id2238"/>
    <s v=" Mr"/>
    <s v="Concannon"/>
    <n v="18.5"/>
    <n v="11.84"/>
    <s v="No"/>
    <x v="0"/>
    <x v="0"/>
    <x v="0"/>
    <s v="No"/>
    <s v="Normal Weight"/>
    <s v="Diabetes"/>
    <d v="1974-11-09T00:00:00"/>
    <x v="1"/>
    <s v="R1013"/>
    <s v="tier - 3"/>
    <n v="7804.16"/>
    <s v="tier - 2"/>
  </r>
  <r>
    <s v="Id2239"/>
    <s v=" Mr"/>
    <s v="Johnson"/>
    <n v="18.579999999999998"/>
    <n v="6.22"/>
    <s v="No"/>
    <x v="0"/>
    <x v="0"/>
    <x v="0"/>
    <s v="No"/>
    <s v="Normal Weight"/>
    <s v="Prediabetes"/>
    <d v="1997-12-02T00:00:00"/>
    <x v="31"/>
    <s v="R1012"/>
    <s v="tier - 3"/>
    <n v="7803.77"/>
    <s v="tier - 2"/>
  </r>
  <r>
    <s v="Id2240"/>
    <s v=" Ms"/>
    <s v="Schultz"/>
    <n v="16.64"/>
    <n v="10.01"/>
    <s v="No"/>
    <x v="0"/>
    <x v="0"/>
    <x v="0"/>
    <s v="No"/>
    <s v="Underweight"/>
    <s v="Diabetes"/>
    <d v="1974-12-06T00:00:00"/>
    <x v="30"/>
    <s v="R1025"/>
    <s v="tier - 3"/>
    <n v="7789.64"/>
    <s v="tier - 1"/>
  </r>
  <r>
    <s v="Id2241"/>
    <s v=" Ms"/>
    <s v="Brannigan"/>
    <n v="19.329999999999998"/>
    <n v="4.32"/>
    <s v="No"/>
    <x v="0"/>
    <x v="0"/>
    <x v="1"/>
    <s v="No"/>
    <s v="Normal Weight"/>
    <s v="Normal"/>
    <d v="1997-12-21T00:00:00"/>
    <x v="18"/>
    <s v="R1024"/>
    <s v="tier - 1"/>
    <n v="7763.06"/>
    <s v="tier - 2"/>
  </r>
  <r>
    <s v="Id2242"/>
    <s v=" Ms"/>
    <s v="Cavallo"/>
    <n v="21.26"/>
    <n v="5.65"/>
    <s v="yes"/>
    <x v="0"/>
    <x v="1"/>
    <x v="1"/>
    <s v="No"/>
    <s v="Normal Weight"/>
    <s v="Normal"/>
    <d v="1981-06-30T00:00:00"/>
    <x v="21"/>
    <s v="R1013"/>
    <s v="tier - 1"/>
    <n v="7749.16"/>
    <s v="tier - 2"/>
  </r>
  <r>
    <s v="Id2243"/>
    <s v=" Mr"/>
    <s v="Chang"/>
    <n v="15.6"/>
    <n v="4.12"/>
    <s v="yes"/>
    <x v="0"/>
    <x v="0"/>
    <x v="1"/>
    <s v="No"/>
    <s v="Underweight"/>
    <s v="Normal"/>
    <d v="1976-12-12T00:00:00"/>
    <x v="35"/>
    <s v="R1012"/>
    <s v="tier - 2"/>
    <n v="7742.11"/>
    <s v="tier - 3"/>
  </r>
  <r>
    <s v="Id2244"/>
    <s v=" Mr"/>
    <s v="Axelrod"/>
    <n v="24.39"/>
    <n v="6.24"/>
    <s v="No"/>
    <x v="0"/>
    <x v="0"/>
    <x v="1"/>
    <s v="No"/>
    <s v="Normal Weight"/>
    <s v="Prediabetes"/>
    <d v="1978-09-04T00:00:00"/>
    <x v="20"/>
    <s v="R1012"/>
    <s v="tier - 1"/>
    <n v="7740.34"/>
    <s v="tier - 1"/>
  </r>
  <r>
    <s v="Id2245"/>
    <s v=" Ms"/>
    <s v="Davenport"/>
    <n v="24.75"/>
    <n v="4.83"/>
    <s v="No"/>
    <x v="0"/>
    <x v="0"/>
    <x v="0"/>
    <s v="No"/>
    <s v="Normal Weight"/>
    <s v="Normal"/>
    <d v="1965-07-18T00:00:00"/>
    <x v="31"/>
    <s v="R1012"/>
    <s v="tier - 2"/>
    <n v="7736.39"/>
    <s v="tier - 3"/>
  </r>
  <r>
    <s v="Id2246"/>
    <s v=" Ms"/>
    <s v="Roberge"/>
    <n v="20.88"/>
    <n v="7.4"/>
    <s v="No"/>
    <x v="0"/>
    <x v="0"/>
    <x v="0"/>
    <s v="No"/>
    <s v="Normal Weight"/>
    <s v="Diabetes"/>
    <d v="1977-08-29T00:00:00"/>
    <x v="18"/>
    <s v="R1012"/>
    <s v="tier - 3"/>
    <n v="7731.86"/>
    <s v="tier - 2"/>
  </r>
  <r>
    <s v="Id2247"/>
    <s v=" Ms"/>
    <s v="Schmidt"/>
    <n v="20.43"/>
    <n v="4.54"/>
    <s v="No"/>
    <x v="0"/>
    <x v="0"/>
    <x v="0"/>
    <s v="No"/>
    <s v="Normal Weight"/>
    <s v="Normal"/>
    <d v="1978-12-04T00:00:00"/>
    <x v="16"/>
    <s v="R1013"/>
    <s v="tier - 2"/>
    <n v="7731.43"/>
    <s v="tier - 3"/>
  </r>
  <r>
    <s v="Id2248"/>
    <s v=" Mr"/>
    <s v="Kosters"/>
    <n v="15.18"/>
    <n v="11.11"/>
    <s v="No"/>
    <x v="0"/>
    <x v="0"/>
    <x v="0"/>
    <s v="No"/>
    <s v="Underweight"/>
    <s v="Diabetes"/>
    <d v="1980-09-10T00:00:00"/>
    <x v="46"/>
    <s v="R1012"/>
    <s v="tier - 1"/>
    <n v="7729.65"/>
    <s v="tier - 3"/>
  </r>
  <r>
    <s v="Id2249"/>
    <s v=" Mr"/>
    <s v="Dykes"/>
    <n v="15.12"/>
    <n v="4.03"/>
    <s v="yes"/>
    <x v="0"/>
    <x v="0"/>
    <x v="0"/>
    <s v="No"/>
    <s v="Underweight"/>
    <s v="Normal"/>
    <d v="1979-06-02T00:00:00"/>
    <x v="46"/>
    <s v="R1013"/>
    <s v="tier - 3"/>
    <n v="7727.25"/>
    <s v="tier - 2"/>
  </r>
  <r>
    <s v="Id2250"/>
    <s v=" Ms"/>
    <s v="Velan"/>
    <n v="23.88"/>
    <n v="4.51"/>
    <s v="No"/>
    <x v="0"/>
    <x v="0"/>
    <x v="1"/>
    <s v="No"/>
    <s v="Normal Weight"/>
    <s v="Normal"/>
    <d v="1987-07-12T00:00:00"/>
    <x v="4"/>
    <s v="R1012"/>
    <s v="tier - 3"/>
    <n v="7684.62"/>
    <s v="tier - 2"/>
  </r>
  <r>
    <s v="Id2251"/>
    <s v=" Ms"/>
    <s v="Goolik"/>
    <n v="16.13"/>
    <n v="5.56"/>
    <s v="No"/>
    <x v="1"/>
    <x v="0"/>
    <x v="1"/>
    <s v="No"/>
    <s v="Underweight"/>
    <s v="Normal"/>
    <d v="1982-12-18T00:00:00"/>
    <x v="44"/>
    <s v="R1012"/>
    <s v="tier - 1"/>
    <n v="7682.67"/>
    <s v="tier - 2"/>
  </r>
  <r>
    <s v="Id2252"/>
    <s v=" Mr"/>
    <s v="Bain"/>
    <n v="24.09"/>
    <n v="4.0999999999999996"/>
    <s v="No"/>
    <x v="1"/>
    <x v="0"/>
    <x v="1"/>
    <s v="No"/>
    <s v="Normal Weight"/>
    <s v="Normal"/>
    <d v="1981-12-19T00:00:00"/>
    <x v="46"/>
    <s v="R1013"/>
    <s v="tier - 2"/>
    <n v="7681.17"/>
    <s v="tier - 2"/>
  </r>
  <r>
    <s v="Id2253"/>
    <s v=" Ms"/>
    <s v="Wieck"/>
    <n v="19.43"/>
    <n v="5.85"/>
    <s v="No"/>
    <x v="1"/>
    <x v="0"/>
    <x v="1"/>
    <s v="No"/>
    <s v="Normal Weight"/>
    <s v="Prediabetes"/>
    <d v="1971-10-11T00:00:00"/>
    <x v="32"/>
    <s v="R1011"/>
    <s v="tier - 1"/>
    <n v="7680.92"/>
    <s v="tier - 2"/>
  </r>
  <r>
    <s v="Id2254"/>
    <s v=" Ms"/>
    <s v="Friel"/>
    <n v="15.22"/>
    <n v="4.92"/>
    <s v="yes"/>
    <x v="0"/>
    <x v="1"/>
    <x v="1"/>
    <s v="No"/>
    <s v="Underweight"/>
    <s v="Normal"/>
    <d v="1995-09-13T00:00:00"/>
    <x v="46"/>
    <s v="R1013"/>
    <s v="tier - 1"/>
    <n v="7676.4"/>
    <s v="tier - 2"/>
  </r>
  <r>
    <s v="Id2255"/>
    <s v=" Ms"/>
    <s v="Santandreu"/>
    <n v="20.72"/>
    <n v="9.4600000000000009"/>
    <s v="No"/>
    <x v="0"/>
    <x v="0"/>
    <x v="0"/>
    <s v="No"/>
    <s v="Normal Weight"/>
    <s v="Diabetes"/>
    <d v="1996-11-24T00:00:00"/>
    <x v="46"/>
    <s v="R1012"/>
    <s v="tier - 2"/>
    <n v="7670.75"/>
    <s v="tier - 2"/>
  </r>
  <r>
    <s v="Id2256"/>
    <s v=" Mr"/>
    <s v="Johnson"/>
    <n v="35.4"/>
    <n v="5.94"/>
    <s v="No"/>
    <x v="0"/>
    <x v="1"/>
    <x v="1"/>
    <s v="No"/>
    <s v="Obesity"/>
    <s v="Prediabetes"/>
    <d v="1976-10-09T00:00:00"/>
    <x v="15"/>
    <s v="R1013"/>
    <s v="tier - 1"/>
    <n v="7662.47"/>
    <s v="tier - 2"/>
  </r>
  <r>
    <s v="Id2257"/>
    <s v=" Mr"/>
    <s v="Gerber"/>
    <n v="34.4"/>
    <n v="5.7"/>
    <s v="No"/>
    <x v="0"/>
    <x v="1"/>
    <x v="1"/>
    <s v="No"/>
    <s v="Obesity"/>
    <s v="Normal"/>
    <d v="1965-12-27T00:00:00"/>
    <x v="29"/>
    <s v="R1016"/>
    <s v="tier - 3"/>
    <n v="7657.69"/>
    <s v="tier - 3"/>
  </r>
  <r>
    <s v="Id2258"/>
    <s v=" Mr"/>
    <s v="Benadum"/>
    <n v="34.1"/>
    <n v="4.13"/>
    <s v="No"/>
    <x v="0"/>
    <x v="1"/>
    <x v="1"/>
    <s v="No"/>
    <s v="Obesity"/>
    <s v="Normal"/>
    <d v="1998-09-30T00:00:00"/>
    <x v="1"/>
    <s v="R1012"/>
    <s v="tier - 3"/>
    <n v="7652.26"/>
    <s v="tier - 2"/>
  </r>
  <r>
    <s v="Id2259"/>
    <s v=" Mr"/>
    <s v="Ragazzini"/>
    <n v="30.4"/>
    <n v="4.7699999999999996"/>
    <s v="No"/>
    <x v="0"/>
    <x v="1"/>
    <x v="1"/>
    <s v="No"/>
    <s v="Obesity"/>
    <s v="Normal"/>
    <d v="1993-08-10T00:00:00"/>
    <x v="31"/>
    <s v="R1021"/>
    <s v="tier - 2"/>
    <n v="7650.8"/>
    <s v="tier - 2"/>
  </r>
  <r>
    <s v="Id2260"/>
    <s v=" Mr"/>
    <s v="Kessinger"/>
    <n v="28.7"/>
    <n v="4.99"/>
    <s v="No"/>
    <x v="0"/>
    <x v="1"/>
    <x v="1"/>
    <s v="No"/>
    <s v="Overweight"/>
    <s v="Normal"/>
    <d v="1999-06-15T00:00:00"/>
    <x v="20"/>
    <s v="R1013"/>
    <s v="tier - 2"/>
    <n v="7642.05"/>
    <s v="tier - 2"/>
  </r>
  <r>
    <s v="Id2261"/>
    <s v=" Ms"/>
    <s v="Bezgin"/>
    <n v="17.440000000000001"/>
    <n v="4.42"/>
    <s v="yes"/>
    <x v="0"/>
    <x v="1"/>
    <x v="1"/>
    <s v="No"/>
    <s v="Underweight"/>
    <s v="Normal"/>
    <d v="1980-07-24T00:00:00"/>
    <x v="21"/>
    <s v="R1020"/>
    <s v="tier - 1"/>
    <n v="7640.31"/>
    <s v="tier - 2"/>
  </r>
  <r>
    <s v="Id2262"/>
    <s v=" Mr"/>
    <s v="Woldesilassie"/>
    <n v="27.6"/>
    <n v="4.01"/>
    <s v="No"/>
    <x v="0"/>
    <x v="1"/>
    <x v="1"/>
    <s v="No"/>
    <s v="Overweight"/>
    <s v="Normal"/>
    <d v="1980-06-20T00:00:00"/>
    <x v="35"/>
    <s v="R1013"/>
    <s v="tier - 2"/>
    <n v="7639.42"/>
    <s v="tier - 2"/>
  </r>
  <r>
    <s v="Id2263"/>
    <s v=" Mr"/>
    <s v="Ruiz Herrero"/>
    <n v="20.7"/>
    <n v="4.49"/>
    <s v="No"/>
    <x v="0"/>
    <x v="1"/>
    <x v="1"/>
    <s v="No"/>
    <s v="Normal Weight"/>
    <s v="Normal"/>
    <d v="2001-12-13T00:00:00"/>
    <x v="24"/>
    <s v="R1012"/>
    <s v="tier - 3"/>
    <n v="7636.92"/>
    <s v="tier - 2"/>
  </r>
  <r>
    <s v="Id2264"/>
    <s v=" Mr"/>
    <s v="Bin Alias"/>
    <n v="20.3"/>
    <n v="6.37"/>
    <s v="No"/>
    <x v="0"/>
    <x v="1"/>
    <x v="1"/>
    <s v="No"/>
    <s v="Normal Weight"/>
    <s v="Prediabetes"/>
    <d v="1978-08-24T00:00:00"/>
    <x v="20"/>
    <s v="R1022"/>
    <s v="tier - 1"/>
    <n v="7633.72"/>
    <s v="tier - 2"/>
  </r>
  <r>
    <s v="Id2265"/>
    <s v=" Mr"/>
    <s v="Fischer-Daly"/>
    <n v="19.8"/>
    <n v="5.12"/>
    <s v="No"/>
    <x v="0"/>
    <x v="1"/>
    <x v="1"/>
    <s v="No"/>
    <s v="Normal Weight"/>
    <s v="Normal"/>
    <d v="1978-11-29T00:00:00"/>
    <x v="14"/>
    <s v="R1011"/>
    <s v="tier - 2"/>
    <n v="7626.99"/>
    <s v="tier - 2"/>
  </r>
  <r>
    <s v="Id2266"/>
    <s v=" Ms"/>
    <s v="Pulliam"/>
    <n v="21.87"/>
    <n v="8.59"/>
    <s v="No"/>
    <x v="0"/>
    <x v="0"/>
    <x v="0"/>
    <s v="No"/>
    <s v="Normal Weight"/>
    <s v="Diabetes"/>
    <d v="1978-11-06T00:00:00"/>
    <x v="46"/>
    <s v="R1012"/>
    <s v="tier - 1"/>
    <n v="7624.63"/>
    <s v="tier - 2"/>
  </r>
  <r>
    <s v="Id2267"/>
    <s v=" Ms"/>
    <s v="Guisinger"/>
    <n v="16.600000000000001"/>
    <n v="5.87"/>
    <s v="No"/>
    <x v="0"/>
    <x v="0"/>
    <x v="1"/>
    <s v="No"/>
    <s v="Underweight"/>
    <s v="Prediabetes"/>
    <d v="1978-11-28T00:00:00"/>
    <x v="1"/>
    <s v="R1023"/>
    <s v="tier - 1"/>
    <n v="7623.52"/>
    <s v="tier - 2"/>
  </r>
  <r>
    <s v="Id2268"/>
    <s v=" Ms"/>
    <s v="Arnerich"/>
    <n v="21.98"/>
    <n v="7.03"/>
    <s v="No"/>
    <x v="0"/>
    <x v="0"/>
    <x v="0"/>
    <s v="No"/>
    <s v="Normal Weight"/>
    <s v="Diabetes"/>
    <d v="1996-09-17T00:00:00"/>
    <x v="20"/>
    <s v="R1012"/>
    <s v="tier - 3"/>
    <n v="7623.13"/>
    <s v="tier - 2"/>
  </r>
  <r>
    <s v="Id2269"/>
    <s v=" Ms"/>
    <s v="Lynch"/>
    <n v="19.7"/>
    <n v="5.51"/>
    <s v="No"/>
    <x v="0"/>
    <x v="0"/>
    <x v="1"/>
    <s v="No"/>
    <s v="Normal Weight"/>
    <s v="Normal"/>
    <d v="1968-07-03T00:00:00"/>
    <x v="4"/>
    <s v="R1026"/>
    <s v="tier - 2"/>
    <n v="7609.6"/>
    <s v="tier - 3"/>
  </r>
  <r>
    <s v="Id2270"/>
    <s v=" Ms"/>
    <s v="Reilly"/>
    <n v="19.21"/>
    <n v="4.76"/>
    <s v="No"/>
    <x v="1"/>
    <x v="0"/>
    <x v="1"/>
    <s v="No"/>
    <s v="Normal Weight"/>
    <s v="Normal"/>
    <d v="1967-07-17T00:00:00"/>
    <x v="20"/>
    <s v="R1013"/>
    <s v="tier - 2"/>
    <n v="7585.62"/>
    <s v="tier - 3"/>
  </r>
  <r>
    <s v="Id2271"/>
    <s v=" Mr"/>
    <s v="Nolette"/>
    <n v="19.3"/>
    <n v="4.7"/>
    <s v="No"/>
    <x v="1"/>
    <x v="0"/>
    <x v="1"/>
    <s v="No"/>
    <s v="Normal Weight"/>
    <s v="Normal"/>
    <d v="1994-08-14T00:00:00"/>
    <x v="4"/>
    <s v="R1024"/>
    <s v="tier - 2"/>
    <n v="7567.13"/>
    <s v="tier - 2"/>
  </r>
  <r>
    <s v="Id2272"/>
    <s v=" Ms"/>
    <s v="Chabrier"/>
    <n v="16.22"/>
    <n v="6.21"/>
    <s v="yes"/>
    <x v="0"/>
    <x v="0"/>
    <x v="0"/>
    <s v="No"/>
    <s v="Underweight"/>
    <s v="Prediabetes"/>
    <d v="1988-12-15T00:00:00"/>
    <x v="46"/>
    <s v="R1012"/>
    <s v="tier - 2"/>
    <n v="7538.52"/>
    <s v="tier - 2"/>
  </r>
  <r>
    <s v="Id2273"/>
    <s v=" Mr"/>
    <s v="Lee"/>
    <n v="17.12"/>
    <n v="4.5199999999999996"/>
    <s v="No"/>
    <x v="1"/>
    <x v="0"/>
    <x v="1"/>
    <s v="No"/>
    <s v="Underweight"/>
    <s v="Normal"/>
    <d v="1984-08-22T00:00:00"/>
    <x v="4"/>
    <s v="R1013"/>
    <s v="tier - 2"/>
    <n v="7537.16"/>
    <s v="tier - 2"/>
  </r>
  <r>
    <s v="Id2274"/>
    <s v=" Ms"/>
    <s v="Knotts"/>
    <n v="19.07"/>
    <n v="5.45"/>
    <s v="No"/>
    <x v="0"/>
    <x v="0"/>
    <x v="1"/>
    <s v="No"/>
    <s v="Normal Weight"/>
    <s v="Normal"/>
    <d v="1978-12-14T00:00:00"/>
    <x v="4"/>
    <s v="R1011"/>
    <s v="tier - 1"/>
    <n v="7531.7"/>
    <s v="tier - 2"/>
  </r>
  <r>
    <s v="Id2275"/>
    <s v=" Mr"/>
    <s v="Pultorak"/>
    <n v="15.56"/>
    <n v="4.42"/>
    <s v="No"/>
    <x v="0"/>
    <x v="0"/>
    <x v="0"/>
    <s v="No"/>
    <s v="Underweight"/>
    <s v="Normal"/>
    <d v="1976-10-10T00:00:00"/>
    <x v="43"/>
    <s v="R1011"/>
    <s v="tier - 1"/>
    <n v="7526.71"/>
    <s v="tier - 3"/>
  </r>
  <r>
    <s v="Id2276"/>
    <s v=" Mr"/>
    <s v="Maxon"/>
    <n v="22.76"/>
    <n v="9.44"/>
    <s v="No"/>
    <x v="0"/>
    <x v="0"/>
    <x v="0"/>
    <s v="No"/>
    <s v="Normal Weight"/>
    <s v="Diabetes"/>
    <d v="1978-10-18T00:00:00"/>
    <x v="15"/>
    <s v="R1011"/>
    <s v="tier - 3"/>
    <n v="7518.03"/>
    <s v="tier - 2"/>
  </r>
  <r>
    <s v="Id2277"/>
    <s v=" Ms"/>
    <s v="Kraai"/>
    <n v="22.79"/>
    <n v="6.15"/>
    <s v="yes"/>
    <x v="0"/>
    <x v="1"/>
    <x v="1"/>
    <s v="No"/>
    <s v="Normal Weight"/>
    <s v="Prediabetes"/>
    <d v="1983-07-10T00:00:00"/>
    <x v="15"/>
    <s v="R1011"/>
    <s v="tier - 2"/>
    <n v="7512.27"/>
    <s v="tier - 3"/>
  </r>
  <r>
    <s v="Id2278"/>
    <s v=" Mr"/>
    <s v="Larosa"/>
    <n v="17.41"/>
    <n v="5.13"/>
    <s v="yes"/>
    <x v="0"/>
    <x v="0"/>
    <x v="0"/>
    <s v="No"/>
    <s v="Underweight"/>
    <s v="Normal"/>
    <d v="1997-10-28T00:00:00"/>
    <x v="30"/>
    <s v="R1012"/>
    <s v="tier - 1"/>
    <n v="7504.3"/>
    <s v="tier - 2"/>
  </r>
  <r>
    <s v="Id2279"/>
    <s v=" Mr"/>
    <s v="King"/>
    <n v="19.32"/>
    <n v="4.96"/>
    <s v="yes"/>
    <x v="0"/>
    <x v="0"/>
    <x v="0"/>
    <s v="No"/>
    <s v="Normal Weight"/>
    <s v="Normal"/>
    <d v="1988-12-15T00:00:00"/>
    <x v="10"/>
    <s v="R1013"/>
    <s v="tier - 3"/>
    <n v="7494.63"/>
    <s v="tier - 2"/>
  </r>
  <r>
    <s v="Id2280"/>
    <s v=" Mr"/>
    <s v="Haney"/>
    <n v="18.25"/>
    <n v="10.95"/>
    <s v="No"/>
    <x v="0"/>
    <x v="0"/>
    <x v="0"/>
    <s v="No"/>
    <s v="Underweight"/>
    <s v="Diabetes"/>
    <d v="1967-08-04T00:00:00"/>
    <x v="20"/>
    <s v="R1021"/>
    <s v="tier - 3"/>
    <n v="7463.51"/>
    <s v="tier - 3"/>
  </r>
  <r>
    <s v="Id2281"/>
    <s v=" Mr"/>
    <s v="Boulay"/>
    <n v="53.13"/>
    <n v="4.4400000000000004"/>
    <s v="No"/>
    <x v="1"/>
    <x v="0"/>
    <x v="1"/>
    <s v="No"/>
    <s v="Obesity"/>
    <s v="Normal"/>
    <d v="2001-06-01T00:00:00"/>
    <x v="4"/>
    <s v="R1012"/>
    <s v="tier - 2"/>
    <n v="7450.36"/>
    <s v="tier - 2"/>
  </r>
  <r>
    <s v="Id2282"/>
    <s v=" Ms"/>
    <s v="Peters"/>
    <n v="20.46"/>
    <n v="4.0199999999999996"/>
    <s v="No"/>
    <x v="0"/>
    <x v="0"/>
    <x v="0"/>
    <s v="No"/>
    <s v="Normal Weight"/>
    <s v="Normal"/>
    <d v="1977-09-30T00:00:00"/>
    <x v="19"/>
    <s v="R1012"/>
    <s v="tier - 3"/>
    <n v="7448.4"/>
    <s v="tier - 3"/>
  </r>
  <r>
    <s v="Id2283"/>
    <s v=" Mr"/>
    <s v="Luy"/>
    <n v="43.01"/>
    <n v="5.44"/>
    <s v="No"/>
    <x v="1"/>
    <x v="0"/>
    <x v="1"/>
    <s v="No"/>
    <s v="Obesity"/>
    <s v="Normal"/>
    <d v="1977-09-25T00:00:00"/>
    <x v="20"/>
    <s v="R1013"/>
    <s v="tier - 1"/>
    <n v="7445.92"/>
    <s v="tier - 3"/>
  </r>
  <r>
    <s v="Id2284"/>
    <s v=" Ms"/>
    <s v="Fava"/>
    <n v="15.01"/>
    <n v="4.1500000000000004"/>
    <s v="No"/>
    <x v="0"/>
    <x v="1"/>
    <x v="1"/>
    <s v="No"/>
    <s v="Underweight"/>
    <s v="Normal"/>
    <d v="1980-07-07T00:00:00"/>
    <x v="46"/>
    <s v="R1012"/>
    <s v="tier - 3"/>
    <n v="7443.64"/>
    <s v="tier - 2"/>
  </r>
  <r>
    <s v="Id2285"/>
    <s v=" Mr"/>
    <s v="Montoya"/>
    <n v="41.14"/>
    <n v="6.02"/>
    <s v="No"/>
    <x v="1"/>
    <x v="0"/>
    <x v="1"/>
    <s v="No"/>
    <s v="Obesity"/>
    <s v="Prediabetes"/>
    <d v="1979-09-01T00:00:00"/>
    <x v="4"/>
    <s v="R1012"/>
    <s v="tier - 2"/>
    <n v="7441.5"/>
    <s v="tier - 3"/>
  </r>
  <r>
    <s v="Id2286"/>
    <s v=" Ms"/>
    <s v="Bain"/>
    <n v="16.55"/>
    <n v="7.73"/>
    <s v="No"/>
    <x v="0"/>
    <x v="0"/>
    <x v="0"/>
    <s v="No"/>
    <s v="Underweight"/>
    <s v="Diabetes"/>
    <d v="1977-08-25T00:00:00"/>
    <x v="30"/>
    <s v="R1011"/>
    <s v="tier - 2"/>
    <n v="7441.05"/>
    <s v="tier - 3"/>
  </r>
  <r>
    <s v="Id2287"/>
    <s v=" Mr"/>
    <s v="Albertson"/>
    <n v="37.29"/>
    <n v="5.03"/>
    <s v="No"/>
    <x v="1"/>
    <x v="0"/>
    <x v="1"/>
    <s v="No"/>
    <s v="Obesity"/>
    <s v="Normal"/>
    <d v="1978-12-02T00:00:00"/>
    <x v="1"/>
    <s v="R1012"/>
    <s v="tier - 3"/>
    <n v="7421.19"/>
    <s v="tier - 2"/>
  </r>
  <r>
    <s v="Id2288"/>
    <s v=" Ms"/>
    <s v="Barger"/>
    <n v="16.739999999999998"/>
    <n v="4.08"/>
    <s v="yes"/>
    <x v="0"/>
    <x v="0"/>
    <x v="0"/>
    <s v="No"/>
    <s v="Underweight"/>
    <s v="Normal"/>
    <d v="1978-11-12T00:00:00"/>
    <x v="32"/>
    <s v="R1025"/>
    <s v="tier - 2"/>
    <n v="7419.48"/>
    <s v="tier - 2"/>
  </r>
  <r>
    <s v="Id2289"/>
    <s v=" Mr"/>
    <s v="Fraioli"/>
    <n v="34.43"/>
    <n v="4.2699999999999996"/>
    <s v="No"/>
    <x v="1"/>
    <x v="0"/>
    <x v="1"/>
    <s v="No"/>
    <s v="Obesity"/>
    <s v="Normal"/>
    <d v="1983-09-19T00:00:00"/>
    <x v="1"/>
    <s v="R1013"/>
    <s v="tier - 2"/>
    <n v="7418.52"/>
    <s v="tier - 2"/>
  </r>
  <r>
    <s v="Id2290"/>
    <s v=" Mr"/>
    <s v="April"/>
    <n v="34.1"/>
    <n v="4.07"/>
    <s v="No"/>
    <x v="1"/>
    <x v="0"/>
    <x v="1"/>
    <s v="No"/>
    <s v="Obesity"/>
    <s v="Normal"/>
    <d v="1993-07-22T00:00:00"/>
    <x v="46"/>
    <s v="R1012"/>
    <s v="tier - 2"/>
    <n v="7388.85"/>
    <s v="tier - 2"/>
  </r>
  <r>
    <s v="Id2291"/>
    <s v=" Ms"/>
    <s v="King"/>
    <n v="19.3"/>
    <n v="10.36"/>
    <s v="No"/>
    <x v="0"/>
    <x v="0"/>
    <x v="0"/>
    <s v="No"/>
    <s v="Normal Weight"/>
    <s v="Diabetes"/>
    <d v="1981-11-24T00:00:00"/>
    <x v="14"/>
    <s v="R1017"/>
    <s v="tier - 1"/>
    <n v="7371.77"/>
    <s v="tier - 2"/>
  </r>
  <r>
    <s v="Id2292"/>
    <s v=" Mr"/>
    <s v="Talhelm"/>
    <n v="33.659999999999997"/>
    <n v="5.71"/>
    <s v="No"/>
    <x v="1"/>
    <x v="0"/>
    <x v="1"/>
    <s v="No"/>
    <s v="Obesity"/>
    <s v="Prediabetes"/>
    <d v="1965-12-09T00:00:00"/>
    <x v="15"/>
    <s v="R1011"/>
    <s v="tier - 3"/>
    <n v="7362.31"/>
    <s v="tier - 3"/>
  </r>
  <r>
    <s v="Id2293"/>
    <s v=" Mr"/>
    <s v="Regnier"/>
    <n v="33.33"/>
    <n v="6.08"/>
    <s v="No"/>
    <x v="1"/>
    <x v="0"/>
    <x v="1"/>
    <s v="No"/>
    <s v="Obesity"/>
    <s v="Prediabetes"/>
    <d v="1981-07-16T00:00:00"/>
    <x v="44"/>
    <s v="R1012"/>
    <s v="tier - 3"/>
    <n v="7358.18"/>
    <s v="tier - 2"/>
  </r>
  <r>
    <s v="Id2294"/>
    <s v=" Ms"/>
    <s v="Treece"/>
    <n v="21.84"/>
    <n v="5.71"/>
    <s v="No"/>
    <x v="1"/>
    <x v="0"/>
    <x v="1"/>
    <s v="No"/>
    <s v="Normal Weight"/>
    <s v="Prediabetes"/>
    <d v="1983-06-21T00:00:00"/>
    <x v="42"/>
    <s v="R1011"/>
    <s v="tier - 2"/>
    <n v="7357.49"/>
    <s v="tier - 2"/>
  </r>
  <r>
    <s v="Id2295"/>
    <s v=" Mr"/>
    <s v="Beisel"/>
    <n v="16.87"/>
    <n v="9.1300000000000008"/>
    <s v="No"/>
    <x v="0"/>
    <x v="0"/>
    <x v="0"/>
    <s v="No"/>
    <s v="Underweight"/>
    <s v="Diabetes"/>
    <d v="1993-10-05T00:00:00"/>
    <x v="30"/>
    <s v="R1011"/>
    <s v="tier - 2"/>
    <n v="7349.12"/>
    <s v="tier - 2"/>
  </r>
  <r>
    <s v="Id2296"/>
    <s v=" Mr"/>
    <s v="Enke"/>
    <n v="30.14"/>
    <n v="5.49"/>
    <s v="No"/>
    <x v="1"/>
    <x v="0"/>
    <x v="1"/>
    <s v="No"/>
    <s v="Obesity"/>
    <s v="Normal"/>
    <d v="1977-12-01T00:00:00"/>
    <x v="31"/>
    <s v="R1012"/>
    <s v="tier - 1"/>
    <n v="7348.14"/>
    <s v="tier - 2"/>
  </r>
  <r>
    <s v="Id2297"/>
    <s v=" Mr"/>
    <s v="Ruiz-Tagle Barros"/>
    <n v="23.21"/>
    <n v="4.37"/>
    <s v="No"/>
    <x v="1"/>
    <x v="0"/>
    <x v="1"/>
    <s v="No"/>
    <s v="Normal Weight"/>
    <s v="Normal"/>
    <d v="1979-06-26T00:00:00"/>
    <x v="31"/>
    <s v="R1012"/>
    <s v="tier - 1"/>
    <n v="7345.73"/>
    <s v="tier - 2"/>
  </r>
  <r>
    <s v="Id2298"/>
    <s v=" Ms"/>
    <s v="Ferrell"/>
    <n v="17.170000000000002"/>
    <n v="8.4600000000000009"/>
    <s v="No"/>
    <x v="0"/>
    <x v="0"/>
    <x v="0"/>
    <s v="No"/>
    <s v="Underweight"/>
    <s v="Diabetes"/>
    <d v="1977-12-18T00:00:00"/>
    <x v="24"/>
    <s v="R1011"/>
    <s v="tier - 1"/>
    <n v="7345.08"/>
    <s v="tier - 2"/>
  </r>
  <r>
    <s v="Id2299"/>
    <s v=" Mr"/>
    <s v="Gates"/>
    <n v="15.61"/>
    <n v="5.28"/>
    <s v="No"/>
    <x v="0"/>
    <x v="0"/>
    <x v="1"/>
    <s v="No"/>
    <s v="Underweight"/>
    <s v="Normal"/>
    <d v="1986-06-15T00:00:00"/>
    <x v="24"/>
    <s v="R1026"/>
    <s v="tier - 2"/>
    <n v="7339.93"/>
    <s v="tier - 2"/>
  </r>
  <r>
    <s v="Id2300"/>
    <s v=" Mr"/>
    <s v="Jeffers"/>
    <n v="17.98"/>
    <n v="5.33"/>
    <s v="yes"/>
    <x v="0"/>
    <x v="1"/>
    <x v="1"/>
    <s v="No"/>
    <s v="Underweight"/>
    <s v="Normal"/>
    <d v="1979-06-19T00:00:00"/>
    <x v="24"/>
    <s v="R1011"/>
    <s v="tier - 3"/>
    <n v="7325.05"/>
    <s v="tier - 2"/>
  </r>
  <r>
    <s v="Id2301"/>
    <s v=" Mr"/>
    <s v="Sulhanek"/>
    <n v="21.64"/>
    <n v="5.5"/>
    <s v="No"/>
    <x v="1"/>
    <x v="0"/>
    <x v="1"/>
    <s v="No"/>
    <s v="Normal Weight"/>
    <s v="Normal"/>
    <d v="2004-11-15T00:00:00"/>
    <x v="22"/>
    <s v="R1013"/>
    <s v="tier - 2"/>
    <n v="7323.73"/>
    <s v="tier - 2"/>
  </r>
  <r>
    <s v="Id2302"/>
    <s v=" Mr"/>
    <s v="Ozahowski"/>
    <n v="16.399999999999999"/>
    <n v="5.4"/>
    <s v="No"/>
    <x v="0"/>
    <x v="1"/>
    <x v="1"/>
    <s v="No"/>
    <s v="Underweight"/>
    <s v="Normal"/>
    <d v="1965-07-11T00:00:00"/>
    <x v="13"/>
    <s v="R1024"/>
    <s v="tier - 3"/>
    <n v="7322.86"/>
    <s v="tier - 3"/>
  </r>
  <r>
    <s v="Id2303"/>
    <s v=" Ms"/>
    <s v="Caron"/>
    <n v="15.77"/>
    <n v="6.05"/>
    <s v="yes"/>
    <x v="0"/>
    <x v="0"/>
    <x v="1"/>
    <s v="No"/>
    <s v="Underweight"/>
    <s v="Prediabetes"/>
    <d v="1972-08-11T00:00:00"/>
    <x v="28"/>
    <s v="R1012"/>
    <s v="tier - 3"/>
    <n v="7318.22"/>
    <s v="tier - 2"/>
  </r>
  <r>
    <s v="Id2304"/>
    <s v=" Mr"/>
    <s v="Fullarton"/>
    <n v="18.27"/>
    <n v="11.46"/>
    <s v="No"/>
    <x v="0"/>
    <x v="0"/>
    <x v="0"/>
    <s v="No"/>
    <s v="Underweight"/>
    <s v="Diabetes"/>
    <d v="1965-06-25T00:00:00"/>
    <x v="33"/>
    <s v="R1021"/>
    <s v="tier - 1"/>
    <n v="7318.21"/>
    <s v="tier - 3"/>
  </r>
  <r>
    <s v="Id2305"/>
    <s v=" Mr"/>
    <s v="Lindgren"/>
    <n v="16.489999999999998"/>
    <n v="8.48"/>
    <s v="No"/>
    <x v="0"/>
    <x v="0"/>
    <x v="0"/>
    <s v="No"/>
    <s v="Underweight"/>
    <s v="Diabetes"/>
    <d v="1965-06-06T00:00:00"/>
    <x v="4"/>
    <s v="R1011"/>
    <s v="tier - 3"/>
    <n v="7304.65"/>
    <s v="tier - 3"/>
  </r>
  <r>
    <s v="Id2306"/>
    <s v=" Mr"/>
    <s v="Akiha"/>
    <n v="16.14"/>
    <n v="4.8600000000000003"/>
    <s v="No"/>
    <x v="0"/>
    <x v="0"/>
    <x v="0"/>
    <s v="No"/>
    <s v="Underweight"/>
    <s v="Normal"/>
    <d v="1966-12-26T00:00:00"/>
    <x v="4"/>
    <s v="R1013"/>
    <s v="tier - 1"/>
    <n v="7302.46"/>
    <s v="tier - 3"/>
  </r>
  <r>
    <s v="Id2307"/>
    <s v=" Ms"/>
    <s v="Sweny"/>
    <n v="20.85"/>
    <n v="4.45"/>
    <s v="yes"/>
    <x v="0"/>
    <x v="0"/>
    <x v="1"/>
    <s v="No"/>
    <s v="Normal Weight"/>
    <s v="Normal"/>
    <d v="1985-11-02T00:00:00"/>
    <x v="4"/>
    <s v="R1011"/>
    <s v="tier - 1"/>
    <n v="7281.51"/>
    <s v="tier - 2"/>
  </r>
  <r>
    <s v="Id2308"/>
    <s v=" Ms"/>
    <s v="Tobin"/>
    <n v="15.88"/>
    <n v="4.3600000000000003"/>
    <s v="No"/>
    <x v="0"/>
    <x v="0"/>
    <x v="0"/>
    <s v="No"/>
    <s v="Underweight"/>
    <s v="Normal"/>
    <d v="1976-12-18T00:00:00"/>
    <x v="24"/>
    <s v="R1012"/>
    <s v="tier - 1"/>
    <n v="7273.02"/>
    <s v="tier - 2"/>
  </r>
  <r>
    <s v="Id2309"/>
    <s v=" Ms"/>
    <s v="Pedersen"/>
    <n v="20.66"/>
    <n v="5.8"/>
    <s v="No"/>
    <x v="1"/>
    <x v="0"/>
    <x v="1"/>
    <s v="No"/>
    <s v="Normal Weight"/>
    <s v="Prediabetes"/>
    <d v="1981-08-04T00:00:00"/>
    <x v="4"/>
    <s v="R1024"/>
    <s v="tier - 3"/>
    <n v="7265.7"/>
    <s v="tier - 3"/>
  </r>
  <r>
    <s v="Id2310"/>
    <s v=" Mr"/>
    <s v="Lynch"/>
    <n v="20.399999999999999"/>
    <n v="5.27"/>
    <s v="No"/>
    <x v="0"/>
    <x v="0"/>
    <x v="0"/>
    <s v="No"/>
    <s v="Normal Weight"/>
    <s v="Normal"/>
    <d v="1981-06-13T00:00:00"/>
    <x v="24"/>
    <s v="R1024"/>
    <s v="tier - 3"/>
    <n v="7261.74"/>
    <s v="tier - 3"/>
  </r>
  <r>
    <s v="Id2311"/>
    <s v=" Mrs"/>
    <s v="Keys"/>
    <n v="25.19"/>
    <n v="5.64"/>
    <s v="yes"/>
    <x v="0"/>
    <x v="0"/>
    <x v="0"/>
    <s v="No"/>
    <s v="Overweight"/>
    <s v="Normal"/>
    <d v="1981-08-14T00:00:00"/>
    <x v="43"/>
    <s v="R1012"/>
    <s v="tier - 2"/>
    <n v="7256.72"/>
    <s v="tier - 3"/>
  </r>
  <r>
    <s v="Id2312"/>
    <s v=" Ms"/>
    <s v="Wilbur"/>
    <n v="20.54"/>
    <n v="4.2"/>
    <s v="yes"/>
    <x v="0"/>
    <x v="0"/>
    <x v="1"/>
    <s v="No"/>
    <s v="Normal Weight"/>
    <s v="Normal"/>
    <d v="1982-07-24T00:00:00"/>
    <x v="17"/>
    <s v="R1012"/>
    <s v="tier - 1"/>
    <n v="7248.71"/>
    <s v="tier - 2"/>
  </r>
  <r>
    <s v="Id2313"/>
    <s v=" Mr"/>
    <s v="Ditota"/>
    <n v="20.13"/>
    <n v="5.42"/>
    <s v="No"/>
    <x v="0"/>
    <x v="0"/>
    <x v="0"/>
    <s v="No"/>
    <s v="Normal Weight"/>
    <s v="Normal"/>
    <d v="1986-09-02T00:00:00"/>
    <x v="44"/>
    <s v="R1013"/>
    <s v="tier - 3"/>
    <n v="7243.81"/>
    <s v="tier - 2"/>
  </r>
  <r>
    <s v="Id2314"/>
    <s v=" Ms"/>
    <s v="Horbol"/>
    <n v="18.93"/>
    <n v="6.11"/>
    <s v="No"/>
    <x v="0"/>
    <x v="1"/>
    <x v="1"/>
    <s v="No"/>
    <s v="Normal Weight"/>
    <s v="Prediabetes"/>
    <d v="1986-07-13T00:00:00"/>
    <x v="15"/>
    <s v="R1013"/>
    <s v="tier - 1"/>
    <n v="7228.22"/>
    <s v="tier - 2"/>
  </r>
  <r>
    <s v="Id2315"/>
    <s v=" Ms"/>
    <s v="O'Rourke"/>
    <n v="24.14"/>
    <n v="5.29"/>
    <s v="No"/>
    <x v="1"/>
    <x v="0"/>
    <x v="1"/>
    <s v="No"/>
    <s v="Normal Weight"/>
    <s v="Normal"/>
    <d v="1977-09-15T00:00:00"/>
    <x v="30"/>
    <s v="R1012"/>
    <s v="tier - 3"/>
    <n v="7222.79"/>
    <s v="tier - 3"/>
  </r>
  <r>
    <s v="Id2316"/>
    <s v=" Mr"/>
    <s v="Williams"/>
    <n v="25.03"/>
    <n v="5.91"/>
    <s v="No"/>
    <x v="1"/>
    <x v="0"/>
    <x v="1"/>
    <s v="No"/>
    <s v="Overweight"/>
    <s v="Prediabetes"/>
    <d v="1991-06-28T00:00:00"/>
    <x v="15"/>
    <s v="R1012"/>
    <s v="tier - 2"/>
    <n v="7220.25"/>
    <s v="tier - 2"/>
  </r>
  <r>
    <s v="Id2317"/>
    <s v=" Mr"/>
    <s v="Murakami"/>
    <n v="20.47"/>
    <n v="5.81"/>
    <s v="yes"/>
    <x v="0"/>
    <x v="0"/>
    <x v="1"/>
    <s v="No"/>
    <s v="Normal Weight"/>
    <s v="Prediabetes"/>
    <d v="1983-11-21T00:00:00"/>
    <x v="15"/>
    <s v="R1013"/>
    <s v="tier - 3"/>
    <n v="7209.49"/>
    <s v="tier - 2"/>
  </r>
  <r>
    <s v="Id2318"/>
    <s v=" Ms"/>
    <s v="Gagnon"/>
    <n v="18.82"/>
    <n v="5.51"/>
    <s v="yes"/>
    <x v="0"/>
    <x v="0"/>
    <x v="0"/>
    <s v="No"/>
    <s v="Normal Weight"/>
    <s v="Normal"/>
    <d v="1983-08-11T00:00:00"/>
    <x v="28"/>
    <s v="R1012"/>
    <s v="tier - 3"/>
    <n v="7201.7"/>
    <s v="tier - 2"/>
  </r>
  <r>
    <s v="Id2319"/>
    <s v=" Mr"/>
    <s v="Petermann"/>
    <n v="17.079999999999998"/>
    <n v="5.73"/>
    <s v="No"/>
    <x v="0"/>
    <x v="1"/>
    <x v="1"/>
    <s v="No"/>
    <s v="Underweight"/>
    <s v="Prediabetes"/>
    <d v="1982-09-14T00:00:00"/>
    <x v="4"/>
    <s v="R1012"/>
    <s v="tier - 2"/>
    <n v="7196.87"/>
    <s v="tier - 3"/>
  </r>
  <r>
    <s v="Id2320"/>
    <s v=" Ms"/>
    <s v="Graves - Rostro"/>
    <n v="19.21"/>
    <n v="5.53"/>
    <s v="yes"/>
    <x v="0"/>
    <x v="0"/>
    <x v="0"/>
    <s v="No"/>
    <s v="Normal Weight"/>
    <s v="Normal"/>
    <d v="1975-07-19T00:00:00"/>
    <x v="24"/>
    <s v="R1012"/>
    <s v="tier - 3"/>
    <n v="7175.51"/>
    <s v="tier - 2"/>
  </r>
  <r>
    <s v="Id2321"/>
    <s v=" Mr"/>
    <s v="Danielson"/>
    <n v="17.86"/>
    <n v="5.43"/>
    <s v="No"/>
    <x v="0"/>
    <x v="1"/>
    <x v="1"/>
    <s v="No"/>
    <s v="Underweight"/>
    <s v="Normal"/>
    <d v="1982-08-16T00:00:00"/>
    <x v="24"/>
    <s v="R1013"/>
    <s v="tier - 2"/>
    <n v="7173.36"/>
    <s v="tier - 3"/>
  </r>
  <r>
    <s v="Id2322"/>
    <s v=" Ms"/>
    <s v="Street"/>
    <n v="21.38"/>
    <n v="8.01"/>
    <s v="No"/>
    <x v="0"/>
    <x v="0"/>
    <x v="0"/>
    <s v="No"/>
    <s v="Normal Weight"/>
    <s v="Diabetes"/>
    <d v="1980-09-30T00:00:00"/>
    <x v="15"/>
    <s v="R1013"/>
    <s v="tier - 3"/>
    <n v="7162.01"/>
    <s v="tier - 2"/>
  </r>
  <r>
    <s v="Id2323"/>
    <s v=" Mr"/>
    <s v="Buss"/>
    <n v="23.35"/>
    <n v="5.94"/>
    <s v="No"/>
    <x v="0"/>
    <x v="0"/>
    <x v="0"/>
    <s v="No"/>
    <s v="Normal Weight"/>
    <s v="Prediabetes"/>
    <d v="1980-10-07T00:00:00"/>
    <x v="22"/>
    <s v="R1024"/>
    <s v="tier - 1"/>
    <n v="7160.33"/>
    <s v="tier - 2"/>
  </r>
  <r>
    <s v="Id2324"/>
    <s v=" Ms"/>
    <s v="Duffy"/>
    <n v="22.24"/>
    <n v="5.04"/>
    <s v="No"/>
    <x v="0"/>
    <x v="0"/>
    <x v="0"/>
    <s v="No"/>
    <s v="Normal Weight"/>
    <s v="Normal"/>
    <d v="1980-06-22T00:00:00"/>
    <x v="17"/>
    <s v="R1012"/>
    <s v="tier - 2"/>
    <n v="7160.09"/>
    <s v="tier - 2"/>
  </r>
  <r>
    <s v="Id2325"/>
    <s v=" Mr"/>
    <s v="Hines"/>
    <n v="24.76"/>
    <n v="4.54"/>
    <s v="yes"/>
    <x v="0"/>
    <x v="0"/>
    <x v="0"/>
    <s v="No"/>
    <s v="Normal Weight"/>
    <s v="Normal"/>
    <d v="1981-07-17T00:00:00"/>
    <x v="18"/>
    <s v="R1021"/>
    <s v="tier - 1"/>
    <n v="7153.55"/>
    <s v="tier - 2"/>
  </r>
  <r>
    <s v="Id2326"/>
    <s v=" Mr"/>
    <s v="Castro"/>
    <n v="20.100000000000001"/>
    <n v="5.6"/>
    <s v="yes"/>
    <x v="0"/>
    <x v="1"/>
    <x v="1"/>
    <s v="No"/>
    <s v="Normal Weight"/>
    <s v="Normal"/>
    <d v="1978-09-06T00:00:00"/>
    <x v="23"/>
    <s v="R1012"/>
    <s v="tier - 2"/>
    <n v="7152.67"/>
    <s v="tier - 3"/>
  </r>
  <r>
    <s v="Id2327"/>
    <s v=" Ms"/>
    <s v="Howell"/>
    <n v="21.77"/>
    <n v="10.67"/>
    <s v="No"/>
    <x v="0"/>
    <x v="0"/>
    <x v="0"/>
    <s v="No"/>
    <s v="Normal Weight"/>
    <s v="Diabetes"/>
    <d v="1984-06-29T00:00:00"/>
    <x v="4"/>
    <s v="R1012"/>
    <s v="tier - 2"/>
    <n v="7151.09"/>
    <s v="tier - 2"/>
  </r>
  <r>
    <s v="Id2328"/>
    <s v=" Ms"/>
    <s v="Avery"/>
    <n v="17.82"/>
    <n v="5.26"/>
    <s v="yes"/>
    <x v="0"/>
    <x v="0"/>
    <x v="1"/>
    <s v="No"/>
    <s v="Underweight"/>
    <s v="Normal"/>
    <d v="1978-07-30T00:00:00"/>
    <x v="38"/>
    <s v="R1011"/>
    <s v="tier - 3"/>
    <n v="7147.47"/>
    <s v="tier - 2"/>
  </r>
  <r>
    <s v="Id2329"/>
    <s v=" Ms"/>
    <s v="Bohinski"/>
    <n v="17.07"/>
    <n v="5.22"/>
    <s v="No"/>
    <x v="0"/>
    <x v="1"/>
    <x v="1"/>
    <s v="No"/>
    <s v="Underweight"/>
    <s v="Normal"/>
    <d v="1976-06-24T00:00:00"/>
    <x v="31"/>
    <s v="R1013"/>
    <s v="tier - 2"/>
    <n v="7147.11"/>
    <s v="tier - 3"/>
  </r>
  <r>
    <s v="Id2330"/>
    <s v=" Ms"/>
    <s v="Kohls"/>
    <n v="22.24"/>
    <n v="4.29"/>
    <s v="yes"/>
    <x v="0"/>
    <x v="0"/>
    <x v="0"/>
    <s v="No"/>
    <s v="Normal Weight"/>
    <s v="Normal"/>
    <d v="1999-08-08T00:00:00"/>
    <x v="15"/>
    <s v="R1016"/>
    <s v="tier - 1"/>
    <n v="7144.4"/>
    <s v="tier - 2"/>
  </r>
  <r>
    <s v="Id2331"/>
    <s v=" Mr"/>
    <s v="Brietzke"/>
    <n v="22.34"/>
    <n v="5.57"/>
    <s v="No"/>
    <x v="0"/>
    <x v="0"/>
    <x v="1"/>
    <s v="No"/>
    <s v="Normal Weight"/>
    <s v="Normal"/>
    <d v="1984-07-07T00:00:00"/>
    <x v="31"/>
    <s v="R1013"/>
    <s v="tier - 1"/>
    <n v="7133.9"/>
    <s v="tier - 2"/>
  </r>
  <r>
    <s v="Id2332"/>
    <s v=" Mr"/>
    <s v="Riveros Gonzalez"/>
    <n v="17.7"/>
    <n v="6.28"/>
    <s v="No"/>
    <x v="0"/>
    <x v="0"/>
    <x v="1"/>
    <s v="No"/>
    <s v="Underweight"/>
    <s v="Prediabetes"/>
    <d v="1993-08-01T00:00:00"/>
    <x v="46"/>
    <s v="R1013"/>
    <s v="tier - 2"/>
    <n v="7128.64"/>
    <s v="tier - 2"/>
  </r>
  <r>
    <s v="Id2333"/>
    <s v=" Ms"/>
    <s v="Albano"/>
    <n v="16.47"/>
    <n v="6.35"/>
    <s v="No"/>
    <x v="0"/>
    <x v="1"/>
    <x v="1"/>
    <s v="No"/>
    <s v="Underweight"/>
    <s v="Prediabetes"/>
    <d v="1968-06-29T00:00:00"/>
    <x v="24"/>
    <s v="R1011"/>
    <s v="tier - 2"/>
    <n v="7125.25"/>
    <s v="tier - 3"/>
  </r>
  <r>
    <s v="Id2334"/>
    <s v=" Mr"/>
    <s v="Rosendahl"/>
    <n v="17.600000000000001"/>
    <n v="4.3899999999999997"/>
    <s v="No"/>
    <x v="0"/>
    <x v="0"/>
    <x v="1"/>
    <s v="No"/>
    <s v="Underweight"/>
    <s v="Normal"/>
    <d v="1987-08-11T00:00:00"/>
    <x v="22"/>
    <s v="R1012"/>
    <s v="tier - 1"/>
    <n v="7106.81"/>
    <s v="tier - 2"/>
  </r>
  <r>
    <s v="Id2335"/>
    <s v=" Mr"/>
    <s v="German"/>
    <n v="17.579999999999998"/>
    <n v="4.51"/>
    <s v="No"/>
    <x v="0"/>
    <x v="0"/>
    <x v="1"/>
    <s v="No"/>
    <s v="Underweight"/>
    <s v="Normal"/>
    <d v="1992-06-18T00:00:00"/>
    <x v="22"/>
    <s v="R1013"/>
    <s v="tier - 2"/>
    <n v="7096.98"/>
    <s v="tier - 2"/>
  </r>
  <r>
    <s v="Id998"/>
    <s v="Unknown"/>
    <s v="Unknown"/>
    <n v="17.579999999999998"/>
    <n v="4.51"/>
    <s v="No"/>
    <x v="0"/>
    <x v="0"/>
    <x v="0"/>
    <s v="No"/>
    <s v="Underweight"/>
    <s v="Normal"/>
    <d v="1995-07-04T00:00:00"/>
    <x v="47"/>
    <s v="R1011"/>
    <s v="tier - 3"/>
    <n v="650"/>
    <s v="tier - 3"/>
  </r>
  <r>
    <s v="Id999"/>
    <s v="Unknown"/>
    <e v="#N/A"/>
    <n v="24.540196917808327"/>
    <n v="5.6305051369863612"/>
    <s v="Unknown"/>
    <x v="2"/>
    <x v="2"/>
    <x v="0"/>
    <s v="No"/>
    <s v="Underweight"/>
    <s v="Normal"/>
    <d v="1993-06-01T00:00:00"/>
    <x v="38"/>
    <s v="R1013"/>
    <s v="tier - 3"/>
    <n v="650"/>
    <s v="tier - 3"/>
  </r>
  <r>
    <s v="Unknown"/>
    <s v="Unknown"/>
    <e v="#N/A"/>
    <n v="24.540196917808327"/>
    <n v="5.6305051369863612"/>
    <s v="Unknown"/>
    <x v="2"/>
    <x v="2"/>
    <x v="0"/>
    <s v="No"/>
    <s v="Underweight"/>
    <s v="Normal"/>
    <d v="2001-11-20T00:00:00"/>
    <x v="22"/>
    <s v="R1011"/>
    <s v="tier - 3"/>
    <n v="646.14"/>
    <s v="tier - 3"/>
  </r>
  <r>
    <s v="Unknown"/>
    <s v="Unknown"/>
    <e v="#N/A"/>
    <n v="24.540196917808327"/>
    <n v="5.6305051369863612"/>
    <s v="Unknown"/>
    <x v="2"/>
    <x v="2"/>
    <x v="0"/>
    <s v="No"/>
    <s v="Underweight"/>
    <s v="Normal"/>
    <d v="2001-11-20T00:00:00"/>
    <x v="22"/>
    <s v="R1022"/>
    <s v="tier - 3"/>
    <n v="646.14"/>
    <s v="tier - 3"/>
  </r>
  <r>
    <s v="Unknown"/>
    <s v="Unknown"/>
    <e v="#N/A"/>
    <n v="24.540196917808327"/>
    <n v="5.6305051369863612"/>
    <s v="Unknown"/>
    <x v="2"/>
    <x v="2"/>
    <x v="0"/>
    <s v="No"/>
    <s v="Underweight"/>
    <s v="Normal"/>
    <d v="2001-11-20T00:00:00"/>
    <x v="22"/>
    <s v="R1024"/>
    <s v="tier - 3"/>
    <n v="646.14"/>
    <s v="tier - 3"/>
  </r>
  <r>
    <s v="Unknown"/>
    <s v="Unknown"/>
    <e v="#N/A"/>
    <n v="24.540196917808327"/>
    <n v="5.6305051369863612"/>
    <s v="Unknown"/>
    <x v="2"/>
    <x v="2"/>
    <x v="0"/>
    <s v="No"/>
    <s v="Underweight"/>
    <s v="Normal"/>
    <d v="2001-11-20T00:00:00"/>
    <x v="22"/>
    <s v="R1021"/>
    <s v="tier - 3"/>
    <n v="646.14"/>
    <s v="tier - 3"/>
  </r>
  <r>
    <s v="Unknown"/>
    <s v="Unknown"/>
    <e v="#N/A"/>
    <n v="24.543177730192824"/>
    <n v="5.6305051369863612"/>
    <s v="Unknown"/>
    <x v="2"/>
    <x v="2"/>
    <x v="0"/>
    <s v="No"/>
    <s v="Underweight"/>
    <s v="Normal"/>
    <d v="2001-11-20T00:00:00"/>
    <x v="22"/>
    <s v="R1013"/>
    <s v="tier - 3"/>
    <n v="646.14"/>
    <s v="tier -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A846A-94EB-495C-A3A5-EACEE2CFF8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tate &amp;Hospital">
  <location ref="H22:I69" firstHeaderRow="1" firstDataRow="1" firstDataCol="1"/>
  <pivotFields count="18">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numFmtId="1" showAll="0">
      <items count="4">
        <item x="0"/>
        <item x="1"/>
        <item x="2"/>
        <item t="default"/>
      </items>
    </pivotField>
    <pivotField showAll="0"/>
    <pivotField showAll="0">
      <items count="5">
        <item x="2"/>
        <item h="1" x="0"/>
        <item h="1" x="3"/>
        <item h="1" x="1"/>
        <item t="default"/>
      </items>
    </pivotField>
    <pivotField showAll="0"/>
    <pivotField numFmtId="14" showAll="0"/>
    <pivotField numFmtId="1" showAll="0"/>
    <pivotField axis="axisRow" showAll="0">
      <items count="18">
        <item x="1"/>
        <item x="3"/>
        <item x="0"/>
        <item x="12"/>
        <item x="8"/>
        <item x="10"/>
        <item x="6"/>
        <item x="5"/>
        <item x="13"/>
        <item x="9"/>
        <item x="2"/>
        <item x="11"/>
        <item x="14"/>
        <item x="4"/>
        <item x="7"/>
        <item x="15"/>
        <item x="16"/>
        <item t="default"/>
      </items>
    </pivotField>
    <pivotField showAll="0"/>
    <pivotField dataField="1" numFmtId="164" showAll="0"/>
    <pivotField axis="axisRow" showAll="0">
      <items count="4">
        <item x="0"/>
        <item x="2"/>
        <item x="1"/>
        <item t="default"/>
      </items>
    </pivotField>
  </pivotFields>
  <rowFields count="2">
    <field x="14"/>
    <field x="17"/>
  </rowFields>
  <rowItems count="47">
    <i>
      <x/>
    </i>
    <i r="1">
      <x/>
    </i>
    <i r="1">
      <x v="1"/>
    </i>
    <i r="1">
      <x v="2"/>
    </i>
    <i>
      <x v="1"/>
    </i>
    <i r="1">
      <x/>
    </i>
    <i r="1">
      <x v="1"/>
    </i>
    <i r="1">
      <x v="2"/>
    </i>
    <i>
      <x v="2"/>
    </i>
    <i r="1">
      <x/>
    </i>
    <i r="1">
      <x v="1"/>
    </i>
    <i r="1">
      <x v="2"/>
    </i>
    <i>
      <x v="3"/>
    </i>
    <i r="1">
      <x v="2"/>
    </i>
    <i>
      <x v="5"/>
    </i>
    <i r="1">
      <x/>
    </i>
    <i r="1">
      <x v="1"/>
    </i>
    <i r="1">
      <x v="2"/>
    </i>
    <i>
      <x v="6"/>
    </i>
    <i r="1">
      <x v="1"/>
    </i>
    <i>
      <x v="8"/>
    </i>
    <i r="1">
      <x/>
    </i>
    <i r="1">
      <x v="1"/>
    </i>
    <i r="1">
      <x v="2"/>
    </i>
    <i>
      <x v="10"/>
    </i>
    <i r="1">
      <x/>
    </i>
    <i r="1">
      <x v="1"/>
    </i>
    <i r="1">
      <x v="2"/>
    </i>
    <i>
      <x v="11"/>
    </i>
    <i r="1">
      <x v="1"/>
    </i>
    <i r="1">
      <x v="2"/>
    </i>
    <i>
      <x v="12"/>
    </i>
    <i r="1">
      <x/>
    </i>
    <i r="1">
      <x v="1"/>
    </i>
    <i r="1">
      <x v="2"/>
    </i>
    <i>
      <x v="13"/>
    </i>
    <i r="1">
      <x/>
    </i>
    <i r="1">
      <x v="1"/>
    </i>
    <i r="1">
      <x v="2"/>
    </i>
    <i>
      <x v="14"/>
    </i>
    <i r="1">
      <x v="1"/>
    </i>
    <i r="1">
      <x v="2"/>
    </i>
    <i>
      <x v="15"/>
    </i>
    <i r="1">
      <x/>
    </i>
    <i r="1">
      <x v="1"/>
    </i>
    <i r="1">
      <x v="2"/>
    </i>
    <i t="grand">
      <x/>
    </i>
  </rowItems>
  <colItems count="1">
    <i/>
  </colItems>
  <dataFields count="1">
    <dataField name="Average of Charges" fld="16" subtotal="average" baseField="14" baseItem="0" numFmtId="164"/>
  </dataFields>
  <chartFormats count="2">
    <chartFormat chart="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7F51D-BED9-4297-96D7-B5BDAFB67A1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NumberOfMajorSurgeries">
  <location ref="Q28:S29" firstHeaderRow="0" firstDataRow="1" firstDataCol="0"/>
  <pivotFields count="18">
    <pivotField showAll="0"/>
    <pivotField showAll="0"/>
    <pivotField showAll="0"/>
    <pivotField numFmtId="2" showAll="0"/>
    <pivotField numFmtId="2" showAll="0"/>
    <pivotField dataField="1" showAll="0"/>
    <pivotField dataField="1" showAll="0"/>
    <pivotField dataField="1" showAll="0"/>
    <pivotField numFmtId="1" showAll="0">
      <items count="4">
        <item x="0"/>
        <item x="1"/>
        <item x="2"/>
        <item t="default"/>
      </items>
    </pivotField>
    <pivotField showAll="0"/>
    <pivotField showAll="0"/>
    <pivotField showAll="0"/>
    <pivotField numFmtId="14" showAll="0"/>
    <pivotField numFmtId="1" showAll="0"/>
    <pivotField showAll="0"/>
    <pivotField showAll="0"/>
    <pivotField numFmtId="164" showAll="0"/>
    <pivotField showAll="0"/>
  </pivotFields>
  <rowItems count="1">
    <i/>
  </rowItems>
  <colFields count="1">
    <field x="-2"/>
  </colFields>
  <colItems count="3">
    <i>
      <x/>
    </i>
    <i i="1">
      <x v="1"/>
    </i>
    <i i="2">
      <x v="2"/>
    </i>
  </colItems>
  <dataFields count="3">
    <dataField name="Count of  Any Transplants " fld="6" subtotal="count" baseField="0" baseItem="1"/>
    <dataField name="Count of Heart Issues" fld="5" subtotal="count" baseField="0" baseItem="1"/>
    <dataField name="Count of Cancer histor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4A75E-2B4A-42F5-B042-AD80BFEBA48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A22:C71" firstHeaderRow="0" firstDataRow="1" firstDataCol="1"/>
  <pivotFields count="18">
    <pivotField showAll="0"/>
    <pivotField showAll="0"/>
    <pivotField showAll="0"/>
    <pivotField dataField="1" numFmtId="2" showAll="0"/>
    <pivotField dataField="1" numFmtId="2" showAll="0"/>
    <pivotField showAll="0"/>
    <pivotField showAll="0"/>
    <pivotField showAll="0"/>
    <pivotField numFmtId="1" showAll="0"/>
    <pivotField showAll="0"/>
    <pivotField showAll="0"/>
    <pivotField showAll="0"/>
    <pivotField numFmtId="14" showAll="0"/>
    <pivotField axis="axisRow" numFmtId="1" showAll="0">
      <items count="49">
        <item x="39"/>
        <item x="10"/>
        <item x="5"/>
        <item x="0"/>
        <item x="9"/>
        <item x="36"/>
        <item x="37"/>
        <item x="8"/>
        <item x="27"/>
        <item x="11"/>
        <item x="38"/>
        <item x="32"/>
        <item x="12"/>
        <item x="19"/>
        <item x="28"/>
        <item x="17"/>
        <item x="26"/>
        <item x="21"/>
        <item x="13"/>
        <item x="44"/>
        <item x="41"/>
        <item x="42"/>
        <item x="1"/>
        <item x="7"/>
        <item x="3"/>
        <item x="14"/>
        <item x="23"/>
        <item x="45"/>
        <item x="33"/>
        <item x="34"/>
        <item x="40"/>
        <item x="43"/>
        <item x="16"/>
        <item x="18"/>
        <item x="29"/>
        <item x="35"/>
        <item x="31"/>
        <item x="30"/>
        <item x="15"/>
        <item x="46"/>
        <item x="20"/>
        <item x="4"/>
        <item x="24"/>
        <item x="22"/>
        <item x="2"/>
        <item x="6"/>
        <item x="25"/>
        <item x="47"/>
        <item t="default"/>
      </items>
    </pivotField>
    <pivotField showAll="0"/>
    <pivotField showAll="0"/>
    <pivotField numFmtId="164" showAll="0"/>
    <pivotField showAll="0"/>
  </pivotFields>
  <rowFields count="1">
    <field x="1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Count of BMI" fld="3" subtotal="count" baseField="13" baseItem="0"/>
    <dataField name="Count of  HBA1C" fld="4"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DF7147-DD1B-4869-BF29-865C94CABEA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jor Surgeries With Transplants">
  <location ref="E2:F12" firstHeaderRow="1" firstDataRow="1" firstDataCol="1"/>
  <pivotFields count="18">
    <pivotField showAll="0"/>
    <pivotField showAll="0"/>
    <pivotField showAll="0"/>
    <pivotField numFmtId="2" showAll="0"/>
    <pivotField dataField="1" numFmtId="2" showAll="0"/>
    <pivotField showAll="0"/>
    <pivotField axis="axisRow" showAll="0">
      <items count="4">
        <item x="0"/>
        <item x="2"/>
        <item x="1"/>
        <item t="default"/>
      </items>
    </pivotField>
    <pivotField showAll="0"/>
    <pivotField axis="axisRow" numFmtId="1" showAll="0">
      <items count="4">
        <item x="0"/>
        <item x="1"/>
        <item x="2"/>
        <item t="default"/>
      </items>
    </pivotField>
    <pivotField showAll="0"/>
    <pivotField showAll="0"/>
    <pivotField showAll="0"/>
    <pivotField numFmtId="14" showAll="0"/>
    <pivotField numFmtId="1" showAll="0"/>
    <pivotField showAll="0"/>
    <pivotField showAll="0"/>
    <pivotField numFmtId="164" showAll="0"/>
    <pivotField showAll="0"/>
  </pivotFields>
  <rowFields count="2">
    <field x="8"/>
    <field x="6"/>
  </rowFields>
  <rowItems count="10">
    <i>
      <x/>
    </i>
    <i r="1">
      <x/>
    </i>
    <i r="1">
      <x v="1"/>
    </i>
    <i>
      <x v="1"/>
    </i>
    <i r="1">
      <x/>
    </i>
    <i r="1">
      <x v="2"/>
    </i>
    <i>
      <x v="2"/>
    </i>
    <i r="1">
      <x/>
    </i>
    <i r="1">
      <x v="2"/>
    </i>
    <i t="grand">
      <x/>
    </i>
  </rowItems>
  <colItems count="1">
    <i/>
  </colItems>
  <dataFields count="1">
    <dataField name="Average of  HBA1C" fld="4" subtotal="average" baseField="8" baseItem="0" numFmtId="2"/>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3">
          <reference field="4294967294" count="1" selected="0">
            <x v="0"/>
          </reference>
          <reference field="6" count="1" selected="0">
            <x v="0"/>
          </reference>
          <reference field="8" count="1" selected="0">
            <x v="0"/>
          </reference>
        </references>
      </pivotArea>
    </chartFormat>
    <chartFormat chart="5" format="10">
      <pivotArea type="data" outline="0" fieldPosition="0">
        <references count="3">
          <reference field="4294967294" count="1" selected="0">
            <x v="0"/>
          </reference>
          <reference field="6" count="1" selected="0">
            <x v="1"/>
          </reference>
          <reference field="8" count="1" selected="0">
            <x v="0"/>
          </reference>
        </references>
      </pivotArea>
    </chartFormat>
    <chartFormat chart="5" format="11">
      <pivotArea type="data" outline="0" fieldPosition="0">
        <references count="3">
          <reference field="4294967294" count="1" selected="0">
            <x v="0"/>
          </reference>
          <reference field="6" count="1" selected="0">
            <x v="0"/>
          </reference>
          <reference field="8" count="1" selected="0">
            <x v="1"/>
          </reference>
        </references>
      </pivotArea>
    </chartFormat>
    <chartFormat chart="5" format="12">
      <pivotArea type="data" outline="0" fieldPosition="0">
        <references count="3">
          <reference field="4294967294" count="1" selected="0">
            <x v="0"/>
          </reference>
          <reference field="6" count="1" selected="0">
            <x v="2"/>
          </reference>
          <reference field="8" count="1" selected="0">
            <x v="1"/>
          </reference>
        </references>
      </pivotArea>
    </chartFormat>
    <chartFormat chart="5" format="13">
      <pivotArea type="data" outline="0" fieldPosition="0">
        <references count="3">
          <reference field="4294967294" count="1" selected="0">
            <x v="0"/>
          </reference>
          <reference field="6" count="1" selected="0">
            <x v="0"/>
          </reference>
          <reference field="8" count="1" selected="0">
            <x v="2"/>
          </reference>
        </references>
      </pivotArea>
    </chartFormat>
    <chartFormat chart="5" format="14">
      <pivotArea type="data" outline="0" fieldPosition="0">
        <references count="3">
          <reference field="4294967294" count="1" selected="0">
            <x v="0"/>
          </reference>
          <reference field="6" count="1" selected="0">
            <x v="2"/>
          </reference>
          <reference field="8" count="1" selected="0">
            <x v="2"/>
          </reference>
        </references>
      </pivotArea>
    </chartFormat>
    <chartFormat chart="0" format="1">
      <pivotArea type="data" outline="0" fieldPosition="0">
        <references count="3">
          <reference field="4294967294" count="1" selected="0">
            <x v="0"/>
          </reference>
          <reference field="6" count="1" selected="0">
            <x v="0"/>
          </reference>
          <reference field="8" count="1" selected="0">
            <x v="0"/>
          </reference>
        </references>
      </pivotArea>
    </chartFormat>
    <chartFormat chart="0" format="2">
      <pivotArea type="data" outline="0" fieldPosition="0">
        <references count="3">
          <reference field="4294967294" count="1" selected="0">
            <x v="0"/>
          </reference>
          <reference field="6" count="1" selected="0">
            <x v="1"/>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2"/>
          </reference>
          <reference field="8" count="1" selected="0">
            <x v="1"/>
          </reference>
        </references>
      </pivotArea>
    </chartFormat>
    <chartFormat chart="0" format="5">
      <pivotArea type="data" outline="0" fieldPosition="0">
        <references count="3">
          <reference field="4294967294" count="1" selected="0">
            <x v="0"/>
          </reference>
          <reference field="6" count="1" selected="0">
            <x v="0"/>
          </reference>
          <reference field="8" count="1" selected="0">
            <x v="2"/>
          </reference>
        </references>
      </pivotArea>
    </chartFormat>
    <chartFormat chart="0" format="6">
      <pivotArea type="data" outline="0" fieldPosition="0">
        <references count="3">
          <reference field="4294967294" count="1" selected="0">
            <x v="0"/>
          </reference>
          <reference field="6"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D854DD-9A38-4C1C-A842-8DFBD173BD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ncer History">
  <location ref="A3:B6" firstHeaderRow="1" firstDataRow="1" firstDataCol="1"/>
  <pivotFields count="18">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pivotField axis="axisRow" showAll="0">
      <items count="4">
        <item x="0"/>
        <item x="2"/>
        <item x="1"/>
        <item t="default"/>
      </items>
    </pivotField>
    <pivotField numFmtId="1" showAll="0"/>
    <pivotField dataField="1" showAll="0"/>
    <pivotField showAll="0">
      <items count="5">
        <item x="2"/>
        <item h="1" x="0"/>
        <item h="1" x="3"/>
        <item h="1" x="1"/>
        <item t="default"/>
      </items>
    </pivotField>
    <pivotField showAll="0"/>
    <pivotField numFmtId="14" showAll="0"/>
    <pivotField numFmtId="1" showAll="0"/>
    <pivotField showAll="0"/>
    <pivotField showAll="0"/>
    <pivotField numFmtId="164" showAll="0"/>
    <pivotField showAll="0"/>
  </pivotFields>
  <rowFields count="1">
    <field x="7"/>
  </rowFields>
  <rowItems count="3">
    <i>
      <x/>
    </i>
    <i>
      <x v="2"/>
    </i>
    <i t="grand">
      <x/>
    </i>
  </rowItems>
  <colItems count="1">
    <i/>
  </colItems>
  <dataFields count="1">
    <dataField name="Count of Smoker" fld="9"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C6532-2BF8-4003-9CAE-7C772A42EDA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21:V38" firstHeaderRow="1" firstDataRow="1" firstDataCol="0"/>
  <pivotFields count="18">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pivotField showAll="0"/>
    <pivotField numFmtId="1" showAll="0"/>
    <pivotField showAll="0"/>
    <pivotField showAll="0">
      <items count="5">
        <item x="2"/>
        <item h="1" x="0"/>
        <item h="1" x="3"/>
        <item h="1" x="1"/>
        <item t="default"/>
      </items>
    </pivotField>
    <pivotField showAll="0"/>
    <pivotField numFmtId="14" showAll="0"/>
    <pivotField numFmtId="1" showAll="0"/>
    <pivotField showAll="0"/>
    <pivotField showAll="0"/>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AF8CFE-1DE8-44C1-90AF-7320D19CA4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location ref="K36:L81" firstHeaderRow="1" firstDataRow="1" firstDataCol="1"/>
  <pivotFields count="18">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pivotField showAll="0">
      <items count="4">
        <item x="0"/>
        <item x="2"/>
        <item x="1"/>
        <item t="default"/>
      </items>
    </pivotField>
    <pivotField numFmtId="1" showAll="0"/>
    <pivotField showAll="0"/>
    <pivotField showAll="0">
      <items count="5">
        <item x="2"/>
        <item h="1" x="0"/>
        <item h="1" x="3"/>
        <item h="1" x="1"/>
        <item t="default"/>
      </items>
    </pivotField>
    <pivotField showAll="0"/>
    <pivotField numFmtId="14" showAll="0"/>
    <pivotField axis="axisRow" numFmtId="1" showAll="0">
      <items count="49">
        <item x="39"/>
        <item x="10"/>
        <item x="5"/>
        <item x="0"/>
        <item x="9"/>
        <item x="36"/>
        <item x="37"/>
        <item x="8"/>
        <item x="27"/>
        <item x="11"/>
        <item x="38"/>
        <item x="32"/>
        <item x="12"/>
        <item x="19"/>
        <item x="28"/>
        <item x="17"/>
        <item x="26"/>
        <item x="21"/>
        <item x="13"/>
        <item x="44"/>
        <item x="41"/>
        <item x="42"/>
        <item x="1"/>
        <item x="7"/>
        <item x="3"/>
        <item x="14"/>
        <item x="23"/>
        <item x="45"/>
        <item x="33"/>
        <item x="34"/>
        <item x="40"/>
        <item x="43"/>
        <item x="16"/>
        <item x="18"/>
        <item x="29"/>
        <item x="35"/>
        <item x="31"/>
        <item x="30"/>
        <item x="15"/>
        <item x="46"/>
        <item x="20"/>
        <item x="4"/>
        <item x="24"/>
        <item x="22"/>
        <item x="2"/>
        <item x="6"/>
        <item x="25"/>
        <item x="47"/>
        <item t="default"/>
      </items>
    </pivotField>
    <pivotField showAll="0"/>
    <pivotField showAll="0"/>
    <pivotField dataField="1" numFmtId="164" showAll="0"/>
    <pivotField showAll="0"/>
  </pivotFields>
  <rowFields count="1">
    <field x="13"/>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Average of Charges" fld="16" subtotal="average" baseField="13" baseItem="2" numFmtId="164"/>
  </dataFields>
  <chartFormats count="2">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03E918-5003-4073-A132-1F6C9FE776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NumberOfMajorSurgeries">
  <location ref="H2:I6" firstHeaderRow="1" firstDataRow="1" firstDataCol="1"/>
  <pivotFields count="18">
    <pivotField showAll="0"/>
    <pivotField showAll="0"/>
    <pivotField showAll="0"/>
    <pivotField numFmtId="2" showAll="0"/>
    <pivotField dataField="1" numFmtId="2" showAll="0"/>
    <pivotField showAll="0"/>
    <pivotField showAll="0"/>
    <pivotField showAll="0"/>
    <pivotField axis="axisRow" numFmtId="1" showAll="0">
      <items count="4">
        <item x="0"/>
        <item x="1"/>
        <item x="2"/>
        <item t="default"/>
      </items>
    </pivotField>
    <pivotField showAll="0"/>
    <pivotField showAll="0"/>
    <pivotField showAll="0"/>
    <pivotField numFmtId="14" showAll="0"/>
    <pivotField numFmtId="1" showAll="0"/>
    <pivotField showAll="0"/>
    <pivotField showAll="0"/>
    <pivotField numFmtId="164" showAll="0"/>
    <pivotField showAll="0"/>
  </pivotFields>
  <rowFields count="1">
    <field x="8"/>
  </rowFields>
  <rowItems count="4">
    <i>
      <x/>
    </i>
    <i>
      <x v="1"/>
    </i>
    <i>
      <x v="2"/>
    </i>
    <i t="grand">
      <x/>
    </i>
  </rowItems>
  <colItems count="1">
    <i/>
  </colItems>
  <dataFields count="1">
    <dataField name="Average of  HBA1C" fld="4" subtotal="average" baseField="8" baseItem="0" numFmtId="2"/>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B4F3EE-5A1F-4BCE-BB1D-53D09F4963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5:U16" firstHeaderRow="0" firstDataRow="1" firstDataCol="0"/>
  <pivotFields count="18">
    <pivotField showAll="0"/>
    <pivotField showAll="0"/>
    <pivotField showAll="0"/>
    <pivotField dataField="1" showAll="0"/>
    <pivotField dataField="1" showAll="0"/>
    <pivotField showAll="0"/>
    <pivotField showAll="0"/>
    <pivotField showAll="0"/>
    <pivotField numFmtId="1" showAll="0"/>
    <pivotField dataField="1" showAll="0">
      <items count="3">
        <item x="1"/>
        <item x="0"/>
        <item t="default"/>
      </items>
    </pivotField>
    <pivotField showAll="0">
      <items count="5">
        <item x="2"/>
        <item h="1" x="0"/>
        <item h="1" x="3"/>
        <item h="1" x="1"/>
        <item t="default"/>
      </items>
    </pivotField>
    <pivotField showAll="0"/>
    <pivotField numFmtId="14" showAll="0"/>
    <pivotField numFmtId="1" showAll="0"/>
    <pivotField showAll="0"/>
    <pivotField showAll="0"/>
    <pivotField dataField="1" numFmtId="164" showAll="0">
      <items count="2328">
        <item x="2326"/>
        <item x="992"/>
        <item x="991"/>
        <item x="990"/>
        <item x="989"/>
        <item x="988"/>
        <item x="987"/>
        <item x="986"/>
        <item x="985"/>
        <item x="98"/>
        <item x="984"/>
        <item x="983"/>
        <item x="982"/>
        <item x="981"/>
        <item x="980"/>
        <item x="979"/>
        <item x="978"/>
        <item x="977"/>
        <item x="976"/>
        <item x="975"/>
        <item x="97"/>
        <item x="974"/>
        <item x="973"/>
        <item x="972"/>
        <item x="971"/>
        <item x="970"/>
        <item x="969"/>
        <item x="968"/>
        <item x="967"/>
        <item x="966"/>
        <item x="965"/>
        <item x="96"/>
        <item x="964"/>
        <item x="963"/>
        <item x="962"/>
        <item x="961"/>
        <item x="960"/>
        <item x="959"/>
        <item x="958"/>
        <item x="957"/>
        <item x="956"/>
        <item x="95"/>
        <item x="955"/>
        <item x="954"/>
        <item x="953"/>
        <item x="952"/>
        <item x="951"/>
        <item x="950"/>
        <item x="949"/>
        <item x="948"/>
        <item x="947"/>
        <item x="946"/>
        <item x="94"/>
        <item x="945"/>
        <item x="944"/>
        <item x="943"/>
        <item x="942"/>
        <item x="941"/>
        <item x="940"/>
        <item x="939"/>
        <item x="938"/>
        <item x="937"/>
        <item x="936"/>
        <item x="93"/>
        <item x="935"/>
        <item x="934"/>
        <item x="933"/>
        <item x="932"/>
        <item x="931"/>
        <item x="930"/>
        <item x="929"/>
        <item x="928"/>
        <item x="927"/>
        <item x="926"/>
        <item x="92"/>
        <item x="925"/>
        <item x="924"/>
        <item x="923"/>
        <item x="922"/>
        <item x="921"/>
        <item x="920"/>
        <item x="919"/>
        <item x="918"/>
        <item x="917"/>
        <item x="91"/>
        <item x="916"/>
        <item x="915"/>
        <item x="914"/>
        <item x="913"/>
        <item x="912"/>
        <item x="911"/>
        <item x="910"/>
        <item x="909"/>
        <item x="908"/>
        <item x="907"/>
        <item x="90"/>
        <item x="906"/>
        <item x="905"/>
        <item x="904"/>
        <item x="903"/>
        <item x="902"/>
        <item x="901"/>
        <item x="900"/>
        <item x="899"/>
        <item x="898"/>
        <item x="897"/>
        <item x="89"/>
        <item x="8"/>
        <item x="896"/>
        <item x="895"/>
        <item x="894"/>
        <item x="893"/>
        <item x="892"/>
        <item x="891"/>
        <item x="890"/>
        <item x="889"/>
        <item x="888"/>
        <item x="887"/>
        <item x="88"/>
        <item x="886"/>
        <item x="885"/>
        <item x="884"/>
        <item x="883"/>
        <item x="882"/>
        <item x="881"/>
        <item x="880"/>
        <item x="879"/>
        <item x="878"/>
        <item x="87"/>
        <item x="877"/>
        <item x="876"/>
        <item x="875"/>
        <item x="874"/>
        <item x="873"/>
        <item x="872"/>
        <item x="871"/>
        <item x="870"/>
        <item x="869"/>
        <item x="868"/>
        <item x="86"/>
        <item x="867"/>
        <item x="866"/>
        <item x="865"/>
        <item x="864"/>
        <item x="863"/>
        <item x="862"/>
        <item x="861"/>
        <item x="860"/>
        <item x="859"/>
        <item x="858"/>
        <item x="85"/>
        <item x="857"/>
        <item x="856"/>
        <item x="855"/>
        <item x="854"/>
        <item x="853"/>
        <item x="852"/>
        <item x="851"/>
        <item x="850"/>
        <item x="849"/>
        <item x="848"/>
        <item x="84"/>
        <item x="847"/>
        <item x="846"/>
        <item x="845"/>
        <item x="844"/>
        <item x="843"/>
        <item x="842"/>
        <item x="841"/>
        <item x="840"/>
        <item x="839"/>
        <item x="838"/>
        <item x="83"/>
        <item x="837"/>
        <item x="836"/>
        <item x="835"/>
        <item x="834"/>
        <item x="833"/>
        <item x="832"/>
        <item x="831"/>
        <item x="830"/>
        <item x="829"/>
        <item x="828"/>
        <item x="82"/>
        <item x="827"/>
        <item x="826"/>
        <item x="825"/>
        <item x="824"/>
        <item x="823"/>
        <item x="822"/>
        <item x="821"/>
        <item x="820"/>
        <item x="819"/>
        <item x="818"/>
        <item x="81"/>
        <item x="817"/>
        <item x="816"/>
        <item x="815"/>
        <item x="814"/>
        <item x="813"/>
        <item x="812"/>
        <item x="811"/>
        <item x="810"/>
        <item x="809"/>
        <item x="808"/>
        <item x="80"/>
        <item x="807"/>
        <item x="806"/>
        <item x="805"/>
        <item x="804"/>
        <item x="803"/>
        <item x="802"/>
        <item x="801"/>
        <item x="800"/>
        <item x="799"/>
        <item x="798"/>
        <item x="79"/>
        <item x="7"/>
        <item x="797"/>
        <item x="796"/>
        <item x="795"/>
        <item x="794"/>
        <item x="793"/>
        <item x="792"/>
        <item x="791"/>
        <item x="790"/>
        <item x="789"/>
        <item x="788"/>
        <item x="78"/>
        <item x="787"/>
        <item x="786"/>
        <item x="785"/>
        <item x="784"/>
        <item x="783"/>
        <item x="782"/>
        <item x="781"/>
        <item x="780"/>
        <item x="779"/>
        <item x="778"/>
        <item x="77"/>
        <item x="777"/>
        <item x="776"/>
        <item x="775"/>
        <item x="774"/>
        <item x="773"/>
        <item x="772"/>
        <item x="771"/>
        <item x="770"/>
        <item x="769"/>
        <item x="768"/>
        <item x="76"/>
        <item x="767"/>
        <item x="766"/>
        <item x="765"/>
        <item x="764"/>
        <item x="763"/>
        <item x="762"/>
        <item x="761"/>
        <item x="760"/>
        <item x="759"/>
        <item x="758"/>
        <item x="75"/>
        <item x="757"/>
        <item x="756"/>
        <item x="755"/>
        <item x="754"/>
        <item x="753"/>
        <item x="752"/>
        <item x="751"/>
        <item x="750"/>
        <item x="749"/>
        <item x="748"/>
        <item x="74"/>
        <item x="747"/>
        <item x="746"/>
        <item x="745"/>
        <item x="744"/>
        <item x="743"/>
        <item x="742"/>
        <item x="741"/>
        <item x="740"/>
        <item x="739"/>
        <item x="738"/>
        <item x="73"/>
        <item x="737"/>
        <item x="736"/>
        <item x="735"/>
        <item x="734"/>
        <item x="733"/>
        <item x="732"/>
        <item x="731"/>
        <item x="730"/>
        <item x="729"/>
        <item x="72"/>
        <item x="728"/>
        <item x="727"/>
        <item x="726"/>
        <item x="725"/>
        <item x="724"/>
        <item x="723"/>
        <item x="722"/>
        <item x="721"/>
        <item x="720"/>
        <item x="719"/>
        <item x="71"/>
        <item x="718"/>
        <item x="717"/>
        <item x="716"/>
        <item x="715"/>
        <item x="714"/>
        <item x="713"/>
        <item x="712"/>
        <item x="711"/>
        <item x="710"/>
        <item x="709"/>
        <item x="70"/>
        <item x="708"/>
        <item x="707"/>
        <item x="706"/>
        <item x="705"/>
        <item x="704"/>
        <item x="703"/>
        <item x="702"/>
        <item x="701"/>
        <item x="700"/>
        <item x="699"/>
        <item x="69"/>
        <item x="6"/>
        <item x="698"/>
        <item x="697"/>
        <item x="696"/>
        <item x="695"/>
        <item x="694"/>
        <item x="693"/>
        <item x="692"/>
        <item x="691"/>
        <item x="690"/>
        <item x="689"/>
        <item x="68"/>
        <item x="688"/>
        <item x="687"/>
        <item x="686"/>
        <item x="685"/>
        <item x="684"/>
        <item x="683"/>
        <item x="682"/>
        <item x="681"/>
        <item x="680"/>
        <item x="679"/>
        <item x="67"/>
        <item x="678"/>
        <item x="677"/>
        <item x="676"/>
        <item x="675"/>
        <item x="674"/>
        <item x="673"/>
        <item x="672"/>
        <item x="671"/>
        <item x="670"/>
        <item x="669"/>
        <item x="66"/>
        <item x="668"/>
        <item x="667"/>
        <item x="666"/>
        <item x="665"/>
        <item x="664"/>
        <item x="663"/>
        <item x="662"/>
        <item x="661"/>
        <item x="660"/>
        <item x="659"/>
        <item x="65"/>
        <item x="658"/>
        <item x="657"/>
        <item x="656"/>
        <item x="655"/>
        <item x="654"/>
        <item x="653"/>
        <item x="652"/>
        <item x="651"/>
        <item x="650"/>
        <item x="649"/>
        <item x="64"/>
        <item x="648"/>
        <item x="647"/>
        <item x="646"/>
        <item x="645"/>
        <item x="644"/>
        <item x="643"/>
        <item x="642"/>
        <item x="641"/>
        <item x="640"/>
        <item x="639"/>
        <item x="63"/>
        <item x="638"/>
        <item x="637"/>
        <item x="636"/>
        <item x="635"/>
        <item x="634"/>
        <item x="633"/>
        <item x="632"/>
        <item x="631"/>
        <item x="630"/>
        <item x="629"/>
        <item x="62"/>
        <item x="628"/>
        <item x="627"/>
        <item x="626"/>
        <item x="625"/>
        <item x="624"/>
        <item x="623"/>
        <item x="622"/>
        <item x="621"/>
        <item x="620"/>
        <item x="619"/>
        <item x="61"/>
        <item x="618"/>
        <item x="617"/>
        <item x="616"/>
        <item x="615"/>
        <item x="614"/>
        <item x="613"/>
        <item x="612"/>
        <item x="611"/>
        <item x="610"/>
        <item x="609"/>
        <item x="60"/>
        <item x="608"/>
        <item x="607"/>
        <item x="606"/>
        <item x="605"/>
        <item x="604"/>
        <item x="603"/>
        <item x="602"/>
        <item x="601"/>
        <item x="600"/>
        <item x="599"/>
        <item x="59"/>
        <item x="5"/>
        <item x="598"/>
        <item x="597"/>
        <item x="596"/>
        <item x="595"/>
        <item x="594"/>
        <item x="593"/>
        <item x="592"/>
        <item x="591"/>
        <item x="590"/>
        <item x="589"/>
        <item x="58"/>
        <item x="588"/>
        <item x="587"/>
        <item x="586"/>
        <item x="585"/>
        <item x="584"/>
        <item x="583"/>
        <item x="582"/>
        <item x="581"/>
        <item x="580"/>
        <item x="579"/>
        <item x="57"/>
        <item x="578"/>
        <item x="577"/>
        <item x="576"/>
        <item x="575"/>
        <item x="574"/>
        <item x="573"/>
        <item x="572"/>
        <item x="571"/>
        <item x="570"/>
        <item x="569"/>
        <item x="56"/>
        <item x="568"/>
        <item x="567"/>
        <item x="566"/>
        <item x="565"/>
        <item x="564"/>
        <item x="563"/>
        <item x="562"/>
        <item x="561"/>
        <item x="560"/>
        <item x="559"/>
        <item x="55"/>
        <item x="558"/>
        <item x="557"/>
        <item x="556"/>
        <item x="555"/>
        <item x="554"/>
        <item x="553"/>
        <item x="552"/>
        <item x="551"/>
        <item x="550"/>
        <item x="549"/>
        <item x="54"/>
        <item x="548"/>
        <item x="547"/>
        <item x="546"/>
        <item x="545"/>
        <item x="544"/>
        <item x="543"/>
        <item x="542"/>
        <item x="541"/>
        <item x="540"/>
        <item x="539"/>
        <item x="53"/>
        <item x="538"/>
        <item x="537"/>
        <item x="536"/>
        <item x="535"/>
        <item x="534"/>
        <item x="533"/>
        <item x="532"/>
        <item x="531"/>
        <item x="530"/>
        <item x="529"/>
        <item x="52"/>
        <item x="528"/>
        <item x="527"/>
        <item x="526"/>
        <item x="525"/>
        <item x="524"/>
        <item x="523"/>
        <item x="522"/>
        <item x="521"/>
        <item x="520"/>
        <item x="519"/>
        <item x="51"/>
        <item x="518"/>
        <item x="517"/>
        <item x="516"/>
        <item x="515"/>
        <item x="514"/>
        <item x="513"/>
        <item x="512"/>
        <item x="511"/>
        <item x="510"/>
        <item x="509"/>
        <item x="50"/>
        <item x="508"/>
        <item x="507"/>
        <item x="506"/>
        <item x="505"/>
        <item x="504"/>
        <item x="503"/>
        <item x="502"/>
        <item x="501"/>
        <item x="500"/>
        <item x="499"/>
        <item x="49"/>
        <item x="4"/>
        <item x="498"/>
        <item x="497"/>
        <item x="496"/>
        <item x="495"/>
        <item x="494"/>
        <item x="493"/>
        <item x="492"/>
        <item x="491"/>
        <item x="490"/>
        <item x="489"/>
        <item x="48"/>
        <item x="488"/>
        <item x="487"/>
        <item x="486"/>
        <item x="485"/>
        <item x="484"/>
        <item x="483"/>
        <item x="482"/>
        <item x="481"/>
        <item x="480"/>
        <item x="479"/>
        <item x="47"/>
        <item x="478"/>
        <item x="477"/>
        <item x="476"/>
        <item x="475"/>
        <item x="474"/>
        <item x="473"/>
        <item x="472"/>
        <item x="471"/>
        <item x="470"/>
        <item x="469"/>
        <item x="46"/>
        <item x="468"/>
        <item x="467"/>
        <item x="466"/>
        <item x="465"/>
        <item x="464"/>
        <item x="463"/>
        <item x="462"/>
        <item x="461"/>
        <item x="460"/>
        <item x="459"/>
        <item x="45"/>
        <item x="458"/>
        <item x="457"/>
        <item x="456"/>
        <item x="455"/>
        <item x="454"/>
        <item x="453"/>
        <item x="452"/>
        <item x="451"/>
        <item x="450"/>
        <item x="449"/>
        <item x="44"/>
        <item x="448"/>
        <item x="447"/>
        <item x="446"/>
        <item x="445"/>
        <item x="444"/>
        <item x="443"/>
        <item x="442"/>
        <item x="441"/>
        <item x="440"/>
        <item x="439"/>
        <item x="43"/>
        <item x="438"/>
        <item x="437"/>
        <item x="436"/>
        <item x="435"/>
        <item x="434"/>
        <item x="433"/>
        <item x="432"/>
        <item x="431"/>
        <item x="430"/>
        <item x="429"/>
        <item x="42"/>
        <item x="428"/>
        <item x="427"/>
        <item x="426"/>
        <item x="425"/>
        <item x="424"/>
        <item x="423"/>
        <item x="422"/>
        <item x="421"/>
        <item x="420"/>
        <item x="419"/>
        <item x="41"/>
        <item x="418"/>
        <item x="417"/>
        <item x="416"/>
        <item x="415"/>
        <item x="414"/>
        <item x="413"/>
        <item x="412"/>
        <item x="411"/>
        <item x="410"/>
        <item x="409"/>
        <item x="40"/>
        <item x="408"/>
        <item x="407"/>
        <item x="406"/>
        <item x="405"/>
        <item x="404"/>
        <item x="403"/>
        <item x="402"/>
        <item x="401"/>
        <item x="400"/>
        <item x="399"/>
        <item x="39"/>
        <item x="3"/>
        <item x="398"/>
        <item x="397"/>
        <item x="396"/>
        <item x="395"/>
        <item x="394"/>
        <item x="393"/>
        <item x="392"/>
        <item x="391"/>
        <item x="390"/>
        <item x="389"/>
        <item x="38"/>
        <item x="388"/>
        <item x="387"/>
        <item x="386"/>
        <item x="385"/>
        <item x="384"/>
        <item x="383"/>
        <item x="382"/>
        <item x="381"/>
        <item x="380"/>
        <item x="379"/>
        <item x="37"/>
        <item x="378"/>
        <item x="377"/>
        <item x="376"/>
        <item x="375"/>
        <item x="374"/>
        <item x="373"/>
        <item x="372"/>
        <item x="371"/>
        <item x="370"/>
        <item x="369"/>
        <item x="36"/>
        <item x="368"/>
        <item x="367"/>
        <item x="366"/>
        <item x="365"/>
        <item x="364"/>
        <item x="363"/>
        <item x="362"/>
        <item x="361"/>
        <item x="360"/>
        <item x="359"/>
        <item x="35"/>
        <item x="358"/>
        <item x="357"/>
        <item x="356"/>
        <item x="355"/>
        <item x="354"/>
        <item x="353"/>
        <item x="352"/>
        <item x="351"/>
        <item x="350"/>
        <item x="349"/>
        <item x="34"/>
        <item x="348"/>
        <item x="347"/>
        <item x="346"/>
        <item x="345"/>
        <item x="344"/>
        <item x="343"/>
        <item x="342"/>
        <item x="341"/>
        <item x="340"/>
        <item x="339"/>
        <item x="33"/>
        <item x="338"/>
        <item x="337"/>
        <item x="336"/>
        <item x="335"/>
        <item x="334"/>
        <item x="333"/>
        <item x="332"/>
        <item x="331"/>
        <item x="330"/>
        <item x="329"/>
        <item x="32"/>
        <item x="328"/>
        <item x="327"/>
        <item x="326"/>
        <item x="325"/>
        <item x="324"/>
        <item x="323"/>
        <item x="322"/>
        <item x="321"/>
        <item x="320"/>
        <item x="319"/>
        <item x="31"/>
        <item x="318"/>
        <item x="317"/>
        <item x="316"/>
        <item x="315"/>
        <item x="314"/>
        <item x="313"/>
        <item x="312"/>
        <item x="311"/>
        <item x="310"/>
        <item x="309"/>
        <item x="30"/>
        <item x="308"/>
        <item x="307"/>
        <item x="306"/>
        <item x="305"/>
        <item x="304"/>
        <item x="303"/>
        <item x="302"/>
        <item x="301"/>
        <item x="300"/>
        <item x="299"/>
        <item x="29"/>
        <item x="2"/>
        <item x="298"/>
        <item x="297"/>
        <item x="296"/>
        <item x="295"/>
        <item x="294"/>
        <item x="293"/>
        <item x="292"/>
        <item x="291"/>
        <item x="290"/>
        <item x="289"/>
        <item x="28"/>
        <item x="288"/>
        <item x="287"/>
        <item x="286"/>
        <item x="285"/>
        <item x="284"/>
        <item x="283"/>
        <item x="282"/>
        <item x="281"/>
        <item x="280"/>
        <item x="279"/>
        <item x="27"/>
        <item x="278"/>
        <item x="277"/>
        <item x="276"/>
        <item x="275"/>
        <item x="274"/>
        <item x="273"/>
        <item x="272"/>
        <item x="271"/>
        <item x="270"/>
        <item x="269"/>
        <item x="26"/>
        <item x="268"/>
        <item x="267"/>
        <item x="266"/>
        <item x="265"/>
        <item x="264"/>
        <item x="263"/>
        <item x="262"/>
        <item x="261"/>
        <item x="260"/>
        <item x="259"/>
        <item x="25"/>
        <item x="258"/>
        <item x="257"/>
        <item x="256"/>
        <item x="255"/>
        <item x="254"/>
        <item x="253"/>
        <item x="252"/>
        <item x="251"/>
        <item x="250"/>
        <item x="249"/>
        <item x="24"/>
        <item x="248"/>
        <item x="247"/>
        <item x="246"/>
        <item x="245"/>
        <item x="244"/>
        <item x="243"/>
        <item x="242"/>
        <item x="241"/>
        <item x="240"/>
        <item x="239"/>
        <item x="23"/>
        <item x="238"/>
        <item x="237"/>
        <item x="236"/>
        <item x="235"/>
        <item x="234"/>
        <item x="233"/>
        <item x="2325"/>
        <item x="2324"/>
        <item x="2323"/>
        <item x="2322"/>
        <item x="2321"/>
        <item x="2320"/>
        <item x="232"/>
        <item x="2319"/>
        <item x="2318"/>
        <item x="2317"/>
        <item x="2316"/>
        <item x="2315"/>
        <item x="2314"/>
        <item x="2313"/>
        <item x="2312"/>
        <item x="2311"/>
        <item x="2310"/>
        <item x="231"/>
        <item x="2309"/>
        <item x="2308"/>
        <item x="2307"/>
        <item x="2306"/>
        <item x="2305"/>
        <item x="2304"/>
        <item x="2303"/>
        <item x="2302"/>
        <item x="2301"/>
        <item x="2300"/>
        <item x="230"/>
        <item x="2299"/>
        <item x="2298"/>
        <item x="2297"/>
        <item x="2296"/>
        <item x="2295"/>
        <item x="2294"/>
        <item x="2293"/>
        <item x="2292"/>
        <item x="2291"/>
        <item x="2290"/>
        <item x="229"/>
        <item x="22"/>
        <item x="2289"/>
        <item x="2288"/>
        <item x="2287"/>
        <item x="2286"/>
        <item x="2285"/>
        <item x="2284"/>
        <item x="2283"/>
        <item x="2282"/>
        <item x="2281"/>
        <item x="2280"/>
        <item x="228"/>
        <item x="2279"/>
        <item x="2278"/>
        <item x="2277"/>
        <item x="2276"/>
        <item x="2275"/>
        <item x="2274"/>
        <item x="2273"/>
        <item x="2272"/>
        <item x="2271"/>
        <item x="2270"/>
        <item x="227"/>
        <item x="2269"/>
        <item x="2268"/>
        <item x="2267"/>
        <item x="2266"/>
        <item x="2265"/>
        <item x="2264"/>
        <item x="2263"/>
        <item x="2262"/>
        <item x="2261"/>
        <item x="2260"/>
        <item x="226"/>
        <item x="2259"/>
        <item x="2258"/>
        <item x="2257"/>
        <item x="2256"/>
        <item x="2255"/>
        <item x="2254"/>
        <item x="2253"/>
        <item x="2252"/>
        <item x="2251"/>
        <item x="2250"/>
        <item x="225"/>
        <item x="2249"/>
        <item x="2248"/>
        <item x="2247"/>
        <item x="2246"/>
        <item x="2245"/>
        <item x="2244"/>
        <item x="2243"/>
        <item x="2242"/>
        <item x="2241"/>
        <item x="2240"/>
        <item x="224"/>
        <item x="2239"/>
        <item x="2238"/>
        <item x="2237"/>
        <item x="2236"/>
        <item x="2235"/>
        <item x="2234"/>
        <item x="2233"/>
        <item x="2232"/>
        <item x="2231"/>
        <item x="2230"/>
        <item x="223"/>
        <item x="2229"/>
        <item x="2228"/>
        <item x="2227"/>
        <item x="2226"/>
        <item x="2225"/>
        <item x="2224"/>
        <item x="2223"/>
        <item x="2222"/>
        <item x="2221"/>
        <item x="2220"/>
        <item x="222"/>
        <item x="2219"/>
        <item x="2218"/>
        <item x="2217"/>
        <item x="2216"/>
        <item x="2215"/>
        <item x="2214"/>
        <item x="2213"/>
        <item x="2212"/>
        <item x="2211"/>
        <item x="2210"/>
        <item x="221"/>
        <item x="2209"/>
        <item x="2208"/>
        <item x="2207"/>
        <item x="2206"/>
        <item x="2205"/>
        <item x="2204"/>
        <item x="2203"/>
        <item x="2202"/>
        <item x="2201"/>
        <item x="2200"/>
        <item x="220"/>
        <item x="2199"/>
        <item x="2198"/>
        <item x="2197"/>
        <item x="2196"/>
        <item x="2195"/>
        <item x="2194"/>
        <item x="2193"/>
        <item x="2192"/>
        <item x="2191"/>
        <item x="2190"/>
        <item x="219"/>
        <item x="21"/>
        <item x="2189"/>
        <item x="2188"/>
        <item x="2187"/>
        <item x="2186"/>
        <item x="2185"/>
        <item x="2184"/>
        <item x="2183"/>
        <item x="2182"/>
        <item x="2181"/>
        <item x="2180"/>
        <item x="218"/>
        <item x="2179"/>
        <item x="2178"/>
        <item x="2177"/>
        <item x="2176"/>
        <item x="2175"/>
        <item x="2174"/>
        <item x="2173"/>
        <item x="2172"/>
        <item x="2171"/>
        <item x="2170"/>
        <item x="217"/>
        <item x="2169"/>
        <item x="2168"/>
        <item x="2167"/>
        <item x="2166"/>
        <item x="2165"/>
        <item x="2164"/>
        <item x="2163"/>
        <item x="2162"/>
        <item x="2161"/>
        <item x="2160"/>
        <item x="216"/>
        <item x="2159"/>
        <item x="2158"/>
        <item x="2157"/>
        <item x="2156"/>
        <item x="2155"/>
        <item x="2154"/>
        <item x="2153"/>
        <item x="2152"/>
        <item x="2151"/>
        <item x="2150"/>
        <item x="215"/>
        <item x="2149"/>
        <item x="2148"/>
        <item x="2147"/>
        <item x="2146"/>
        <item x="2145"/>
        <item x="2144"/>
        <item x="2143"/>
        <item x="2142"/>
        <item x="2141"/>
        <item x="2140"/>
        <item x="214"/>
        <item x="2139"/>
        <item x="2138"/>
        <item x="2137"/>
        <item x="2136"/>
        <item x="2135"/>
        <item x="2134"/>
        <item x="2133"/>
        <item x="2132"/>
        <item x="2131"/>
        <item x="2130"/>
        <item x="213"/>
        <item x="2129"/>
        <item x="2128"/>
        <item x="2127"/>
        <item x="2126"/>
        <item x="2125"/>
        <item x="2124"/>
        <item x="2123"/>
        <item x="2122"/>
        <item x="2121"/>
        <item x="2120"/>
        <item x="212"/>
        <item x="2119"/>
        <item x="2118"/>
        <item x="2117"/>
        <item x="2116"/>
        <item x="2115"/>
        <item x="2114"/>
        <item x="2113"/>
        <item x="2112"/>
        <item x="2111"/>
        <item x="2110"/>
        <item x="211"/>
        <item x="2109"/>
        <item x="2108"/>
        <item x="2107"/>
        <item x="2106"/>
        <item x="2105"/>
        <item x="2104"/>
        <item x="2103"/>
        <item x="2102"/>
        <item x="2101"/>
        <item x="2100"/>
        <item x="210"/>
        <item x="2099"/>
        <item x="2098"/>
        <item x="2097"/>
        <item x="2096"/>
        <item x="2095"/>
        <item x="2094"/>
        <item x="2093"/>
        <item x="2092"/>
        <item x="2091"/>
        <item x="2090"/>
        <item x="209"/>
        <item x="20"/>
        <item x="2089"/>
        <item x="2088"/>
        <item x="2087"/>
        <item x="2086"/>
        <item x="2085"/>
        <item x="2084"/>
        <item x="2083"/>
        <item x="2082"/>
        <item x="2081"/>
        <item x="2080"/>
        <item x="208"/>
        <item x="2079"/>
        <item x="2078"/>
        <item x="2077"/>
        <item x="2076"/>
        <item x="2075"/>
        <item x="2074"/>
        <item x="2073"/>
        <item x="2072"/>
        <item x="2071"/>
        <item x="2070"/>
        <item x="207"/>
        <item x="2069"/>
        <item x="2068"/>
        <item x="2067"/>
        <item x="2066"/>
        <item x="2065"/>
        <item x="2064"/>
        <item x="2063"/>
        <item x="2062"/>
        <item x="2061"/>
        <item x="2060"/>
        <item x="206"/>
        <item x="2059"/>
        <item x="2058"/>
        <item x="2057"/>
        <item x="2056"/>
        <item x="2055"/>
        <item x="2054"/>
        <item x="2053"/>
        <item x="2052"/>
        <item x="2051"/>
        <item x="2050"/>
        <item x="205"/>
        <item x="2049"/>
        <item x="2048"/>
        <item x="2047"/>
        <item x="2046"/>
        <item x="2045"/>
        <item x="2044"/>
        <item x="2043"/>
        <item x="2042"/>
        <item x="2041"/>
        <item x="2040"/>
        <item x="204"/>
        <item x="2039"/>
        <item x="2038"/>
        <item x="2037"/>
        <item x="2036"/>
        <item x="2035"/>
        <item x="2034"/>
        <item x="2033"/>
        <item x="2032"/>
        <item x="2031"/>
        <item x="2030"/>
        <item x="203"/>
        <item x="2029"/>
        <item x="2028"/>
        <item x="2027"/>
        <item x="2026"/>
        <item x="2025"/>
        <item x="2024"/>
        <item x="2023"/>
        <item x="2022"/>
        <item x="2021"/>
        <item x="2020"/>
        <item x="202"/>
        <item x="2019"/>
        <item x="2018"/>
        <item x="2017"/>
        <item x="2016"/>
        <item x="2015"/>
        <item x="2014"/>
        <item x="2013"/>
        <item x="2012"/>
        <item x="2011"/>
        <item x="2010"/>
        <item x="201"/>
        <item x="2009"/>
        <item x="2008"/>
        <item x="2007"/>
        <item x="2006"/>
        <item x="2005"/>
        <item x="2004"/>
        <item x="2003"/>
        <item x="2002"/>
        <item x="2001"/>
        <item x="2000"/>
        <item x="200"/>
        <item x="1999"/>
        <item x="1998"/>
        <item x="1997"/>
        <item x="1996"/>
        <item x="1995"/>
        <item x="1994"/>
        <item x="1993"/>
        <item x="1992"/>
        <item x="1991"/>
        <item x="1990"/>
        <item x="199"/>
        <item x="19"/>
        <item x="1"/>
        <item x="1989"/>
        <item x="1988"/>
        <item x="1987"/>
        <item x="1986"/>
        <item x="1985"/>
        <item x="1984"/>
        <item x="1983"/>
        <item x="1982"/>
        <item x="1981"/>
        <item x="1980"/>
        <item x="198"/>
        <item x="1979"/>
        <item x="1978"/>
        <item x="1977"/>
        <item x="1976"/>
        <item x="1975"/>
        <item x="1974"/>
        <item x="1973"/>
        <item x="1972"/>
        <item x="1971"/>
        <item x="1970"/>
        <item x="197"/>
        <item x="1969"/>
        <item x="1968"/>
        <item x="1967"/>
        <item x="1966"/>
        <item x="1965"/>
        <item x="1964"/>
        <item x="1963"/>
        <item x="1962"/>
        <item x="1961"/>
        <item x="1960"/>
        <item x="196"/>
        <item x="1959"/>
        <item x="1958"/>
        <item x="1957"/>
        <item x="1956"/>
        <item x="1955"/>
        <item x="1954"/>
        <item x="1953"/>
        <item x="1952"/>
        <item x="1951"/>
        <item x="1950"/>
        <item x="195"/>
        <item x="1949"/>
        <item x="1948"/>
        <item x="1947"/>
        <item x="1946"/>
        <item x="1945"/>
        <item x="1944"/>
        <item x="1943"/>
        <item x="1942"/>
        <item x="1941"/>
        <item x="1940"/>
        <item x="194"/>
        <item x="1939"/>
        <item x="1938"/>
        <item x="1937"/>
        <item x="1936"/>
        <item x="1935"/>
        <item x="1934"/>
        <item x="1933"/>
        <item x="1932"/>
        <item x="1931"/>
        <item x="1930"/>
        <item x="193"/>
        <item x="1929"/>
        <item x="1928"/>
        <item x="1927"/>
        <item x="1926"/>
        <item x="1925"/>
        <item x="1924"/>
        <item x="1923"/>
        <item x="1922"/>
        <item x="1921"/>
        <item x="1920"/>
        <item x="192"/>
        <item x="1919"/>
        <item x="1918"/>
        <item x="1917"/>
        <item x="1916"/>
        <item x="1915"/>
        <item x="1914"/>
        <item x="1913"/>
        <item x="1912"/>
        <item x="1911"/>
        <item x="1910"/>
        <item x="191"/>
        <item x="1909"/>
        <item x="1908"/>
        <item x="1907"/>
        <item x="1906"/>
        <item x="1905"/>
        <item x="1904"/>
        <item x="1903"/>
        <item x="1902"/>
        <item x="1901"/>
        <item x="1900"/>
        <item x="190"/>
        <item x="1899"/>
        <item x="1898"/>
        <item x="1897"/>
        <item x="1896"/>
        <item x="1895"/>
        <item x="1894"/>
        <item x="1893"/>
        <item x="1892"/>
        <item x="1891"/>
        <item x="1890"/>
        <item x="189"/>
        <item x="18"/>
        <item x="1889"/>
        <item x="1888"/>
        <item x="1887"/>
        <item x="1886"/>
        <item x="1885"/>
        <item x="1884"/>
        <item x="1883"/>
        <item x="1882"/>
        <item x="1881"/>
        <item x="1880"/>
        <item x="188"/>
        <item x="1879"/>
        <item x="1878"/>
        <item x="1877"/>
        <item x="1876"/>
        <item x="1875"/>
        <item x="1874"/>
        <item x="1873"/>
        <item x="1872"/>
        <item x="1871"/>
        <item x="1870"/>
        <item x="187"/>
        <item x="1869"/>
        <item x="1868"/>
        <item x="1867"/>
        <item x="1866"/>
        <item x="1865"/>
        <item x="1864"/>
        <item x="1863"/>
        <item x="1862"/>
        <item x="1861"/>
        <item x="1860"/>
        <item x="186"/>
        <item x="1859"/>
        <item x="1858"/>
        <item x="1857"/>
        <item x="1856"/>
        <item x="1855"/>
        <item x="1854"/>
        <item x="1853"/>
        <item x="1852"/>
        <item x="1851"/>
        <item x="1850"/>
        <item x="185"/>
        <item x="1849"/>
        <item x="1848"/>
        <item x="1847"/>
        <item x="1846"/>
        <item x="1845"/>
        <item x="1844"/>
        <item x="1843"/>
        <item x="1842"/>
        <item x="1841"/>
        <item x="1840"/>
        <item x="184"/>
        <item x="1839"/>
        <item x="1838"/>
        <item x="1837"/>
        <item x="1836"/>
        <item x="1835"/>
        <item x="1834"/>
        <item x="1833"/>
        <item x="1832"/>
        <item x="1831"/>
        <item x="1830"/>
        <item x="183"/>
        <item x="1829"/>
        <item x="1828"/>
        <item x="1827"/>
        <item x="1826"/>
        <item x="1825"/>
        <item x="1824"/>
        <item x="1823"/>
        <item x="1822"/>
        <item x="1821"/>
        <item x="1820"/>
        <item x="182"/>
        <item x="1819"/>
        <item x="1818"/>
        <item x="1817"/>
        <item x="1816"/>
        <item x="1815"/>
        <item x="1814"/>
        <item x="1813"/>
        <item x="1812"/>
        <item x="1811"/>
        <item x="1810"/>
        <item x="181"/>
        <item x="1809"/>
        <item x="1808"/>
        <item x="1807"/>
        <item x="1806"/>
        <item x="1805"/>
        <item x="1804"/>
        <item x="1803"/>
        <item x="1802"/>
        <item x="1801"/>
        <item x="1800"/>
        <item x="180"/>
        <item x="1799"/>
        <item x="1798"/>
        <item x="1797"/>
        <item x="1796"/>
        <item x="1795"/>
        <item x="1794"/>
        <item x="1793"/>
        <item x="1792"/>
        <item x="1791"/>
        <item x="1790"/>
        <item x="179"/>
        <item x="17"/>
        <item x="1789"/>
        <item x="1788"/>
        <item x="1787"/>
        <item x="1786"/>
        <item x="1785"/>
        <item x="1784"/>
        <item x="1783"/>
        <item x="1782"/>
        <item x="1781"/>
        <item x="1780"/>
        <item x="178"/>
        <item x="1779"/>
        <item x="1778"/>
        <item x="1777"/>
        <item x="1776"/>
        <item x="1775"/>
        <item x="1774"/>
        <item x="1773"/>
        <item x="1772"/>
        <item x="1771"/>
        <item x="1770"/>
        <item x="177"/>
        <item x="1769"/>
        <item x="1768"/>
        <item x="1767"/>
        <item x="1766"/>
        <item x="1765"/>
        <item x="1764"/>
        <item x="1763"/>
        <item x="1762"/>
        <item x="1761"/>
        <item x="1760"/>
        <item x="176"/>
        <item x="1759"/>
        <item x="1758"/>
        <item x="1757"/>
        <item x="1756"/>
        <item x="1755"/>
        <item x="1754"/>
        <item x="1753"/>
        <item x="1752"/>
        <item x="1751"/>
        <item x="1750"/>
        <item x="175"/>
        <item x="1749"/>
        <item x="1748"/>
        <item x="1747"/>
        <item x="1746"/>
        <item x="1745"/>
        <item x="1744"/>
        <item x="1743"/>
        <item x="1742"/>
        <item x="1741"/>
        <item x="1740"/>
        <item x="174"/>
        <item x="1739"/>
        <item x="1738"/>
        <item x="1737"/>
        <item x="1736"/>
        <item x="1735"/>
        <item x="1734"/>
        <item x="1733"/>
        <item x="1732"/>
        <item x="1731"/>
        <item x="1730"/>
        <item x="173"/>
        <item x="1729"/>
        <item x="1728"/>
        <item x="1727"/>
        <item x="1726"/>
        <item x="1725"/>
        <item x="1724"/>
        <item x="1723"/>
        <item x="1722"/>
        <item x="1721"/>
        <item x="1720"/>
        <item x="172"/>
        <item x="1719"/>
        <item x="1718"/>
        <item x="1717"/>
        <item x="1716"/>
        <item x="1715"/>
        <item x="1714"/>
        <item x="1713"/>
        <item x="1712"/>
        <item x="1711"/>
        <item x="1710"/>
        <item x="171"/>
        <item x="1709"/>
        <item x="1708"/>
        <item x="1707"/>
        <item x="1706"/>
        <item x="1705"/>
        <item x="1704"/>
        <item x="1703"/>
        <item x="1702"/>
        <item x="1701"/>
        <item x="1700"/>
        <item x="170"/>
        <item x="1699"/>
        <item x="1698"/>
        <item x="1697"/>
        <item x="1696"/>
        <item x="1695"/>
        <item x="1694"/>
        <item x="1693"/>
        <item x="1692"/>
        <item x="1691"/>
        <item x="1690"/>
        <item x="169"/>
        <item x="16"/>
        <item x="1689"/>
        <item x="1688"/>
        <item x="1687"/>
        <item x="1686"/>
        <item x="1685"/>
        <item x="1684"/>
        <item x="1683"/>
        <item x="1682"/>
        <item x="1681"/>
        <item x="1680"/>
        <item x="168"/>
        <item x="1679"/>
        <item x="1678"/>
        <item x="1677"/>
        <item x="1676"/>
        <item x="1675"/>
        <item x="1674"/>
        <item x="1673"/>
        <item x="1672"/>
        <item x="1671"/>
        <item x="1670"/>
        <item x="167"/>
        <item x="1669"/>
        <item x="1668"/>
        <item x="1667"/>
        <item x="1666"/>
        <item x="1665"/>
        <item x="1664"/>
        <item x="1663"/>
        <item x="1662"/>
        <item x="1661"/>
        <item x="1660"/>
        <item x="166"/>
        <item x="1659"/>
        <item x="1658"/>
        <item x="1657"/>
        <item x="1656"/>
        <item x="1655"/>
        <item x="1654"/>
        <item x="1653"/>
        <item x="1652"/>
        <item x="1651"/>
        <item x="1650"/>
        <item x="165"/>
        <item x="1649"/>
        <item x="1648"/>
        <item x="1647"/>
        <item x="1646"/>
        <item x="1645"/>
        <item x="1644"/>
        <item x="1643"/>
        <item x="1642"/>
        <item x="1641"/>
        <item x="1640"/>
        <item x="164"/>
        <item x="1639"/>
        <item x="1638"/>
        <item x="1637"/>
        <item x="1636"/>
        <item x="1635"/>
        <item x="1634"/>
        <item x="1633"/>
        <item x="1632"/>
        <item x="1631"/>
        <item x="1630"/>
        <item x="163"/>
        <item x="1629"/>
        <item x="1628"/>
        <item x="1627"/>
        <item x="1626"/>
        <item x="1625"/>
        <item x="1624"/>
        <item x="1623"/>
        <item x="1622"/>
        <item x="1621"/>
        <item x="1620"/>
        <item x="162"/>
        <item x="1619"/>
        <item x="1618"/>
        <item x="1617"/>
        <item x="1616"/>
        <item x="1615"/>
        <item x="1614"/>
        <item x="1613"/>
        <item x="1612"/>
        <item x="1611"/>
        <item x="1610"/>
        <item x="161"/>
        <item x="1609"/>
        <item x="1608"/>
        <item x="1607"/>
        <item x="1606"/>
        <item x="1605"/>
        <item x="1604"/>
        <item x="1603"/>
        <item x="1602"/>
        <item x="1601"/>
        <item x="1600"/>
        <item x="160"/>
        <item x="1599"/>
        <item x="1598"/>
        <item x="1597"/>
        <item x="1596"/>
        <item x="1595"/>
        <item x="1594"/>
        <item x="1593"/>
        <item x="1592"/>
        <item x="1591"/>
        <item x="1590"/>
        <item x="159"/>
        <item x="15"/>
        <item x="1589"/>
        <item x="1588"/>
        <item x="1587"/>
        <item x="1586"/>
        <item x="1585"/>
        <item x="1584"/>
        <item x="1583"/>
        <item x="1582"/>
        <item x="1581"/>
        <item x="1580"/>
        <item x="158"/>
        <item x="1579"/>
        <item x="1578"/>
        <item x="1577"/>
        <item x="1576"/>
        <item x="1575"/>
        <item x="1574"/>
        <item x="1573"/>
        <item x="1572"/>
        <item x="1571"/>
        <item x="1570"/>
        <item x="157"/>
        <item x="1569"/>
        <item x="1568"/>
        <item x="1567"/>
        <item x="1566"/>
        <item x="1565"/>
        <item x="1564"/>
        <item x="1563"/>
        <item x="1562"/>
        <item x="1561"/>
        <item x="1560"/>
        <item x="156"/>
        <item x="1559"/>
        <item x="1558"/>
        <item x="1557"/>
        <item x="1556"/>
        <item x="1555"/>
        <item x="1554"/>
        <item x="1553"/>
        <item x="1552"/>
        <item x="1551"/>
        <item x="1550"/>
        <item x="155"/>
        <item x="1549"/>
        <item x="1548"/>
        <item x="1547"/>
        <item x="1546"/>
        <item x="1545"/>
        <item x="1544"/>
        <item x="1543"/>
        <item x="1542"/>
        <item x="1541"/>
        <item x="1540"/>
        <item x="154"/>
        <item x="1539"/>
        <item x="1538"/>
        <item x="1537"/>
        <item x="1536"/>
        <item x="1535"/>
        <item x="1534"/>
        <item x="1533"/>
        <item x="1532"/>
        <item x="1531"/>
        <item x="1530"/>
        <item x="153"/>
        <item x="1529"/>
        <item x="1528"/>
        <item x="1527"/>
        <item x="1526"/>
        <item x="1525"/>
        <item x="1524"/>
        <item x="1523"/>
        <item x="1522"/>
        <item x="1521"/>
        <item x="1520"/>
        <item x="152"/>
        <item x="1519"/>
        <item x="1518"/>
        <item x="1517"/>
        <item x="1516"/>
        <item x="1515"/>
        <item x="1514"/>
        <item x="1513"/>
        <item x="1512"/>
        <item x="1511"/>
        <item x="1510"/>
        <item x="151"/>
        <item x="1509"/>
        <item x="1508"/>
        <item x="1507"/>
        <item x="1506"/>
        <item x="1505"/>
        <item x="1504"/>
        <item x="1503"/>
        <item x="1502"/>
        <item x="1501"/>
        <item x="1500"/>
        <item x="150"/>
        <item x="1499"/>
        <item x="1498"/>
        <item x="1497"/>
        <item x="1496"/>
        <item x="1495"/>
        <item x="1494"/>
        <item x="1493"/>
        <item x="1492"/>
        <item x="1491"/>
        <item x="1490"/>
        <item x="149"/>
        <item x="14"/>
        <item x="1489"/>
        <item x="1488"/>
        <item x="1487"/>
        <item x="1486"/>
        <item x="1485"/>
        <item x="1484"/>
        <item x="1483"/>
        <item x="1482"/>
        <item x="1481"/>
        <item x="1480"/>
        <item x="148"/>
        <item x="1479"/>
        <item x="1478"/>
        <item x="1477"/>
        <item x="1476"/>
        <item x="1475"/>
        <item x="1474"/>
        <item x="1473"/>
        <item x="1472"/>
        <item x="1471"/>
        <item x="1470"/>
        <item x="147"/>
        <item x="1469"/>
        <item x="1468"/>
        <item x="1467"/>
        <item x="1466"/>
        <item x="1465"/>
        <item x="1464"/>
        <item x="1463"/>
        <item x="1462"/>
        <item x="1461"/>
        <item x="1460"/>
        <item x="146"/>
        <item x="1459"/>
        <item x="1458"/>
        <item x="1457"/>
        <item x="1456"/>
        <item x="1455"/>
        <item x="1454"/>
        <item x="1453"/>
        <item x="1452"/>
        <item x="1451"/>
        <item x="1450"/>
        <item x="145"/>
        <item x="1449"/>
        <item x="1448"/>
        <item x="1447"/>
        <item x="1446"/>
        <item x="1445"/>
        <item x="1444"/>
        <item x="1443"/>
        <item x="1442"/>
        <item x="1441"/>
        <item x="1440"/>
        <item x="144"/>
        <item x="1439"/>
        <item x="1438"/>
        <item x="1437"/>
        <item x="1436"/>
        <item x="1435"/>
        <item x="1434"/>
        <item x="1433"/>
        <item x="1432"/>
        <item x="1431"/>
        <item x="1430"/>
        <item x="143"/>
        <item x="1429"/>
        <item x="1428"/>
        <item x="1427"/>
        <item x="1426"/>
        <item x="1425"/>
        <item x="1424"/>
        <item x="1423"/>
        <item x="1422"/>
        <item x="1421"/>
        <item x="1420"/>
        <item x="142"/>
        <item x="1419"/>
        <item x="1418"/>
        <item x="1417"/>
        <item x="1416"/>
        <item x="1415"/>
        <item x="1414"/>
        <item x="1413"/>
        <item x="1412"/>
        <item x="1411"/>
        <item x="1410"/>
        <item x="141"/>
        <item x="1409"/>
        <item x="1408"/>
        <item x="1407"/>
        <item x="1406"/>
        <item x="1405"/>
        <item x="1404"/>
        <item x="1403"/>
        <item x="1402"/>
        <item x="1401"/>
        <item x="1400"/>
        <item x="140"/>
        <item x="1399"/>
        <item x="1398"/>
        <item x="1397"/>
        <item x="1396"/>
        <item x="1395"/>
        <item x="1394"/>
        <item x="1393"/>
        <item x="1392"/>
        <item x="1391"/>
        <item x="1390"/>
        <item x="139"/>
        <item x="13"/>
        <item x="1389"/>
        <item x="1388"/>
        <item x="1387"/>
        <item x="1386"/>
        <item x="1385"/>
        <item x="1384"/>
        <item x="1383"/>
        <item x="1382"/>
        <item x="1381"/>
        <item x="1380"/>
        <item x="138"/>
        <item x="1379"/>
        <item x="1378"/>
        <item x="1377"/>
        <item x="1376"/>
        <item x="1375"/>
        <item x="1374"/>
        <item x="1373"/>
        <item x="1372"/>
        <item x="1371"/>
        <item x="1370"/>
        <item x="137"/>
        <item x="1369"/>
        <item x="1368"/>
        <item x="1367"/>
        <item x="1366"/>
        <item x="1365"/>
        <item x="1364"/>
        <item x="1363"/>
        <item x="1362"/>
        <item x="1361"/>
        <item x="1360"/>
        <item x="136"/>
        <item x="1359"/>
        <item x="1358"/>
        <item x="1357"/>
        <item x="1356"/>
        <item x="1355"/>
        <item x="1354"/>
        <item x="1353"/>
        <item x="1352"/>
        <item x="1351"/>
        <item x="1350"/>
        <item x="135"/>
        <item x="1349"/>
        <item x="1348"/>
        <item x="1347"/>
        <item x="1346"/>
        <item x="1345"/>
        <item x="1344"/>
        <item x="1343"/>
        <item x="1342"/>
        <item x="1341"/>
        <item x="1340"/>
        <item x="134"/>
        <item x="1339"/>
        <item x="1338"/>
        <item x="1337"/>
        <item x="1336"/>
        <item x="1335"/>
        <item x="1334"/>
        <item x="1333"/>
        <item x="1332"/>
        <item x="1331"/>
        <item x="1330"/>
        <item x="133"/>
        <item x="1329"/>
        <item x="1328"/>
        <item x="1327"/>
        <item x="1326"/>
        <item x="1325"/>
        <item x="1324"/>
        <item x="1323"/>
        <item x="1322"/>
        <item x="1321"/>
        <item x="1320"/>
        <item x="132"/>
        <item x="1319"/>
        <item x="1318"/>
        <item x="1317"/>
        <item x="1316"/>
        <item x="1315"/>
        <item x="1314"/>
        <item x="1313"/>
        <item x="1312"/>
        <item x="1311"/>
        <item x="1310"/>
        <item x="131"/>
        <item x="1309"/>
        <item x="1308"/>
        <item x="1307"/>
        <item x="1306"/>
        <item x="1305"/>
        <item x="1304"/>
        <item x="1303"/>
        <item x="1302"/>
        <item x="1301"/>
        <item x="1300"/>
        <item x="130"/>
        <item x="1299"/>
        <item x="1298"/>
        <item x="1297"/>
        <item x="1296"/>
        <item x="1295"/>
        <item x="1294"/>
        <item x="1293"/>
        <item x="1292"/>
        <item x="1291"/>
        <item x="1290"/>
        <item x="129"/>
        <item x="12"/>
        <item x="1289"/>
        <item x="1288"/>
        <item x="1287"/>
        <item x="1286"/>
        <item x="1285"/>
        <item x="1284"/>
        <item x="1283"/>
        <item x="1282"/>
        <item x="1281"/>
        <item x="1280"/>
        <item x="128"/>
        <item x="1279"/>
        <item x="1278"/>
        <item x="1277"/>
        <item x="1276"/>
        <item x="1275"/>
        <item x="1274"/>
        <item x="1273"/>
        <item x="1272"/>
        <item x="1271"/>
        <item x="1270"/>
        <item x="127"/>
        <item x="1269"/>
        <item x="1268"/>
        <item x="1267"/>
        <item x="1266"/>
        <item x="1265"/>
        <item x="1264"/>
        <item x="1263"/>
        <item x="1262"/>
        <item x="1261"/>
        <item x="1260"/>
        <item x="126"/>
        <item x="1259"/>
        <item x="1258"/>
        <item x="1257"/>
        <item x="1256"/>
        <item x="1255"/>
        <item x="1254"/>
        <item x="1253"/>
        <item x="1252"/>
        <item x="1251"/>
        <item x="1250"/>
        <item x="125"/>
        <item x="1249"/>
        <item x="1248"/>
        <item x="1247"/>
        <item x="1246"/>
        <item x="1245"/>
        <item x="1244"/>
        <item x="1243"/>
        <item x="1242"/>
        <item x="1241"/>
        <item x="1240"/>
        <item x="124"/>
        <item x="1239"/>
        <item x="1238"/>
        <item x="1237"/>
        <item x="1236"/>
        <item x="1235"/>
        <item x="1234"/>
        <item x="1233"/>
        <item x="1232"/>
        <item x="1231"/>
        <item x="1230"/>
        <item x="123"/>
        <item x="1229"/>
        <item x="1228"/>
        <item x="1227"/>
        <item x="1226"/>
        <item x="1225"/>
        <item x="1224"/>
        <item x="1223"/>
        <item x="1222"/>
        <item x="1221"/>
        <item x="1220"/>
        <item x="122"/>
        <item x="1219"/>
        <item x="1218"/>
        <item x="1217"/>
        <item x="1216"/>
        <item x="1215"/>
        <item x="1214"/>
        <item x="1213"/>
        <item x="1212"/>
        <item x="1211"/>
        <item x="1210"/>
        <item x="121"/>
        <item x="1209"/>
        <item x="1208"/>
        <item x="1207"/>
        <item x="1206"/>
        <item x="1205"/>
        <item x="1204"/>
        <item x="1203"/>
        <item x="1202"/>
        <item x="1201"/>
        <item x="1200"/>
        <item x="120"/>
        <item x="1199"/>
        <item x="1198"/>
        <item x="1197"/>
        <item x="1196"/>
        <item x="1195"/>
        <item x="1194"/>
        <item x="1193"/>
        <item x="1192"/>
        <item x="1191"/>
        <item x="1190"/>
        <item x="119"/>
        <item x="11"/>
        <item x="1189"/>
        <item x="1188"/>
        <item x="1187"/>
        <item x="1186"/>
        <item x="1185"/>
        <item x="1184"/>
        <item x="1183"/>
        <item x="1182"/>
        <item x="1181"/>
        <item x="118"/>
        <item x="1180"/>
        <item x="1179"/>
        <item x="1178"/>
        <item x="1177"/>
        <item x="1176"/>
        <item x="1175"/>
        <item x="1174"/>
        <item x="1173"/>
        <item x="1172"/>
        <item x="1171"/>
        <item x="117"/>
        <item x="1170"/>
        <item x="1169"/>
        <item x="1168"/>
        <item x="1167"/>
        <item x="1166"/>
        <item x="1165"/>
        <item x="1164"/>
        <item x="1163"/>
        <item x="1162"/>
        <item x="1161"/>
        <item x="116"/>
        <item x="1160"/>
        <item x="1159"/>
        <item x="1158"/>
        <item x="1157"/>
        <item x="1156"/>
        <item x="1155"/>
        <item x="1154"/>
        <item x="1153"/>
        <item x="1152"/>
        <item x="115"/>
        <item x="1151"/>
        <item x="1150"/>
        <item x="1149"/>
        <item x="1148"/>
        <item x="1147"/>
        <item x="1146"/>
        <item x="1145"/>
        <item x="1144"/>
        <item x="1143"/>
        <item x="1142"/>
        <item x="114"/>
        <item x="1141"/>
        <item x="1140"/>
        <item x="1139"/>
        <item x="1138"/>
        <item x="1137"/>
        <item x="1136"/>
        <item x="1135"/>
        <item x="1134"/>
        <item x="1133"/>
        <item x="1132"/>
        <item x="113"/>
        <item x="1131"/>
        <item x="1130"/>
        <item x="1129"/>
        <item x="1128"/>
        <item x="1127"/>
        <item x="1126"/>
        <item x="1125"/>
        <item x="1124"/>
        <item x="1123"/>
        <item x="1122"/>
        <item x="112"/>
        <item x="1121"/>
        <item x="1120"/>
        <item x="1119"/>
        <item x="1118"/>
        <item x="1117"/>
        <item x="1116"/>
        <item x="1115"/>
        <item x="1114"/>
        <item x="1113"/>
        <item x="111"/>
        <item x="1112"/>
        <item x="1111"/>
        <item x="1110"/>
        <item x="1109"/>
        <item x="1108"/>
        <item x="1107"/>
        <item x="1106"/>
        <item x="1105"/>
        <item x="1104"/>
        <item x="1103"/>
        <item x="110"/>
        <item x="1102"/>
        <item x="1101"/>
        <item x="1100"/>
        <item x="1099"/>
        <item x="1098"/>
        <item x="1097"/>
        <item x="1096"/>
        <item x="1095"/>
        <item x="1094"/>
        <item x="1093"/>
        <item x="109"/>
        <item x="10"/>
        <item x="1092"/>
        <item x="1091"/>
        <item x="1090"/>
        <item x="1089"/>
        <item x="1088"/>
        <item x="1087"/>
        <item x="1086"/>
        <item x="1085"/>
        <item x="1084"/>
        <item x="1083"/>
        <item x="108"/>
        <item x="1082"/>
        <item x="1081"/>
        <item x="1080"/>
        <item x="1079"/>
        <item x="1078"/>
        <item x="1077"/>
        <item x="1076"/>
        <item x="1075"/>
        <item x="1074"/>
        <item x="1073"/>
        <item x="107"/>
        <item x="1072"/>
        <item x="1071"/>
        <item x="1070"/>
        <item x="1069"/>
        <item x="1068"/>
        <item x="1067"/>
        <item x="1066"/>
        <item x="1065"/>
        <item x="1064"/>
        <item x="1063"/>
        <item x="106"/>
        <item x="1062"/>
        <item x="1061"/>
        <item x="1060"/>
        <item x="1059"/>
        <item x="1058"/>
        <item x="1057"/>
        <item x="1056"/>
        <item x="1055"/>
        <item x="1054"/>
        <item x="1053"/>
        <item x="105"/>
        <item x="1052"/>
        <item x="1051"/>
        <item x="1050"/>
        <item x="1049"/>
        <item x="1048"/>
        <item x="1047"/>
        <item x="1046"/>
        <item x="1045"/>
        <item x="1044"/>
        <item x="1043"/>
        <item x="104"/>
        <item x="1042"/>
        <item x="1041"/>
        <item x="1040"/>
        <item x="1039"/>
        <item x="1038"/>
        <item x="1037"/>
        <item x="1036"/>
        <item x="1035"/>
        <item x="1034"/>
        <item x="1033"/>
        <item x="103"/>
        <item x="1032"/>
        <item x="1031"/>
        <item x="1030"/>
        <item x="1029"/>
        <item x="1028"/>
        <item x="1027"/>
        <item x="1026"/>
        <item x="1025"/>
        <item x="1024"/>
        <item x="1023"/>
        <item x="102"/>
        <item x="1022"/>
        <item x="1021"/>
        <item x="1020"/>
        <item x="1019"/>
        <item x="1018"/>
        <item x="1017"/>
        <item x="1016"/>
        <item x="1015"/>
        <item x="1014"/>
        <item x="1013"/>
        <item x="101"/>
        <item x="1012"/>
        <item x="1011"/>
        <item x="1010"/>
        <item x="1009"/>
        <item x="1008"/>
        <item x="1007"/>
        <item x="1006"/>
        <item x="1005"/>
        <item x="1004"/>
        <item x="1003"/>
        <item x="100"/>
        <item x="1002"/>
        <item x="1001"/>
        <item x="1000"/>
        <item x="999"/>
        <item x="998"/>
        <item x="997"/>
        <item x="996"/>
        <item x="995"/>
        <item x="994"/>
        <item x="993"/>
        <item x="99"/>
        <item x="9"/>
        <item x="0"/>
        <item t="default"/>
      </items>
    </pivotField>
    <pivotField showAll="0"/>
  </pivotFields>
  <rowItems count="1">
    <i/>
  </rowItems>
  <colFields count="1">
    <field x="-2"/>
  </colFields>
  <colItems count="5">
    <i>
      <x/>
    </i>
    <i i="1">
      <x v="1"/>
    </i>
    <i i="2">
      <x v="2"/>
    </i>
    <i i="3">
      <x v="3"/>
    </i>
    <i i="4">
      <x v="4"/>
    </i>
  </colItems>
  <dataFields count="5">
    <dataField name="Count of Smoker" fld="9" subtotal="count" baseField="0" baseItem="0"/>
    <dataField name="Count of BMI" fld="3" subtotal="count" baseField="0" baseItem="1"/>
    <dataField name="Count of  HBA1C" fld="4" subtotal="count" baseField="0" baseItem="0"/>
    <dataField name="Average of Charges" fld="16" subtotal="average" baseField="0" baseItem="1" numFmtId="164"/>
    <dataField name="Sum of Charges" fld="16" baseField="0" baseItem="4"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E808E5-4D25-40E6-A35D-ED9266AD3C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iabetics&amp;WeightStatus">
  <location ref="K3:L6" firstHeaderRow="1" firstDataRow="1" firstDataCol="1"/>
  <pivotFields count="18">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items count="4">
        <item x="0"/>
        <item x="2"/>
        <item x="1"/>
        <item t="default"/>
      </items>
    </pivotField>
    <pivotField showAll="0">
      <items count="4">
        <item x="0"/>
        <item x="2"/>
        <item x="1"/>
        <item t="default"/>
      </items>
    </pivotField>
    <pivotField numFmtId="1" showAll="0">
      <items count="4">
        <item x="0"/>
        <item x="1"/>
        <item x="2"/>
        <item t="default"/>
      </items>
    </pivotField>
    <pivotField showAll="0"/>
    <pivotField axis="axisRow" showAll="0">
      <items count="5">
        <item x="2"/>
        <item h="1" x="0"/>
        <item h="1" x="3"/>
        <item h="1" x="1"/>
        <item t="default"/>
      </items>
    </pivotField>
    <pivotField axis="axisRow" showAll="0">
      <items count="4">
        <item x="0"/>
        <item h="1" x="2"/>
        <item h="1" x="1"/>
        <item t="default"/>
      </items>
    </pivotField>
    <pivotField numFmtId="14" showAll="0"/>
    <pivotField numFmtId="1" showAll="0"/>
    <pivotField showAll="0"/>
    <pivotField showAll="0"/>
    <pivotField dataField="1" numFmtId="164" multipleItemSelectionAllowed="1" showAll="0">
      <items count="2328">
        <item x="2326"/>
        <item x="992"/>
        <item x="991"/>
        <item x="990"/>
        <item x="989"/>
        <item x="988"/>
        <item x="987"/>
        <item x="986"/>
        <item x="985"/>
        <item x="98"/>
        <item x="984"/>
        <item x="983"/>
        <item x="982"/>
        <item x="981"/>
        <item x="980"/>
        <item x="979"/>
        <item x="978"/>
        <item x="977"/>
        <item x="976"/>
        <item x="975"/>
        <item x="97"/>
        <item x="974"/>
        <item x="973"/>
        <item x="972"/>
        <item x="971"/>
        <item x="970"/>
        <item x="969"/>
        <item x="968"/>
        <item x="967"/>
        <item x="966"/>
        <item x="965"/>
        <item x="96"/>
        <item x="964"/>
        <item x="963"/>
        <item x="962"/>
        <item x="961"/>
        <item x="960"/>
        <item x="959"/>
        <item x="958"/>
        <item x="957"/>
        <item x="956"/>
        <item x="95"/>
        <item x="955"/>
        <item x="954"/>
        <item x="953"/>
        <item x="952"/>
        <item x="951"/>
        <item x="950"/>
        <item x="949"/>
        <item x="948"/>
        <item x="947"/>
        <item x="946"/>
        <item x="94"/>
        <item x="945"/>
        <item x="944"/>
        <item x="943"/>
        <item x="942"/>
        <item x="941"/>
        <item x="940"/>
        <item x="939"/>
        <item x="938"/>
        <item x="937"/>
        <item x="936"/>
        <item x="93"/>
        <item x="935"/>
        <item x="934"/>
        <item x="933"/>
        <item x="932"/>
        <item x="931"/>
        <item x="930"/>
        <item x="929"/>
        <item x="928"/>
        <item x="927"/>
        <item x="926"/>
        <item x="92"/>
        <item x="925"/>
        <item x="924"/>
        <item x="923"/>
        <item x="922"/>
        <item x="921"/>
        <item x="920"/>
        <item x="919"/>
        <item x="918"/>
        <item x="917"/>
        <item x="91"/>
        <item x="916"/>
        <item x="915"/>
        <item x="914"/>
        <item x="913"/>
        <item x="912"/>
        <item x="911"/>
        <item x="910"/>
        <item x="909"/>
        <item x="908"/>
        <item x="907"/>
        <item x="90"/>
        <item x="906"/>
        <item x="905"/>
        <item x="904"/>
        <item x="903"/>
        <item x="902"/>
        <item x="901"/>
        <item x="900"/>
        <item x="899"/>
        <item x="898"/>
        <item x="897"/>
        <item x="89"/>
        <item x="8"/>
        <item x="896"/>
        <item x="895"/>
        <item x="894"/>
        <item x="893"/>
        <item x="892"/>
        <item x="891"/>
        <item x="890"/>
        <item x="889"/>
        <item x="888"/>
        <item x="887"/>
        <item x="88"/>
        <item x="886"/>
        <item x="885"/>
        <item x="884"/>
        <item x="883"/>
        <item x="882"/>
        <item x="881"/>
        <item x="880"/>
        <item x="879"/>
        <item x="878"/>
        <item x="87"/>
        <item x="877"/>
        <item x="876"/>
        <item x="875"/>
        <item x="874"/>
        <item x="873"/>
        <item x="872"/>
        <item x="871"/>
        <item x="870"/>
        <item x="869"/>
        <item x="868"/>
        <item x="86"/>
        <item x="867"/>
        <item x="866"/>
        <item x="865"/>
        <item x="864"/>
        <item x="863"/>
        <item x="862"/>
        <item x="861"/>
        <item x="860"/>
        <item x="859"/>
        <item x="858"/>
        <item x="85"/>
        <item x="857"/>
        <item x="856"/>
        <item x="855"/>
        <item x="854"/>
        <item x="853"/>
        <item x="852"/>
        <item x="851"/>
        <item x="850"/>
        <item x="849"/>
        <item x="848"/>
        <item x="84"/>
        <item x="847"/>
        <item x="846"/>
        <item x="845"/>
        <item x="844"/>
        <item x="843"/>
        <item x="842"/>
        <item x="841"/>
        <item x="840"/>
        <item x="839"/>
        <item x="838"/>
        <item x="83"/>
        <item x="837"/>
        <item x="836"/>
        <item x="835"/>
        <item x="834"/>
        <item x="833"/>
        <item x="832"/>
        <item x="831"/>
        <item x="830"/>
        <item x="829"/>
        <item x="828"/>
        <item x="82"/>
        <item x="827"/>
        <item x="826"/>
        <item x="825"/>
        <item x="824"/>
        <item x="823"/>
        <item x="822"/>
        <item x="821"/>
        <item x="820"/>
        <item x="819"/>
        <item x="818"/>
        <item x="81"/>
        <item x="817"/>
        <item x="816"/>
        <item x="815"/>
        <item x="814"/>
        <item x="813"/>
        <item x="812"/>
        <item x="811"/>
        <item x="810"/>
        <item x="809"/>
        <item x="808"/>
        <item x="80"/>
        <item x="807"/>
        <item x="806"/>
        <item x="805"/>
        <item x="804"/>
        <item x="803"/>
        <item x="802"/>
        <item x="801"/>
        <item x="800"/>
        <item x="799"/>
        <item x="798"/>
        <item x="79"/>
        <item x="7"/>
        <item x="797"/>
        <item x="796"/>
        <item x="795"/>
        <item x="794"/>
        <item x="793"/>
        <item x="792"/>
        <item x="791"/>
        <item x="790"/>
        <item x="789"/>
        <item x="788"/>
        <item x="78"/>
        <item x="787"/>
        <item x="786"/>
        <item x="785"/>
        <item x="784"/>
        <item x="783"/>
        <item x="782"/>
        <item x="781"/>
        <item x="780"/>
        <item x="779"/>
        <item x="778"/>
        <item x="77"/>
        <item x="777"/>
        <item x="776"/>
        <item x="775"/>
        <item x="774"/>
        <item x="773"/>
        <item x="772"/>
        <item x="771"/>
        <item x="770"/>
        <item x="769"/>
        <item x="768"/>
        <item x="76"/>
        <item x="767"/>
        <item x="766"/>
        <item x="765"/>
        <item x="764"/>
        <item x="763"/>
        <item x="762"/>
        <item x="761"/>
        <item x="760"/>
        <item x="759"/>
        <item x="758"/>
        <item x="75"/>
        <item x="757"/>
        <item x="756"/>
        <item x="755"/>
        <item x="754"/>
        <item x="753"/>
        <item x="752"/>
        <item x="751"/>
        <item x="750"/>
        <item x="749"/>
        <item x="748"/>
        <item x="74"/>
        <item x="747"/>
        <item x="746"/>
        <item x="745"/>
        <item x="744"/>
        <item x="743"/>
        <item x="742"/>
        <item x="741"/>
        <item x="740"/>
        <item x="739"/>
        <item x="738"/>
        <item x="73"/>
        <item x="737"/>
        <item x="736"/>
        <item x="735"/>
        <item x="734"/>
        <item x="733"/>
        <item x="732"/>
        <item x="731"/>
        <item x="730"/>
        <item x="729"/>
        <item x="72"/>
        <item x="728"/>
        <item x="727"/>
        <item x="726"/>
        <item x="725"/>
        <item x="724"/>
        <item x="723"/>
        <item x="722"/>
        <item x="721"/>
        <item x="720"/>
        <item x="719"/>
        <item x="71"/>
        <item x="718"/>
        <item x="717"/>
        <item x="716"/>
        <item x="715"/>
        <item x="714"/>
        <item x="713"/>
        <item x="712"/>
        <item x="711"/>
        <item x="710"/>
        <item x="709"/>
        <item x="70"/>
        <item x="708"/>
        <item x="707"/>
        <item x="706"/>
        <item x="705"/>
        <item x="704"/>
        <item x="703"/>
        <item x="702"/>
        <item x="701"/>
        <item x="700"/>
        <item x="699"/>
        <item x="69"/>
        <item x="6"/>
        <item x="698"/>
        <item x="697"/>
        <item x="696"/>
        <item x="695"/>
        <item x="694"/>
        <item x="693"/>
        <item x="692"/>
        <item x="691"/>
        <item x="690"/>
        <item x="689"/>
        <item x="68"/>
        <item x="688"/>
        <item x="687"/>
        <item x="686"/>
        <item x="685"/>
        <item x="684"/>
        <item x="683"/>
        <item x="682"/>
        <item x="681"/>
        <item x="680"/>
        <item x="679"/>
        <item x="67"/>
        <item x="678"/>
        <item x="677"/>
        <item x="676"/>
        <item x="675"/>
        <item x="674"/>
        <item x="673"/>
        <item x="672"/>
        <item x="671"/>
        <item x="670"/>
        <item x="669"/>
        <item x="66"/>
        <item x="668"/>
        <item x="667"/>
        <item x="666"/>
        <item x="665"/>
        <item x="664"/>
        <item x="663"/>
        <item x="662"/>
        <item x="661"/>
        <item x="660"/>
        <item x="659"/>
        <item x="65"/>
        <item x="658"/>
        <item x="657"/>
        <item x="656"/>
        <item x="655"/>
        <item x="654"/>
        <item x="653"/>
        <item x="652"/>
        <item x="651"/>
        <item x="650"/>
        <item x="649"/>
        <item x="64"/>
        <item x="648"/>
        <item x="647"/>
        <item x="646"/>
        <item x="645"/>
        <item x="644"/>
        <item x="643"/>
        <item x="642"/>
        <item x="641"/>
        <item x="640"/>
        <item x="639"/>
        <item x="63"/>
        <item x="638"/>
        <item x="637"/>
        <item x="636"/>
        <item x="635"/>
        <item x="634"/>
        <item x="633"/>
        <item x="632"/>
        <item x="631"/>
        <item x="630"/>
        <item x="629"/>
        <item x="62"/>
        <item x="628"/>
        <item x="627"/>
        <item x="626"/>
        <item x="625"/>
        <item x="624"/>
        <item x="623"/>
        <item x="622"/>
        <item x="621"/>
        <item x="620"/>
        <item x="619"/>
        <item x="61"/>
        <item x="618"/>
        <item x="617"/>
        <item x="616"/>
        <item x="615"/>
        <item x="614"/>
        <item x="613"/>
        <item x="612"/>
        <item x="611"/>
        <item x="610"/>
        <item x="609"/>
        <item x="60"/>
        <item x="608"/>
        <item x="607"/>
        <item x="606"/>
        <item x="605"/>
        <item x="604"/>
        <item x="603"/>
        <item x="602"/>
        <item x="601"/>
        <item x="600"/>
        <item x="599"/>
        <item x="59"/>
        <item x="5"/>
        <item x="598"/>
        <item x="597"/>
        <item x="596"/>
        <item x="595"/>
        <item x="594"/>
        <item x="593"/>
        <item x="592"/>
        <item x="591"/>
        <item x="590"/>
        <item x="589"/>
        <item x="58"/>
        <item x="588"/>
        <item x="587"/>
        <item x="586"/>
        <item x="585"/>
        <item x="584"/>
        <item x="583"/>
        <item x="582"/>
        <item x="581"/>
        <item x="580"/>
        <item x="579"/>
        <item x="57"/>
        <item x="578"/>
        <item x="577"/>
        <item x="576"/>
        <item x="575"/>
        <item x="574"/>
        <item x="573"/>
        <item x="572"/>
        <item x="571"/>
        <item x="570"/>
        <item x="569"/>
        <item x="56"/>
        <item x="568"/>
        <item x="567"/>
        <item x="566"/>
        <item x="565"/>
        <item x="564"/>
        <item x="563"/>
        <item x="562"/>
        <item x="561"/>
        <item x="560"/>
        <item x="559"/>
        <item x="55"/>
        <item x="558"/>
        <item x="557"/>
        <item x="556"/>
        <item x="555"/>
        <item x="554"/>
        <item x="553"/>
        <item x="552"/>
        <item x="551"/>
        <item x="550"/>
        <item x="549"/>
        <item x="54"/>
        <item x="548"/>
        <item x="547"/>
        <item x="546"/>
        <item x="545"/>
        <item x="544"/>
        <item x="543"/>
        <item x="542"/>
        <item x="541"/>
        <item x="540"/>
        <item x="539"/>
        <item x="53"/>
        <item x="538"/>
        <item x="537"/>
        <item x="536"/>
        <item x="535"/>
        <item x="534"/>
        <item x="533"/>
        <item x="532"/>
        <item x="531"/>
        <item x="530"/>
        <item x="529"/>
        <item x="52"/>
        <item x="528"/>
        <item x="527"/>
        <item x="526"/>
        <item x="525"/>
        <item x="524"/>
        <item x="523"/>
        <item x="522"/>
        <item x="521"/>
        <item x="520"/>
        <item x="519"/>
        <item x="51"/>
        <item x="518"/>
        <item x="517"/>
        <item x="516"/>
        <item x="515"/>
        <item x="514"/>
        <item x="513"/>
        <item x="512"/>
        <item x="511"/>
        <item x="510"/>
        <item x="509"/>
        <item x="50"/>
        <item x="508"/>
        <item x="507"/>
        <item x="506"/>
        <item x="505"/>
        <item x="504"/>
        <item x="503"/>
        <item x="502"/>
        <item x="501"/>
        <item x="500"/>
        <item x="499"/>
        <item x="49"/>
        <item x="4"/>
        <item x="498"/>
        <item x="497"/>
        <item x="496"/>
        <item x="495"/>
        <item x="494"/>
        <item x="493"/>
        <item x="492"/>
        <item x="491"/>
        <item x="490"/>
        <item x="489"/>
        <item x="48"/>
        <item x="488"/>
        <item x="487"/>
        <item x="486"/>
        <item x="485"/>
        <item x="484"/>
        <item x="483"/>
        <item x="482"/>
        <item x="481"/>
        <item x="480"/>
        <item x="479"/>
        <item x="47"/>
        <item x="478"/>
        <item x="477"/>
        <item x="476"/>
        <item x="475"/>
        <item x="474"/>
        <item x="473"/>
        <item x="472"/>
        <item x="471"/>
        <item x="470"/>
        <item x="469"/>
        <item x="46"/>
        <item x="468"/>
        <item x="467"/>
        <item x="466"/>
        <item x="465"/>
        <item x="464"/>
        <item x="463"/>
        <item x="462"/>
        <item x="461"/>
        <item x="460"/>
        <item x="459"/>
        <item x="45"/>
        <item x="458"/>
        <item x="457"/>
        <item x="456"/>
        <item x="455"/>
        <item x="454"/>
        <item x="453"/>
        <item x="452"/>
        <item x="451"/>
        <item x="450"/>
        <item x="449"/>
        <item x="44"/>
        <item x="448"/>
        <item x="447"/>
        <item x="446"/>
        <item x="445"/>
        <item x="444"/>
        <item x="443"/>
        <item x="442"/>
        <item x="441"/>
        <item x="440"/>
        <item x="439"/>
        <item x="43"/>
        <item x="438"/>
        <item x="437"/>
        <item x="436"/>
        <item x="435"/>
        <item x="434"/>
        <item x="433"/>
        <item x="432"/>
        <item x="431"/>
        <item x="430"/>
        <item x="429"/>
        <item x="42"/>
        <item x="428"/>
        <item x="427"/>
        <item x="426"/>
        <item x="425"/>
        <item x="424"/>
        <item x="423"/>
        <item x="422"/>
        <item x="421"/>
        <item x="420"/>
        <item x="419"/>
        <item x="41"/>
        <item x="418"/>
        <item x="417"/>
        <item x="416"/>
        <item x="415"/>
        <item x="414"/>
        <item x="413"/>
        <item x="412"/>
        <item x="411"/>
        <item x="410"/>
        <item x="409"/>
        <item x="40"/>
        <item x="408"/>
        <item x="407"/>
        <item x="406"/>
        <item x="405"/>
        <item x="404"/>
        <item x="403"/>
        <item x="402"/>
        <item x="401"/>
        <item x="400"/>
        <item x="399"/>
        <item x="39"/>
        <item x="3"/>
        <item x="398"/>
        <item x="397"/>
        <item x="396"/>
        <item x="395"/>
        <item x="394"/>
        <item x="393"/>
        <item x="392"/>
        <item x="391"/>
        <item x="390"/>
        <item x="389"/>
        <item x="38"/>
        <item x="388"/>
        <item x="387"/>
        <item x="386"/>
        <item x="385"/>
        <item x="384"/>
        <item x="383"/>
        <item x="382"/>
        <item x="381"/>
        <item x="380"/>
        <item x="379"/>
        <item x="37"/>
        <item x="378"/>
        <item x="377"/>
        <item x="376"/>
        <item x="375"/>
        <item x="374"/>
        <item x="373"/>
        <item x="372"/>
        <item x="371"/>
        <item x="370"/>
        <item x="369"/>
        <item x="36"/>
        <item x="368"/>
        <item x="367"/>
        <item x="366"/>
        <item x="365"/>
        <item x="364"/>
        <item x="363"/>
        <item x="362"/>
        <item x="361"/>
        <item x="360"/>
        <item x="359"/>
        <item x="35"/>
        <item x="358"/>
        <item x="357"/>
        <item x="356"/>
        <item x="355"/>
        <item x="354"/>
        <item x="353"/>
        <item x="352"/>
        <item x="351"/>
        <item x="350"/>
        <item x="349"/>
        <item x="34"/>
        <item x="348"/>
        <item x="347"/>
        <item x="346"/>
        <item x="345"/>
        <item x="344"/>
        <item x="343"/>
        <item x="342"/>
        <item x="341"/>
        <item x="340"/>
        <item x="339"/>
        <item x="33"/>
        <item x="338"/>
        <item x="337"/>
        <item x="336"/>
        <item x="335"/>
        <item x="334"/>
        <item x="333"/>
        <item x="332"/>
        <item x="331"/>
        <item x="330"/>
        <item x="329"/>
        <item x="32"/>
        <item x="328"/>
        <item x="327"/>
        <item x="326"/>
        <item x="325"/>
        <item x="324"/>
        <item x="323"/>
        <item x="322"/>
        <item x="321"/>
        <item x="320"/>
        <item x="319"/>
        <item x="31"/>
        <item x="318"/>
        <item x="317"/>
        <item x="316"/>
        <item x="315"/>
        <item x="314"/>
        <item x="313"/>
        <item x="312"/>
        <item x="311"/>
        <item x="310"/>
        <item x="309"/>
        <item x="30"/>
        <item x="308"/>
        <item x="307"/>
        <item x="306"/>
        <item x="305"/>
        <item x="304"/>
        <item x="303"/>
        <item x="302"/>
        <item x="301"/>
        <item x="300"/>
        <item x="299"/>
        <item x="29"/>
        <item x="2"/>
        <item x="298"/>
        <item x="297"/>
        <item x="296"/>
        <item x="295"/>
        <item x="294"/>
        <item x="293"/>
        <item x="292"/>
        <item x="291"/>
        <item x="290"/>
        <item x="289"/>
        <item x="28"/>
        <item x="288"/>
        <item x="287"/>
        <item x="286"/>
        <item x="285"/>
        <item x="284"/>
        <item x="283"/>
        <item x="282"/>
        <item x="281"/>
        <item x="280"/>
        <item x="279"/>
        <item x="27"/>
        <item x="278"/>
        <item x="277"/>
        <item x="276"/>
        <item x="275"/>
        <item x="274"/>
        <item x="273"/>
        <item x="272"/>
        <item x="271"/>
        <item x="270"/>
        <item x="269"/>
        <item x="26"/>
        <item x="268"/>
        <item x="267"/>
        <item x="266"/>
        <item x="265"/>
        <item x="264"/>
        <item x="263"/>
        <item x="262"/>
        <item x="261"/>
        <item x="260"/>
        <item x="259"/>
        <item x="25"/>
        <item x="258"/>
        <item x="257"/>
        <item x="256"/>
        <item x="255"/>
        <item x="254"/>
        <item x="253"/>
        <item x="252"/>
        <item x="251"/>
        <item x="250"/>
        <item x="249"/>
        <item x="24"/>
        <item x="248"/>
        <item x="247"/>
        <item x="246"/>
        <item x="245"/>
        <item x="244"/>
        <item x="243"/>
        <item x="242"/>
        <item x="241"/>
        <item x="240"/>
        <item x="239"/>
        <item x="23"/>
        <item x="238"/>
        <item x="237"/>
        <item x="236"/>
        <item x="235"/>
        <item x="234"/>
        <item x="233"/>
        <item x="2325"/>
        <item x="2324"/>
        <item x="2323"/>
        <item x="2322"/>
        <item x="2321"/>
        <item x="2320"/>
        <item x="232"/>
        <item x="2319"/>
        <item x="2318"/>
        <item x="2317"/>
        <item x="2316"/>
        <item x="2315"/>
        <item x="2314"/>
        <item x="2313"/>
        <item x="2312"/>
        <item x="2311"/>
        <item x="2310"/>
        <item x="231"/>
        <item x="2309"/>
        <item x="2308"/>
        <item x="2307"/>
        <item x="2306"/>
        <item x="2305"/>
        <item x="2304"/>
        <item x="2303"/>
        <item x="2302"/>
        <item x="2301"/>
        <item x="2300"/>
        <item x="230"/>
        <item x="2299"/>
        <item x="2298"/>
        <item x="2297"/>
        <item x="2296"/>
        <item x="2295"/>
        <item x="2294"/>
        <item x="2293"/>
        <item x="2292"/>
        <item x="2291"/>
        <item x="2290"/>
        <item x="229"/>
        <item x="22"/>
        <item x="2289"/>
        <item x="2288"/>
        <item x="2287"/>
        <item x="2286"/>
        <item x="2285"/>
        <item x="2284"/>
        <item x="2283"/>
        <item x="2282"/>
        <item x="2281"/>
        <item x="2280"/>
        <item x="228"/>
        <item x="2279"/>
        <item x="2278"/>
        <item x="2277"/>
        <item x="2276"/>
        <item x="2275"/>
        <item x="2274"/>
        <item x="2273"/>
        <item x="2272"/>
        <item x="2271"/>
        <item x="2270"/>
        <item x="227"/>
        <item x="2269"/>
        <item x="2268"/>
        <item x="2267"/>
        <item x="2266"/>
        <item x="2265"/>
        <item x="2264"/>
        <item x="2263"/>
        <item x="2262"/>
        <item x="2261"/>
        <item x="2260"/>
        <item x="226"/>
        <item x="2259"/>
        <item x="2258"/>
        <item x="2257"/>
        <item x="2256"/>
        <item x="2255"/>
        <item x="2254"/>
        <item x="2253"/>
        <item x="2252"/>
        <item x="2251"/>
        <item x="2250"/>
        <item x="225"/>
        <item x="2249"/>
        <item x="2248"/>
        <item x="2247"/>
        <item x="2246"/>
        <item x="2245"/>
        <item x="2244"/>
        <item x="2243"/>
        <item x="2242"/>
        <item x="2241"/>
        <item x="2240"/>
        <item x="224"/>
        <item x="2239"/>
        <item x="2238"/>
        <item x="2237"/>
        <item x="2236"/>
        <item x="2235"/>
        <item x="2234"/>
        <item x="2233"/>
        <item x="2232"/>
        <item x="2231"/>
        <item x="2230"/>
        <item x="223"/>
        <item x="2229"/>
        <item x="2228"/>
        <item x="2227"/>
        <item x="2226"/>
        <item x="2225"/>
        <item x="2224"/>
        <item x="2223"/>
        <item x="2222"/>
        <item x="2221"/>
        <item x="2220"/>
        <item x="222"/>
        <item x="2219"/>
        <item x="2218"/>
        <item x="2217"/>
        <item x="2216"/>
        <item x="2215"/>
        <item x="2214"/>
        <item x="2213"/>
        <item x="2212"/>
        <item x="2211"/>
        <item x="2210"/>
        <item x="221"/>
        <item x="2209"/>
        <item x="2208"/>
        <item x="2207"/>
        <item x="2206"/>
        <item x="2205"/>
        <item x="2204"/>
        <item x="2203"/>
        <item x="2202"/>
        <item x="2201"/>
        <item x="2200"/>
        <item x="220"/>
        <item x="2199"/>
        <item x="2198"/>
        <item x="2197"/>
        <item x="2196"/>
        <item x="2195"/>
        <item x="2194"/>
        <item x="2193"/>
        <item x="2192"/>
        <item x="2191"/>
        <item x="2190"/>
        <item x="219"/>
        <item x="21"/>
        <item x="2189"/>
        <item x="2188"/>
        <item x="2187"/>
        <item x="2186"/>
        <item x="2185"/>
        <item x="2184"/>
        <item x="2183"/>
        <item x="2182"/>
        <item x="2181"/>
        <item x="2180"/>
        <item x="218"/>
        <item x="2179"/>
        <item x="2178"/>
        <item x="2177"/>
        <item x="2176"/>
        <item x="2175"/>
        <item x="2174"/>
        <item x="2173"/>
        <item x="2172"/>
        <item x="2171"/>
        <item x="2170"/>
        <item x="217"/>
        <item x="2169"/>
        <item x="2168"/>
        <item x="2167"/>
        <item x="2166"/>
        <item x="2165"/>
        <item x="2164"/>
        <item x="2163"/>
        <item x="2162"/>
        <item x="2161"/>
        <item x="2160"/>
        <item x="216"/>
        <item x="2159"/>
        <item x="2158"/>
        <item x="2157"/>
        <item x="2156"/>
        <item x="2155"/>
        <item x="2154"/>
        <item x="2153"/>
        <item x="2152"/>
        <item x="2151"/>
        <item x="2150"/>
        <item x="215"/>
        <item x="2149"/>
        <item x="2148"/>
        <item x="2147"/>
        <item x="2146"/>
        <item x="2145"/>
        <item x="2144"/>
        <item x="2143"/>
        <item x="2142"/>
        <item x="2141"/>
        <item x="2140"/>
        <item x="214"/>
        <item x="2139"/>
        <item x="2138"/>
        <item x="2137"/>
        <item x="2136"/>
        <item x="2135"/>
        <item x="2134"/>
        <item x="2133"/>
        <item x="2132"/>
        <item x="2131"/>
        <item x="2130"/>
        <item x="213"/>
        <item x="2129"/>
        <item x="2128"/>
        <item x="2127"/>
        <item x="2126"/>
        <item x="2125"/>
        <item x="2124"/>
        <item x="2123"/>
        <item x="2122"/>
        <item x="2121"/>
        <item x="2120"/>
        <item x="212"/>
        <item x="2119"/>
        <item x="2118"/>
        <item x="2117"/>
        <item x="2116"/>
        <item x="2115"/>
        <item x="2114"/>
        <item x="2113"/>
        <item x="2112"/>
        <item x="2111"/>
        <item x="2110"/>
        <item x="211"/>
        <item x="2109"/>
        <item x="2108"/>
        <item x="2107"/>
        <item x="2106"/>
        <item x="2105"/>
        <item x="2104"/>
        <item x="2103"/>
        <item x="2102"/>
        <item x="2101"/>
        <item x="2100"/>
        <item x="210"/>
        <item x="2099"/>
        <item x="2098"/>
        <item x="2097"/>
        <item x="2096"/>
        <item x="2095"/>
        <item x="2094"/>
        <item x="2093"/>
        <item x="2092"/>
        <item x="2091"/>
        <item x="2090"/>
        <item x="209"/>
        <item x="20"/>
        <item x="2089"/>
        <item x="2088"/>
        <item x="2087"/>
        <item x="2086"/>
        <item x="2085"/>
        <item x="2084"/>
        <item x="2083"/>
        <item x="2082"/>
        <item x="2081"/>
        <item x="2080"/>
        <item x="208"/>
        <item x="2079"/>
        <item x="2078"/>
        <item x="2077"/>
        <item x="2076"/>
        <item x="2075"/>
        <item x="2074"/>
        <item x="2073"/>
        <item x="2072"/>
        <item x="2071"/>
        <item x="2070"/>
        <item x="207"/>
        <item x="2069"/>
        <item x="2068"/>
        <item x="2067"/>
        <item x="2066"/>
        <item x="2065"/>
        <item x="2064"/>
        <item x="2063"/>
        <item x="2062"/>
        <item x="2061"/>
        <item x="2060"/>
        <item x="206"/>
        <item x="2059"/>
        <item x="2058"/>
        <item x="2057"/>
        <item x="2056"/>
        <item x="2055"/>
        <item x="2054"/>
        <item x="2053"/>
        <item x="2052"/>
        <item x="2051"/>
        <item x="2050"/>
        <item x="205"/>
        <item x="2049"/>
        <item x="2048"/>
        <item x="2047"/>
        <item x="2046"/>
        <item x="2045"/>
        <item x="2044"/>
        <item x="2043"/>
        <item x="2042"/>
        <item x="2041"/>
        <item x="2040"/>
        <item x="204"/>
        <item x="2039"/>
        <item x="2038"/>
        <item x="2037"/>
        <item x="2036"/>
        <item x="2035"/>
        <item x="2034"/>
        <item x="2033"/>
        <item x="2032"/>
        <item x="2031"/>
        <item x="2030"/>
        <item x="203"/>
        <item x="2029"/>
        <item x="2028"/>
        <item x="2027"/>
        <item x="2026"/>
        <item x="2025"/>
        <item x="2024"/>
        <item x="2023"/>
        <item x="2022"/>
        <item x="2021"/>
        <item x="2020"/>
        <item x="202"/>
        <item x="2019"/>
        <item x="2018"/>
        <item x="2017"/>
        <item x="2016"/>
        <item x="2015"/>
        <item x="2014"/>
        <item x="2013"/>
        <item x="2012"/>
        <item x="2011"/>
        <item x="2010"/>
        <item x="201"/>
        <item x="2009"/>
        <item x="2008"/>
        <item x="2007"/>
        <item x="2006"/>
        <item x="2005"/>
        <item x="2004"/>
        <item x="2003"/>
        <item x="2002"/>
        <item x="2001"/>
        <item x="2000"/>
        <item x="200"/>
        <item x="1999"/>
        <item x="1998"/>
        <item x="1997"/>
        <item x="1996"/>
        <item x="1995"/>
        <item x="1994"/>
        <item x="1993"/>
        <item x="1992"/>
        <item x="1991"/>
        <item x="1990"/>
        <item x="199"/>
        <item x="19"/>
        <item x="1"/>
        <item x="1989"/>
        <item x="1988"/>
        <item x="1987"/>
        <item x="1986"/>
        <item x="1985"/>
        <item x="1984"/>
        <item x="1983"/>
        <item x="1982"/>
        <item x="1981"/>
        <item x="1980"/>
        <item x="198"/>
        <item x="1979"/>
        <item x="1978"/>
        <item x="1977"/>
        <item x="1976"/>
        <item x="1975"/>
        <item x="1974"/>
        <item x="1973"/>
        <item x="1972"/>
        <item x="1971"/>
        <item x="1970"/>
        <item x="197"/>
        <item x="1969"/>
        <item x="1968"/>
        <item x="1967"/>
        <item x="1966"/>
        <item x="1965"/>
        <item x="1964"/>
        <item x="1963"/>
        <item x="1962"/>
        <item x="1961"/>
        <item x="1960"/>
        <item x="196"/>
        <item x="1959"/>
        <item x="1958"/>
        <item x="1957"/>
        <item x="1956"/>
        <item x="1955"/>
        <item x="1954"/>
        <item x="1953"/>
        <item x="1952"/>
        <item x="1951"/>
        <item x="1950"/>
        <item x="195"/>
        <item x="1949"/>
        <item x="1948"/>
        <item x="1947"/>
        <item x="1946"/>
        <item x="1945"/>
        <item x="1944"/>
        <item x="1943"/>
        <item x="1942"/>
        <item x="1941"/>
        <item x="1940"/>
        <item x="194"/>
        <item x="1939"/>
        <item x="1938"/>
        <item x="1937"/>
        <item x="1936"/>
        <item x="1935"/>
        <item x="1934"/>
        <item x="1933"/>
        <item x="1932"/>
        <item x="1931"/>
        <item x="1930"/>
        <item x="193"/>
        <item x="1929"/>
        <item x="1928"/>
        <item x="1927"/>
        <item x="1926"/>
        <item x="1925"/>
        <item x="1924"/>
        <item x="1923"/>
        <item x="1922"/>
        <item x="1921"/>
        <item x="1920"/>
        <item x="192"/>
        <item x="1919"/>
        <item x="1918"/>
        <item x="1917"/>
        <item x="1916"/>
        <item x="1915"/>
        <item x="1914"/>
        <item x="1913"/>
        <item x="1912"/>
        <item x="1911"/>
        <item x="1910"/>
        <item x="191"/>
        <item x="1909"/>
        <item x="1908"/>
        <item x="1907"/>
        <item x="1906"/>
        <item x="1905"/>
        <item x="1904"/>
        <item x="1903"/>
        <item x="1902"/>
        <item x="1901"/>
        <item x="1900"/>
        <item x="190"/>
        <item x="1899"/>
        <item x="1898"/>
        <item x="1897"/>
        <item x="1896"/>
        <item x="1895"/>
        <item x="1894"/>
        <item x="1893"/>
        <item x="1892"/>
        <item x="1891"/>
        <item x="1890"/>
        <item x="189"/>
        <item x="18"/>
        <item x="1889"/>
        <item x="1888"/>
        <item x="1887"/>
        <item x="1886"/>
        <item x="1885"/>
        <item x="1884"/>
        <item x="1883"/>
        <item x="1882"/>
        <item x="1881"/>
        <item x="1880"/>
        <item x="188"/>
        <item x="1879"/>
        <item x="1878"/>
        <item x="1877"/>
        <item x="1876"/>
        <item x="1875"/>
        <item x="1874"/>
        <item x="1873"/>
        <item x="1872"/>
        <item x="1871"/>
        <item x="1870"/>
        <item x="187"/>
        <item x="1869"/>
        <item x="1868"/>
        <item x="1867"/>
        <item x="1866"/>
        <item x="1865"/>
        <item x="1864"/>
        <item x="1863"/>
        <item x="1862"/>
        <item x="1861"/>
        <item x="1860"/>
        <item x="186"/>
        <item x="1859"/>
        <item x="1858"/>
        <item x="1857"/>
        <item x="1856"/>
        <item x="1855"/>
        <item x="1854"/>
        <item x="1853"/>
        <item x="1852"/>
        <item x="1851"/>
        <item x="1850"/>
        <item x="185"/>
        <item x="1849"/>
        <item x="1848"/>
        <item x="1847"/>
        <item x="1846"/>
        <item x="1845"/>
        <item x="1844"/>
        <item x="1843"/>
        <item x="1842"/>
        <item x="1841"/>
        <item x="1840"/>
        <item x="184"/>
        <item x="1839"/>
        <item x="1838"/>
        <item x="1837"/>
        <item x="1836"/>
        <item x="1835"/>
        <item x="1834"/>
        <item x="1833"/>
        <item x="1832"/>
        <item x="1831"/>
        <item x="1830"/>
        <item x="183"/>
        <item x="1829"/>
        <item x="1828"/>
        <item x="1827"/>
        <item x="1826"/>
        <item x="1825"/>
        <item x="1824"/>
        <item x="1823"/>
        <item x="1822"/>
        <item x="1821"/>
        <item x="1820"/>
        <item x="182"/>
        <item x="1819"/>
        <item x="1818"/>
        <item x="1817"/>
        <item x="1816"/>
        <item x="1815"/>
        <item x="1814"/>
        <item x="1813"/>
        <item x="1812"/>
        <item x="1811"/>
        <item x="1810"/>
        <item x="181"/>
        <item x="1809"/>
        <item x="1808"/>
        <item x="1807"/>
        <item x="1806"/>
        <item x="1805"/>
        <item x="1804"/>
        <item x="1803"/>
        <item x="1802"/>
        <item x="1801"/>
        <item x="1800"/>
        <item x="180"/>
        <item x="1799"/>
        <item x="1798"/>
        <item x="1797"/>
        <item x="1796"/>
        <item x="1795"/>
        <item x="1794"/>
        <item x="1793"/>
        <item x="1792"/>
        <item x="1791"/>
        <item x="1790"/>
        <item x="179"/>
        <item x="17"/>
        <item x="1789"/>
        <item x="1788"/>
        <item x="1787"/>
        <item x="1786"/>
        <item x="1785"/>
        <item x="1784"/>
        <item x="1783"/>
        <item x="1782"/>
        <item x="1781"/>
        <item x="1780"/>
        <item x="178"/>
        <item x="1779"/>
        <item x="1778"/>
        <item x="1777"/>
        <item x="1776"/>
        <item x="1775"/>
        <item x="1774"/>
        <item x="1773"/>
        <item x="1772"/>
        <item x="1771"/>
        <item x="1770"/>
        <item x="177"/>
        <item x="1769"/>
        <item x="1768"/>
        <item x="1767"/>
        <item x="1766"/>
        <item x="1765"/>
        <item x="1764"/>
        <item x="1763"/>
        <item x="1762"/>
        <item x="1761"/>
        <item x="1760"/>
        <item x="176"/>
        <item x="1759"/>
        <item x="1758"/>
        <item x="1757"/>
        <item x="1756"/>
        <item x="1755"/>
        <item x="1754"/>
        <item x="1753"/>
        <item x="1752"/>
        <item x="1751"/>
        <item x="1750"/>
        <item x="175"/>
        <item x="1749"/>
        <item x="1748"/>
        <item x="1747"/>
        <item x="1746"/>
        <item x="1745"/>
        <item x="1744"/>
        <item x="1743"/>
        <item x="1742"/>
        <item x="1741"/>
        <item x="1740"/>
        <item x="174"/>
        <item x="1739"/>
        <item x="1738"/>
        <item x="1737"/>
        <item x="1736"/>
        <item x="1735"/>
        <item x="1734"/>
        <item x="1733"/>
        <item x="1732"/>
        <item x="1731"/>
        <item x="1730"/>
        <item x="173"/>
        <item x="1729"/>
        <item x="1728"/>
        <item x="1727"/>
        <item x="1726"/>
        <item x="1725"/>
        <item x="1724"/>
        <item x="1723"/>
        <item x="1722"/>
        <item x="1721"/>
        <item x="1720"/>
        <item x="172"/>
        <item x="1719"/>
        <item x="1718"/>
        <item x="1717"/>
        <item x="1716"/>
        <item x="1715"/>
        <item x="1714"/>
        <item x="1713"/>
        <item x="1712"/>
        <item x="1711"/>
        <item x="1710"/>
        <item x="171"/>
        <item x="1709"/>
        <item x="1708"/>
        <item x="1707"/>
        <item x="1706"/>
        <item x="1705"/>
        <item x="1704"/>
        <item x="1703"/>
        <item x="1702"/>
        <item x="1701"/>
        <item x="1700"/>
        <item x="170"/>
        <item x="1699"/>
        <item x="1698"/>
        <item x="1697"/>
        <item x="1696"/>
        <item x="1695"/>
        <item x="1694"/>
        <item x="1693"/>
        <item x="1692"/>
        <item x="1691"/>
        <item x="1690"/>
        <item x="169"/>
        <item x="16"/>
        <item x="1689"/>
        <item x="1688"/>
        <item x="1687"/>
        <item x="1686"/>
        <item x="1685"/>
        <item x="1684"/>
        <item x="1683"/>
        <item x="1682"/>
        <item x="1681"/>
        <item x="1680"/>
        <item x="168"/>
        <item x="1679"/>
        <item x="1678"/>
        <item x="1677"/>
        <item x="1676"/>
        <item x="1675"/>
        <item x="1674"/>
        <item x="1673"/>
        <item x="1672"/>
        <item x="1671"/>
        <item x="1670"/>
        <item x="167"/>
        <item x="1669"/>
        <item x="1668"/>
        <item x="1667"/>
        <item x="1666"/>
        <item x="1665"/>
        <item x="1664"/>
        <item x="1663"/>
        <item x="1662"/>
        <item x="1661"/>
        <item x="1660"/>
        <item x="166"/>
        <item x="1659"/>
        <item x="1658"/>
        <item x="1657"/>
        <item x="1656"/>
        <item x="1655"/>
        <item x="1654"/>
        <item x="1653"/>
        <item x="1652"/>
        <item x="1651"/>
        <item x="1650"/>
        <item x="165"/>
        <item x="1649"/>
        <item x="1648"/>
        <item x="1647"/>
        <item x="1646"/>
        <item x="1645"/>
        <item x="1644"/>
        <item x="1643"/>
        <item x="1642"/>
        <item x="1641"/>
        <item x="1640"/>
        <item x="164"/>
        <item x="1639"/>
        <item x="1638"/>
        <item x="1637"/>
        <item x="1636"/>
        <item x="1635"/>
        <item x="1634"/>
        <item x="1633"/>
        <item x="1632"/>
        <item x="1631"/>
        <item x="1630"/>
        <item x="163"/>
        <item x="1629"/>
        <item x="1628"/>
        <item x="1627"/>
        <item x="1626"/>
        <item x="1625"/>
        <item x="1624"/>
        <item x="1623"/>
        <item x="1622"/>
        <item x="1621"/>
        <item x="1620"/>
        <item x="162"/>
        <item x="1619"/>
        <item x="1618"/>
        <item x="1617"/>
        <item x="1616"/>
        <item x="1615"/>
        <item x="1614"/>
        <item x="1613"/>
        <item x="1612"/>
        <item x="1611"/>
        <item x="1610"/>
        <item x="161"/>
        <item x="1609"/>
        <item x="1608"/>
        <item x="1607"/>
        <item x="1606"/>
        <item x="1605"/>
        <item x="1604"/>
        <item x="1603"/>
        <item x="1602"/>
        <item x="1601"/>
        <item x="1600"/>
        <item x="160"/>
        <item x="1599"/>
        <item x="1598"/>
        <item x="1597"/>
        <item x="1596"/>
        <item x="1595"/>
        <item x="1594"/>
        <item x="1593"/>
        <item x="1592"/>
        <item x="1591"/>
        <item x="1590"/>
        <item x="159"/>
        <item x="15"/>
        <item x="1589"/>
        <item x="1588"/>
        <item x="1587"/>
        <item x="1586"/>
        <item x="1585"/>
        <item x="1584"/>
        <item x="1583"/>
        <item x="1582"/>
        <item x="1581"/>
        <item x="1580"/>
        <item x="158"/>
        <item x="1579"/>
        <item x="1578"/>
        <item x="1577"/>
        <item x="1576"/>
        <item x="1575"/>
        <item x="1574"/>
        <item x="1573"/>
        <item x="1572"/>
        <item x="1571"/>
        <item x="1570"/>
        <item x="157"/>
        <item x="1569"/>
        <item x="1568"/>
        <item x="1567"/>
        <item x="1566"/>
        <item x="1565"/>
        <item x="1564"/>
        <item x="1563"/>
        <item x="1562"/>
        <item x="1561"/>
        <item x="1560"/>
        <item x="156"/>
        <item x="1559"/>
        <item x="1558"/>
        <item x="1557"/>
        <item x="1556"/>
        <item x="1555"/>
        <item x="1554"/>
        <item x="1553"/>
        <item x="1552"/>
        <item x="1551"/>
        <item x="1550"/>
        <item x="155"/>
        <item x="1549"/>
        <item x="1548"/>
        <item x="1547"/>
        <item x="1546"/>
        <item x="1545"/>
        <item x="1544"/>
        <item x="1543"/>
        <item x="1542"/>
        <item x="1541"/>
        <item x="1540"/>
        <item x="154"/>
        <item x="1539"/>
        <item x="1538"/>
        <item x="1537"/>
        <item x="1536"/>
        <item x="1535"/>
        <item x="1534"/>
        <item x="1533"/>
        <item x="1532"/>
        <item x="1531"/>
        <item x="1530"/>
        <item x="153"/>
        <item x="1529"/>
        <item x="1528"/>
        <item x="1527"/>
        <item x="1526"/>
        <item x="1525"/>
        <item x="1524"/>
        <item x="1523"/>
        <item x="1522"/>
        <item x="1521"/>
        <item x="1520"/>
        <item x="152"/>
        <item x="1519"/>
        <item x="1518"/>
        <item x="1517"/>
        <item x="1516"/>
        <item x="1515"/>
        <item x="1514"/>
        <item x="1513"/>
        <item x="1512"/>
        <item x="1511"/>
        <item x="1510"/>
        <item x="151"/>
        <item x="1509"/>
        <item x="1508"/>
        <item x="1507"/>
        <item x="1506"/>
        <item x="1505"/>
        <item x="1504"/>
        <item x="1503"/>
        <item x="1502"/>
        <item x="1501"/>
        <item x="1500"/>
        <item x="150"/>
        <item x="1499"/>
        <item x="1498"/>
        <item x="1497"/>
        <item x="1496"/>
        <item x="1495"/>
        <item x="1494"/>
        <item x="1493"/>
        <item x="1492"/>
        <item x="1491"/>
        <item x="1490"/>
        <item x="149"/>
        <item x="14"/>
        <item x="1489"/>
        <item x="1488"/>
        <item x="1487"/>
        <item x="1486"/>
        <item x="1485"/>
        <item x="1484"/>
        <item x="1483"/>
        <item x="1482"/>
        <item x="1481"/>
        <item x="1480"/>
        <item x="148"/>
        <item x="1479"/>
        <item x="1478"/>
        <item x="1477"/>
        <item x="1476"/>
        <item x="1475"/>
        <item x="1474"/>
        <item x="1473"/>
        <item x="1472"/>
        <item x="1471"/>
        <item x="1470"/>
        <item x="147"/>
        <item x="1469"/>
        <item x="1468"/>
        <item x="1467"/>
        <item x="1466"/>
        <item x="1465"/>
        <item x="1464"/>
        <item x="1463"/>
        <item x="1462"/>
        <item x="1461"/>
        <item x="1460"/>
        <item x="146"/>
        <item x="1459"/>
        <item x="1458"/>
        <item x="1457"/>
        <item x="1456"/>
        <item x="1455"/>
        <item x="1454"/>
        <item x="1453"/>
        <item x="1452"/>
        <item x="1451"/>
        <item x="1450"/>
        <item x="145"/>
        <item x="1449"/>
        <item x="1448"/>
        <item x="1447"/>
        <item x="1446"/>
        <item x="1445"/>
        <item x="1444"/>
        <item x="1443"/>
        <item x="1442"/>
        <item x="1441"/>
        <item x="1440"/>
        <item x="144"/>
        <item x="1439"/>
        <item x="1438"/>
        <item x="1437"/>
        <item x="1436"/>
        <item x="1435"/>
        <item x="1434"/>
        <item x="1433"/>
        <item x="1432"/>
        <item x="1431"/>
        <item x="1430"/>
        <item x="143"/>
        <item x="1429"/>
        <item x="1428"/>
        <item x="1427"/>
        <item x="1426"/>
        <item x="1425"/>
        <item x="1424"/>
        <item x="1423"/>
        <item x="1422"/>
        <item x="1421"/>
        <item x="1420"/>
        <item x="142"/>
        <item x="1419"/>
        <item x="1418"/>
        <item x="1417"/>
        <item x="1416"/>
        <item x="1415"/>
        <item x="1414"/>
        <item x="1413"/>
        <item x="1412"/>
        <item x="1411"/>
        <item x="1410"/>
        <item x="141"/>
        <item x="1409"/>
        <item x="1408"/>
        <item x="1407"/>
        <item x="1406"/>
        <item x="1405"/>
        <item x="1404"/>
        <item x="1403"/>
        <item x="1402"/>
        <item x="1401"/>
        <item x="1400"/>
        <item x="140"/>
        <item x="1399"/>
        <item x="1398"/>
        <item x="1397"/>
        <item x="1396"/>
        <item x="1395"/>
        <item x="1394"/>
        <item x="1393"/>
        <item x="1392"/>
        <item x="1391"/>
        <item x="1390"/>
        <item x="139"/>
        <item x="13"/>
        <item x="1389"/>
        <item x="1388"/>
        <item x="1387"/>
        <item x="1386"/>
        <item x="1385"/>
        <item x="1384"/>
        <item x="1383"/>
        <item x="1382"/>
        <item x="1381"/>
        <item x="1380"/>
        <item x="138"/>
        <item x="1379"/>
        <item x="1378"/>
        <item x="1377"/>
        <item x="1376"/>
        <item x="1375"/>
        <item x="1374"/>
        <item x="1373"/>
        <item x="1372"/>
        <item x="1371"/>
        <item x="1370"/>
        <item x="137"/>
        <item x="1369"/>
        <item x="1368"/>
        <item x="1367"/>
        <item x="1366"/>
        <item x="1365"/>
        <item x="1364"/>
        <item x="1363"/>
        <item x="1362"/>
        <item x="1361"/>
        <item x="1360"/>
        <item x="136"/>
        <item x="1359"/>
        <item x="1358"/>
        <item x="1357"/>
        <item x="1356"/>
        <item x="1355"/>
        <item x="1354"/>
        <item x="1353"/>
        <item x="1352"/>
        <item x="1351"/>
        <item x="1350"/>
        <item x="135"/>
        <item x="1349"/>
        <item x="1348"/>
        <item x="1347"/>
        <item x="1346"/>
        <item x="1345"/>
        <item x="1344"/>
        <item x="1343"/>
        <item x="1342"/>
        <item x="1341"/>
        <item x="1340"/>
        <item x="134"/>
        <item x="1339"/>
        <item x="1338"/>
        <item x="1337"/>
        <item x="1336"/>
        <item x="1335"/>
        <item x="1334"/>
        <item x="1333"/>
        <item x="1332"/>
        <item x="1331"/>
        <item x="1330"/>
        <item x="133"/>
        <item x="1329"/>
        <item x="1328"/>
        <item x="1327"/>
        <item x="1326"/>
        <item x="1325"/>
        <item x="1324"/>
        <item x="1323"/>
        <item x="1322"/>
        <item x="1321"/>
        <item x="1320"/>
        <item x="132"/>
        <item x="1319"/>
        <item x="1318"/>
        <item x="1317"/>
        <item x="1316"/>
        <item x="1315"/>
        <item x="1314"/>
        <item x="1313"/>
        <item x="1312"/>
        <item x="1311"/>
        <item x="1310"/>
        <item x="131"/>
        <item x="1309"/>
        <item x="1308"/>
        <item x="1307"/>
        <item x="1306"/>
        <item x="1305"/>
        <item x="1304"/>
        <item x="1303"/>
        <item x="1302"/>
        <item x="1301"/>
        <item x="1300"/>
        <item x="130"/>
        <item x="1299"/>
        <item x="1298"/>
        <item x="1297"/>
        <item x="1296"/>
        <item x="1295"/>
        <item x="1294"/>
        <item x="1293"/>
        <item x="1292"/>
        <item x="1291"/>
        <item x="1290"/>
        <item x="129"/>
        <item x="12"/>
        <item x="1289"/>
        <item x="1288"/>
        <item x="1287"/>
        <item x="1286"/>
        <item x="1285"/>
        <item x="1284"/>
        <item x="1283"/>
        <item x="1282"/>
        <item x="1281"/>
        <item x="1280"/>
        <item x="128"/>
        <item x="1279"/>
        <item x="1278"/>
        <item x="1277"/>
        <item x="1276"/>
        <item x="1275"/>
        <item x="1274"/>
        <item x="1273"/>
        <item x="1272"/>
        <item x="1271"/>
        <item x="1270"/>
        <item x="127"/>
        <item x="1269"/>
        <item x="1268"/>
        <item x="1267"/>
        <item x="1266"/>
        <item x="1265"/>
        <item x="1264"/>
        <item x="1263"/>
        <item x="1262"/>
        <item x="1261"/>
        <item x="1260"/>
        <item x="126"/>
        <item x="1259"/>
        <item x="1258"/>
        <item x="1257"/>
        <item x="1256"/>
        <item x="1255"/>
        <item x="1254"/>
        <item x="1253"/>
        <item x="1252"/>
        <item x="1251"/>
        <item x="1250"/>
        <item x="125"/>
        <item x="1249"/>
        <item x="1248"/>
        <item x="1247"/>
        <item x="1246"/>
        <item x="1245"/>
        <item x="1244"/>
        <item x="1243"/>
        <item x="1242"/>
        <item x="1241"/>
        <item x="1240"/>
        <item x="124"/>
        <item x="1239"/>
        <item x="1238"/>
        <item x="1237"/>
        <item x="1236"/>
        <item x="1235"/>
        <item x="1234"/>
        <item x="1233"/>
        <item x="1232"/>
        <item x="1231"/>
        <item x="1230"/>
        <item x="123"/>
        <item x="1229"/>
        <item x="1228"/>
        <item x="1227"/>
        <item x="1226"/>
        <item x="1225"/>
        <item x="1224"/>
        <item x="1223"/>
        <item x="1222"/>
        <item x="1221"/>
        <item x="1220"/>
        <item x="122"/>
        <item x="1219"/>
        <item x="1218"/>
        <item x="1217"/>
        <item x="1216"/>
        <item x="1215"/>
        <item x="1214"/>
        <item x="1213"/>
        <item x="1212"/>
        <item x="1211"/>
        <item x="1210"/>
        <item x="121"/>
        <item x="1209"/>
        <item x="1208"/>
        <item x="1207"/>
        <item x="1206"/>
        <item x="1205"/>
        <item x="1204"/>
        <item x="1203"/>
        <item x="1202"/>
        <item x="1201"/>
        <item x="1200"/>
        <item x="120"/>
        <item x="1199"/>
        <item x="1198"/>
        <item x="1197"/>
        <item x="1196"/>
        <item x="1195"/>
        <item x="1194"/>
        <item x="1193"/>
        <item x="1192"/>
        <item x="1191"/>
        <item x="1190"/>
        <item x="119"/>
        <item x="11"/>
        <item x="1189"/>
        <item x="1188"/>
        <item x="1187"/>
        <item x="1186"/>
        <item x="1185"/>
        <item x="1184"/>
        <item x="1183"/>
        <item x="1182"/>
        <item x="1181"/>
        <item x="118"/>
        <item x="1180"/>
        <item x="1179"/>
        <item x="1178"/>
        <item x="1177"/>
        <item x="1176"/>
        <item x="1175"/>
        <item x="1174"/>
        <item x="1173"/>
        <item x="1172"/>
        <item x="1171"/>
        <item x="117"/>
        <item x="1170"/>
        <item x="1169"/>
        <item x="1168"/>
        <item x="1167"/>
        <item x="1166"/>
        <item x="1165"/>
        <item x="1164"/>
        <item x="1163"/>
        <item x="1162"/>
        <item x="1161"/>
        <item x="116"/>
        <item x="1160"/>
        <item x="1159"/>
        <item x="1158"/>
        <item x="1157"/>
        <item x="1156"/>
        <item x="1155"/>
        <item x="1154"/>
        <item x="1153"/>
        <item x="1152"/>
        <item x="115"/>
        <item x="1151"/>
        <item x="1150"/>
        <item x="1149"/>
        <item x="1148"/>
        <item x="1147"/>
        <item x="1146"/>
        <item x="1145"/>
        <item x="1144"/>
        <item x="1143"/>
        <item x="1142"/>
        <item x="114"/>
        <item x="1141"/>
        <item x="1140"/>
        <item x="1139"/>
        <item x="1138"/>
        <item x="1137"/>
        <item x="1136"/>
        <item x="1135"/>
        <item x="1134"/>
        <item x="1133"/>
        <item x="1132"/>
        <item x="113"/>
        <item x="1131"/>
        <item x="1130"/>
        <item x="1129"/>
        <item x="1128"/>
        <item x="1127"/>
        <item x="1126"/>
        <item x="1125"/>
        <item x="1124"/>
        <item x="1123"/>
        <item x="1122"/>
        <item x="112"/>
        <item x="1121"/>
        <item x="1120"/>
        <item x="1119"/>
        <item x="1118"/>
        <item x="1117"/>
        <item x="1116"/>
        <item x="1115"/>
        <item x="1114"/>
        <item x="1113"/>
        <item x="111"/>
        <item x="1112"/>
        <item x="1111"/>
        <item x="1110"/>
        <item x="1109"/>
        <item x="1108"/>
        <item x="1107"/>
        <item x="1106"/>
        <item x="1105"/>
        <item x="1104"/>
        <item x="1103"/>
        <item x="110"/>
        <item x="1102"/>
        <item x="1101"/>
        <item x="1100"/>
        <item x="1099"/>
        <item x="1098"/>
        <item x="1097"/>
        <item x="1096"/>
        <item x="1095"/>
        <item x="1094"/>
        <item x="1093"/>
        <item x="109"/>
        <item x="10"/>
        <item x="1092"/>
        <item x="1091"/>
        <item x="1090"/>
        <item x="1089"/>
        <item x="1088"/>
        <item x="1087"/>
        <item x="1086"/>
        <item x="1085"/>
        <item x="1084"/>
        <item x="1083"/>
        <item x="108"/>
        <item x="1082"/>
        <item x="1081"/>
        <item x="1080"/>
        <item x="1079"/>
        <item x="1078"/>
        <item x="1077"/>
        <item x="1076"/>
        <item x="1075"/>
        <item x="1074"/>
        <item x="1073"/>
        <item x="107"/>
        <item x="1072"/>
        <item x="1071"/>
        <item x="1070"/>
        <item x="1069"/>
        <item x="1068"/>
        <item x="1067"/>
        <item x="1066"/>
        <item x="1065"/>
        <item x="1064"/>
        <item x="1063"/>
        <item x="106"/>
        <item x="1062"/>
        <item x="1061"/>
        <item x="1060"/>
        <item x="1059"/>
        <item x="1058"/>
        <item x="1057"/>
        <item x="1056"/>
        <item x="1055"/>
        <item x="1054"/>
        <item x="1053"/>
        <item x="105"/>
        <item x="1052"/>
        <item x="1051"/>
        <item x="1050"/>
        <item x="1049"/>
        <item x="1048"/>
        <item x="1047"/>
        <item x="1046"/>
        <item x="1045"/>
        <item x="1044"/>
        <item x="1043"/>
        <item x="104"/>
        <item x="1042"/>
        <item x="1041"/>
        <item x="1040"/>
        <item x="1039"/>
        <item x="1038"/>
        <item x="1037"/>
        <item x="1036"/>
        <item x="1035"/>
        <item x="1034"/>
        <item x="1033"/>
        <item x="103"/>
        <item x="1032"/>
        <item x="1031"/>
        <item x="1030"/>
        <item x="1029"/>
        <item x="1028"/>
        <item x="1027"/>
        <item x="1026"/>
        <item x="1025"/>
        <item x="1024"/>
        <item x="1023"/>
        <item x="102"/>
        <item x="1022"/>
        <item x="1021"/>
        <item x="1020"/>
        <item x="1019"/>
        <item x="1018"/>
        <item x="1017"/>
        <item x="1016"/>
        <item x="1015"/>
        <item x="1014"/>
        <item x="1013"/>
        <item x="101"/>
        <item x="1012"/>
        <item x="1011"/>
        <item x="1010"/>
        <item x="1009"/>
        <item x="1008"/>
        <item x="1007"/>
        <item x="1006"/>
        <item x="1005"/>
        <item x="1004"/>
        <item x="1003"/>
        <item x="100"/>
        <item x="1002"/>
        <item x="1001"/>
        <item x="1000"/>
        <item x="999"/>
        <item x="998"/>
        <item x="997"/>
        <item x="996"/>
        <item x="995"/>
        <item x="994"/>
        <item x="993"/>
        <item x="99"/>
        <item x="9"/>
        <item x="0"/>
        <item t="default"/>
      </items>
    </pivotField>
    <pivotField showAll="0"/>
  </pivotFields>
  <rowFields count="2">
    <field x="11"/>
    <field x="10"/>
  </rowFields>
  <rowItems count="3">
    <i>
      <x/>
    </i>
    <i r="1">
      <x/>
    </i>
    <i t="grand">
      <x/>
    </i>
  </rowItems>
  <colItems count="1">
    <i/>
  </colItems>
  <dataFields count="1">
    <dataField name="Sum of Charges" fld="16" baseField="0" baseItem="0" numFmtId="164"/>
  </dataFields>
  <chartFormats count="2">
    <chartFormat chart="6"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37E1BE9-0075-4635-A72E-E84F722CA23A}" sourceName="Diabetes Status">
  <pivotTables>
    <pivotTable tabId="11" name="PivotTable5"/>
  </pivotTables>
  <data>
    <tabular pivotCacheId="1612418020">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18A8ABD-CE33-4309-9C36-5D2AB9F945E6}" sourceName="Weight Status">
  <pivotTables>
    <pivotTable tabId="11" name="PivotTable5"/>
    <pivotTable tabId="11" name="PivotTable1"/>
    <pivotTable tabId="11" name="PivotTable12"/>
    <pivotTable tabId="11" name="PivotTable6"/>
    <pivotTable tabId="11" name="PivotTable8"/>
    <pivotTable tabId="11" name="PivotTable9"/>
  </pivotTables>
  <data>
    <tabular pivotCacheId="1612418020">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E8735BFC-2ED2-4763-8EE5-BB91C8FD0228}" cache="Slicer_Diabetes_Status" caption="Diabetes Status" style="SlicerStyleOther2" rowHeight="576000"/>
  <slicer name="Weight Status" xr10:uid="{1DFEC358-17D6-40C2-9E4A-F1921B66646F}" cache="Slicer_Weight_Status" caption="Weight Status" style="SlicerStyleLight4"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832CE6-2AFA-4711-B00B-3F9330721641}" name="Table2" displayName="Table2" ref="A1:R2343" totalsRowShown="0" headerRowDxfId="20" dataDxfId="19" tableBorderDxfId="18">
  <autoFilter ref="A1:R2343" xr:uid="{DA832CE6-2AFA-4711-B00B-3F9330721641}"/>
  <tableColumns count="18">
    <tableColumn id="1" xr3:uid="{8C5F606D-A6DE-4C5D-905C-1E57678A2B44}" name="Customer ID" dataDxfId="17"/>
    <tableColumn id="2" xr3:uid="{85A40D44-53A2-4039-AEF9-F05A94539B64}" name="Title" dataDxfId="16"/>
    <tableColumn id="3" xr3:uid="{3D09B0F4-C355-4D1F-A50D-99DEA6FF862E}" name="First Name" dataDxfId="15"/>
    <tableColumn id="4" xr3:uid="{7FE41ABA-C205-4568-8FFF-0FB010F9FD88}" name="BMI" dataDxfId="14"/>
    <tableColumn id="5" xr3:uid="{7F4764AC-CAF0-4A9B-ABFC-203CFDD18666}" name=" HBA1C" dataDxfId="13"/>
    <tableColumn id="6" xr3:uid="{5225AD9C-C29F-4E66-90A0-8DF17FE8BC32}" name="Heart Issues" dataDxfId="12"/>
    <tableColumn id="7" xr3:uid="{73882029-F144-47E2-8CFF-0373CE3933A5}" name=" Any Transplants " dataDxfId="11"/>
    <tableColumn id="8" xr3:uid="{048E45B3-30C8-4991-87FF-8D7ACE15D839}" name="Cancer history" dataDxfId="10"/>
    <tableColumn id="9" xr3:uid="{8763C694-C2DF-44C5-B786-7C2BD0AD2252}" name="NumberOfMajorSurgeries" dataDxfId="9"/>
    <tableColumn id="10" xr3:uid="{B737928F-8BB1-4BFF-A83F-E098B1B1B6A9}" name="Smoker" dataDxfId="8"/>
    <tableColumn id="11" xr3:uid="{55E35B42-E745-477C-97DD-75F5B46E00CC}" name="Weight Status" dataDxfId="7"/>
    <tableColumn id="12" xr3:uid="{8F52DA5F-18B0-463E-9BA9-AA4E41C9829D}" name="Diabetes Status" dataDxfId="6"/>
    <tableColumn id="13" xr3:uid="{BEF20FBA-B9DE-4437-AEE1-DB4BC5D711C9}" name="Date of Birth" dataDxfId="5"/>
    <tableColumn id="14" xr3:uid="{8D8E169C-468E-4020-ADC4-2CD1E127CFB7}" name="Age" dataDxfId="4"/>
    <tableColumn id="15" xr3:uid="{E33B7B84-176E-4467-97B4-CE6CE3B2ED75}" name="State ID" dataDxfId="3"/>
    <tableColumn id="16" xr3:uid="{92007FE7-EC63-4734-9929-444E770EDAD2}" name="City Tier" dataDxfId="2"/>
    <tableColumn id="17" xr3:uid="{2B099B60-7BA1-498C-AFE4-8A4562F8582B}" name="Charges" dataDxfId="1"/>
    <tableColumn id="18" xr3:uid="{4654B545-42B6-467F-9DD9-4B28E7438E89}" name="Hospital Tier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B401-FB1A-43AA-ACA8-3223FEB726B1}">
  <dimension ref="A1:J2336"/>
  <sheetViews>
    <sheetView tabSelected="1" topLeftCell="B2306" workbookViewId="0">
      <selection activeCell="M2313" sqref="M2313"/>
    </sheetView>
  </sheetViews>
  <sheetFormatPr defaultRowHeight="14.4" x14ac:dyDescent="0.3"/>
  <cols>
    <col min="1" max="1" width="17.6640625" customWidth="1"/>
    <col min="2" max="3" width="14.88671875" customWidth="1"/>
    <col min="4" max="4" width="16.21875" customWidth="1"/>
    <col min="5" max="5" width="18.5546875" customWidth="1"/>
    <col min="6" max="6" width="21.33203125" customWidth="1"/>
    <col min="7" max="7" width="15.33203125" bestFit="1" customWidth="1"/>
    <col min="8" max="8" width="25.21875" bestFit="1" customWidth="1"/>
    <col min="9" max="9" width="17.109375" customWidth="1"/>
  </cols>
  <sheetData>
    <row r="1" spans="1:10" x14ac:dyDescent="0.3">
      <c r="A1" s="8" t="s">
        <v>0</v>
      </c>
      <c r="B1" s="9" t="s">
        <v>1</v>
      </c>
      <c r="C1" s="9" t="s">
        <v>8331</v>
      </c>
      <c r="D1" s="9" t="s">
        <v>2</v>
      </c>
      <c r="E1" s="9" t="s">
        <v>8332</v>
      </c>
      <c r="F1" s="9" t="s">
        <v>3</v>
      </c>
      <c r="G1" s="9" t="s">
        <v>4</v>
      </c>
      <c r="H1" s="9" t="s">
        <v>5</v>
      </c>
      <c r="I1" s="9" t="s">
        <v>6</v>
      </c>
      <c r="J1" s="10" t="s">
        <v>7</v>
      </c>
    </row>
    <row r="2" spans="1:10" x14ac:dyDescent="0.3">
      <c r="A2" s="11" t="s">
        <v>8</v>
      </c>
      <c r="B2" s="12">
        <v>47.41</v>
      </c>
      <c r="C2" s="12" t="str" cm="1">
        <f t="array" ref="C2">_xlfn.IFS(Medical_Examinations!$B2&gt;=30,"Obesity",Medical_Examinations!$B2&gt;=25,"Overweight",Medical_Examinations!$B2&gt;=18.5,"Normal Weight",TRUE,"Underweight")</f>
        <v>Obesity</v>
      </c>
      <c r="D2" s="12">
        <v>7.47</v>
      </c>
      <c r="E2" s="12" t="str" cm="1">
        <f t="array" ref="E2">_xlfn.IFS(Medical_Examinations!$D2&gt;6.5,"Diabetes",Medical_Examinations!$D2&gt;5.7,"Prediabetes",TRUE,"Normal")</f>
        <v>Diabetes</v>
      </c>
      <c r="F2" s="12" t="s">
        <v>9</v>
      </c>
      <c r="G2" s="12" t="s">
        <v>9</v>
      </c>
      <c r="H2" s="12" t="s">
        <v>9</v>
      </c>
      <c r="I2" s="12">
        <v>0</v>
      </c>
      <c r="J2" s="13" t="s">
        <v>10</v>
      </c>
    </row>
    <row r="3" spans="1:10" x14ac:dyDescent="0.3">
      <c r="A3" s="14" t="s">
        <v>11</v>
      </c>
      <c r="B3" s="15">
        <v>30.36</v>
      </c>
      <c r="C3" s="15" t="str" cm="1">
        <f t="array" ref="C3">_xlfn.IFS(Medical_Examinations!$B3&gt;=30,"Obesity",Medical_Examinations!$B3&gt;=25,"Overweight",Medical_Examinations!$B3&gt;=18.5,"Normal Weight",TRUE,"Underweight")</f>
        <v>Obesity</v>
      </c>
      <c r="D3" s="15">
        <v>5.77</v>
      </c>
      <c r="E3" s="15" t="str" cm="1">
        <f t="array" ref="E3">_xlfn.IFS(Medical_Examinations!$D3&gt;6.5,"Diabetes",Medical_Examinations!$D3&gt;5.7,"Prediabetes",TRUE,"Normal")</f>
        <v>Prediabetes</v>
      </c>
      <c r="F3" s="15" t="s">
        <v>9</v>
      </c>
      <c r="G3" s="15" t="s">
        <v>9</v>
      </c>
      <c r="H3" s="15" t="s">
        <v>9</v>
      </c>
      <c r="I3" s="15">
        <v>0</v>
      </c>
      <c r="J3" s="16" t="s">
        <v>10</v>
      </c>
    </row>
    <row r="4" spans="1:10" x14ac:dyDescent="0.3">
      <c r="A4" s="11" t="s">
        <v>12</v>
      </c>
      <c r="B4" s="12">
        <v>34.484999999999999</v>
      </c>
      <c r="C4" s="12" t="str" cm="1">
        <f t="array" ref="C4">_xlfn.IFS(Medical_Examinations!$B4&gt;=30,"Obesity",Medical_Examinations!$B4&gt;=25,"Overweight",Medical_Examinations!$B4&gt;=18.5,"Normal Weight",TRUE,"Underweight")</f>
        <v>Obesity</v>
      </c>
      <c r="D4" s="12">
        <v>11.87</v>
      </c>
      <c r="E4" s="12" t="str" cm="1">
        <f t="array" ref="E4">_xlfn.IFS(Medical_Examinations!$D4&gt;6.5,"Diabetes",Medical_Examinations!$D4&gt;5.7,"Prediabetes",TRUE,"Normal")</f>
        <v>Diabetes</v>
      </c>
      <c r="F4" s="12" t="s">
        <v>10</v>
      </c>
      <c r="G4" s="12" t="s">
        <v>9</v>
      </c>
      <c r="H4" s="12" t="s">
        <v>9</v>
      </c>
      <c r="I4" s="12">
        <v>2</v>
      </c>
      <c r="J4" s="13" t="s">
        <v>10</v>
      </c>
    </row>
    <row r="5" spans="1:10" x14ac:dyDescent="0.3">
      <c r="A5" s="14" t="s">
        <v>13</v>
      </c>
      <c r="B5" s="15">
        <v>38.094999999999999</v>
      </c>
      <c r="C5" s="15" t="str" cm="1">
        <f t="array" ref="C5">_xlfn.IFS(Medical_Examinations!$B5&gt;=30,"Obesity",Medical_Examinations!$B5&gt;=25,"Overweight",Medical_Examinations!$B5&gt;=18.5,"Normal Weight",TRUE,"Underweight")</f>
        <v>Obesity</v>
      </c>
      <c r="D5" s="15">
        <v>6.05</v>
      </c>
      <c r="E5" s="15" t="str" cm="1">
        <f t="array" ref="E5">_xlfn.IFS(Medical_Examinations!$D5&gt;6.5,"Diabetes",Medical_Examinations!$D5&gt;5.7,"Prediabetes",TRUE,"Normal")</f>
        <v>Prediabetes</v>
      </c>
      <c r="F5" s="15" t="s">
        <v>9</v>
      </c>
      <c r="G5" s="15" t="s">
        <v>9</v>
      </c>
      <c r="H5" s="15" t="s">
        <v>9</v>
      </c>
      <c r="I5" s="15">
        <v>0</v>
      </c>
      <c r="J5" s="16" t="s">
        <v>10</v>
      </c>
    </row>
    <row r="6" spans="1:10" x14ac:dyDescent="0.3">
      <c r="A6" s="11" t="s">
        <v>14</v>
      </c>
      <c r="B6" s="12">
        <v>35.53</v>
      </c>
      <c r="C6" s="12" t="str" cm="1">
        <f t="array" ref="C6">_xlfn.IFS(Medical_Examinations!$B6&gt;=30,"Obesity",Medical_Examinations!$B6&gt;=25,"Overweight",Medical_Examinations!$B6&gt;=18.5,"Normal Weight",TRUE,"Underweight")</f>
        <v>Obesity</v>
      </c>
      <c r="D6" s="12">
        <v>5.45</v>
      </c>
      <c r="E6" s="12" t="str" cm="1">
        <f t="array" ref="E6">_xlfn.IFS(Medical_Examinations!$D6&gt;6.5,"Diabetes",Medical_Examinations!$D6&gt;5.7,"Prediabetes",TRUE,"Normal")</f>
        <v>Normal</v>
      </c>
      <c r="F6" s="12" t="s">
        <v>9</v>
      </c>
      <c r="G6" s="12" t="s">
        <v>9</v>
      </c>
      <c r="H6" s="12" t="s">
        <v>9</v>
      </c>
      <c r="I6" s="12">
        <v>0</v>
      </c>
      <c r="J6" s="13" t="s">
        <v>10</v>
      </c>
    </row>
    <row r="7" spans="1:10" x14ac:dyDescent="0.3">
      <c r="A7" s="14" t="s">
        <v>15</v>
      </c>
      <c r="B7" s="15">
        <v>32.799999999999997</v>
      </c>
      <c r="C7" s="15" t="str" cm="1">
        <f t="array" ref="C7">_xlfn.IFS(Medical_Examinations!$B7&gt;=30,"Obesity",Medical_Examinations!$B7&gt;=25,"Overweight",Medical_Examinations!$B7&gt;=18.5,"Normal Weight",TRUE,"Underweight")</f>
        <v>Obesity</v>
      </c>
      <c r="D7" s="15">
        <v>6.59</v>
      </c>
      <c r="E7" s="15" t="str" cm="1">
        <f t="array" ref="E7">_xlfn.IFS(Medical_Examinations!$D7&gt;6.5,"Diabetes",Medical_Examinations!$D7&gt;5.7,"Prediabetes",TRUE,"Normal")</f>
        <v>Diabetes</v>
      </c>
      <c r="F7" s="15" t="s">
        <v>9</v>
      </c>
      <c r="G7" s="15" t="s">
        <v>9</v>
      </c>
      <c r="H7" s="15" t="s">
        <v>9</v>
      </c>
      <c r="I7" s="15">
        <v>0</v>
      </c>
      <c r="J7" s="16" t="s">
        <v>10</v>
      </c>
    </row>
    <row r="8" spans="1:10" x14ac:dyDescent="0.3">
      <c r="A8" s="11" t="s">
        <v>16</v>
      </c>
      <c r="B8" s="12">
        <v>36.4</v>
      </c>
      <c r="C8" s="12" t="str" cm="1">
        <f t="array" ref="C8">_xlfn.IFS(Medical_Examinations!$B8&gt;=30,"Obesity",Medical_Examinations!$B8&gt;=25,"Overweight",Medical_Examinations!$B8&gt;=18.5,"Normal Weight",TRUE,"Underweight")</f>
        <v>Obesity</v>
      </c>
      <c r="D8" s="12">
        <v>6.07</v>
      </c>
      <c r="E8" s="12" t="str" cm="1">
        <f t="array" ref="E8">_xlfn.IFS(Medical_Examinations!$D8&gt;6.5,"Diabetes",Medical_Examinations!$D8&gt;5.7,"Prediabetes",TRUE,"Normal")</f>
        <v>Prediabetes</v>
      </c>
      <c r="F8" s="12" t="s">
        <v>9</v>
      </c>
      <c r="G8" s="12" t="s">
        <v>9</v>
      </c>
      <c r="H8" s="12" t="s">
        <v>9</v>
      </c>
      <c r="I8" s="12">
        <v>0</v>
      </c>
      <c r="J8" s="13" t="s">
        <v>10</v>
      </c>
    </row>
    <row r="9" spans="1:10" x14ac:dyDescent="0.3">
      <c r="A9" s="14" t="s">
        <v>17</v>
      </c>
      <c r="B9" s="15">
        <v>36.96</v>
      </c>
      <c r="C9" s="15" t="str" cm="1">
        <f t="array" ref="C9">_xlfn.IFS(Medical_Examinations!$B9&gt;=30,"Obesity",Medical_Examinations!$B9&gt;=25,"Overweight",Medical_Examinations!$B9&gt;=18.5,"Normal Weight",TRUE,"Underweight")</f>
        <v>Obesity</v>
      </c>
      <c r="D9" s="15">
        <v>7.93</v>
      </c>
      <c r="E9" s="15" t="str" cm="1">
        <f t="array" ref="E9">_xlfn.IFS(Medical_Examinations!$D9&gt;6.5,"Diabetes",Medical_Examinations!$D9&gt;5.7,"Prediabetes",TRUE,"Normal")</f>
        <v>Diabetes</v>
      </c>
      <c r="F9" s="15" t="s">
        <v>9</v>
      </c>
      <c r="G9" s="15" t="s">
        <v>9</v>
      </c>
      <c r="H9" s="15" t="s">
        <v>9</v>
      </c>
      <c r="I9" s="15">
        <v>3</v>
      </c>
      <c r="J9" s="16" t="s">
        <v>10</v>
      </c>
    </row>
    <row r="10" spans="1:10" x14ac:dyDescent="0.3">
      <c r="A10" s="11" t="s">
        <v>18</v>
      </c>
      <c r="B10" s="12">
        <v>41.14</v>
      </c>
      <c r="C10" s="12" t="str" cm="1">
        <f t="array" ref="C10">_xlfn.IFS(Medical_Examinations!$B10&gt;=30,"Obesity",Medical_Examinations!$B10&gt;=25,"Overweight",Medical_Examinations!$B10&gt;=18.5,"Normal Weight",TRUE,"Underweight")</f>
        <v>Obesity</v>
      </c>
      <c r="D10" s="12">
        <v>9.58</v>
      </c>
      <c r="E10" s="12" t="str" cm="1">
        <f t="array" ref="E10">_xlfn.IFS(Medical_Examinations!$D10&gt;6.5,"Diabetes",Medical_Examinations!$D10&gt;5.7,"Prediabetes",TRUE,"Normal")</f>
        <v>Diabetes</v>
      </c>
      <c r="F10" s="12" t="s">
        <v>10</v>
      </c>
      <c r="G10" s="12" t="s">
        <v>9</v>
      </c>
      <c r="H10" s="12" t="s">
        <v>19</v>
      </c>
      <c r="I10" s="12">
        <v>1</v>
      </c>
      <c r="J10" s="13" t="s">
        <v>9</v>
      </c>
    </row>
    <row r="11" spans="1:10" x14ac:dyDescent="0.3">
      <c r="A11" s="14" t="s">
        <v>20</v>
      </c>
      <c r="B11" s="15">
        <v>38.06</v>
      </c>
      <c r="C11" s="15" t="str" cm="1">
        <f t="array" ref="C11">_xlfn.IFS(Medical_Examinations!$B11&gt;=30,"Obesity",Medical_Examinations!$B11&gt;=25,"Overweight",Medical_Examinations!$B11&gt;=18.5,"Normal Weight",TRUE,"Underweight")</f>
        <v>Obesity</v>
      </c>
      <c r="D11" s="15">
        <v>10.79</v>
      </c>
      <c r="E11" s="15" t="str" cm="1">
        <f t="array" ref="E11">_xlfn.IFS(Medical_Examinations!$D11&gt;6.5,"Diabetes",Medical_Examinations!$D11&gt;5.7,"Prediabetes",TRUE,"Normal")</f>
        <v>Diabetes</v>
      </c>
      <c r="F11" s="15" t="s">
        <v>9</v>
      </c>
      <c r="G11" s="15" t="s">
        <v>9</v>
      </c>
      <c r="H11" s="15" t="s">
        <v>9</v>
      </c>
      <c r="I11" s="15">
        <v>0</v>
      </c>
      <c r="J11" s="16" t="s">
        <v>10</v>
      </c>
    </row>
    <row r="12" spans="1:10" x14ac:dyDescent="0.3">
      <c r="A12" s="11" t="s">
        <v>21</v>
      </c>
      <c r="B12" s="12">
        <v>37.700000000000003</v>
      </c>
      <c r="C12" s="12" t="str" cm="1">
        <f t="array" ref="C12">_xlfn.IFS(Medical_Examinations!$B12&gt;=30,"Obesity",Medical_Examinations!$B12&gt;=25,"Overweight",Medical_Examinations!$B12&gt;=18.5,"Normal Weight",TRUE,"Underweight")</f>
        <v>Obesity</v>
      </c>
      <c r="D12" s="12">
        <v>5.96</v>
      </c>
      <c r="E12" s="12" t="str" cm="1">
        <f t="array" ref="E12">_xlfn.IFS(Medical_Examinations!$D12&gt;6.5,"Diabetes",Medical_Examinations!$D12&gt;5.7,"Prediabetes",TRUE,"Normal")</f>
        <v>Prediabetes</v>
      </c>
      <c r="F12" s="12" t="s">
        <v>10</v>
      </c>
      <c r="G12" s="12" t="s">
        <v>9</v>
      </c>
      <c r="H12" s="12" t="s">
        <v>9</v>
      </c>
      <c r="I12" s="12">
        <v>2</v>
      </c>
      <c r="J12" s="13" t="s">
        <v>10</v>
      </c>
    </row>
    <row r="13" spans="1:10" x14ac:dyDescent="0.3">
      <c r="A13" s="14" t="s">
        <v>22</v>
      </c>
      <c r="B13" s="15">
        <v>42.13</v>
      </c>
      <c r="C13" s="15" t="str" cm="1">
        <f t="array" ref="C13">_xlfn.IFS(Medical_Examinations!$B13&gt;=30,"Obesity",Medical_Examinations!$B13&gt;=25,"Overweight",Medical_Examinations!$B13&gt;=18.5,"Normal Weight",TRUE,"Underweight")</f>
        <v>Obesity</v>
      </c>
      <c r="D13" s="15">
        <v>11.9</v>
      </c>
      <c r="E13" s="15" t="str" cm="1">
        <f t="array" ref="E13">_xlfn.IFS(Medical_Examinations!$D13&gt;6.5,"Diabetes",Medical_Examinations!$D13&gt;5.7,"Prediabetes",TRUE,"Normal")</f>
        <v>Diabetes</v>
      </c>
      <c r="F13" s="15" t="s">
        <v>9</v>
      </c>
      <c r="G13" s="15" t="s">
        <v>9</v>
      </c>
      <c r="H13" s="15" t="s">
        <v>9</v>
      </c>
      <c r="I13" s="15">
        <v>0</v>
      </c>
      <c r="J13" s="16" t="s">
        <v>10</v>
      </c>
    </row>
    <row r="14" spans="1:10" x14ac:dyDescent="0.3">
      <c r="A14" s="11" t="s">
        <v>23</v>
      </c>
      <c r="B14" s="12">
        <v>40.92</v>
      </c>
      <c r="C14" s="12" t="str" cm="1">
        <f t="array" ref="C14">_xlfn.IFS(Medical_Examinations!$B14&gt;=30,"Obesity",Medical_Examinations!$B14&gt;=25,"Overweight",Medical_Examinations!$B14&gt;=18.5,"Normal Weight",TRUE,"Underweight")</f>
        <v>Obesity</v>
      </c>
      <c r="D14" s="12">
        <v>8.41</v>
      </c>
      <c r="E14" s="12" t="str" cm="1">
        <f t="array" ref="E14">_xlfn.IFS(Medical_Examinations!$D14&gt;6.5,"Diabetes",Medical_Examinations!$D14&gt;5.7,"Prediabetes",TRUE,"Normal")</f>
        <v>Diabetes</v>
      </c>
      <c r="F14" s="12" t="s">
        <v>9</v>
      </c>
      <c r="G14" s="12" t="s">
        <v>9</v>
      </c>
      <c r="H14" s="12" t="s">
        <v>9</v>
      </c>
      <c r="I14" s="12">
        <v>0</v>
      </c>
      <c r="J14" s="13" t="s">
        <v>10</v>
      </c>
    </row>
    <row r="15" spans="1:10" x14ac:dyDescent="0.3">
      <c r="A15" s="14" t="s">
        <v>24</v>
      </c>
      <c r="B15" s="15">
        <v>40.564999999999998</v>
      </c>
      <c r="C15" s="15" t="str" cm="1">
        <f t="array" ref="C15">_xlfn.IFS(Medical_Examinations!$B15&gt;=30,"Obesity",Medical_Examinations!$B15&gt;=25,"Overweight",Medical_Examinations!$B15&gt;=18.5,"Normal Weight",TRUE,"Underweight")</f>
        <v>Obesity</v>
      </c>
      <c r="D15" s="15">
        <v>7.02</v>
      </c>
      <c r="E15" s="15" t="str" cm="1">
        <f t="array" ref="E15">_xlfn.IFS(Medical_Examinations!$D15&gt;6.5,"Diabetes",Medical_Examinations!$D15&gt;5.7,"Prediabetes",TRUE,"Normal")</f>
        <v>Diabetes</v>
      </c>
      <c r="F15" s="15" t="s">
        <v>9</v>
      </c>
      <c r="G15" s="15" t="s">
        <v>9</v>
      </c>
      <c r="H15" s="15" t="s">
        <v>9</v>
      </c>
      <c r="I15" s="15">
        <v>0</v>
      </c>
      <c r="J15" s="16" t="s">
        <v>10</v>
      </c>
    </row>
    <row r="16" spans="1:10" x14ac:dyDescent="0.3">
      <c r="A16" s="11" t="s">
        <v>25</v>
      </c>
      <c r="B16" s="12">
        <v>36.384999999999998</v>
      </c>
      <c r="C16" s="12" t="str" cm="1">
        <f t="array" ref="C16">_xlfn.IFS(Medical_Examinations!$B16&gt;=30,"Obesity",Medical_Examinations!$B16&gt;=25,"Overweight",Medical_Examinations!$B16&gt;=18.5,"Normal Weight",TRUE,"Underweight")</f>
        <v>Obesity</v>
      </c>
      <c r="D16" s="12">
        <v>7.59</v>
      </c>
      <c r="E16" s="12" t="str" cm="1">
        <f t="array" ref="E16">_xlfn.IFS(Medical_Examinations!$D16&gt;6.5,"Diabetes",Medical_Examinations!$D16&gt;5.7,"Prediabetes",TRUE,"Normal")</f>
        <v>Diabetes</v>
      </c>
      <c r="F16" s="12" t="s">
        <v>10</v>
      </c>
      <c r="G16" s="12" t="s">
        <v>9</v>
      </c>
      <c r="H16" s="12" t="s">
        <v>9</v>
      </c>
      <c r="I16" s="12">
        <v>2</v>
      </c>
      <c r="J16" s="13" t="s">
        <v>10</v>
      </c>
    </row>
    <row r="17" spans="1:10" x14ac:dyDescent="0.3">
      <c r="A17" s="14" t="s">
        <v>26</v>
      </c>
      <c r="B17" s="15">
        <v>39.9</v>
      </c>
      <c r="C17" s="15" t="str" cm="1">
        <f t="array" ref="C17">_xlfn.IFS(Medical_Examinations!$B17&gt;=30,"Obesity",Medical_Examinations!$B17&gt;=25,"Overweight",Medical_Examinations!$B17&gt;=18.5,"Normal Weight",TRUE,"Underweight")</f>
        <v>Obesity</v>
      </c>
      <c r="D17" s="15">
        <v>11.32</v>
      </c>
      <c r="E17" s="15" t="str" cm="1">
        <f t="array" ref="E17">_xlfn.IFS(Medical_Examinations!$D17&gt;6.5,"Diabetes",Medical_Examinations!$D17&gt;5.7,"Prediabetes",TRUE,"Normal")</f>
        <v>Diabetes</v>
      </c>
      <c r="F17" s="15" t="s">
        <v>9</v>
      </c>
      <c r="G17" s="15" t="s">
        <v>9</v>
      </c>
      <c r="H17" s="15" t="s">
        <v>9</v>
      </c>
      <c r="I17" s="15">
        <v>0</v>
      </c>
      <c r="J17" s="16" t="s">
        <v>10</v>
      </c>
    </row>
    <row r="18" spans="1:10" x14ac:dyDescent="0.3">
      <c r="A18" s="11" t="s">
        <v>27</v>
      </c>
      <c r="B18" s="12">
        <v>33.799999999999997</v>
      </c>
      <c r="C18" s="12" t="str" cm="1">
        <f t="array" ref="C18">_xlfn.IFS(Medical_Examinations!$B18&gt;=30,"Obesity",Medical_Examinations!$B18&gt;=25,"Overweight",Medical_Examinations!$B18&gt;=18.5,"Normal Weight",TRUE,"Underweight")</f>
        <v>Obesity</v>
      </c>
      <c r="D18" s="12">
        <v>7.67</v>
      </c>
      <c r="E18" s="12" t="str" cm="1">
        <f t="array" ref="E18">_xlfn.IFS(Medical_Examinations!$D18&gt;6.5,"Diabetes",Medical_Examinations!$D18&gt;5.7,"Prediabetes",TRUE,"Normal")</f>
        <v>Diabetes</v>
      </c>
      <c r="F18" s="12" t="s">
        <v>9</v>
      </c>
      <c r="G18" s="12" t="s">
        <v>9</v>
      </c>
      <c r="H18" s="12" t="s">
        <v>9</v>
      </c>
      <c r="I18" s="12">
        <v>3</v>
      </c>
      <c r="J18" s="13" t="s">
        <v>10</v>
      </c>
    </row>
    <row r="19" spans="1:10" x14ac:dyDescent="0.3">
      <c r="A19" s="14" t="s">
        <v>28</v>
      </c>
      <c r="B19" s="15">
        <v>36.765000000000001</v>
      </c>
      <c r="C19" s="15" t="str" cm="1">
        <f t="array" ref="C19">_xlfn.IFS(Medical_Examinations!$B19&gt;=30,"Obesity",Medical_Examinations!$B19&gt;=25,"Overweight",Medical_Examinations!$B19&gt;=18.5,"Normal Weight",TRUE,"Underweight")</f>
        <v>Obesity</v>
      </c>
      <c r="D19" s="15">
        <v>7.29</v>
      </c>
      <c r="E19" s="15" t="str" cm="1">
        <f t="array" ref="E19">_xlfn.IFS(Medical_Examinations!$D19&gt;6.5,"Diabetes",Medical_Examinations!$D19&gt;5.7,"Prediabetes",TRUE,"Normal")</f>
        <v>Diabetes</v>
      </c>
      <c r="F19" s="15" t="s">
        <v>10</v>
      </c>
      <c r="G19" s="15" t="s">
        <v>9</v>
      </c>
      <c r="H19" s="15" t="s">
        <v>19</v>
      </c>
      <c r="I19" s="15">
        <v>1</v>
      </c>
      <c r="J19" s="16" t="s">
        <v>9</v>
      </c>
    </row>
    <row r="20" spans="1:10" x14ac:dyDescent="0.3">
      <c r="A20" s="11" t="s">
        <v>29</v>
      </c>
      <c r="B20" s="12">
        <v>36.954999999999998</v>
      </c>
      <c r="C20" s="12" t="str" cm="1">
        <f t="array" ref="C20">_xlfn.IFS(Medical_Examinations!$B20&gt;=30,"Obesity",Medical_Examinations!$B20&gt;=25,"Overweight",Medical_Examinations!$B20&gt;=18.5,"Normal Weight",TRUE,"Underweight")</f>
        <v>Obesity</v>
      </c>
      <c r="D20" s="12">
        <v>4.72</v>
      </c>
      <c r="E20" s="12" t="str" cm="1">
        <f t="array" ref="E20">_xlfn.IFS(Medical_Examinations!$D20&gt;6.5,"Diabetes",Medical_Examinations!$D20&gt;5.7,"Prediabetes",TRUE,"Normal")</f>
        <v>Normal</v>
      </c>
      <c r="F20" s="12" t="s">
        <v>10</v>
      </c>
      <c r="G20" s="12" t="s">
        <v>9</v>
      </c>
      <c r="H20" s="12" t="s">
        <v>9</v>
      </c>
      <c r="I20" s="12">
        <v>1</v>
      </c>
      <c r="J20" s="13" t="s">
        <v>10</v>
      </c>
    </row>
    <row r="21" spans="1:10" x14ac:dyDescent="0.3">
      <c r="A21" s="14" t="s">
        <v>30</v>
      </c>
      <c r="B21" s="15">
        <v>42.9</v>
      </c>
      <c r="C21" s="15" t="str" cm="1">
        <f t="array" ref="C21">_xlfn.IFS(Medical_Examinations!$B21&gt;=30,"Obesity",Medical_Examinations!$B21&gt;=25,"Overweight",Medical_Examinations!$B21&gt;=18.5,"Normal Weight",TRUE,"Underweight")</f>
        <v>Obesity</v>
      </c>
      <c r="D21" s="15">
        <v>11.41</v>
      </c>
      <c r="E21" s="15" t="str" cm="1">
        <f t="array" ref="E21">_xlfn.IFS(Medical_Examinations!$D21&gt;6.5,"Diabetes",Medical_Examinations!$D21&gt;5.7,"Prediabetes",TRUE,"Normal")</f>
        <v>Diabetes</v>
      </c>
      <c r="F21" s="15" t="s">
        <v>9</v>
      </c>
      <c r="G21" s="15" t="s">
        <v>9</v>
      </c>
      <c r="H21" s="15" t="s">
        <v>9</v>
      </c>
      <c r="I21" s="15">
        <v>0</v>
      </c>
      <c r="J21" s="16" t="s">
        <v>10</v>
      </c>
    </row>
    <row r="22" spans="1:10" x14ac:dyDescent="0.3">
      <c r="A22" s="11" t="s">
        <v>31</v>
      </c>
      <c r="B22" s="12">
        <v>36.299999999999997</v>
      </c>
      <c r="C22" s="12" t="str" cm="1">
        <f t="array" ref="C22">_xlfn.IFS(Medical_Examinations!$B22&gt;=30,"Obesity",Medical_Examinations!$B22&gt;=25,"Overweight",Medical_Examinations!$B22&gt;=18.5,"Normal Weight",TRUE,"Underweight")</f>
        <v>Obesity</v>
      </c>
      <c r="D22" s="12">
        <v>11.5</v>
      </c>
      <c r="E22" s="12" t="str" cm="1">
        <f t="array" ref="E22">_xlfn.IFS(Medical_Examinations!$D22&gt;6.5,"Diabetes",Medical_Examinations!$D22&gt;5.7,"Prediabetes",TRUE,"Normal")</f>
        <v>Diabetes</v>
      </c>
      <c r="F22" s="12" t="s">
        <v>10</v>
      </c>
      <c r="G22" s="12" t="s">
        <v>9</v>
      </c>
      <c r="H22" s="12" t="s">
        <v>9</v>
      </c>
      <c r="I22" s="12">
        <v>2</v>
      </c>
      <c r="J22" s="13" t="s">
        <v>10</v>
      </c>
    </row>
    <row r="23" spans="1:10" x14ac:dyDescent="0.3">
      <c r="A23" s="14" t="s">
        <v>32</v>
      </c>
      <c r="B23" s="15">
        <v>32.200000000000003</v>
      </c>
      <c r="C23" s="15" t="str" cm="1">
        <f t="array" ref="C23">_xlfn.IFS(Medical_Examinations!$B23&gt;=30,"Obesity",Medical_Examinations!$B23&gt;=25,"Overweight",Medical_Examinations!$B23&gt;=18.5,"Normal Weight",TRUE,"Underweight")</f>
        <v>Obesity</v>
      </c>
      <c r="D23" s="15">
        <v>6.22</v>
      </c>
      <c r="E23" s="15" t="str" cm="1">
        <f t="array" ref="E23">_xlfn.IFS(Medical_Examinations!$D23&gt;6.5,"Diabetes",Medical_Examinations!$D23&gt;5.7,"Prediabetes",TRUE,"Normal")</f>
        <v>Prediabetes</v>
      </c>
      <c r="F23" s="15" t="s">
        <v>10</v>
      </c>
      <c r="G23" s="15" t="s">
        <v>9</v>
      </c>
      <c r="H23" s="15" t="s">
        <v>9</v>
      </c>
      <c r="I23" s="15">
        <v>2</v>
      </c>
      <c r="J23" s="16" t="s">
        <v>10</v>
      </c>
    </row>
    <row r="24" spans="1:10" x14ac:dyDescent="0.3">
      <c r="A24" s="11" t="s">
        <v>33</v>
      </c>
      <c r="B24" s="12">
        <v>31.3</v>
      </c>
      <c r="C24" s="12" t="str" cm="1">
        <f t="array" ref="C24">_xlfn.IFS(Medical_Examinations!$B24&gt;=30,"Obesity",Medical_Examinations!$B24&gt;=25,"Overweight",Medical_Examinations!$B24&gt;=18.5,"Normal Weight",TRUE,"Underweight")</f>
        <v>Obesity</v>
      </c>
      <c r="D24" s="12">
        <v>11.38</v>
      </c>
      <c r="E24" s="12" t="str" cm="1">
        <f t="array" ref="E24">_xlfn.IFS(Medical_Examinations!$D24&gt;6.5,"Diabetes",Medical_Examinations!$D24&gt;5.7,"Prediabetes",TRUE,"Normal")</f>
        <v>Diabetes</v>
      </c>
      <c r="F24" s="12" t="s">
        <v>9</v>
      </c>
      <c r="G24" s="12" t="s">
        <v>9</v>
      </c>
      <c r="H24" s="12" t="s">
        <v>9</v>
      </c>
      <c r="I24" s="12">
        <v>3</v>
      </c>
      <c r="J24" s="13" t="s">
        <v>10</v>
      </c>
    </row>
    <row r="25" spans="1:10" x14ac:dyDescent="0.3">
      <c r="A25" s="14" t="s">
        <v>34</v>
      </c>
      <c r="B25" s="15">
        <v>41.8</v>
      </c>
      <c r="C25" s="15" t="str" cm="1">
        <f t="array" ref="C25">_xlfn.IFS(Medical_Examinations!$B25&gt;=30,"Obesity",Medical_Examinations!$B25&gt;=25,"Overweight",Medical_Examinations!$B25&gt;=18.5,"Normal Weight",TRUE,"Underweight")</f>
        <v>Obesity</v>
      </c>
      <c r="D25" s="15">
        <v>7.89</v>
      </c>
      <c r="E25" s="15" t="str" cm="1">
        <f t="array" ref="E25">_xlfn.IFS(Medical_Examinations!$D25&gt;6.5,"Diabetes",Medical_Examinations!$D25&gt;5.7,"Prediabetes",TRUE,"Normal")</f>
        <v>Diabetes</v>
      </c>
      <c r="F25" s="15" t="s">
        <v>10</v>
      </c>
      <c r="G25" s="15" t="s">
        <v>9</v>
      </c>
      <c r="H25" s="15" t="s">
        <v>9</v>
      </c>
      <c r="I25" s="15">
        <v>2</v>
      </c>
      <c r="J25" s="16" t="s">
        <v>10</v>
      </c>
    </row>
    <row r="26" spans="1:10" x14ac:dyDescent="0.3">
      <c r="A26" s="11" t="s">
        <v>35</v>
      </c>
      <c r="B26" s="12">
        <v>35.090000000000003</v>
      </c>
      <c r="C26" s="12" t="str" cm="1">
        <f t="array" ref="C26">_xlfn.IFS(Medical_Examinations!$B26&gt;=30,"Obesity",Medical_Examinations!$B26&gt;=25,"Overweight",Medical_Examinations!$B26&gt;=18.5,"Normal Weight",TRUE,"Underweight")</f>
        <v>Obesity</v>
      </c>
      <c r="D26" s="12">
        <v>4.38</v>
      </c>
      <c r="E26" s="12" t="str" cm="1">
        <f t="array" ref="E26">_xlfn.IFS(Medical_Examinations!$D26&gt;6.5,"Diabetes",Medical_Examinations!$D26&gt;5.7,"Prediabetes",TRUE,"Normal")</f>
        <v>Normal</v>
      </c>
      <c r="F26" s="12" t="s">
        <v>10</v>
      </c>
      <c r="G26" s="12" t="s">
        <v>9</v>
      </c>
      <c r="H26" s="12" t="s">
        <v>9</v>
      </c>
      <c r="I26" s="12">
        <v>2</v>
      </c>
      <c r="J26" s="13" t="s">
        <v>10</v>
      </c>
    </row>
    <row r="27" spans="1:10" x14ac:dyDescent="0.3">
      <c r="A27" s="14" t="s">
        <v>36</v>
      </c>
      <c r="B27" s="15">
        <v>33.880000000000003</v>
      </c>
      <c r="C27" s="15" t="str" cm="1">
        <f t="array" ref="C27">_xlfn.IFS(Medical_Examinations!$B27&gt;=30,"Obesity",Medical_Examinations!$B27&gt;=25,"Overweight",Medical_Examinations!$B27&gt;=18.5,"Normal Weight",TRUE,"Underweight")</f>
        <v>Obesity</v>
      </c>
      <c r="D27" s="15">
        <v>7.01</v>
      </c>
      <c r="E27" s="15" t="str" cm="1">
        <f t="array" ref="E27">_xlfn.IFS(Medical_Examinations!$D27&gt;6.5,"Diabetes",Medical_Examinations!$D27&gt;5.7,"Prediabetes",TRUE,"Normal")</f>
        <v>Diabetes</v>
      </c>
      <c r="F27" s="15" t="s">
        <v>9</v>
      </c>
      <c r="G27" s="15" t="s">
        <v>9</v>
      </c>
      <c r="H27" s="15" t="s">
        <v>9</v>
      </c>
      <c r="I27" s="15">
        <v>3</v>
      </c>
      <c r="J27" s="16" t="s">
        <v>10</v>
      </c>
    </row>
    <row r="28" spans="1:10" x14ac:dyDescent="0.3">
      <c r="A28" s="11" t="s">
        <v>37</v>
      </c>
      <c r="B28" s="12">
        <v>30.875</v>
      </c>
      <c r="C28" s="12" t="str" cm="1">
        <f t="array" ref="C28">_xlfn.IFS(Medical_Examinations!$B28&gt;=30,"Obesity",Medical_Examinations!$B28&gt;=25,"Overweight",Medical_Examinations!$B28&gt;=18.5,"Normal Weight",TRUE,"Underweight")</f>
        <v>Obesity</v>
      </c>
      <c r="D28" s="12">
        <v>11.88</v>
      </c>
      <c r="E28" s="12" t="str" cm="1">
        <f t="array" ref="E28">_xlfn.IFS(Medical_Examinations!$D28&gt;6.5,"Diabetes",Medical_Examinations!$D28&gt;5.7,"Prediabetes",TRUE,"Normal")</f>
        <v>Diabetes</v>
      </c>
      <c r="F28" s="12" t="s">
        <v>9</v>
      </c>
      <c r="G28" s="12" t="s">
        <v>9</v>
      </c>
      <c r="H28" s="12" t="s">
        <v>9</v>
      </c>
      <c r="I28" s="12">
        <v>0</v>
      </c>
      <c r="J28" s="13" t="s">
        <v>10</v>
      </c>
    </row>
    <row r="29" spans="1:10" x14ac:dyDescent="0.3">
      <c r="A29" s="14" t="s">
        <v>38</v>
      </c>
      <c r="B29" s="15">
        <v>36.86</v>
      </c>
      <c r="C29" s="15" t="str" cm="1">
        <f t="array" ref="C29">_xlfn.IFS(Medical_Examinations!$B29&gt;=30,"Obesity",Medical_Examinations!$B29&gt;=25,"Overweight",Medical_Examinations!$B29&gt;=18.5,"Normal Weight",TRUE,"Underweight")</f>
        <v>Obesity</v>
      </c>
      <c r="D29" s="15">
        <v>5.19</v>
      </c>
      <c r="E29" s="15" t="str" cm="1">
        <f t="array" ref="E29">_xlfn.IFS(Medical_Examinations!$D29&gt;6.5,"Diabetes",Medical_Examinations!$D29&gt;5.7,"Prediabetes",TRUE,"Normal")</f>
        <v>Normal</v>
      </c>
      <c r="F29" s="15" t="s">
        <v>10</v>
      </c>
      <c r="G29" s="15" t="s">
        <v>9</v>
      </c>
      <c r="H29" s="15" t="s">
        <v>19</v>
      </c>
      <c r="I29" s="15">
        <v>1</v>
      </c>
      <c r="J29" s="16" t="s">
        <v>10</v>
      </c>
    </row>
    <row r="30" spans="1:10" x14ac:dyDescent="0.3">
      <c r="A30" s="11" t="s">
        <v>39</v>
      </c>
      <c r="B30" s="12">
        <v>35.86</v>
      </c>
      <c r="C30" s="12" t="str" cm="1">
        <f t="array" ref="C30">_xlfn.IFS(Medical_Examinations!$B30&gt;=30,"Obesity",Medical_Examinations!$B30&gt;=25,"Overweight",Medical_Examinations!$B30&gt;=18.5,"Normal Weight",TRUE,"Underweight")</f>
        <v>Obesity</v>
      </c>
      <c r="D30" s="12">
        <v>6.74</v>
      </c>
      <c r="E30" s="12" t="str" cm="1">
        <f t="array" ref="E30">_xlfn.IFS(Medical_Examinations!$D30&gt;6.5,"Diabetes",Medical_Examinations!$D30&gt;5.7,"Prediabetes",TRUE,"Normal")</f>
        <v>Diabetes</v>
      </c>
      <c r="F30" s="12" t="s">
        <v>10</v>
      </c>
      <c r="G30" s="12" t="s">
        <v>9</v>
      </c>
      <c r="H30" s="12" t="s">
        <v>9</v>
      </c>
      <c r="I30" s="12">
        <v>2</v>
      </c>
      <c r="J30" s="13" t="s">
        <v>10</v>
      </c>
    </row>
    <row r="31" spans="1:10" x14ac:dyDescent="0.3">
      <c r="A31" s="14" t="s">
        <v>40</v>
      </c>
      <c r="B31" s="15">
        <v>37.049999999999997</v>
      </c>
      <c r="C31" s="15" t="str" cm="1">
        <f t="array" ref="C31">_xlfn.IFS(Medical_Examinations!$B31&gt;=30,"Obesity",Medical_Examinations!$B31&gt;=25,"Overweight",Medical_Examinations!$B31&gt;=18.5,"Normal Weight",TRUE,"Underweight")</f>
        <v>Obesity</v>
      </c>
      <c r="D31" s="15">
        <v>8.44</v>
      </c>
      <c r="E31" s="15" t="str" cm="1">
        <f t="array" ref="E31">_xlfn.IFS(Medical_Examinations!$D31&gt;6.5,"Diabetes",Medical_Examinations!$D31&gt;5.7,"Prediabetes",TRUE,"Normal")</f>
        <v>Diabetes</v>
      </c>
      <c r="F31" s="15" t="s">
        <v>9</v>
      </c>
      <c r="G31" s="15" t="s">
        <v>9</v>
      </c>
      <c r="H31" s="15" t="s">
        <v>9</v>
      </c>
      <c r="I31" s="15">
        <v>0</v>
      </c>
      <c r="J31" s="16" t="s">
        <v>10</v>
      </c>
    </row>
    <row r="32" spans="1:10" x14ac:dyDescent="0.3">
      <c r="A32" s="11" t="s">
        <v>41</v>
      </c>
      <c r="B32" s="12">
        <v>43.89</v>
      </c>
      <c r="C32" s="12" t="str" cm="1">
        <f t="array" ref="C32">_xlfn.IFS(Medical_Examinations!$B32&gt;=30,"Obesity",Medical_Examinations!$B32&gt;=25,"Overweight",Medical_Examinations!$B32&gt;=18.5,"Normal Weight",TRUE,"Underweight")</f>
        <v>Obesity</v>
      </c>
      <c r="D32" s="12">
        <v>8.7100000000000009</v>
      </c>
      <c r="E32" s="12" t="str" cm="1">
        <f t="array" ref="E32">_xlfn.IFS(Medical_Examinations!$D32&gt;6.5,"Diabetes",Medical_Examinations!$D32&gt;5.7,"Prediabetes",TRUE,"Normal")</f>
        <v>Diabetes</v>
      </c>
      <c r="F32" s="12" t="s">
        <v>9</v>
      </c>
      <c r="G32" s="12" t="s">
        <v>9</v>
      </c>
      <c r="H32" s="12" t="s">
        <v>9</v>
      </c>
      <c r="I32" s="12">
        <v>0</v>
      </c>
      <c r="J32" s="13" t="s">
        <v>10</v>
      </c>
    </row>
    <row r="33" spans="1:10" x14ac:dyDescent="0.3">
      <c r="A33" s="14" t="s">
        <v>42</v>
      </c>
      <c r="B33" s="15">
        <v>42.35</v>
      </c>
      <c r="C33" s="15" t="str" cm="1">
        <f t="array" ref="C33">_xlfn.IFS(Medical_Examinations!$B33&gt;=30,"Obesity",Medical_Examinations!$B33&gt;=25,"Overweight",Medical_Examinations!$B33&gt;=18.5,"Normal Weight",TRUE,"Underweight")</f>
        <v>Obesity</v>
      </c>
      <c r="D33" s="15">
        <v>5.08</v>
      </c>
      <c r="E33" s="15" t="str" cm="1">
        <f t="array" ref="E33">_xlfn.IFS(Medical_Examinations!$D33&gt;6.5,"Diabetes",Medical_Examinations!$D33&gt;5.7,"Prediabetes",TRUE,"Normal")</f>
        <v>Normal</v>
      </c>
      <c r="F33" s="15" t="s">
        <v>10</v>
      </c>
      <c r="G33" s="15" t="s">
        <v>9</v>
      </c>
      <c r="H33" s="15" t="s">
        <v>9</v>
      </c>
      <c r="I33" s="15">
        <v>0</v>
      </c>
      <c r="J33" s="16" t="s">
        <v>10</v>
      </c>
    </row>
    <row r="34" spans="1:10" x14ac:dyDescent="0.3">
      <c r="A34" s="11" t="s">
        <v>43</v>
      </c>
      <c r="B34" s="12">
        <v>31.35</v>
      </c>
      <c r="C34" s="12" t="str" cm="1">
        <f t="array" ref="C34">_xlfn.IFS(Medical_Examinations!$B34&gt;=30,"Obesity",Medical_Examinations!$B34&gt;=25,"Overweight",Medical_Examinations!$B34&gt;=18.5,"Normal Weight",TRUE,"Underweight")</f>
        <v>Obesity</v>
      </c>
      <c r="D34" s="12">
        <v>6.86</v>
      </c>
      <c r="E34" s="12" t="str" cm="1">
        <f t="array" ref="E34">_xlfn.IFS(Medical_Examinations!$D34&gt;6.5,"Diabetes",Medical_Examinations!$D34&gt;5.7,"Prediabetes",TRUE,"Normal")</f>
        <v>Diabetes</v>
      </c>
      <c r="F34" s="12" t="s">
        <v>9</v>
      </c>
      <c r="G34" s="12" t="s">
        <v>9</v>
      </c>
      <c r="H34" s="12" t="s">
        <v>9</v>
      </c>
      <c r="I34" s="12">
        <v>0</v>
      </c>
      <c r="J34" s="13" t="s">
        <v>10</v>
      </c>
    </row>
    <row r="35" spans="1:10" x14ac:dyDescent="0.3">
      <c r="A35" s="14" t="s">
        <v>44</v>
      </c>
      <c r="B35" s="15">
        <v>47.6</v>
      </c>
      <c r="C35" s="15" t="str" cm="1">
        <f t="array" ref="C35">_xlfn.IFS(Medical_Examinations!$B35&gt;=30,"Obesity",Medical_Examinations!$B35&gt;=25,"Overweight",Medical_Examinations!$B35&gt;=18.5,"Normal Weight",TRUE,"Underweight")</f>
        <v>Obesity</v>
      </c>
      <c r="D35" s="15">
        <v>5.95</v>
      </c>
      <c r="E35" s="15" t="str" cm="1">
        <f t="array" ref="E35">_xlfn.IFS(Medical_Examinations!$D35&gt;6.5,"Diabetes",Medical_Examinations!$D35&gt;5.7,"Prediabetes",TRUE,"Normal")</f>
        <v>Prediabetes</v>
      </c>
      <c r="F35" s="15" t="s">
        <v>10</v>
      </c>
      <c r="G35" s="15" t="s">
        <v>9</v>
      </c>
      <c r="H35" s="15" t="s">
        <v>9</v>
      </c>
      <c r="I35" s="15">
        <v>0</v>
      </c>
      <c r="J35" s="16" t="s">
        <v>10</v>
      </c>
    </row>
    <row r="36" spans="1:10" x14ac:dyDescent="0.3">
      <c r="A36" s="11" t="s">
        <v>45</v>
      </c>
      <c r="B36" s="12">
        <v>46.2</v>
      </c>
      <c r="C36" s="12" t="str" cm="1">
        <f t="array" ref="C36">_xlfn.IFS(Medical_Examinations!$B36&gt;=30,"Obesity",Medical_Examinations!$B36&gt;=25,"Overweight",Medical_Examinations!$B36&gt;=18.5,"Normal Weight",TRUE,"Underweight")</f>
        <v>Obesity</v>
      </c>
      <c r="D36" s="12">
        <v>6.09</v>
      </c>
      <c r="E36" s="12" t="str" cm="1">
        <f t="array" ref="E36">_xlfn.IFS(Medical_Examinations!$D36&gt;6.5,"Diabetes",Medical_Examinations!$D36&gt;5.7,"Prediabetes",TRUE,"Normal")</f>
        <v>Prediabetes</v>
      </c>
      <c r="F36" s="12" t="s">
        <v>9</v>
      </c>
      <c r="G36" s="12" t="s">
        <v>9</v>
      </c>
      <c r="H36" s="12" t="s">
        <v>19</v>
      </c>
      <c r="I36" s="12">
        <v>1</v>
      </c>
      <c r="J36" s="13" t="s">
        <v>10</v>
      </c>
    </row>
    <row r="37" spans="1:10" x14ac:dyDescent="0.3">
      <c r="A37" s="14" t="s">
        <v>46</v>
      </c>
      <c r="B37" s="15">
        <v>32.015000000000001</v>
      </c>
      <c r="C37" s="15" t="str" cm="1">
        <f t="array" ref="C37">_xlfn.IFS(Medical_Examinations!$B37&gt;=30,"Obesity",Medical_Examinations!$B37&gt;=25,"Overweight",Medical_Examinations!$B37&gt;=18.5,"Normal Weight",TRUE,"Underweight")</f>
        <v>Obesity</v>
      </c>
      <c r="D37" s="15">
        <v>11.75</v>
      </c>
      <c r="E37" s="15" t="str" cm="1">
        <f t="array" ref="E37">_xlfn.IFS(Medical_Examinations!$D37&gt;6.5,"Diabetes",Medical_Examinations!$D37&gt;5.7,"Prediabetes",TRUE,"Normal")</f>
        <v>Diabetes</v>
      </c>
      <c r="F37" s="15" t="s">
        <v>9</v>
      </c>
      <c r="G37" s="15" t="s">
        <v>9</v>
      </c>
      <c r="H37" s="15" t="s">
        <v>9</v>
      </c>
      <c r="I37" s="15">
        <v>0</v>
      </c>
      <c r="J37" s="16" t="s">
        <v>10</v>
      </c>
    </row>
    <row r="38" spans="1:10" x14ac:dyDescent="0.3">
      <c r="A38" s="11" t="s">
        <v>47</v>
      </c>
      <c r="B38" s="12">
        <v>40.564999999999998</v>
      </c>
      <c r="C38" s="12" t="str" cm="1">
        <f t="array" ref="C38">_xlfn.IFS(Medical_Examinations!$B38&gt;=30,"Obesity",Medical_Examinations!$B38&gt;=25,"Overweight",Medical_Examinations!$B38&gt;=18.5,"Normal Weight",TRUE,"Underweight")</f>
        <v>Obesity</v>
      </c>
      <c r="D38" s="12">
        <v>7.37</v>
      </c>
      <c r="E38" s="12" t="str" cm="1">
        <f t="array" ref="E38">_xlfn.IFS(Medical_Examinations!$D38&gt;6.5,"Diabetes",Medical_Examinations!$D38&gt;5.7,"Prediabetes",TRUE,"Normal")</f>
        <v>Diabetes</v>
      </c>
      <c r="F38" s="12" t="s">
        <v>9</v>
      </c>
      <c r="G38" s="12" t="s">
        <v>9</v>
      </c>
      <c r="H38" s="12" t="s">
        <v>9</v>
      </c>
      <c r="I38" s="12">
        <v>0</v>
      </c>
      <c r="J38" s="13" t="s">
        <v>10</v>
      </c>
    </row>
    <row r="39" spans="1:10" x14ac:dyDescent="0.3">
      <c r="A39" s="14" t="s">
        <v>48</v>
      </c>
      <c r="B39" s="15">
        <v>32.450000000000003</v>
      </c>
      <c r="C39" s="15" t="str" cm="1">
        <f t="array" ref="C39">_xlfn.IFS(Medical_Examinations!$B39&gt;=30,"Obesity",Medical_Examinations!$B39&gt;=25,"Overweight",Medical_Examinations!$B39&gt;=18.5,"Normal Weight",TRUE,"Underweight")</f>
        <v>Obesity</v>
      </c>
      <c r="D39" s="15">
        <v>11.91</v>
      </c>
      <c r="E39" s="15" t="str" cm="1">
        <f t="array" ref="E39">_xlfn.IFS(Medical_Examinations!$D39&gt;6.5,"Diabetes",Medical_Examinations!$D39&gt;5.7,"Prediabetes",TRUE,"Normal")</f>
        <v>Diabetes</v>
      </c>
      <c r="F39" s="15" t="s">
        <v>9</v>
      </c>
      <c r="G39" s="15" t="s">
        <v>9</v>
      </c>
      <c r="H39" s="15" t="s">
        <v>9</v>
      </c>
      <c r="I39" s="15">
        <v>0</v>
      </c>
      <c r="J39" s="16" t="s">
        <v>10</v>
      </c>
    </row>
    <row r="40" spans="1:10" x14ac:dyDescent="0.3">
      <c r="A40" s="11" t="s">
        <v>49</v>
      </c>
      <c r="B40" s="12">
        <v>34.96</v>
      </c>
      <c r="C40" s="12" t="str" cm="1">
        <f t="array" ref="C40">_xlfn.IFS(Medical_Examinations!$B40&gt;=30,"Obesity",Medical_Examinations!$B40&gt;=25,"Overweight",Medical_Examinations!$B40&gt;=18.5,"Normal Weight",TRUE,"Underweight")</f>
        <v>Obesity</v>
      </c>
      <c r="D40" s="12">
        <v>6.52</v>
      </c>
      <c r="E40" s="12" t="str" cm="1">
        <f t="array" ref="E40">_xlfn.IFS(Medical_Examinations!$D40&gt;6.5,"Diabetes",Medical_Examinations!$D40&gt;5.7,"Prediabetes",TRUE,"Normal")</f>
        <v>Diabetes</v>
      </c>
      <c r="F40" s="12" t="s">
        <v>9</v>
      </c>
      <c r="G40" s="12" t="s">
        <v>9</v>
      </c>
      <c r="H40" s="12" t="s">
        <v>9</v>
      </c>
      <c r="I40" s="12">
        <v>0</v>
      </c>
      <c r="J40" s="13" t="s">
        <v>10</v>
      </c>
    </row>
    <row r="41" spans="1:10" x14ac:dyDescent="0.3">
      <c r="A41" s="14" t="s">
        <v>50</v>
      </c>
      <c r="B41" s="15">
        <v>35.5</v>
      </c>
      <c r="C41" s="15" t="str" cm="1">
        <f t="array" ref="C41">_xlfn.IFS(Medical_Examinations!$B41&gt;=30,"Obesity",Medical_Examinations!$B41&gt;=25,"Overweight",Medical_Examinations!$B41&gt;=18.5,"Normal Weight",TRUE,"Underweight")</f>
        <v>Obesity</v>
      </c>
      <c r="D41" s="15">
        <v>5.14</v>
      </c>
      <c r="E41" s="15" t="str" cm="1">
        <f t="array" ref="E41">_xlfn.IFS(Medical_Examinations!$D41&gt;6.5,"Diabetes",Medical_Examinations!$D41&gt;5.7,"Prediabetes",TRUE,"Normal")</f>
        <v>Normal</v>
      </c>
      <c r="F41" s="15" t="s">
        <v>9</v>
      </c>
      <c r="G41" s="15" t="s">
        <v>9</v>
      </c>
      <c r="H41" s="15" t="s">
        <v>19</v>
      </c>
      <c r="I41" s="15">
        <v>1</v>
      </c>
      <c r="J41" s="16" t="s">
        <v>10</v>
      </c>
    </row>
    <row r="42" spans="1:10" x14ac:dyDescent="0.3">
      <c r="A42" s="11" t="s">
        <v>51</v>
      </c>
      <c r="B42" s="12">
        <v>52.58</v>
      </c>
      <c r="C42" s="12" t="str" cm="1">
        <f t="array" ref="C42">_xlfn.IFS(Medical_Examinations!$B42&gt;=30,"Obesity",Medical_Examinations!$B42&gt;=25,"Overweight",Medical_Examinations!$B42&gt;=18.5,"Normal Weight",TRUE,"Underweight")</f>
        <v>Obesity</v>
      </c>
      <c r="D42" s="12">
        <v>4.1900000000000004</v>
      </c>
      <c r="E42" s="12" t="str" cm="1">
        <f t="array" ref="E42">_xlfn.IFS(Medical_Examinations!$D42&gt;6.5,"Diabetes",Medical_Examinations!$D42&gt;5.7,"Prediabetes",TRUE,"Normal")</f>
        <v>Normal</v>
      </c>
      <c r="F42" s="12" t="s">
        <v>9</v>
      </c>
      <c r="G42" s="12" t="s">
        <v>10</v>
      </c>
      <c r="H42" s="12" t="s">
        <v>9</v>
      </c>
      <c r="I42" s="12">
        <v>1</v>
      </c>
      <c r="J42" s="13" t="s">
        <v>10</v>
      </c>
    </row>
    <row r="43" spans="1:10" x14ac:dyDescent="0.3">
      <c r="A43" s="14" t="s">
        <v>52</v>
      </c>
      <c r="B43" s="15">
        <v>35.200000000000003</v>
      </c>
      <c r="C43" s="15" t="str" cm="1">
        <f t="array" ref="C43">_xlfn.IFS(Medical_Examinations!$B43&gt;=30,"Obesity",Medical_Examinations!$B43&gt;=25,"Overweight",Medical_Examinations!$B43&gt;=18.5,"Normal Weight",TRUE,"Underweight")</f>
        <v>Obesity</v>
      </c>
      <c r="D43" s="15">
        <v>11.68</v>
      </c>
      <c r="E43" s="15" t="str" cm="1">
        <f t="array" ref="E43">_xlfn.IFS(Medical_Examinations!$D43&gt;6.5,"Diabetes",Medical_Examinations!$D43&gt;5.7,"Prediabetes",TRUE,"Normal")</f>
        <v>Diabetes</v>
      </c>
      <c r="F43" s="15" t="s">
        <v>10</v>
      </c>
      <c r="G43" s="15" t="s">
        <v>9</v>
      </c>
      <c r="H43" s="15" t="s">
        <v>9</v>
      </c>
      <c r="I43" s="15">
        <v>0</v>
      </c>
      <c r="J43" s="16" t="s">
        <v>10</v>
      </c>
    </row>
    <row r="44" spans="1:10" x14ac:dyDescent="0.3">
      <c r="A44" s="11" t="s">
        <v>53</v>
      </c>
      <c r="B44" s="12">
        <v>38.06</v>
      </c>
      <c r="C44" s="12" t="str" cm="1">
        <f t="array" ref="C44">_xlfn.IFS(Medical_Examinations!$B44&gt;=30,"Obesity",Medical_Examinations!$B44&gt;=25,"Overweight",Medical_Examinations!$B44&gt;=18.5,"Normal Weight",TRUE,"Underweight")</f>
        <v>Obesity</v>
      </c>
      <c r="D44" s="12">
        <v>6.98</v>
      </c>
      <c r="E44" s="12" t="str" cm="1">
        <f t="array" ref="E44">_xlfn.IFS(Medical_Examinations!$D44&gt;6.5,"Diabetes",Medical_Examinations!$D44&gt;5.7,"Prediabetes",TRUE,"Normal")</f>
        <v>Diabetes</v>
      </c>
      <c r="F44" s="12" t="s">
        <v>9</v>
      </c>
      <c r="G44" s="12" t="s">
        <v>9</v>
      </c>
      <c r="H44" s="12" t="s">
        <v>9</v>
      </c>
      <c r="I44" s="12">
        <v>0</v>
      </c>
      <c r="J44" s="13" t="s">
        <v>10</v>
      </c>
    </row>
    <row r="45" spans="1:10" x14ac:dyDescent="0.3">
      <c r="A45" s="14" t="s">
        <v>54</v>
      </c>
      <c r="B45" s="15">
        <v>34.21</v>
      </c>
      <c r="C45" s="15" t="str" cm="1">
        <f t="array" ref="C45">_xlfn.IFS(Medical_Examinations!$B45&gt;=30,"Obesity",Medical_Examinations!$B45&gt;=25,"Overweight",Medical_Examinations!$B45&gt;=18.5,"Normal Weight",TRUE,"Underweight")</f>
        <v>Obesity</v>
      </c>
      <c r="D45" s="15">
        <v>8.34</v>
      </c>
      <c r="E45" s="15" t="str" cm="1">
        <f t="array" ref="E45">_xlfn.IFS(Medical_Examinations!$D45&gt;6.5,"Diabetes",Medical_Examinations!$D45&gt;5.7,"Prediabetes",TRUE,"Normal")</f>
        <v>Diabetes</v>
      </c>
      <c r="F45" s="15" t="s">
        <v>9</v>
      </c>
      <c r="G45" s="15" t="s">
        <v>9</v>
      </c>
      <c r="H45" s="15" t="s">
        <v>9</v>
      </c>
      <c r="I45" s="15">
        <v>0</v>
      </c>
      <c r="J45" s="16" t="s">
        <v>10</v>
      </c>
    </row>
    <row r="46" spans="1:10" x14ac:dyDescent="0.3">
      <c r="A46" s="11" t="s">
        <v>55</v>
      </c>
      <c r="B46" s="12">
        <v>38.94</v>
      </c>
      <c r="C46" s="12" t="str" cm="1">
        <f t="array" ref="C46">_xlfn.IFS(Medical_Examinations!$B46&gt;=30,"Obesity",Medical_Examinations!$B46&gt;=25,"Overweight",Medical_Examinations!$B46&gt;=18.5,"Normal Weight",TRUE,"Underweight")</f>
        <v>Obesity</v>
      </c>
      <c r="D46" s="12">
        <v>8.49</v>
      </c>
      <c r="E46" s="12" t="str" cm="1">
        <f t="array" ref="E46">_xlfn.IFS(Medical_Examinations!$D46&gt;6.5,"Diabetes",Medical_Examinations!$D46&gt;5.7,"Prediabetes",TRUE,"Normal")</f>
        <v>Diabetes</v>
      </c>
      <c r="F46" s="12" t="s">
        <v>10</v>
      </c>
      <c r="G46" s="12" t="s">
        <v>9</v>
      </c>
      <c r="H46" s="12" t="s">
        <v>9</v>
      </c>
      <c r="I46" s="12">
        <v>1</v>
      </c>
      <c r="J46" s="13" t="s">
        <v>10</v>
      </c>
    </row>
    <row r="47" spans="1:10" x14ac:dyDescent="0.3">
      <c r="A47" s="14" t="s">
        <v>56</v>
      </c>
      <c r="B47" s="15">
        <v>30.21</v>
      </c>
      <c r="C47" s="15" t="str" cm="1">
        <f t="array" ref="C47">_xlfn.IFS(Medical_Examinations!$B47&gt;=30,"Obesity",Medical_Examinations!$B47&gt;=25,"Overweight",Medical_Examinations!$B47&gt;=18.5,"Normal Weight",TRUE,"Underweight")</f>
        <v>Obesity</v>
      </c>
      <c r="D47" s="15">
        <v>5.34</v>
      </c>
      <c r="E47" s="15" t="str" cm="1">
        <f t="array" ref="E47">_xlfn.IFS(Medical_Examinations!$D47&gt;6.5,"Diabetes",Medical_Examinations!$D47&gt;5.7,"Prediabetes",TRUE,"Normal")</f>
        <v>Normal</v>
      </c>
      <c r="F47" s="15" t="s">
        <v>10</v>
      </c>
      <c r="G47" s="15" t="s">
        <v>9</v>
      </c>
      <c r="H47" s="15" t="s">
        <v>9</v>
      </c>
      <c r="I47" s="15">
        <v>1</v>
      </c>
      <c r="J47" s="16" t="s">
        <v>10</v>
      </c>
    </row>
    <row r="48" spans="1:10" x14ac:dyDescent="0.3">
      <c r="A48" s="11" t="s">
        <v>57</v>
      </c>
      <c r="B48" s="12">
        <v>33.630000000000003</v>
      </c>
      <c r="C48" s="12" t="str" cm="1">
        <f t="array" ref="C48">_xlfn.IFS(Medical_Examinations!$B48&gt;=30,"Obesity",Medical_Examinations!$B48&gt;=25,"Overweight",Medical_Examinations!$B48&gt;=18.5,"Normal Weight",TRUE,"Underweight")</f>
        <v>Obesity</v>
      </c>
      <c r="D48" s="12">
        <v>4.43</v>
      </c>
      <c r="E48" s="12" t="str" cm="1">
        <f t="array" ref="E48">_xlfn.IFS(Medical_Examinations!$D48&gt;6.5,"Diabetes",Medical_Examinations!$D48&gt;5.7,"Prediabetes",TRUE,"Normal")</f>
        <v>Normal</v>
      </c>
      <c r="F48" s="12" t="s">
        <v>10</v>
      </c>
      <c r="G48" s="12" t="s">
        <v>9</v>
      </c>
      <c r="H48" s="12" t="s">
        <v>9</v>
      </c>
      <c r="I48" s="12">
        <v>2</v>
      </c>
      <c r="J48" s="13" t="s">
        <v>10</v>
      </c>
    </row>
    <row r="49" spans="1:10" x14ac:dyDescent="0.3">
      <c r="A49" s="14" t="s">
        <v>58</v>
      </c>
      <c r="B49" s="15">
        <v>40.369999999999997</v>
      </c>
      <c r="C49" s="15" t="str" cm="1">
        <f t="array" ref="C49">_xlfn.IFS(Medical_Examinations!$B49&gt;=30,"Obesity",Medical_Examinations!$B49&gt;=25,"Overweight",Medical_Examinations!$B49&gt;=18.5,"Normal Weight",TRUE,"Underweight")</f>
        <v>Obesity</v>
      </c>
      <c r="D49" s="15">
        <v>4.47</v>
      </c>
      <c r="E49" s="15" t="str" cm="1">
        <f t="array" ref="E49">_xlfn.IFS(Medical_Examinations!$D49&gt;6.5,"Diabetes",Medical_Examinations!$D49&gt;5.7,"Prediabetes",TRUE,"Normal")</f>
        <v>Normal</v>
      </c>
      <c r="F49" s="15" t="s">
        <v>9</v>
      </c>
      <c r="G49" s="15" t="s">
        <v>9</v>
      </c>
      <c r="H49" s="15" t="s">
        <v>9</v>
      </c>
      <c r="I49" s="15">
        <v>0</v>
      </c>
      <c r="J49" s="16" t="s">
        <v>10</v>
      </c>
    </row>
    <row r="50" spans="1:10" x14ac:dyDescent="0.3">
      <c r="A50" s="11" t="s">
        <v>59</v>
      </c>
      <c r="B50" s="12">
        <v>53.09</v>
      </c>
      <c r="C50" s="12" t="str" cm="1">
        <f t="array" ref="C50">_xlfn.IFS(Medical_Examinations!$B50&gt;=30,"Obesity",Medical_Examinations!$B50&gt;=25,"Overweight",Medical_Examinations!$B50&gt;=18.5,"Normal Weight",TRUE,"Underweight")</f>
        <v>Obesity</v>
      </c>
      <c r="D50" s="12">
        <v>4.82</v>
      </c>
      <c r="E50" s="12" t="str" cm="1">
        <f t="array" ref="E50">_xlfn.IFS(Medical_Examinations!$D50&gt;6.5,"Diabetes",Medical_Examinations!$D50&gt;5.7,"Prediabetes",TRUE,"Normal")</f>
        <v>Normal</v>
      </c>
      <c r="F50" s="12" t="s">
        <v>10</v>
      </c>
      <c r="G50" s="12" t="s">
        <v>9</v>
      </c>
      <c r="H50" s="12" t="s">
        <v>9</v>
      </c>
      <c r="I50" s="12">
        <v>2</v>
      </c>
      <c r="J50" s="13" t="s">
        <v>10</v>
      </c>
    </row>
    <row r="51" spans="1:10" x14ac:dyDescent="0.3">
      <c r="A51" s="14" t="s">
        <v>60</v>
      </c>
      <c r="B51" s="15">
        <v>31.79</v>
      </c>
      <c r="C51" s="15" t="str" cm="1">
        <f t="array" ref="C51">_xlfn.IFS(Medical_Examinations!$B51&gt;=30,"Obesity",Medical_Examinations!$B51&gt;=25,"Overweight",Medical_Examinations!$B51&gt;=18.5,"Normal Weight",TRUE,"Underweight")</f>
        <v>Obesity</v>
      </c>
      <c r="D51" s="15">
        <v>5.51</v>
      </c>
      <c r="E51" s="15" t="str" cm="1">
        <f t="array" ref="E51">_xlfn.IFS(Medical_Examinations!$D51&gt;6.5,"Diabetes",Medical_Examinations!$D51&gt;5.7,"Prediabetes",TRUE,"Normal")</f>
        <v>Normal</v>
      </c>
      <c r="F51" s="15" t="s">
        <v>10</v>
      </c>
      <c r="G51" s="15" t="s">
        <v>9</v>
      </c>
      <c r="H51" s="15" t="s">
        <v>9</v>
      </c>
      <c r="I51" s="15">
        <v>2</v>
      </c>
      <c r="J51" s="16" t="s">
        <v>10</v>
      </c>
    </row>
    <row r="52" spans="1:10" x14ac:dyDescent="0.3">
      <c r="A52" s="11" t="s">
        <v>61</v>
      </c>
      <c r="B52" s="12">
        <v>41.895000000000003</v>
      </c>
      <c r="C52" s="12" t="str" cm="1">
        <f t="array" ref="C52">_xlfn.IFS(Medical_Examinations!$B52&gt;=30,"Obesity",Medical_Examinations!$B52&gt;=25,"Overweight",Medical_Examinations!$B52&gt;=18.5,"Normal Weight",TRUE,"Underweight")</f>
        <v>Obesity</v>
      </c>
      <c r="D52" s="12">
        <v>10.87</v>
      </c>
      <c r="E52" s="12" t="str" cm="1">
        <f t="array" ref="E52">_xlfn.IFS(Medical_Examinations!$D52&gt;6.5,"Diabetes",Medical_Examinations!$D52&gt;5.7,"Prediabetes",TRUE,"Normal")</f>
        <v>Diabetes</v>
      </c>
      <c r="F52" s="12" t="s">
        <v>10</v>
      </c>
      <c r="G52" s="12" t="s">
        <v>9</v>
      </c>
      <c r="H52" s="12" t="s">
        <v>9</v>
      </c>
      <c r="I52" s="12">
        <v>1</v>
      </c>
      <c r="J52" s="13" t="s">
        <v>10</v>
      </c>
    </row>
    <row r="53" spans="1:10" x14ac:dyDescent="0.3">
      <c r="A53" s="14" t="s">
        <v>62</v>
      </c>
      <c r="B53" s="15">
        <v>31.16</v>
      </c>
      <c r="C53" s="15" t="str" cm="1">
        <f t="array" ref="C53">_xlfn.IFS(Medical_Examinations!$B53&gt;=30,"Obesity",Medical_Examinations!$B53&gt;=25,"Overweight",Medical_Examinations!$B53&gt;=18.5,"Normal Weight",TRUE,"Underweight")</f>
        <v>Obesity</v>
      </c>
      <c r="D53" s="15">
        <v>9.34</v>
      </c>
      <c r="E53" s="15" t="str" cm="1">
        <f t="array" ref="E53">_xlfn.IFS(Medical_Examinations!$D53&gt;6.5,"Diabetes",Medical_Examinations!$D53&gt;5.7,"Prediabetes",TRUE,"Normal")</f>
        <v>Diabetes</v>
      </c>
      <c r="F53" s="15" t="s">
        <v>9</v>
      </c>
      <c r="G53" s="15" t="s">
        <v>9</v>
      </c>
      <c r="H53" s="15" t="s">
        <v>9</v>
      </c>
      <c r="I53" s="15">
        <v>0</v>
      </c>
      <c r="J53" s="16" t="s">
        <v>10</v>
      </c>
    </row>
    <row r="54" spans="1:10" x14ac:dyDescent="0.3">
      <c r="A54" s="11" t="s">
        <v>63</v>
      </c>
      <c r="B54" s="12">
        <v>34.104999999999997</v>
      </c>
      <c r="C54" s="12" t="str" cm="1">
        <f t="array" ref="C54">_xlfn.IFS(Medical_Examinations!$B54&gt;=30,"Obesity",Medical_Examinations!$B54&gt;=25,"Overweight",Medical_Examinations!$B54&gt;=18.5,"Normal Weight",TRUE,"Underweight")</f>
        <v>Obesity</v>
      </c>
      <c r="D54" s="12">
        <v>5.03</v>
      </c>
      <c r="E54" s="12" t="str" cm="1">
        <f t="array" ref="E54">_xlfn.IFS(Medical_Examinations!$D54&gt;6.5,"Diabetes",Medical_Examinations!$D54&gt;5.7,"Prediabetes",TRUE,"Normal")</f>
        <v>Normal</v>
      </c>
      <c r="F54" s="12" t="s">
        <v>10</v>
      </c>
      <c r="G54" s="12" t="s">
        <v>9</v>
      </c>
      <c r="H54" s="12" t="s">
        <v>19</v>
      </c>
      <c r="I54" s="12">
        <v>1</v>
      </c>
      <c r="J54" s="13" t="s">
        <v>10</v>
      </c>
    </row>
    <row r="55" spans="1:10" x14ac:dyDescent="0.3">
      <c r="A55" s="14" t="s">
        <v>64</v>
      </c>
      <c r="B55" s="15">
        <v>51.93</v>
      </c>
      <c r="C55" s="15" t="str" cm="1">
        <f t="array" ref="C55">_xlfn.IFS(Medical_Examinations!$B55&gt;=30,"Obesity",Medical_Examinations!$B55&gt;=25,"Overweight",Medical_Examinations!$B55&gt;=18.5,"Normal Weight",TRUE,"Underweight")</f>
        <v>Obesity</v>
      </c>
      <c r="D55" s="15">
        <v>11.05</v>
      </c>
      <c r="E55" s="15" t="str" cm="1">
        <f t="array" ref="E55">_xlfn.IFS(Medical_Examinations!$D55&gt;6.5,"Diabetes",Medical_Examinations!$D55&gt;5.7,"Prediabetes",TRUE,"Normal")</f>
        <v>Diabetes</v>
      </c>
      <c r="F55" s="15" t="s">
        <v>9</v>
      </c>
      <c r="G55" s="15" t="s">
        <v>9</v>
      </c>
      <c r="H55" s="15" t="s">
        <v>9</v>
      </c>
      <c r="I55" s="15">
        <v>0</v>
      </c>
      <c r="J55" s="16" t="s">
        <v>10</v>
      </c>
    </row>
    <row r="56" spans="1:10" x14ac:dyDescent="0.3">
      <c r="A56" s="11" t="s">
        <v>65</v>
      </c>
      <c r="B56" s="12">
        <v>38.950000000000003</v>
      </c>
      <c r="C56" s="12" t="str" cm="1">
        <f t="array" ref="C56">_xlfn.IFS(Medical_Examinations!$B56&gt;=30,"Obesity",Medical_Examinations!$B56&gt;=25,"Overweight",Medical_Examinations!$B56&gt;=18.5,"Normal Weight",TRUE,"Underweight")</f>
        <v>Obesity</v>
      </c>
      <c r="D56" s="12">
        <v>11.95</v>
      </c>
      <c r="E56" s="12" t="str" cm="1">
        <f t="array" ref="E56">_xlfn.IFS(Medical_Examinations!$D56&gt;6.5,"Diabetes",Medical_Examinations!$D56&gt;5.7,"Prediabetes",TRUE,"Normal")</f>
        <v>Diabetes</v>
      </c>
      <c r="F56" s="12" t="s">
        <v>9</v>
      </c>
      <c r="G56" s="12" t="s">
        <v>9</v>
      </c>
      <c r="H56" s="12" t="s">
        <v>9</v>
      </c>
      <c r="I56" s="12">
        <v>0</v>
      </c>
      <c r="J56" s="13" t="s">
        <v>10</v>
      </c>
    </row>
    <row r="57" spans="1:10" x14ac:dyDescent="0.3">
      <c r="A57" s="14" t="s">
        <v>66</v>
      </c>
      <c r="B57" s="15">
        <v>36.630000000000003</v>
      </c>
      <c r="C57" s="15" t="str" cm="1">
        <f t="array" ref="C57">_xlfn.IFS(Medical_Examinations!$B57&gt;=30,"Obesity",Medical_Examinations!$B57&gt;=25,"Overweight",Medical_Examinations!$B57&gt;=18.5,"Normal Weight",TRUE,"Underweight")</f>
        <v>Obesity</v>
      </c>
      <c r="D57" s="15">
        <v>7.72</v>
      </c>
      <c r="E57" s="15" t="str" cm="1">
        <f t="array" ref="E57">_xlfn.IFS(Medical_Examinations!$D57&gt;6.5,"Diabetes",Medical_Examinations!$D57&gt;5.7,"Prediabetes",TRUE,"Normal")</f>
        <v>Diabetes</v>
      </c>
      <c r="F57" s="15" t="s">
        <v>10</v>
      </c>
      <c r="G57" s="15" t="s">
        <v>9</v>
      </c>
      <c r="H57" s="15" t="s">
        <v>9</v>
      </c>
      <c r="I57" s="15">
        <v>1</v>
      </c>
      <c r="J57" s="16" t="s">
        <v>10</v>
      </c>
    </row>
    <row r="58" spans="1:10" x14ac:dyDescent="0.3">
      <c r="A58" s="11" t="s">
        <v>67</v>
      </c>
      <c r="B58" s="12">
        <v>34.200000000000003</v>
      </c>
      <c r="C58" s="12" t="str" cm="1">
        <f t="array" ref="C58">_xlfn.IFS(Medical_Examinations!$B58&gt;=30,"Obesity",Medical_Examinations!$B58&gt;=25,"Overweight",Medical_Examinations!$B58&gt;=18.5,"Normal Weight",TRUE,"Underweight")</f>
        <v>Obesity</v>
      </c>
      <c r="D58" s="12">
        <v>5.75</v>
      </c>
      <c r="E58" s="12" t="str" cm="1">
        <f t="array" ref="E58">_xlfn.IFS(Medical_Examinations!$D58&gt;6.5,"Diabetes",Medical_Examinations!$D58&gt;5.7,"Prediabetes",TRUE,"Normal")</f>
        <v>Prediabetes</v>
      </c>
      <c r="F58" s="12" t="s">
        <v>9</v>
      </c>
      <c r="G58" s="12" t="s">
        <v>9</v>
      </c>
      <c r="H58" s="12" t="s">
        <v>9</v>
      </c>
      <c r="I58" s="12">
        <v>2</v>
      </c>
      <c r="J58" s="13" t="s">
        <v>10</v>
      </c>
    </row>
    <row r="59" spans="1:10" x14ac:dyDescent="0.3">
      <c r="A59" s="14" t="s">
        <v>68</v>
      </c>
      <c r="B59" s="15">
        <v>50.63</v>
      </c>
      <c r="C59" s="15" t="str" cm="1">
        <f t="array" ref="C59">_xlfn.IFS(Medical_Examinations!$B59&gt;=30,"Obesity",Medical_Examinations!$B59&gt;=25,"Overweight",Medical_Examinations!$B59&gt;=18.5,"Normal Weight",TRUE,"Underweight")</f>
        <v>Obesity</v>
      </c>
      <c r="D59" s="15">
        <v>11.89</v>
      </c>
      <c r="E59" s="15" t="str" cm="1">
        <f t="array" ref="E59">_xlfn.IFS(Medical_Examinations!$D59&gt;6.5,"Diabetes",Medical_Examinations!$D59&gt;5.7,"Prediabetes",TRUE,"Normal")</f>
        <v>Diabetes</v>
      </c>
      <c r="F59" s="15" t="s">
        <v>9</v>
      </c>
      <c r="G59" s="15" t="s">
        <v>9</v>
      </c>
      <c r="H59" s="15" t="s">
        <v>9</v>
      </c>
      <c r="I59" s="15">
        <v>0</v>
      </c>
      <c r="J59" s="16" t="s">
        <v>10</v>
      </c>
    </row>
    <row r="60" spans="1:10" x14ac:dyDescent="0.3">
      <c r="A60" s="11" t="s">
        <v>69</v>
      </c>
      <c r="B60" s="12">
        <v>36.479999999999997</v>
      </c>
      <c r="C60" s="12" t="str" cm="1">
        <f t="array" ref="C60">_xlfn.IFS(Medical_Examinations!$B60&gt;=30,"Obesity",Medical_Examinations!$B60&gt;=25,"Overweight",Medical_Examinations!$B60&gt;=18.5,"Normal Weight",TRUE,"Underweight")</f>
        <v>Obesity</v>
      </c>
      <c r="D60" s="12">
        <v>6.2</v>
      </c>
      <c r="E60" s="12" t="str" cm="1">
        <f t="array" ref="E60">_xlfn.IFS(Medical_Examinations!$D60&gt;6.5,"Diabetes",Medical_Examinations!$D60&gt;5.7,"Prediabetes",TRUE,"Normal")</f>
        <v>Prediabetes</v>
      </c>
      <c r="F60" s="12" t="s">
        <v>9</v>
      </c>
      <c r="G60" s="12" t="s">
        <v>9</v>
      </c>
      <c r="H60" s="12" t="s">
        <v>9</v>
      </c>
      <c r="I60" s="12">
        <v>0</v>
      </c>
      <c r="J60" s="13" t="s">
        <v>10</v>
      </c>
    </row>
    <row r="61" spans="1:10" x14ac:dyDescent="0.3">
      <c r="A61" s="14" t="s">
        <v>70</v>
      </c>
      <c r="B61" s="15">
        <v>54.82</v>
      </c>
      <c r="C61" s="15" t="str" cm="1">
        <f t="array" ref="C61">_xlfn.IFS(Medical_Examinations!$B61&gt;=30,"Obesity",Medical_Examinations!$B61&gt;=25,"Overweight",Medical_Examinations!$B61&gt;=18.5,"Normal Weight",TRUE,"Underweight")</f>
        <v>Obesity</v>
      </c>
      <c r="D61" s="15">
        <v>10.61</v>
      </c>
      <c r="E61" s="15" t="str" cm="1">
        <f t="array" ref="E61">_xlfn.IFS(Medical_Examinations!$D61&gt;6.5,"Diabetes",Medical_Examinations!$D61&gt;5.7,"Prediabetes",TRUE,"Normal")</f>
        <v>Diabetes</v>
      </c>
      <c r="F61" s="15" t="s">
        <v>9</v>
      </c>
      <c r="G61" s="15" t="s">
        <v>9</v>
      </c>
      <c r="H61" s="15" t="s">
        <v>9</v>
      </c>
      <c r="I61" s="15">
        <v>0</v>
      </c>
      <c r="J61" s="16" t="s">
        <v>10</v>
      </c>
    </row>
    <row r="62" spans="1:10" x14ac:dyDescent="0.3">
      <c r="A62" s="11" t="s">
        <v>71</v>
      </c>
      <c r="B62" s="12">
        <v>38.06</v>
      </c>
      <c r="C62" s="12" t="str" cm="1">
        <f t="array" ref="C62">_xlfn.IFS(Medical_Examinations!$B62&gt;=30,"Obesity",Medical_Examinations!$B62&gt;=25,"Overweight",Medical_Examinations!$B62&gt;=18.5,"Normal Weight",TRUE,"Underweight")</f>
        <v>Obesity</v>
      </c>
      <c r="D62" s="12">
        <v>6.04</v>
      </c>
      <c r="E62" s="12" t="str" cm="1">
        <f t="array" ref="E62">_xlfn.IFS(Medical_Examinations!$D62&gt;6.5,"Diabetes",Medical_Examinations!$D62&gt;5.7,"Prediabetes",TRUE,"Normal")</f>
        <v>Prediabetes</v>
      </c>
      <c r="F62" s="12" t="s">
        <v>9</v>
      </c>
      <c r="G62" s="12" t="s">
        <v>9</v>
      </c>
      <c r="H62" s="12" t="s">
        <v>19</v>
      </c>
      <c r="I62" s="12">
        <v>1</v>
      </c>
      <c r="J62" s="13" t="s">
        <v>10</v>
      </c>
    </row>
    <row r="63" spans="1:10" x14ac:dyDescent="0.3">
      <c r="A63" s="14" t="s">
        <v>72</v>
      </c>
      <c r="B63" s="15">
        <v>51.48</v>
      </c>
      <c r="C63" s="15" t="str" cm="1">
        <f t="array" ref="C63">_xlfn.IFS(Medical_Examinations!$B63&gt;=30,"Obesity",Medical_Examinations!$B63&gt;=25,"Overweight",Medical_Examinations!$B63&gt;=18.5,"Normal Weight",TRUE,"Underweight")</f>
        <v>Obesity</v>
      </c>
      <c r="D63" s="15">
        <v>9.33</v>
      </c>
      <c r="E63" s="15" t="str" cm="1">
        <f t="array" ref="E63">_xlfn.IFS(Medical_Examinations!$D63&gt;6.5,"Diabetes",Medical_Examinations!$D63&gt;5.7,"Prediabetes",TRUE,"Normal")</f>
        <v>Diabetes</v>
      </c>
      <c r="F63" s="15" t="s">
        <v>10</v>
      </c>
      <c r="G63" s="15" t="s">
        <v>9</v>
      </c>
      <c r="H63" s="15" t="s">
        <v>9</v>
      </c>
      <c r="I63" s="15">
        <v>0</v>
      </c>
      <c r="J63" s="16" t="s">
        <v>10</v>
      </c>
    </row>
    <row r="64" spans="1:10" x14ac:dyDescent="0.3">
      <c r="A64" s="11" t="s">
        <v>73</v>
      </c>
      <c r="B64" s="12">
        <v>52.06</v>
      </c>
      <c r="C64" s="12" t="str" cm="1">
        <f t="array" ref="C64">_xlfn.IFS(Medical_Examinations!$B64&gt;=30,"Obesity",Medical_Examinations!$B64&gt;=25,"Overweight",Medical_Examinations!$B64&gt;=18.5,"Normal Weight",TRUE,"Underweight")</f>
        <v>Obesity</v>
      </c>
      <c r="D64" s="12">
        <v>11.47</v>
      </c>
      <c r="E64" s="12" t="str" cm="1">
        <f t="array" ref="E64">_xlfn.IFS(Medical_Examinations!$D64&gt;6.5,"Diabetes",Medical_Examinations!$D64&gt;5.7,"Prediabetes",TRUE,"Normal")</f>
        <v>Diabetes</v>
      </c>
      <c r="F64" s="12" t="s">
        <v>9</v>
      </c>
      <c r="G64" s="12" t="s">
        <v>9</v>
      </c>
      <c r="H64" s="12" t="s">
        <v>9</v>
      </c>
      <c r="I64" s="12">
        <v>0</v>
      </c>
      <c r="J64" s="13" t="s">
        <v>10</v>
      </c>
    </row>
    <row r="65" spans="1:10" x14ac:dyDescent="0.3">
      <c r="A65" s="14" t="s">
        <v>74</v>
      </c>
      <c r="B65" s="15">
        <v>30.684999999999999</v>
      </c>
      <c r="C65" s="15" t="str" cm="1">
        <f t="array" ref="C65">_xlfn.IFS(Medical_Examinations!$B65&gt;=30,"Obesity",Medical_Examinations!$B65&gt;=25,"Overweight",Medical_Examinations!$B65&gt;=18.5,"Normal Weight",TRUE,"Underweight")</f>
        <v>Obesity</v>
      </c>
      <c r="D65" s="15">
        <v>7.02</v>
      </c>
      <c r="E65" s="15" t="str" cm="1">
        <f t="array" ref="E65">_xlfn.IFS(Medical_Examinations!$D65&gt;6.5,"Diabetes",Medical_Examinations!$D65&gt;5.7,"Prediabetes",TRUE,"Normal")</f>
        <v>Diabetes</v>
      </c>
      <c r="F65" s="15" t="s">
        <v>10</v>
      </c>
      <c r="G65" s="15" t="s">
        <v>9</v>
      </c>
      <c r="H65" s="15" t="s">
        <v>9</v>
      </c>
      <c r="I65" s="15">
        <v>0</v>
      </c>
      <c r="J65" s="16" t="s">
        <v>10</v>
      </c>
    </row>
    <row r="66" spans="1:10" x14ac:dyDescent="0.3">
      <c r="A66" s="11" t="s">
        <v>75</v>
      </c>
      <c r="B66" s="12">
        <v>36.08</v>
      </c>
      <c r="C66" s="12" t="str" cm="1">
        <f t="array" ref="C66">_xlfn.IFS(Medical_Examinations!$B66&gt;=30,"Obesity",Medical_Examinations!$B66&gt;=25,"Overweight",Medical_Examinations!$B66&gt;=18.5,"Normal Weight",TRUE,"Underweight")</f>
        <v>Obesity</v>
      </c>
      <c r="D66" s="12">
        <v>8.8000000000000007</v>
      </c>
      <c r="E66" s="12" t="str" cm="1">
        <f t="array" ref="E66">_xlfn.IFS(Medical_Examinations!$D66&gt;6.5,"Diabetes",Medical_Examinations!$D66&gt;5.7,"Prediabetes",TRUE,"Normal")</f>
        <v>Diabetes</v>
      </c>
      <c r="F66" s="12" t="s">
        <v>10</v>
      </c>
      <c r="G66" s="12" t="s">
        <v>9</v>
      </c>
      <c r="H66" s="12" t="s">
        <v>9</v>
      </c>
      <c r="I66" s="12">
        <v>1</v>
      </c>
      <c r="J66" s="13" t="s">
        <v>10</v>
      </c>
    </row>
    <row r="67" spans="1:10" x14ac:dyDescent="0.3">
      <c r="A67" s="14" t="s">
        <v>76</v>
      </c>
      <c r="B67" s="15">
        <v>54.99</v>
      </c>
      <c r="C67" s="15" t="str" cm="1">
        <f t="array" ref="C67">_xlfn.IFS(Medical_Examinations!$B67&gt;=30,"Obesity",Medical_Examinations!$B67&gt;=25,"Overweight",Medical_Examinations!$B67&gt;=18.5,"Normal Weight",TRUE,"Underweight")</f>
        <v>Obesity</v>
      </c>
      <c r="D67" s="15">
        <v>8.68</v>
      </c>
      <c r="E67" s="15" t="str" cm="1">
        <f t="array" ref="E67">_xlfn.IFS(Medical_Examinations!$D67&gt;6.5,"Diabetes",Medical_Examinations!$D67&gt;5.7,"Prediabetes",TRUE,"Normal")</f>
        <v>Diabetes</v>
      </c>
      <c r="F67" s="15" t="s">
        <v>9</v>
      </c>
      <c r="G67" s="15" t="s">
        <v>9</v>
      </c>
      <c r="H67" s="15" t="s">
        <v>9</v>
      </c>
      <c r="I67" s="15">
        <v>2</v>
      </c>
      <c r="J67" s="16" t="s">
        <v>10</v>
      </c>
    </row>
    <row r="68" spans="1:10" x14ac:dyDescent="0.3">
      <c r="A68" s="11" t="s">
        <v>77</v>
      </c>
      <c r="B68" s="12">
        <v>35.97</v>
      </c>
      <c r="C68" s="12" t="str" cm="1">
        <f t="array" ref="C68">_xlfn.IFS(Medical_Examinations!$B68&gt;=30,"Obesity",Medical_Examinations!$B68&gt;=25,"Overweight",Medical_Examinations!$B68&gt;=18.5,"Normal Weight",TRUE,"Underweight")</f>
        <v>Obesity</v>
      </c>
      <c r="D68" s="12">
        <v>6.12</v>
      </c>
      <c r="E68" s="12" t="str" cm="1">
        <f t="array" ref="E68">_xlfn.IFS(Medical_Examinations!$D68&gt;6.5,"Diabetes",Medical_Examinations!$D68&gt;5.7,"Prediabetes",TRUE,"Normal")</f>
        <v>Prediabetes</v>
      </c>
      <c r="F68" s="12" t="s">
        <v>9</v>
      </c>
      <c r="G68" s="12" t="s">
        <v>9</v>
      </c>
      <c r="H68" s="12" t="s">
        <v>19</v>
      </c>
      <c r="I68" s="12">
        <v>1</v>
      </c>
      <c r="J68" s="13" t="s">
        <v>10</v>
      </c>
    </row>
    <row r="69" spans="1:10" x14ac:dyDescent="0.3">
      <c r="A69" s="14" t="s">
        <v>78</v>
      </c>
      <c r="B69" s="15">
        <v>45.54</v>
      </c>
      <c r="C69" s="15" t="str" cm="1">
        <f t="array" ref="C69">_xlfn.IFS(Medical_Examinations!$B69&gt;=30,"Obesity",Medical_Examinations!$B69&gt;=25,"Overweight",Medical_Examinations!$B69&gt;=18.5,"Normal Weight",TRUE,"Underweight")</f>
        <v>Obesity</v>
      </c>
      <c r="D69" s="15">
        <v>5.4</v>
      </c>
      <c r="E69" s="15" t="str" cm="1">
        <f t="array" ref="E69">_xlfn.IFS(Medical_Examinations!$D69&gt;6.5,"Diabetes",Medical_Examinations!$D69&gt;5.7,"Prediabetes",TRUE,"Normal")</f>
        <v>Normal</v>
      </c>
      <c r="F69" s="15" t="s">
        <v>10</v>
      </c>
      <c r="G69" s="15" t="s">
        <v>9</v>
      </c>
      <c r="H69" s="15" t="s">
        <v>19</v>
      </c>
      <c r="I69" s="15">
        <v>1</v>
      </c>
      <c r="J69" s="16" t="s">
        <v>10</v>
      </c>
    </row>
    <row r="70" spans="1:10" x14ac:dyDescent="0.3">
      <c r="A70" s="11" t="s">
        <v>79</v>
      </c>
      <c r="B70" s="12">
        <v>35.53</v>
      </c>
      <c r="C70" s="12" t="str" cm="1">
        <f t="array" ref="C70">_xlfn.IFS(Medical_Examinations!$B70&gt;=30,"Obesity",Medical_Examinations!$B70&gt;=25,"Overweight",Medical_Examinations!$B70&gt;=18.5,"Normal Weight",TRUE,"Underweight")</f>
        <v>Obesity</v>
      </c>
      <c r="D70" s="12">
        <v>4.3600000000000003</v>
      </c>
      <c r="E70" s="12" t="str" cm="1">
        <f t="array" ref="E70">_xlfn.IFS(Medical_Examinations!$D70&gt;6.5,"Diabetes",Medical_Examinations!$D70&gt;5.7,"Prediabetes",TRUE,"Normal")</f>
        <v>Normal</v>
      </c>
      <c r="F70" s="12" t="s">
        <v>10</v>
      </c>
      <c r="G70" s="12" t="s">
        <v>9</v>
      </c>
      <c r="H70" s="12" t="s">
        <v>9</v>
      </c>
      <c r="I70" s="12">
        <v>0</v>
      </c>
      <c r="J70" s="13" t="s">
        <v>10</v>
      </c>
    </row>
    <row r="71" spans="1:10" x14ac:dyDescent="0.3">
      <c r="A71" s="14" t="s">
        <v>80</v>
      </c>
      <c r="B71" s="15">
        <v>30.8</v>
      </c>
      <c r="C71" s="15" t="str" cm="1">
        <f t="array" ref="C71">_xlfn.IFS(Medical_Examinations!$B71&gt;=30,"Obesity",Medical_Examinations!$B71&gt;=25,"Overweight",Medical_Examinations!$B71&gt;=18.5,"Normal Weight",TRUE,"Underweight")</f>
        <v>Obesity</v>
      </c>
      <c r="D71" s="15">
        <v>9.77</v>
      </c>
      <c r="E71" s="15" t="str" cm="1">
        <f t="array" ref="E71">_xlfn.IFS(Medical_Examinations!$D71&gt;6.5,"Diabetes",Medical_Examinations!$D71&gt;5.7,"Prediabetes",TRUE,"Normal")</f>
        <v>Diabetes</v>
      </c>
      <c r="F71" s="15" t="s">
        <v>9</v>
      </c>
      <c r="G71" s="15" t="s">
        <v>9</v>
      </c>
      <c r="H71" s="15" t="s">
        <v>9</v>
      </c>
      <c r="I71" s="15">
        <v>0</v>
      </c>
      <c r="J71" s="16" t="s">
        <v>10</v>
      </c>
    </row>
    <row r="72" spans="1:10" x14ac:dyDescent="0.3">
      <c r="A72" s="11" t="s">
        <v>81</v>
      </c>
      <c r="B72" s="12">
        <v>38.39</v>
      </c>
      <c r="C72" s="12" t="str" cm="1">
        <f t="array" ref="C72">_xlfn.IFS(Medical_Examinations!$B72&gt;=30,"Obesity",Medical_Examinations!$B72&gt;=25,"Overweight",Medical_Examinations!$B72&gt;=18.5,"Normal Weight",TRUE,"Underweight")</f>
        <v>Obesity</v>
      </c>
      <c r="D72" s="12">
        <v>4.25</v>
      </c>
      <c r="E72" s="12" t="str" cm="1">
        <f t="array" ref="E72">_xlfn.IFS(Medical_Examinations!$D72&gt;6.5,"Diabetes",Medical_Examinations!$D72&gt;5.7,"Prediabetes",TRUE,"Normal")</f>
        <v>Normal</v>
      </c>
      <c r="F72" s="12" t="s">
        <v>9</v>
      </c>
      <c r="G72" s="12" t="s">
        <v>9</v>
      </c>
      <c r="H72" s="12" t="s">
        <v>9</v>
      </c>
      <c r="I72" s="12">
        <v>1</v>
      </c>
      <c r="J72" s="13" t="s">
        <v>10</v>
      </c>
    </row>
    <row r="73" spans="1:10" x14ac:dyDescent="0.3">
      <c r="A73" s="14" t="s">
        <v>82</v>
      </c>
      <c r="B73" s="15">
        <v>32.299999999999997</v>
      </c>
      <c r="C73" s="15" t="str" cm="1">
        <f t="array" ref="C73">_xlfn.IFS(Medical_Examinations!$B73&gt;=30,"Obesity",Medical_Examinations!$B73&gt;=25,"Overweight",Medical_Examinations!$B73&gt;=18.5,"Normal Weight",TRUE,"Underweight")</f>
        <v>Obesity</v>
      </c>
      <c r="D73" s="15">
        <v>4.76</v>
      </c>
      <c r="E73" s="15" t="str" cm="1">
        <f t="array" ref="E73">_xlfn.IFS(Medical_Examinations!$D73&gt;6.5,"Diabetes",Medical_Examinations!$D73&gt;5.7,"Prediabetes",TRUE,"Normal")</f>
        <v>Normal</v>
      </c>
      <c r="F73" s="15" t="s">
        <v>9</v>
      </c>
      <c r="G73" s="15" t="s">
        <v>9</v>
      </c>
      <c r="H73" s="15" t="s">
        <v>9</v>
      </c>
      <c r="I73" s="15">
        <v>2</v>
      </c>
      <c r="J73" s="16" t="s">
        <v>10</v>
      </c>
    </row>
    <row r="74" spans="1:10" x14ac:dyDescent="0.3">
      <c r="A74" s="11" t="s">
        <v>83</v>
      </c>
      <c r="B74" s="12">
        <v>48.8</v>
      </c>
      <c r="C74" s="12" t="str" cm="1">
        <f t="array" ref="C74">_xlfn.IFS(Medical_Examinations!$B74&gt;=30,"Obesity",Medical_Examinations!$B74&gt;=25,"Overweight",Medical_Examinations!$B74&gt;=18.5,"Normal Weight",TRUE,"Underweight")</f>
        <v>Obesity</v>
      </c>
      <c r="D74" s="12">
        <v>6.22</v>
      </c>
      <c r="E74" s="12" t="str" cm="1">
        <f t="array" ref="E74">_xlfn.IFS(Medical_Examinations!$D74&gt;6.5,"Diabetes",Medical_Examinations!$D74&gt;5.7,"Prediabetes",TRUE,"Normal")</f>
        <v>Prediabetes</v>
      </c>
      <c r="F74" s="12" t="s">
        <v>10</v>
      </c>
      <c r="G74" s="12" t="s">
        <v>9</v>
      </c>
      <c r="H74" s="12" t="s">
        <v>9</v>
      </c>
      <c r="I74" s="12">
        <v>2</v>
      </c>
      <c r="J74" s="13" t="s">
        <v>10</v>
      </c>
    </row>
    <row r="75" spans="1:10" x14ac:dyDescent="0.3">
      <c r="A75" s="14" t="s">
        <v>84</v>
      </c>
      <c r="B75" s="15">
        <v>45.5</v>
      </c>
      <c r="C75" s="15" t="str" cm="1">
        <f t="array" ref="C75">_xlfn.IFS(Medical_Examinations!$B75&gt;=30,"Obesity",Medical_Examinations!$B75&gt;=25,"Overweight",Medical_Examinations!$B75&gt;=18.5,"Normal Weight",TRUE,"Underweight")</f>
        <v>Obesity</v>
      </c>
      <c r="D75" s="15">
        <v>7.96</v>
      </c>
      <c r="E75" s="15" t="str" cm="1">
        <f t="array" ref="E75">_xlfn.IFS(Medical_Examinations!$D75&gt;6.5,"Diabetes",Medical_Examinations!$D75&gt;5.7,"Prediabetes",TRUE,"Normal")</f>
        <v>Diabetes</v>
      </c>
      <c r="F75" s="15" t="s">
        <v>9</v>
      </c>
      <c r="G75" s="15" t="s">
        <v>9</v>
      </c>
      <c r="H75" s="15" t="s">
        <v>9</v>
      </c>
      <c r="I75" s="15">
        <v>0</v>
      </c>
      <c r="J75" s="16" t="s">
        <v>10</v>
      </c>
    </row>
    <row r="76" spans="1:10" x14ac:dyDescent="0.3">
      <c r="A76" s="11" t="s">
        <v>85</v>
      </c>
      <c r="B76" s="12">
        <v>53.61</v>
      </c>
      <c r="C76" s="12" t="str" cm="1">
        <f t="array" ref="C76">_xlfn.IFS(Medical_Examinations!$B76&gt;=30,"Obesity",Medical_Examinations!$B76&gt;=25,"Overweight",Medical_Examinations!$B76&gt;=18.5,"Normal Weight",TRUE,"Underweight")</f>
        <v>Obesity</v>
      </c>
      <c r="D76" s="12">
        <v>10.92</v>
      </c>
      <c r="E76" s="12" t="str" cm="1">
        <f t="array" ref="E76">_xlfn.IFS(Medical_Examinations!$D76&gt;6.5,"Diabetes",Medical_Examinations!$D76&gt;5.7,"Prediabetes",TRUE,"Normal")</f>
        <v>Diabetes</v>
      </c>
      <c r="F76" s="12" t="s">
        <v>10</v>
      </c>
      <c r="G76" s="12" t="s">
        <v>9</v>
      </c>
      <c r="H76" s="12" t="s">
        <v>9</v>
      </c>
      <c r="I76" s="12">
        <v>1</v>
      </c>
      <c r="J76" s="13" t="s">
        <v>10</v>
      </c>
    </row>
    <row r="77" spans="1:10" x14ac:dyDescent="0.3">
      <c r="A77" s="14" t="s">
        <v>86</v>
      </c>
      <c r="B77" s="15">
        <v>36.19</v>
      </c>
      <c r="C77" s="15" t="str" cm="1">
        <f t="array" ref="C77">_xlfn.IFS(Medical_Examinations!$B77&gt;=30,"Obesity",Medical_Examinations!$B77&gt;=25,"Overweight",Medical_Examinations!$B77&gt;=18.5,"Normal Weight",TRUE,"Underweight")</f>
        <v>Obesity</v>
      </c>
      <c r="D77" s="15">
        <v>11.51</v>
      </c>
      <c r="E77" s="15" t="str" cm="1">
        <f t="array" ref="E77">_xlfn.IFS(Medical_Examinations!$D77&gt;6.5,"Diabetes",Medical_Examinations!$D77&gt;5.7,"Prediabetes",TRUE,"Normal")</f>
        <v>Diabetes</v>
      </c>
      <c r="F77" s="15" t="s">
        <v>10</v>
      </c>
      <c r="G77" s="15" t="s">
        <v>9</v>
      </c>
      <c r="H77" s="15" t="s">
        <v>9</v>
      </c>
      <c r="I77" s="15">
        <v>1</v>
      </c>
      <c r="J77" s="16" t="s">
        <v>10</v>
      </c>
    </row>
    <row r="78" spans="1:10" x14ac:dyDescent="0.3">
      <c r="A78" s="11" t="s">
        <v>87</v>
      </c>
      <c r="B78" s="12">
        <v>34.6</v>
      </c>
      <c r="C78" s="12" t="str" cm="1">
        <f t="array" ref="C78">_xlfn.IFS(Medical_Examinations!$B78&gt;=30,"Obesity",Medical_Examinations!$B78&gt;=25,"Overweight",Medical_Examinations!$B78&gt;=18.5,"Normal Weight",TRUE,"Underweight")</f>
        <v>Obesity</v>
      </c>
      <c r="D78" s="12">
        <v>5.99</v>
      </c>
      <c r="E78" s="12" t="str" cm="1">
        <f t="array" ref="E78">_xlfn.IFS(Medical_Examinations!$D78&gt;6.5,"Diabetes",Medical_Examinations!$D78&gt;5.7,"Prediabetes",TRUE,"Normal")</f>
        <v>Prediabetes</v>
      </c>
      <c r="F78" s="12" t="s">
        <v>10</v>
      </c>
      <c r="G78" s="12" t="s">
        <v>9</v>
      </c>
      <c r="H78" s="12" t="s">
        <v>9</v>
      </c>
      <c r="I78" s="12">
        <v>0</v>
      </c>
      <c r="J78" s="13" t="s">
        <v>10</v>
      </c>
    </row>
    <row r="79" spans="1:10" x14ac:dyDescent="0.3">
      <c r="A79" s="14" t="s">
        <v>88</v>
      </c>
      <c r="B79" s="15">
        <v>54.12</v>
      </c>
      <c r="C79" s="15" t="str" cm="1">
        <f t="array" ref="C79">_xlfn.IFS(Medical_Examinations!$B79&gt;=30,"Obesity",Medical_Examinations!$B79&gt;=25,"Overweight",Medical_Examinations!$B79&gt;=18.5,"Normal Weight",TRUE,"Underweight")</f>
        <v>Obesity</v>
      </c>
      <c r="D79" s="15">
        <v>11.57</v>
      </c>
      <c r="E79" s="15" t="str" cm="1">
        <f t="array" ref="E79">_xlfn.IFS(Medical_Examinations!$D79&gt;6.5,"Diabetes",Medical_Examinations!$D79&gt;5.7,"Prediabetes",TRUE,"Normal")</f>
        <v>Diabetes</v>
      </c>
      <c r="F79" s="15" t="s">
        <v>9</v>
      </c>
      <c r="G79" s="15" t="s">
        <v>9</v>
      </c>
      <c r="H79" s="15" t="s">
        <v>9</v>
      </c>
      <c r="I79" s="15">
        <v>0</v>
      </c>
      <c r="J79" s="16" t="s">
        <v>10</v>
      </c>
    </row>
    <row r="80" spans="1:10" x14ac:dyDescent="0.3">
      <c r="A80" s="11" t="s">
        <v>89</v>
      </c>
      <c r="B80" s="12">
        <v>48.82</v>
      </c>
      <c r="C80" s="12" t="str" cm="1">
        <f t="array" ref="C80">_xlfn.IFS(Medical_Examinations!$B80&gt;=30,"Obesity",Medical_Examinations!$B80&gt;=25,"Overweight",Medical_Examinations!$B80&gt;=18.5,"Normal Weight",TRUE,"Underweight")</f>
        <v>Obesity</v>
      </c>
      <c r="D80" s="12">
        <v>6.67</v>
      </c>
      <c r="E80" s="12" t="str" cm="1">
        <f t="array" ref="E80">_xlfn.IFS(Medical_Examinations!$D80&gt;6.5,"Diabetes",Medical_Examinations!$D80&gt;5.7,"Prediabetes",TRUE,"Normal")</f>
        <v>Diabetes</v>
      </c>
      <c r="F80" s="12" t="s">
        <v>10</v>
      </c>
      <c r="G80" s="12" t="s">
        <v>9</v>
      </c>
      <c r="H80" s="12" t="s">
        <v>9</v>
      </c>
      <c r="I80" s="12">
        <v>0</v>
      </c>
      <c r="J80" s="13" t="s">
        <v>10</v>
      </c>
    </row>
    <row r="81" spans="1:10" x14ac:dyDescent="0.3">
      <c r="A81" s="14" t="s">
        <v>90</v>
      </c>
      <c r="B81" s="15">
        <v>51.01</v>
      </c>
      <c r="C81" s="15" t="str" cm="1">
        <f t="array" ref="C81">_xlfn.IFS(Medical_Examinations!$B81&gt;=30,"Obesity",Medical_Examinations!$B81&gt;=25,"Overweight",Medical_Examinations!$B81&gt;=18.5,"Normal Weight",TRUE,"Underweight")</f>
        <v>Obesity</v>
      </c>
      <c r="D81" s="15">
        <v>9.1999999999999993</v>
      </c>
      <c r="E81" s="15" t="str" cm="1">
        <f t="array" ref="E81">_xlfn.IFS(Medical_Examinations!$D81&gt;6.5,"Diabetes",Medical_Examinations!$D81&gt;5.7,"Prediabetes",TRUE,"Normal")</f>
        <v>Diabetes</v>
      </c>
      <c r="F81" s="15" t="s">
        <v>9</v>
      </c>
      <c r="G81" s="15" t="s">
        <v>9</v>
      </c>
      <c r="H81" s="15" t="s">
        <v>9</v>
      </c>
      <c r="I81" s="15">
        <v>0</v>
      </c>
      <c r="J81" s="16" t="s">
        <v>10</v>
      </c>
    </row>
    <row r="82" spans="1:10" x14ac:dyDescent="0.3">
      <c r="A82" s="11" t="s">
        <v>91</v>
      </c>
      <c r="B82" s="12">
        <v>45.65</v>
      </c>
      <c r="C82" s="12" t="str" cm="1">
        <f t="array" ref="C82">_xlfn.IFS(Medical_Examinations!$B82&gt;=30,"Obesity",Medical_Examinations!$B82&gt;=25,"Overweight",Medical_Examinations!$B82&gt;=18.5,"Normal Weight",TRUE,"Underweight")</f>
        <v>Obesity</v>
      </c>
      <c r="D82" s="12">
        <v>5.1100000000000003</v>
      </c>
      <c r="E82" s="12" t="str" cm="1">
        <f t="array" ref="E82">_xlfn.IFS(Medical_Examinations!$D82&gt;6.5,"Diabetes",Medical_Examinations!$D82&gt;5.7,"Prediabetes",TRUE,"Normal")</f>
        <v>Normal</v>
      </c>
      <c r="F82" s="12" t="s">
        <v>10</v>
      </c>
      <c r="G82" s="12" t="s">
        <v>9</v>
      </c>
      <c r="H82" s="12" t="s">
        <v>9</v>
      </c>
      <c r="I82" s="12">
        <v>1</v>
      </c>
      <c r="J82" s="13" t="s">
        <v>10</v>
      </c>
    </row>
    <row r="83" spans="1:10" x14ac:dyDescent="0.3">
      <c r="A83" s="14" t="s">
        <v>92</v>
      </c>
      <c r="B83" s="15">
        <v>52.9</v>
      </c>
      <c r="C83" s="15" t="str" cm="1">
        <f t="array" ref="C83">_xlfn.IFS(Medical_Examinations!$B83&gt;=30,"Obesity",Medical_Examinations!$B83&gt;=25,"Overweight",Medical_Examinations!$B83&gt;=18.5,"Normal Weight",TRUE,"Underweight")</f>
        <v>Obesity</v>
      </c>
      <c r="D83" s="15">
        <v>5.34</v>
      </c>
      <c r="E83" s="15" t="str" cm="1">
        <f t="array" ref="E83">_xlfn.IFS(Medical_Examinations!$D83&gt;6.5,"Diabetes",Medical_Examinations!$D83&gt;5.7,"Prediabetes",TRUE,"Normal")</f>
        <v>Normal</v>
      </c>
      <c r="F83" s="15" t="s">
        <v>9</v>
      </c>
      <c r="G83" s="15" t="s">
        <v>9</v>
      </c>
      <c r="H83" s="15" t="s">
        <v>9</v>
      </c>
      <c r="I83" s="15">
        <v>0</v>
      </c>
      <c r="J83" s="16" t="s">
        <v>10</v>
      </c>
    </row>
    <row r="84" spans="1:10" x14ac:dyDescent="0.3">
      <c r="A84" s="11" t="s">
        <v>93</v>
      </c>
      <c r="B84" s="12">
        <v>45.41</v>
      </c>
      <c r="C84" s="12" t="str" cm="1">
        <f t="array" ref="C84">_xlfn.IFS(Medical_Examinations!$B84&gt;=30,"Obesity",Medical_Examinations!$B84&gt;=25,"Overweight",Medical_Examinations!$B84&gt;=18.5,"Normal Weight",TRUE,"Underweight")</f>
        <v>Obesity</v>
      </c>
      <c r="D84" s="12">
        <v>4.03</v>
      </c>
      <c r="E84" s="12" t="str" cm="1">
        <f t="array" ref="E84">_xlfn.IFS(Medical_Examinations!$D84&gt;6.5,"Diabetes",Medical_Examinations!$D84&gt;5.7,"Prediabetes",TRUE,"Normal")</f>
        <v>Normal</v>
      </c>
      <c r="F84" s="12" t="s">
        <v>10</v>
      </c>
      <c r="G84" s="12" t="s">
        <v>9</v>
      </c>
      <c r="H84" s="12" t="s">
        <v>9</v>
      </c>
      <c r="I84" s="12">
        <v>1</v>
      </c>
      <c r="J84" s="13" t="s">
        <v>10</v>
      </c>
    </row>
    <row r="85" spans="1:10" x14ac:dyDescent="0.3">
      <c r="A85" s="14" t="s">
        <v>94</v>
      </c>
      <c r="B85" s="15">
        <v>49.41</v>
      </c>
      <c r="C85" s="15" t="str" cm="1">
        <f t="array" ref="C85">_xlfn.IFS(Medical_Examinations!$B85&gt;=30,"Obesity",Medical_Examinations!$B85&gt;=25,"Overweight",Medical_Examinations!$B85&gt;=18.5,"Normal Weight",TRUE,"Underweight")</f>
        <v>Obesity</v>
      </c>
      <c r="D85" s="15">
        <v>4.2300000000000004</v>
      </c>
      <c r="E85" s="15" t="str" cm="1">
        <f t="array" ref="E85">_xlfn.IFS(Medical_Examinations!$D85&gt;6.5,"Diabetes",Medical_Examinations!$D85&gt;5.7,"Prediabetes",TRUE,"Normal")</f>
        <v>Normal</v>
      </c>
      <c r="F85" s="15" t="s">
        <v>10</v>
      </c>
      <c r="G85" s="15" t="s">
        <v>9</v>
      </c>
      <c r="H85" s="15" t="s">
        <v>19</v>
      </c>
      <c r="I85" s="15">
        <v>1</v>
      </c>
      <c r="J85" s="16" t="s">
        <v>10</v>
      </c>
    </row>
    <row r="86" spans="1:10" x14ac:dyDescent="0.3">
      <c r="A86" s="11" t="s">
        <v>95</v>
      </c>
      <c r="B86" s="12">
        <v>31.824999999999999</v>
      </c>
      <c r="C86" s="12" t="str" cm="1">
        <f t="array" ref="C86">_xlfn.IFS(Medical_Examinations!$B86&gt;=30,"Obesity",Medical_Examinations!$B86&gt;=25,"Overweight",Medical_Examinations!$B86&gt;=18.5,"Normal Weight",TRUE,"Underweight")</f>
        <v>Obesity</v>
      </c>
      <c r="D86" s="12">
        <v>4.0599999999999996</v>
      </c>
      <c r="E86" s="12" t="str" cm="1">
        <f t="array" ref="E86">_xlfn.IFS(Medical_Examinations!$D86&gt;6.5,"Diabetes",Medical_Examinations!$D86&gt;5.7,"Prediabetes",TRUE,"Normal")</f>
        <v>Normal</v>
      </c>
      <c r="F86" s="12" t="s">
        <v>9</v>
      </c>
      <c r="G86" s="12" t="s">
        <v>9</v>
      </c>
      <c r="H86" s="12" t="s">
        <v>9</v>
      </c>
      <c r="I86" s="12">
        <v>2</v>
      </c>
      <c r="J86" s="13" t="s">
        <v>10</v>
      </c>
    </row>
    <row r="87" spans="1:10" x14ac:dyDescent="0.3">
      <c r="A87" s="14" t="s">
        <v>96</v>
      </c>
      <c r="B87" s="15">
        <v>51.28</v>
      </c>
      <c r="C87" s="15" t="str" cm="1">
        <f t="array" ref="C87">_xlfn.IFS(Medical_Examinations!$B87&gt;=30,"Obesity",Medical_Examinations!$B87&gt;=25,"Overweight",Medical_Examinations!$B87&gt;=18.5,"Normal Weight",TRUE,"Underweight")</f>
        <v>Obesity</v>
      </c>
      <c r="D87" s="15">
        <v>4.68</v>
      </c>
      <c r="E87" s="15" t="str" cm="1">
        <f t="array" ref="E87">_xlfn.IFS(Medical_Examinations!$D87&gt;6.5,"Diabetes",Medical_Examinations!$D87&gt;5.7,"Prediabetes",TRUE,"Normal")</f>
        <v>Normal</v>
      </c>
      <c r="F87" s="15" t="s">
        <v>9</v>
      </c>
      <c r="G87" s="15" t="s">
        <v>9</v>
      </c>
      <c r="H87" s="15" t="s">
        <v>9</v>
      </c>
      <c r="I87" s="15">
        <v>2</v>
      </c>
      <c r="J87" s="16" t="s">
        <v>10</v>
      </c>
    </row>
    <row r="88" spans="1:10" x14ac:dyDescent="0.3">
      <c r="A88" s="11" t="s">
        <v>97</v>
      </c>
      <c r="B88" s="12">
        <v>34.96</v>
      </c>
      <c r="C88" s="12" t="str" cm="1">
        <f t="array" ref="C88">_xlfn.IFS(Medical_Examinations!$B88&gt;=30,"Obesity",Medical_Examinations!$B88&gt;=25,"Overweight",Medical_Examinations!$B88&gt;=18.5,"Normal Weight",TRUE,"Underweight")</f>
        <v>Obesity</v>
      </c>
      <c r="D88" s="12">
        <v>4.34</v>
      </c>
      <c r="E88" s="12" t="str" cm="1">
        <f t="array" ref="E88">_xlfn.IFS(Medical_Examinations!$D88&gt;6.5,"Diabetes",Medical_Examinations!$D88&gt;5.7,"Prediabetes",TRUE,"Normal")</f>
        <v>Normal</v>
      </c>
      <c r="F88" s="12" t="s">
        <v>9</v>
      </c>
      <c r="G88" s="12" t="s">
        <v>9</v>
      </c>
      <c r="H88" s="12" t="s">
        <v>19</v>
      </c>
      <c r="I88" s="12">
        <v>1</v>
      </c>
      <c r="J88" s="13" t="s">
        <v>10</v>
      </c>
    </row>
    <row r="89" spans="1:10" x14ac:dyDescent="0.3">
      <c r="A89" s="14" t="s">
        <v>98</v>
      </c>
      <c r="B89" s="15">
        <v>33.11</v>
      </c>
      <c r="C89" s="15" t="str" cm="1">
        <f t="array" ref="C89">_xlfn.IFS(Medical_Examinations!$B89&gt;=30,"Obesity",Medical_Examinations!$B89&gt;=25,"Overweight",Medical_Examinations!$B89&gt;=18.5,"Normal Weight",TRUE,"Underweight")</f>
        <v>Obesity</v>
      </c>
      <c r="D89" s="15">
        <v>10.51</v>
      </c>
      <c r="E89" s="15" t="str" cm="1">
        <f t="array" ref="E89">_xlfn.IFS(Medical_Examinations!$D89&gt;6.5,"Diabetes",Medical_Examinations!$D89&gt;5.7,"Prediabetes",TRUE,"Normal")</f>
        <v>Diabetes</v>
      </c>
      <c r="F89" s="15" t="s">
        <v>9</v>
      </c>
      <c r="G89" s="15" t="s">
        <v>9</v>
      </c>
      <c r="H89" s="15" t="s">
        <v>9</v>
      </c>
      <c r="I89" s="15">
        <v>0</v>
      </c>
      <c r="J89" s="16" t="s">
        <v>10</v>
      </c>
    </row>
    <row r="90" spans="1:10" x14ac:dyDescent="0.3">
      <c r="A90" s="11" t="s">
        <v>99</v>
      </c>
      <c r="B90" s="12">
        <v>54.74</v>
      </c>
      <c r="C90" s="12" t="str" cm="1">
        <f t="array" ref="C90">_xlfn.IFS(Medical_Examinations!$B90&gt;=30,"Obesity",Medical_Examinations!$B90&gt;=25,"Overweight",Medical_Examinations!$B90&gt;=18.5,"Normal Weight",TRUE,"Underweight")</f>
        <v>Obesity</v>
      </c>
      <c r="D90" s="12">
        <v>5.84</v>
      </c>
      <c r="E90" s="12" t="str" cm="1">
        <f t="array" ref="E90">_xlfn.IFS(Medical_Examinations!$D90&gt;6.5,"Diabetes",Medical_Examinations!$D90&gt;5.7,"Prediabetes",TRUE,"Normal")</f>
        <v>Prediabetes</v>
      </c>
      <c r="F90" s="12" t="s">
        <v>10</v>
      </c>
      <c r="G90" s="12" t="s">
        <v>9</v>
      </c>
      <c r="H90" s="12" t="s">
        <v>19</v>
      </c>
      <c r="I90" s="12">
        <v>1</v>
      </c>
      <c r="J90" s="13" t="s">
        <v>10</v>
      </c>
    </row>
    <row r="91" spans="1:10" x14ac:dyDescent="0.3">
      <c r="A91" s="14" t="s">
        <v>100</v>
      </c>
      <c r="B91" s="15">
        <v>32.56</v>
      </c>
      <c r="C91" s="15" t="str" cm="1">
        <f t="array" ref="C91">_xlfn.IFS(Medical_Examinations!$B91&gt;=30,"Obesity",Medical_Examinations!$B91&gt;=25,"Overweight",Medical_Examinations!$B91&gt;=18.5,"Normal Weight",TRUE,"Underweight")</f>
        <v>Obesity</v>
      </c>
      <c r="D91" s="15">
        <v>5.41</v>
      </c>
      <c r="E91" s="15" t="str" cm="1">
        <f t="array" ref="E91">_xlfn.IFS(Medical_Examinations!$D91&gt;6.5,"Diabetes",Medical_Examinations!$D91&gt;5.7,"Prediabetes",TRUE,"Normal")</f>
        <v>Normal</v>
      </c>
      <c r="F91" s="15" t="s">
        <v>9</v>
      </c>
      <c r="G91" s="15" t="s">
        <v>9</v>
      </c>
      <c r="H91" s="15" t="s">
        <v>19</v>
      </c>
      <c r="I91" s="15">
        <v>1</v>
      </c>
      <c r="J91" s="16" t="s">
        <v>10</v>
      </c>
    </row>
    <row r="92" spans="1:10" x14ac:dyDescent="0.3">
      <c r="A92" s="11" t="s">
        <v>101</v>
      </c>
      <c r="B92" s="12">
        <v>39.049999999999997</v>
      </c>
      <c r="C92" s="12" t="str" cm="1">
        <f t="array" ref="C92">_xlfn.IFS(Medical_Examinations!$B92&gt;=30,"Obesity",Medical_Examinations!$B92&gt;=25,"Overweight",Medical_Examinations!$B92&gt;=18.5,"Normal Weight",TRUE,"Underweight")</f>
        <v>Obesity</v>
      </c>
      <c r="D92" s="12">
        <v>6.06</v>
      </c>
      <c r="E92" s="12" t="str" cm="1">
        <f t="array" ref="E92">_xlfn.IFS(Medical_Examinations!$D92&gt;6.5,"Diabetes",Medical_Examinations!$D92&gt;5.7,"Prediabetes",TRUE,"Normal")</f>
        <v>Prediabetes</v>
      </c>
      <c r="F92" s="12" t="s">
        <v>9</v>
      </c>
      <c r="G92" s="12" t="s">
        <v>9</v>
      </c>
      <c r="H92" s="12" t="s">
        <v>9</v>
      </c>
      <c r="I92" s="12">
        <v>1</v>
      </c>
      <c r="J92" s="13" t="s">
        <v>10</v>
      </c>
    </row>
    <row r="93" spans="1:10" x14ac:dyDescent="0.3">
      <c r="A93" s="14" t="s">
        <v>102</v>
      </c>
      <c r="B93" s="15">
        <v>42.75</v>
      </c>
      <c r="C93" s="15" t="str" cm="1">
        <f t="array" ref="C93">_xlfn.IFS(Medical_Examinations!$B93&gt;=30,"Obesity",Medical_Examinations!$B93&gt;=25,"Overweight",Medical_Examinations!$B93&gt;=18.5,"Normal Weight",TRUE,"Underweight")</f>
        <v>Obesity</v>
      </c>
      <c r="D93" s="15">
        <v>4.22</v>
      </c>
      <c r="E93" s="15" t="str" cm="1">
        <f t="array" ref="E93">_xlfn.IFS(Medical_Examinations!$D93&gt;6.5,"Diabetes",Medical_Examinations!$D93&gt;5.7,"Prediabetes",TRUE,"Normal")</f>
        <v>Normal</v>
      </c>
      <c r="F93" s="15" t="s">
        <v>9</v>
      </c>
      <c r="G93" s="15" t="s">
        <v>9</v>
      </c>
      <c r="H93" s="15" t="s">
        <v>9</v>
      </c>
      <c r="I93" s="15">
        <v>0</v>
      </c>
      <c r="J93" s="16" t="s">
        <v>10</v>
      </c>
    </row>
    <row r="94" spans="1:10" x14ac:dyDescent="0.3">
      <c r="A94" s="11" t="s">
        <v>103</v>
      </c>
      <c r="B94" s="12">
        <v>50.58</v>
      </c>
      <c r="C94" s="12" t="str" cm="1">
        <f t="array" ref="C94">_xlfn.IFS(Medical_Examinations!$B94&gt;=30,"Obesity",Medical_Examinations!$B94&gt;=25,"Overweight",Medical_Examinations!$B94&gt;=18.5,"Normal Weight",TRUE,"Underweight")</f>
        <v>Obesity</v>
      </c>
      <c r="D94" s="12">
        <v>5.12</v>
      </c>
      <c r="E94" s="12" t="str" cm="1">
        <f t="array" ref="E94">_xlfn.IFS(Medical_Examinations!$D94&gt;6.5,"Diabetes",Medical_Examinations!$D94&gt;5.7,"Prediabetes",TRUE,"Normal")</f>
        <v>Normal</v>
      </c>
      <c r="F94" s="12" t="s">
        <v>9</v>
      </c>
      <c r="G94" s="12" t="s">
        <v>9</v>
      </c>
      <c r="H94" s="12" t="s">
        <v>9</v>
      </c>
      <c r="I94" s="12">
        <v>2</v>
      </c>
      <c r="J94" s="13" t="s">
        <v>10</v>
      </c>
    </row>
    <row r="95" spans="1:10" x14ac:dyDescent="0.3">
      <c r="A95" s="14" t="s">
        <v>104</v>
      </c>
      <c r="B95" s="15">
        <v>30.495000000000001</v>
      </c>
      <c r="C95" s="15" t="str" cm="1">
        <f t="array" ref="C95">_xlfn.IFS(Medical_Examinations!$B95&gt;=30,"Obesity",Medical_Examinations!$B95&gt;=25,"Overweight",Medical_Examinations!$B95&gt;=18.5,"Normal Weight",TRUE,"Underweight")</f>
        <v>Obesity</v>
      </c>
      <c r="D95" s="15">
        <v>4.57</v>
      </c>
      <c r="E95" s="15" t="str" cm="1">
        <f t="array" ref="E95">_xlfn.IFS(Medical_Examinations!$D95&gt;6.5,"Diabetes",Medical_Examinations!$D95&gt;5.7,"Prediabetes",TRUE,"Normal")</f>
        <v>Normal</v>
      </c>
      <c r="F95" s="15" t="s">
        <v>10</v>
      </c>
      <c r="G95" s="15" t="s">
        <v>9</v>
      </c>
      <c r="H95" s="15" t="s">
        <v>9</v>
      </c>
      <c r="I95" s="15">
        <v>0</v>
      </c>
      <c r="J95" s="16" t="s">
        <v>10</v>
      </c>
    </row>
    <row r="96" spans="1:10" x14ac:dyDescent="0.3">
      <c r="A96" s="11" t="s">
        <v>105</v>
      </c>
      <c r="B96" s="12">
        <v>48.31</v>
      </c>
      <c r="C96" s="12" t="str" cm="1">
        <f t="array" ref="C96">_xlfn.IFS(Medical_Examinations!$B96&gt;=30,"Obesity",Medical_Examinations!$B96&gt;=25,"Overweight",Medical_Examinations!$B96&gt;=18.5,"Normal Weight",TRUE,"Underweight")</f>
        <v>Obesity</v>
      </c>
      <c r="D96" s="12">
        <v>9.58</v>
      </c>
      <c r="E96" s="12" t="str" cm="1">
        <f t="array" ref="E96">_xlfn.IFS(Medical_Examinations!$D96&gt;6.5,"Diabetes",Medical_Examinations!$D96&gt;5.7,"Prediabetes",TRUE,"Normal")</f>
        <v>Diabetes</v>
      </c>
      <c r="F96" s="12" t="s">
        <v>10</v>
      </c>
      <c r="G96" s="12" t="s">
        <v>9</v>
      </c>
      <c r="H96" s="12" t="s">
        <v>9</v>
      </c>
      <c r="I96" s="12">
        <v>2</v>
      </c>
      <c r="J96" s="13" t="s">
        <v>10</v>
      </c>
    </row>
    <row r="97" spans="1:10" x14ac:dyDescent="0.3">
      <c r="A97" s="14" t="s">
        <v>106</v>
      </c>
      <c r="B97" s="15">
        <v>48.99</v>
      </c>
      <c r="C97" s="15" t="str" cm="1">
        <f t="array" ref="C97">_xlfn.IFS(Medical_Examinations!$B97&gt;=30,"Obesity",Medical_Examinations!$B97&gt;=25,"Overweight",Medical_Examinations!$B97&gt;=18.5,"Normal Weight",TRUE,"Underweight")</f>
        <v>Obesity</v>
      </c>
      <c r="D97" s="15">
        <v>9.7799999999999994</v>
      </c>
      <c r="E97" s="15" t="str" cm="1">
        <f t="array" ref="E97">_xlfn.IFS(Medical_Examinations!$D97&gt;6.5,"Diabetes",Medical_Examinations!$D97&gt;5.7,"Prediabetes",TRUE,"Normal")</f>
        <v>Diabetes</v>
      </c>
      <c r="F97" s="15" t="s">
        <v>10</v>
      </c>
      <c r="G97" s="15" t="s">
        <v>9</v>
      </c>
      <c r="H97" s="15" t="s">
        <v>9</v>
      </c>
      <c r="I97" s="15">
        <v>1</v>
      </c>
      <c r="J97" s="16" t="s">
        <v>10</v>
      </c>
    </row>
    <row r="98" spans="1:10" x14ac:dyDescent="0.3">
      <c r="A98" s="11" t="s">
        <v>107</v>
      </c>
      <c r="B98" s="12">
        <v>38.39</v>
      </c>
      <c r="C98" s="12" t="str" cm="1">
        <f t="array" ref="C98">_xlfn.IFS(Medical_Examinations!$B98&gt;=30,"Obesity",Medical_Examinations!$B98&gt;=25,"Overweight",Medical_Examinations!$B98&gt;=18.5,"Normal Weight",TRUE,"Underweight")</f>
        <v>Obesity</v>
      </c>
      <c r="D98" s="12">
        <v>4.1100000000000003</v>
      </c>
      <c r="E98" s="12" t="str" cm="1">
        <f t="array" ref="E98">_xlfn.IFS(Medical_Examinations!$D98&gt;6.5,"Diabetes",Medical_Examinations!$D98&gt;5.7,"Prediabetes",TRUE,"Normal")</f>
        <v>Normal</v>
      </c>
      <c r="F98" s="12" t="s">
        <v>10</v>
      </c>
      <c r="G98" s="12" t="s">
        <v>9</v>
      </c>
      <c r="H98" s="12" t="s">
        <v>9</v>
      </c>
      <c r="I98" s="12">
        <v>0</v>
      </c>
      <c r="J98" s="13" t="s">
        <v>10</v>
      </c>
    </row>
    <row r="99" spans="1:10" x14ac:dyDescent="0.3">
      <c r="A99" s="14" t="s">
        <v>108</v>
      </c>
      <c r="B99" s="15">
        <v>44.34</v>
      </c>
      <c r="C99" s="15" t="str" cm="1">
        <f t="array" ref="C99">_xlfn.IFS(Medical_Examinations!$B99&gt;=30,"Obesity",Medical_Examinations!$B99&gt;=25,"Overweight",Medical_Examinations!$B99&gt;=18.5,"Normal Weight",TRUE,"Underweight")</f>
        <v>Obesity</v>
      </c>
      <c r="D99" s="15">
        <v>4.0199999999999996</v>
      </c>
      <c r="E99" s="15" t="str" cm="1">
        <f t="array" ref="E99">_xlfn.IFS(Medical_Examinations!$D99&gt;6.5,"Diabetes",Medical_Examinations!$D99&gt;5.7,"Prediabetes",TRUE,"Normal")</f>
        <v>Normal</v>
      </c>
      <c r="F99" s="15" t="s">
        <v>10</v>
      </c>
      <c r="G99" s="15" t="s">
        <v>9</v>
      </c>
      <c r="H99" s="15" t="s">
        <v>9</v>
      </c>
      <c r="I99" s="15">
        <v>2</v>
      </c>
      <c r="J99" s="16" t="s">
        <v>10</v>
      </c>
    </row>
    <row r="100" spans="1:10" x14ac:dyDescent="0.3">
      <c r="A100" s="11" t="s">
        <v>109</v>
      </c>
      <c r="B100" s="12">
        <v>41.51</v>
      </c>
      <c r="C100" s="12" t="str" cm="1">
        <f t="array" ref="C100">_xlfn.IFS(Medical_Examinations!$B100&gt;=30,"Obesity",Medical_Examinations!$B100&gt;=25,"Overweight",Medical_Examinations!$B100&gt;=18.5,"Normal Weight",TRUE,"Underweight")</f>
        <v>Obesity</v>
      </c>
      <c r="D100" s="12">
        <v>6.92</v>
      </c>
      <c r="E100" s="12" t="str" cm="1">
        <f t="array" ref="E100">_xlfn.IFS(Medical_Examinations!$D100&gt;6.5,"Diabetes",Medical_Examinations!$D100&gt;5.7,"Prediabetes",TRUE,"Normal")</f>
        <v>Diabetes</v>
      </c>
      <c r="F100" s="12" t="s">
        <v>9</v>
      </c>
      <c r="G100" s="12" t="s">
        <v>9</v>
      </c>
      <c r="H100" s="12" t="s">
        <v>9</v>
      </c>
      <c r="I100" s="12">
        <v>0</v>
      </c>
      <c r="J100" s="13" t="s">
        <v>10</v>
      </c>
    </row>
    <row r="101" spans="1:10" x14ac:dyDescent="0.3">
      <c r="A101" s="14" t="s">
        <v>110</v>
      </c>
      <c r="B101" s="15">
        <v>48.2</v>
      </c>
      <c r="C101" s="15" t="str" cm="1">
        <f t="array" ref="C101">_xlfn.IFS(Medical_Examinations!$B101&gt;=30,"Obesity",Medical_Examinations!$B101&gt;=25,"Overweight",Medical_Examinations!$B101&gt;=18.5,"Normal Weight",TRUE,"Underweight")</f>
        <v>Obesity</v>
      </c>
      <c r="D101" s="15">
        <v>4.84</v>
      </c>
      <c r="E101" s="15" t="str" cm="1">
        <f t="array" ref="E101">_xlfn.IFS(Medical_Examinations!$D101&gt;6.5,"Diabetes",Medical_Examinations!$D101&gt;5.7,"Prediabetes",TRUE,"Normal")</f>
        <v>Normal</v>
      </c>
      <c r="F101" s="15" t="s">
        <v>9</v>
      </c>
      <c r="G101" s="15" t="s">
        <v>9</v>
      </c>
      <c r="H101" s="15" t="s">
        <v>9</v>
      </c>
      <c r="I101" s="15">
        <v>0</v>
      </c>
      <c r="J101" s="16" t="s">
        <v>10</v>
      </c>
    </row>
    <row r="102" spans="1:10" x14ac:dyDescent="0.3">
      <c r="A102" s="11" t="s">
        <v>111</v>
      </c>
      <c r="B102" s="12">
        <v>35.75</v>
      </c>
      <c r="C102" s="12" t="str" cm="1">
        <f t="array" ref="C102">_xlfn.IFS(Medical_Examinations!$B102&gt;=30,"Obesity",Medical_Examinations!$B102&gt;=25,"Overweight",Medical_Examinations!$B102&gt;=18.5,"Normal Weight",TRUE,"Underweight")</f>
        <v>Obesity</v>
      </c>
      <c r="D102" s="12">
        <v>8</v>
      </c>
      <c r="E102" s="12" t="str" cm="1">
        <f t="array" ref="E102">_xlfn.IFS(Medical_Examinations!$D102&gt;6.5,"Diabetes",Medical_Examinations!$D102&gt;5.7,"Prediabetes",TRUE,"Normal")</f>
        <v>Diabetes</v>
      </c>
      <c r="F102" s="12" t="s">
        <v>10</v>
      </c>
      <c r="G102" s="12" t="s">
        <v>9</v>
      </c>
      <c r="H102" s="12" t="s">
        <v>9</v>
      </c>
      <c r="I102" s="12">
        <v>0</v>
      </c>
      <c r="J102" s="13" t="s">
        <v>10</v>
      </c>
    </row>
    <row r="103" spans="1:10" x14ac:dyDescent="0.3">
      <c r="A103" s="14" t="s">
        <v>112</v>
      </c>
      <c r="B103" s="15">
        <v>53.81</v>
      </c>
      <c r="C103" s="15" t="str" cm="1">
        <f t="array" ref="C103">_xlfn.IFS(Medical_Examinations!$B103&gt;=30,"Obesity",Medical_Examinations!$B103&gt;=25,"Overweight",Medical_Examinations!$B103&gt;=18.5,"Normal Weight",TRUE,"Underweight")</f>
        <v>Obesity</v>
      </c>
      <c r="D103" s="15">
        <v>8.77</v>
      </c>
      <c r="E103" s="15" t="str" cm="1">
        <f t="array" ref="E103">_xlfn.IFS(Medical_Examinations!$D103&gt;6.5,"Diabetes",Medical_Examinations!$D103&gt;5.7,"Prediabetes",TRUE,"Normal")</f>
        <v>Diabetes</v>
      </c>
      <c r="F103" s="15" t="s">
        <v>10</v>
      </c>
      <c r="G103" s="15" t="s">
        <v>9</v>
      </c>
      <c r="H103" s="15" t="s">
        <v>9</v>
      </c>
      <c r="I103" s="15">
        <v>0</v>
      </c>
      <c r="J103" s="16" t="s">
        <v>10</v>
      </c>
    </row>
    <row r="104" spans="1:10" x14ac:dyDescent="0.3">
      <c r="A104" s="11" t="s">
        <v>113</v>
      </c>
      <c r="B104" s="12">
        <v>49.48</v>
      </c>
      <c r="C104" s="12" t="str" cm="1">
        <f t="array" ref="C104">_xlfn.IFS(Medical_Examinations!$B104&gt;=30,"Obesity",Medical_Examinations!$B104&gt;=25,"Overweight",Medical_Examinations!$B104&gt;=18.5,"Normal Weight",TRUE,"Underweight")</f>
        <v>Obesity</v>
      </c>
      <c r="D104" s="12">
        <v>4.96</v>
      </c>
      <c r="E104" s="12" t="str" cm="1">
        <f t="array" ref="E104">_xlfn.IFS(Medical_Examinations!$D104&gt;6.5,"Diabetes",Medical_Examinations!$D104&gt;5.7,"Prediabetes",TRUE,"Normal")</f>
        <v>Normal</v>
      </c>
      <c r="F104" s="12" t="s">
        <v>9</v>
      </c>
      <c r="G104" s="12" t="s">
        <v>9</v>
      </c>
      <c r="H104" s="12" t="s">
        <v>19</v>
      </c>
      <c r="I104" s="12">
        <v>1</v>
      </c>
      <c r="J104" s="13" t="s">
        <v>10</v>
      </c>
    </row>
    <row r="105" spans="1:10" x14ac:dyDescent="0.3">
      <c r="A105" s="14" t="s">
        <v>114</v>
      </c>
      <c r="B105" s="15">
        <v>34.1</v>
      </c>
      <c r="C105" s="15" t="str" cm="1">
        <f t="array" ref="C105">_xlfn.IFS(Medical_Examinations!$B105&gt;=30,"Obesity",Medical_Examinations!$B105&gt;=25,"Overweight",Medical_Examinations!$B105&gt;=18.5,"Normal Weight",TRUE,"Underweight")</f>
        <v>Obesity</v>
      </c>
      <c r="D105" s="15">
        <v>4.43</v>
      </c>
      <c r="E105" s="15" t="str" cm="1">
        <f t="array" ref="E105">_xlfn.IFS(Medical_Examinations!$D105&gt;6.5,"Diabetes",Medical_Examinations!$D105&gt;5.7,"Prediabetes",TRUE,"Normal")</f>
        <v>Normal</v>
      </c>
      <c r="F105" s="15" t="s">
        <v>10</v>
      </c>
      <c r="G105" s="15" t="s">
        <v>9</v>
      </c>
      <c r="H105" s="15" t="s">
        <v>9</v>
      </c>
      <c r="I105" s="15">
        <v>0</v>
      </c>
      <c r="J105" s="16" t="s">
        <v>10</v>
      </c>
    </row>
    <row r="106" spans="1:10" x14ac:dyDescent="0.3">
      <c r="A106" s="11" t="s">
        <v>115</v>
      </c>
      <c r="B106" s="12">
        <v>35.299999999999997</v>
      </c>
      <c r="C106" s="12" t="str" cm="1">
        <f t="array" ref="C106">_xlfn.IFS(Medical_Examinations!$B106&gt;=30,"Obesity",Medical_Examinations!$B106&gt;=25,"Overweight",Medical_Examinations!$B106&gt;=18.5,"Normal Weight",TRUE,"Underweight")</f>
        <v>Obesity</v>
      </c>
      <c r="D106" s="12">
        <v>5.82</v>
      </c>
      <c r="E106" s="12" t="str" cm="1">
        <f t="array" ref="E106">_xlfn.IFS(Medical_Examinations!$D106&gt;6.5,"Diabetes",Medical_Examinations!$D106&gt;5.7,"Prediabetes",TRUE,"Normal")</f>
        <v>Prediabetes</v>
      </c>
      <c r="F106" s="12" t="s">
        <v>10</v>
      </c>
      <c r="G106" s="12" t="s">
        <v>9</v>
      </c>
      <c r="H106" s="12" t="s">
        <v>19</v>
      </c>
      <c r="I106" s="12">
        <v>1</v>
      </c>
      <c r="J106" s="13" t="s">
        <v>10</v>
      </c>
    </row>
    <row r="107" spans="1:10" x14ac:dyDescent="0.3">
      <c r="A107" s="14" t="s">
        <v>116</v>
      </c>
      <c r="B107" s="15">
        <v>43.83</v>
      </c>
      <c r="C107" s="15" t="str" cm="1">
        <f t="array" ref="C107">_xlfn.IFS(Medical_Examinations!$B107&gt;=30,"Obesity",Medical_Examinations!$B107&gt;=25,"Overweight",Medical_Examinations!$B107&gt;=18.5,"Normal Weight",TRUE,"Underweight")</f>
        <v>Obesity</v>
      </c>
      <c r="D107" s="15">
        <v>6.03</v>
      </c>
      <c r="E107" s="15" t="str" cm="1">
        <f t="array" ref="E107">_xlfn.IFS(Medical_Examinations!$D107&gt;6.5,"Diabetes",Medical_Examinations!$D107&gt;5.7,"Prediabetes",TRUE,"Normal")</f>
        <v>Prediabetes</v>
      </c>
      <c r="F107" s="15" t="s">
        <v>10</v>
      </c>
      <c r="G107" s="15" t="s">
        <v>9</v>
      </c>
      <c r="H107" s="15" t="s">
        <v>9</v>
      </c>
      <c r="I107" s="15">
        <v>2</v>
      </c>
      <c r="J107" s="16" t="s">
        <v>10</v>
      </c>
    </row>
    <row r="108" spans="1:10" x14ac:dyDescent="0.3">
      <c r="A108" s="11" t="s">
        <v>117</v>
      </c>
      <c r="B108" s="12">
        <v>50.07</v>
      </c>
      <c r="C108" s="12" t="str" cm="1">
        <f t="array" ref="C108">_xlfn.IFS(Medical_Examinations!$B108&gt;=30,"Obesity",Medical_Examinations!$B108&gt;=25,"Overweight",Medical_Examinations!$B108&gt;=18.5,"Normal Weight",TRUE,"Underweight")</f>
        <v>Obesity</v>
      </c>
      <c r="D108" s="12">
        <v>9.27</v>
      </c>
      <c r="E108" s="12" t="str" cm="1">
        <f t="array" ref="E108">_xlfn.IFS(Medical_Examinations!$D108&gt;6.5,"Diabetes",Medical_Examinations!$D108&gt;5.7,"Prediabetes",TRUE,"Normal")</f>
        <v>Diabetes</v>
      </c>
      <c r="F108" s="12" t="s">
        <v>9</v>
      </c>
      <c r="G108" s="12" t="s">
        <v>9</v>
      </c>
      <c r="H108" s="12" t="s">
        <v>9</v>
      </c>
      <c r="I108" s="12">
        <v>0</v>
      </c>
      <c r="J108" s="13" t="s">
        <v>10</v>
      </c>
    </row>
    <row r="109" spans="1:10" x14ac:dyDescent="0.3">
      <c r="A109" s="14" t="s">
        <v>118</v>
      </c>
      <c r="B109" s="15">
        <v>32.774999999999999</v>
      </c>
      <c r="C109" s="15" t="str" cm="1">
        <f t="array" ref="C109">_xlfn.IFS(Medical_Examinations!$B109&gt;=30,"Obesity",Medical_Examinations!$B109&gt;=25,"Overweight",Medical_Examinations!$B109&gt;=18.5,"Normal Weight",TRUE,"Underweight")</f>
        <v>Obesity</v>
      </c>
      <c r="D109" s="15">
        <v>5.53</v>
      </c>
      <c r="E109" s="15" t="str" cm="1">
        <f t="array" ref="E109">_xlfn.IFS(Medical_Examinations!$D109&gt;6.5,"Diabetes",Medical_Examinations!$D109&gt;5.7,"Prediabetes",TRUE,"Normal")</f>
        <v>Normal</v>
      </c>
      <c r="F109" s="15" t="s">
        <v>9</v>
      </c>
      <c r="G109" s="15" t="s">
        <v>9</v>
      </c>
      <c r="H109" s="15" t="s">
        <v>9</v>
      </c>
      <c r="I109" s="15">
        <v>0</v>
      </c>
      <c r="J109" s="16" t="s">
        <v>10</v>
      </c>
    </row>
    <row r="110" spans="1:10" x14ac:dyDescent="0.3">
      <c r="A110" s="11" t="s">
        <v>119</v>
      </c>
      <c r="B110" s="12">
        <v>34.104999999999997</v>
      </c>
      <c r="C110" s="12" t="str" cm="1">
        <f t="array" ref="C110">_xlfn.IFS(Medical_Examinations!$B110&gt;=30,"Obesity",Medical_Examinations!$B110&gt;=25,"Overweight",Medical_Examinations!$B110&gt;=18.5,"Normal Weight",TRUE,"Underweight")</f>
        <v>Obesity</v>
      </c>
      <c r="D110" s="12">
        <v>5.07</v>
      </c>
      <c r="E110" s="12" t="str" cm="1">
        <f t="array" ref="E110">_xlfn.IFS(Medical_Examinations!$D110&gt;6.5,"Diabetes",Medical_Examinations!$D110&gt;5.7,"Prediabetes",TRUE,"Normal")</f>
        <v>Normal</v>
      </c>
      <c r="F110" s="12" t="s">
        <v>9</v>
      </c>
      <c r="G110" s="12" t="s">
        <v>9</v>
      </c>
      <c r="H110" s="12" t="s">
        <v>9</v>
      </c>
      <c r="I110" s="12">
        <v>1</v>
      </c>
      <c r="J110" s="13" t="s">
        <v>10</v>
      </c>
    </row>
    <row r="111" spans="1:10" x14ac:dyDescent="0.3">
      <c r="A111" s="14" t="s">
        <v>120</v>
      </c>
      <c r="B111" s="15">
        <v>48.93</v>
      </c>
      <c r="C111" s="15" t="str" cm="1">
        <f t="array" ref="C111">_xlfn.IFS(Medical_Examinations!$B111&gt;=30,"Obesity",Medical_Examinations!$B111&gt;=25,"Overweight",Medical_Examinations!$B111&gt;=18.5,"Normal Weight",TRUE,"Underweight")</f>
        <v>Obesity</v>
      </c>
      <c r="D111" s="15">
        <v>11.17</v>
      </c>
      <c r="E111" s="15" t="str" cm="1">
        <f t="array" ref="E111">_xlfn.IFS(Medical_Examinations!$D111&gt;6.5,"Diabetes",Medical_Examinations!$D111&gt;5.7,"Prediabetes",TRUE,"Normal")</f>
        <v>Diabetes</v>
      </c>
      <c r="F111" s="15" t="s">
        <v>10</v>
      </c>
      <c r="G111" s="15" t="s">
        <v>9</v>
      </c>
      <c r="H111" s="15" t="s">
        <v>9</v>
      </c>
      <c r="I111" s="15">
        <v>1</v>
      </c>
      <c r="J111" s="16" t="s">
        <v>10</v>
      </c>
    </row>
    <row r="112" spans="1:10" x14ac:dyDescent="0.3">
      <c r="A112" s="11" t="s">
        <v>121</v>
      </c>
      <c r="B112" s="12">
        <v>37.07</v>
      </c>
      <c r="C112" s="12" t="str" cm="1">
        <f t="array" ref="C112">_xlfn.IFS(Medical_Examinations!$B112&gt;=30,"Obesity",Medical_Examinations!$B112&gt;=25,"Overweight",Medical_Examinations!$B112&gt;=18.5,"Normal Weight",TRUE,"Underweight")</f>
        <v>Obesity</v>
      </c>
      <c r="D112" s="12">
        <v>6.14</v>
      </c>
      <c r="E112" s="12" t="str" cm="1">
        <f t="array" ref="E112">_xlfn.IFS(Medical_Examinations!$D112&gt;6.5,"Diabetes",Medical_Examinations!$D112&gt;5.7,"Prediabetes",TRUE,"Normal")</f>
        <v>Prediabetes</v>
      </c>
      <c r="F112" s="12" t="s">
        <v>10</v>
      </c>
      <c r="G112" s="12" t="s">
        <v>9</v>
      </c>
      <c r="H112" s="12" t="s">
        <v>9</v>
      </c>
      <c r="I112" s="12">
        <v>0</v>
      </c>
      <c r="J112" s="13" t="s">
        <v>10</v>
      </c>
    </row>
    <row r="113" spans="1:10" x14ac:dyDescent="0.3">
      <c r="A113" s="14" t="s">
        <v>122</v>
      </c>
      <c r="B113" s="15">
        <v>51.51</v>
      </c>
      <c r="C113" s="15" t="str" cm="1">
        <f t="array" ref="C113">_xlfn.IFS(Medical_Examinations!$B113&gt;=30,"Obesity",Medical_Examinations!$B113&gt;=25,"Overweight",Medical_Examinations!$B113&gt;=18.5,"Normal Weight",TRUE,"Underweight")</f>
        <v>Obesity</v>
      </c>
      <c r="D113" s="15">
        <v>6.26</v>
      </c>
      <c r="E113" s="15" t="str" cm="1">
        <f t="array" ref="E113">_xlfn.IFS(Medical_Examinations!$D113&gt;6.5,"Diabetes",Medical_Examinations!$D113&gt;5.7,"Prediabetes",TRUE,"Normal")</f>
        <v>Prediabetes</v>
      </c>
      <c r="F113" s="15" t="s">
        <v>10</v>
      </c>
      <c r="G113" s="15" t="s">
        <v>9</v>
      </c>
      <c r="H113" s="15" t="s">
        <v>19</v>
      </c>
      <c r="I113" s="15">
        <v>1</v>
      </c>
      <c r="J113" s="16" t="s">
        <v>10</v>
      </c>
    </row>
    <row r="114" spans="1:10" x14ac:dyDescent="0.3">
      <c r="A114" s="11" t="s">
        <v>123</v>
      </c>
      <c r="B114" s="12">
        <v>34.799999999999997</v>
      </c>
      <c r="C114" s="12" t="str" cm="1">
        <f t="array" ref="C114">_xlfn.IFS(Medical_Examinations!$B114&gt;=30,"Obesity",Medical_Examinations!$B114&gt;=25,"Overweight",Medical_Examinations!$B114&gt;=18.5,"Normal Weight",TRUE,"Underweight")</f>
        <v>Obesity</v>
      </c>
      <c r="D114" s="12">
        <v>4.72</v>
      </c>
      <c r="E114" s="12" t="str" cm="1">
        <f t="array" ref="E114">_xlfn.IFS(Medical_Examinations!$D114&gt;6.5,"Diabetes",Medical_Examinations!$D114&gt;5.7,"Prediabetes",TRUE,"Normal")</f>
        <v>Normal</v>
      </c>
      <c r="F114" s="12" t="s">
        <v>10</v>
      </c>
      <c r="G114" s="12" t="s">
        <v>9</v>
      </c>
      <c r="H114" s="12" t="s">
        <v>9</v>
      </c>
      <c r="I114" s="12">
        <v>0</v>
      </c>
      <c r="J114" s="13" t="s">
        <v>10</v>
      </c>
    </row>
    <row r="115" spans="1:10" x14ac:dyDescent="0.3">
      <c r="A115" s="14" t="s">
        <v>124</v>
      </c>
      <c r="B115" s="15">
        <v>36.67</v>
      </c>
      <c r="C115" s="15" t="str" cm="1">
        <f t="array" ref="C115">_xlfn.IFS(Medical_Examinations!$B115&gt;=30,"Obesity",Medical_Examinations!$B115&gt;=25,"Overweight",Medical_Examinations!$B115&gt;=18.5,"Normal Weight",TRUE,"Underweight")</f>
        <v>Obesity</v>
      </c>
      <c r="D115" s="15">
        <v>5.18</v>
      </c>
      <c r="E115" s="15" t="str" cm="1">
        <f t="array" ref="E115">_xlfn.IFS(Medical_Examinations!$D115&gt;6.5,"Diabetes",Medical_Examinations!$D115&gt;5.7,"Prediabetes",TRUE,"Normal")</f>
        <v>Normal</v>
      </c>
      <c r="F115" s="15" t="s">
        <v>9</v>
      </c>
      <c r="G115" s="15" t="s">
        <v>9</v>
      </c>
      <c r="H115" s="15" t="s">
        <v>9</v>
      </c>
      <c r="I115" s="15">
        <v>1</v>
      </c>
      <c r="J115" s="16" t="s">
        <v>10</v>
      </c>
    </row>
    <row r="116" spans="1:10" x14ac:dyDescent="0.3">
      <c r="A116" s="11" t="s">
        <v>125</v>
      </c>
      <c r="B116" s="12">
        <v>30.9</v>
      </c>
      <c r="C116" s="12" t="str" cm="1">
        <f t="array" ref="C116">_xlfn.IFS(Medical_Examinations!$B116&gt;=30,"Obesity",Medical_Examinations!$B116&gt;=25,"Overweight",Medical_Examinations!$B116&gt;=18.5,"Normal Weight",TRUE,"Underweight")</f>
        <v>Obesity</v>
      </c>
      <c r="D116" s="12">
        <v>9.4</v>
      </c>
      <c r="E116" s="12" t="str" cm="1">
        <f t="array" ref="E116">_xlfn.IFS(Medical_Examinations!$D116&gt;6.5,"Diabetes",Medical_Examinations!$D116&gt;5.7,"Prediabetes",TRUE,"Normal")</f>
        <v>Diabetes</v>
      </c>
      <c r="F116" s="12" t="s">
        <v>9</v>
      </c>
      <c r="G116" s="12" t="s">
        <v>9</v>
      </c>
      <c r="H116" s="12" t="s">
        <v>9</v>
      </c>
      <c r="I116" s="12">
        <v>2</v>
      </c>
      <c r="J116" s="13" t="s">
        <v>10</v>
      </c>
    </row>
    <row r="117" spans="1:10" x14ac:dyDescent="0.3">
      <c r="A117" s="14" t="s">
        <v>126</v>
      </c>
      <c r="B117" s="15">
        <v>30.495000000000001</v>
      </c>
      <c r="C117" s="15" t="str" cm="1">
        <f t="array" ref="C117">_xlfn.IFS(Medical_Examinations!$B117&gt;=30,"Obesity",Medical_Examinations!$B117&gt;=25,"Overweight",Medical_Examinations!$B117&gt;=18.5,"Normal Weight",TRUE,"Underweight")</f>
        <v>Obesity</v>
      </c>
      <c r="D117" s="15">
        <v>6.29</v>
      </c>
      <c r="E117" s="15" t="str" cm="1">
        <f t="array" ref="E117">_xlfn.IFS(Medical_Examinations!$D117&gt;6.5,"Diabetes",Medical_Examinations!$D117&gt;5.7,"Prediabetes",TRUE,"Normal")</f>
        <v>Prediabetes</v>
      </c>
      <c r="F117" s="15" t="s">
        <v>9</v>
      </c>
      <c r="G117" s="15" t="s">
        <v>9</v>
      </c>
      <c r="H117" s="15" t="s">
        <v>9</v>
      </c>
      <c r="I117" s="15">
        <v>0</v>
      </c>
      <c r="J117" s="16" t="s">
        <v>10</v>
      </c>
    </row>
    <row r="118" spans="1:10" x14ac:dyDescent="0.3">
      <c r="A118" s="11" t="s">
        <v>127</v>
      </c>
      <c r="B118" s="12">
        <v>44.88</v>
      </c>
      <c r="C118" s="12" t="str" cm="1">
        <f t="array" ref="C118">_xlfn.IFS(Medical_Examinations!$B118&gt;=30,"Obesity",Medical_Examinations!$B118&gt;=25,"Overweight",Medical_Examinations!$B118&gt;=18.5,"Normal Weight",TRUE,"Underweight")</f>
        <v>Obesity</v>
      </c>
      <c r="D118" s="12">
        <v>6.04</v>
      </c>
      <c r="E118" s="12" t="str" cm="1">
        <f t="array" ref="E118">_xlfn.IFS(Medical_Examinations!$D118&gt;6.5,"Diabetes",Medical_Examinations!$D118&gt;5.7,"Prediabetes",TRUE,"Normal")</f>
        <v>Prediabetes</v>
      </c>
      <c r="F118" s="12" t="s">
        <v>9</v>
      </c>
      <c r="G118" s="12" t="s">
        <v>9</v>
      </c>
      <c r="H118" s="12" t="s">
        <v>19</v>
      </c>
      <c r="I118" s="12">
        <v>1</v>
      </c>
      <c r="J118" s="13" t="s">
        <v>10</v>
      </c>
    </row>
    <row r="119" spans="1:10" x14ac:dyDescent="0.3">
      <c r="A119" s="14" t="s">
        <v>128</v>
      </c>
      <c r="B119" s="15">
        <v>44.32</v>
      </c>
      <c r="C119" s="15" t="str" cm="1">
        <f t="array" ref="C119">_xlfn.IFS(Medical_Examinations!$B119&gt;=30,"Obesity",Medical_Examinations!$B119&gt;=25,"Overweight",Medical_Examinations!$B119&gt;=18.5,"Normal Weight",TRUE,"Underweight")</f>
        <v>Obesity</v>
      </c>
      <c r="D119" s="15">
        <v>10.55</v>
      </c>
      <c r="E119" s="15" t="str" cm="1">
        <f t="array" ref="E119">_xlfn.IFS(Medical_Examinations!$D119&gt;6.5,"Diabetes",Medical_Examinations!$D119&gt;5.7,"Prediabetes",TRUE,"Normal")</f>
        <v>Diabetes</v>
      </c>
      <c r="F119" s="15" t="s">
        <v>9</v>
      </c>
      <c r="G119" s="15" t="s">
        <v>9</v>
      </c>
      <c r="H119" s="15" t="s">
        <v>9</v>
      </c>
      <c r="I119" s="15">
        <v>0</v>
      </c>
      <c r="J119" s="16" t="s">
        <v>10</v>
      </c>
    </row>
    <row r="120" spans="1:10" x14ac:dyDescent="0.3">
      <c r="A120" s="11" t="s">
        <v>129</v>
      </c>
      <c r="B120" s="12">
        <v>46.39</v>
      </c>
      <c r="C120" s="12" t="str" cm="1">
        <f t="array" ref="C120">_xlfn.IFS(Medical_Examinations!$B120&gt;=30,"Obesity",Medical_Examinations!$B120&gt;=25,"Overweight",Medical_Examinations!$B120&gt;=18.5,"Normal Weight",TRUE,"Underweight")</f>
        <v>Obesity</v>
      </c>
      <c r="D120" s="12">
        <v>5.09</v>
      </c>
      <c r="E120" s="12" t="str" cm="1">
        <f t="array" ref="E120">_xlfn.IFS(Medical_Examinations!$D120&gt;6.5,"Diabetes",Medical_Examinations!$D120&gt;5.7,"Prediabetes",TRUE,"Normal")</f>
        <v>Normal</v>
      </c>
      <c r="F120" s="12" t="s">
        <v>9</v>
      </c>
      <c r="G120" s="12" t="s">
        <v>9</v>
      </c>
      <c r="H120" s="12" t="s">
        <v>9</v>
      </c>
      <c r="I120" s="12">
        <v>0</v>
      </c>
      <c r="J120" s="13" t="s">
        <v>10</v>
      </c>
    </row>
    <row r="121" spans="1:10" x14ac:dyDescent="0.3">
      <c r="A121" s="14" t="s">
        <v>130</v>
      </c>
      <c r="B121" s="15">
        <v>42.13</v>
      </c>
      <c r="C121" s="15" t="str" cm="1">
        <f t="array" ref="C121">_xlfn.IFS(Medical_Examinations!$B121&gt;=30,"Obesity",Medical_Examinations!$B121&gt;=25,"Overweight",Medical_Examinations!$B121&gt;=18.5,"Normal Weight",TRUE,"Underweight")</f>
        <v>Obesity</v>
      </c>
      <c r="D121" s="15">
        <v>5.2</v>
      </c>
      <c r="E121" s="15" t="str" cm="1">
        <f t="array" ref="E121">_xlfn.IFS(Medical_Examinations!$D121&gt;6.5,"Diabetes",Medical_Examinations!$D121&gt;5.7,"Prediabetes",TRUE,"Normal")</f>
        <v>Normal</v>
      </c>
      <c r="F121" s="15" t="s">
        <v>10</v>
      </c>
      <c r="G121" s="15" t="s">
        <v>9</v>
      </c>
      <c r="H121" s="15" t="s">
        <v>9</v>
      </c>
      <c r="I121" s="15">
        <v>1</v>
      </c>
      <c r="J121" s="16" t="s">
        <v>10</v>
      </c>
    </row>
    <row r="122" spans="1:10" x14ac:dyDescent="0.3">
      <c r="A122" s="11" t="s">
        <v>131</v>
      </c>
      <c r="B122" s="12">
        <v>30.78</v>
      </c>
      <c r="C122" s="12" t="str" cm="1">
        <f t="array" ref="C122">_xlfn.IFS(Medical_Examinations!$B122&gt;=30,"Obesity",Medical_Examinations!$B122&gt;=25,"Overweight",Medical_Examinations!$B122&gt;=18.5,"Normal Weight",TRUE,"Underweight")</f>
        <v>Obesity</v>
      </c>
      <c r="D122" s="12">
        <v>8.4499999999999993</v>
      </c>
      <c r="E122" s="12" t="str" cm="1">
        <f t="array" ref="E122">_xlfn.IFS(Medical_Examinations!$D122&gt;6.5,"Diabetes",Medical_Examinations!$D122&gt;5.7,"Prediabetes",TRUE,"Normal")</f>
        <v>Diabetes</v>
      </c>
      <c r="F122" s="12" t="s">
        <v>10</v>
      </c>
      <c r="G122" s="12" t="s">
        <v>9</v>
      </c>
      <c r="H122" s="12" t="s">
        <v>9</v>
      </c>
      <c r="I122" s="12">
        <v>0</v>
      </c>
      <c r="J122" s="13" t="s">
        <v>10</v>
      </c>
    </row>
    <row r="123" spans="1:10" x14ac:dyDescent="0.3">
      <c r="A123" s="14" t="s">
        <v>132</v>
      </c>
      <c r="B123" s="15">
        <v>31.35</v>
      </c>
      <c r="C123" s="15" t="str" cm="1">
        <f t="array" ref="C123">_xlfn.IFS(Medical_Examinations!$B123&gt;=30,"Obesity",Medical_Examinations!$B123&gt;=25,"Overweight",Medical_Examinations!$B123&gt;=18.5,"Normal Weight",TRUE,"Underweight")</f>
        <v>Obesity</v>
      </c>
      <c r="D123" s="15">
        <v>9.5399999999999991</v>
      </c>
      <c r="E123" s="15" t="str" cm="1">
        <f t="array" ref="E123">_xlfn.IFS(Medical_Examinations!$D123&gt;6.5,"Diabetes",Medical_Examinations!$D123&gt;5.7,"Prediabetes",TRUE,"Normal")</f>
        <v>Diabetes</v>
      </c>
      <c r="F123" s="15" t="s">
        <v>9</v>
      </c>
      <c r="G123" s="15" t="s">
        <v>9</v>
      </c>
      <c r="H123" s="15" t="s">
        <v>9</v>
      </c>
      <c r="I123" s="15">
        <v>0</v>
      </c>
      <c r="J123" s="16" t="s">
        <v>10</v>
      </c>
    </row>
    <row r="124" spans="1:10" x14ac:dyDescent="0.3">
      <c r="A124" s="11" t="s">
        <v>133</v>
      </c>
      <c r="B124" s="12">
        <v>41.46</v>
      </c>
      <c r="C124" s="12" t="str" cm="1">
        <f t="array" ref="C124">_xlfn.IFS(Medical_Examinations!$B124&gt;=30,"Obesity",Medical_Examinations!$B124&gt;=25,"Overweight",Medical_Examinations!$B124&gt;=18.5,"Normal Weight",TRUE,"Underweight")</f>
        <v>Obesity</v>
      </c>
      <c r="D124" s="12">
        <v>4.99</v>
      </c>
      <c r="E124" s="12" t="str" cm="1">
        <f t="array" ref="E124">_xlfn.IFS(Medical_Examinations!$D124&gt;6.5,"Diabetes",Medical_Examinations!$D124&gt;5.7,"Prediabetes",TRUE,"Normal")</f>
        <v>Normal</v>
      </c>
      <c r="F124" s="12" t="s">
        <v>10</v>
      </c>
      <c r="G124" s="12" t="s">
        <v>9</v>
      </c>
      <c r="H124" s="12" t="s">
        <v>9</v>
      </c>
      <c r="I124" s="12">
        <v>2</v>
      </c>
      <c r="J124" s="13" t="s">
        <v>10</v>
      </c>
    </row>
    <row r="125" spans="1:10" x14ac:dyDescent="0.3">
      <c r="A125" s="14" t="s">
        <v>134</v>
      </c>
      <c r="B125" s="15">
        <v>48</v>
      </c>
      <c r="C125" s="15" t="str" cm="1">
        <f t="array" ref="C125">_xlfn.IFS(Medical_Examinations!$B125&gt;=30,"Obesity",Medical_Examinations!$B125&gt;=25,"Overweight",Medical_Examinations!$B125&gt;=18.5,"Normal Weight",TRUE,"Underweight")</f>
        <v>Obesity</v>
      </c>
      <c r="D125" s="15">
        <v>10.54</v>
      </c>
      <c r="E125" s="15" t="str" cm="1">
        <f t="array" ref="E125">_xlfn.IFS(Medical_Examinations!$D125&gt;6.5,"Diabetes",Medical_Examinations!$D125&gt;5.7,"Prediabetes",TRUE,"Normal")</f>
        <v>Diabetes</v>
      </c>
      <c r="F125" s="15" t="s">
        <v>9</v>
      </c>
      <c r="G125" s="15" t="s">
        <v>9</v>
      </c>
      <c r="H125" s="15" t="s">
        <v>9</v>
      </c>
      <c r="I125" s="15">
        <v>0</v>
      </c>
      <c r="J125" s="16" t="s">
        <v>10</v>
      </c>
    </row>
    <row r="126" spans="1:10" x14ac:dyDescent="0.3">
      <c r="A126" s="11" t="s">
        <v>135</v>
      </c>
      <c r="B126" s="12">
        <v>49.13</v>
      </c>
      <c r="C126" s="12" t="str" cm="1">
        <f t="array" ref="C126">_xlfn.IFS(Medical_Examinations!$B126&gt;=30,"Obesity",Medical_Examinations!$B126&gt;=25,"Overweight",Medical_Examinations!$B126&gt;=18.5,"Normal Weight",TRUE,"Underweight")</f>
        <v>Obesity</v>
      </c>
      <c r="D126" s="12">
        <v>4.54</v>
      </c>
      <c r="E126" s="12" t="str" cm="1">
        <f t="array" ref="E126">_xlfn.IFS(Medical_Examinations!$D126&gt;6.5,"Diabetes",Medical_Examinations!$D126&gt;5.7,"Prediabetes",TRUE,"Normal")</f>
        <v>Normal</v>
      </c>
      <c r="F126" s="12" t="s">
        <v>9</v>
      </c>
      <c r="G126" s="12" t="s">
        <v>9</v>
      </c>
      <c r="H126" s="12" t="s">
        <v>9</v>
      </c>
      <c r="I126" s="12">
        <v>0</v>
      </c>
      <c r="J126" s="13" t="s">
        <v>10</v>
      </c>
    </row>
    <row r="127" spans="1:10" x14ac:dyDescent="0.3">
      <c r="A127" s="14" t="s">
        <v>136</v>
      </c>
      <c r="B127" s="15">
        <v>37.799999999999997</v>
      </c>
      <c r="C127" s="15" t="str" cm="1">
        <f t="array" ref="C127">_xlfn.IFS(Medical_Examinations!$B127&gt;=30,"Obesity",Medical_Examinations!$B127&gt;=25,"Overweight",Medical_Examinations!$B127&gt;=18.5,"Normal Weight",TRUE,"Underweight")</f>
        <v>Obesity</v>
      </c>
      <c r="D127" s="15">
        <v>6.29</v>
      </c>
      <c r="E127" s="15" t="str" cm="1">
        <f t="array" ref="E127">_xlfn.IFS(Medical_Examinations!$D127&gt;6.5,"Diabetes",Medical_Examinations!$D127&gt;5.7,"Prediabetes",TRUE,"Normal")</f>
        <v>Prediabetes</v>
      </c>
      <c r="F127" s="15" t="s">
        <v>9</v>
      </c>
      <c r="G127" s="15" t="s">
        <v>9</v>
      </c>
      <c r="H127" s="15" t="s">
        <v>9</v>
      </c>
      <c r="I127" s="15">
        <v>1</v>
      </c>
      <c r="J127" s="16" t="s">
        <v>10</v>
      </c>
    </row>
    <row r="128" spans="1:10" x14ac:dyDescent="0.3">
      <c r="A128" s="11" t="s">
        <v>137</v>
      </c>
      <c r="B128" s="12">
        <v>38.299999999999997</v>
      </c>
      <c r="C128" s="12" t="str" cm="1">
        <f t="array" ref="C128">_xlfn.IFS(Medical_Examinations!$B128&gt;=30,"Obesity",Medical_Examinations!$B128&gt;=25,"Overweight",Medical_Examinations!$B128&gt;=18.5,"Normal Weight",TRUE,"Underweight")</f>
        <v>Obesity</v>
      </c>
      <c r="D128" s="12">
        <v>9.51</v>
      </c>
      <c r="E128" s="12" t="str" cm="1">
        <f t="array" ref="E128">_xlfn.IFS(Medical_Examinations!$D128&gt;6.5,"Diabetes",Medical_Examinations!$D128&gt;5.7,"Prediabetes",TRUE,"Normal")</f>
        <v>Diabetes</v>
      </c>
      <c r="F128" s="12" t="s">
        <v>9</v>
      </c>
      <c r="G128" s="12" t="s">
        <v>9</v>
      </c>
      <c r="H128" s="12" t="s">
        <v>9</v>
      </c>
      <c r="I128" s="12">
        <v>0</v>
      </c>
      <c r="J128" s="13" t="s">
        <v>10</v>
      </c>
    </row>
    <row r="129" spans="1:10" x14ac:dyDescent="0.3">
      <c r="A129" s="14" t="s">
        <v>138</v>
      </c>
      <c r="B129" s="15">
        <v>32.774999999999999</v>
      </c>
      <c r="C129" s="15" t="str" cm="1">
        <f t="array" ref="C129">_xlfn.IFS(Medical_Examinations!$B129&gt;=30,"Obesity",Medical_Examinations!$B129&gt;=25,"Overweight",Medical_Examinations!$B129&gt;=18.5,"Normal Weight",TRUE,"Underweight")</f>
        <v>Obesity</v>
      </c>
      <c r="D129" s="15">
        <v>4.72</v>
      </c>
      <c r="E129" s="15" t="str" cm="1">
        <f t="array" ref="E129">_xlfn.IFS(Medical_Examinations!$D129&gt;6.5,"Diabetes",Medical_Examinations!$D129&gt;5.7,"Prediabetes",TRUE,"Normal")</f>
        <v>Normal</v>
      </c>
      <c r="F129" s="15" t="s">
        <v>9</v>
      </c>
      <c r="G129" s="15" t="s">
        <v>9</v>
      </c>
      <c r="H129" s="15" t="s">
        <v>9</v>
      </c>
      <c r="I129" s="15">
        <v>0</v>
      </c>
      <c r="J129" s="16" t="s">
        <v>10</v>
      </c>
    </row>
    <row r="130" spans="1:10" x14ac:dyDescent="0.3">
      <c r="A130" s="11" t="s">
        <v>139</v>
      </c>
      <c r="B130" s="12">
        <v>34.200000000000003</v>
      </c>
      <c r="C130" s="12" t="str" cm="1">
        <f t="array" ref="C130">_xlfn.IFS(Medical_Examinations!$B130&gt;=30,"Obesity",Medical_Examinations!$B130&gt;=25,"Overweight",Medical_Examinations!$B130&gt;=18.5,"Normal Weight",TRUE,"Underweight")</f>
        <v>Obesity</v>
      </c>
      <c r="D130" s="12">
        <v>5.91</v>
      </c>
      <c r="E130" s="12" t="str" cm="1">
        <f t="array" ref="E130">_xlfn.IFS(Medical_Examinations!$D130&gt;6.5,"Diabetes",Medical_Examinations!$D130&gt;5.7,"Prediabetes",TRUE,"Normal")</f>
        <v>Prediabetes</v>
      </c>
      <c r="F130" s="12" t="s">
        <v>10</v>
      </c>
      <c r="G130" s="12" t="s">
        <v>9</v>
      </c>
      <c r="H130" s="12" t="s">
        <v>9</v>
      </c>
      <c r="I130" s="12">
        <v>0</v>
      </c>
      <c r="J130" s="13" t="s">
        <v>10</v>
      </c>
    </row>
    <row r="131" spans="1:10" x14ac:dyDescent="0.3">
      <c r="A131" s="14" t="s">
        <v>140</v>
      </c>
      <c r="B131" s="15">
        <v>30.2</v>
      </c>
      <c r="C131" s="15" t="str" cm="1">
        <f t="array" ref="C131">_xlfn.IFS(Medical_Examinations!$B131&gt;=30,"Obesity",Medical_Examinations!$B131&gt;=25,"Overweight",Medical_Examinations!$B131&gt;=18.5,"Normal Weight",TRUE,"Underweight")</f>
        <v>Obesity</v>
      </c>
      <c r="D131" s="15">
        <v>9.58</v>
      </c>
      <c r="E131" s="15" t="str" cm="1">
        <f t="array" ref="E131">_xlfn.IFS(Medical_Examinations!$D131&gt;6.5,"Diabetes",Medical_Examinations!$D131&gt;5.7,"Prediabetes",TRUE,"Normal")</f>
        <v>Diabetes</v>
      </c>
      <c r="F131" s="15" t="s">
        <v>9</v>
      </c>
      <c r="G131" s="15" t="s">
        <v>9</v>
      </c>
      <c r="H131" s="15" t="s">
        <v>9</v>
      </c>
      <c r="I131" s="15">
        <v>0</v>
      </c>
      <c r="J131" s="16" t="s">
        <v>10</v>
      </c>
    </row>
    <row r="132" spans="1:10" x14ac:dyDescent="0.3">
      <c r="A132" s="11" t="s">
        <v>141</v>
      </c>
      <c r="B132" s="12">
        <v>48.32</v>
      </c>
      <c r="C132" s="12" t="str" cm="1">
        <f t="array" ref="C132">_xlfn.IFS(Medical_Examinations!$B132&gt;=30,"Obesity",Medical_Examinations!$B132&gt;=25,"Overweight",Medical_Examinations!$B132&gt;=18.5,"Normal Weight",TRUE,"Underweight")</f>
        <v>Obesity</v>
      </c>
      <c r="D132" s="12">
        <v>5.77</v>
      </c>
      <c r="E132" s="12" t="str" cm="1">
        <f t="array" ref="E132">_xlfn.IFS(Medical_Examinations!$D132&gt;6.5,"Diabetes",Medical_Examinations!$D132&gt;5.7,"Prediabetes",TRUE,"Normal")</f>
        <v>Prediabetes</v>
      </c>
      <c r="F132" s="12" t="s">
        <v>9</v>
      </c>
      <c r="G132" s="12" t="s">
        <v>9</v>
      </c>
      <c r="H132" s="12" t="s">
        <v>9</v>
      </c>
      <c r="I132" s="12">
        <v>0</v>
      </c>
      <c r="J132" s="13" t="s">
        <v>10</v>
      </c>
    </row>
    <row r="133" spans="1:10" x14ac:dyDescent="0.3">
      <c r="A133" s="14" t="s">
        <v>142</v>
      </c>
      <c r="B133" s="15">
        <v>44.86</v>
      </c>
      <c r="C133" s="15" t="str" cm="1">
        <f t="array" ref="C133">_xlfn.IFS(Medical_Examinations!$B133&gt;=30,"Obesity",Medical_Examinations!$B133&gt;=25,"Overweight",Medical_Examinations!$B133&gt;=18.5,"Normal Weight",TRUE,"Underweight")</f>
        <v>Obesity</v>
      </c>
      <c r="D133" s="15">
        <v>4.38</v>
      </c>
      <c r="E133" s="15" t="str" cm="1">
        <f t="array" ref="E133">_xlfn.IFS(Medical_Examinations!$D133&gt;6.5,"Diabetes",Medical_Examinations!$D133&gt;5.7,"Prediabetes",TRUE,"Normal")</f>
        <v>Normal</v>
      </c>
      <c r="F133" s="15" t="s">
        <v>10</v>
      </c>
      <c r="G133" s="15" t="s">
        <v>9</v>
      </c>
      <c r="H133" s="15" t="s">
        <v>9</v>
      </c>
      <c r="I133" s="15">
        <v>0</v>
      </c>
      <c r="J133" s="16" t="s">
        <v>10</v>
      </c>
    </row>
    <row r="134" spans="1:10" x14ac:dyDescent="0.3">
      <c r="A134" s="11" t="s">
        <v>143</v>
      </c>
      <c r="B134" s="12">
        <v>52.15</v>
      </c>
      <c r="C134" s="12" t="str" cm="1">
        <f t="array" ref="C134">_xlfn.IFS(Medical_Examinations!$B134&gt;=30,"Obesity",Medical_Examinations!$B134&gt;=25,"Overweight",Medical_Examinations!$B134&gt;=18.5,"Normal Weight",TRUE,"Underweight")</f>
        <v>Obesity</v>
      </c>
      <c r="D134" s="12">
        <v>5.65</v>
      </c>
      <c r="E134" s="12" t="str" cm="1">
        <f t="array" ref="E134">_xlfn.IFS(Medical_Examinations!$D134&gt;6.5,"Diabetes",Medical_Examinations!$D134&gt;5.7,"Prediabetes",TRUE,"Normal")</f>
        <v>Normal</v>
      </c>
      <c r="F134" s="12" t="s">
        <v>9</v>
      </c>
      <c r="G134" s="12" t="s">
        <v>9</v>
      </c>
      <c r="H134" s="12" t="s">
        <v>9</v>
      </c>
      <c r="I134" s="12">
        <v>1</v>
      </c>
      <c r="J134" s="13" t="s">
        <v>10</v>
      </c>
    </row>
    <row r="135" spans="1:10" x14ac:dyDescent="0.3">
      <c r="A135" s="14" t="s">
        <v>144</v>
      </c>
      <c r="B135" s="15">
        <v>41.12</v>
      </c>
      <c r="C135" s="15" t="str" cm="1">
        <f t="array" ref="C135">_xlfn.IFS(Medical_Examinations!$B135&gt;=30,"Obesity",Medical_Examinations!$B135&gt;=25,"Overweight",Medical_Examinations!$B135&gt;=18.5,"Normal Weight",TRUE,"Underweight")</f>
        <v>Obesity</v>
      </c>
      <c r="D135" s="15">
        <v>7.54</v>
      </c>
      <c r="E135" s="15" t="str" cm="1">
        <f t="array" ref="E135">_xlfn.IFS(Medical_Examinations!$D135&gt;6.5,"Diabetes",Medical_Examinations!$D135&gt;5.7,"Prediabetes",TRUE,"Normal")</f>
        <v>Diabetes</v>
      </c>
      <c r="F135" s="15" t="s">
        <v>10</v>
      </c>
      <c r="G135" s="15" t="s">
        <v>9</v>
      </c>
      <c r="H135" s="15" t="s">
        <v>9</v>
      </c>
      <c r="I135" s="15">
        <v>0</v>
      </c>
      <c r="J135" s="16" t="s">
        <v>10</v>
      </c>
    </row>
    <row r="136" spans="1:10" x14ac:dyDescent="0.3">
      <c r="A136" s="11" t="s">
        <v>145</v>
      </c>
      <c r="B136" s="12">
        <v>38.39</v>
      </c>
      <c r="C136" s="12" t="str" cm="1">
        <f t="array" ref="C136">_xlfn.IFS(Medical_Examinations!$B136&gt;=30,"Obesity",Medical_Examinations!$B136&gt;=25,"Overweight",Medical_Examinations!$B136&gt;=18.5,"Normal Weight",TRUE,"Underweight")</f>
        <v>Obesity</v>
      </c>
      <c r="D136" s="12">
        <v>5.1100000000000003</v>
      </c>
      <c r="E136" s="12" t="str" cm="1">
        <f t="array" ref="E136">_xlfn.IFS(Medical_Examinations!$D136&gt;6.5,"Diabetes",Medical_Examinations!$D136&gt;5.7,"Prediabetes",TRUE,"Normal")</f>
        <v>Normal</v>
      </c>
      <c r="F136" s="12" t="s">
        <v>10</v>
      </c>
      <c r="G136" s="12" t="s">
        <v>9</v>
      </c>
      <c r="H136" s="12" t="s">
        <v>9</v>
      </c>
      <c r="I136" s="12">
        <v>1</v>
      </c>
      <c r="J136" s="13" t="s">
        <v>10</v>
      </c>
    </row>
    <row r="137" spans="1:10" x14ac:dyDescent="0.3">
      <c r="A137" s="14" t="s">
        <v>146</v>
      </c>
      <c r="B137" s="15">
        <v>46.85</v>
      </c>
      <c r="C137" s="15" t="str" cm="1">
        <f t="array" ref="C137">_xlfn.IFS(Medical_Examinations!$B137&gt;=30,"Obesity",Medical_Examinations!$B137&gt;=25,"Overweight",Medical_Examinations!$B137&gt;=18.5,"Normal Weight",TRUE,"Underweight")</f>
        <v>Obesity</v>
      </c>
      <c r="D137" s="15">
        <v>4.25</v>
      </c>
      <c r="E137" s="15" t="str" cm="1">
        <f t="array" ref="E137">_xlfn.IFS(Medical_Examinations!$D137&gt;6.5,"Diabetes",Medical_Examinations!$D137&gt;5.7,"Prediabetes",TRUE,"Normal")</f>
        <v>Normal</v>
      </c>
      <c r="F137" s="15" t="s">
        <v>9</v>
      </c>
      <c r="G137" s="15" t="s">
        <v>9</v>
      </c>
      <c r="H137" s="15" t="s">
        <v>19</v>
      </c>
      <c r="I137" s="15">
        <v>1</v>
      </c>
      <c r="J137" s="16" t="s">
        <v>10</v>
      </c>
    </row>
    <row r="138" spans="1:10" x14ac:dyDescent="0.3">
      <c r="A138" s="11" t="s">
        <v>147</v>
      </c>
      <c r="B138" s="12">
        <v>42.24</v>
      </c>
      <c r="C138" s="12" t="str" cm="1">
        <f t="array" ref="C138">_xlfn.IFS(Medical_Examinations!$B138&gt;=30,"Obesity",Medical_Examinations!$B138&gt;=25,"Overweight",Medical_Examinations!$B138&gt;=18.5,"Normal Weight",TRUE,"Underweight")</f>
        <v>Obesity</v>
      </c>
      <c r="D138" s="12">
        <v>5.55</v>
      </c>
      <c r="E138" s="12" t="str" cm="1">
        <f t="array" ref="E138">_xlfn.IFS(Medical_Examinations!$D138&gt;6.5,"Diabetes",Medical_Examinations!$D138&gt;5.7,"Prediabetes",TRUE,"Normal")</f>
        <v>Normal</v>
      </c>
      <c r="F138" s="12" t="s">
        <v>9</v>
      </c>
      <c r="G138" s="12" t="s">
        <v>10</v>
      </c>
      <c r="H138" s="12" t="s">
        <v>9</v>
      </c>
      <c r="I138" s="12">
        <v>1</v>
      </c>
      <c r="J138" s="13" t="s">
        <v>10</v>
      </c>
    </row>
    <row r="139" spans="1:10" x14ac:dyDescent="0.3">
      <c r="A139" s="14" t="s">
        <v>148</v>
      </c>
      <c r="B139" s="15">
        <v>34.39</v>
      </c>
      <c r="C139" s="15" t="str" cm="1">
        <f t="array" ref="C139">_xlfn.IFS(Medical_Examinations!$B139&gt;=30,"Obesity",Medical_Examinations!$B139&gt;=25,"Overweight",Medical_Examinations!$B139&gt;=18.5,"Normal Weight",TRUE,"Underweight")</f>
        <v>Obesity</v>
      </c>
      <c r="D139" s="15">
        <v>5.78</v>
      </c>
      <c r="E139" s="15" t="str" cm="1">
        <f t="array" ref="E139">_xlfn.IFS(Medical_Examinations!$D139&gt;6.5,"Diabetes",Medical_Examinations!$D139&gt;5.7,"Prediabetes",TRUE,"Normal")</f>
        <v>Prediabetes</v>
      </c>
      <c r="F139" s="15" t="s">
        <v>9</v>
      </c>
      <c r="G139" s="15" t="s">
        <v>9</v>
      </c>
      <c r="H139" s="15" t="s">
        <v>9</v>
      </c>
      <c r="I139" s="15">
        <v>0</v>
      </c>
      <c r="J139" s="16" t="s">
        <v>10</v>
      </c>
    </row>
    <row r="140" spans="1:10" x14ac:dyDescent="0.3">
      <c r="A140" s="11" t="s">
        <v>149</v>
      </c>
      <c r="B140" s="12">
        <v>42.89</v>
      </c>
      <c r="C140" s="12" t="str" cm="1">
        <f t="array" ref="C140">_xlfn.IFS(Medical_Examinations!$B140&gt;=30,"Obesity",Medical_Examinations!$B140&gt;=25,"Overweight",Medical_Examinations!$B140&gt;=18.5,"Normal Weight",TRUE,"Underweight")</f>
        <v>Obesity</v>
      </c>
      <c r="D140" s="12">
        <v>5.28</v>
      </c>
      <c r="E140" s="12" t="str" cm="1">
        <f t="array" ref="E140">_xlfn.IFS(Medical_Examinations!$D140&gt;6.5,"Diabetes",Medical_Examinations!$D140&gt;5.7,"Prediabetes",TRUE,"Normal")</f>
        <v>Normal</v>
      </c>
      <c r="F140" s="12" t="s">
        <v>10</v>
      </c>
      <c r="G140" s="12" t="s">
        <v>9</v>
      </c>
      <c r="H140" s="12" t="s">
        <v>9</v>
      </c>
      <c r="I140" s="12">
        <v>0</v>
      </c>
      <c r="J140" s="13" t="s">
        <v>10</v>
      </c>
    </row>
    <row r="141" spans="1:10" x14ac:dyDescent="0.3">
      <c r="A141" s="14" t="s">
        <v>150</v>
      </c>
      <c r="B141" s="15">
        <v>36.299999999999997</v>
      </c>
      <c r="C141" s="15" t="str" cm="1">
        <f t="array" ref="C141">_xlfn.IFS(Medical_Examinations!$B141&gt;=30,"Obesity",Medical_Examinations!$B141&gt;=25,"Overweight",Medical_Examinations!$B141&gt;=18.5,"Normal Weight",TRUE,"Underweight")</f>
        <v>Obesity</v>
      </c>
      <c r="D141" s="15">
        <v>5.39</v>
      </c>
      <c r="E141" s="15" t="str" cm="1">
        <f t="array" ref="E141">_xlfn.IFS(Medical_Examinations!$D141&gt;6.5,"Diabetes",Medical_Examinations!$D141&gt;5.7,"Prediabetes",TRUE,"Normal")</f>
        <v>Normal</v>
      </c>
      <c r="F141" s="15" t="s">
        <v>9</v>
      </c>
      <c r="G141" s="15" t="s">
        <v>9</v>
      </c>
      <c r="H141" s="15" t="s">
        <v>9</v>
      </c>
      <c r="I141" s="15">
        <v>0</v>
      </c>
      <c r="J141" s="16" t="s">
        <v>10</v>
      </c>
    </row>
    <row r="142" spans="1:10" x14ac:dyDescent="0.3">
      <c r="A142" s="11" t="s">
        <v>151</v>
      </c>
      <c r="B142" s="12">
        <v>35.200000000000003</v>
      </c>
      <c r="C142" s="12" t="str" cm="1">
        <f t="array" ref="C142">_xlfn.IFS(Medical_Examinations!$B142&gt;=30,"Obesity",Medical_Examinations!$B142&gt;=25,"Overweight",Medical_Examinations!$B142&gt;=18.5,"Normal Weight",TRUE,"Underweight")</f>
        <v>Obesity</v>
      </c>
      <c r="D142" s="12">
        <v>8.01</v>
      </c>
      <c r="E142" s="12" t="str" cm="1">
        <f t="array" ref="E142">_xlfn.IFS(Medical_Examinations!$D142&gt;6.5,"Diabetes",Medical_Examinations!$D142&gt;5.7,"Prediabetes",TRUE,"Normal")</f>
        <v>Diabetes</v>
      </c>
      <c r="F142" s="12" t="s">
        <v>10</v>
      </c>
      <c r="G142" s="12" t="s">
        <v>9</v>
      </c>
      <c r="H142" s="12" t="s">
        <v>9</v>
      </c>
      <c r="I142" s="12">
        <v>1</v>
      </c>
      <c r="J142" s="13" t="s">
        <v>10</v>
      </c>
    </row>
    <row r="143" spans="1:10" x14ac:dyDescent="0.3">
      <c r="A143" s="14" t="s">
        <v>152</v>
      </c>
      <c r="B143" s="15">
        <v>53.62</v>
      </c>
      <c r="C143" s="15" t="str" cm="1">
        <f t="array" ref="C143">_xlfn.IFS(Medical_Examinations!$B143&gt;=30,"Obesity",Medical_Examinations!$B143&gt;=25,"Overweight",Medical_Examinations!$B143&gt;=18.5,"Normal Weight",TRUE,"Underweight")</f>
        <v>Obesity</v>
      </c>
      <c r="D143" s="15">
        <v>5.21</v>
      </c>
      <c r="E143" s="15" t="str" cm="1">
        <f t="array" ref="E143">_xlfn.IFS(Medical_Examinations!$D143&gt;6.5,"Diabetes",Medical_Examinations!$D143&gt;5.7,"Prediabetes",TRUE,"Normal")</f>
        <v>Normal</v>
      </c>
      <c r="F143" s="15" t="s">
        <v>9</v>
      </c>
      <c r="G143" s="15" t="s">
        <v>9</v>
      </c>
      <c r="H143" s="15" t="s">
        <v>9</v>
      </c>
      <c r="I143" s="15">
        <v>0</v>
      </c>
      <c r="J143" s="16" t="s">
        <v>10</v>
      </c>
    </row>
    <row r="144" spans="1:10" x14ac:dyDescent="0.3">
      <c r="A144" s="11" t="s">
        <v>153</v>
      </c>
      <c r="B144" s="12">
        <v>36.67</v>
      </c>
      <c r="C144" s="12" t="str" cm="1">
        <f t="array" ref="C144">_xlfn.IFS(Medical_Examinations!$B144&gt;=30,"Obesity",Medical_Examinations!$B144&gt;=25,"Overweight",Medical_Examinations!$B144&gt;=18.5,"Normal Weight",TRUE,"Underweight")</f>
        <v>Obesity</v>
      </c>
      <c r="D144" s="12">
        <v>6.27</v>
      </c>
      <c r="E144" s="12" t="str" cm="1">
        <f t="array" ref="E144">_xlfn.IFS(Medical_Examinations!$D144&gt;6.5,"Diabetes",Medical_Examinations!$D144&gt;5.7,"Prediabetes",TRUE,"Normal")</f>
        <v>Prediabetes</v>
      </c>
      <c r="F144" s="12" t="s">
        <v>9</v>
      </c>
      <c r="G144" s="12" t="s">
        <v>9</v>
      </c>
      <c r="H144" s="12" t="s">
        <v>9</v>
      </c>
      <c r="I144" s="12">
        <v>0</v>
      </c>
      <c r="J144" s="13" t="s">
        <v>10</v>
      </c>
    </row>
    <row r="145" spans="1:10" x14ac:dyDescent="0.3">
      <c r="A145" s="14" t="s">
        <v>154</v>
      </c>
      <c r="B145" s="15">
        <v>33.4</v>
      </c>
      <c r="C145" s="15" t="str" cm="1">
        <f t="array" ref="C145">_xlfn.IFS(Medical_Examinations!$B145&gt;=30,"Obesity",Medical_Examinations!$B145&gt;=25,"Overweight",Medical_Examinations!$B145&gt;=18.5,"Normal Weight",TRUE,"Underweight")</f>
        <v>Obesity</v>
      </c>
      <c r="D145" s="15">
        <v>10.73</v>
      </c>
      <c r="E145" s="15" t="str" cm="1">
        <f t="array" ref="E145">_xlfn.IFS(Medical_Examinations!$D145&gt;6.5,"Diabetes",Medical_Examinations!$D145&gt;5.7,"Prediabetes",TRUE,"Normal")</f>
        <v>Diabetes</v>
      </c>
      <c r="F145" s="15" t="s">
        <v>10</v>
      </c>
      <c r="G145" s="15" t="s">
        <v>9</v>
      </c>
      <c r="H145" s="15" t="s">
        <v>9</v>
      </c>
      <c r="I145" s="15">
        <v>1</v>
      </c>
      <c r="J145" s="16" t="s">
        <v>10</v>
      </c>
    </row>
    <row r="146" spans="1:10" x14ac:dyDescent="0.3">
      <c r="A146" s="11" t="s">
        <v>155</v>
      </c>
      <c r="B146" s="12">
        <v>42.71</v>
      </c>
      <c r="C146" s="12" t="str" cm="1">
        <f t="array" ref="C146">_xlfn.IFS(Medical_Examinations!$B146&gt;=30,"Obesity",Medical_Examinations!$B146&gt;=25,"Overweight",Medical_Examinations!$B146&gt;=18.5,"Normal Weight",TRUE,"Underweight")</f>
        <v>Obesity</v>
      </c>
      <c r="D146" s="12">
        <v>10.52</v>
      </c>
      <c r="E146" s="12" t="str" cm="1">
        <f t="array" ref="E146">_xlfn.IFS(Medical_Examinations!$D146&gt;6.5,"Diabetes",Medical_Examinations!$D146&gt;5.7,"Prediabetes",TRUE,"Normal")</f>
        <v>Diabetes</v>
      </c>
      <c r="F146" s="12" t="s">
        <v>9</v>
      </c>
      <c r="G146" s="12" t="s">
        <v>9</v>
      </c>
      <c r="H146" s="12" t="s">
        <v>9</v>
      </c>
      <c r="I146" s="12">
        <v>0</v>
      </c>
      <c r="J146" s="13" t="s">
        <v>10</v>
      </c>
    </row>
    <row r="147" spans="1:10" x14ac:dyDescent="0.3">
      <c r="A147" s="14" t="s">
        <v>156</v>
      </c>
      <c r="B147" s="15">
        <v>41.52</v>
      </c>
      <c r="C147" s="15" t="str" cm="1">
        <f t="array" ref="C147">_xlfn.IFS(Medical_Examinations!$B147&gt;=30,"Obesity",Medical_Examinations!$B147&gt;=25,"Overweight",Medical_Examinations!$B147&gt;=18.5,"Normal Weight",TRUE,"Underweight")</f>
        <v>Obesity</v>
      </c>
      <c r="D147" s="15">
        <v>11.82</v>
      </c>
      <c r="E147" s="15" t="str" cm="1">
        <f t="array" ref="E147">_xlfn.IFS(Medical_Examinations!$D147&gt;6.5,"Diabetes",Medical_Examinations!$D147&gt;5.7,"Prediabetes",TRUE,"Normal")</f>
        <v>Diabetes</v>
      </c>
      <c r="F147" s="15" t="s">
        <v>10</v>
      </c>
      <c r="G147" s="15" t="s">
        <v>9</v>
      </c>
      <c r="H147" s="15" t="s">
        <v>9</v>
      </c>
      <c r="I147" s="15">
        <v>2</v>
      </c>
      <c r="J147" s="16" t="s">
        <v>10</v>
      </c>
    </row>
    <row r="148" spans="1:10" x14ac:dyDescent="0.3">
      <c r="A148" s="11" t="s">
        <v>157</v>
      </c>
      <c r="B148" s="12">
        <v>39.4</v>
      </c>
      <c r="C148" s="12" t="str" cm="1">
        <f t="array" ref="C148">_xlfn.IFS(Medical_Examinations!$B148&gt;=30,"Obesity",Medical_Examinations!$B148&gt;=25,"Overweight",Medical_Examinations!$B148&gt;=18.5,"Normal Weight",TRUE,"Underweight")</f>
        <v>Obesity</v>
      </c>
      <c r="D148" s="12">
        <v>6.76</v>
      </c>
      <c r="E148" s="12" t="str" cm="1">
        <f t="array" ref="E148">_xlfn.IFS(Medical_Examinations!$D148&gt;6.5,"Diabetes",Medical_Examinations!$D148&gt;5.7,"Prediabetes",TRUE,"Normal")</f>
        <v>Diabetes</v>
      </c>
      <c r="F148" s="12" t="s">
        <v>9</v>
      </c>
      <c r="G148" s="12" t="s">
        <v>9</v>
      </c>
      <c r="H148" s="12" t="s">
        <v>9</v>
      </c>
      <c r="I148" s="12">
        <v>0</v>
      </c>
      <c r="J148" s="13" t="s">
        <v>10</v>
      </c>
    </row>
    <row r="149" spans="1:10" x14ac:dyDescent="0.3">
      <c r="A149" s="14" t="s">
        <v>158</v>
      </c>
      <c r="B149" s="15">
        <v>46.45</v>
      </c>
      <c r="C149" s="15" t="str" cm="1">
        <f t="array" ref="C149">_xlfn.IFS(Medical_Examinations!$B149&gt;=30,"Obesity",Medical_Examinations!$B149&gt;=25,"Overweight",Medical_Examinations!$B149&gt;=18.5,"Normal Weight",TRUE,"Underweight")</f>
        <v>Obesity</v>
      </c>
      <c r="D149" s="15">
        <v>5.62</v>
      </c>
      <c r="E149" s="15" t="str" cm="1">
        <f t="array" ref="E149">_xlfn.IFS(Medical_Examinations!$D149&gt;6.5,"Diabetes",Medical_Examinations!$D149&gt;5.7,"Prediabetes",TRUE,"Normal")</f>
        <v>Normal</v>
      </c>
      <c r="F149" s="15" t="s">
        <v>9</v>
      </c>
      <c r="G149" s="15" t="s">
        <v>9</v>
      </c>
      <c r="H149" s="15" t="s">
        <v>9</v>
      </c>
      <c r="I149" s="15">
        <v>0</v>
      </c>
      <c r="J149" s="16" t="s">
        <v>10</v>
      </c>
    </row>
    <row r="150" spans="1:10" x14ac:dyDescent="0.3">
      <c r="A150" s="11" t="s">
        <v>159</v>
      </c>
      <c r="B150" s="12">
        <v>35.75</v>
      </c>
      <c r="C150" s="12" t="str" cm="1">
        <f t="array" ref="C150">_xlfn.IFS(Medical_Examinations!$B150&gt;=30,"Obesity",Medical_Examinations!$B150&gt;=25,"Overweight",Medical_Examinations!$B150&gt;=18.5,"Normal Weight",TRUE,"Underweight")</f>
        <v>Obesity</v>
      </c>
      <c r="D150" s="12">
        <v>4.1900000000000004</v>
      </c>
      <c r="E150" s="12" t="str" cm="1">
        <f t="array" ref="E150">_xlfn.IFS(Medical_Examinations!$D150&gt;6.5,"Diabetes",Medical_Examinations!$D150&gt;5.7,"Prediabetes",TRUE,"Normal")</f>
        <v>Normal</v>
      </c>
      <c r="F150" s="12" t="s">
        <v>9</v>
      </c>
      <c r="G150" s="12" t="s">
        <v>9</v>
      </c>
      <c r="H150" s="12" t="s">
        <v>9</v>
      </c>
      <c r="I150" s="12">
        <v>0</v>
      </c>
      <c r="J150" s="13" t="s">
        <v>10</v>
      </c>
    </row>
    <row r="151" spans="1:10" x14ac:dyDescent="0.3">
      <c r="A151" s="14" t="s">
        <v>160</v>
      </c>
      <c r="B151" s="15">
        <v>26.07</v>
      </c>
      <c r="C151" s="15" t="str" cm="1">
        <f t="array" ref="C151">_xlfn.IFS(Medical_Examinations!$B151&gt;=30,"Obesity",Medical_Examinations!$B151&gt;=25,"Overweight",Medical_Examinations!$B151&gt;=18.5,"Normal Weight",TRUE,"Underweight")</f>
        <v>Overweight</v>
      </c>
      <c r="D151" s="15">
        <v>5.32</v>
      </c>
      <c r="E151" s="15" t="str" cm="1">
        <f t="array" ref="E151">_xlfn.IFS(Medical_Examinations!$D151&gt;6.5,"Diabetes",Medical_Examinations!$D151&gt;5.7,"Prediabetes",TRUE,"Normal")</f>
        <v>Normal</v>
      </c>
      <c r="F151" s="15" t="s">
        <v>9</v>
      </c>
      <c r="G151" s="15" t="s">
        <v>9</v>
      </c>
      <c r="H151" s="15" t="s">
        <v>9</v>
      </c>
      <c r="I151" s="15">
        <v>0</v>
      </c>
      <c r="J151" s="16" t="s">
        <v>10</v>
      </c>
    </row>
    <row r="152" spans="1:10" x14ac:dyDescent="0.3">
      <c r="A152" s="11" t="s">
        <v>161</v>
      </c>
      <c r="B152" s="12">
        <v>36.54</v>
      </c>
      <c r="C152" s="12" t="str" cm="1">
        <f t="array" ref="C152">_xlfn.IFS(Medical_Examinations!$B152&gt;=30,"Obesity",Medical_Examinations!$B152&gt;=25,"Overweight",Medical_Examinations!$B152&gt;=18.5,"Normal Weight",TRUE,"Underweight")</f>
        <v>Obesity</v>
      </c>
      <c r="D152" s="12">
        <v>4.46</v>
      </c>
      <c r="E152" s="12" t="str" cm="1">
        <f t="array" ref="E152">_xlfn.IFS(Medical_Examinations!$D152&gt;6.5,"Diabetes",Medical_Examinations!$D152&gt;5.7,"Prediabetes",TRUE,"Normal")</f>
        <v>Normal</v>
      </c>
      <c r="F152" s="12" t="s">
        <v>10</v>
      </c>
      <c r="G152" s="12" t="s">
        <v>9</v>
      </c>
      <c r="H152" s="12" t="s">
        <v>9</v>
      </c>
      <c r="I152" s="12">
        <v>1</v>
      </c>
      <c r="J152" s="13" t="s">
        <v>10</v>
      </c>
    </row>
    <row r="153" spans="1:10" x14ac:dyDescent="0.3">
      <c r="A153" s="14" t="s">
        <v>162</v>
      </c>
      <c r="B153" s="15">
        <v>51.64</v>
      </c>
      <c r="C153" s="15" t="str" cm="1">
        <f t="array" ref="C153">_xlfn.IFS(Medical_Examinations!$B153&gt;=30,"Obesity",Medical_Examinations!$B153&gt;=25,"Overweight",Medical_Examinations!$B153&gt;=18.5,"Normal Weight",TRUE,"Underweight")</f>
        <v>Obesity</v>
      </c>
      <c r="D153" s="15">
        <v>5.65</v>
      </c>
      <c r="E153" s="15" t="str" cm="1">
        <f t="array" ref="E153">_xlfn.IFS(Medical_Examinations!$D153&gt;6.5,"Diabetes",Medical_Examinations!$D153&gt;5.7,"Prediabetes",TRUE,"Normal")</f>
        <v>Normal</v>
      </c>
      <c r="F153" s="15" t="s">
        <v>9</v>
      </c>
      <c r="G153" s="15" t="s">
        <v>9</v>
      </c>
      <c r="H153" s="15" t="s">
        <v>9</v>
      </c>
      <c r="I153" s="15">
        <v>0</v>
      </c>
      <c r="J153" s="16" t="s">
        <v>10</v>
      </c>
    </row>
    <row r="154" spans="1:10" x14ac:dyDescent="0.3">
      <c r="A154" s="11" t="s">
        <v>163</v>
      </c>
      <c r="B154" s="12">
        <v>42.83</v>
      </c>
      <c r="C154" s="12" t="str" cm="1">
        <f t="array" ref="C154">_xlfn.IFS(Medical_Examinations!$B154&gt;=30,"Obesity",Medical_Examinations!$B154&gt;=25,"Overweight",Medical_Examinations!$B154&gt;=18.5,"Normal Weight",TRUE,"Underweight")</f>
        <v>Obesity</v>
      </c>
      <c r="D154" s="12">
        <v>6.04</v>
      </c>
      <c r="E154" s="12" t="str" cm="1">
        <f t="array" ref="E154">_xlfn.IFS(Medical_Examinations!$D154&gt;6.5,"Diabetes",Medical_Examinations!$D154&gt;5.7,"Prediabetes",TRUE,"Normal")</f>
        <v>Prediabetes</v>
      </c>
      <c r="F154" s="12" t="s">
        <v>9</v>
      </c>
      <c r="G154" s="12" t="s">
        <v>9</v>
      </c>
      <c r="H154" s="12" t="s">
        <v>9</v>
      </c>
      <c r="I154" s="12">
        <v>2</v>
      </c>
      <c r="J154" s="13" t="s">
        <v>10</v>
      </c>
    </row>
    <row r="155" spans="1:10" x14ac:dyDescent="0.3">
      <c r="A155" s="14" t="s">
        <v>164</v>
      </c>
      <c r="B155" s="15">
        <v>40.15</v>
      </c>
      <c r="C155" s="15" t="str" cm="1">
        <f t="array" ref="C155">_xlfn.IFS(Medical_Examinations!$B155&gt;=30,"Obesity",Medical_Examinations!$B155&gt;=25,"Overweight",Medical_Examinations!$B155&gt;=18.5,"Normal Weight",TRUE,"Underweight")</f>
        <v>Obesity</v>
      </c>
      <c r="D155" s="15">
        <v>5.76</v>
      </c>
      <c r="E155" s="15" t="str" cm="1">
        <f t="array" ref="E155">_xlfn.IFS(Medical_Examinations!$D155&gt;6.5,"Diabetes",Medical_Examinations!$D155&gt;5.7,"Prediabetes",TRUE,"Normal")</f>
        <v>Prediabetes</v>
      </c>
      <c r="F155" s="15" t="s">
        <v>9</v>
      </c>
      <c r="G155" s="15" t="s">
        <v>9</v>
      </c>
      <c r="H155" s="15" t="s">
        <v>9</v>
      </c>
      <c r="I155" s="15">
        <v>1</v>
      </c>
      <c r="J155" s="16" t="s">
        <v>10</v>
      </c>
    </row>
    <row r="156" spans="1:10" x14ac:dyDescent="0.3">
      <c r="A156" s="11" t="s">
        <v>165</v>
      </c>
      <c r="B156" s="12">
        <v>27.8</v>
      </c>
      <c r="C156" s="12" t="str" cm="1">
        <f t="array" ref="C156">_xlfn.IFS(Medical_Examinations!$B156&gt;=30,"Obesity",Medical_Examinations!$B156&gt;=25,"Overweight",Medical_Examinations!$B156&gt;=18.5,"Normal Weight",TRUE,"Underweight")</f>
        <v>Overweight</v>
      </c>
      <c r="D156" s="12">
        <v>4.3600000000000003</v>
      </c>
      <c r="E156" s="12" t="str" cm="1">
        <f t="array" ref="E156">_xlfn.IFS(Medical_Examinations!$D156&gt;6.5,"Diabetes",Medical_Examinations!$D156&gt;5.7,"Prediabetes",TRUE,"Normal")</f>
        <v>Normal</v>
      </c>
      <c r="F156" s="12" t="s">
        <v>9</v>
      </c>
      <c r="G156" s="12" t="s">
        <v>9</v>
      </c>
      <c r="H156" s="12" t="s">
        <v>19</v>
      </c>
      <c r="I156" s="12">
        <v>1</v>
      </c>
      <c r="J156" s="13" t="s">
        <v>10</v>
      </c>
    </row>
    <row r="157" spans="1:10" x14ac:dyDescent="0.3">
      <c r="A157" s="14" t="s">
        <v>166</v>
      </c>
      <c r="B157" s="15">
        <v>45.81</v>
      </c>
      <c r="C157" s="15" t="str" cm="1">
        <f t="array" ref="C157">_xlfn.IFS(Medical_Examinations!$B157&gt;=30,"Obesity",Medical_Examinations!$B157&gt;=25,"Overweight",Medical_Examinations!$B157&gt;=18.5,"Normal Weight",TRUE,"Underweight")</f>
        <v>Obesity</v>
      </c>
      <c r="D157" s="15">
        <v>4.76</v>
      </c>
      <c r="E157" s="15" t="str" cm="1">
        <f t="array" ref="E157">_xlfn.IFS(Medical_Examinations!$D157&gt;6.5,"Diabetes",Medical_Examinations!$D157&gt;5.7,"Prediabetes",TRUE,"Normal")</f>
        <v>Normal</v>
      </c>
      <c r="F157" s="15" t="s">
        <v>10</v>
      </c>
      <c r="G157" s="15" t="s">
        <v>9</v>
      </c>
      <c r="H157" s="15" t="s">
        <v>19</v>
      </c>
      <c r="I157" s="15">
        <v>1</v>
      </c>
      <c r="J157" s="16" t="s">
        <v>10</v>
      </c>
    </row>
    <row r="158" spans="1:10" x14ac:dyDescent="0.3">
      <c r="A158" s="11" t="s">
        <v>167</v>
      </c>
      <c r="B158" s="12">
        <v>34.43</v>
      </c>
      <c r="C158" s="12" t="str" cm="1">
        <f t="array" ref="C158">_xlfn.IFS(Medical_Examinations!$B158&gt;=30,"Obesity",Medical_Examinations!$B158&gt;=25,"Overweight",Medical_Examinations!$B158&gt;=18.5,"Normal Weight",TRUE,"Underweight")</f>
        <v>Obesity</v>
      </c>
      <c r="D158" s="12">
        <v>10.82</v>
      </c>
      <c r="E158" s="12" t="str" cm="1">
        <f t="array" ref="E158">_xlfn.IFS(Medical_Examinations!$D158&gt;6.5,"Diabetes",Medical_Examinations!$D158&gt;5.7,"Prediabetes",TRUE,"Normal")</f>
        <v>Diabetes</v>
      </c>
      <c r="F158" s="12" t="s">
        <v>10</v>
      </c>
      <c r="G158" s="12" t="s">
        <v>9</v>
      </c>
      <c r="H158" s="12" t="s">
        <v>9</v>
      </c>
      <c r="I158" s="12">
        <v>1</v>
      </c>
      <c r="J158" s="13" t="s">
        <v>10</v>
      </c>
    </row>
    <row r="159" spans="1:10" x14ac:dyDescent="0.3">
      <c r="A159" s="14" t="s">
        <v>168</v>
      </c>
      <c r="B159" s="15">
        <v>41.33</v>
      </c>
      <c r="C159" s="15" t="str" cm="1">
        <f t="array" ref="C159">_xlfn.IFS(Medical_Examinations!$B159&gt;=30,"Obesity",Medical_Examinations!$B159&gt;=25,"Overweight",Medical_Examinations!$B159&gt;=18.5,"Normal Weight",TRUE,"Underweight")</f>
        <v>Obesity</v>
      </c>
      <c r="D159" s="15">
        <v>4.01</v>
      </c>
      <c r="E159" s="15" t="str" cm="1">
        <f t="array" ref="E159">_xlfn.IFS(Medical_Examinations!$D159&gt;6.5,"Diabetes",Medical_Examinations!$D159&gt;5.7,"Prediabetes",TRUE,"Normal")</f>
        <v>Normal</v>
      </c>
      <c r="F159" s="15" t="s">
        <v>10</v>
      </c>
      <c r="G159" s="15" t="s">
        <v>9</v>
      </c>
      <c r="H159" s="15" t="s">
        <v>9</v>
      </c>
      <c r="I159" s="15">
        <v>0</v>
      </c>
      <c r="J159" s="16" t="s">
        <v>10</v>
      </c>
    </row>
    <row r="160" spans="1:10" x14ac:dyDescent="0.3">
      <c r="A160" s="11" t="s">
        <v>169</v>
      </c>
      <c r="B160" s="12">
        <v>31.92</v>
      </c>
      <c r="C160" s="12" t="str" cm="1">
        <f t="array" ref="C160">_xlfn.IFS(Medical_Examinations!$B160&gt;=30,"Obesity",Medical_Examinations!$B160&gt;=25,"Overweight",Medical_Examinations!$B160&gt;=18.5,"Normal Weight",TRUE,"Underweight")</f>
        <v>Obesity</v>
      </c>
      <c r="D160" s="12">
        <v>5.12</v>
      </c>
      <c r="E160" s="12" t="str" cm="1">
        <f t="array" ref="E160">_xlfn.IFS(Medical_Examinations!$D160&gt;6.5,"Diabetes",Medical_Examinations!$D160&gt;5.7,"Prediabetes",TRUE,"Normal")</f>
        <v>Normal</v>
      </c>
      <c r="F160" s="12" t="s">
        <v>10</v>
      </c>
      <c r="G160" s="12" t="s">
        <v>9</v>
      </c>
      <c r="H160" s="12" t="s">
        <v>9</v>
      </c>
      <c r="I160" s="12">
        <v>1</v>
      </c>
      <c r="J160" s="13" t="s">
        <v>10</v>
      </c>
    </row>
    <row r="161" spans="1:10" x14ac:dyDescent="0.3">
      <c r="A161" s="14" t="s">
        <v>170</v>
      </c>
      <c r="B161" s="15">
        <v>39.799999999999997</v>
      </c>
      <c r="C161" s="15" t="str" cm="1">
        <f t="array" ref="C161">_xlfn.IFS(Medical_Examinations!$B161&gt;=30,"Obesity",Medical_Examinations!$B161&gt;=25,"Overweight",Medical_Examinations!$B161&gt;=18.5,"Normal Weight",TRUE,"Underweight")</f>
        <v>Obesity</v>
      </c>
      <c r="D161" s="15">
        <v>10.54</v>
      </c>
      <c r="E161" s="15" t="str" cm="1">
        <f t="array" ref="E161">_xlfn.IFS(Medical_Examinations!$D161&gt;6.5,"Diabetes",Medical_Examinations!$D161&gt;5.7,"Prediabetes",TRUE,"Normal")</f>
        <v>Diabetes</v>
      </c>
      <c r="F161" s="15" t="s">
        <v>10</v>
      </c>
      <c r="G161" s="15" t="s">
        <v>9</v>
      </c>
      <c r="H161" s="15" t="s">
        <v>9</v>
      </c>
      <c r="I161" s="15">
        <v>2</v>
      </c>
      <c r="J161" s="16" t="s">
        <v>10</v>
      </c>
    </row>
    <row r="162" spans="1:10" x14ac:dyDescent="0.3">
      <c r="A162" s="11" t="s">
        <v>171</v>
      </c>
      <c r="B162" s="12">
        <v>42.82</v>
      </c>
      <c r="C162" s="12" t="str" cm="1">
        <f t="array" ref="C162">_xlfn.IFS(Medical_Examinations!$B162&gt;=30,"Obesity",Medical_Examinations!$B162&gt;=25,"Overweight",Medical_Examinations!$B162&gt;=18.5,"Normal Weight",TRUE,"Underweight")</f>
        <v>Obesity</v>
      </c>
      <c r="D162" s="12">
        <v>4.21</v>
      </c>
      <c r="E162" s="12" t="str" cm="1">
        <f t="array" ref="E162">_xlfn.IFS(Medical_Examinations!$D162&gt;6.5,"Diabetes",Medical_Examinations!$D162&gt;5.7,"Prediabetes",TRUE,"Normal")</f>
        <v>Normal</v>
      </c>
      <c r="F162" s="12" t="s">
        <v>9</v>
      </c>
      <c r="G162" s="12" t="s">
        <v>9</v>
      </c>
      <c r="H162" s="12" t="s">
        <v>9</v>
      </c>
      <c r="I162" s="12">
        <v>0</v>
      </c>
      <c r="J162" s="13" t="s">
        <v>10</v>
      </c>
    </row>
    <row r="163" spans="1:10" x14ac:dyDescent="0.3">
      <c r="A163" s="14" t="s">
        <v>172</v>
      </c>
      <c r="B163" s="15">
        <v>33.630000000000003</v>
      </c>
      <c r="C163" s="15" t="str" cm="1">
        <f t="array" ref="C163">_xlfn.IFS(Medical_Examinations!$B163&gt;=30,"Obesity",Medical_Examinations!$B163&gt;=25,"Overweight",Medical_Examinations!$B163&gt;=18.5,"Normal Weight",TRUE,"Underweight")</f>
        <v>Obesity</v>
      </c>
      <c r="D163" s="15">
        <v>5.42</v>
      </c>
      <c r="E163" s="15" t="str" cm="1">
        <f t="array" ref="E163">_xlfn.IFS(Medical_Examinations!$D163&gt;6.5,"Diabetes",Medical_Examinations!$D163&gt;5.7,"Prediabetes",TRUE,"Normal")</f>
        <v>Normal</v>
      </c>
      <c r="F163" s="15" t="s">
        <v>9</v>
      </c>
      <c r="G163" s="15" t="s">
        <v>9</v>
      </c>
      <c r="H163" s="15" t="s">
        <v>9</v>
      </c>
      <c r="I163" s="15">
        <v>0</v>
      </c>
      <c r="J163" s="16" t="s">
        <v>10</v>
      </c>
    </row>
    <row r="164" spans="1:10" x14ac:dyDescent="0.3">
      <c r="A164" s="11" t="s">
        <v>173</v>
      </c>
      <c r="B164" s="12">
        <v>37.07</v>
      </c>
      <c r="C164" s="12" t="str" cm="1">
        <f t="array" ref="C164">_xlfn.IFS(Medical_Examinations!$B164&gt;=30,"Obesity",Medical_Examinations!$B164&gt;=25,"Overweight",Medical_Examinations!$B164&gt;=18.5,"Normal Weight",TRUE,"Underweight")</f>
        <v>Obesity</v>
      </c>
      <c r="D164" s="12">
        <v>4.28</v>
      </c>
      <c r="E164" s="12" t="str" cm="1">
        <f t="array" ref="E164">_xlfn.IFS(Medical_Examinations!$D164&gt;6.5,"Diabetes",Medical_Examinations!$D164&gt;5.7,"Prediabetes",TRUE,"Normal")</f>
        <v>Normal</v>
      </c>
      <c r="F164" s="12" t="s">
        <v>9</v>
      </c>
      <c r="G164" s="12" t="s">
        <v>10</v>
      </c>
      <c r="H164" s="12" t="s">
        <v>9</v>
      </c>
      <c r="I164" s="12">
        <v>1</v>
      </c>
      <c r="J164" s="13" t="s">
        <v>10</v>
      </c>
    </row>
    <row r="165" spans="1:10" x14ac:dyDescent="0.3">
      <c r="A165" s="14" t="s">
        <v>174</v>
      </c>
      <c r="B165" s="15">
        <v>35.625</v>
      </c>
      <c r="C165" s="15" t="str" cm="1">
        <f t="array" ref="C165">_xlfn.IFS(Medical_Examinations!$B165&gt;=30,"Obesity",Medical_Examinations!$B165&gt;=25,"Overweight",Medical_Examinations!$B165&gt;=18.5,"Normal Weight",TRUE,"Underweight")</f>
        <v>Obesity</v>
      </c>
      <c r="D165" s="15">
        <v>8.9</v>
      </c>
      <c r="E165" s="15" t="str" cm="1">
        <f t="array" ref="E165">_xlfn.IFS(Medical_Examinations!$D165&gt;6.5,"Diabetes",Medical_Examinations!$D165&gt;5.7,"Prediabetes",TRUE,"Normal")</f>
        <v>Diabetes</v>
      </c>
      <c r="F165" s="15" t="s">
        <v>9</v>
      </c>
      <c r="G165" s="15" t="s">
        <v>9</v>
      </c>
      <c r="H165" s="15" t="s">
        <v>9</v>
      </c>
      <c r="I165" s="15">
        <v>0</v>
      </c>
      <c r="J165" s="16" t="s">
        <v>10</v>
      </c>
    </row>
    <row r="166" spans="1:10" x14ac:dyDescent="0.3">
      <c r="A166" s="11" t="s">
        <v>175</v>
      </c>
      <c r="B166" s="12">
        <v>42.69</v>
      </c>
      <c r="C166" s="12" t="str" cm="1">
        <f t="array" ref="C166">_xlfn.IFS(Medical_Examinations!$B166&gt;=30,"Obesity",Medical_Examinations!$B166&gt;=25,"Overweight",Medical_Examinations!$B166&gt;=18.5,"Normal Weight",TRUE,"Underweight")</f>
        <v>Obesity</v>
      </c>
      <c r="D166" s="12">
        <v>4.8899999999999997</v>
      </c>
      <c r="E166" s="12" t="str" cm="1">
        <f t="array" ref="E166">_xlfn.IFS(Medical_Examinations!$D166&gt;6.5,"Diabetes",Medical_Examinations!$D166&gt;5.7,"Prediabetes",TRUE,"Normal")</f>
        <v>Normal</v>
      </c>
      <c r="F166" s="12" t="s">
        <v>9</v>
      </c>
      <c r="G166" s="12" t="s">
        <v>9</v>
      </c>
      <c r="H166" s="12" t="s">
        <v>19</v>
      </c>
      <c r="I166" s="12">
        <v>1</v>
      </c>
      <c r="J166" s="13" t="s">
        <v>10</v>
      </c>
    </row>
    <row r="167" spans="1:10" x14ac:dyDescent="0.3">
      <c r="A167" s="14" t="s">
        <v>176</v>
      </c>
      <c r="B167" s="15">
        <v>37.869999999999997</v>
      </c>
      <c r="C167" s="15" t="str" cm="1">
        <f t="array" ref="C167">_xlfn.IFS(Medical_Examinations!$B167&gt;=30,"Obesity",Medical_Examinations!$B167&gt;=25,"Overweight",Medical_Examinations!$B167&gt;=18.5,"Normal Weight",TRUE,"Underweight")</f>
        <v>Obesity</v>
      </c>
      <c r="D167" s="15">
        <v>4.29</v>
      </c>
      <c r="E167" s="15" t="str" cm="1">
        <f t="array" ref="E167">_xlfn.IFS(Medical_Examinations!$D167&gt;6.5,"Diabetes",Medical_Examinations!$D167&gt;5.7,"Prediabetes",TRUE,"Normal")</f>
        <v>Normal</v>
      </c>
      <c r="F167" s="15" t="s">
        <v>10</v>
      </c>
      <c r="G167" s="15" t="s">
        <v>9</v>
      </c>
      <c r="H167" s="15" t="s">
        <v>19</v>
      </c>
      <c r="I167" s="15">
        <v>1</v>
      </c>
      <c r="J167" s="16" t="s">
        <v>10</v>
      </c>
    </row>
    <row r="168" spans="1:10" x14ac:dyDescent="0.3">
      <c r="A168" s="11" t="s">
        <v>177</v>
      </c>
      <c r="B168" s="12">
        <v>40.61</v>
      </c>
      <c r="C168" s="12" t="str" cm="1">
        <f t="array" ref="C168">_xlfn.IFS(Medical_Examinations!$B168&gt;=30,"Obesity",Medical_Examinations!$B168&gt;=25,"Overweight",Medical_Examinations!$B168&gt;=18.5,"Normal Weight",TRUE,"Underweight")</f>
        <v>Obesity</v>
      </c>
      <c r="D168" s="12">
        <v>8</v>
      </c>
      <c r="E168" s="12" t="str" cm="1">
        <f t="array" ref="E168">_xlfn.IFS(Medical_Examinations!$D168&gt;6.5,"Diabetes",Medical_Examinations!$D168&gt;5.7,"Prediabetes",TRUE,"Normal")</f>
        <v>Diabetes</v>
      </c>
      <c r="F168" s="12" t="s">
        <v>10</v>
      </c>
      <c r="G168" s="12" t="s">
        <v>9</v>
      </c>
      <c r="H168" s="12" t="s">
        <v>9</v>
      </c>
      <c r="I168" s="12">
        <v>1</v>
      </c>
      <c r="J168" s="13" t="s">
        <v>10</v>
      </c>
    </row>
    <row r="169" spans="1:10" x14ac:dyDescent="0.3">
      <c r="A169" s="14" t="s">
        <v>178</v>
      </c>
      <c r="B169" s="15">
        <v>30.78</v>
      </c>
      <c r="C169" s="15" t="str" cm="1">
        <f t="array" ref="C169">_xlfn.IFS(Medical_Examinations!$B169&gt;=30,"Obesity",Medical_Examinations!$B169&gt;=25,"Overweight",Medical_Examinations!$B169&gt;=18.5,"Normal Weight",TRUE,"Underweight")</f>
        <v>Obesity</v>
      </c>
      <c r="D169" s="15">
        <v>4.67</v>
      </c>
      <c r="E169" s="15" t="str" cm="1">
        <f t="array" ref="E169">_xlfn.IFS(Medical_Examinations!$D169&gt;6.5,"Diabetes",Medical_Examinations!$D169&gt;5.7,"Prediabetes",TRUE,"Normal")</f>
        <v>Normal</v>
      </c>
      <c r="F169" s="15" t="s">
        <v>10</v>
      </c>
      <c r="G169" s="15" t="s">
        <v>9</v>
      </c>
      <c r="H169" s="15" t="s">
        <v>9</v>
      </c>
      <c r="I169" s="15">
        <v>0</v>
      </c>
      <c r="J169" s="16" t="s">
        <v>10</v>
      </c>
    </row>
    <row r="170" spans="1:10" x14ac:dyDescent="0.3">
      <c r="A170" s="11" t="s">
        <v>179</v>
      </c>
      <c r="B170" s="12">
        <v>49.49</v>
      </c>
      <c r="C170" s="12" t="str" cm="1">
        <f t="array" ref="C170">_xlfn.IFS(Medical_Examinations!$B170&gt;=30,"Obesity",Medical_Examinations!$B170&gt;=25,"Overweight",Medical_Examinations!$B170&gt;=18.5,"Normal Weight",TRUE,"Underweight")</f>
        <v>Obesity</v>
      </c>
      <c r="D170" s="12">
        <v>4.5</v>
      </c>
      <c r="E170" s="12" t="str" cm="1">
        <f t="array" ref="E170">_xlfn.IFS(Medical_Examinations!$D170&gt;6.5,"Diabetes",Medical_Examinations!$D170&gt;5.7,"Prediabetes",TRUE,"Normal")</f>
        <v>Normal</v>
      </c>
      <c r="F170" s="12" t="s">
        <v>9</v>
      </c>
      <c r="G170" s="12" t="s">
        <v>9</v>
      </c>
      <c r="H170" s="12" t="s">
        <v>9</v>
      </c>
      <c r="I170" s="12">
        <v>0</v>
      </c>
      <c r="J170" s="13" t="s">
        <v>10</v>
      </c>
    </row>
    <row r="171" spans="1:10" x14ac:dyDescent="0.3">
      <c r="A171" s="14" t="s">
        <v>180</v>
      </c>
      <c r="B171" s="15">
        <v>37.619999999999997</v>
      </c>
      <c r="C171" s="15" t="str" cm="1">
        <f t="array" ref="C171">_xlfn.IFS(Medical_Examinations!$B171&gt;=30,"Obesity",Medical_Examinations!$B171&gt;=25,"Overweight",Medical_Examinations!$B171&gt;=18.5,"Normal Weight",TRUE,"Underweight")</f>
        <v>Obesity</v>
      </c>
      <c r="D171" s="15">
        <v>6.32</v>
      </c>
      <c r="E171" s="15" t="str" cm="1">
        <f t="array" ref="E171">_xlfn.IFS(Medical_Examinations!$D171&gt;6.5,"Diabetes",Medical_Examinations!$D171&gt;5.7,"Prediabetes",TRUE,"Normal")</f>
        <v>Prediabetes</v>
      </c>
      <c r="F171" s="15" t="s">
        <v>10</v>
      </c>
      <c r="G171" s="15" t="s">
        <v>10</v>
      </c>
      <c r="H171" s="15" t="s">
        <v>9</v>
      </c>
      <c r="I171" s="15">
        <v>2</v>
      </c>
      <c r="J171" s="16" t="s">
        <v>10</v>
      </c>
    </row>
    <row r="172" spans="1:10" x14ac:dyDescent="0.3">
      <c r="A172" s="11" t="s">
        <v>181</v>
      </c>
      <c r="B172" s="12">
        <v>36.08</v>
      </c>
      <c r="C172" s="12" t="str" cm="1">
        <f t="array" ref="C172">_xlfn.IFS(Medical_Examinations!$B172&gt;=30,"Obesity",Medical_Examinations!$B172&gt;=25,"Overweight",Medical_Examinations!$B172&gt;=18.5,"Normal Weight",TRUE,"Underweight")</f>
        <v>Obesity</v>
      </c>
      <c r="D172" s="12">
        <v>6.1</v>
      </c>
      <c r="E172" s="12" t="str" cm="1">
        <f t="array" ref="E172">_xlfn.IFS(Medical_Examinations!$D172&gt;6.5,"Diabetes",Medical_Examinations!$D172&gt;5.7,"Prediabetes",TRUE,"Normal")</f>
        <v>Prediabetes</v>
      </c>
      <c r="F172" s="12" t="s">
        <v>10</v>
      </c>
      <c r="G172" s="12" t="s">
        <v>9</v>
      </c>
      <c r="H172" s="12" t="s">
        <v>9</v>
      </c>
      <c r="I172" s="12">
        <v>1</v>
      </c>
      <c r="J172" s="13" t="s">
        <v>10</v>
      </c>
    </row>
    <row r="173" spans="1:10" x14ac:dyDescent="0.3">
      <c r="A173" s="14" t="s">
        <v>182</v>
      </c>
      <c r="B173" s="15">
        <v>33.5</v>
      </c>
      <c r="C173" s="15" t="str" cm="1">
        <f t="array" ref="C173">_xlfn.IFS(Medical_Examinations!$B173&gt;=30,"Obesity",Medical_Examinations!$B173&gt;=25,"Overweight",Medical_Examinations!$B173&gt;=18.5,"Normal Weight",TRUE,"Underweight")</f>
        <v>Obesity</v>
      </c>
      <c r="D173" s="15">
        <v>5.4</v>
      </c>
      <c r="E173" s="15" t="str" cm="1">
        <f t="array" ref="E173">_xlfn.IFS(Medical_Examinations!$D173&gt;6.5,"Diabetes",Medical_Examinations!$D173&gt;5.7,"Prediabetes",TRUE,"Normal")</f>
        <v>Normal</v>
      </c>
      <c r="F173" s="15" t="s">
        <v>9</v>
      </c>
      <c r="G173" s="15" t="s">
        <v>9</v>
      </c>
      <c r="H173" s="15" t="s">
        <v>9</v>
      </c>
      <c r="I173" s="15">
        <v>0</v>
      </c>
      <c r="J173" s="16" t="s">
        <v>10</v>
      </c>
    </row>
    <row r="174" spans="1:10" x14ac:dyDescent="0.3">
      <c r="A174" s="11" t="s">
        <v>183</v>
      </c>
      <c r="B174" s="12">
        <v>47.46</v>
      </c>
      <c r="C174" s="12" t="str" cm="1">
        <f t="array" ref="C174">_xlfn.IFS(Medical_Examinations!$B174&gt;=30,"Obesity",Medical_Examinations!$B174&gt;=25,"Overweight",Medical_Examinations!$B174&gt;=18.5,"Normal Weight",TRUE,"Underweight")</f>
        <v>Obesity</v>
      </c>
      <c r="D174" s="12">
        <v>6.24</v>
      </c>
      <c r="E174" s="12" t="str" cm="1">
        <f t="array" ref="E174">_xlfn.IFS(Medical_Examinations!$D174&gt;6.5,"Diabetes",Medical_Examinations!$D174&gt;5.7,"Prediabetes",TRUE,"Normal")</f>
        <v>Prediabetes</v>
      </c>
      <c r="F174" s="12" t="s">
        <v>10</v>
      </c>
      <c r="G174" s="12" t="s">
        <v>9</v>
      </c>
      <c r="H174" s="12" t="s">
        <v>9</v>
      </c>
      <c r="I174" s="12">
        <v>1</v>
      </c>
      <c r="J174" s="13" t="s">
        <v>10</v>
      </c>
    </row>
    <row r="175" spans="1:10" x14ac:dyDescent="0.3">
      <c r="A175" s="14" t="s">
        <v>184</v>
      </c>
      <c r="B175" s="15">
        <v>49.24</v>
      </c>
      <c r="C175" s="15" t="str" cm="1">
        <f t="array" ref="C175">_xlfn.IFS(Medical_Examinations!$B175&gt;=30,"Obesity",Medical_Examinations!$B175&gt;=25,"Overweight",Medical_Examinations!$B175&gt;=18.5,"Normal Weight",TRUE,"Underweight")</f>
        <v>Obesity</v>
      </c>
      <c r="D175" s="15">
        <v>4.45</v>
      </c>
      <c r="E175" s="15" t="str" cm="1">
        <f t="array" ref="E175">_xlfn.IFS(Medical_Examinations!$D175&gt;6.5,"Diabetes",Medical_Examinations!$D175&gt;5.7,"Prediabetes",TRUE,"Normal")</f>
        <v>Normal</v>
      </c>
      <c r="F175" s="15" t="s">
        <v>9</v>
      </c>
      <c r="G175" s="15" t="s">
        <v>9</v>
      </c>
      <c r="H175" s="15" t="s">
        <v>9</v>
      </c>
      <c r="I175" s="15">
        <v>0</v>
      </c>
      <c r="J175" s="16" t="s">
        <v>10</v>
      </c>
    </row>
    <row r="176" spans="1:10" x14ac:dyDescent="0.3">
      <c r="A176" s="11" t="s">
        <v>185</v>
      </c>
      <c r="B176" s="12">
        <v>54.4</v>
      </c>
      <c r="C176" s="12" t="str" cm="1">
        <f t="array" ref="C176">_xlfn.IFS(Medical_Examinations!$B176&gt;=30,"Obesity",Medical_Examinations!$B176&gt;=25,"Overweight",Medical_Examinations!$B176&gt;=18.5,"Normal Weight",TRUE,"Underweight")</f>
        <v>Obesity</v>
      </c>
      <c r="D176" s="12">
        <v>5.22</v>
      </c>
      <c r="E176" s="12" t="str" cm="1">
        <f t="array" ref="E176">_xlfn.IFS(Medical_Examinations!$D176&gt;6.5,"Diabetes",Medical_Examinations!$D176&gt;5.7,"Prediabetes",TRUE,"Normal")</f>
        <v>Normal</v>
      </c>
      <c r="F176" s="12" t="s">
        <v>9</v>
      </c>
      <c r="G176" s="12" t="s">
        <v>9</v>
      </c>
      <c r="H176" s="12" t="s">
        <v>9</v>
      </c>
      <c r="I176" s="12">
        <v>1</v>
      </c>
      <c r="J176" s="13" t="s">
        <v>10</v>
      </c>
    </row>
    <row r="177" spans="1:10" x14ac:dyDescent="0.3">
      <c r="A177" s="14" t="s">
        <v>186</v>
      </c>
      <c r="B177" s="15">
        <v>35.53</v>
      </c>
      <c r="C177" s="15" t="str" cm="1">
        <f t="array" ref="C177">_xlfn.IFS(Medical_Examinations!$B177&gt;=30,"Obesity",Medical_Examinations!$B177&gt;=25,"Overweight",Medical_Examinations!$B177&gt;=18.5,"Normal Weight",TRUE,"Underweight")</f>
        <v>Obesity</v>
      </c>
      <c r="D177" s="15">
        <v>4.6100000000000003</v>
      </c>
      <c r="E177" s="15" t="str" cm="1">
        <f t="array" ref="E177">_xlfn.IFS(Medical_Examinations!$D177&gt;6.5,"Diabetes",Medical_Examinations!$D177&gt;5.7,"Prediabetes",TRUE,"Normal")</f>
        <v>Normal</v>
      </c>
      <c r="F177" s="15" t="s">
        <v>9</v>
      </c>
      <c r="G177" s="15" t="s">
        <v>9</v>
      </c>
      <c r="H177" s="15" t="s">
        <v>9</v>
      </c>
      <c r="I177" s="15">
        <v>1</v>
      </c>
      <c r="J177" s="16" t="s">
        <v>10</v>
      </c>
    </row>
    <row r="178" spans="1:10" x14ac:dyDescent="0.3">
      <c r="A178" s="11" t="s">
        <v>187</v>
      </c>
      <c r="B178" s="12">
        <v>39.729999999999997</v>
      </c>
      <c r="C178" s="12" t="str" cm="1">
        <f t="array" ref="C178">_xlfn.IFS(Medical_Examinations!$B178&gt;=30,"Obesity",Medical_Examinations!$B178&gt;=25,"Overweight",Medical_Examinations!$B178&gt;=18.5,"Normal Weight",TRUE,"Underweight")</f>
        <v>Obesity</v>
      </c>
      <c r="D178" s="12">
        <v>6.24</v>
      </c>
      <c r="E178" s="12" t="str" cm="1">
        <f t="array" ref="E178">_xlfn.IFS(Medical_Examinations!$D178&gt;6.5,"Diabetes",Medical_Examinations!$D178&gt;5.7,"Prediabetes",TRUE,"Normal")</f>
        <v>Prediabetes</v>
      </c>
      <c r="F178" s="12" t="s">
        <v>9</v>
      </c>
      <c r="G178" s="12" t="s">
        <v>9</v>
      </c>
      <c r="H178" s="12" t="s">
        <v>9</v>
      </c>
      <c r="I178" s="12">
        <v>0</v>
      </c>
      <c r="J178" s="13" t="s">
        <v>10</v>
      </c>
    </row>
    <row r="179" spans="1:10" x14ac:dyDescent="0.3">
      <c r="A179" s="14" t="s">
        <v>188</v>
      </c>
      <c r="B179" s="15">
        <v>35.68</v>
      </c>
      <c r="C179" s="15" t="str" cm="1">
        <f t="array" ref="C179">_xlfn.IFS(Medical_Examinations!$B179&gt;=30,"Obesity",Medical_Examinations!$B179&gt;=25,"Overweight",Medical_Examinations!$B179&gt;=18.5,"Normal Weight",TRUE,"Underweight")</f>
        <v>Obesity</v>
      </c>
      <c r="D179" s="15">
        <v>10.039999999999999</v>
      </c>
      <c r="E179" s="15" t="str" cm="1">
        <f t="array" ref="E179">_xlfn.IFS(Medical_Examinations!$D179&gt;6.5,"Diabetes",Medical_Examinations!$D179&gt;5.7,"Prediabetes",TRUE,"Normal")</f>
        <v>Diabetes</v>
      </c>
      <c r="F179" s="15" t="s">
        <v>9</v>
      </c>
      <c r="G179" s="15" t="s">
        <v>9</v>
      </c>
      <c r="H179" s="15" t="s">
        <v>9</v>
      </c>
      <c r="I179" s="15">
        <v>0</v>
      </c>
      <c r="J179" s="16" t="s">
        <v>10</v>
      </c>
    </row>
    <row r="180" spans="1:10" x14ac:dyDescent="0.3">
      <c r="A180" s="11" t="s">
        <v>189</v>
      </c>
      <c r="B180" s="12">
        <v>48.86</v>
      </c>
      <c r="C180" s="12" t="str" cm="1">
        <f t="array" ref="C180">_xlfn.IFS(Medical_Examinations!$B180&gt;=30,"Obesity",Medical_Examinations!$B180&gt;=25,"Overweight",Medical_Examinations!$B180&gt;=18.5,"Normal Weight",TRUE,"Underweight")</f>
        <v>Obesity</v>
      </c>
      <c r="D180" s="12">
        <v>6.09</v>
      </c>
      <c r="E180" s="12" t="str" cm="1">
        <f t="array" ref="E180">_xlfn.IFS(Medical_Examinations!$D180&gt;6.5,"Diabetes",Medical_Examinations!$D180&gt;5.7,"Prediabetes",TRUE,"Normal")</f>
        <v>Prediabetes</v>
      </c>
      <c r="F180" s="12" t="s">
        <v>9</v>
      </c>
      <c r="G180" s="12" t="s">
        <v>9</v>
      </c>
      <c r="H180" s="12" t="s">
        <v>9</v>
      </c>
      <c r="I180" s="12">
        <v>0</v>
      </c>
      <c r="J180" s="13" t="s">
        <v>10</v>
      </c>
    </row>
    <row r="181" spans="1:10" x14ac:dyDescent="0.3">
      <c r="A181" s="14" t="s">
        <v>190</v>
      </c>
      <c r="B181" s="15">
        <v>34.799999999999997</v>
      </c>
      <c r="C181" s="15" t="str" cm="1">
        <f t="array" ref="C181">_xlfn.IFS(Medical_Examinations!$B181&gt;=30,"Obesity",Medical_Examinations!$B181&gt;=25,"Overweight",Medical_Examinations!$B181&gt;=18.5,"Normal Weight",TRUE,"Underweight")</f>
        <v>Obesity</v>
      </c>
      <c r="D181" s="15">
        <v>11.4</v>
      </c>
      <c r="E181" s="15" t="str" cm="1">
        <f t="array" ref="E181">_xlfn.IFS(Medical_Examinations!$D181&gt;6.5,"Diabetes",Medical_Examinations!$D181&gt;5.7,"Prediabetes",TRUE,"Normal")</f>
        <v>Diabetes</v>
      </c>
      <c r="F181" s="15" t="s">
        <v>10</v>
      </c>
      <c r="G181" s="15" t="s">
        <v>9</v>
      </c>
      <c r="H181" s="15" t="s">
        <v>19</v>
      </c>
      <c r="I181" s="15">
        <v>1</v>
      </c>
      <c r="J181" s="16" t="s">
        <v>9</v>
      </c>
    </row>
    <row r="182" spans="1:10" x14ac:dyDescent="0.3">
      <c r="A182" s="11" t="s">
        <v>191</v>
      </c>
      <c r="B182" s="12">
        <v>32.49</v>
      </c>
      <c r="C182" s="12" t="str" cm="1">
        <f t="array" ref="C182">_xlfn.IFS(Medical_Examinations!$B182&gt;=30,"Obesity",Medical_Examinations!$B182&gt;=25,"Overweight",Medical_Examinations!$B182&gt;=18.5,"Normal Weight",TRUE,"Underweight")</f>
        <v>Obesity</v>
      </c>
      <c r="D182" s="12">
        <v>4.29</v>
      </c>
      <c r="E182" s="12" t="str" cm="1">
        <f t="array" ref="E182">_xlfn.IFS(Medical_Examinations!$D182&gt;6.5,"Diabetes",Medical_Examinations!$D182&gt;5.7,"Prediabetes",TRUE,"Normal")</f>
        <v>Normal</v>
      </c>
      <c r="F182" s="12" t="s">
        <v>9</v>
      </c>
      <c r="G182" s="12" t="s">
        <v>9</v>
      </c>
      <c r="H182" s="12" t="s">
        <v>19</v>
      </c>
      <c r="I182" s="12">
        <v>1</v>
      </c>
      <c r="J182" s="13" t="s">
        <v>10</v>
      </c>
    </row>
    <row r="183" spans="1:10" x14ac:dyDescent="0.3">
      <c r="A183" s="14" t="s">
        <v>192</v>
      </c>
      <c r="B183" s="15">
        <v>39</v>
      </c>
      <c r="C183" s="15" t="str" cm="1">
        <f t="array" ref="C183">_xlfn.IFS(Medical_Examinations!$B183&gt;=30,"Obesity",Medical_Examinations!$B183&gt;=25,"Overweight",Medical_Examinations!$B183&gt;=18.5,"Normal Weight",TRUE,"Underweight")</f>
        <v>Obesity</v>
      </c>
      <c r="D183" s="15">
        <v>5.7</v>
      </c>
      <c r="E183" s="15" t="str" cm="1">
        <f t="array" ref="E183">_xlfn.IFS(Medical_Examinations!$D183&gt;6.5,"Diabetes",Medical_Examinations!$D183&gt;5.7,"Prediabetes",TRUE,"Normal")</f>
        <v>Normal</v>
      </c>
      <c r="F183" s="15" t="s">
        <v>9</v>
      </c>
      <c r="G183" s="15" t="s">
        <v>9</v>
      </c>
      <c r="H183" s="15" t="s">
        <v>9</v>
      </c>
      <c r="I183" s="15">
        <v>2</v>
      </c>
      <c r="J183" s="16" t="s">
        <v>10</v>
      </c>
    </row>
    <row r="184" spans="1:10" x14ac:dyDescent="0.3">
      <c r="A184" s="11" t="s">
        <v>193</v>
      </c>
      <c r="B184" s="12">
        <v>35.299999999999997</v>
      </c>
      <c r="C184" s="12" t="str" cm="1">
        <f t="array" ref="C184">_xlfn.IFS(Medical_Examinations!$B184&gt;=30,"Obesity",Medical_Examinations!$B184&gt;=25,"Overweight",Medical_Examinations!$B184&gt;=18.5,"Normal Weight",TRUE,"Underweight")</f>
        <v>Obesity</v>
      </c>
      <c r="D184" s="12">
        <v>6.09</v>
      </c>
      <c r="E184" s="12" t="str" cm="1">
        <f t="array" ref="E184">_xlfn.IFS(Medical_Examinations!$D184&gt;6.5,"Diabetes",Medical_Examinations!$D184&gt;5.7,"Prediabetes",TRUE,"Normal")</f>
        <v>Prediabetes</v>
      </c>
      <c r="F184" s="12" t="s">
        <v>9</v>
      </c>
      <c r="G184" s="12" t="s">
        <v>9</v>
      </c>
      <c r="H184" s="12" t="s">
        <v>9</v>
      </c>
      <c r="I184" s="12">
        <v>1</v>
      </c>
      <c r="J184" s="13" t="s">
        <v>10</v>
      </c>
    </row>
    <row r="185" spans="1:10" x14ac:dyDescent="0.3">
      <c r="A185" s="14" t="s">
        <v>194</v>
      </c>
      <c r="B185" s="15">
        <v>33.42</v>
      </c>
      <c r="C185" s="15" t="str" cm="1">
        <f t="array" ref="C185">_xlfn.IFS(Medical_Examinations!$B185&gt;=30,"Obesity",Medical_Examinations!$B185&gt;=25,"Overweight",Medical_Examinations!$B185&gt;=18.5,"Normal Weight",TRUE,"Underweight")</f>
        <v>Obesity</v>
      </c>
      <c r="D185" s="15">
        <v>10.67</v>
      </c>
      <c r="E185" s="15" t="str" cm="1">
        <f t="array" ref="E185">_xlfn.IFS(Medical_Examinations!$D185&gt;6.5,"Diabetes",Medical_Examinations!$D185&gt;5.7,"Prediabetes",TRUE,"Normal")</f>
        <v>Diabetes</v>
      </c>
      <c r="F185" s="15" t="s">
        <v>9</v>
      </c>
      <c r="G185" s="15" t="s">
        <v>9</v>
      </c>
      <c r="H185" s="15" t="s">
        <v>9</v>
      </c>
      <c r="I185" s="15">
        <v>0</v>
      </c>
      <c r="J185" s="16" t="s">
        <v>10</v>
      </c>
    </row>
    <row r="186" spans="1:10" x14ac:dyDescent="0.3">
      <c r="A186" s="11" t="s">
        <v>195</v>
      </c>
      <c r="B186" s="12">
        <v>37.18</v>
      </c>
      <c r="C186" s="12" t="str" cm="1">
        <f t="array" ref="C186">_xlfn.IFS(Medical_Examinations!$B186&gt;=30,"Obesity",Medical_Examinations!$B186&gt;=25,"Overweight",Medical_Examinations!$B186&gt;=18.5,"Normal Weight",TRUE,"Underweight")</f>
        <v>Obesity</v>
      </c>
      <c r="D186" s="12">
        <v>6.75</v>
      </c>
      <c r="E186" s="12" t="str" cm="1">
        <f t="array" ref="E186">_xlfn.IFS(Medical_Examinations!$D186&gt;6.5,"Diabetes",Medical_Examinations!$D186&gt;5.7,"Prediabetes",TRUE,"Normal")</f>
        <v>Diabetes</v>
      </c>
      <c r="F186" s="12" t="s">
        <v>10</v>
      </c>
      <c r="G186" s="12" t="s">
        <v>9</v>
      </c>
      <c r="H186" s="12" t="s">
        <v>9</v>
      </c>
      <c r="I186" s="12">
        <v>2</v>
      </c>
      <c r="J186" s="13" t="s">
        <v>10</v>
      </c>
    </row>
    <row r="187" spans="1:10" x14ac:dyDescent="0.3">
      <c r="A187" s="14" t="s">
        <v>196</v>
      </c>
      <c r="B187" s="15">
        <v>33.33</v>
      </c>
      <c r="C187" s="15" t="str" cm="1">
        <f t="array" ref="C187">_xlfn.IFS(Medical_Examinations!$B187&gt;=30,"Obesity",Medical_Examinations!$B187&gt;=25,"Overweight",Medical_Examinations!$B187&gt;=18.5,"Normal Weight",TRUE,"Underweight")</f>
        <v>Obesity</v>
      </c>
      <c r="D187" s="15">
        <v>9.26</v>
      </c>
      <c r="E187" s="15" t="str" cm="1">
        <f t="array" ref="E187">_xlfn.IFS(Medical_Examinations!$D187&gt;6.5,"Diabetes",Medical_Examinations!$D187&gt;5.7,"Prediabetes",TRUE,"Normal")</f>
        <v>Diabetes</v>
      </c>
      <c r="F187" s="15" t="s">
        <v>10</v>
      </c>
      <c r="G187" s="15" t="s">
        <v>9</v>
      </c>
      <c r="H187" s="15" t="s">
        <v>9</v>
      </c>
      <c r="I187" s="15">
        <v>2</v>
      </c>
      <c r="J187" s="16" t="s">
        <v>9</v>
      </c>
    </row>
    <row r="188" spans="1:10" x14ac:dyDescent="0.3">
      <c r="A188" s="11" t="s">
        <v>197</v>
      </c>
      <c r="B188" s="12">
        <v>53.21</v>
      </c>
      <c r="C188" s="12" t="str" cm="1">
        <f t="array" ref="C188">_xlfn.IFS(Medical_Examinations!$B188&gt;=30,"Obesity",Medical_Examinations!$B188&gt;=25,"Overweight",Medical_Examinations!$B188&gt;=18.5,"Normal Weight",TRUE,"Underweight")</f>
        <v>Obesity</v>
      </c>
      <c r="D188" s="12">
        <v>4.2699999999999996</v>
      </c>
      <c r="E188" s="12" t="str" cm="1">
        <f t="array" ref="E188">_xlfn.IFS(Medical_Examinations!$D188&gt;6.5,"Diabetes",Medical_Examinations!$D188&gt;5.7,"Prediabetes",TRUE,"Normal")</f>
        <v>Normal</v>
      </c>
      <c r="F188" s="12" t="s">
        <v>9</v>
      </c>
      <c r="G188" s="12" t="s">
        <v>9</v>
      </c>
      <c r="H188" s="12" t="s">
        <v>9</v>
      </c>
      <c r="I188" s="12">
        <v>1</v>
      </c>
      <c r="J188" s="13" t="s">
        <v>10</v>
      </c>
    </row>
    <row r="189" spans="1:10" x14ac:dyDescent="0.3">
      <c r="A189" s="14" t="s">
        <v>198</v>
      </c>
      <c r="B189" s="15">
        <v>38.729999999999997</v>
      </c>
      <c r="C189" s="15" t="str" cm="1">
        <f t="array" ref="C189">_xlfn.IFS(Medical_Examinations!$B189&gt;=30,"Obesity",Medical_Examinations!$B189&gt;=25,"Overweight",Medical_Examinations!$B189&gt;=18.5,"Normal Weight",TRUE,"Underweight")</f>
        <v>Obesity</v>
      </c>
      <c r="D189" s="15">
        <v>11.51</v>
      </c>
      <c r="E189" s="15" t="str" cm="1">
        <f t="array" ref="E189">_xlfn.IFS(Medical_Examinations!$D189&gt;6.5,"Diabetes",Medical_Examinations!$D189&gt;5.7,"Prediabetes",TRUE,"Normal")</f>
        <v>Diabetes</v>
      </c>
      <c r="F189" s="15" t="s">
        <v>9</v>
      </c>
      <c r="G189" s="15" t="s">
        <v>9</v>
      </c>
      <c r="H189" s="15" t="s">
        <v>9</v>
      </c>
      <c r="I189" s="15">
        <v>2</v>
      </c>
      <c r="J189" s="16" t="s">
        <v>10</v>
      </c>
    </row>
    <row r="190" spans="1:10" x14ac:dyDescent="0.3">
      <c r="A190" s="11" t="s">
        <v>199</v>
      </c>
      <c r="B190" s="12">
        <v>29.73</v>
      </c>
      <c r="C190" s="12" t="str" cm="1">
        <f t="array" ref="C190">_xlfn.IFS(Medical_Examinations!$B190&gt;=30,"Obesity",Medical_Examinations!$B190&gt;=25,"Overweight",Medical_Examinations!$B190&gt;=18.5,"Normal Weight",TRUE,"Underweight")</f>
        <v>Overweight</v>
      </c>
      <c r="D190" s="12">
        <v>7.22</v>
      </c>
      <c r="E190" s="12" t="str" cm="1">
        <f t="array" ref="E190">_xlfn.IFS(Medical_Examinations!$D190&gt;6.5,"Diabetes",Medical_Examinations!$D190&gt;5.7,"Prediabetes",TRUE,"Normal")</f>
        <v>Diabetes</v>
      </c>
      <c r="F190" s="12" t="s">
        <v>9</v>
      </c>
      <c r="G190" s="12" t="s">
        <v>9</v>
      </c>
      <c r="H190" s="12" t="s">
        <v>9</v>
      </c>
      <c r="I190" s="12">
        <v>0</v>
      </c>
      <c r="J190" s="13" t="s">
        <v>10</v>
      </c>
    </row>
    <row r="191" spans="1:10" x14ac:dyDescent="0.3">
      <c r="A191" s="14" t="s">
        <v>200</v>
      </c>
      <c r="B191" s="15">
        <v>34.700000000000003</v>
      </c>
      <c r="C191" s="15" t="str" cm="1">
        <f t="array" ref="C191">_xlfn.IFS(Medical_Examinations!$B191&gt;=30,"Obesity",Medical_Examinations!$B191&gt;=25,"Overweight",Medical_Examinations!$B191&gt;=18.5,"Normal Weight",TRUE,"Underweight")</f>
        <v>Obesity</v>
      </c>
      <c r="D191" s="15">
        <v>4.37</v>
      </c>
      <c r="E191" s="15" t="str" cm="1">
        <f t="array" ref="E191">_xlfn.IFS(Medical_Examinations!$D191&gt;6.5,"Diabetes",Medical_Examinations!$D191&gt;5.7,"Prediabetes",TRUE,"Normal")</f>
        <v>Normal</v>
      </c>
      <c r="F191" s="15" t="s">
        <v>9</v>
      </c>
      <c r="G191" s="15" t="s">
        <v>9</v>
      </c>
      <c r="H191" s="15" t="s">
        <v>19</v>
      </c>
      <c r="I191" s="15">
        <v>1</v>
      </c>
      <c r="J191" s="16" t="s">
        <v>10</v>
      </c>
    </row>
    <row r="192" spans="1:10" x14ac:dyDescent="0.3">
      <c r="A192" s="11" t="s">
        <v>201</v>
      </c>
      <c r="B192" s="12">
        <v>38.28</v>
      </c>
      <c r="C192" s="12" t="str" cm="1">
        <f t="array" ref="C192">_xlfn.IFS(Medical_Examinations!$B192&gt;=30,"Obesity",Medical_Examinations!$B192&gt;=25,"Overweight",Medical_Examinations!$B192&gt;=18.5,"Normal Weight",TRUE,"Underweight")</f>
        <v>Obesity</v>
      </c>
      <c r="D192" s="12">
        <v>11.56</v>
      </c>
      <c r="E192" s="12" t="str" cm="1">
        <f t="array" ref="E192">_xlfn.IFS(Medical_Examinations!$D192&gt;6.5,"Diabetes",Medical_Examinations!$D192&gt;5.7,"Prediabetes",TRUE,"Normal")</f>
        <v>Diabetes</v>
      </c>
      <c r="F192" s="12" t="s">
        <v>10</v>
      </c>
      <c r="G192" s="12" t="s">
        <v>9</v>
      </c>
      <c r="H192" s="12" t="s">
        <v>9</v>
      </c>
      <c r="I192" s="12">
        <v>1</v>
      </c>
      <c r="J192" s="13" t="s">
        <v>10</v>
      </c>
    </row>
    <row r="193" spans="1:10" x14ac:dyDescent="0.3">
      <c r="A193" s="14" t="s">
        <v>202</v>
      </c>
      <c r="B193" s="15">
        <v>33.57</v>
      </c>
      <c r="C193" s="15" t="str" cm="1">
        <f t="array" ref="C193">_xlfn.IFS(Medical_Examinations!$B193&gt;=30,"Obesity",Medical_Examinations!$B193&gt;=25,"Overweight",Medical_Examinations!$B193&gt;=18.5,"Normal Weight",TRUE,"Underweight")</f>
        <v>Obesity</v>
      </c>
      <c r="D193" s="15">
        <v>8.82</v>
      </c>
      <c r="E193" s="15" t="str" cm="1">
        <f t="array" ref="E193">_xlfn.IFS(Medical_Examinations!$D193&gt;6.5,"Diabetes",Medical_Examinations!$D193&gt;5.7,"Prediabetes",TRUE,"Normal")</f>
        <v>Diabetes</v>
      </c>
      <c r="F193" s="15" t="s">
        <v>10</v>
      </c>
      <c r="G193" s="15" t="s">
        <v>9</v>
      </c>
      <c r="H193" s="15" t="s">
        <v>9</v>
      </c>
      <c r="I193" s="15">
        <v>0</v>
      </c>
      <c r="J193" s="16" t="s">
        <v>10</v>
      </c>
    </row>
    <row r="194" spans="1:10" x14ac:dyDescent="0.3">
      <c r="A194" s="11" t="s">
        <v>203</v>
      </c>
      <c r="B194" s="12">
        <v>52.06</v>
      </c>
      <c r="C194" s="12" t="str" cm="1">
        <f t="array" ref="C194">_xlfn.IFS(Medical_Examinations!$B194&gt;=30,"Obesity",Medical_Examinations!$B194&gt;=25,"Overweight",Medical_Examinations!$B194&gt;=18.5,"Normal Weight",TRUE,"Underweight")</f>
        <v>Obesity</v>
      </c>
      <c r="D194" s="12">
        <v>4.6900000000000004</v>
      </c>
      <c r="E194" s="12" t="str" cm="1">
        <f t="array" ref="E194">_xlfn.IFS(Medical_Examinations!$D194&gt;6.5,"Diabetes",Medical_Examinations!$D194&gt;5.7,"Prediabetes",TRUE,"Normal")</f>
        <v>Normal</v>
      </c>
      <c r="F194" s="12" t="s">
        <v>9</v>
      </c>
      <c r="G194" s="12" t="s">
        <v>9</v>
      </c>
      <c r="H194" s="12" t="s">
        <v>9</v>
      </c>
      <c r="I194" s="12">
        <v>1</v>
      </c>
      <c r="J194" s="13" t="s">
        <v>10</v>
      </c>
    </row>
    <row r="195" spans="1:10" x14ac:dyDescent="0.3">
      <c r="A195" s="14" t="s">
        <v>204</v>
      </c>
      <c r="B195" s="15">
        <v>38.17</v>
      </c>
      <c r="C195" s="15" t="str" cm="1">
        <f t="array" ref="C195">_xlfn.IFS(Medical_Examinations!$B195&gt;=30,"Obesity",Medical_Examinations!$B195&gt;=25,"Overweight",Medical_Examinations!$B195&gt;=18.5,"Normal Weight",TRUE,"Underweight")</f>
        <v>Obesity</v>
      </c>
      <c r="D195" s="15">
        <v>4.53</v>
      </c>
      <c r="E195" s="15" t="str" cm="1">
        <f t="array" ref="E195">_xlfn.IFS(Medical_Examinations!$D195&gt;6.5,"Diabetes",Medical_Examinations!$D195&gt;5.7,"Prediabetes",TRUE,"Normal")</f>
        <v>Normal</v>
      </c>
      <c r="F195" s="15" t="s">
        <v>9</v>
      </c>
      <c r="G195" s="15" t="s">
        <v>10</v>
      </c>
      <c r="H195" s="15" t="s">
        <v>9</v>
      </c>
      <c r="I195" s="15">
        <v>1</v>
      </c>
      <c r="J195" s="16" t="s">
        <v>10</v>
      </c>
    </row>
    <row r="196" spans="1:10" x14ac:dyDescent="0.3">
      <c r="A196" s="11" t="s">
        <v>205</v>
      </c>
      <c r="B196" s="12">
        <v>36.954999999999998</v>
      </c>
      <c r="C196" s="12" t="str" cm="1">
        <f t="array" ref="C196">_xlfn.IFS(Medical_Examinations!$B196&gt;=30,"Obesity",Medical_Examinations!$B196&gt;=25,"Overweight",Medical_Examinations!$B196&gt;=18.5,"Normal Weight",TRUE,"Underweight")</f>
        <v>Obesity</v>
      </c>
      <c r="D196" s="12">
        <v>5.84</v>
      </c>
      <c r="E196" s="12" t="str" cm="1">
        <f t="array" ref="E196">_xlfn.IFS(Medical_Examinations!$D196&gt;6.5,"Diabetes",Medical_Examinations!$D196&gt;5.7,"Prediabetes",TRUE,"Normal")</f>
        <v>Prediabetes</v>
      </c>
      <c r="F196" s="12" t="s">
        <v>9</v>
      </c>
      <c r="G196" s="12" t="s">
        <v>9</v>
      </c>
      <c r="H196" s="12" t="s">
        <v>19</v>
      </c>
      <c r="I196" s="12">
        <v>1</v>
      </c>
      <c r="J196" s="13" t="s">
        <v>10</v>
      </c>
    </row>
    <row r="197" spans="1:10" x14ac:dyDescent="0.3">
      <c r="A197" s="14" t="s">
        <v>206</v>
      </c>
      <c r="B197" s="15">
        <v>34.4</v>
      </c>
      <c r="C197" s="15" t="str" cm="1">
        <f t="array" ref="C197">_xlfn.IFS(Medical_Examinations!$B197&gt;=30,"Obesity",Medical_Examinations!$B197&gt;=25,"Overweight",Medical_Examinations!$B197&gt;=18.5,"Normal Weight",TRUE,"Underweight")</f>
        <v>Obesity</v>
      </c>
      <c r="D197" s="15">
        <v>4.9000000000000004</v>
      </c>
      <c r="E197" s="15" t="str" cm="1">
        <f t="array" ref="E197">_xlfn.IFS(Medical_Examinations!$D197&gt;6.5,"Diabetes",Medical_Examinations!$D197&gt;5.7,"Prediabetes",TRUE,"Normal")</f>
        <v>Normal</v>
      </c>
      <c r="F197" s="15" t="s">
        <v>9</v>
      </c>
      <c r="G197" s="15" t="s">
        <v>9</v>
      </c>
      <c r="H197" s="15" t="s">
        <v>19</v>
      </c>
      <c r="I197" s="15">
        <v>1</v>
      </c>
      <c r="J197" s="16" t="s">
        <v>10</v>
      </c>
    </row>
    <row r="198" spans="1:10" x14ac:dyDescent="0.3">
      <c r="A198" s="11" t="s">
        <v>207</v>
      </c>
      <c r="B198" s="12">
        <v>31.73</v>
      </c>
      <c r="C198" s="12" t="str" cm="1">
        <f t="array" ref="C198">_xlfn.IFS(Medical_Examinations!$B198&gt;=30,"Obesity",Medical_Examinations!$B198&gt;=25,"Overweight",Medical_Examinations!$B198&gt;=18.5,"Normal Weight",TRUE,"Underweight")</f>
        <v>Obesity</v>
      </c>
      <c r="D198" s="12">
        <v>4.3</v>
      </c>
      <c r="E198" s="12" t="str" cm="1">
        <f t="array" ref="E198">_xlfn.IFS(Medical_Examinations!$D198&gt;6.5,"Diabetes",Medical_Examinations!$D198&gt;5.7,"Prediabetes",TRUE,"Normal")</f>
        <v>Normal</v>
      </c>
      <c r="F198" s="12" t="s">
        <v>9</v>
      </c>
      <c r="G198" s="12" t="s">
        <v>9</v>
      </c>
      <c r="H198" s="12" t="s">
        <v>9</v>
      </c>
      <c r="I198" s="12">
        <v>0</v>
      </c>
      <c r="J198" s="13" t="s">
        <v>10</v>
      </c>
    </row>
    <row r="199" spans="1:10" x14ac:dyDescent="0.3">
      <c r="A199" s="14" t="s">
        <v>208</v>
      </c>
      <c r="B199" s="15">
        <v>36.64</v>
      </c>
      <c r="C199" s="15" t="str" cm="1">
        <f t="array" ref="C199">_xlfn.IFS(Medical_Examinations!$B199&gt;=30,"Obesity",Medical_Examinations!$B199&gt;=25,"Overweight",Medical_Examinations!$B199&gt;=18.5,"Normal Weight",TRUE,"Underweight")</f>
        <v>Obesity</v>
      </c>
      <c r="D199" s="15">
        <v>11.34</v>
      </c>
      <c r="E199" s="15" t="str" cm="1">
        <f t="array" ref="E199">_xlfn.IFS(Medical_Examinations!$D199&gt;6.5,"Diabetes",Medical_Examinations!$D199&gt;5.7,"Prediabetes",TRUE,"Normal")</f>
        <v>Diabetes</v>
      </c>
      <c r="F199" s="15" t="s">
        <v>9</v>
      </c>
      <c r="G199" s="15" t="s">
        <v>9</v>
      </c>
      <c r="H199" s="15" t="s">
        <v>9</v>
      </c>
      <c r="I199" s="15">
        <v>0</v>
      </c>
      <c r="J199" s="16" t="s">
        <v>10</v>
      </c>
    </row>
    <row r="200" spans="1:10" x14ac:dyDescent="0.3">
      <c r="A200" s="11" t="s">
        <v>209</v>
      </c>
      <c r="B200" s="12">
        <v>36.85</v>
      </c>
      <c r="C200" s="12" t="str" cm="1">
        <f t="array" ref="C200">_xlfn.IFS(Medical_Examinations!$B200&gt;=30,"Obesity",Medical_Examinations!$B200&gt;=25,"Overweight",Medical_Examinations!$B200&gt;=18.5,"Normal Weight",TRUE,"Underweight")</f>
        <v>Obesity</v>
      </c>
      <c r="D200" s="12">
        <v>5.88</v>
      </c>
      <c r="E200" s="12" t="str" cm="1">
        <f t="array" ref="E200">_xlfn.IFS(Medical_Examinations!$D200&gt;6.5,"Diabetes",Medical_Examinations!$D200&gt;5.7,"Prediabetes",TRUE,"Normal")</f>
        <v>Prediabetes</v>
      </c>
      <c r="F200" s="12" t="s">
        <v>9</v>
      </c>
      <c r="G200" s="12" t="s">
        <v>10</v>
      </c>
      <c r="H200" s="12" t="s">
        <v>9</v>
      </c>
      <c r="I200" s="12">
        <v>1</v>
      </c>
      <c r="J200" s="13" t="s">
        <v>10</v>
      </c>
    </row>
    <row r="201" spans="1:10" x14ac:dyDescent="0.3">
      <c r="A201" s="14" t="s">
        <v>210</v>
      </c>
      <c r="B201" s="15">
        <v>33.33</v>
      </c>
      <c r="C201" s="15" t="str" cm="1">
        <f t="array" ref="C201">_xlfn.IFS(Medical_Examinations!$B201&gt;=30,"Obesity",Medical_Examinations!$B201&gt;=25,"Overweight",Medical_Examinations!$B201&gt;=18.5,"Normal Weight",TRUE,"Underweight")</f>
        <v>Obesity</v>
      </c>
      <c r="D201" s="15">
        <v>5.01</v>
      </c>
      <c r="E201" s="15" t="str" cm="1">
        <f t="array" ref="E201">_xlfn.IFS(Medical_Examinations!$D201&gt;6.5,"Diabetes",Medical_Examinations!$D201&gt;5.7,"Prediabetes",TRUE,"Normal")</f>
        <v>Normal</v>
      </c>
      <c r="F201" s="15" t="s">
        <v>10</v>
      </c>
      <c r="G201" s="15" t="s">
        <v>9</v>
      </c>
      <c r="H201" s="15" t="s">
        <v>19</v>
      </c>
      <c r="I201" s="15">
        <v>1</v>
      </c>
      <c r="J201" s="16" t="s">
        <v>10</v>
      </c>
    </row>
    <row r="202" spans="1:10" x14ac:dyDescent="0.3">
      <c r="A202" s="11" t="s">
        <v>211</v>
      </c>
      <c r="B202" s="12">
        <v>39.14</v>
      </c>
      <c r="C202" s="12" t="str" cm="1">
        <f t="array" ref="C202">_xlfn.IFS(Medical_Examinations!$B202&gt;=30,"Obesity",Medical_Examinations!$B202&gt;=25,"Overweight",Medical_Examinations!$B202&gt;=18.5,"Normal Weight",TRUE,"Underweight")</f>
        <v>Obesity</v>
      </c>
      <c r="D202" s="12">
        <v>4.4000000000000004</v>
      </c>
      <c r="E202" s="12" t="str" cm="1">
        <f t="array" ref="E202">_xlfn.IFS(Medical_Examinations!$D202&gt;6.5,"Diabetes",Medical_Examinations!$D202&gt;5.7,"Prediabetes",TRUE,"Normal")</f>
        <v>Normal</v>
      </c>
      <c r="F202" s="12" t="s">
        <v>9</v>
      </c>
      <c r="G202" s="12" t="s">
        <v>9</v>
      </c>
      <c r="H202" s="12" t="s">
        <v>19</v>
      </c>
      <c r="I202" s="12">
        <v>1</v>
      </c>
      <c r="J202" s="13" t="s">
        <v>10</v>
      </c>
    </row>
    <row r="203" spans="1:10" x14ac:dyDescent="0.3">
      <c r="A203" s="14" t="s">
        <v>212</v>
      </c>
      <c r="B203" s="15">
        <v>32.9</v>
      </c>
      <c r="C203" s="15" t="str" cm="1">
        <f t="array" ref="C203">_xlfn.IFS(Medical_Examinations!$B203&gt;=30,"Obesity",Medical_Examinations!$B203&gt;=25,"Overweight",Medical_Examinations!$B203&gt;=18.5,"Normal Weight",TRUE,"Underweight")</f>
        <v>Obesity</v>
      </c>
      <c r="D203" s="15">
        <v>6.26</v>
      </c>
      <c r="E203" s="15" t="str" cm="1">
        <f t="array" ref="E203">_xlfn.IFS(Medical_Examinations!$D203&gt;6.5,"Diabetes",Medical_Examinations!$D203&gt;5.7,"Prediabetes",TRUE,"Normal")</f>
        <v>Prediabetes</v>
      </c>
      <c r="F203" s="15" t="s">
        <v>10</v>
      </c>
      <c r="G203" s="15" t="s">
        <v>9</v>
      </c>
      <c r="H203" s="15" t="s">
        <v>9</v>
      </c>
      <c r="I203" s="15">
        <v>0</v>
      </c>
      <c r="J203" s="16" t="s">
        <v>10</v>
      </c>
    </row>
    <row r="204" spans="1:10" x14ac:dyDescent="0.3">
      <c r="A204" s="11" t="s">
        <v>213</v>
      </c>
      <c r="B204" s="12">
        <v>29.78</v>
      </c>
      <c r="C204" s="12" t="str" cm="1">
        <f t="array" ref="C204">_xlfn.IFS(Medical_Examinations!$B204&gt;=30,"Obesity",Medical_Examinations!$B204&gt;=25,"Overweight",Medical_Examinations!$B204&gt;=18.5,"Normal Weight",TRUE,"Underweight")</f>
        <v>Overweight</v>
      </c>
      <c r="D204" s="12">
        <v>10.27</v>
      </c>
      <c r="E204" s="12" t="str" cm="1">
        <f t="array" ref="E204">_xlfn.IFS(Medical_Examinations!$D204&gt;6.5,"Diabetes",Medical_Examinations!$D204&gt;5.7,"Prediabetes",TRUE,"Normal")</f>
        <v>Diabetes</v>
      </c>
      <c r="F204" s="12" t="s">
        <v>10</v>
      </c>
      <c r="G204" s="12" t="s">
        <v>9</v>
      </c>
      <c r="H204" s="12" t="s">
        <v>19</v>
      </c>
      <c r="I204" s="12">
        <v>1</v>
      </c>
      <c r="J204" s="13" t="s">
        <v>9</v>
      </c>
    </row>
    <row r="205" spans="1:10" x14ac:dyDescent="0.3">
      <c r="A205" s="14" t="s">
        <v>214</v>
      </c>
      <c r="B205" s="15">
        <v>32.78</v>
      </c>
      <c r="C205" s="15" t="str" cm="1">
        <f t="array" ref="C205">_xlfn.IFS(Medical_Examinations!$B205&gt;=30,"Obesity",Medical_Examinations!$B205&gt;=25,"Overweight",Medical_Examinations!$B205&gt;=18.5,"Normal Weight",TRUE,"Underweight")</f>
        <v>Obesity</v>
      </c>
      <c r="D205" s="15">
        <v>5.27</v>
      </c>
      <c r="E205" s="15" t="str" cm="1">
        <f t="array" ref="E205">_xlfn.IFS(Medical_Examinations!$D205&gt;6.5,"Diabetes",Medical_Examinations!$D205&gt;5.7,"Prediabetes",TRUE,"Normal")</f>
        <v>Normal</v>
      </c>
      <c r="F205" s="15" t="s">
        <v>9</v>
      </c>
      <c r="G205" s="15" t="s">
        <v>9</v>
      </c>
      <c r="H205" s="15" t="s">
        <v>9</v>
      </c>
      <c r="I205" s="15">
        <v>0</v>
      </c>
      <c r="J205" s="16" t="s">
        <v>10</v>
      </c>
    </row>
    <row r="206" spans="1:10" x14ac:dyDescent="0.3">
      <c r="A206" s="11" t="s">
        <v>215</v>
      </c>
      <c r="B206" s="12">
        <v>41.65</v>
      </c>
      <c r="C206" s="12" t="str" cm="1">
        <f t="array" ref="C206">_xlfn.IFS(Medical_Examinations!$B206&gt;=30,"Obesity",Medical_Examinations!$B206&gt;=25,"Overweight",Medical_Examinations!$B206&gt;=18.5,"Normal Weight",TRUE,"Underweight")</f>
        <v>Obesity</v>
      </c>
      <c r="D206" s="12">
        <v>10.73</v>
      </c>
      <c r="E206" s="12" t="str" cm="1">
        <f t="array" ref="E206">_xlfn.IFS(Medical_Examinations!$D206&gt;6.5,"Diabetes",Medical_Examinations!$D206&gt;5.7,"Prediabetes",TRUE,"Normal")</f>
        <v>Diabetes</v>
      </c>
      <c r="F206" s="12" t="s">
        <v>10</v>
      </c>
      <c r="G206" s="12" t="s">
        <v>9</v>
      </c>
      <c r="H206" s="12" t="s">
        <v>9</v>
      </c>
      <c r="I206" s="12">
        <v>0</v>
      </c>
      <c r="J206" s="13" t="s">
        <v>10</v>
      </c>
    </row>
    <row r="207" spans="1:10" x14ac:dyDescent="0.3">
      <c r="A207" s="14" t="s">
        <v>216</v>
      </c>
      <c r="B207" s="15">
        <v>50.79</v>
      </c>
      <c r="C207" s="15" t="str" cm="1">
        <f t="array" ref="C207">_xlfn.IFS(Medical_Examinations!$B207&gt;=30,"Obesity",Medical_Examinations!$B207&gt;=25,"Overweight",Medical_Examinations!$B207&gt;=18.5,"Normal Weight",TRUE,"Underweight")</f>
        <v>Obesity</v>
      </c>
      <c r="D207" s="15">
        <v>4.45</v>
      </c>
      <c r="E207" s="15" t="str" cm="1">
        <f t="array" ref="E207">_xlfn.IFS(Medical_Examinations!$D207&gt;6.5,"Diabetes",Medical_Examinations!$D207&gt;5.7,"Prediabetes",TRUE,"Normal")</f>
        <v>Normal</v>
      </c>
      <c r="F207" s="15" t="s">
        <v>9</v>
      </c>
      <c r="G207" s="15" t="s">
        <v>9</v>
      </c>
      <c r="H207" s="15" t="s">
        <v>9</v>
      </c>
      <c r="I207" s="15">
        <v>1</v>
      </c>
      <c r="J207" s="16" t="s">
        <v>10</v>
      </c>
    </row>
    <row r="208" spans="1:10" x14ac:dyDescent="0.3">
      <c r="A208" s="11" t="s">
        <v>217</v>
      </c>
      <c r="B208" s="12">
        <v>35.43</v>
      </c>
      <c r="C208" s="12" t="str" cm="1">
        <f t="array" ref="C208">_xlfn.IFS(Medical_Examinations!$B208&gt;=30,"Obesity",Medical_Examinations!$B208&gt;=25,"Overweight",Medical_Examinations!$B208&gt;=18.5,"Normal Weight",TRUE,"Underweight")</f>
        <v>Obesity</v>
      </c>
      <c r="D208" s="12">
        <v>5.25</v>
      </c>
      <c r="E208" s="12" t="str" cm="1">
        <f t="array" ref="E208">_xlfn.IFS(Medical_Examinations!$D208&gt;6.5,"Diabetes",Medical_Examinations!$D208&gt;5.7,"Prediabetes",TRUE,"Normal")</f>
        <v>Normal</v>
      </c>
      <c r="F208" s="12" t="s">
        <v>10</v>
      </c>
      <c r="G208" s="12" t="s">
        <v>9</v>
      </c>
      <c r="H208" s="12" t="s">
        <v>9</v>
      </c>
      <c r="I208" s="12">
        <v>0</v>
      </c>
      <c r="J208" s="13" t="s">
        <v>10</v>
      </c>
    </row>
    <row r="209" spans="1:10" x14ac:dyDescent="0.3">
      <c r="A209" s="14" t="s">
        <v>218</v>
      </c>
      <c r="B209" s="15">
        <v>35.25</v>
      </c>
      <c r="C209" s="15" t="str" cm="1">
        <f t="array" ref="C209">_xlfn.IFS(Medical_Examinations!$B209&gt;=30,"Obesity",Medical_Examinations!$B209&gt;=25,"Overweight",Medical_Examinations!$B209&gt;=18.5,"Normal Weight",TRUE,"Underweight")</f>
        <v>Obesity</v>
      </c>
      <c r="D209" s="15">
        <v>9.51</v>
      </c>
      <c r="E209" s="15" t="str" cm="1">
        <f t="array" ref="E209">_xlfn.IFS(Medical_Examinations!$D209&gt;6.5,"Diabetes",Medical_Examinations!$D209&gt;5.7,"Prediabetes",TRUE,"Normal")</f>
        <v>Diabetes</v>
      </c>
      <c r="F209" s="15" t="s">
        <v>9</v>
      </c>
      <c r="G209" s="15" t="s">
        <v>9</v>
      </c>
      <c r="H209" s="15" t="s">
        <v>9</v>
      </c>
      <c r="I209" s="15">
        <v>0</v>
      </c>
      <c r="J209" s="16" t="s">
        <v>10</v>
      </c>
    </row>
    <row r="210" spans="1:10" x14ac:dyDescent="0.3">
      <c r="A210" s="11" t="s">
        <v>219</v>
      </c>
      <c r="B210" s="12">
        <v>36.85</v>
      </c>
      <c r="C210" s="12" t="str" cm="1">
        <f t="array" ref="C210">_xlfn.IFS(Medical_Examinations!$B210&gt;=30,"Obesity",Medical_Examinations!$B210&gt;=25,"Overweight",Medical_Examinations!$B210&gt;=18.5,"Normal Weight",TRUE,"Underweight")</f>
        <v>Obesity</v>
      </c>
      <c r="D210" s="12">
        <v>11.12</v>
      </c>
      <c r="E210" s="12" t="str" cm="1">
        <f t="array" ref="E210">_xlfn.IFS(Medical_Examinations!$D210&gt;6.5,"Diabetes",Medical_Examinations!$D210&gt;5.7,"Prediabetes",TRUE,"Normal")</f>
        <v>Diabetes</v>
      </c>
      <c r="F210" s="12" t="s">
        <v>9</v>
      </c>
      <c r="G210" s="12" t="s">
        <v>9</v>
      </c>
      <c r="H210" s="12" t="s">
        <v>9</v>
      </c>
      <c r="I210" s="12">
        <v>0</v>
      </c>
      <c r="J210" s="13" t="s">
        <v>10</v>
      </c>
    </row>
    <row r="211" spans="1:10" x14ac:dyDescent="0.3">
      <c r="A211" s="14" t="s">
        <v>220</v>
      </c>
      <c r="B211" s="15">
        <v>31.02</v>
      </c>
      <c r="C211" s="15" t="str" cm="1">
        <f t="array" ref="C211">_xlfn.IFS(Medical_Examinations!$B211&gt;=30,"Obesity",Medical_Examinations!$B211&gt;=25,"Overweight",Medical_Examinations!$B211&gt;=18.5,"Normal Weight",TRUE,"Underweight")</f>
        <v>Obesity</v>
      </c>
      <c r="D211" s="15">
        <v>4.5599999999999996</v>
      </c>
      <c r="E211" s="15" t="str" cm="1">
        <f t="array" ref="E211">_xlfn.IFS(Medical_Examinations!$D211&gt;6.5,"Diabetes",Medical_Examinations!$D211&gt;5.7,"Prediabetes",TRUE,"Normal")</f>
        <v>Normal</v>
      </c>
      <c r="F211" s="15" t="s">
        <v>9</v>
      </c>
      <c r="G211" s="15" t="s">
        <v>10</v>
      </c>
      <c r="H211" s="15" t="s">
        <v>9</v>
      </c>
      <c r="I211" s="15">
        <v>1</v>
      </c>
      <c r="J211" s="16" t="s">
        <v>10</v>
      </c>
    </row>
    <row r="212" spans="1:10" x14ac:dyDescent="0.3">
      <c r="A212" s="11" t="s">
        <v>221</v>
      </c>
      <c r="B212" s="12">
        <v>35.6</v>
      </c>
      <c r="C212" s="12" t="str" cm="1">
        <f t="array" ref="C212">_xlfn.IFS(Medical_Examinations!$B212&gt;=30,"Obesity",Medical_Examinations!$B212&gt;=25,"Overweight",Medical_Examinations!$B212&gt;=18.5,"Normal Weight",TRUE,"Underweight")</f>
        <v>Obesity</v>
      </c>
      <c r="D212" s="12">
        <v>4.0199999999999996</v>
      </c>
      <c r="E212" s="12" t="str" cm="1">
        <f t="array" ref="E212">_xlfn.IFS(Medical_Examinations!$D212&gt;6.5,"Diabetes",Medical_Examinations!$D212&gt;5.7,"Prediabetes",TRUE,"Normal")</f>
        <v>Normal</v>
      </c>
      <c r="F212" s="12" t="s">
        <v>10</v>
      </c>
      <c r="G212" s="12" t="s">
        <v>10</v>
      </c>
      <c r="H212" s="12" t="s">
        <v>9</v>
      </c>
      <c r="I212" s="12">
        <v>2</v>
      </c>
      <c r="J212" s="13" t="s">
        <v>10</v>
      </c>
    </row>
    <row r="213" spans="1:10" x14ac:dyDescent="0.3">
      <c r="A213" s="14" t="s">
        <v>222</v>
      </c>
      <c r="B213" s="15">
        <v>34.39</v>
      </c>
      <c r="C213" s="15" t="str" cm="1">
        <f t="array" ref="C213">_xlfn.IFS(Medical_Examinations!$B213&gt;=30,"Obesity",Medical_Examinations!$B213&gt;=25,"Overweight",Medical_Examinations!$B213&gt;=18.5,"Normal Weight",TRUE,"Underweight")</f>
        <v>Obesity</v>
      </c>
      <c r="D213" s="15">
        <v>8.7200000000000006</v>
      </c>
      <c r="E213" s="15" t="str" cm="1">
        <f t="array" ref="E213">_xlfn.IFS(Medical_Examinations!$D213&gt;6.5,"Diabetes",Medical_Examinations!$D213&gt;5.7,"Prediabetes",TRUE,"Normal")</f>
        <v>Diabetes</v>
      </c>
      <c r="F213" s="15" t="s">
        <v>9</v>
      </c>
      <c r="G213" s="15" t="s">
        <v>9</v>
      </c>
      <c r="H213" s="15" t="s">
        <v>9</v>
      </c>
      <c r="I213" s="15">
        <v>0</v>
      </c>
      <c r="J213" s="16" t="s">
        <v>10</v>
      </c>
    </row>
    <row r="214" spans="1:10" x14ac:dyDescent="0.3">
      <c r="A214" s="11" t="s">
        <v>223</v>
      </c>
      <c r="B214" s="12">
        <v>29.06</v>
      </c>
      <c r="C214" s="12" t="str" cm="1">
        <f t="array" ref="C214">_xlfn.IFS(Medical_Examinations!$B214&gt;=30,"Obesity",Medical_Examinations!$B214&gt;=25,"Overweight",Medical_Examinations!$B214&gt;=18.5,"Normal Weight",TRUE,"Underweight")</f>
        <v>Overweight</v>
      </c>
      <c r="D214" s="12">
        <v>6.25</v>
      </c>
      <c r="E214" s="12" t="str" cm="1">
        <f t="array" ref="E214">_xlfn.IFS(Medical_Examinations!$D214&gt;6.5,"Diabetes",Medical_Examinations!$D214&gt;5.7,"Prediabetes",TRUE,"Normal")</f>
        <v>Prediabetes</v>
      </c>
      <c r="F214" s="12" t="s">
        <v>10</v>
      </c>
      <c r="G214" s="12" t="s">
        <v>9</v>
      </c>
      <c r="H214" s="12" t="s">
        <v>9</v>
      </c>
      <c r="I214" s="12">
        <v>1</v>
      </c>
      <c r="J214" s="13" t="s">
        <v>10</v>
      </c>
    </row>
    <row r="215" spans="1:10" x14ac:dyDescent="0.3">
      <c r="A215" s="14" t="s">
        <v>224</v>
      </c>
      <c r="B215" s="15">
        <v>35.799999999999997</v>
      </c>
      <c r="C215" s="15" t="str" cm="1">
        <f t="array" ref="C215">_xlfn.IFS(Medical_Examinations!$B215&gt;=30,"Obesity",Medical_Examinations!$B215&gt;=25,"Overweight",Medical_Examinations!$B215&gt;=18.5,"Normal Weight",TRUE,"Underweight")</f>
        <v>Obesity</v>
      </c>
      <c r="D215" s="15">
        <v>7.32</v>
      </c>
      <c r="E215" s="15" t="str" cm="1">
        <f t="array" ref="E215">_xlfn.IFS(Medical_Examinations!$D215&gt;6.5,"Diabetes",Medical_Examinations!$D215&gt;5.7,"Prediabetes",TRUE,"Normal")</f>
        <v>Diabetes</v>
      </c>
      <c r="F215" s="15" t="s">
        <v>9</v>
      </c>
      <c r="G215" s="15" t="s">
        <v>9</v>
      </c>
      <c r="H215" s="15" t="s">
        <v>9</v>
      </c>
      <c r="I215" s="15">
        <v>2</v>
      </c>
      <c r="J215" s="16" t="s">
        <v>10</v>
      </c>
    </row>
    <row r="216" spans="1:10" x14ac:dyDescent="0.3">
      <c r="A216" s="11" t="s">
        <v>225</v>
      </c>
      <c r="B216" s="12">
        <v>49.8</v>
      </c>
      <c r="C216" s="12" t="str" cm="1">
        <f t="array" ref="C216">_xlfn.IFS(Medical_Examinations!$B216&gt;=30,"Obesity",Medical_Examinations!$B216&gt;=25,"Overweight",Medical_Examinations!$B216&gt;=18.5,"Normal Weight",TRUE,"Underweight")</f>
        <v>Obesity</v>
      </c>
      <c r="D216" s="12">
        <v>4.24</v>
      </c>
      <c r="E216" s="12" t="str" cm="1">
        <f t="array" ref="E216">_xlfn.IFS(Medical_Examinations!$D216&gt;6.5,"Diabetes",Medical_Examinations!$D216&gt;5.7,"Prediabetes",TRUE,"Normal")</f>
        <v>Normal</v>
      </c>
      <c r="F216" s="12" t="s">
        <v>9</v>
      </c>
      <c r="G216" s="12" t="s">
        <v>9</v>
      </c>
      <c r="H216" s="12" t="s">
        <v>9</v>
      </c>
      <c r="I216" s="12">
        <v>1</v>
      </c>
      <c r="J216" s="13" t="s">
        <v>10</v>
      </c>
    </row>
    <row r="217" spans="1:10" x14ac:dyDescent="0.3">
      <c r="A217" s="14" t="s">
        <v>226</v>
      </c>
      <c r="B217" s="15">
        <v>35.71</v>
      </c>
      <c r="C217" s="15" t="str" cm="1">
        <f t="array" ref="C217">_xlfn.IFS(Medical_Examinations!$B217&gt;=30,"Obesity",Medical_Examinations!$B217&gt;=25,"Overweight",Medical_Examinations!$B217&gt;=18.5,"Normal Weight",TRUE,"Underweight")</f>
        <v>Obesity</v>
      </c>
      <c r="D217" s="15">
        <v>6.84</v>
      </c>
      <c r="E217" s="15" t="str" cm="1">
        <f t="array" ref="E217">_xlfn.IFS(Medical_Examinations!$D217&gt;6.5,"Diabetes",Medical_Examinations!$D217&gt;5.7,"Prediabetes",TRUE,"Normal")</f>
        <v>Diabetes</v>
      </c>
      <c r="F217" s="15" t="s">
        <v>9</v>
      </c>
      <c r="G217" s="15" t="s">
        <v>9</v>
      </c>
      <c r="H217" s="15" t="s">
        <v>9</v>
      </c>
      <c r="I217" s="15">
        <v>2</v>
      </c>
      <c r="J217" s="16" t="s">
        <v>10</v>
      </c>
    </row>
    <row r="218" spans="1:10" x14ac:dyDescent="0.3">
      <c r="A218" s="11" t="s">
        <v>227</v>
      </c>
      <c r="B218" s="12">
        <v>30.8</v>
      </c>
      <c r="C218" s="12" t="str" cm="1">
        <f t="array" ref="C218">_xlfn.IFS(Medical_Examinations!$B218&gt;=30,"Obesity",Medical_Examinations!$B218&gt;=25,"Overweight",Medical_Examinations!$B218&gt;=18.5,"Normal Weight",TRUE,"Underweight")</f>
        <v>Obesity</v>
      </c>
      <c r="D218" s="12">
        <v>5.23</v>
      </c>
      <c r="E218" s="12" t="str" cm="1">
        <f t="array" ref="E218">_xlfn.IFS(Medical_Examinations!$D218&gt;6.5,"Diabetes",Medical_Examinations!$D218&gt;5.7,"Prediabetes",TRUE,"Normal")</f>
        <v>Normal</v>
      </c>
      <c r="F218" s="12" t="s">
        <v>10</v>
      </c>
      <c r="G218" s="12" t="s">
        <v>9</v>
      </c>
      <c r="H218" s="12" t="s">
        <v>9</v>
      </c>
      <c r="I218" s="12">
        <v>1</v>
      </c>
      <c r="J218" s="13" t="s">
        <v>10</v>
      </c>
    </row>
    <row r="219" spans="1:10" x14ac:dyDescent="0.3">
      <c r="A219" s="14" t="s">
        <v>228</v>
      </c>
      <c r="B219" s="15">
        <v>33.69</v>
      </c>
      <c r="C219" s="15" t="str" cm="1">
        <f t="array" ref="C219">_xlfn.IFS(Medical_Examinations!$B219&gt;=30,"Obesity",Medical_Examinations!$B219&gt;=25,"Overweight",Medical_Examinations!$B219&gt;=18.5,"Normal Weight",TRUE,"Underweight")</f>
        <v>Obesity</v>
      </c>
      <c r="D219" s="15">
        <v>9.68</v>
      </c>
      <c r="E219" s="15" t="str" cm="1">
        <f t="array" ref="E219">_xlfn.IFS(Medical_Examinations!$D219&gt;6.5,"Diabetes",Medical_Examinations!$D219&gt;5.7,"Prediabetes",TRUE,"Normal")</f>
        <v>Diabetes</v>
      </c>
      <c r="F219" s="15" t="s">
        <v>9</v>
      </c>
      <c r="G219" s="15" t="s">
        <v>9</v>
      </c>
      <c r="H219" s="15" t="s">
        <v>9</v>
      </c>
      <c r="I219" s="15">
        <v>0</v>
      </c>
      <c r="J219" s="16" t="s">
        <v>10</v>
      </c>
    </row>
    <row r="220" spans="1:10" x14ac:dyDescent="0.3">
      <c r="A220" s="11" t="s">
        <v>229</v>
      </c>
      <c r="B220" s="12">
        <v>42.27</v>
      </c>
      <c r="C220" s="12" t="str" cm="1">
        <f t="array" ref="C220">_xlfn.IFS(Medical_Examinations!$B220&gt;=30,"Obesity",Medical_Examinations!$B220&gt;=25,"Overweight",Medical_Examinations!$B220&gt;=18.5,"Normal Weight",TRUE,"Underweight")</f>
        <v>Obesity</v>
      </c>
      <c r="D220" s="12">
        <v>6.05</v>
      </c>
      <c r="E220" s="12" t="str" cm="1">
        <f t="array" ref="E220">_xlfn.IFS(Medical_Examinations!$D220&gt;6.5,"Diabetes",Medical_Examinations!$D220&gt;5.7,"Prediabetes",TRUE,"Normal")</f>
        <v>Prediabetes</v>
      </c>
      <c r="F220" s="12" t="s">
        <v>10</v>
      </c>
      <c r="G220" s="12" t="s">
        <v>9</v>
      </c>
      <c r="H220" s="12" t="s">
        <v>9</v>
      </c>
      <c r="I220" s="12">
        <v>1</v>
      </c>
      <c r="J220" s="13" t="s">
        <v>10</v>
      </c>
    </row>
    <row r="221" spans="1:10" x14ac:dyDescent="0.3">
      <c r="A221" s="14" t="s">
        <v>230</v>
      </c>
      <c r="B221" s="15">
        <v>53.25</v>
      </c>
      <c r="C221" s="15" t="str" cm="1">
        <f t="array" ref="C221">_xlfn.IFS(Medical_Examinations!$B221&gt;=30,"Obesity",Medical_Examinations!$B221&gt;=25,"Overweight",Medical_Examinations!$B221&gt;=18.5,"Normal Weight",TRUE,"Underweight")</f>
        <v>Obesity</v>
      </c>
      <c r="D221" s="15">
        <v>6.11</v>
      </c>
      <c r="E221" s="15" t="str" cm="1">
        <f t="array" ref="E221">_xlfn.IFS(Medical_Examinations!$D221&gt;6.5,"Diabetes",Medical_Examinations!$D221&gt;5.7,"Prediabetes",TRUE,"Normal")</f>
        <v>Prediabetes</v>
      </c>
      <c r="F221" s="15" t="s">
        <v>10</v>
      </c>
      <c r="G221" s="15" t="s">
        <v>9</v>
      </c>
      <c r="H221" s="15" t="s">
        <v>19</v>
      </c>
      <c r="I221" s="15">
        <v>1</v>
      </c>
      <c r="J221" s="16" t="s">
        <v>10</v>
      </c>
    </row>
    <row r="222" spans="1:10" x14ac:dyDescent="0.3">
      <c r="A222" s="11" t="s">
        <v>231</v>
      </c>
      <c r="B222" s="12">
        <v>26.8</v>
      </c>
      <c r="C222" s="12" t="str" cm="1">
        <f t="array" ref="C222">_xlfn.IFS(Medical_Examinations!$B222&gt;=30,"Obesity",Medical_Examinations!$B222&gt;=25,"Overweight",Medical_Examinations!$B222&gt;=18.5,"Normal Weight",TRUE,"Underweight")</f>
        <v>Overweight</v>
      </c>
      <c r="D222" s="12">
        <v>10.93</v>
      </c>
      <c r="E222" s="12" t="str" cm="1">
        <f t="array" ref="E222">_xlfn.IFS(Medical_Examinations!$D222&gt;6.5,"Diabetes",Medical_Examinations!$D222&gt;5.7,"Prediabetes",TRUE,"Normal")</f>
        <v>Diabetes</v>
      </c>
      <c r="F222" s="12" t="s">
        <v>10</v>
      </c>
      <c r="G222" s="12" t="s">
        <v>9</v>
      </c>
      <c r="H222" s="12" t="s">
        <v>9</v>
      </c>
      <c r="I222" s="12">
        <v>0</v>
      </c>
      <c r="J222" s="13" t="s">
        <v>9</v>
      </c>
    </row>
    <row r="223" spans="1:10" x14ac:dyDescent="0.3">
      <c r="A223" s="14" t="s">
        <v>232</v>
      </c>
      <c r="B223" s="15">
        <v>28.5</v>
      </c>
      <c r="C223" s="15" t="str" cm="1">
        <f t="array" ref="C223">_xlfn.IFS(Medical_Examinations!$B223&gt;=30,"Obesity",Medical_Examinations!$B223&gt;=25,"Overweight",Medical_Examinations!$B223&gt;=18.5,"Normal Weight",TRUE,"Underweight")</f>
        <v>Overweight</v>
      </c>
      <c r="D223" s="15">
        <v>5.12</v>
      </c>
      <c r="E223" s="15" t="str" cm="1">
        <f t="array" ref="E223">_xlfn.IFS(Medical_Examinations!$D223&gt;6.5,"Diabetes",Medical_Examinations!$D223&gt;5.7,"Prediabetes",TRUE,"Normal")</f>
        <v>Normal</v>
      </c>
      <c r="F223" s="15" t="s">
        <v>9</v>
      </c>
      <c r="G223" s="15" t="s">
        <v>9</v>
      </c>
      <c r="H223" s="15" t="s">
        <v>9</v>
      </c>
      <c r="I223" s="15">
        <v>1</v>
      </c>
      <c r="J223" s="16" t="s">
        <v>10</v>
      </c>
    </row>
    <row r="224" spans="1:10" x14ac:dyDescent="0.3">
      <c r="A224" s="11" t="s">
        <v>233</v>
      </c>
      <c r="B224" s="12">
        <v>22.895</v>
      </c>
      <c r="C224" s="12" t="str" cm="1">
        <f t="array" ref="C224">_xlfn.IFS(Medical_Examinations!$B224&gt;=30,"Obesity",Medical_Examinations!$B224&gt;=25,"Overweight",Medical_Examinations!$B224&gt;=18.5,"Normal Weight",TRUE,"Underweight")</f>
        <v>Normal Weight</v>
      </c>
      <c r="D224" s="12">
        <v>5.72</v>
      </c>
      <c r="E224" s="12" t="str" cm="1">
        <f t="array" ref="E224">_xlfn.IFS(Medical_Examinations!$D224&gt;6.5,"Diabetes",Medical_Examinations!$D224&gt;5.7,"Prediabetes",TRUE,"Normal")</f>
        <v>Prediabetes</v>
      </c>
      <c r="F224" s="12" t="s">
        <v>9</v>
      </c>
      <c r="G224" s="12" t="s">
        <v>9</v>
      </c>
      <c r="H224" s="12" t="s">
        <v>9</v>
      </c>
      <c r="I224" s="12">
        <v>0</v>
      </c>
      <c r="J224" s="13" t="s">
        <v>10</v>
      </c>
    </row>
    <row r="225" spans="1:10" x14ac:dyDescent="0.3">
      <c r="A225" s="14" t="s">
        <v>234</v>
      </c>
      <c r="B225" s="15">
        <v>34.06</v>
      </c>
      <c r="C225" s="15" t="str" cm="1">
        <f t="array" ref="C225">_xlfn.IFS(Medical_Examinations!$B225&gt;=30,"Obesity",Medical_Examinations!$B225&gt;=25,"Overweight",Medical_Examinations!$B225&gt;=18.5,"Normal Weight",TRUE,"Underweight")</f>
        <v>Obesity</v>
      </c>
      <c r="D225" s="15">
        <v>11.83</v>
      </c>
      <c r="E225" s="15" t="str" cm="1">
        <f t="array" ref="E225">_xlfn.IFS(Medical_Examinations!$D225&gt;6.5,"Diabetes",Medical_Examinations!$D225&gt;5.7,"Prediabetes",TRUE,"Normal")</f>
        <v>Diabetes</v>
      </c>
      <c r="F225" s="15" t="s">
        <v>10</v>
      </c>
      <c r="G225" s="15" t="s">
        <v>9</v>
      </c>
      <c r="H225" s="15" t="s">
        <v>9</v>
      </c>
      <c r="I225" s="15">
        <v>1</v>
      </c>
      <c r="J225" s="16" t="s">
        <v>10</v>
      </c>
    </row>
    <row r="226" spans="1:10" x14ac:dyDescent="0.3">
      <c r="A226" s="11" t="s">
        <v>235</v>
      </c>
      <c r="B226" s="12">
        <v>36.409999999999997</v>
      </c>
      <c r="C226" s="12" t="str" cm="1">
        <f t="array" ref="C226">_xlfn.IFS(Medical_Examinations!$B226&gt;=30,"Obesity",Medical_Examinations!$B226&gt;=25,"Overweight",Medical_Examinations!$B226&gt;=18.5,"Normal Weight",TRUE,"Underweight")</f>
        <v>Obesity</v>
      </c>
      <c r="D226" s="12">
        <v>4.55</v>
      </c>
      <c r="E226" s="12" t="str" cm="1">
        <f t="array" ref="E226">_xlfn.IFS(Medical_Examinations!$D226&gt;6.5,"Diabetes",Medical_Examinations!$D226&gt;5.7,"Prediabetes",TRUE,"Normal")</f>
        <v>Normal</v>
      </c>
      <c r="F226" s="12" t="s">
        <v>9</v>
      </c>
      <c r="G226" s="12" t="s">
        <v>9</v>
      </c>
      <c r="H226" s="12" t="s">
        <v>9</v>
      </c>
      <c r="I226" s="12">
        <v>0</v>
      </c>
      <c r="J226" s="13" t="s">
        <v>10</v>
      </c>
    </row>
    <row r="227" spans="1:10" x14ac:dyDescent="0.3">
      <c r="A227" s="14" t="s">
        <v>236</v>
      </c>
      <c r="B227" s="15">
        <v>52.3</v>
      </c>
      <c r="C227" s="15" t="str" cm="1">
        <f t="array" ref="C227">_xlfn.IFS(Medical_Examinations!$B227&gt;=30,"Obesity",Medical_Examinations!$B227&gt;=25,"Overweight",Medical_Examinations!$B227&gt;=18.5,"Normal Weight",TRUE,"Underweight")</f>
        <v>Obesity</v>
      </c>
      <c r="D227" s="15">
        <v>4.87</v>
      </c>
      <c r="E227" s="15" t="str" cm="1">
        <f t="array" ref="E227">_xlfn.IFS(Medical_Examinations!$D227&gt;6.5,"Diabetes",Medical_Examinations!$D227&gt;5.7,"Prediabetes",TRUE,"Normal")</f>
        <v>Normal</v>
      </c>
      <c r="F227" s="15" t="s">
        <v>10</v>
      </c>
      <c r="G227" s="15" t="s">
        <v>9</v>
      </c>
      <c r="H227" s="15" t="s">
        <v>19</v>
      </c>
      <c r="I227" s="15">
        <v>1</v>
      </c>
      <c r="J227" s="16" t="s">
        <v>10</v>
      </c>
    </row>
    <row r="228" spans="1:10" x14ac:dyDescent="0.3">
      <c r="A228" s="11" t="s">
        <v>237</v>
      </c>
      <c r="B228" s="12">
        <v>52.66</v>
      </c>
      <c r="C228" s="12" t="str" cm="1">
        <f t="array" ref="C228">_xlfn.IFS(Medical_Examinations!$B228&gt;=30,"Obesity",Medical_Examinations!$B228&gt;=25,"Overweight",Medical_Examinations!$B228&gt;=18.5,"Normal Weight",TRUE,"Underweight")</f>
        <v>Obesity</v>
      </c>
      <c r="D228" s="12">
        <v>4.45</v>
      </c>
      <c r="E228" s="12" t="str" cm="1">
        <f t="array" ref="E228">_xlfn.IFS(Medical_Examinations!$D228&gt;6.5,"Diabetes",Medical_Examinations!$D228&gt;5.7,"Prediabetes",TRUE,"Normal")</f>
        <v>Normal</v>
      </c>
      <c r="F228" s="12" t="s">
        <v>9</v>
      </c>
      <c r="G228" s="12" t="s">
        <v>9</v>
      </c>
      <c r="H228" s="12" t="s">
        <v>9</v>
      </c>
      <c r="I228" s="12">
        <v>1</v>
      </c>
      <c r="J228" s="13" t="s">
        <v>10</v>
      </c>
    </row>
    <row r="229" spans="1:10" x14ac:dyDescent="0.3">
      <c r="A229" s="14" t="s">
        <v>238</v>
      </c>
      <c r="B229" s="15">
        <v>29.57</v>
      </c>
      <c r="C229" s="15" t="str" cm="1">
        <f t="array" ref="C229">_xlfn.IFS(Medical_Examinations!$B229&gt;=30,"Obesity",Medical_Examinations!$B229&gt;=25,"Overweight",Medical_Examinations!$B229&gt;=18.5,"Normal Weight",TRUE,"Underweight")</f>
        <v>Overweight</v>
      </c>
      <c r="D229" s="15">
        <v>9.42</v>
      </c>
      <c r="E229" s="15" t="str" cm="1">
        <f t="array" ref="E229">_xlfn.IFS(Medical_Examinations!$D229&gt;6.5,"Diabetes",Medical_Examinations!$D229&gt;5.7,"Prediabetes",TRUE,"Normal")</f>
        <v>Diabetes</v>
      </c>
      <c r="F229" s="15" t="s">
        <v>10</v>
      </c>
      <c r="G229" s="15" t="s">
        <v>9</v>
      </c>
      <c r="H229" s="15" t="s">
        <v>9</v>
      </c>
      <c r="I229" s="15">
        <v>0</v>
      </c>
      <c r="J229" s="16" t="s">
        <v>10</v>
      </c>
    </row>
    <row r="230" spans="1:10" x14ac:dyDescent="0.3">
      <c r="A230" s="11" t="s">
        <v>239</v>
      </c>
      <c r="B230" s="12">
        <v>36.99</v>
      </c>
      <c r="C230" s="12" t="str" cm="1">
        <f t="array" ref="C230">_xlfn.IFS(Medical_Examinations!$B230&gt;=30,"Obesity",Medical_Examinations!$B230&gt;=25,"Overweight",Medical_Examinations!$B230&gt;=18.5,"Normal Weight",TRUE,"Underweight")</f>
        <v>Obesity</v>
      </c>
      <c r="D230" s="12">
        <v>5.37</v>
      </c>
      <c r="E230" s="12" t="str" cm="1">
        <f t="array" ref="E230">_xlfn.IFS(Medical_Examinations!$D230&gt;6.5,"Diabetes",Medical_Examinations!$D230&gt;5.7,"Prediabetes",TRUE,"Normal")</f>
        <v>Normal</v>
      </c>
      <c r="F230" s="12" t="s">
        <v>10</v>
      </c>
      <c r="G230" s="12" t="s">
        <v>9</v>
      </c>
      <c r="H230" s="12" t="s">
        <v>19</v>
      </c>
      <c r="I230" s="12">
        <v>1</v>
      </c>
      <c r="J230" s="13" t="s">
        <v>10</v>
      </c>
    </row>
    <row r="231" spans="1:10" x14ac:dyDescent="0.3">
      <c r="A231" s="14" t="s">
        <v>240</v>
      </c>
      <c r="B231" s="15">
        <v>31.4</v>
      </c>
      <c r="C231" s="15" t="str" cm="1">
        <f t="array" ref="C231">_xlfn.IFS(Medical_Examinations!$B231&gt;=30,"Obesity",Medical_Examinations!$B231&gt;=25,"Overweight",Medical_Examinations!$B231&gt;=18.5,"Normal Weight",TRUE,"Underweight")</f>
        <v>Obesity</v>
      </c>
      <c r="D231" s="15">
        <v>4.5999999999999996</v>
      </c>
      <c r="E231" s="15" t="str" cm="1">
        <f t="array" ref="E231">_xlfn.IFS(Medical_Examinations!$D231&gt;6.5,"Diabetes",Medical_Examinations!$D231&gt;5.7,"Prediabetes",TRUE,"Normal")</f>
        <v>Normal</v>
      </c>
      <c r="F231" s="15" t="s">
        <v>10</v>
      </c>
      <c r="G231" s="15" t="s">
        <v>9</v>
      </c>
      <c r="H231" s="15" t="s">
        <v>9</v>
      </c>
      <c r="I231" s="15">
        <v>1</v>
      </c>
      <c r="J231" s="16" t="s">
        <v>10</v>
      </c>
    </row>
    <row r="232" spans="1:10" x14ac:dyDescent="0.3">
      <c r="A232" s="11" t="s">
        <v>241</v>
      </c>
      <c r="B232" s="12">
        <v>34.9</v>
      </c>
      <c r="C232" s="12" t="str" cm="1">
        <f t="array" ref="C232">_xlfn.IFS(Medical_Examinations!$B232&gt;=30,"Obesity",Medical_Examinations!$B232&gt;=25,"Overweight",Medical_Examinations!$B232&gt;=18.5,"Normal Weight",TRUE,"Underweight")</f>
        <v>Obesity</v>
      </c>
      <c r="D232" s="12">
        <v>6.22</v>
      </c>
      <c r="E232" s="12" t="str" cm="1">
        <f t="array" ref="E232">_xlfn.IFS(Medical_Examinations!$D232&gt;6.5,"Diabetes",Medical_Examinations!$D232&gt;5.7,"Prediabetes",TRUE,"Normal")</f>
        <v>Prediabetes</v>
      </c>
      <c r="F232" s="12" t="s">
        <v>9</v>
      </c>
      <c r="G232" s="12" t="s">
        <v>9</v>
      </c>
      <c r="H232" s="12" t="s">
        <v>19</v>
      </c>
      <c r="I232" s="12">
        <v>1</v>
      </c>
      <c r="J232" s="13" t="s">
        <v>10</v>
      </c>
    </row>
    <row r="233" spans="1:10" x14ac:dyDescent="0.3">
      <c r="A233" s="14" t="s">
        <v>242</v>
      </c>
      <c r="B233" s="15">
        <v>31.13</v>
      </c>
      <c r="C233" s="15" t="str" cm="1">
        <f t="array" ref="C233">_xlfn.IFS(Medical_Examinations!$B233&gt;=30,"Obesity",Medical_Examinations!$B233&gt;=25,"Overweight",Medical_Examinations!$B233&gt;=18.5,"Normal Weight",TRUE,"Underweight")</f>
        <v>Obesity</v>
      </c>
      <c r="D233" s="15">
        <v>4.5199999999999996</v>
      </c>
      <c r="E233" s="15" t="str" cm="1">
        <f t="array" ref="E233">_xlfn.IFS(Medical_Examinations!$D233&gt;6.5,"Diabetes",Medical_Examinations!$D233&gt;5.7,"Prediabetes",TRUE,"Normal")</f>
        <v>Normal</v>
      </c>
      <c r="F233" s="15" t="s">
        <v>10</v>
      </c>
      <c r="G233" s="15" t="s">
        <v>9</v>
      </c>
      <c r="H233" s="15" t="s">
        <v>9</v>
      </c>
      <c r="I233" s="15">
        <v>1</v>
      </c>
      <c r="J233" s="16" t="s">
        <v>10</v>
      </c>
    </row>
    <row r="234" spans="1:10" x14ac:dyDescent="0.3">
      <c r="A234" s="11" t="s">
        <v>243</v>
      </c>
      <c r="B234" s="12">
        <v>34.799999999999997</v>
      </c>
      <c r="C234" s="12" t="str" cm="1">
        <f t="array" ref="C234">_xlfn.IFS(Medical_Examinations!$B234&gt;=30,"Obesity",Medical_Examinations!$B234&gt;=25,"Overweight",Medical_Examinations!$B234&gt;=18.5,"Normal Weight",TRUE,"Underweight")</f>
        <v>Obesity</v>
      </c>
      <c r="D234" s="12">
        <v>6.18</v>
      </c>
      <c r="E234" s="12" t="str" cm="1">
        <f t="array" ref="E234">_xlfn.IFS(Medical_Examinations!$D234&gt;6.5,"Diabetes",Medical_Examinations!$D234&gt;5.7,"Prediabetes",TRUE,"Normal")</f>
        <v>Prediabetes</v>
      </c>
      <c r="F234" s="12" t="s">
        <v>9</v>
      </c>
      <c r="G234" s="12" t="s">
        <v>9</v>
      </c>
      <c r="H234" s="12" t="s">
        <v>19</v>
      </c>
      <c r="I234" s="12">
        <v>1</v>
      </c>
      <c r="J234" s="13" t="s">
        <v>10</v>
      </c>
    </row>
    <row r="235" spans="1:10" x14ac:dyDescent="0.3">
      <c r="A235" s="14" t="s">
        <v>244</v>
      </c>
      <c r="B235" s="15">
        <v>31.68</v>
      </c>
      <c r="C235" s="15" t="str" cm="1">
        <f t="array" ref="C235">_xlfn.IFS(Medical_Examinations!$B235&gt;=30,"Obesity",Medical_Examinations!$B235&gt;=25,"Overweight",Medical_Examinations!$B235&gt;=18.5,"Normal Weight",TRUE,"Underweight")</f>
        <v>Obesity</v>
      </c>
      <c r="D235" s="15">
        <v>4.4000000000000004</v>
      </c>
      <c r="E235" s="15" t="str" cm="1">
        <f t="array" ref="E235">_xlfn.IFS(Medical_Examinations!$D235&gt;6.5,"Diabetes",Medical_Examinations!$D235&gt;5.7,"Prediabetes",TRUE,"Normal")</f>
        <v>Normal</v>
      </c>
      <c r="F235" s="15" t="s">
        <v>9</v>
      </c>
      <c r="G235" s="15" t="s">
        <v>9</v>
      </c>
      <c r="H235" s="15" t="s">
        <v>9</v>
      </c>
      <c r="I235" s="15">
        <v>0</v>
      </c>
      <c r="J235" s="16" t="s">
        <v>10</v>
      </c>
    </row>
    <row r="236" spans="1:10" x14ac:dyDescent="0.3">
      <c r="A236" s="11" t="s">
        <v>245</v>
      </c>
      <c r="B236" s="12">
        <v>33.534999999999997</v>
      </c>
      <c r="C236" s="12" t="str" cm="1">
        <f t="array" ref="C236">_xlfn.IFS(Medical_Examinations!$B236&gt;=30,"Obesity",Medical_Examinations!$B236&gt;=25,"Overweight",Medical_Examinations!$B236&gt;=18.5,"Normal Weight",TRUE,"Underweight")</f>
        <v>Obesity</v>
      </c>
      <c r="D236" s="12">
        <v>6.23</v>
      </c>
      <c r="E236" s="12" t="str" cm="1">
        <f t="array" ref="E236">_xlfn.IFS(Medical_Examinations!$D236&gt;6.5,"Diabetes",Medical_Examinations!$D236&gt;5.7,"Prediabetes",TRUE,"Normal")</f>
        <v>Prediabetes</v>
      </c>
      <c r="F236" s="12" t="s">
        <v>9</v>
      </c>
      <c r="G236" s="12" t="s">
        <v>10</v>
      </c>
      <c r="H236" s="12" t="s">
        <v>9</v>
      </c>
      <c r="I236" s="12">
        <v>1</v>
      </c>
      <c r="J236" s="13" t="s">
        <v>10</v>
      </c>
    </row>
    <row r="237" spans="1:10" x14ac:dyDescent="0.3">
      <c r="A237" s="14" t="s">
        <v>246</v>
      </c>
      <c r="B237" s="15">
        <v>31.92</v>
      </c>
      <c r="C237" s="15" t="str" cm="1">
        <f t="array" ref="C237">_xlfn.IFS(Medical_Examinations!$B237&gt;=30,"Obesity",Medical_Examinations!$B237&gt;=25,"Overweight",Medical_Examinations!$B237&gt;=18.5,"Normal Weight",TRUE,"Underweight")</f>
        <v>Obesity</v>
      </c>
      <c r="D237" s="15">
        <v>5.33</v>
      </c>
      <c r="E237" s="15" t="str" cm="1">
        <f t="array" ref="E237">_xlfn.IFS(Medical_Examinations!$D237&gt;6.5,"Diabetes",Medical_Examinations!$D237&gt;5.7,"Prediabetes",TRUE,"Normal")</f>
        <v>Normal</v>
      </c>
      <c r="F237" s="15" t="s">
        <v>10</v>
      </c>
      <c r="G237" s="15" t="s">
        <v>9</v>
      </c>
      <c r="H237" s="15" t="s">
        <v>9</v>
      </c>
      <c r="I237" s="15">
        <v>0</v>
      </c>
      <c r="J237" s="16" t="s">
        <v>10</v>
      </c>
    </row>
    <row r="238" spans="1:10" x14ac:dyDescent="0.3">
      <c r="A238" s="11" t="s">
        <v>247</v>
      </c>
      <c r="B238" s="12">
        <v>32.700000000000003</v>
      </c>
      <c r="C238" s="12" t="str" cm="1">
        <f t="array" ref="C238">_xlfn.IFS(Medical_Examinations!$B238&gt;=30,"Obesity",Medical_Examinations!$B238&gt;=25,"Overweight",Medical_Examinations!$B238&gt;=18.5,"Normal Weight",TRUE,"Underweight")</f>
        <v>Obesity</v>
      </c>
      <c r="D238" s="12">
        <v>4.09</v>
      </c>
      <c r="E238" s="12" t="str" cm="1">
        <f t="array" ref="E238">_xlfn.IFS(Medical_Examinations!$D238&gt;6.5,"Diabetes",Medical_Examinations!$D238&gt;5.7,"Prediabetes",TRUE,"Normal")</f>
        <v>Normal</v>
      </c>
      <c r="F238" s="12" t="s">
        <v>9</v>
      </c>
      <c r="G238" s="12" t="s">
        <v>9</v>
      </c>
      <c r="H238" s="12" t="s">
        <v>9</v>
      </c>
      <c r="I238" s="12">
        <v>1</v>
      </c>
      <c r="J238" s="13" t="s">
        <v>10</v>
      </c>
    </row>
    <row r="239" spans="1:10" x14ac:dyDescent="0.3">
      <c r="A239" s="14" t="s">
        <v>248</v>
      </c>
      <c r="B239" s="15">
        <v>41.25</v>
      </c>
      <c r="C239" s="15" t="str" cm="1">
        <f t="array" ref="C239">_xlfn.IFS(Medical_Examinations!$B239&gt;=30,"Obesity",Medical_Examinations!$B239&gt;=25,"Overweight",Medical_Examinations!$B239&gt;=18.5,"Normal Weight",TRUE,"Underweight")</f>
        <v>Obesity</v>
      </c>
      <c r="D239" s="15">
        <v>5.19</v>
      </c>
      <c r="E239" s="15" t="str" cm="1">
        <f t="array" ref="E239">_xlfn.IFS(Medical_Examinations!$D239&gt;6.5,"Diabetes",Medical_Examinations!$D239&gt;5.7,"Prediabetes",TRUE,"Normal")</f>
        <v>Normal</v>
      </c>
      <c r="F239" s="15" t="s">
        <v>9</v>
      </c>
      <c r="G239" s="15" t="s">
        <v>9</v>
      </c>
      <c r="H239" s="15" t="s">
        <v>9</v>
      </c>
      <c r="I239" s="15">
        <v>0</v>
      </c>
      <c r="J239" s="16" t="s">
        <v>10</v>
      </c>
    </row>
    <row r="240" spans="1:10" x14ac:dyDescent="0.3">
      <c r="A240" s="11" t="s">
        <v>249</v>
      </c>
      <c r="B240" s="12">
        <v>33.11</v>
      </c>
      <c r="C240" s="12" t="str" cm="1">
        <f t="array" ref="C240">_xlfn.IFS(Medical_Examinations!$B240&gt;=30,"Obesity",Medical_Examinations!$B240&gt;=25,"Overweight",Medical_Examinations!$B240&gt;=18.5,"Normal Weight",TRUE,"Underweight")</f>
        <v>Obesity</v>
      </c>
      <c r="D240" s="12">
        <v>4.12</v>
      </c>
      <c r="E240" s="12" t="str" cm="1">
        <f t="array" ref="E240">_xlfn.IFS(Medical_Examinations!$D240&gt;6.5,"Diabetes",Medical_Examinations!$D240&gt;5.7,"Prediabetes",TRUE,"Normal")</f>
        <v>Normal</v>
      </c>
      <c r="F240" s="12" t="s">
        <v>9</v>
      </c>
      <c r="G240" s="12" t="s">
        <v>9</v>
      </c>
      <c r="H240" s="12" t="s">
        <v>19</v>
      </c>
      <c r="I240" s="12">
        <v>1</v>
      </c>
      <c r="J240" s="13" t="s">
        <v>10</v>
      </c>
    </row>
    <row r="241" spans="1:10" x14ac:dyDescent="0.3">
      <c r="A241" s="14" t="s">
        <v>250</v>
      </c>
      <c r="B241" s="15">
        <v>36.159999999999997</v>
      </c>
      <c r="C241" s="15" t="str" cm="1">
        <f t="array" ref="C241">_xlfn.IFS(Medical_Examinations!$B241&gt;=30,"Obesity",Medical_Examinations!$B241&gt;=25,"Overweight",Medical_Examinations!$B241&gt;=18.5,"Normal Weight",TRUE,"Underweight")</f>
        <v>Obesity</v>
      </c>
      <c r="D241" s="15">
        <v>5.0999999999999996</v>
      </c>
      <c r="E241" s="15" t="str" cm="1">
        <f t="array" ref="E241">_xlfn.IFS(Medical_Examinations!$D241&gt;6.5,"Diabetes",Medical_Examinations!$D241&gt;5.7,"Prediabetes",TRUE,"Normal")</f>
        <v>Normal</v>
      </c>
      <c r="F241" s="15" t="s">
        <v>9</v>
      </c>
      <c r="G241" s="15" t="s">
        <v>9</v>
      </c>
      <c r="H241" s="15" t="s">
        <v>9</v>
      </c>
      <c r="I241" s="15">
        <v>1</v>
      </c>
      <c r="J241" s="16" t="s">
        <v>10</v>
      </c>
    </row>
    <row r="242" spans="1:10" x14ac:dyDescent="0.3">
      <c r="A242" s="11" t="s">
        <v>251</v>
      </c>
      <c r="B242" s="12">
        <v>33.72</v>
      </c>
      <c r="C242" s="12" t="str" cm="1">
        <f t="array" ref="C242">_xlfn.IFS(Medical_Examinations!$B242&gt;=30,"Obesity",Medical_Examinations!$B242&gt;=25,"Overweight",Medical_Examinations!$B242&gt;=18.5,"Normal Weight",TRUE,"Underweight")</f>
        <v>Obesity</v>
      </c>
      <c r="D242" s="12">
        <v>6.21</v>
      </c>
      <c r="E242" s="12" t="str" cm="1">
        <f t="array" ref="E242">_xlfn.IFS(Medical_Examinations!$D242&gt;6.5,"Diabetes",Medical_Examinations!$D242&gt;5.7,"Prediabetes",TRUE,"Normal")</f>
        <v>Prediabetes</v>
      </c>
      <c r="F242" s="12" t="s">
        <v>10</v>
      </c>
      <c r="G242" s="12" t="s">
        <v>9</v>
      </c>
      <c r="H242" s="12" t="s">
        <v>19</v>
      </c>
      <c r="I242" s="12">
        <v>1</v>
      </c>
      <c r="J242" s="13" t="s">
        <v>10</v>
      </c>
    </row>
    <row r="243" spans="1:10" x14ac:dyDescent="0.3">
      <c r="A243" s="14" t="s">
        <v>252</v>
      </c>
      <c r="B243" s="15">
        <v>37.74</v>
      </c>
      <c r="C243" s="15" t="str" cm="1">
        <f t="array" ref="C243">_xlfn.IFS(Medical_Examinations!$B243&gt;=30,"Obesity",Medical_Examinations!$B243&gt;=25,"Overweight",Medical_Examinations!$B243&gt;=18.5,"Normal Weight",TRUE,"Underweight")</f>
        <v>Obesity</v>
      </c>
      <c r="D243" s="15">
        <v>9.5299999999999994</v>
      </c>
      <c r="E243" s="15" t="str" cm="1">
        <f t="array" ref="E243">_xlfn.IFS(Medical_Examinations!$D243&gt;6.5,"Diabetes",Medical_Examinations!$D243&gt;5.7,"Prediabetes",TRUE,"Normal")</f>
        <v>Diabetes</v>
      </c>
      <c r="F243" s="15" t="s">
        <v>10</v>
      </c>
      <c r="G243" s="15" t="s">
        <v>9</v>
      </c>
      <c r="H243" s="15" t="s">
        <v>9</v>
      </c>
      <c r="I243" s="15">
        <v>1</v>
      </c>
      <c r="J243" s="16" t="s">
        <v>10</v>
      </c>
    </row>
    <row r="244" spans="1:10" x14ac:dyDescent="0.3">
      <c r="A244" s="11" t="s">
        <v>253</v>
      </c>
      <c r="B244" s="12">
        <v>48.75</v>
      </c>
      <c r="C244" s="12" t="str" cm="1">
        <f t="array" ref="C244">_xlfn.IFS(Medical_Examinations!$B244&gt;=30,"Obesity",Medical_Examinations!$B244&gt;=25,"Overweight",Medical_Examinations!$B244&gt;=18.5,"Normal Weight",TRUE,"Underweight")</f>
        <v>Obesity</v>
      </c>
      <c r="D244" s="12">
        <v>4.6399999999999997</v>
      </c>
      <c r="E244" s="12" t="str" cm="1">
        <f t="array" ref="E244">_xlfn.IFS(Medical_Examinations!$D244&gt;6.5,"Diabetes",Medical_Examinations!$D244&gt;5.7,"Prediabetes",TRUE,"Normal")</f>
        <v>Normal</v>
      </c>
      <c r="F244" s="12" t="s">
        <v>10</v>
      </c>
      <c r="G244" s="12" t="s">
        <v>9</v>
      </c>
      <c r="H244" s="12" t="s">
        <v>9</v>
      </c>
      <c r="I244" s="12">
        <v>1</v>
      </c>
      <c r="J244" s="13" t="s">
        <v>10</v>
      </c>
    </row>
    <row r="245" spans="1:10" x14ac:dyDescent="0.3">
      <c r="A245" s="14" t="s">
        <v>254</v>
      </c>
      <c r="B245" s="15">
        <v>31.065000000000001</v>
      </c>
      <c r="C245" s="15" t="str" cm="1">
        <f t="array" ref="C245">_xlfn.IFS(Medical_Examinations!$B245&gt;=30,"Obesity",Medical_Examinations!$B245&gt;=25,"Overweight",Medical_Examinations!$B245&gt;=18.5,"Normal Weight",TRUE,"Underweight")</f>
        <v>Obesity</v>
      </c>
      <c r="D245" s="15">
        <v>5.05</v>
      </c>
      <c r="E245" s="15" t="str" cm="1">
        <f t="array" ref="E245">_xlfn.IFS(Medical_Examinations!$D245&gt;6.5,"Diabetes",Medical_Examinations!$D245&gt;5.7,"Prediabetes",TRUE,"Normal")</f>
        <v>Normal</v>
      </c>
      <c r="F245" s="15" t="s">
        <v>9</v>
      </c>
      <c r="G245" s="15" t="s">
        <v>9</v>
      </c>
      <c r="H245" s="15" t="s">
        <v>9</v>
      </c>
      <c r="I245" s="15">
        <v>1</v>
      </c>
      <c r="J245" s="16" t="s">
        <v>10</v>
      </c>
    </row>
    <row r="246" spans="1:10" x14ac:dyDescent="0.3">
      <c r="A246" s="11" t="s">
        <v>255</v>
      </c>
      <c r="B246" s="12">
        <v>23.55</v>
      </c>
      <c r="C246" s="12" t="str" cm="1">
        <f t="array" ref="C246">_xlfn.IFS(Medical_Examinations!$B246&gt;=30,"Obesity",Medical_Examinations!$B246&gt;=25,"Overweight",Medical_Examinations!$B246&gt;=18.5,"Normal Weight",TRUE,"Underweight")</f>
        <v>Normal Weight</v>
      </c>
      <c r="D246" s="12">
        <v>10.38</v>
      </c>
      <c r="E246" s="12" t="str" cm="1">
        <f t="array" ref="E246">_xlfn.IFS(Medical_Examinations!$D246&gt;6.5,"Diabetes",Medical_Examinations!$D246&gt;5.7,"Prediabetes",TRUE,"Normal")</f>
        <v>Diabetes</v>
      </c>
      <c r="F246" s="12" t="s">
        <v>9</v>
      </c>
      <c r="G246" s="12" t="s">
        <v>9</v>
      </c>
      <c r="H246" s="12" t="s">
        <v>9</v>
      </c>
      <c r="I246" s="12">
        <v>0</v>
      </c>
      <c r="J246" s="13" t="s">
        <v>10</v>
      </c>
    </row>
    <row r="247" spans="1:10" x14ac:dyDescent="0.3">
      <c r="A247" s="14" t="s">
        <v>256</v>
      </c>
      <c r="B247" s="15">
        <v>30.18</v>
      </c>
      <c r="C247" s="15" t="str" cm="1">
        <f t="array" ref="C247">_xlfn.IFS(Medical_Examinations!$B247&gt;=30,"Obesity",Medical_Examinations!$B247&gt;=25,"Overweight",Medical_Examinations!$B247&gt;=18.5,"Normal Weight",TRUE,"Underweight")</f>
        <v>Obesity</v>
      </c>
      <c r="D247" s="15">
        <v>8.31</v>
      </c>
      <c r="E247" s="15" t="str" cm="1">
        <f t="array" ref="E247">_xlfn.IFS(Medical_Examinations!$D247&gt;6.5,"Diabetes",Medical_Examinations!$D247&gt;5.7,"Prediabetes",TRUE,"Normal")</f>
        <v>Diabetes</v>
      </c>
      <c r="F247" s="15" t="s">
        <v>10</v>
      </c>
      <c r="G247" s="15" t="s">
        <v>9</v>
      </c>
      <c r="H247" s="15" t="s">
        <v>9</v>
      </c>
      <c r="I247" s="15">
        <v>1</v>
      </c>
      <c r="J247" s="16" t="s">
        <v>10</v>
      </c>
    </row>
    <row r="248" spans="1:10" x14ac:dyDescent="0.3">
      <c r="A248" s="11" t="s">
        <v>257</v>
      </c>
      <c r="B248" s="12">
        <v>29.94</v>
      </c>
      <c r="C248" s="12" t="str" cm="1">
        <f t="array" ref="C248">_xlfn.IFS(Medical_Examinations!$B248&gt;=30,"Obesity",Medical_Examinations!$B248&gt;=25,"Overweight",Medical_Examinations!$B248&gt;=18.5,"Normal Weight",TRUE,"Underweight")</f>
        <v>Overweight</v>
      </c>
      <c r="D248" s="12">
        <v>7.59</v>
      </c>
      <c r="E248" s="12" t="str" cm="1">
        <f t="array" ref="E248">_xlfn.IFS(Medical_Examinations!$D248&gt;6.5,"Diabetes",Medical_Examinations!$D248&gt;5.7,"Prediabetes",TRUE,"Normal")</f>
        <v>Diabetes</v>
      </c>
      <c r="F248" s="12" t="s">
        <v>9</v>
      </c>
      <c r="G248" s="12" t="s">
        <v>9</v>
      </c>
      <c r="H248" s="12" t="s">
        <v>9</v>
      </c>
      <c r="I248" s="12">
        <v>0</v>
      </c>
      <c r="J248" s="13" t="s">
        <v>10</v>
      </c>
    </row>
    <row r="249" spans="1:10" x14ac:dyDescent="0.3">
      <c r="A249" s="14" t="s">
        <v>258</v>
      </c>
      <c r="B249" s="15">
        <v>31.4</v>
      </c>
      <c r="C249" s="15" t="str" cm="1">
        <f t="array" ref="C249">_xlfn.IFS(Medical_Examinations!$B249&gt;=30,"Obesity",Medical_Examinations!$B249&gt;=25,"Overweight",Medical_Examinations!$B249&gt;=18.5,"Normal Weight",TRUE,"Underweight")</f>
        <v>Obesity</v>
      </c>
      <c r="D249" s="15">
        <v>5.49</v>
      </c>
      <c r="E249" s="15" t="str" cm="1">
        <f t="array" ref="E249">_xlfn.IFS(Medical_Examinations!$D249&gt;6.5,"Diabetes",Medical_Examinations!$D249&gt;5.7,"Prediabetes",TRUE,"Normal")</f>
        <v>Normal</v>
      </c>
      <c r="F249" s="15" t="s">
        <v>9</v>
      </c>
      <c r="G249" s="15" t="s">
        <v>9</v>
      </c>
      <c r="H249" s="15" t="s">
        <v>9</v>
      </c>
      <c r="I249" s="15">
        <v>0</v>
      </c>
      <c r="J249" s="16" t="s">
        <v>10</v>
      </c>
    </row>
    <row r="250" spans="1:10" x14ac:dyDescent="0.3">
      <c r="A250" s="11" t="s">
        <v>259</v>
      </c>
      <c r="B250" s="12">
        <v>53.06</v>
      </c>
      <c r="C250" s="12" t="str" cm="1">
        <f t="array" ref="C250">_xlfn.IFS(Medical_Examinations!$B250&gt;=30,"Obesity",Medical_Examinations!$B250&gt;=25,"Overweight",Medical_Examinations!$B250&gt;=18.5,"Normal Weight",TRUE,"Underweight")</f>
        <v>Obesity</v>
      </c>
      <c r="D250" s="12">
        <v>11.68</v>
      </c>
      <c r="E250" s="12" t="str" cm="1">
        <f t="array" ref="E250">_xlfn.IFS(Medical_Examinations!$D250&gt;6.5,"Diabetes",Medical_Examinations!$D250&gt;5.7,"Prediabetes",TRUE,"Normal")</f>
        <v>Diabetes</v>
      </c>
      <c r="F250" s="12" t="s">
        <v>9</v>
      </c>
      <c r="G250" s="12" t="s">
        <v>9</v>
      </c>
      <c r="H250" s="12" t="s">
        <v>9</v>
      </c>
      <c r="I250" s="12">
        <v>0</v>
      </c>
      <c r="J250" s="13" t="s">
        <v>10</v>
      </c>
    </row>
    <row r="251" spans="1:10" x14ac:dyDescent="0.3">
      <c r="A251" s="14" t="s">
        <v>260</v>
      </c>
      <c r="B251" s="15">
        <v>30.25</v>
      </c>
      <c r="C251" s="15" t="str" cm="1">
        <f t="array" ref="C251">_xlfn.IFS(Medical_Examinations!$B251&gt;=30,"Obesity",Medical_Examinations!$B251&gt;=25,"Overweight",Medical_Examinations!$B251&gt;=18.5,"Normal Weight",TRUE,"Underweight")</f>
        <v>Obesity</v>
      </c>
      <c r="D251" s="15">
        <v>4.1900000000000004</v>
      </c>
      <c r="E251" s="15" t="str" cm="1">
        <f t="array" ref="E251">_xlfn.IFS(Medical_Examinations!$D251&gt;6.5,"Diabetes",Medical_Examinations!$D251&gt;5.7,"Prediabetes",TRUE,"Normal")</f>
        <v>Normal</v>
      </c>
      <c r="F251" s="15" t="s">
        <v>9</v>
      </c>
      <c r="G251" s="15" t="s">
        <v>9</v>
      </c>
      <c r="H251" s="15" t="s">
        <v>9</v>
      </c>
      <c r="I251" s="15">
        <v>2</v>
      </c>
      <c r="J251" s="16" t="s">
        <v>10</v>
      </c>
    </row>
    <row r="252" spans="1:10" x14ac:dyDescent="0.3">
      <c r="A252" s="11" t="s">
        <v>261</v>
      </c>
      <c r="B252" s="12">
        <v>46.68</v>
      </c>
      <c r="C252" s="12" t="str" cm="1">
        <f t="array" ref="C252">_xlfn.IFS(Medical_Examinations!$B252&gt;=30,"Obesity",Medical_Examinations!$B252&gt;=25,"Overweight",Medical_Examinations!$B252&gt;=18.5,"Normal Weight",TRUE,"Underweight")</f>
        <v>Obesity</v>
      </c>
      <c r="D252" s="12">
        <v>4.01</v>
      </c>
      <c r="E252" s="12" t="str" cm="1">
        <f t="array" ref="E252">_xlfn.IFS(Medical_Examinations!$D252&gt;6.5,"Diabetes",Medical_Examinations!$D252&gt;5.7,"Prediabetes",TRUE,"Normal")</f>
        <v>Normal</v>
      </c>
      <c r="F252" s="12" t="s">
        <v>9</v>
      </c>
      <c r="G252" s="12" t="s">
        <v>9</v>
      </c>
      <c r="H252" s="12" t="s">
        <v>9</v>
      </c>
      <c r="I252" s="12">
        <v>0</v>
      </c>
      <c r="J252" s="13" t="s">
        <v>10</v>
      </c>
    </row>
    <row r="253" spans="1:10" x14ac:dyDescent="0.3">
      <c r="A253" s="14" t="s">
        <v>262</v>
      </c>
      <c r="B253" s="15">
        <v>30.4</v>
      </c>
      <c r="C253" s="15" t="str" cm="1">
        <f t="array" ref="C253">_xlfn.IFS(Medical_Examinations!$B253&gt;=30,"Obesity",Medical_Examinations!$B253&gt;=25,"Overweight",Medical_Examinations!$B253&gt;=18.5,"Normal Weight",TRUE,"Underweight")</f>
        <v>Obesity</v>
      </c>
      <c r="D253" s="15">
        <v>5.91</v>
      </c>
      <c r="E253" s="15" t="str" cm="1">
        <f t="array" ref="E253">_xlfn.IFS(Medical_Examinations!$D253&gt;6.5,"Diabetes",Medical_Examinations!$D253&gt;5.7,"Prediabetes",TRUE,"Normal")</f>
        <v>Prediabetes</v>
      </c>
      <c r="F253" s="15" t="s">
        <v>9</v>
      </c>
      <c r="G253" s="15" t="s">
        <v>10</v>
      </c>
      <c r="H253" s="15" t="s">
        <v>9</v>
      </c>
      <c r="I253" s="15">
        <v>2</v>
      </c>
      <c r="J253" s="16" t="s">
        <v>10</v>
      </c>
    </row>
    <row r="254" spans="1:10" x14ac:dyDescent="0.3">
      <c r="A254" s="11" t="s">
        <v>263</v>
      </c>
      <c r="B254" s="12">
        <v>30.2</v>
      </c>
      <c r="C254" s="12" t="str" cm="1">
        <f t="array" ref="C254">_xlfn.IFS(Medical_Examinations!$B254&gt;=30,"Obesity",Medical_Examinations!$B254&gt;=25,"Overweight",Medical_Examinations!$B254&gt;=18.5,"Normal Weight",TRUE,"Underweight")</f>
        <v>Obesity</v>
      </c>
      <c r="D254" s="12">
        <v>4.47</v>
      </c>
      <c r="E254" s="12" t="str" cm="1">
        <f t="array" ref="E254">_xlfn.IFS(Medical_Examinations!$D254&gt;6.5,"Diabetes",Medical_Examinations!$D254&gt;5.7,"Prediabetes",TRUE,"Normal")</f>
        <v>Normal</v>
      </c>
      <c r="F254" s="12" t="s">
        <v>10</v>
      </c>
      <c r="G254" s="12" t="s">
        <v>9</v>
      </c>
      <c r="H254" s="12" t="s">
        <v>19</v>
      </c>
      <c r="I254" s="12">
        <v>1</v>
      </c>
      <c r="J254" s="13" t="s">
        <v>10</v>
      </c>
    </row>
    <row r="255" spans="1:10" x14ac:dyDescent="0.3">
      <c r="A255" s="14" t="s">
        <v>264</v>
      </c>
      <c r="B255" s="15">
        <v>51.18</v>
      </c>
      <c r="C255" s="15" t="str" cm="1">
        <f t="array" ref="C255">_xlfn.IFS(Medical_Examinations!$B255&gt;=30,"Obesity",Medical_Examinations!$B255&gt;=25,"Overweight",Medical_Examinations!$B255&gt;=18.5,"Normal Weight",TRUE,"Underweight")</f>
        <v>Obesity</v>
      </c>
      <c r="D255" s="15">
        <v>4.5599999999999996</v>
      </c>
      <c r="E255" s="15" t="str" cm="1">
        <f t="array" ref="E255">_xlfn.IFS(Medical_Examinations!$D255&gt;6.5,"Diabetes",Medical_Examinations!$D255&gt;5.7,"Prediabetes",TRUE,"Normal")</f>
        <v>Normal</v>
      </c>
      <c r="F255" s="15" t="s">
        <v>10</v>
      </c>
      <c r="G255" s="15" t="s">
        <v>10</v>
      </c>
      <c r="H255" s="15" t="s">
        <v>9</v>
      </c>
      <c r="I255" s="15">
        <v>2</v>
      </c>
      <c r="J255" s="16" t="s">
        <v>10</v>
      </c>
    </row>
    <row r="256" spans="1:10" x14ac:dyDescent="0.3">
      <c r="A256" s="11" t="s">
        <v>265</v>
      </c>
      <c r="B256" s="12">
        <v>22.18</v>
      </c>
      <c r="C256" s="12" t="str" cm="1">
        <f t="array" ref="C256">_xlfn.IFS(Medical_Examinations!$B256&gt;=30,"Obesity",Medical_Examinations!$B256&gt;=25,"Overweight",Medical_Examinations!$B256&gt;=18.5,"Normal Weight",TRUE,"Underweight")</f>
        <v>Normal Weight</v>
      </c>
      <c r="D256" s="12">
        <v>9.9</v>
      </c>
      <c r="E256" s="12" t="str" cm="1">
        <f t="array" ref="E256">_xlfn.IFS(Medical_Examinations!$D256&gt;6.5,"Diabetes",Medical_Examinations!$D256&gt;5.7,"Prediabetes",TRUE,"Normal")</f>
        <v>Diabetes</v>
      </c>
      <c r="F256" s="12" t="s">
        <v>9</v>
      </c>
      <c r="G256" s="12" t="s">
        <v>9</v>
      </c>
      <c r="H256" s="12" t="s">
        <v>9</v>
      </c>
      <c r="I256" s="12">
        <v>0</v>
      </c>
      <c r="J256" s="13" t="s">
        <v>10</v>
      </c>
    </row>
    <row r="257" spans="1:10" x14ac:dyDescent="0.3">
      <c r="A257" s="14" t="s">
        <v>266</v>
      </c>
      <c r="B257" s="15">
        <v>31.92</v>
      </c>
      <c r="C257" s="15" t="str" cm="1">
        <f t="array" ref="C257">_xlfn.IFS(Medical_Examinations!$B257&gt;=30,"Obesity",Medical_Examinations!$B257&gt;=25,"Overweight",Medical_Examinations!$B257&gt;=18.5,"Normal Weight",TRUE,"Underweight")</f>
        <v>Obesity</v>
      </c>
      <c r="D257" s="15">
        <v>5.1100000000000003</v>
      </c>
      <c r="E257" s="15" t="str" cm="1">
        <f t="array" ref="E257">_xlfn.IFS(Medical_Examinations!$D257&gt;6.5,"Diabetes",Medical_Examinations!$D257&gt;5.7,"Prediabetes",TRUE,"Normal")</f>
        <v>Normal</v>
      </c>
      <c r="F257" s="15" t="s">
        <v>9</v>
      </c>
      <c r="G257" s="15" t="s">
        <v>9</v>
      </c>
      <c r="H257" s="15" t="s">
        <v>19</v>
      </c>
      <c r="I257" s="15">
        <v>1</v>
      </c>
      <c r="J257" s="16" t="s">
        <v>10</v>
      </c>
    </row>
    <row r="258" spans="1:10" x14ac:dyDescent="0.3">
      <c r="A258" s="11" t="s">
        <v>267</v>
      </c>
      <c r="B258" s="12">
        <v>31.73</v>
      </c>
      <c r="C258" s="12" t="str" cm="1">
        <f t="array" ref="C258">_xlfn.IFS(Medical_Examinations!$B258&gt;=30,"Obesity",Medical_Examinations!$B258&gt;=25,"Overweight",Medical_Examinations!$B258&gt;=18.5,"Normal Weight",TRUE,"Underweight")</f>
        <v>Obesity</v>
      </c>
      <c r="D258" s="12">
        <v>5.73</v>
      </c>
      <c r="E258" s="12" t="str" cm="1">
        <f t="array" ref="E258">_xlfn.IFS(Medical_Examinations!$D258&gt;6.5,"Diabetes",Medical_Examinations!$D258&gt;5.7,"Prediabetes",TRUE,"Normal")</f>
        <v>Prediabetes</v>
      </c>
      <c r="F258" s="12" t="s">
        <v>9</v>
      </c>
      <c r="G258" s="12" t="s">
        <v>10</v>
      </c>
      <c r="H258" s="12" t="s">
        <v>9</v>
      </c>
      <c r="I258" s="12">
        <v>1</v>
      </c>
      <c r="J258" s="13" t="s">
        <v>10</v>
      </c>
    </row>
    <row r="259" spans="1:10" x14ac:dyDescent="0.3">
      <c r="A259" s="14" t="s">
        <v>268</v>
      </c>
      <c r="B259" s="15">
        <v>45.52</v>
      </c>
      <c r="C259" s="15" t="str" cm="1">
        <f t="array" ref="C259">_xlfn.IFS(Medical_Examinations!$B259&gt;=30,"Obesity",Medical_Examinations!$B259&gt;=25,"Overweight",Medical_Examinations!$B259&gt;=18.5,"Normal Weight",TRUE,"Underweight")</f>
        <v>Obesity</v>
      </c>
      <c r="D259" s="15">
        <v>6.04</v>
      </c>
      <c r="E259" s="15" t="str" cm="1">
        <f t="array" ref="E259">_xlfn.IFS(Medical_Examinations!$D259&gt;6.5,"Diabetes",Medical_Examinations!$D259&gt;5.7,"Prediabetes",TRUE,"Normal")</f>
        <v>Prediabetes</v>
      </c>
      <c r="F259" s="15" t="s">
        <v>9</v>
      </c>
      <c r="G259" s="15" t="s">
        <v>9</v>
      </c>
      <c r="H259" s="15" t="s">
        <v>19</v>
      </c>
      <c r="I259" s="15">
        <v>1</v>
      </c>
      <c r="J259" s="16" t="s">
        <v>10</v>
      </c>
    </row>
    <row r="260" spans="1:10" x14ac:dyDescent="0.3">
      <c r="A260" s="11" t="s">
        <v>269</v>
      </c>
      <c r="B260" s="12">
        <v>52.81</v>
      </c>
      <c r="C260" s="12" t="str" cm="1">
        <f t="array" ref="C260">_xlfn.IFS(Medical_Examinations!$B260&gt;=30,"Obesity",Medical_Examinations!$B260&gt;=25,"Overweight",Medical_Examinations!$B260&gt;=18.5,"Normal Weight",TRUE,"Underweight")</f>
        <v>Obesity</v>
      </c>
      <c r="D260" s="12">
        <v>5.19</v>
      </c>
      <c r="E260" s="12" t="str" cm="1">
        <f t="array" ref="E260">_xlfn.IFS(Medical_Examinations!$D260&gt;6.5,"Diabetes",Medical_Examinations!$D260&gt;5.7,"Prediabetes",TRUE,"Normal")</f>
        <v>Normal</v>
      </c>
      <c r="F260" s="12" t="s">
        <v>9</v>
      </c>
      <c r="G260" s="12" t="s">
        <v>9</v>
      </c>
      <c r="H260" s="12" t="s">
        <v>19</v>
      </c>
      <c r="I260" s="12">
        <v>1</v>
      </c>
      <c r="J260" s="13" t="s">
        <v>10</v>
      </c>
    </row>
    <row r="261" spans="1:10" x14ac:dyDescent="0.3">
      <c r="A261" s="14" t="s">
        <v>270</v>
      </c>
      <c r="B261" s="15">
        <v>33.58</v>
      </c>
      <c r="C261" s="15" t="str" cm="1">
        <f t="array" ref="C261">_xlfn.IFS(Medical_Examinations!$B261&gt;=30,"Obesity",Medical_Examinations!$B261&gt;=25,"Overweight",Medical_Examinations!$B261&gt;=18.5,"Normal Weight",TRUE,"Underweight")</f>
        <v>Obesity</v>
      </c>
      <c r="D261" s="15">
        <v>5.56</v>
      </c>
      <c r="E261" s="15" t="str" cm="1">
        <f t="array" ref="E261">_xlfn.IFS(Medical_Examinations!$D261&gt;6.5,"Diabetes",Medical_Examinations!$D261&gt;5.7,"Prediabetes",TRUE,"Normal")</f>
        <v>Normal</v>
      </c>
      <c r="F261" s="15" t="s">
        <v>9</v>
      </c>
      <c r="G261" s="15" t="s">
        <v>9</v>
      </c>
      <c r="H261" s="15" t="s">
        <v>9</v>
      </c>
      <c r="I261" s="15">
        <v>1</v>
      </c>
      <c r="J261" s="16" t="s">
        <v>10</v>
      </c>
    </row>
    <row r="262" spans="1:10" x14ac:dyDescent="0.3">
      <c r="A262" s="11" t="s">
        <v>271</v>
      </c>
      <c r="B262" s="12">
        <v>30.684999999999999</v>
      </c>
      <c r="C262" s="12" t="str" cm="1">
        <f t="array" ref="C262">_xlfn.IFS(Medical_Examinations!$B262&gt;=30,"Obesity",Medical_Examinations!$B262&gt;=25,"Overweight",Medical_Examinations!$B262&gt;=18.5,"Normal Weight",TRUE,"Underweight")</f>
        <v>Obesity</v>
      </c>
      <c r="D262" s="12">
        <v>8.23</v>
      </c>
      <c r="E262" s="12" t="str" cm="1">
        <f t="array" ref="E262">_xlfn.IFS(Medical_Examinations!$D262&gt;6.5,"Diabetes",Medical_Examinations!$D262&gt;5.7,"Prediabetes",TRUE,"Normal")</f>
        <v>Diabetes</v>
      </c>
      <c r="F262" s="12" t="s">
        <v>9</v>
      </c>
      <c r="G262" s="12" t="s">
        <v>9</v>
      </c>
      <c r="H262" s="12" t="s">
        <v>9</v>
      </c>
      <c r="I262" s="12">
        <v>0</v>
      </c>
      <c r="J262" s="13" t="s">
        <v>10</v>
      </c>
    </row>
    <row r="263" spans="1:10" x14ac:dyDescent="0.3">
      <c r="A263" s="14" t="s">
        <v>272</v>
      </c>
      <c r="B263" s="15">
        <v>37.524999999999999</v>
      </c>
      <c r="C263" s="15" t="str" cm="1">
        <f t="array" ref="C263">_xlfn.IFS(Medical_Examinations!$B263&gt;=30,"Obesity",Medical_Examinations!$B263&gt;=25,"Overweight",Medical_Examinations!$B263&gt;=18.5,"Normal Weight",TRUE,"Underweight")</f>
        <v>Obesity</v>
      </c>
      <c r="D263" s="15">
        <v>9.0299999999999994</v>
      </c>
      <c r="E263" s="15" t="str" cm="1">
        <f t="array" ref="E263">_xlfn.IFS(Medical_Examinations!$D263&gt;6.5,"Diabetes",Medical_Examinations!$D263&gt;5.7,"Prediabetes",TRUE,"Normal")</f>
        <v>Diabetes</v>
      </c>
      <c r="F263" s="15" t="s">
        <v>10</v>
      </c>
      <c r="G263" s="15" t="s">
        <v>9</v>
      </c>
      <c r="H263" s="15" t="s">
        <v>9</v>
      </c>
      <c r="I263" s="15">
        <v>2</v>
      </c>
      <c r="J263" s="16" t="s">
        <v>9</v>
      </c>
    </row>
    <row r="264" spans="1:10" x14ac:dyDescent="0.3">
      <c r="A264" s="11" t="s">
        <v>273</v>
      </c>
      <c r="B264" s="12">
        <v>34.5</v>
      </c>
      <c r="C264" s="12" t="str" cm="1">
        <f t="array" ref="C264">_xlfn.IFS(Medical_Examinations!$B264&gt;=30,"Obesity",Medical_Examinations!$B264&gt;=25,"Overweight",Medical_Examinations!$B264&gt;=18.5,"Normal Weight",TRUE,"Underweight")</f>
        <v>Obesity</v>
      </c>
      <c r="D264" s="12">
        <v>4.07</v>
      </c>
      <c r="E264" s="12" t="str" cm="1">
        <f t="array" ref="E264">_xlfn.IFS(Medical_Examinations!$D264&gt;6.5,"Diabetes",Medical_Examinations!$D264&gt;5.7,"Prediabetes",TRUE,"Normal")</f>
        <v>Normal</v>
      </c>
      <c r="F264" s="12" t="s">
        <v>10</v>
      </c>
      <c r="G264" s="12" t="s">
        <v>9</v>
      </c>
      <c r="H264" s="12" t="s">
        <v>9</v>
      </c>
      <c r="I264" s="12">
        <v>0</v>
      </c>
      <c r="J264" s="13" t="s">
        <v>10</v>
      </c>
    </row>
    <row r="265" spans="1:10" x14ac:dyDescent="0.3">
      <c r="A265" s="14" t="s">
        <v>274</v>
      </c>
      <c r="B265" s="15">
        <v>28.16</v>
      </c>
      <c r="C265" s="15" t="str" cm="1">
        <f t="array" ref="C265">_xlfn.IFS(Medical_Examinations!$B265&gt;=30,"Obesity",Medical_Examinations!$B265&gt;=25,"Overweight",Medical_Examinations!$B265&gt;=18.5,"Normal Weight",TRUE,"Underweight")</f>
        <v>Overweight</v>
      </c>
      <c r="D265" s="15">
        <v>5.77</v>
      </c>
      <c r="E265" s="15" t="str" cm="1">
        <f t="array" ref="E265">_xlfn.IFS(Medical_Examinations!$D265&gt;6.5,"Diabetes",Medical_Examinations!$D265&gt;5.7,"Prediabetes",TRUE,"Normal")</f>
        <v>Prediabetes</v>
      </c>
      <c r="F265" s="15" t="s">
        <v>9</v>
      </c>
      <c r="G265" s="15" t="s">
        <v>9</v>
      </c>
      <c r="H265" s="15" t="s">
        <v>9</v>
      </c>
      <c r="I265" s="15">
        <v>2</v>
      </c>
      <c r="J265" s="16" t="s">
        <v>10</v>
      </c>
    </row>
    <row r="266" spans="1:10" x14ac:dyDescent="0.3">
      <c r="A266" s="11" t="s">
        <v>275</v>
      </c>
      <c r="B266" s="12">
        <v>30.02</v>
      </c>
      <c r="C266" s="12" t="str" cm="1">
        <f t="array" ref="C266">_xlfn.IFS(Medical_Examinations!$B266&gt;=30,"Obesity",Medical_Examinations!$B266&gt;=25,"Overweight",Medical_Examinations!$B266&gt;=18.5,"Normal Weight",TRUE,"Underweight")</f>
        <v>Obesity</v>
      </c>
      <c r="D266" s="12">
        <v>5.98</v>
      </c>
      <c r="E266" s="12" t="str" cm="1">
        <f t="array" ref="E266">_xlfn.IFS(Medical_Examinations!$D266&gt;6.5,"Diabetes",Medical_Examinations!$D266&gt;5.7,"Prediabetes",TRUE,"Normal")</f>
        <v>Prediabetes</v>
      </c>
      <c r="F266" s="12" t="s">
        <v>9</v>
      </c>
      <c r="G266" s="12" t="s">
        <v>9</v>
      </c>
      <c r="H266" s="12" t="s">
        <v>19</v>
      </c>
      <c r="I266" s="12">
        <v>1</v>
      </c>
      <c r="J266" s="13" t="s">
        <v>10</v>
      </c>
    </row>
    <row r="267" spans="1:10" x14ac:dyDescent="0.3">
      <c r="A267" s="14" t="s">
        <v>276</v>
      </c>
      <c r="B267" s="15">
        <v>37.82</v>
      </c>
      <c r="C267" s="15" t="str" cm="1">
        <f t="array" ref="C267">_xlfn.IFS(Medical_Examinations!$B267&gt;=30,"Obesity",Medical_Examinations!$B267&gt;=25,"Overweight",Medical_Examinations!$B267&gt;=18.5,"Normal Weight",TRUE,"Underweight")</f>
        <v>Obesity</v>
      </c>
      <c r="D267" s="15">
        <v>6.01</v>
      </c>
      <c r="E267" s="15" t="str" cm="1">
        <f t="array" ref="E267">_xlfn.IFS(Medical_Examinations!$D267&gt;6.5,"Diabetes",Medical_Examinations!$D267&gt;5.7,"Prediabetes",TRUE,"Normal")</f>
        <v>Prediabetes</v>
      </c>
      <c r="F267" s="15" t="s">
        <v>9</v>
      </c>
      <c r="G267" s="15" t="s">
        <v>9</v>
      </c>
      <c r="H267" s="15" t="s">
        <v>9</v>
      </c>
      <c r="I267" s="15">
        <v>0</v>
      </c>
      <c r="J267" s="16" t="s">
        <v>10</v>
      </c>
    </row>
    <row r="268" spans="1:10" x14ac:dyDescent="0.3">
      <c r="A268" s="11" t="s">
        <v>277</v>
      </c>
      <c r="B268" s="12">
        <v>33.14</v>
      </c>
      <c r="C268" s="12" t="str" cm="1">
        <f t="array" ref="C268">_xlfn.IFS(Medical_Examinations!$B268&gt;=30,"Obesity",Medical_Examinations!$B268&gt;=25,"Overweight",Medical_Examinations!$B268&gt;=18.5,"Normal Weight",TRUE,"Underweight")</f>
        <v>Obesity</v>
      </c>
      <c r="D268" s="12">
        <v>5.67</v>
      </c>
      <c r="E268" s="12" t="str" cm="1">
        <f t="array" ref="E268">_xlfn.IFS(Medical_Examinations!$D268&gt;6.5,"Diabetes",Medical_Examinations!$D268&gt;5.7,"Prediabetes",TRUE,"Normal")</f>
        <v>Normal</v>
      </c>
      <c r="F268" s="12" t="s">
        <v>10</v>
      </c>
      <c r="G268" s="12" t="s">
        <v>9</v>
      </c>
      <c r="H268" s="12" t="s">
        <v>9</v>
      </c>
      <c r="I268" s="12">
        <v>0</v>
      </c>
      <c r="J268" s="13" t="s">
        <v>10</v>
      </c>
    </row>
    <row r="269" spans="1:10" x14ac:dyDescent="0.3">
      <c r="A269" s="14" t="s">
        <v>278</v>
      </c>
      <c r="B269" s="15">
        <v>25.14</v>
      </c>
      <c r="C269" s="15" t="str" cm="1">
        <f t="array" ref="C269">_xlfn.IFS(Medical_Examinations!$B269&gt;=30,"Obesity",Medical_Examinations!$B269&gt;=25,"Overweight",Medical_Examinations!$B269&gt;=18.5,"Normal Weight",TRUE,"Underweight")</f>
        <v>Overweight</v>
      </c>
      <c r="D269" s="15">
        <v>6.02</v>
      </c>
      <c r="E269" s="15" t="str" cm="1">
        <f t="array" ref="E269">_xlfn.IFS(Medical_Examinations!$D269&gt;6.5,"Diabetes",Medical_Examinations!$D269&gt;5.7,"Prediabetes",TRUE,"Normal")</f>
        <v>Prediabetes</v>
      </c>
      <c r="F269" s="15" t="s">
        <v>10</v>
      </c>
      <c r="G269" s="15" t="s">
        <v>9</v>
      </c>
      <c r="H269" s="15" t="s">
        <v>19</v>
      </c>
      <c r="I269" s="15">
        <v>1</v>
      </c>
      <c r="J269" s="16" t="s">
        <v>10</v>
      </c>
    </row>
    <row r="270" spans="1:10" x14ac:dyDescent="0.3">
      <c r="A270" s="11" t="s">
        <v>279</v>
      </c>
      <c r="B270" s="12">
        <v>20.18</v>
      </c>
      <c r="C270" s="12" t="str" cm="1">
        <f t="array" ref="C270">_xlfn.IFS(Medical_Examinations!$B270&gt;=30,"Obesity",Medical_Examinations!$B270&gt;=25,"Overweight",Medical_Examinations!$B270&gt;=18.5,"Normal Weight",TRUE,"Underweight")</f>
        <v>Normal Weight</v>
      </c>
      <c r="D270" s="12">
        <v>11.19</v>
      </c>
      <c r="E270" s="12" t="str" cm="1">
        <f t="array" ref="E270">_xlfn.IFS(Medical_Examinations!$D270&gt;6.5,"Diabetes",Medical_Examinations!$D270&gt;5.7,"Prediabetes",TRUE,"Normal")</f>
        <v>Diabetes</v>
      </c>
      <c r="F270" s="12" t="s">
        <v>9</v>
      </c>
      <c r="G270" s="12" t="s">
        <v>9</v>
      </c>
      <c r="H270" s="12" t="s">
        <v>9</v>
      </c>
      <c r="I270" s="12">
        <v>0</v>
      </c>
      <c r="J270" s="13" t="s">
        <v>10</v>
      </c>
    </row>
    <row r="271" spans="1:10" x14ac:dyDescent="0.3">
      <c r="A271" s="14" t="s">
        <v>280</v>
      </c>
      <c r="B271" s="15">
        <v>44.36</v>
      </c>
      <c r="C271" s="15" t="str" cm="1">
        <f t="array" ref="C271">_xlfn.IFS(Medical_Examinations!$B271&gt;=30,"Obesity",Medical_Examinations!$B271&gt;=25,"Overweight",Medical_Examinations!$B271&gt;=18.5,"Normal Weight",TRUE,"Underweight")</f>
        <v>Obesity</v>
      </c>
      <c r="D271" s="15">
        <v>5.1100000000000003</v>
      </c>
      <c r="E271" s="15" t="str" cm="1">
        <f t="array" ref="E271">_xlfn.IFS(Medical_Examinations!$D271&gt;6.5,"Diabetes",Medical_Examinations!$D271&gt;5.7,"Prediabetes",TRUE,"Normal")</f>
        <v>Normal</v>
      </c>
      <c r="F271" s="15" t="s">
        <v>9</v>
      </c>
      <c r="G271" s="15" t="s">
        <v>9</v>
      </c>
      <c r="H271" s="15" t="s">
        <v>9</v>
      </c>
      <c r="I271" s="15">
        <v>0</v>
      </c>
      <c r="J271" s="16" t="s">
        <v>10</v>
      </c>
    </row>
    <row r="272" spans="1:10" x14ac:dyDescent="0.3">
      <c r="A272" s="11" t="s">
        <v>281</v>
      </c>
      <c r="B272" s="12">
        <v>23.82</v>
      </c>
      <c r="C272" s="12" t="str" cm="1">
        <f t="array" ref="C272">_xlfn.IFS(Medical_Examinations!$B272&gt;=30,"Obesity",Medical_Examinations!$B272&gt;=25,"Overweight",Medical_Examinations!$B272&gt;=18.5,"Normal Weight",TRUE,"Underweight")</f>
        <v>Normal Weight</v>
      </c>
      <c r="D272" s="12">
        <v>10.85</v>
      </c>
      <c r="E272" s="12" t="str" cm="1">
        <f t="array" ref="E272">_xlfn.IFS(Medical_Examinations!$D272&gt;6.5,"Diabetes",Medical_Examinations!$D272&gt;5.7,"Prediabetes",TRUE,"Normal")</f>
        <v>Diabetes</v>
      </c>
      <c r="F272" s="12" t="s">
        <v>10</v>
      </c>
      <c r="G272" s="12" t="s">
        <v>9</v>
      </c>
      <c r="H272" s="12" t="s">
        <v>9</v>
      </c>
      <c r="I272" s="12">
        <v>0</v>
      </c>
      <c r="J272" s="13" t="s">
        <v>10</v>
      </c>
    </row>
    <row r="273" spans="1:10" x14ac:dyDescent="0.3">
      <c r="A273" s="14" t="s">
        <v>282</v>
      </c>
      <c r="B273" s="15">
        <v>45</v>
      </c>
      <c r="C273" s="15" t="str" cm="1">
        <f t="array" ref="C273">_xlfn.IFS(Medical_Examinations!$B273&gt;=30,"Obesity",Medical_Examinations!$B273&gt;=25,"Overweight",Medical_Examinations!$B273&gt;=18.5,"Normal Weight",TRUE,"Underweight")</f>
        <v>Obesity</v>
      </c>
      <c r="D273" s="15">
        <v>5.24</v>
      </c>
      <c r="E273" s="15" t="str" cm="1">
        <f t="array" ref="E273">_xlfn.IFS(Medical_Examinations!$D273&gt;6.5,"Diabetes",Medical_Examinations!$D273&gt;5.7,"Prediabetes",TRUE,"Normal")</f>
        <v>Normal</v>
      </c>
      <c r="F273" s="15" t="s">
        <v>10</v>
      </c>
      <c r="G273" s="15" t="s">
        <v>9</v>
      </c>
      <c r="H273" s="15" t="s">
        <v>9</v>
      </c>
      <c r="I273" s="15">
        <v>1</v>
      </c>
      <c r="J273" s="16" t="s">
        <v>10</v>
      </c>
    </row>
    <row r="274" spans="1:10" x14ac:dyDescent="0.3">
      <c r="A274" s="11" t="s">
        <v>283</v>
      </c>
      <c r="B274" s="12">
        <v>26.62</v>
      </c>
      <c r="C274" s="12" t="str" cm="1">
        <f t="array" ref="C274">_xlfn.IFS(Medical_Examinations!$B274&gt;=30,"Obesity",Medical_Examinations!$B274&gt;=25,"Overweight",Medical_Examinations!$B274&gt;=18.5,"Normal Weight",TRUE,"Underweight")</f>
        <v>Overweight</v>
      </c>
      <c r="D274" s="12">
        <v>10.08</v>
      </c>
      <c r="E274" s="12" t="str" cm="1">
        <f t="array" ref="E274">_xlfn.IFS(Medical_Examinations!$D274&gt;6.5,"Diabetes",Medical_Examinations!$D274&gt;5.7,"Prediabetes",TRUE,"Normal")</f>
        <v>Diabetes</v>
      </c>
      <c r="F274" s="12" t="s">
        <v>9</v>
      </c>
      <c r="G274" s="12" t="s">
        <v>9</v>
      </c>
      <c r="H274" s="12" t="s">
        <v>9</v>
      </c>
      <c r="I274" s="12">
        <v>0</v>
      </c>
      <c r="J274" s="13" t="s">
        <v>10</v>
      </c>
    </row>
    <row r="275" spans="1:10" x14ac:dyDescent="0.3">
      <c r="A275" s="14" t="s">
        <v>284</v>
      </c>
      <c r="B275" s="15">
        <v>32.67</v>
      </c>
      <c r="C275" s="15" t="str" cm="1">
        <f t="array" ref="C275">_xlfn.IFS(Medical_Examinations!$B275&gt;=30,"Obesity",Medical_Examinations!$B275&gt;=25,"Overweight",Medical_Examinations!$B275&gt;=18.5,"Normal Weight",TRUE,"Underweight")</f>
        <v>Obesity</v>
      </c>
      <c r="D275" s="15">
        <v>10.97</v>
      </c>
      <c r="E275" s="15" t="str" cm="1">
        <f t="array" ref="E275">_xlfn.IFS(Medical_Examinations!$D275&gt;6.5,"Diabetes",Medical_Examinations!$D275&gt;5.7,"Prediabetes",TRUE,"Normal")</f>
        <v>Diabetes</v>
      </c>
      <c r="F275" s="15" t="s">
        <v>10</v>
      </c>
      <c r="G275" s="15" t="s">
        <v>9</v>
      </c>
      <c r="H275" s="15" t="s">
        <v>9</v>
      </c>
      <c r="I275" s="15">
        <v>0</v>
      </c>
      <c r="J275" s="16" t="s">
        <v>10</v>
      </c>
    </row>
    <row r="276" spans="1:10" x14ac:dyDescent="0.3">
      <c r="A276" s="11" t="s">
        <v>285</v>
      </c>
      <c r="B276" s="12">
        <v>44.44</v>
      </c>
      <c r="C276" s="12" t="str" cm="1">
        <f t="array" ref="C276">_xlfn.IFS(Medical_Examinations!$B276&gt;=30,"Obesity",Medical_Examinations!$B276&gt;=25,"Overweight",Medical_Examinations!$B276&gt;=18.5,"Normal Weight",TRUE,"Underweight")</f>
        <v>Obesity</v>
      </c>
      <c r="D276" s="12">
        <v>4.9000000000000004</v>
      </c>
      <c r="E276" s="12" t="str" cm="1">
        <f t="array" ref="E276">_xlfn.IFS(Medical_Examinations!$D276&gt;6.5,"Diabetes",Medical_Examinations!$D276&gt;5.7,"Prediabetes",TRUE,"Normal")</f>
        <v>Normal</v>
      </c>
      <c r="F276" s="12" t="s">
        <v>10</v>
      </c>
      <c r="G276" s="12" t="s">
        <v>9</v>
      </c>
      <c r="H276" s="12" t="s">
        <v>9</v>
      </c>
      <c r="I276" s="12">
        <v>1</v>
      </c>
      <c r="J276" s="13" t="s">
        <v>10</v>
      </c>
    </row>
    <row r="277" spans="1:10" x14ac:dyDescent="0.3">
      <c r="A277" s="14" t="s">
        <v>286</v>
      </c>
      <c r="B277" s="15">
        <v>28.31</v>
      </c>
      <c r="C277" s="15" t="str" cm="1">
        <f t="array" ref="C277">_xlfn.IFS(Medical_Examinations!$B277&gt;=30,"Obesity",Medical_Examinations!$B277&gt;=25,"Overweight",Medical_Examinations!$B277&gt;=18.5,"Normal Weight",TRUE,"Underweight")</f>
        <v>Overweight</v>
      </c>
      <c r="D277" s="15">
        <v>5.33</v>
      </c>
      <c r="E277" s="15" t="str" cm="1">
        <f t="array" ref="E277">_xlfn.IFS(Medical_Examinations!$D277&gt;6.5,"Diabetes",Medical_Examinations!$D277&gt;5.7,"Prediabetes",TRUE,"Normal")</f>
        <v>Normal</v>
      </c>
      <c r="F277" s="15" t="s">
        <v>9</v>
      </c>
      <c r="G277" s="15" t="s">
        <v>9</v>
      </c>
      <c r="H277" s="15" t="s">
        <v>9</v>
      </c>
      <c r="I277" s="15">
        <v>0</v>
      </c>
      <c r="J277" s="16" t="s">
        <v>10</v>
      </c>
    </row>
    <row r="278" spans="1:10" x14ac:dyDescent="0.3">
      <c r="A278" s="11" t="s">
        <v>287</v>
      </c>
      <c r="B278" s="12">
        <v>25.05</v>
      </c>
      <c r="C278" s="12" t="str" cm="1">
        <f t="array" ref="C278">_xlfn.IFS(Medical_Examinations!$B278&gt;=30,"Obesity",Medical_Examinations!$B278&gt;=25,"Overweight",Medical_Examinations!$B278&gt;=18.5,"Normal Weight",TRUE,"Underweight")</f>
        <v>Overweight</v>
      </c>
      <c r="D278" s="12">
        <v>4.6100000000000003</v>
      </c>
      <c r="E278" s="12" t="str" cm="1">
        <f t="array" ref="E278">_xlfn.IFS(Medical_Examinations!$D278&gt;6.5,"Diabetes",Medical_Examinations!$D278&gt;5.7,"Prediabetes",TRUE,"Normal")</f>
        <v>Normal</v>
      </c>
      <c r="F278" s="12" t="s">
        <v>9</v>
      </c>
      <c r="G278" s="12" t="s">
        <v>9</v>
      </c>
      <c r="H278" s="12" t="s">
        <v>9</v>
      </c>
      <c r="I278" s="12">
        <v>2</v>
      </c>
      <c r="J278" s="13" t="s">
        <v>10</v>
      </c>
    </row>
    <row r="279" spans="1:10" x14ac:dyDescent="0.3">
      <c r="A279" s="14" t="s">
        <v>288</v>
      </c>
      <c r="B279" s="15">
        <v>28.34</v>
      </c>
      <c r="C279" s="15" t="str" cm="1">
        <f t="array" ref="C279">_xlfn.IFS(Medical_Examinations!$B279&gt;=30,"Obesity",Medical_Examinations!$B279&gt;=25,"Overweight",Medical_Examinations!$B279&gt;=18.5,"Normal Weight",TRUE,"Underweight")</f>
        <v>Overweight</v>
      </c>
      <c r="D279" s="15">
        <v>8.18</v>
      </c>
      <c r="E279" s="15" t="str" cm="1">
        <f t="array" ref="E279">_xlfn.IFS(Medical_Examinations!$D279&gt;6.5,"Diabetes",Medical_Examinations!$D279&gt;5.7,"Prediabetes",TRUE,"Normal")</f>
        <v>Diabetes</v>
      </c>
      <c r="F279" s="15" t="s">
        <v>9</v>
      </c>
      <c r="G279" s="15" t="s">
        <v>9</v>
      </c>
      <c r="H279" s="15" t="s">
        <v>9</v>
      </c>
      <c r="I279" s="15">
        <v>0</v>
      </c>
      <c r="J279" s="16" t="s">
        <v>10</v>
      </c>
    </row>
    <row r="280" spans="1:10" x14ac:dyDescent="0.3">
      <c r="A280" s="11" t="s">
        <v>289</v>
      </c>
      <c r="B280" s="12">
        <v>17.765000000000001</v>
      </c>
      <c r="C280" s="12" t="str" cm="1">
        <f t="array" ref="C280">_xlfn.IFS(Medical_Examinations!$B280&gt;=30,"Obesity",Medical_Examinations!$B280&gt;=25,"Overweight",Medical_Examinations!$B280&gt;=18.5,"Normal Weight",TRUE,"Underweight")</f>
        <v>Underweight</v>
      </c>
      <c r="D280" s="12">
        <v>5.62</v>
      </c>
      <c r="E280" s="12" t="str" cm="1">
        <f t="array" ref="E280">_xlfn.IFS(Medical_Examinations!$D280&gt;6.5,"Diabetes",Medical_Examinations!$D280&gt;5.7,"Prediabetes",TRUE,"Normal")</f>
        <v>Normal</v>
      </c>
      <c r="F280" s="12" t="s">
        <v>9</v>
      </c>
      <c r="G280" s="12" t="s">
        <v>9</v>
      </c>
      <c r="H280" s="12" t="s">
        <v>9</v>
      </c>
      <c r="I280" s="12">
        <v>0</v>
      </c>
      <c r="J280" s="13" t="s">
        <v>10</v>
      </c>
    </row>
    <row r="281" spans="1:10" x14ac:dyDescent="0.3">
      <c r="A281" s="14" t="s">
        <v>290</v>
      </c>
      <c r="B281" s="15">
        <v>36.119999999999997</v>
      </c>
      <c r="C281" s="15" t="str" cm="1">
        <f t="array" ref="C281">_xlfn.IFS(Medical_Examinations!$B281&gt;=30,"Obesity",Medical_Examinations!$B281&gt;=25,"Overweight",Medical_Examinations!$B281&gt;=18.5,"Normal Weight",TRUE,"Underweight")</f>
        <v>Obesity</v>
      </c>
      <c r="D281" s="15">
        <v>5.82</v>
      </c>
      <c r="E281" s="15" t="str" cm="1">
        <f t="array" ref="E281">_xlfn.IFS(Medical_Examinations!$D281&gt;6.5,"Diabetes",Medical_Examinations!$D281&gt;5.7,"Prediabetes",TRUE,"Normal")</f>
        <v>Prediabetes</v>
      </c>
      <c r="F281" s="15" t="s">
        <v>9</v>
      </c>
      <c r="G281" s="15" t="s">
        <v>9</v>
      </c>
      <c r="H281" s="15" t="s">
        <v>9</v>
      </c>
      <c r="I281" s="15">
        <v>0</v>
      </c>
      <c r="J281" s="16" t="s">
        <v>10</v>
      </c>
    </row>
    <row r="282" spans="1:10" x14ac:dyDescent="0.3">
      <c r="A282" s="11" t="s">
        <v>291</v>
      </c>
      <c r="B282" s="12">
        <v>23.19</v>
      </c>
      <c r="C282" s="12" t="str" cm="1">
        <f t="array" ref="C282">_xlfn.IFS(Medical_Examinations!$B282&gt;=30,"Obesity",Medical_Examinations!$B282&gt;=25,"Overweight",Medical_Examinations!$B282&gt;=18.5,"Normal Weight",TRUE,"Underweight")</f>
        <v>Normal Weight</v>
      </c>
      <c r="D282" s="12">
        <v>7.66</v>
      </c>
      <c r="E282" s="12" t="str" cm="1">
        <f t="array" ref="E282">_xlfn.IFS(Medical_Examinations!$D282&gt;6.5,"Diabetes",Medical_Examinations!$D282&gt;5.7,"Prediabetes",TRUE,"Normal")</f>
        <v>Diabetes</v>
      </c>
      <c r="F282" s="12" t="s">
        <v>9</v>
      </c>
      <c r="G282" s="12" t="s">
        <v>9</v>
      </c>
      <c r="H282" s="12" t="s">
        <v>9</v>
      </c>
      <c r="I282" s="12">
        <v>0</v>
      </c>
      <c r="J282" s="13" t="s">
        <v>10</v>
      </c>
    </row>
    <row r="283" spans="1:10" x14ac:dyDescent="0.3">
      <c r="A283" s="14" t="s">
        <v>292</v>
      </c>
      <c r="B283" s="15">
        <v>35.99</v>
      </c>
      <c r="C283" s="15" t="str" cm="1">
        <f t="array" ref="C283">_xlfn.IFS(Medical_Examinations!$B283&gt;=30,"Obesity",Medical_Examinations!$B283&gt;=25,"Overweight",Medical_Examinations!$B283&gt;=18.5,"Normal Weight",TRUE,"Underweight")</f>
        <v>Obesity</v>
      </c>
      <c r="D283" s="15">
        <v>4.2300000000000004</v>
      </c>
      <c r="E283" s="15" t="str" cm="1">
        <f t="array" ref="E283">_xlfn.IFS(Medical_Examinations!$D283&gt;6.5,"Diabetes",Medical_Examinations!$D283&gt;5.7,"Prediabetes",TRUE,"Normal")</f>
        <v>Normal</v>
      </c>
      <c r="F283" s="15" t="s">
        <v>9</v>
      </c>
      <c r="G283" s="15" t="s">
        <v>9</v>
      </c>
      <c r="H283" s="15" t="s">
        <v>9</v>
      </c>
      <c r="I283" s="15">
        <v>0</v>
      </c>
      <c r="J283" s="16" t="s">
        <v>10</v>
      </c>
    </row>
    <row r="284" spans="1:10" x14ac:dyDescent="0.3">
      <c r="A284" s="11" t="s">
        <v>293</v>
      </c>
      <c r="B284" s="12">
        <v>30.25</v>
      </c>
      <c r="C284" s="12" t="str" cm="1">
        <f t="array" ref="C284">_xlfn.IFS(Medical_Examinations!$B284&gt;=30,"Obesity",Medical_Examinations!$B284&gt;=25,"Overweight",Medical_Examinations!$B284&gt;=18.5,"Normal Weight",TRUE,"Underweight")</f>
        <v>Obesity</v>
      </c>
      <c r="D284" s="12">
        <v>5.58</v>
      </c>
      <c r="E284" s="12" t="str" cm="1">
        <f t="array" ref="E284">_xlfn.IFS(Medical_Examinations!$D284&gt;6.5,"Diabetes",Medical_Examinations!$D284&gt;5.7,"Prediabetes",TRUE,"Normal")</f>
        <v>Normal</v>
      </c>
      <c r="F284" s="12" t="s">
        <v>9</v>
      </c>
      <c r="G284" s="12" t="s">
        <v>9</v>
      </c>
      <c r="H284" s="12" t="s">
        <v>19</v>
      </c>
      <c r="I284" s="12">
        <v>1</v>
      </c>
      <c r="J284" s="13" t="s">
        <v>10</v>
      </c>
    </row>
    <row r="285" spans="1:10" x14ac:dyDescent="0.3">
      <c r="A285" s="14" t="s">
        <v>294</v>
      </c>
      <c r="B285" s="15">
        <v>26.24</v>
      </c>
      <c r="C285" s="15" t="str" cm="1">
        <f t="array" ref="C285">_xlfn.IFS(Medical_Examinations!$B285&gt;=30,"Obesity",Medical_Examinations!$B285&gt;=25,"Overweight",Medical_Examinations!$B285&gt;=18.5,"Normal Weight",TRUE,"Underweight")</f>
        <v>Overweight</v>
      </c>
      <c r="D285" s="15">
        <v>6.26</v>
      </c>
      <c r="E285" s="15" t="str" cm="1">
        <f t="array" ref="E285">_xlfn.IFS(Medical_Examinations!$D285&gt;6.5,"Diabetes",Medical_Examinations!$D285&gt;5.7,"Prediabetes",TRUE,"Normal")</f>
        <v>Prediabetes</v>
      </c>
      <c r="F285" s="15" t="s">
        <v>10</v>
      </c>
      <c r="G285" s="15" t="s">
        <v>9</v>
      </c>
      <c r="H285" s="15" t="s">
        <v>9</v>
      </c>
      <c r="I285" s="15">
        <v>0</v>
      </c>
      <c r="J285" s="16" t="s">
        <v>10</v>
      </c>
    </row>
    <row r="286" spans="1:10" x14ac:dyDescent="0.3">
      <c r="A286" s="11" t="s">
        <v>295</v>
      </c>
      <c r="B286" s="12">
        <v>31.36</v>
      </c>
      <c r="C286" s="12" t="str" cm="1">
        <f t="array" ref="C286">_xlfn.IFS(Medical_Examinations!$B286&gt;=30,"Obesity",Medical_Examinations!$B286&gt;=25,"Overweight",Medical_Examinations!$B286&gt;=18.5,"Normal Weight",TRUE,"Underweight")</f>
        <v>Obesity</v>
      </c>
      <c r="D286" s="12">
        <v>10.6</v>
      </c>
      <c r="E286" s="12" t="str" cm="1">
        <f t="array" ref="E286">_xlfn.IFS(Medical_Examinations!$D286&gt;6.5,"Diabetes",Medical_Examinations!$D286&gt;5.7,"Prediabetes",TRUE,"Normal")</f>
        <v>Diabetes</v>
      </c>
      <c r="F286" s="12" t="s">
        <v>10</v>
      </c>
      <c r="G286" s="12" t="s">
        <v>9</v>
      </c>
      <c r="H286" s="12" t="s">
        <v>9</v>
      </c>
      <c r="I286" s="12">
        <v>0</v>
      </c>
      <c r="J286" s="13" t="s">
        <v>10</v>
      </c>
    </row>
    <row r="287" spans="1:10" x14ac:dyDescent="0.3">
      <c r="A287" s="14" t="s">
        <v>296</v>
      </c>
      <c r="B287" s="15">
        <v>25.69</v>
      </c>
      <c r="C287" s="15" t="str" cm="1">
        <f t="array" ref="C287">_xlfn.IFS(Medical_Examinations!$B287&gt;=30,"Obesity",Medical_Examinations!$B287&gt;=25,"Overweight",Medical_Examinations!$B287&gt;=18.5,"Normal Weight",TRUE,"Underweight")</f>
        <v>Overweight</v>
      </c>
      <c r="D287" s="15">
        <v>4.78</v>
      </c>
      <c r="E287" s="15" t="str" cm="1">
        <f t="array" ref="E287">_xlfn.IFS(Medical_Examinations!$D287&gt;6.5,"Diabetes",Medical_Examinations!$D287&gt;5.7,"Prediabetes",TRUE,"Normal")</f>
        <v>Normal</v>
      </c>
      <c r="F287" s="15" t="s">
        <v>10</v>
      </c>
      <c r="G287" s="15" t="s">
        <v>9</v>
      </c>
      <c r="H287" s="15" t="s">
        <v>9</v>
      </c>
      <c r="I287" s="15">
        <v>0</v>
      </c>
      <c r="J287" s="16" t="s">
        <v>10</v>
      </c>
    </row>
    <row r="288" spans="1:10" x14ac:dyDescent="0.3">
      <c r="A288" s="11" t="s">
        <v>297</v>
      </c>
      <c r="B288" s="12">
        <v>25.46</v>
      </c>
      <c r="C288" s="12" t="str" cm="1">
        <f t="array" ref="C288">_xlfn.IFS(Medical_Examinations!$B288&gt;=30,"Obesity",Medical_Examinations!$B288&gt;=25,"Overweight",Medical_Examinations!$B288&gt;=18.5,"Normal Weight",TRUE,"Underweight")</f>
        <v>Overweight</v>
      </c>
      <c r="D288" s="12">
        <v>6.03</v>
      </c>
      <c r="E288" s="12" t="str" cm="1">
        <f t="array" ref="E288">_xlfn.IFS(Medical_Examinations!$D288&gt;6.5,"Diabetes",Medical_Examinations!$D288&gt;5.7,"Prediabetes",TRUE,"Normal")</f>
        <v>Prediabetes</v>
      </c>
      <c r="F288" s="12" t="s">
        <v>9</v>
      </c>
      <c r="G288" s="12" t="s">
        <v>9</v>
      </c>
      <c r="H288" s="12" t="s">
        <v>9</v>
      </c>
      <c r="I288" s="12">
        <v>2</v>
      </c>
      <c r="J288" s="13" t="s">
        <v>10</v>
      </c>
    </row>
    <row r="289" spans="1:10" x14ac:dyDescent="0.3">
      <c r="A289" s="14" t="s">
        <v>298</v>
      </c>
      <c r="B289" s="15">
        <v>31.83</v>
      </c>
      <c r="C289" s="15" t="str" cm="1">
        <f t="array" ref="C289">_xlfn.IFS(Medical_Examinations!$B289&gt;=30,"Obesity",Medical_Examinations!$B289&gt;=25,"Overweight",Medical_Examinations!$B289&gt;=18.5,"Normal Weight",TRUE,"Underweight")</f>
        <v>Obesity</v>
      </c>
      <c r="D289" s="15">
        <v>11.55</v>
      </c>
      <c r="E289" s="15" t="str" cm="1">
        <f t="array" ref="E289">_xlfn.IFS(Medical_Examinations!$D289&gt;6.5,"Diabetes",Medical_Examinations!$D289&gt;5.7,"Prediabetes",TRUE,"Normal")</f>
        <v>Diabetes</v>
      </c>
      <c r="F289" s="15" t="s">
        <v>10</v>
      </c>
      <c r="G289" s="15" t="s">
        <v>9</v>
      </c>
      <c r="H289" s="15" t="s">
        <v>9</v>
      </c>
      <c r="I289" s="15">
        <v>1</v>
      </c>
      <c r="J289" s="16" t="s">
        <v>10</v>
      </c>
    </row>
    <row r="290" spans="1:10" x14ac:dyDescent="0.3">
      <c r="A290" s="11" t="s">
        <v>299</v>
      </c>
      <c r="B290" s="12">
        <v>24.43</v>
      </c>
      <c r="C290" s="12" t="str" cm="1">
        <f t="array" ref="C290">_xlfn.IFS(Medical_Examinations!$B290&gt;=30,"Obesity",Medical_Examinations!$B290&gt;=25,"Overweight",Medical_Examinations!$B290&gt;=18.5,"Normal Weight",TRUE,"Underweight")</f>
        <v>Normal Weight</v>
      </c>
      <c r="D290" s="12">
        <v>7.59</v>
      </c>
      <c r="E290" s="12" t="str" cm="1">
        <f t="array" ref="E290">_xlfn.IFS(Medical_Examinations!$D290&gt;6.5,"Diabetes",Medical_Examinations!$D290&gt;5.7,"Prediabetes",TRUE,"Normal")</f>
        <v>Diabetes</v>
      </c>
      <c r="F290" s="12" t="s">
        <v>10</v>
      </c>
      <c r="G290" s="12" t="s">
        <v>9</v>
      </c>
      <c r="H290" s="12" t="s">
        <v>9</v>
      </c>
      <c r="I290" s="12">
        <v>1</v>
      </c>
      <c r="J290" s="13" t="s">
        <v>10</v>
      </c>
    </row>
    <row r="291" spans="1:10" x14ac:dyDescent="0.3">
      <c r="A291" s="14" t="s">
        <v>300</v>
      </c>
      <c r="B291" s="15">
        <v>41.9</v>
      </c>
      <c r="C291" s="15" t="str" cm="1">
        <f t="array" ref="C291">_xlfn.IFS(Medical_Examinations!$B291&gt;=30,"Obesity",Medical_Examinations!$B291&gt;=25,"Overweight",Medical_Examinations!$B291&gt;=18.5,"Normal Weight",TRUE,"Underweight")</f>
        <v>Obesity</v>
      </c>
      <c r="D291" s="15">
        <v>4.26</v>
      </c>
      <c r="E291" s="15" t="str" cm="1">
        <f t="array" ref="E291">_xlfn.IFS(Medical_Examinations!$D291&gt;6.5,"Diabetes",Medical_Examinations!$D291&gt;5.7,"Prediabetes",TRUE,"Normal")</f>
        <v>Normal</v>
      </c>
      <c r="F291" s="15" t="s">
        <v>9</v>
      </c>
      <c r="G291" s="15" t="s">
        <v>9</v>
      </c>
      <c r="H291" s="15" t="s">
        <v>9</v>
      </c>
      <c r="I291" s="15">
        <v>0</v>
      </c>
      <c r="J291" s="16" t="s">
        <v>10</v>
      </c>
    </row>
    <row r="292" spans="1:10" x14ac:dyDescent="0.3">
      <c r="A292" s="11" t="s">
        <v>301</v>
      </c>
      <c r="B292" s="12">
        <v>22.88</v>
      </c>
      <c r="C292" s="12" t="str" cm="1">
        <f t="array" ref="C292">_xlfn.IFS(Medical_Examinations!$B292&gt;=30,"Obesity",Medical_Examinations!$B292&gt;=25,"Overweight",Medical_Examinations!$B292&gt;=18.5,"Normal Weight",TRUE,"Underweight")</f>
        <v>Normal Weight</v>
      </c>
      <c r="D292" s="12">
        <v>5.9</v>
      </c>
      <c r="E292" s="12" t="str" cm="1">
        <f t="array" ref="E292">_xlfn.IFS(Medical_Examinations!$D292&gt;6.5,"Diabetes",Medical_Examinations!$D292&gt;5.7,"Prediabetes",TRUE,"Normal")</f>
        <v>Prediabetes</v>
      </c>
      <c r="F292" s="12" t="s">
        <v>10</v>
      </c>
      <c r="G292" s="12" t="s">
        <v>9</v>
      </c>
      <c r="H292" s="12" t="s">
        <v>19</v>
      </c>
      <c r="I292" s="12">
        <v>1</v>
      </c>
      <c r="J292" s="13" t="s">
        <v>10</v>
      </c>
    </row>
    <row r="293" spans="1:10" x14ac:dyDescent="0.3">
      <c r="A293" s="14" t="s">
        <v>302</v>
      </c>
      <c r="B293" s="15">
        <v>29.734999999999999</v>
      </c>
      <c r="C293" s="15" t="str" cm="1">
        <f t="array" ref="C293">_xlfn.IFS(Medical_Examinations!$B293&gt;=30,"Obesity",Medical_Examinations!$B293&gt;=25,"Overweight",Medical_Examinations!$B293&gt;=18.5,"Normal Weight",TRUE,"Underweight")</f>
        <v>Overweight</v>
      </c>
      <c r="D293" s="15">
        <v>7.79</v>
      </c>
      <c r="E293" s="15" t="str" cm="1">
        <f t="array" ref="E293">_xlfn.IFS(Medical_Examinations!$D293&gt;6.5,"Diabetes",Medical_Examinations!$D293&gt;5.7,"Prediabetes",TRUE,"Normal")</f>
        <v>Diabetes</v>
      </c>
      <c r="F293" s="15" t="s">
        <v>9</v>
      </c>
      <c r="G293" s="15" t="s">
        <v>9</v>
      </c>
      <c r="H293" s="15" t="s">
        <v>9</v>
      </c>
      <c r="I293" s="15">
        <v>0</v>
      </c>
      <c r="J293" s="16" t="s">
        <v>9</v>
      </c>
    </row>
    <row r="294" spans="1:10" x14ac:dyDescent="0.3">
      <c r="A294" s="11" t="s">
        <v>303</v>
      </c>
      <c r="B294" s="12">
        <v>40.74</v>
      </c>
      <c r="C294" s="12" t="str" cm="1">
        <f t="array" ref="C294">_xlfn.IFS(Medical_Examinations!$B294&gt;=30,"Obesity",Medical_Examinations!$B294&gt;=25,"Overweight",Medical_Examinations!$B294&gt;=18.5,"Normal Weight",TRUE,"Underweight")</f>
        <v>Obesity</v>
      </c>
      <c r="D294" s="12">
        <v>5.28</v>
      </c>
      <c r="E294" s="12" t="str" cm="1">
        <f t="array" ref="E294">_xlfn.IFS(Medical_Examinations!$D294&gt;6.5,"Diabetes",Medical_Examinations!$D294&gt;5.7,"Prediabetes",TRUE,"Normal")</f>
        <v>Normal</v>
      </c>
      <c r="F294" s="12" t="s">
        <v>9</v>
      </c>
      <c r="G294" s="12" t="s">
        <v>9</v>
      </c>
      <c r="H294" s="12" t="s">
        <v>19</v>
      </c>
      <c r="I294" s="12">
        <v>1</v>
      </c>
      <c r="J294" s="13" t="s">
        <v>10</v>
      </c>
    </row>
    <row r="295" spans="1:10" x14ac:dyDescent="0.3">
      <c r="A295" s="14" t="s">
        <v>304</v>
      </c>
      <c r="B295" s="15">
        <v>24.14</v>
      </c>
      <c r="C295" s="15" t="str" cm="1">
        <f t="array" ref="C295">_xlfn.IFS(Medical_Examinations!$B295&gt;=30,"Obesity",Medical_Examinations!$B295&gt;=25,"Overweight",Medical_Examinations!$B295&gt;=18.5,"Normal Weight",TRUE,"Underweight")</f>
        <v>Normal Weight</v>
      </c>
      <c r="D295" s="15">
        <v>5.87</v>
      </c>
      <c r="E295" s="15" t="str" cm="1">
        <f t="array" ref="E295">_xlfn.IFS(Medical_Examinations!$D295&gt;6.5,"Diabetes",Medical_Examinations!$D295&gt;5.7,"Prediabetes",TRUE,"Normal")</f>
        <v>Prediabetes</v>
      </c>
      <c r="F295" s="15" t="s">
        <v>9</v>
      </c>
      <c r="G295" s="15" t="s">
        <v>9</v>
      </c>
      <c r="H295" s="15" t="s">
        <v>9</v>
      </c>
      <c r="I295" s="15">
        <v>2</v>
      </c>
      <c r="J295" s="16" t="s">
        <v>10</v>
      </c>
    </row>
    <row r="296" spans="1:10" x14ac:dyDescent="0.3">
      <c r="A296" s="11" t="s">
        <v>305</v>
      </c>
      <c r="B296" s="12">
        <v>25.15</v>
      </c>
      <c r="C296" s="12" t="str" cm="1">
        <f t="array" ref="C296">_xlfn.IFS(Medical_Examinations!$B296&gt;=30,"Obesity",Medical_Examinations!$B296&gt;=25,"Overweight",Medical_Examinations!$B296&gt;=18.5,"Normal Weight",TRUE,"Underweight")</f>
        <v>Overweight</v>
      </c>
      <c r="D296" s="12">
        <v>9.08</v>
      </c>
      <c r="E296" s="12" t="str" cm="1">
        <f t="array" ref="E296">_xlfn.IFS(Medical_Examinations!$D296&gt;6.5,"Diabetes",Medical_Examinations!$D296&gt;5.7,"Prediabetes",TRUE,"Normal")</f>
        <v>Diabetes</v>
      </c>
      <c r="F296" s="12" t="s">
        <v>10</v>
      </c>
      <c r="G296" s="12" t="s">
        <v>9</v>
      </c>
      <c r="H296" s="12" t="s">
        <v>9</v>
      </c>
      <c r="I296" s="12">
        <v>1</v>
      </c>
      <c r="J296" s="13" t="s">
        <v>10</v>
      </c>
    </row>
    <row r="297" spans="1:10" x14ac:dyDescent="0.3">
      <c r="A297" s="14" t="s">
        <v>306</v>
      </c>
      <c r="B297" s="15">
        <v>28.71</v>
      </c>
      <c r="C297" s="15" t="str" cm="1">
        <f t="array" ref="C297">_xlfn.IFS(Medical_Examinations!$B297&gt;=30,"Obesity",Medical_Examinations!$B297&gt;=25,"Overweight",Medical_Examinations!$B297&gt;=18.5,"Normal Weight",TRUE,"Underweight")</f>
        <v>Overweight</v>
      </c>
      <c r="D297" s="15">
        <v>5.2</v>
      </c>
      <c r="E297" s="15" t="str" cm="1">
        <f t="array" ref="E297">_xlfn.IFS(Medical_Examinations!$D297&gt;6.5,"Diabetes",Medical_Examinations!$D297&gt;5.7,"Prediabetes",TRUE,"Normal")</f>
        <v>Normal</v>
      </c>
      <c r="F297" s="15" t="s">
        <v>9</v>
      </c>
      <c r="G297" s="15" t="s">
        <v>9</v>
      </c>
      <c r="H297" s="15" t="s">
        <v>9</v>
      </c>
      <c r="I297" s="15">
        <v>1</v>
      </c>
      <c r="J297" s="16" t="s">
        <v>10</v>
      </c>
    </row>
    <row r="298" spans="1:10" x14ac:dyDescent="0.3">
      <c r="A298" s="11" t="s">
        <v>307</v>
      </c>
      <c r="B298" s="12">
        <v>23</v>
      </c>
      <c r="C298" s="12" t="str" cm="1">
        <f t="array" ref="C298">_xlfn.IFS(Medical_Examinations!$B298&gt;=30,"Obesity",Medical_Examinations!$B298&gt;=25,"Overweight",Medical_Examinations!$B298&gt;=18.5,"Normal Weight",TRUE,"Underweight")</f>
        <v>Normal Weight</v>
      </c>
      <c r="D298" s="12">
        <v>5.48</v>
      </c>
      <c r="E298" s="12" t="str" cm="1">
        <f t="array" ref="E298">_xlfn.IFS(Medical_Examinations!$D298&gt;6.5,"Diabetes",Medical_Examinations!$D298&gt;5.7,"Prediabetes",TRUE,"Normal")</f>
        <v>Normal</v>
      </c>
      <c r="F298" s="12" t="s">
        <v>9</v>
      </c>
      <c r="G298" s="12" t="s">
        <v>9</v>
      </c>
      <c r="H298" s="12" t="s">
        <v>9</v>
      </c>
      <c r="I298" s="12">
        <v>0</v>
      </c>
      <c r="J298" s="13" t="s">
        <v>10</v>
      </c>
    </row>
    <row r="299" spans="1:10" x14ac:dyDescent="0.3">
      <c r="A299" s="14" t="s">
        <v>308</v>
      </c>
      <c r="B299" s="15">
        <v>36.86</v>
      </c>
      <c r="C299" s="15" t="str" cm="1">
        <f t="array" ref="C299">_xlfn.IFS(Medical_Examinations!$B299&gt;=30,"Obesity",Medical_Examinations!$B299&gt;=25,"Overweight",Medical_Examinations!$B299&gt;=18.5,"Normal Weight",TRUE,"Underweight")</f>
        <v>Obesity</v>
      </c>
      <c r="D299" s="15">
        <v>11.95</v>
      </c>
      <c r="E299" s="15" t="str" cm="1">
        <f t="array" ref="E299">_xlfn.IFS(Medical_Examinations!$D299&gt;6.5,"Diabetes",Medical_Examinations!$D299&gt;5.7,"Prediabetes",TRUE,"Normal")</f>
        <v>Diabetes</v>
      </c>
      <c r="F299" s="15" t="s">
        <v>9</v>
      </c>
      <c r="G299" s="15" t="s">
        <v>9</v>
      </c>
      <c r="H299" s="15" t="s">
        <v>9</v>
      </c>
      <c r="I299" s="15">
        <v>0</v>
      </c>
      <c r="J299" s="16" t="s">
        <v>9</v>
      </c>
    </row>
    <row r="300" spans="1:10" x14ac:dyDescent="0.3">
      <c r="A300" s="11" t="s">
        <v>309</v>
      </c>
      <c r="B300" s="12">
        <v>24.25</v>
      </c>
      <c r="C300" s="12" t="str" cm="1">
        <f t="array" ref="C300">_xlfn.IFS(Medical_Examinations!$B300&gt;=30,"Obesity",Medical_Examinations!$B300&gt;=25,"Overweight",Medical_Examinations!$B300&gt;=18.5,"Normal Weight",TRUE,"Underweight")</f>
        <v>Normal Weight</v>
      </c>
      <c r="D300" s="12">
        <v>8.6999999999999993</v>
      </c>
      <c r="E300" s="12" t="str" cm="1">
        <f t="array" ref="E300">_xlfn.IFS(Medical_Examinations!$D300&gt;6.5,"Diabetes",Medical_Examinations!$D300&gt;5.7,"Prediabetes",TRUE,"Normal")</f>
        <v>Diabetes</v>
      </c>
      <c r="F300" s="12" t="s">
        <v>10</v>
      </c>
      <c r="G300" s="12" t="s">
        <v>9</v>
      </c>
      <c r="H300" s="12" t="s">
        <v>9</v>
      </c>
      <c r="I300" s="12">
        <v>1</v>
      </c>
      <c r="J300" s="13" t="s">
        <v>10</v>
      </c>
    </row>
    <row r="301" spans="1:10" x14ac:dyDescent="0.3">
      <c r="A301" s="14" t="s">
        <v>310</v>
      </c>
      <c r="B301" s="15">
        <v>23.85</v>
      </c>
      <c r="C301" s="15" t="str" cm="1">
        <f t="array" ref="C301">_xlfn.IFS(Medical_Examinations!$B301&gt;=30,"Obesity",Medical_Examinations!$B301&gt;=25,"Overweight",Medical_Examinations!$B301&gt;=18.5,"Normal Weight",TRUE,"Underweight")</f>
        <v>Normal Weight</v>
      </c>
      <c r="D301" s="15">
        <v>7.84</v>
      </c>
      <c r="E301" s="15" t="str" cm="1">
        <f t="array" ref="E301">_xlfn.IFS(Medical_Examinations!$D301&gt;6.5,"Diabetes",Medical_Examinations!$D301&gt;5.7,"Prediabetes",TRUE,"Normal")</f>
        <v>Diabetes</v>
      </c>
      <c r="F301" s="15" t="s">
        <v>9</v>
      </c>
      <c r="G301" s="15" t="s">
        <v>9</v>
      </c>
      <c r="H301" s="15" t="s">
        <v>9</v>
      </c>
      <c r="I301" s="15">
        <v>0</v>
      </c>
      <c r="J301" s="16" t="s">
        <v>10</v>
      </c>
    </row>
    <row r="302" spans="1:10" x14ac:dyDescent="0.3">
      <c r="A302" s="11" t="s">
        <v>311</v>
      </c>
      <c r="B302" s="12">
        <v>40.020000000000003</v>
      </c>
      <c r="C302" s="12" t="str" cm="1">
        <f t="array" ref="C302">_xlfn.IFS(Medical_Examinations!$B302&gt;=30,"Obesity",Medical_Examinations!$B302&gt;=25,"Overweight",Medical_Examinations!$B302&gt;=18.5,"Normal Weight",TRUE,"Underweight")</f>
        <v>Obesity</v>
      </c>
      <c r="D302" s="12">
        <v>5.19</v>
      </c>
      <c r="E302" s="12" t="str" cm="1">
        <f t="array" ref="E302">_xlfn.IFS(Medical_Examinations!$D302&gt;6.5,"Diabetes",Medical_Examinations!$D302&gt;5.7,"Prediabetes",TRUE,"Normal")</f>
        <v>Normal</v>
      </c>
      <c r="F302" s="12" t="s">
        <v>10</v>
      </c>
      <c r="G302" s="12" t="s">
        <v>9</v>
      </c>
      <c r="H302" s="12" t="s">
        <v>9</v>
      </c>
      <c r="I302" s="12">
        <v>1</v>
      </c>
      <c r="J302" s="13" t="s">
        <v>10</v>
      </c>
    </row>
    <row r="303" spans="1:10" x14ac:dyDescent="0.3">
      <c r="A303" s="14" t="s">
        <v>312</v>
      </c>
      <c r="B303" s="15">
        <v>19.170000000000002</v>
      </c>
      <c r="C303" s="15" t="str" cm="1">
        <f t="array" ref="C303">_xlfn.IFS(Medical_Examinations!$B303&gt;=30,"Obesity",Medical_Examinations!$B303&gt;=25,"Overweight",Medical_Examinations!$B303&gt;=18.5,"Normal Weight",TRUE,"Underweight")</f>
        <v>Normal Weight</v>
      </c>
      <c r="D303" s="15">
        <v>8.41</v>
      </c>
      <c r="E303" s="15" t="str" cm="1">
        <f t="array" ref="E303">_xlfn.IFS(Medical_Examinations!$D303&gt;6.5,"Diabetes",Medical_Examinations!$D303&gt;5.7,"Prediabetes",TRUE,"Normal")</f>
        <v>Diabetes</v>
      </c>
      <c r="F303" s="15" t="s">
        <v>9</v>
      </c>
      <c r="G303" s="15" t="s">
        <v>9</v>
      </c>
      <c r="H303" s="15" t="s">
        <v>9</v>
      </c>
      <c r="I303" s="15">
        <v>0</v>
      </c>
      <c r="J303" s="16" t="s">
        <v>10</v>
      </c>
    </row>
    <row r="304" spans="1:10" x14ac:dyDescent="0.3">
      <c r="A304" s="11" t="s">
        <v>313</v>
      </c>
      <c r="B304" s="12">
        <v>43.53</v>
      </c>
      <c r="C304" s="12" t="str" cm="1">
        <f t="array" ref="C304">_xlfn.IFS(Medical_Examinations!$B304&gt;=30,"Obesity",Medical_Examinations!$B304&gt;=25,"Overweight",Medical_Examinations!$B304&gt;=18.5,"Normal Weight",TRUE,"Underweight")</f>
        <v>Obesity</v>
      </c>
      <c r="D304" s="12">
        <v>5.86</v>
      </c>
      <c r="E304" s="12" t="str" cm="1">
        <f t="array" ref="E304">_xlfn.IFS(Medical_Examinations!$D304&gt;6.5,"Diabetes",Medical_Examinations!$D304&gt;5.7,"Prediabetes",TRUE,"Normal")</f>
        <v>Prediabetes</v>
      </c>
      <c r="F304" s="12" t="s">
        <v>10</v>
      </c>
      <c r="G304" s="12" t="s">
        <v>10</v>
      </c>
      <c r="H304" s="12" t="s">
        <v>9</v>
      </c>
      <c r="I304" s="12">
        <v>2</v>
      </c>
      <c r="J304" s="13" t="s">
        <v>10</v>
      </c>
    </row>
    <row r="305" spans="1:10" x14ac:dyDescent="0.3">
      <c r="A305" s="14" t="s">
        <v>314</v>
      </c>
      <c r="B305" s="15">
        <v>46.06</v>
      </c>
      <c r="C305" s="15" t="str" cm="1">
        <f t="array" ref="C305">_xlfn.IFS(Medical_Examinations!$B305&gt;=30,"Obesity",Medical_Examinations!$B305&gt;=25,"Overweight",Medical_Examinations!$B305&gt;=18.5,"Normal Weight",TRUE,"Underweight")</f>
        <v>Obesity</v>
      </c>
      <c r="D305" s="15">
        <v>4.18</v>
      </c>
      <c r="E305" s="15" t="str" cm="1">
        <f t="array" ref="E305">_xlfn.IFS(Medical_Examinations!$D305&gt;6.5,"Diabetes",Medical_Examinations!$D305&gt;5.7,"Prediabetes",TRUE,"Normal")</f>
        <v>Normal</v>
      </c>
      <c r="F305" s="15" t="s">
        <v>9</v>
      </c>
      <c r="G305" s="15" t="s">
        <v>10</v>
      </c>
      <c r="H305" s="15" t="s">
        <v>9</v>
      </c>
      <c r="I305" s="15">
        <v>1</v>
      </c>
      <c r="J305" s="16" t="s">
        <v>10</v>
      </c>
    </row>
    <row r="306" spans="1:10" x14ac:dyDescent="0.3">
      <c r="A306" s="11" t="s">
        <v>315</v>
      </c>
      <c r="B306" s="12">
        <v>29.92</v>
      </c>
      <c r="C306" s="12" t="str" cm="1">
        <f t="array" ref="C306">_xlfn.IFS(Medical_Examinations!$B306&gt;=30,"Obesity",Medical_Examinations!$B306&gt;=25,"Overweight",Medical_Examinations!$B306&gt;=18.5,"Normal Weight",TRUE,"Underweight")</f>
        <v>Overweight</v>
      </c>
      <c r="D306" s="12">
        <v>11.99</v>
      </c>
      <c r="E306" s="12" t="str" cm="1">
        <f t="array" ref="E306">_xlfn.IFS(Medical_Examinations!$D306&gt;6.5,"Diabetes",Medical_Examinations!$D306&gt;5.7,"Prediabetes",TRUE,"Normal")</f>
        <v>Diabetes</v>
      </c>
      <c r="F306" s="12" t="s">
        <v>10</v>
      </c>
      <c r="G306" s="12" t="s">
        <v>9</v>
      </c>
      <c r="H306" s="12" t="s">
        <v>9</v>
      </c>
      <c r="I306" s="12">
        <v>2</v>
      </c>
      <c r="J306" s="13" t="s">
        <v>10</v>
      </c>
    </row>
    <row r="307" spans="1:10" x14ac:dyDescent="0.3">
      <c r="A307" s="14" t="s">
        <v>316</v>
      </c>
      <c r="B307" s="15">
        <v>28.46</v>
      </c>
      <c r="C307" s="15" t="str" cm="1">
        <f t="array" ref="C307">_xlfn.IFS(Medical_Examinations!$B307&gt;=30,"Obesity",Medical_Examinations!$B307&gt;=25,"Overweight",Medical_Examinations!$B307&gt;=18.5,"Normal Weight",TRUE,"Underweight")</f>
        <v>Overweight</v>
      </c>
      <c r="D307" s="15">
        <v>4.8499999999999996</v>
      </c>
      <c r="E307" s="15" t="str" cm="1">
        <f t="array" ref="E307">_xlfn.IFS(Medical_Examinations!$D307&gt;6.5,"Diabetes",Medical_Examinations!$D307&gt;5.7,"Prediabetes",TRUE,"Normal")</f>
        <v>Normal</v>
      </c>
      <c r="F307" s="15" t="s">
        <v>10</v>
      </c>
      <c r="G307" s="15" t="s">
        <v>9</v>
      </c>
      <c r="H307" s="15" t="s">
        <v>9</v>
      </c>
      <c r="I307" s="15">
        <v>1</v>
      </c>
      <c r="J307" s="16" t="s">
        <v>10</v>
      </c>
    </row>
    <row r="308" spans="1:10" x14ac:dyDescent="0.3">
      <c r="A308" s="11" t="s">
        <v>317</v>
      </c>
      <c r="B308" s="12">
        <v>24.56</v>
      </c>
      <c r="C308" s="12" t="str" cm="1">
        <f t="array" ref="C308">_xlfn.IFS(Medical_Examinations!$B308&gt;=30,"Obesity",Medical_Examinations!$B308&gt;=25,"Overweight",Medical_Examinations!$B308&gt;=18.5,"Normal Weight",TRUE,"Underweight")</f>
        <v>Normal Weight</v>
      </c>
      <c r="D308" s="12">
        <v>6.18</v>
      </c>
      <c r="E308" s="12" t="str" cm="1">
        <f t="array" ref="E308">_xlfn.IFS(Medical_Examinations!$D308&gt;6.5,"Diabetes",Medical_Examinations!$D308&gt;5.7,"Prediabetes",TRUE,"Normal")</f>
        <v>Prediabetes</v>
      </c>
      <c r="F308" s="12" t="s">
        <v>10</v>
      </c>
      <c r="G308" s="12" t="s">
        <v>9</v>
      </c>
      <c r="H308" s="12" t="s">
        <v>19</v>
      </c>
      <c r="I308" s="12">
        <v>1</v>
      </c>
      <c r="J308" s="13" t="s">
        <v>10</v>
      </c>
    </row>
    <row r="309" spans="1:10" x14ac:dyDescent="0.3">
      <c r="A309" s="14" t="s">
        <v>318</v>
      </c>
      <c r="B309" s="15">
        <v>41.19</v>
      </c>
      <c r="C309" s="15" t="str" cm="1">
        <f t="array" ref="C309">_xlfn.IFS(Medical_Examinations!$B309&gt;=30,"Obesity",Medical_Examinations!$B309&gt;=25,"Overweight",Medical_Examinations!$B309&gt;=18.5,"Normal Weight",TRUE,"Underweight")</f>
        <v>Obesity</v>
      </c>
      <c r="D309" s="15">
        <v>6.37</v>
      </c>
      <c r="E309" s="15" t="str" cm="1">
        <f t="array" ref="E309">_xlfn.IFS(Medical_Examinations!$D309&gt;6.5,"Diabetes",Medical_Examinations!$D309&gt;5.7,"Prediabetes",TRUE,"Normal")</f>
        <v>Prediabetes</v>
      </c>
      <c r="F309" s="15" t="s">
        <v>9</v>
      </c>
      <c r="G309" s="15" t="s">
        <v>9</v>
      </c>
      <c r="H309" s="15" t="s">
        <v>9</v>
      </c>
      <c r="I309" s="15">
        <v>0</v>
      </c>
      <c r="J309" s="16" t="s">
        <v>10</v>
      </c>
    </row>
    <row r="310" spans="1:10" x14ac:dyDescent="0.3">
      <c r="A310" s="11" t="s">
        <v>319</v>
      </c>
      <c r="B310" s="12">
        <v>18.63</v>
      </c>
      <c r="C310" s="12" t="str" cm="1">
        <f t="array" ref="C310">_xlfn.IFS(Medical_Examinations!$B310&gt;=30,"Obesity",Medical_Examinations!$B310&gt;=25,"Overweight",Medical_Examinations!$B310&gt;=18.5,"Normal Weight",TRUE,"Underweight")</f>
        <v>Normal Weight</v>
      </c>
      <c r="D310" s="12">
        <v>9.81</v>
      </c>
      <c r="E310" s="12" t="str" cm="1">
        <f t="array" ref="E310">_xlfn.IFS(Medical_Examinations!$D310&gt;6.5,"Diabetes",Medical_Examinations!$D310&gt;5.7,"Prediabetes",TRUE,"Normal")</f>
        <v>Diabetes</v>
      </c>
      <c r="F310" s="12" t="s">
        <v>10</v>
      </c>
      <c r="G310" s="12" t="s">
        <v>9</v>
      </c>
      <c r="H310" s="12" t="s">
        <v>9</v>
      </c>
      <c r="I310" s="12">
        <v>2</v>
      </c>
      <c r="J310" s="13" t="s">
        <v>10</v>
      </c>
    </row>
    <row r="311" spans="1:10" x14ac:dyDescent="0.3">
      <c r="A311" s="14" t="s">
        <v>320</v>
      </c>
      <c r="B311" s="15">
        <v>26.26</v>
      </c>
      <c r="C311" s="15" t="str" cm="1">
        <f t="array" ref="C311">_xlfn.IFS(Medical_Examinations!$B311&gt;=30,"Obesity",Medical_Examinations!$B311&gt;=25,"Overweight",Medical_Examinations!$B311&gt;=18.5,"Normal Weight",TRUE,"Underweight")</f>
        <v>Overweight</v>
      </c>
      <c r="D311" s="15">
        <v>11.8</v>
      </c>
      <c r="E311" s="15" t="str" cm="1">
        <f t="array" ref="E311">_xlfn.IFS(Medical_Examinations!$D311&gt;6.5,"Diabetes",Medical_Examinations!$D311&gt;5.7,"Prediabetes",TRUE,"Normal")</f>
        <v>Diabetes</v>
      </c>
      <c r="F311" s="15" t="s">
        <v>10</v>
      </c>
      <c r="G311" s="15" t="s">
        <v>9</v>
      </c>
      <c r="H311" s="15" t="s">
        <v>9</v>
      </c>
      <c r="I311" s="15">
        <v>1</v>
      </c>
      <c r="J311" s="16" t="s">
        <v>10</v>
      </c>
    </row>
    <row r="312" spans="1:10" x14ac:dyDescent="0.3">
      <c r="A312" s="11" t="s">
        <v>321</v>
      </c>
      <c r="B312" s="12">
        <v>22.37</v>
      </c>
      <c r="C312" s="12" t="str" cm="1">
        <f t="array" ref="C312">_xlfn.IFS(Medical_Examinations!$B312&gt;=30,"Obesity",Medical_Examinations!$B312&gt;=25,"Overweight",Medical_Examinations!$B312&gt;=18.5,"Normal Weight",TRUE,"Underweight")</f>
        <v>Normal Weight</v>
      </c>
      <c r="D312" s="12">
        <v>5.86</v>
      </c>
      <c r="E312" s="12" t="str" cm="1">
        <f t="array" ref="E312">_xlfn.IFS(Medical_Examinations!$D312&gt;6.5,"Diabetes",Medical_Examinations!$D312&gt;5.7,"Prediabetes",TRUE,"Normal")</f>
        <v>Prediabetes</v>
      </c>
      <c r="F312" s="12" t="s">
        <v>10</v>
      </c>
      <c r="G312" s="12" t="s">
        <v>9</v>
      </c>
      <c r="H312" s="12" t="s">
        <v>19</v>
      </c>
      <c r="I312" s="12">
        <v>1</v>
      </c>
      <c r="J312" s="13" t="s">
        <v>10</v>
      </c>
    </row>
    <row r="313" spans="1:10" x14ac:dyDescent="0.3">
      <c r="A313" s="14" t="s">
        <v>322</v>
      </c>
      <c r="B313" s="15">
        <v>39.619999999999997</v>
      </c>
      <c r="C313" s="15" t="str" cm="1">
        <f t="array" ref="C313">_xlfn.IFS(Medical_Examinations!$B313&gt;=30,"Obesity",Medical_Examinations!$B313&gt;=25,"Overweight",Medical_Examinations!$B313&gt;=18.5,"Normal Weight",TRUE,"Underweight")</f>
        <v>Obesity</v>
      </c>
      <c r="D313" s="15">
        <v>4.28</v>
      </c>
      <c r="E313" s="15" t="str" cm="1">
        <f t="array" ref="E313">_xlfn.IFS(Medical_Examinations!$D313&gt;6.5,"Diabetes",Medical_Examinations!$D313&gt;5.7,"Prediabetes",TRUE,"Normal")</f>
        <v>Normal</v>
      </c>
      <c r="F313" s="15" t="s">
        <v>9</v>
      </c>
      <c r="G313" s="15" t="s">
        <v>9</v>
      </c>
      <c r="H313" s="15" t="s">
        <v>9</v>
      </c>
      <c r="I313" s="15">
        <v>1</v>
      </c>
      <c r="J313" s="16" t="s">
        <v>10</v>
      </c>
    </row>
    <row r="314" spans="1:10" x14ac:dyDescent="0.3">
      <c r="A314" s="11" t="s">
        <v>323</v>
      </c>
      <c r="B314" s="12">
        <v>18.329999999999998</v>
      </c>
      <c r="C314" s="12" t="str" cm="1">
        <f t="array" ref="C314">_xlfn.IFS(Medical_Examinations!$B314&gt;=30,"Obesity",Medical_Examinations!$B314&gt;=25,"Overweight",Medical_Examinations!$B314&gt;=18.5,"Normal Weight",TRUE,"Underweight")</f>
        <v>Underweight</v>
      </c>
      <c r="D314" s="12">
        <v>4.16</v>
      </c>
      <c r="E314" s="12" t="str" cm="1">
        <f t="array" ref="E314">_xlfn.IFS(Medical_Examinations!$D314&gt;6.5,"Diabetes",Medical_Examinations!$D314&gt;5.7,"Prediabetes",TRUE,"Normal")</f>
        <v>Normal</v>
      </c>
      <c r="F314" s="12" t="s">
        <v>10</v>
      </c>
      <c r="G314" s="12" t="s">
        <v>9</v>
      </c>
      <c r="H314" s="12" t="s">
        <v>9</v>
      </c>
      <c r="I314" s="12">
        <v>0</v>
      </c>
      <c r="J314" s="13" t="s">
        <v>10</v>
      </c>
    </row>
    <row r="315" spans="1:10" x14ac:dyDescent="0.3">
      <c r="A315" s="14" t="s">
        <v>324</v>
      </c>
      <c r="B315" s="15">
        <v>17.11</v>
      </c>
      <c r="C315" s="15" t="str" cm="1">
        <f t="array" ref="C315">_xlfn.IFS(Medical_Examinations!$B315&gt;=30,"Obesity",Medical_Examinations!$B315&gt;=25,"Overweight",Medical_Examinations!$B315&gt;=18.5,"Normal Weight",TRUE,"Underweight")</f>
        <v>Underweight</v>
      </c>
      <c r="D315" s="15">
        <v>4.9800000000000004</v>
      </c>
      <c r="E315" s="15" t="str" cm="1">
        <f t="array" ref="E315">_xlfn.IFS(Medical_Examinations!$D315&gt;6.5,"Diabetes",Medical_Examinations!$D315&gt;5.7,"Prediabetes",TRUE,"Normal")</f>
        <v>Normal</v>
      </c>
      <c r="F315" s="15" t="s">
        <v>10</v>
      </c>
      <c r="G315" s="15" t="s">
        <v>9</v>
      </c>
      <c r="H315" s="15" t="s">
        <v>19</v>
      </c>
      <c r="I315" s="15">
        <v>1</v>
      </c>
      <c r="J315" s="16" t="s">
        <v>10</v>
      </c>
    </row>
    <row r="316" spans="1:10" x14ac:dyDescent="0.3">
      <c r="A316" s="11" t="s">
        <v>325</v>
      </c>
      <c r="B316" s="12">
        <v>43.5</v>
      </c>
      <c r="C316" s="12" t="str" cm="1">
        <f t="array" ref="C316">_xlfn.IFS(Medical_Examinations!$B316&gt;=30,"Obesity",Medical_Examinations!$B316&gt;=25,"Overweight",Medical_Examinations!$B316&gt;=18.5,"Normal Weight",TRUE,"Underweight")</f>
        <v>Obesity</v>
      </c>
      <c r="D316" s="12">
        <v>6.38</v>
      </c>
      <c r="E316" s="12" t="str" cm="1">
        <f t="array" ref="E316">_xlfn.IFS(Medical_Examinations!$D316&gt;6.5,"Diabetes",Medical_Examinations!$D316&gt;5.7,"Prediabetes",TRUE,"Normal")</f>
        <v>Prediabetes</v>
      </c>
      <c r="F316" s="12" t="s">
        <v>9</v>
      </c>
      <c r="G316" s="12" t="s">
        <v>10</v>
      </c>
      <c r="H316" s="12" t="s">
        <v>9</v>
      </c>
      <c r="I316" s="12">
        <v>1</v>
      </c>
      <c r="J316" s="13" t="s">
        <v>10</v>
      </c>
    </row>
    <row r="317" spans="1:10" x14ac:dyDescent="0.3">
      <c r="A317" s="14" t="s">
        <v>326</v>
      </c>
      <c r="B317" s="15">
        <v>25.364999999999998</v>
      </c>
      <c r="C317" s="15" t="str" cm="1">
        <f t="array" ref="C317">_xlfn.IFS(Medical_Examinations!$B317&gt;=30,"Obesity",Medical_Examinations!$B317&gt;=25,"Overweight",Medical_Examinations!$B317&gt;=18.5,"Normal Weight",TRUE,"Underweight")</f>
        <v>Overweight</v>
      </c>
      <c r="D317" s="15">
        <v>5.19</v>
      </c>
      <c r="E317" s="15" t="str" cm="1">
        <f t="array" ref="E317">_xlfn.IFS(Medical_Examinations!$D317&gt;6.5,"Diabetes",Medical_Examinations!$D317&gt;5.7,"Prediabetes",TRUE,"Normal")</f>
        <v>Normal</v>
      </c>
      <c r="F317" s="15" t="s">
        <v>9</v>
      </c>
      <c r="G317" s="15" t="s">
        <v>9</v>
      </c>
      <c r="H317" s="15" t="s">
        <v>9</v>
      </c>
      <c r="I317" s="15">
        <v>2</v>
      </c>
      <c r="J317" s="16" t="s">
        <v>9</v>
      </c>
    </row>
    <row r="318" spans="1:10" x14ac:dyDescent="0.3">
      <c r="A318" s="11" t="s">
        <v>327</v>
      </c>
      <c r="B318" s="12">
        <v>28.594999999999999</v>
      </c>
      <c r="C318" s="12" t="str" cm="1">
        <f t="array" ref="C318">_xlfn.IFS(Medical_Examinations!$B318&gt;=30,"Obesity",Medical_Examinations!$B318&gt;=25,"Overweight",Medical_Examinations!$B318&gt;=18.5,"Normal Weight",TRUE,"Underweight")</f>
        <v>Overweight</v>
      </c>
      <c r="D318" s="12">
        <v>10.210000000000001</v>
      </c>
      <c r="E318" s="12" t="str" cm="1">
        <f t="array" ref="E318">_xlfn.IFS(Medical_Examinations!$D318&gt;6.5,"Diabetes",Medical_Examinations!$D318&gt;5.7,"Prediabetes",TRUE,"Normal")</f>
        <v>Diabetes</v>
      </c>
      <c r="F318" s="12" t="s">
        <v>9</v>
      </c>
      <c r="G318" s="12" t="s">
        <v>9</v>
      </c>
      <c r="H318" s="12" t="s">
        <v>9</v>
      </c>
      <c r="I318" s="12">
        <v>0</v>
      </c>
      <c r="J318" s="13" t="s">
        <v>9</v>
      </c>
    </row>
    <row r="319" spans="1:10" x14ac:dyDescent="0.3">
      <c r="A319" s="14" t="s">
        <v>328</v>
      </c>
      <c r="B319" s="15">
        <v>29.83</v>
      </c>
      <c r="C319" s="15" t="str" cm="1">
        <f t="array" ref="C319">_xlfn.IFS(Medical_Examinations!$B319&gt;=30,"Obesity",Medical_Examinations!$B319&gt;=25,"Overweight",Medical_Examinations!$B319&gt;=18.5,"Normal Weight",TRUE,"Underweight")</f>
        <v>Overweight</v>
      </c>
      <c r="D319" s="15">
        <v>9.6999999999999993</v>
      </c>
      <c r="E319" s="15" t="str" cm="1">
        <f t="array" ref="E319">_xlfn.IFS(Medical_Examinations!$D319&gt;6.5,"Diabetes",Medical_Examinations!$D319&gt;5.7,"Prediabetes",TRUE,"Normal")</f>
        <v>Diabetes</v>
      </c>
      <c r="F319" s="15" t="s">
        <v>10</v>
      </c>
      <c r="G319" s="15" t="s">
        <v>9</v>
      </c>
      <c r="H319" s="15" t="s">
        <v>19</v>
      </c>
      <c r="I319" s="15">
        <v>1</v>
      </c>
      <c r="J319" s="16" t="s">
        <v>9</v>
      </c>
    </row>
    <row r="320" spans="1:10" x14ac:dyDescent="0.3">
      <c r="A320" s="11" t="s">
        <v>329</v>
      </c>
      <c r="B320" s="12">
        <v>24.7</v>
      </c>
      <c r="C320" s="12" t="str" cm="1">
        <f t="array" ref="C320">_xlfn.IFS(Medical_Examinations!$B320&gt;=30,"Obesity",Medical_Examinations!$B320&gt;=25,"Overweight",Medical_Examinations!$B320&gt;=18.5,"Normal Weight",TRUE,"Underweight")</f>
        <v>Normal Weight</v>
      </c>
      <c r="D320" s="12">
        <v>10.25</v>
      </c>
      <c r="E320" s="12" t="str" cm="1">
        <f t="array" ref="E320">_xlfn.IFS(Medical_Examinations!$D320&gt;6.5,"Diabetes",Medical_Examinations!$D320&gt;5.7,"Prediabetes",TRUE,"Normal")</f>
        <v>Diabetes</v>
      </c>
      <c r="F320" s="12" t="s">
        <v>9</v>
      </c>
      <c r="G320" s="12" t="s">
        <v>9</v>
      </c>
      <c r="H320" s="12" t="s">
        <v>9</v>
      </c>
      <c r="I320" s="12">
        <v>3</v>
      </c>
      <c r="J320" s="13" t="s">
        <v>9</v>
      </c>
    </row>
    <row r="321" spans="1:10" x14ac:dyDescent="0.3">
      <c r="A321" s="14" t="s">
        <v>330</v>
      </c>
      <c r="B321" s="15">
        <v>17.940000000000001</v>
      </c>
      <c r="C321" s="15" t="str" cm="1">
        <f t="array" ref="C321">_xlfn.IFS(Medical_Examinations!$B321&gt;=30,"Obesity",Medical_Examinations!$B321&gt;=25,"Overweight",Medical_Examinations!$B321&gt;=18.5,"Normal Weight",TRUE,"Underweight")</f>
        <v>Underweight</v>
      </c>
      <c r="D321" s="15">
        <v>9.77</v>
      </c>
      <c r="E321" s="15" t="str" cm="1">
        <f t="array" ref="E321">_xlfn.IFS(Medical_Examinations!$D321&gt;6.5,"Diabetes",Medical_Examinations!$D321&gt;5.7,"Prediabetes",TRUE,"Normal")</f>
        <v>Diabetes</v>
      </c>
      <c r="F321" s="15" t="s">
        <v>9</v>
      </c>
      <c r="G321" s="15" t="s">
        <v>9</v>
      </c>
      <c r="H321" s="15" t="s">
        <v>9</v>
      </c>
      <c r="I321" s="15">
        <v>0</v>
      </c>
      <c r="J321" s="16" t="s">
        <v>10</v>
      </c>
    </row>
    <row r="322" spans="1:10" x14ac:dyDescent="0.3">
      <c r="A322" s="11" t="s">
        <v>331</v>
      </c>
      <c r="B322" s="12">
        <v>21.08</v>
      </c>
      <c r="C322" s="12" t="str" cm="1">
        <f t="array" ref="C322">_xlfn.IFS(Medical_Examinations!$B322&gt;=30,"Obesity",Medical_Examinations!$B322&gt;=25,"Overweight",Medical_Examinations!$B322&gt;=18.5,"Normal Weight",TRUE,"Underweight")</f>
        <v>Normal Weight</v>
      </c>
      <c r="D322" s="12">
        <v>4.83</v>
      </c>
      <c r="E322" s="12" t="str" cm="1">
        <f t="array" ref="E322">_xlfn.IFS(Medical_Examinations!$D322&gt;6.5,"Diabetes",Medical_Examinations!$D322&gt;5.7,"Prediabetes",TRUE,"Normal")</f>
        <v>Normal</v>
      </c>
      <c r="F322" s="12" t="s">
        <v>9</v>
      </c>
      <c r="G322" s="12" t="s">
        <v>9</v>
      </c>
      <c r="H322" s="12" t="s">
        <v>19</v>
      </c>
      <c r="I322" s="12">
        <v>1</v>
      </c>
      <c r="J322" s="13" t="s">
        <v>10</v>
      </c>
    </row>
    <row r="323" spans="1:10" x14ac:dyDescent="0.3">
      <c r="A323" s="14" t="s">
        <v>332</v>
      </c>
      <c r="B323" s="15">
        <v>37.715000000000003</v>
      </c>
      <c r="C323" s="15" t="str" cm="1">
        <f t="array" ref="C323">_xlfn.IFS(Medical_Examinations!$B323&gt;=30,"Obesity",Medical_Examinations!$B323&gt;=25,"Overweight",Medical_Examinations!$B323&gt;=18.5,"Normal Weight",TRUE,"Underweight")</f>
        <v>Obesity</v>
      </c>
      <c r="D323" s="15">
        <v>10.86</v>
      </c>
      <c r="E323" s="15" t="str" cm="1">
        <f t="array" ref="E323">_xlfn.IFS(Medical_Examinations!$D323&gt;6.5,"Diabetes",Medical_Examinations!$D323&gt;5.7,"Prediabetes",TRUE,"Normal")</f>
        <v>Diabetes</v>
      </c>
      <c r="F323" s="15" t="s">
        <v>10</v>
      </c>
      <c r="G323" s="15" t="s">
        <v>9</v>
      </c>
      <c r="H323" s="15" t="s">
        <v>9</v>
      </c>
      <c r="I323" s="15">
        <v>0</v>
      </c>
      <c r="J323" s="16" t="s">
        <v>9</v>
      </c>
    </row>
    <row r="324" spans="1:10" x14ac:dyDescent="0.3">
      <c r="A324" s="11" t="s">
        <v>333</v>
      </c>
      <c r="B324" s="12">
        <v>22.39</v>
      </c>
      <c r="C324" s="12" t="str" cm="1">
        <f t="array" ref="C324">_xlfn.IFS(Medical_Examinations!$B324&gt;=30,"Obesity",Medical_Examinations!$B324&gt;=25,"Overweight",Medical_Examinations!$B324&gt;=18.5,"Normal Weight",TRUE,"Underweight")</f>
        <v>Normal Weight</v>
      </c>
      <c r="D324" s="12">
        <v>9.5299999999999994</v>
      </c>
      <c r="E324" s="12" t="str" cm="1">
        <f t="array" ref="E324">_xlfn.IFS(Medical_Examinations!$D324&gt;6.5,"Diabetes",Medical_Examinations!$D324&gt;5.7,"Prediabetes",TRUE,"Normal")</f>
        <v>Diabetes</v>
      </c>
      <c r="F324" s="12" t="s">
        <v>10</v>
      </c>
      <c r="G324" s="12" t="s">
        <v>9</v>
      </c>
      <c r="H324" s="12" t="s">
        <v>9</v>
      </c>
      <c r="I324" s="12">
        <v>0</v>
      </c>
      <c r="J324" s="13" t="s">
        <v>10</v>
      </c>
    </row>
    <row r="325" spans="1:10" x14ac:dyDescent="0.3">
      <c r="A325" s="14" t="s">
        <v>334</v>
      </c>
      <c r="B325" s="15">
        <v>28.78</v>
      </c>
      <c r="C325" s="15" t="str" cm="1">
        <f t="array" ref="C325">_xlfn.IFS(Medical_Examinations!$B325&gt;=30,"Obesity",Medical_Examinations!$B325&gt;=25,"Overweight",Medical_Examinations!$B325&gt;=18.5,"Normal Weight",TRUE,"Underweight")</f>
        <v>Overweight</v>
      </c>
      <c r="D325" s="15">
        <v>5.68</v>
      </c>
      <c r="E325" s="15" t="str" cm="1">
        <f t="array" ref="E325">_xlfn.IFS(Medical_Examinations!$D325&gt;6.5,"Diabetes",Medical_Examinations!$D325&gt;5.7,"Prediabetes",TRUE,"Normal")</f>
        <v>Normal</v>
      </c>
      <c r="F325" s="15" t="s">
        <v>9</v>
      </c>
      <c r="G325" s="15" t="s">
        <v>9</v>
      </c>
      <c r="H325" s="15" t="s">
        <v>9</v>
      </c>
      <c r="I325" s="15">
        <v>0</v>
      </c>
      <c r="J325" s="16" t="s">
        <v>10</v>
      </c>
    </row>
    <row r="326" spans="1:10" x14ac:dyDescent="0.3">
      <c r="A326" s="11" t="s">
        <v>335</v>
      </c>
      <c r="B326" s="12">
        <v>18.329999999999998</v>
      </c>
      <c r="C326" s="12" t="str" cm="1">
        <f t="array" ref="C326">_xlfn.IFS(Medical_Examinations!$B326&gt;=30,"Obesity",Medical_Examinations!$B326&gt;=25,"Overweight",Medical_Examinations!$B326&gt;=18.5,"Normal Weight",TRUE,"Underweight")</f>
        <v>Underweight</v>
      </c>
      <c r="D326" s="12">
        <v>5.57</v>
      </c>
      <c r="E326" s="12" t="str" cm="1">
        <f t="array" ref="E326">_xlfn.IFS(Medical_Examinations!$D326&gt;6.5,"Diabetes",Medical_Examinations!$D326&gt;5.7,"Prediabetes",TRUE,"Normal")</f>
        <v>Normal</v>
      </c>
      <c r="F326" s="12" t="s">
        <v>10</v>
      </c>
      <c r="G326" s="12" t="s">
        <v>9</v>
      </c>
      <c r="H326" s="12" t="s">
        <v>9</v>
      </c>
      <c r="I326" s="12">
        <v>0</v>
      </c>
      <c r="J326" s="13" t="s">
        <v>10</v>
      </c>
    </row>
    <row r="327" spans="1:10" x14ac:dyDescent="0.3">
      <c r="A327" s="14" t="s">
        <v>336</v>
      </c>
      <c r="B327" s="15">
        <v>26.39</v>
      </c>
      <c r="C327" s="15" t="str" cm="1">
        <f t="array" ref="C327">_xlfn.IFS(Medical_Examinations!$B327&gt;=30,"Obesity",Medical_Examinations!$B327&gt;=25,"Overweight",Medical_Examinations!$B327&gt;=18.5,"Normal Weight",TRUE,"Underweight")</f>
        <v>Overweight</v>
      </c>
      <c r="D327" s="15">
        <v>4.58</v>
      </c>
      <c r="E327" s="15" t="str" cm="1">
        <f t="array" ref="E327">_xlfn.IFS(Medical_Examinations!$D327&gt;6.5,"Diabetes",Medical_Examinations!$D327&gt;5.7,"Prediabetes",TRUE,"Normal")</f>
        <v>Normal</v>
      </c>
      <c r="F327" s="15" t="s">
        <v>10</v>
      </c>
      <c r="G327" s="15" t="s">
        <v>9</v>
      </c>
      <c r="H327" s="15" t="s">
        <v>9</v>
      </c>
      <c r="I327" s="15">
        <v>1</v>
      </c>
      <c r="J327" s="16" t="s">
        <v>10</v>
      </c>
    </row>
    <row r="328" spans="1:10" x14ac:dyDescent="0.3">
      <c r="A328" s="11" t="s">
        <v>337</v>
      </c>
      <c r="B328" s="12">
        <v>19.260000000000002</v>
      </c>
      <c r="C328" s="12" t="str" cm="1">
        <f t="array" ref="C328">_xlfn.IFS(Medical_Examinations!$B328&gt;=30,"Obesity",Medical_Examinations!$B328&gt;=25,"Overweight",Medical_Examinations!$B328&gt;=18.5,"Normal Weight",TRUE,"Underweight")</f>
        <v>Normal Weight</v>
      </c>
      <c r="D328" s="12">
        <v>8.9600000000000009</v>
      </c>
      <c r="E328" s="12" t="str" cm="1">
        <f t="array" ref="E328">_xlfn.IFS(Medical_Examinations!$D328&gt;6.5,"Diabetes",Medical_Examinations!$D328&gt;5.7,"Prediabetes",TRUE,"Normal")</f>
        <v>Diabetes</v>
      </c>
      <c r="F328" s="12" t="s">
        <v>10</v>
      </c>
      <c r="G328" s="12" t="s">
        <v>9</v>
      </c>
      <c r="H328" s="12" t="s">
        <v>9</v>
      </c>
      <c r="I328" s="12">
        <v>1</v>
      </c>
      <c r="J328" s="13" t="s">
        <v>10</v>
      </c>
    </row>
    <row r="329" spans="1:10" x14ac:dyDescent="0.3">
      <c r="A329" s="14" t="s">
        <v>338</v>
      </c>
      <c r="B329" s="15">
        <v>26.92</v>
      </c>
      <c r="C329" s="15" t="str" cm="1">
        <f t="array" ref="C329">_xlfn.IFS(Medical_Examinations!$B329&gt;=30,"Obesity",Medical_Examinations!$B329&gt;=25,"Overweight",Medical_Examinations!$B329&gt;=18.5,"Normal Weight",TRUE,"Underweight")</f>
        <v>Overweight</v>
      </c>
      <c r="D329" s="15">
        <v>6.09</v>
      </c>
      <c r="E329" s="15" t="str" cm="1">
        <f t="array" ref="E329">_xlfn.IFS(Medical_Examinations!$D329&gt;6.5,"Diabetes",Medical_Examinations!$D329&gt;5.7,"Prediabetes",TRUE,"Normal")</f>
        <v>Prediabetes</v>
      </c>
      <c r="F329" s="15" t="s">
        <v>9</v>
      </c>
      <c r="G329" s="15" t="s">
        <v>9</v>
      </c>
      <c r="H329" s="15" t="s">
        <v>9</v>
      </c>
      <c r="I329" s="15">
        <v>0</v>
      </c>
      <c r="J329" s="16" t="s">
        <v>10</v>
      </c>
    </row>
    <row r="330" spans="1:10" x14ac:dyDescent="0.3">
      <c r="A330" s="11" t="s">
        <v>339</v>
      </c>
      <c r="B330" s="12">
        <v>19.73</v>
      </c>
      <c r="C330" s="12" t="str" cm="1">
        <f t="array" ref="C330">_xlfn.IFS(Medical_Examinations!$B330&gt;=30,"Obesity",Medical_Examinations!$B330&gt;=25,"Overweight",Medical_Examinations!$B330&gt;=18.5,"Normal Weight",TRUE,"Underweight")</f>
        <v>Normal Weight</v>
      </c>
      <c r="D330" s="12">
        <v>4.3600000000000003</v>
      </c>
      <c r="E330" s="12" t="str" cm="1">
        <f t="array" ref="E330">_xlfn.IFS(Medical_Examinations!$D330&gt;6.5,"Diabetes",Medical_Examinations!$D330&gt;5.7,"Prediabetes",TRUE,"Normal")</f>
        <v>Normal</v>
      </c>
      <c r="F330" s="12" t="s">
        <v>9</v>
      </c>
      <c r="G330" s="12" t="s">
        <v>9</v>
      </c>
      <c r="H330" s="12" t="s">
        <v>9</v>
      </c>
      <c r="I330" s="12">
        <v>0</v>
      </c>
      <c r="J330" s="13" t="s">
        <v>10</v>
      </c>
    </row>
    <row r="331" spans="1:10" x14ac:dyDescent="0.3">
      <c r="A331" s="14" t="s">
        <v>340</v>
      </c>
      <c r="B331" s="15">
        <v>23.56</v>
      </c>
      <c r="C331" s="15" t="str" cm="1">
        <f t="array" ref="C331">_xlfn.IFS(Medical_Examinations!$B331&gt;=30,"Obesity",Medical_Examinations!$B331&gt;=25,"Overweight",Medical_Examinations!$B331&gt;=18.5,"Normal Weight",TRUE,"Underweight")</f>
        <v>Normal Weight</v>
      </c>
      <c r="D331" s="15">
        <v>11.74</v>
      </c>
      <c r="E331" s="15" t="str" cm="1">
        <f t="array" ref="E331">_xlfn.IFS(Medical_Examinations!$D331&gt;6.5,"Diabetes",Medical_Examinations!$D331&gt;5.7,"Prediabetes",TRUE,"Normal")</f>
        <v>Diabetes</v>
      </c>
      <c r="F331" s="15" t="s">
        <v>10</v>
      </c>
      <c r="G331" s="15" t="s">
        <v>9</v>
      </c>
      <c r="H331" s="15" t="s">
        <v>9</v>
      </c>
      <c r="I331" s="15">
        <v>0</v>
      </c>
      <c r="J331" s="16" t="s">
        <v>10</v>
      </c>
    </row>
    <row r="332" spans="1:10" x14ac:dyDescent="0.3">
      <c r="A332" s="11" t="s">
        <v>341</v>
      </c>
      <c r="B332" s="12">
        <v>37.67</v>
      </c>
      <c r="C332" s="12" t="str" cm="1">
        <f t="array" ref="C332">_xlfn.IFS(Medical_Examinations!$B332&gt;=30,"Obesity",Medical_Examinations!$B332&gt;=25,"Overweight",Medical_Examinations!$B332&gt;=18.5,"Normal Weight",TRUE,"Underweight")</f>
        <v>Obesity</v>
      </c>
      <c r="D332" s="12">
        <v>5.89</v>
      </c>
      <c r="E332" s="12" t="str" cm="1">
        <f t="array" ref="E332">_xlfn.IFS(Medical_Examinations!$D332&gt;6.5,"Diabetes",Medical_Examinations!$D332&gt;5.7,"Prediabetes",TRUE,"Normal")</f>
        <v>Prediabetes</v>
      </c>
      <c r="F332" s="12" t="s">
        <v>9</v>
      </c>
      <c r="G332" s="12" t="s">
        <v>9</v>
      </c>
      <c r="H332" s="12" t="s">
        <v>9</v>
      </c>
      <c r="I332" s="12">
        <v>1</v>
      </c>
      <c r="J332" s="13" t="s">
        <v>10</v>
      </c>
    </row>
    <row r="333" spans="1:10" x14ac:dyDescent="0.3">
      <c r="A333" s="14" t="s">
        <v>342</v>
      </c>
      <c r="B333" s="15">
        <v>18.73</v>
      </c>
      <c r="C333" s="15" t="str" cm="1">
        <f t="array" ref="C333">_xlfn.IFS(Medical_Examinations!$B333&gt;=30,"Obesity",Medical_Examinations!$B333&gt;=25,"Overweight",Medical_Examinations!$B333&gt;=18.5,"Normal Weight",TRUE,"Underweight")</f>
        <v>Normal Weight</v>
      </c>
      <c r="D333" s="15">
        <v>10.64</v>
      </c>
      <c r="E333" s="15" t="str" cm="1">
        <f t="array" ref="E333">_xlfn.IFS(Medical_Examinations!$D333&gt;6.5,"Diabetes",Medical_Examinations!$D333&gt;5.7,"Prediabetes",TRUE,"Normal")</f>
        <v>Diabetes</v>
      </c>
      <c r="F333" s="15" t="s">
        <v>9</v>
      </c>
      <c r="G333" s="15" t="s">
        <v>9</v>
      </c>
      <c r="H333" s="15" t="s">
        <v>9</v>
      </c>
      <c r="I333" s="15">
        <v>2</v>
      </c>
      <c r="J333" s="16" t="s">
        <v>10</v>
      </c>
    </row>
    <row r="334" spans="1:10" x14ac:dyDescent="0.3">
      <c r="A334" s="11" t="s">
        <v>343</v>
      </c>
      <c r="B334" s="12">
        <v>33.090000000000003</v>
      </c>
      <c r="C334" s="12" t="str" cm="1">
        <f t="array" ref="C334">_xlfn.IFS(Medical_Examinations!$B334&gt;=30,"Obesity",Medical_Examinations!$B334&gt;=25,"Overweight",Medical_Examinations!$B334&gt;=18.5,"Normal Weight",TRUE,"Underweight")</f>
        <v>Obesity</v>
      </c>
      <c r="D334" s="12">
        <v>6.06</v>
      </c>
      <c r="E334" s="12" t="str" cm="1">
        <f t="array" ref="E334">_xlfn.IFS(Medical_Examinations!$D334&gt;6.5,"Diabetes",Medical_Examinations!$D334&gt;5.7,"Prediabetes",TRUE,"Normal")</f>
        <v>Prediabetes</v>
      </c>
      <c r="F334" s="12" t="s">
        <v>9</v>
      </c>
      <c r="G334" s="12" t="s">
        <v>9</v>
      </c>
      <c r="H334" s="12" t="s">
        <v>19</v>
      </c>
      <c r="I334" s="12">
        <v>1</v>
      </c>
      <c r="J334" s="13" t="s">
        <v>10</v>
      </c>
    </row>
    <row r="335" spans="1:10" x14ac:dyDescent="0.3">
      <c r="A335" s="14" t="s">
        <v>344</v>
      </c>
      <c r="B335" s="15">
        <v>18.329999999999998</v>
      </c>
      <c r="C335" s="15" t="str" cm="1">
        <f t="array" ref="C335">_xlfn.IFS(Medical_Examinations!$B335&gt;=30,"Obesity",Medical_Examinations!$B335&gt;=25,"Overweight",Medical_Examinations!$B335&gt;=18.5,"Normal Weight",TRUE,"Underweight")</f>
        <v>Underweight</v>
      </c>
      <c r="D335" s="15">
        <v>7.46</v>
      </c>
      <c r="E335" s="15" t="str" cm="1">
        <f t="array" ref="E335">_xlfn.IFS(Medical_Examinations!$D335&gt;6.5,"Diabetes",Medical_Examinations!$D335&gt;5.7,"Prediabetes",TRUE,"Normal")</f>
        <v>Diabetes</v>
      </c>
      <c r="F335" s="15" t="s">
        <v>10</v>
      </c>
      <c r="G335" s="15" t="s">
        <v>9</v>
      </c>
      <c r="H335" s="15" t="s">
        <v>9</v>
      </c>
      <c r="I335" s="15">
        <v>1</v>
      </c>
      <c r="J335" s="16" t="s">
        <v>10</v>
      </c>
    </row>
    <row r="336" spans="1:10" x14ac:dyDescent="0.3">
      <c r="A336" s="11" t="s">
        <v>345</v>
      </c>
      <c r="B336" s="12">
        <v>27.74</v>
      </c>
      <c r="C336" s="12" t="str" cm="1">
        <f t="array" ref="C336">_xlfn.IFS(Medical_Examinations!$B336&gt;=30,"Obesity",Medical_Examinations!$B336&gt;=25,"Overweight",Medical_Examinations!$B336&gt;=18.5,"Normal Weight",TRUE,"Underweight")</f>
        <v>Overweight</v>
      </c>
      <c r="D336" s="12">
        <v>4.68</v>
      </c>
      <c r="E336" s="12" t="str" cm="1">
        <f t="array" ref="E336">_xlfn.IFS(Medical_Examinations!$D336&gt;6.5,"Diabetes",Medical_Examinations!$D336&gt;5.7,"Prediabetes",TRUE,"Normal")</f>
        <v>Normal</v>
      </c>
      <c r="F336" s="12" t="s">
        <v>10</v>
      </c>
      <c r="G336" s="12" t="s">
        <v>9</v>
      </c>
      <c r="H336" s="12" t="s">
        <v>9</v>
      </c>
      <c r="I336" s="12">
        <v>2</v>
      </c>
      <c r="J336" s="13" t="s">
        <v>10</v>
      </c>
    </row>
    <row r="337" spans="1:10" x14ac:dyDescent="0.3">
      <c r="A337" s="14" t="s">
        <v>346</v>
      </c>
      <c r="B337" s="15">
        <v>24.2</v>
      </c>
      <c r="C337" s="15" t="str" cm="1">
        <f t="array" ref="C337">_xlfn.IFS(Medical_Examinations!$B337&gt;=30,"Obesity",Medical_Examinations!$B337&gt;=25,"Overweight",Medical_Examinations!$B337&gt;=18.5,"Normal Weight",TRUE,"Underweight")</f>
        <v>Normal Weight</v>
      </c>
      <c r="D337" s="15">
        <v>6.15</v>
      </c>
      <c r="E337" s="15" t="str" cm="1">
        <f t="array" ref="E337">_xlfn.IFS(Medical_Examinations!$D337&gt;6.5,"Diabetes",Medical_Examinations!$D337&gt;5.7,"Prediabetes",TRUE,"Normal")</f>
        <v>Prediabetes</v>
      </c>
      <c r="F337" s="15" t="s">
        <v>9</v>
      </c>
      <c r="G337" s="15" t="s">
        <v>9</v>
      </c>
      <c r="H337" s="15" t="s">
        <v>9</v>
      </c>
      <c r="I337" s="15">
        <v>1</v>
      </c>
      <c r="J337" s="16" t="s">
        <v>10</v>
      </c>
    </row>
    <row r="338" spans="1:10" x14ac:dyDescent="0.3">
      <c r="A338" s="11" t="s">
        <v>347</v>
      </c>
      <c r="B338" s="12">
        <v>22.03</v>
      </c>
      <c r="C338" s="12" t="str" cm="1">
        <f t="array" ref="C338">_xlfn.IFS(Medical_Examinations!$B338&gt;=30,"Obesity",Medical_Examinations!$B338&gt;=25,"Overweight",Medical_Examinations!$B338&gt;=18.5,"Normal Weight",TRUE,"Underweight")</f>
        <v>Normal Weight</v>
      </c>
      <c r="D338" s="12">
        <v>4.28</v>
      </c>
      <c r="E338" s="12" t="str" cm="1">
        <f t="array" ref="E338">_xlfn.IFS(Medical_Examinations!$D338&gt;6.5,"Diabetes",Medical_Examinations!$D338&gt;5.7,"Prediabetes",TRUE,"Normal")</f>
        <v>Normal</v>
      </c>
      <c r="F338" s="12" t="s">
        <v>10</v>
      </c>
      <c r="G338" s="12" t="s">
        <v>9</v>
      </c>
      <c r="H338" s="12" t="s">
        <v>9</v>
      </c>
      <c r="I338" s="12">
        <v>0</v>
      </c>
      <c r="J338" s="13" t="s">
        <v>10</v>
      </c>
    </row>
    <row r="339" spans="1:10" x14ac:dyDescent="0.3">
      <c r="A339" s="14" t="s">
        <v>348</v>
      </c>
      <c r="B339" s="15">
        <v>26.885000000000002</v>
      </c>
      <c r="C339" s="15" t="str" cm="1">
        <f t="array" ref="C339">_xlfn.IFS(Medical_Examinations!$B339&gt;=30,"Obesity",Medical_Examinations!$B339&gt;=25,"Overweight",Medical_Examinations!$B339&gt;=18.5,"Normal Weight",TRUE,"Underweight")</f>
        <v>Overweight</v>
      </c>
      <c r="D339" s="15">
        <v>9.86</v>
      </c>
      <c r="E339" s="15" t="str" cm="1">
        <f t="array" ref="E339">_xlfn.IFS(Medical_Examinations!$D339&gt;6.5,"Diabetes",Medical_Examinations!$D339&gt;5.7,"Prediabetes",TRUE,"Normal")</f>
        <v>Diabetes</v>
      </c>
      <c r="F339" s="15" t="s">
        <v>9</v>
      </c>
      <c r="G339" s="15" t="s">
        <v>9</v>
      </c>
      <c r="H339" s="15" t="s">
        <v>9</v>
      </c>
      <c r="I339" s="15">
        <v>3</v>
      </c>
      <c r="J339" s="16" t="s">
        <v>10</v>
      </c>
    </row>
    <row r="340" spans="1:10" x14ac:dyDescent="0.3">
      <c r="A340" s="11" t="s">
        <v>349</v>
      </c>
      <c r="B340" s="12">
        <v>16.36</v>
      </c>
      <c r="C340" s="12" t="str" cm="1">
        <f t="array" ref="C340">_xlfn.IFS(Medical_Examinations!$B340&gt;=30,"Obesity",Medical_Examinations!$B340&gt;=25,"Overweight",Medical_Examinations!$B340&gt;=18.5,"Normal Weight",TRUE,"Underweight")</f>
        <v>Underweight</v>
      </c>
      <c r="D340" s="12">
        <v>11.19</v>
      </c>
      <c r="E340" s="12" t="str" cm="1">
        <f t="array" ref="E340">_xlfn.IFS(Medical_Examinations!$D340&gt;6.5,"Diabetes",Medical_Examinations!$D340&gt;5.7,"Prediabetes",TRUE,"Normal")</f>
        <v>Diabetes</v>
      </c>
      <c r="F340" s="12" t="s">
        <v>9</v>
      </c>
      <c r="G340" s="12" t="s">
        <v>9</v>
      </c>
      <c r="H340" s="12" t="s">
        <v>9</v>
      </c>
      <c r="I340" s="12">
        <v>0</v>
      </c>
      <c r="J340" s="13" t="s">
        <v>10</v>
      </c>
    </row>
    <row r="341" spans="1:10" x14ac:dyDescent="0.3">
      <c r="A341" s="14" t="s">
        <v>350</v>
      </c>
      <c r="B341" s="15">
        <v>32.299999999999997</v>
      </c>
      <c r="C341" s="15" t="str" cm="1">
        <f t="array" ref="C341">_xlfn.IFS(Medical_Examinations!$B341&gt;=30,"Obesity",Medical_Examinations!$B341&gt;=25,"Overweight",Medical_Examinations!$B341&gt;=18.5,"Normal Weight",TRUE,"Underweight")</f>
        <v>Obesity</v>
      </c>
      <c r="D341" s="15">
        <v>4.8899999999999997</v>
      </c>
      <c r="E341" s="15" t="str" cm="1">
        <f t="array" ref="E341">_xlfn.IFS(Medical_Examinations!$D341&gt;6.5,"Diabetes",Medical_Examinations!$D341&gt;5.7,"Prediabetes",TRUE,"Normal")</f>
        <v>Normal</v>
      </c>
      <c r="F341" s="15" t="s">
        <v>10</v>
      </c>
      <c r="G341" s="15" t="s">
        <v>9</v>
      </c>
      <c r="H341" s="15" t="s">
        <v>19</v>
      </c>
      <c r="I341" s="15">
        <v>1</v>
      </c>
      <c r="J341" s="16" t="s">
        <v>9</v>
      </c>
    </row>
    <row r="342" spans="1:10" x14ac:dyDescent="0.3">
      <c r="A342" s="11" t="s">
        <v>351</v>
      </c>
      <c r="B342" s="12">
        <v>16.05</v>
      </c>
      <c r="C342" s="12" t="str" cm="1">
        <f t="array" ref="C342">_xlfn.IFS(Medical_Examinations!$B342&gt;=30,"Obesity",Medical_Examinations!$B342&gt;=25,"Overweight",Medical_Examinations!$B342&gt;=18.5,"Normal Weight",TRUE,"Underweight")</f>
        <v>Underweight</v>
      </c>
      <c r="D342" s="12">
        <v>4.3499999999999996</v>
      </c>
      <c r="E342" s="12" t="str" cm="1">
        <f t="array" ref="E342">_xlfn.IFS(Medical_Examinations!$D342&gt;6.5,"Diabetes",Medical_Examinations!$D342&gt;5.7,"Prediabetes",TRUE,"Normal")</f>
        <v>Normal</v>
      </c>
      <c r="F342" s="12" t="s">
        <v>10</v>
      </c>
      <c r="G342" s="12" t="s">
        <v>9</v>
      </c>
      <c r="H342" s="12" t="s">
        <v>9</v>
      </c>
      <c r="I342" s="12">
        <v>0</v>
      </c>
      <c r="J342" s="13" t="s">
        <v>10</v>
      </c>
    </row>
    <row r="343" spans="1:10" x14ac:dyDescent="0.3">
      <c r="A343" s="14" t="s">
        <v>352</v>
      </c>
      <c r="B343" s="15">
        <v>29.07</v>
      </c>
      <c r="C343" s="15" t="str" cm="1">
        <f t="array" ref="C343">_xlfn.IFS(Medical_Examinations!$B343&gt;=30,"Obesity",Medical_Examinations!$B343&gt;=25,"Overweight",Medical_Examinations!$B343&gt;=18.5,"Normal Weight",TRUE,"Underweight")</f>
        <v>Overweight</v>
      </c>
      <c r="D343" s="15">
        <v>8.66</v>
      </c>
      <c r="E343" s="15" t="str" cm="1">
        <f t="array" ref="E343">_xlfn.IFS(Medical_Examinations!$D343&gt;6.5,"Diabetes",Medical_Examinations!$D343&gt;5.7,"Prediabetes",TRUE,"Normal")</f>
        <v>Diabetes</v>
      </c>
      <c r="F343" s="15" t="s">
        <v>10</v>
      </c>
      <c r="G343" s="15" t="s">
        <v>9</v>
      </c>
      <c r="H343" s="15" t="s">
        <v>9</v>
      </c>
      <c r="I343" s="15">
        <v>2</v>
      </c>
      <c r="J343" s="16" t="s">
        <v>10</v>
      </c>
    </row>
    <row r="344" spans="1:10" x14ac:dyDescent="0.3">
      <c r="A344" s="11" t="s">
        <v>353</v>
      </c>
      <c r="B344" s="12">
        <v>17.43</v>
      </c>
      <c r="C344" s="12" t="str" cm="1">
        <f t="array" ref="C344">_xlfn.IFS(Medical_Examinations!$B344&gt;=30,"Obesity",Medical_Examinations!$B344&gt;=25,"Overweight",Medical_Examinations!$B344&gt;=18.5,"Normal Weight",TRUE,"Underweight")</f>
        <v>Underweight</v>
      </c>
      <c r="D344" s="12">
        <v>8.64</v>
      </c>
      <c r="E344" s="12" t="str" cm="1">
        <f t="array" ref="E344">_xlfn.IFS(Medical_Examinations!$D344&gt;6.5,"Diabetes",Medical_Examinations!$D344&gt;5.7,"Prediabetes",TRUE,"Normal")</f>
        <v>Diabetes</v>
      </c>
      <c r="F344" s="12" t="s">
        <v>9</v>
      </c>
      <c r="G344" s="12" t="s">
        <v>9</v>
      </c>
      <c r="H344" s="12" t="s">
        <v>9</v>
      </c>
      <c r="I344" s="12">
        <v>0</v>
      </c>
      <c r="J344" s="13" t="s">
        <v>10</v>
      </c>
    </row>
    <row r="345" spans="1:10" x14ac:dyDescent="0.3">
      <c r="A345" s="14" t="s">
        <v>354</v>
      </c>
      <c r="B345" s="15">
        <v>19.329999999999998</v>
      </c>
      <c r="C345" s="15" t="str" cm="1">
        <f t="array" ref="C345">_xlfn.IFS(Medical_Examinations!$B345&gt;=30,"Obesity",Medical_Examinations!$B345&gt;=25,"Overweight",Medical_Examinations!$B345&gt;=18.5,"Normal Weight",TRUE,"Underweight")</f>
        <v>Normal Weight</v>
      </c>
      <c r="D345" s="15">
        <v>4.2699999999999996</v>
      </c>
      <c r="E345" s="15" t="str" cm="1">
        <f t="array" ref="E345">_xlfn.IFS(Medical_Examinations!$D345&gt;6.5,"Diabetes",Medical_Examinations!$D345&gt;5.7,"Prediabetes",TRUE,"Normal")</f>
        <v>Normal</v>
      </c>
      <c r="F345" s="15" t="s">
        <v>9</v>
      </c>
      <c r="G345" s="15" t="s">
        <v>9</v>
      </c>
      <c r="H345" s="15" t="s">
        <v>9</v>
      </c>
      <c r="I345" s="15">
        <v>0</v>
      </c>
      <c r="J345" s="16" t="s">
        <v>10</v>
      </c>
    </row>
    <row r="346" spans="1:10" x14ac:dyDescent="0.3">
      <c r="A346" s="11" t="s">
        <v>355</v>
      </c>
      <c r="B346" s="12">
        <v>30.52</v>
      </c>
      <c r="C346" s="12" t="str" cm="1">
        <f t="array" ref="C346">_xlfn.IFS(Medical_Examinations!$B346&gt;=30,"Obesity",Medical_Examinations!$B346&gt;=25,"Overweight",Medical_Examinations!$B346&gt;=18.5,"Normal Weight",TRUE,"Underweight")</f>
        <v>Obesity</v>
      </c>
      <c r="D346" s="12">
        <v>4.21</v>
      </c>
      <c r="E346" s="12" t="str" cm="1">
        <f t="array" ref="E346">_xlfn.IFS(Medical_Examinations!$D346&gt;6.5,"Diabetes",Medical_Examinations!$D346&gt;5.7,"Prediabetes",TRUE,"Normal")</f>
        <v>Normal</v>
      </c>
      <c r="F346" s="12" t="s">
        <v>9</v>
      </c>
      <c r="G346" s="12" t="s">
        <v>9</v>
      </c>
      <c r="H346" s="12" t="s">
        <v>9</v>
      </c>
      <c r="I346" s="12">
        <v>1</v>
      </c>
      <c r="J346" s="13" t="s">
        <v>10</v>
      </c>
    </row>
    <row r="347" spans="1:10" x14ac:dyDescent="0.3">
      <c r="A347" s="14" t="s">
        <v>356</v>
      </c>
      <c r="B347" s="15">
        <v>39.21</v>
      </c>
      <c r="C347" s="15" t="str" cm="1">
        <f t="array" ref="C347">_xlfn.IFS(Medical_Examinations!$B347&gt;=30,"Obesity",Medical_Examinations!$B347&gt;=25,"Overweight",Medical_Examinations!$B347&gt;=18.5,"Normal Weight",TRUE,"Underweight")</f>
        <v>Obesity</v>
      </c>
      <c r="D347" s="15">
        <v>5.04</v>
      </c>
      <c r="E347" s="15" t="str" cm="1">
        <f t="array" ref="E347">_xlfn.IFS(Medical_Examinations!$D347&gt;6.5,"Diabetes",Medical_Examinations!$D347&gt;5.7,"Prediabetes",TRUE,"Normal")</f>
        <v>Normal</v>
      </c>
      <c r="F347" s="15" t="s">
        <v>9</v>
      </c>
      <c r="G347" s="15" t="s">
        <v>9</v>
      </c>
      <c r="H347" s="15" t="s">
        <v>19</v>
      </c>
      <c r="I347" s="15">
        <v>1</v>
      </c>
      <c r="J347" s="16" t="s">
        <v>10</v>
      </c>
    </row>
    <row r="348" spans="1:10" x14ac:dyDescent="0.3">
      <c r="A348" s="11" t="s">
        <v>357</v>
      </c>
      <c r="B348" s="12">
        <v>26.98</v>
      </c>
      <c r="C348" s="12" t="str" cm="1">
        <f t="array" ref="C348">_xlfn.IFS(Medical_Examinations!$B348&gt;=30,"Obesity",Medical_Examinations!$B348&gt;=25,"Overweight",Medical_Examinations!$B348&gt;=18.5,"Normal Weight",TRUE,"Underweight")</f>
        <v>Overweight</v>
      </c>
      <c r="D348" s="12">
        <v>5.21</v>
      </c>
      <c r="E348" s="12" t="str" cm="1">
        <f t="array" ref="E348">_xlfn.IFS(Medical_Examinations!$D348&gt;6.5,"Diabetes",Medical_Examinations!$D348&gt;5.7,"Prediabetes",TRUE,"Normal")</f>
        <v>Normal</v>
      </c>
      <c r="F348" s="12" t="s">
        <v>10</v>
      </c>
      <c r="G348" s="12" t="s">
        <v>9</v>
      </c>
      <c r="H348" s="12" t="s">
        <v>9</v>
      </c>
      <c r="I348" s="12">
        <v>2</v>
      </c>
      <c r="J348" s="13" t="s">
        <v>10</v>
      </c>
    </row>
    <row r="349" spans="1:10" x14ac:dyDescent="0.3">
      <c r="A349" s="14" t="s">
        <v>358</v>
      </c>
      <c r="B349" s="15">
        <v>25.84</v>
      </c>
      <c r="C349" s="15" t="str" cm="1">
        <f t="array" ref="C349">_xlfn.IFS(Medical_Examinations!$B349&gt;=30,"Obesity",Medical_Examinations!$B349&gt;=25,"Overweight",Medical_Examinations!$B349&gt;=18.5,"Normal Weight",TRUE,"Underweight")</f>
        <v>Overweight</v>
      </c>
      <c r="D349" s="15">
        <v>8.83</v>
      </c>
      <c r="E349" s="15" t="str" cm="1">
        <f t="array" ref="E349">_xlfn.IFS(Medical_Examinations!$D349&gt;6.5,"Diabetes",Medical_Examinations!$D349&gt;5.7,"Prediabetes",TRUE,"Normal")</f>
        <v>Diabetes</v>
      </c>
      <c r="F349" s="15" t="s">
        <v>9</v>
      </c>
      <c r="G349" s="15" t="s">
        <v>9</v>
      </c>
      <c r="H349" s="15" t="s">
        <v>9</v>
      </c>
      <c r="I349" s="15">
        <v>0</v>
      </c>
      <c r="J349" s="16" t="s">
        <v>9</v>
      </c>
    </row>
    <row r="350" spans="1:10" x14ac:dyDescent="0.3">
      <c r="A350" s="11" t="s">
        <v>359</v>
      </c>
      <c r="B350" s="12">
        <v>28.31</v>
      </c>
      <c r="C350" s="12" t="str" cm="1">
        <f t="array" ref="C350">_xlfn.IFS(Medical_Examinations!$B350&gt;=30,"Obesity",Medical_Examinations!$B350&gt;=25,"Overweight",Medical_Examinations!$B350&gt;=18.5,"Normal Weight",TRUE,"Underweight")</f>
        <v>Overweight</v>
      </c>
      <c r="D350" s="12">
        <v>8.4700000000000006</v>
      </c>
      <c r="E350" s="12" t="str" cm="1">
        <f t="array" ref="E350">_xlfn.IFS(Medical_Examinations!$D350&gt;6.5,"Diabetes",Medical_Examinations!$D350&gt;5.7,"Prediabetes",TRUE,"Normal")</f>
        <v>Diabetes</v>
      </c>
      <c r="F350" s="12" t="s">
        <v>10</v>
      </c>
      <c r="G350" s="12" t="s">
        <v>9</v>
      </c>
      <c r="H350" s="12" t="s">
        <v>9</v>
      </c>
      <c r="I350" s="12">
        <v>2</v>
      </c>
      <c r="J350" s="13" t="s">
        <v>10</v>
      </c>
    </row>
    <row r="351" spans="1:10" x14ac:dyDescent="0.3">
      <c r="A351" s="14" t="s">
        <v>360</v>
      </c>
      <c r="B351" s="15">
        <v>23.94</v>
      </c>
      <c r="C351" s="15" t="str" cm="1">
        <f t="array" ref="C351">_xlfn.IFS(Medical_Examinations!$B351&gt;=30,"Obesity",Medical_Examinations!$B351&gt;=25,"Overweight",Medical_Examinations!$B351&gt;=18.5,"Normal Weight",TRUE,"Underweight")</f>
        <v>Normal Weight</v>
      </c>
      <c r="D351" s="15">
        <v>4.2</v>
      </c>
      <c r="E351" s="15" t="str" cm="1">
        <f t="array" ref="E351">_xlfn.IFS(Medical_Examinations!$D351&gt;6.5,"Diabetes",Medical_Examinations!$D351&gt;5.7,"Prediabetes",TRUE,"Normal")</f>
        <v>Normal</v>
      </c>
      <c r="F351" s="15" t="s">
        <v>9</v>
      </c>
      <c r="G351" s="15" t="s">
        <v>9</v>
      </c>
      <c r="H351" s="15" t="s">
        <v>9</v>
      </c>
      <c r="I351" s="15">
        <v>0</v>
      </c>
      <c r="J351" s="16" t="s">
        <v>10</v>
      </c>
    </row>
    <row r="352" spans="1:10" x14ac:dyDescent="0.3">
      <c r="A352" s="11" t="s">
        <v>361</v>
      </c>
      <c r="B352" s="12">
        <v>20.03</v>
      </c>
      <c r="C352" s="12" t="str" cm="1">
        <f t="array" ref="C352">_xlfn.IFS(Medical_Examinations!$B352&gt;=30,"Obesity",Medical_Examinations!$B352&gt;=25,"Overweight",Medical_Examinations!$B352&gt;=18.5,"Normal Weight",TRUE,"Underweight")</f>
        <v>Normal Weight</v>
      </c>
      <c r="D352" s="12">
        <v>6.14</v>
      </c>
      <c r="E352" s="12" t="str" cm="1">
        <f t="array" ref="E352">_xlfn.IFS(Medical_Examinations!$D352&gt;6.5,"Diabetes",Medical_Examinations!$D352&gt;5.7,"Prediabetes",TRUE,"Normal")</f>
        <v>Prediabetes</v>
      </c>
      <c r="F352" s="12" t="s">
        <v>10</v>
      </c>
      <c r="G352" s="12" t="s">
        <v>9</v>
      </c>
      <c r="H352" s="12" t="s">
        <v>9</v>
      </c>
      <c r="I352" s="12">
        <v>0</v>
      </c>
      <c r="J352" s="13" t="s">
        <v>10</v>
      </c>
    </row>
    <row r="353" spans="1:10" x14ac:dyDescent="0.3">
      <c r="A353" s="14" t="s">
        <v>362</v>
      </c>
      <c r="B353" s="15">
        <v>41.42</v>
      </c>
      <c r="C353" s="15" t="str" cm="1">
        <f t="array" ref="C353">_xlfn.IFS(Medical_Examinations!$B353&gt;=30,"Obesity",Medical_Examinations!$B353&gt;=25,"Overweight",Medical_Examinations!$B353&gt;=18.5,"Normal Weight",TRUE,"Underweight")</f>
        <v>Obesity</v>
      </c>
      <c r="D353" s="15">
        <v>6.07</v>
      </c>
      <c r="E353" s="15" t="str" cm="1">
        <f t="array" ref="E353">_xlfn.IFS(Medical_Examinations!$D353&gt;6.5,"Diabetes",Medical_Examinations!$D353&gt;5.7,"Prediabetes",TRUE,"Normal")</f>
        <v>Prediabetes</v>
      </c>
      <c r="F353" s="15" t="s">
        <v>9</v>
      </c>
      <c r="G353" s="15" t="s">
        <v>9</v>
      </c>
      <c r="H353" s="15" t="s">
        <v>9</v>
      </c>
      <c r="I353" s="15">
        <v>0</v>
      </c>
      <c r="J353" s="16" t="s">
        <v>9</v>
      </c>
    </row>
    <row r="354" spans="1:10" x14ac:dyDescent="0.3">
      <c r="A354" s="11" t="s">
        <v>363</v>
      </c>
      <c r="B354" s="12">
        <v>36.67</v>
      </c>
      <c r="C354" s="12" t="str" cm="1">
        <f t="array" ref="C354">_xlfn.IFS(Medical_Examinations!$B354&gt;=30,"Obesity",Medical_Examinations!$B354&gt;=25,"Overweight",Medical_Examinations!$B354&gt;=18.5,"Normal Weight",TRUE,"Underweight")</f>
        <v>Obesity</v>
      </c>
      <c r="D354" s="12">
        <v>10.210000000000001</v>
      </c>
      <c r="E354" s="12" t="str" cm="1">
        <f t="array" ref="E354">_xlfn.IFS(Medical_Examinations!$D354&gt;6.5,"Diabetes",Medical_Examinations!$D354&gt;5.7,"Prediabetes",TRUE,"Normal")</f>
        <v>Diabetes</v>
      </c>
      <c r="F354" s="12" t="s">
        <v>9</v>
      </c>
      <c r="G354" s="12" t="s">
        <v>9</v>
      </c>
      <c r="H354" s="12" t="s">
        <v>9</v>
      </c>
      <c r="I354" s="12">
        <v>0</v>
      </c>
      <c r="J354" s="13" t="s">
        <v>9</v>
      </c>
    </row>
    <row r="355" spans="1:10" x14ac:dyDescent="0.3">
      <c r="A355" s="14" t="s">
        <v>364</v>
      </c>
      <c r="B355" s="15">
        <v>27.645</v>
      </c>
      <c r="C355" s="15" t="str" cm="1">
        <f t="array" ref="C355">_xlfn.IFS(Medical_Examinations!$B355&gt;=30,"Obesity",Medical_Examinations!$B355&gt;=25,"Overweight",Medical_Examinations!$B355&gt;=18.5,"Normal Weight",TRUE,"Underweight")</f>
        <v>Overweight</v>
      </c>
      <c r="D355" s="15">
        <v>4.6900000000000004</v>
      </c>
      <c r="E355" s="15" t="str" cm="1">
        <f t="array" ref="E355">_xlfn.IFS(Medical_Examinations!$D355&gt;6.5,"Diabetes",Medical_Examinations!$D355&gt;5.7,"Prediabetes",TRUE,"Normal")</f>
        <v>Normal</v>
      </c>
      <c r="F355" s="15" t="s">
        <v>9</v>
      </c>
      <c r="G355" s="15" t="s">
        <v>9</v>
      </c>
      <c r="H355" s="15" t="s">
        <v>9</v>
      </c>
      <c r="I355" s="15">
        <v>0</v>
      </c>
      <c r="J355" s="16" t="s">
        <v>9</v>
      </c>
    </row>
    <row r="356" spans="1:10" x14ac:dyDescent="0.3">
      <c r="A356" s="11" t="s">
        <v>365</v>
      </c>
      <c r="B356" s="12">
        <v>22.72</v>
      </c>
      <c r="C356" s="12" t="str" cm="1">
        <f t="array" ref="C356">_xlfn.IFS(Medical_Examinations!$B356&gt;=30,"Obesity",Medical_Examinations!$B356&gt;=25,"Overweight",Medical_Examinations!$B356&gt;=18.5,"Normal Weight",TRUE,"Underweight")</f>
        <v>Normal Weight</v>
      </c>
      <c r="D356" s="12">
        <v>5.71</v>
      </c>
      <c r="E356" s="12" t="str" cm="1">
        <f t="array" ref="E356">_xlfn.IFS(Medical_Examinations!$D356&gt;6.5,"Diabetes",Medical_Examinations!$D356&gt;5.7,"Prediabetes",TRUE,"Normal")</f>
        <v>Prediabetes</v>
      </c>
      <c r="F356" s="12" t="s">
        <v>9</v>
      </c>
      <c r="G356" s="12" t="s">
        <v>9</v>
      </c>
      <c r="H356" s="12" t="s">
        <v>9</v>
      </c>
      <c r="I356" s="12">
        <v>0</v>
      </c>
      <c r="J356" s="13" t="s">
        <v>10</v>
      </c>
    </row>
    <row r="357" spans="1:10" x14ac:dyDescent="0.3">
      <c r="A357" s="14" t="s">
        <v>366</v>
      </c>
      <c r="B357" s="15">
        <v>36.520000000000003</v>
      </c>
      <c r="C357" s="15" t="str" cm="1">
        <f t="array" ref="C357">_xlfn.IFS(Medical_Examinations!$B357&gt;=30,"Obesity",Medical_Examinations!$B357&gt;=25,"Overweight",Medical_Examinations!$B357&gt;=18.5,"Normal Weight",TRUE,"Underweight")</f>
        <v>Obesity</v>
      </c>
      <c r="D357" s="15">
        <v>9.07</v>
      </c>
      <c r="E357" s="15" t="str" cm="1">
        <f t="array" ref="E357">_xlfn.IFS(Medical_Examinations!$D357&gt;6.5,"Diabetes",Medical_Examinations!$D357&gt;5.7,"Prediabetes",TRUE,"Normal")</f>
        <v>Diabetes</v>
      </c>
      <c r="F357" s="15" t="s">
        <v>10</v>
      </c>
      <c r="G357" s="15" t="s">
        <v>9</v>
      </c>
      <c r="H357" s="15" t="s">
        <v>19</v>
      </c>
      <c r="I357" s="15">
        <v>1</v>
      </c>
      <c r="J357" s="16" t="s">
        <v>9</v>
      </c>
    </row>
    <row r="358" spans="1:10" x14ac:dyDescent="0.3">
      <c r="A358" s="11" t="s">
        <v>367</v>
      </c>
      <c r="B358" s="12">
        <v>33.96</v>
      </c>
      <c r="C358" s="12" t="str" cm="1">
        <f t="array" ref="C358">_xlfn.IFS(Medical_Examinations!$B358&gt;=30,"Obesity",Medical_Examinations!$B358&gt;=25,"Overweight",Medical_Examinations!$B358&gt;=18.5,"Normal Weight",TRUE,"Underweight")</f>
        <v>Obesity</v>
      </c>
      <c r="D358" s="12">
        <v>4.99</v>
      </c>
      <c r="E358" s="12" t="str" cm="1">
        <f t="array" ref="E358">_xlfn.IFS(Medical_Examinations!$D358&gt;6.5,"Diabetes",Medical_Examinations!$D358&gt;5.7,"Prediabetes",TRUE,"Normal")</f>
        <v>Normal</v>
      </c>
      <c r="F358" s="12" t="s">
        <v>9</v>
      </c>
      <c r="G358" s="12" t="s">
        <v>9</v>
      </c>
      <c r="H358" s="12" t="s">
        <v>9</v>
      </c>
      <c r="I358" s="12">
        <v>0</v>
      </c>
      <c r="J358" s="13" t="s">
        <v>10</v>
      </c>
    </row>
    <row r="359" spans="1:10" x14ac:dyDescent="0.3">
      <c r="A359" s="14" t="s">
        <v>368</v>
      </c>
      <c r="B359" s="15">
        <v>26.695</v>
      </c>
      <c r="C359" s="15" t="str" cm="1">
        <f t="array" ref="C359">_xlfn.IFS(Medical_Examinations!$B359&gt;=30,"Obesity",Medical_Examinations!$B359&gt;=25,"Overweight",Medical_Examinations!$B359&gt;=18.5,"Normal Weight",TRUE,"Underweight")</f>
        <v>Overweight</v>
      </c>
      <c r="D359" s="15">
        <v>8.31</v>
      </c>
      <c r="E359" s="15" t="str" cm="1">
        <f t="array" ref="E359">_xlfn.IFS(Medical_Examinations!$D359&gt;6.5,"Diabetes",Medical_Examinations!$D359&gt;5.7,"Prediabetes",TRUE,"Normal")</f>
        <v>Diabetes</v>
      </c>
      <c r="F359" s="15" t="s">
        <v>9</v>
      </c>
      <c r="G359" s="15" t="s">
        <v>9</v>
      </c>
      <c r="H359" s="15" t="s">
        <v>9</v>
      </c>
      <c r="I359" s="15">
        <v>0</v>
      </c>
      <c r="J359" s="16" t="s">
        <v>10</v>
      </c>
    </row>
    <row r="360" spans="1:10" x14ac:dyDescent="0.3">
      <c r="A360" s="11" t="s">
        <v>369</v>
      </c>
      <c r="B360" s="12">
        <v>18.45</v>
      </c>
      <c r="C360" s="12" t="str" cm="1">
        <f t="array" ref="C360">_xlfn.IFS(Medical_Examinations!$B360&gt;=30,"Obesity",Medical_Examinations!$B360&gt;=25,"Overweight",Medical_Examinations!$B360&gt;=18.5,"Normal Weight",TRUE,"Underweight")</f>
        <v>Underweight</v>
      </c>
      <c r="D360" s="12">
        <v>5.07</v>
      </c>
      <c r="E360" s="12" t="str" cm="1">
        <f t="array" ref="E360">_xlfn.IFS(Medical_Examinations!$D360&gt;6.5,"Diabetes",Medical_Examinations!$D360&gt;5.7,"Prediabetes",TRUE,"Normal")</f>
        <v>Normal</v>
      </c>
      <c r="F360" s="12" t="s">
        <v>10</v>
      </c>
      <c r="G360" s="12" t="s">
        <v>9</v>
      </c>
      <c r="H360" s="12" t="s">
        <v>9</v>
      </c>
      <c r="I360" s="12">
        <v>0</v>
      </c>
      <c r="J360" s="13" t="s">
        <v>10</v>
      </c>
    </row>
    <row r="361" spans="1:10" x14ac:dyDescent="0.3">
      <c r="A361" s="14" t="s">
        <v>370</v>
      </c>
      <c r="B361" s="15">
        <v>33.18</v>
      </c>
      <c r="C361" s="15" t="str" cm="1">
        <f t="array" ref="C361">_xlfn.IFS(Medical_Examinations!$B361&gt;=30,"Obesity",Medical_Examinations!$B361&gt;=25,"Overweight",Medical_Examinations!$B361&gt;=18.5,"Normal Weight",TRUE,"Underweight")</f>
        <v>Obesity</v>
      </c>
      <c r="D361" s="15">
        <v>4.79</v>
      </c>
      <c r="E361" s="15" t="str" cm="1">
        <f t="array" ref="E361">_xlfn.IFS(Medical_Examinations!$D361&gt;6.5,"Diabetes",Medical_Examinations!$D361&gt;5.7,"Prediabetes",TRUE,"Normal")</f>
        <v>Normal</v>
      </c>
      <c r="F361" s="15" t="s">
        <v>9</v>
      </c>
      <c r="G361" s="15" t="s">
        <v>9</v>
      </c>
      <c r="H361" s="15" t="s">
        <v>9</v>
      </c>
      <c r="I361" s="15">
        <v>0</v>
      </c>
      <c r="J361" s="16" t="s">
        <v>10</v>
      </c>
    </row>
    <row r="362" spans="1:10" x14ac:dyDescent="0.3">
      <c r="A362" s="11" t="s">
        <v>371</v>
      </c>
      <c r="B362" s="12">
        <v>36.1</v>
      </c>
      <c r="C362" s="12" t="str" cm="1">
        <f t="array" ref="C362">_xlfn.IFS(Medical_Examinations!$B362&gt;=30,"Obesity",Medical_Examinations!$B362&gt;=25,"Overweight",Medical_Examinations!$B362&gt;=18.5,"Normal Weight",TRUE,"Underweight")</f>
        <v>Obesity</v>
      </c>
      <c r="D362" s="12">
        <v>11.39</v>
      </c>
      <c r="E362" s="12" t="str" cm="1">
        <f t="array" ref="E362">_xlfn.IFS(Medical_Examinations!$D362&gt;6.5,"Diabetes",Medical_Examinations!$D362&gt;5.7,"Prediabetes",TRUE,"Normal")</f>
        <v>Diabetes</v>
      </c>
      <c r="F362" s="12" t="s">
        <v>10</v>
      </c>
      <c r="G362" s="12" t="s">
        <v>9</v>
      </c>
      <c r="H362" s="12" t="s">
        <v>9</v>
      </c>
      <c r="I362" s="12">
        <v>2</v>
      </c>
      <c r="J362" s="13" t="s">
        <v>9</v>
      </c>
    </row>
    <row r="363" spans="1:10" x14ac:dyDescent="0.3">
      <c r="A363" s="14" t="s">
        <v>372</v>
      </c>
      <c r="B363" s="15">
        <v>22.77</v>
      </c>
      <c r="C363" s="15" t="str" cm="1">
        <f t="array" ref="C363">_xlfn.IFS(Medical_Examinations!$B363&gt;=30,"Obesity",Medical_Examinations!$B363&gt;=25,"Overweight",Medical_Examinations!$B363&gt;=18.5,"Normal Weight",TRUE,"Underweight")</f>
        <v>Normal Weight</v>
      </c>
      <c r="D363" s="15">
        <v>6</v>
      </c>
      <c r="E363" s="15" t="str" cm="1">
        <f t="array" ref="E363">_xlfn.IFS(Medical_Examinations!$D363&gt;6.5,"Diabetes",Medical_Examinations!$D363&gt;5.7,"Prediabetes",TRUE,"Normal")</f>
        <v>Prediabetes</v>
      </c>
      <c r="F363" s="15" t="s">
        <v>9</v>
      </c>
      <c r="G363" s="15" t="s">
        <v>9</v>
      </c>
      <c r="H363" s="15" t="s">
        <v>9</v>
      </c>
      <c r="I363" s="15">
        <v>0</v>
      </c>
      <c r="J363" s="16" t="s">
        <v>10</v>
      </c>
    </row>
    <row r="364" spans="1:10" x14ac:dyDescent="0.3">
      <c r="A364" s="11" t="s">
        <v>373</v>
      </c>
      <c r="B364" s="12">
        <v>21.24</v>
      </c>
      <c r="C364" s="12" t="str" cm="1">
        <f t="array" ref="C364">_xlfn.IFS(Medical_Examinations!$B364&gt;=30,"Obesity",Medical_Examinations!$B364&gt;=25,"Overweight",Medical_Examinations!$B364&gt;=18.5,"Normal Weight",TRUE,"Underweight")</f>
        <v>Normal Weight</v>
      </c>
      <c r="D364" s="12">
        <v>5.13</v>
      </c>
      <c r="E364" s="12" t="str" cm="1">
        <f t="array" ref="E364">_xlfn.IFS(Medical_Examinations!$D364&gt;6.5,"Diabetes",Medical_Examinations!$D364&gt;5.7,"Prediabetes",TRUE,"Normal")</f>
        <v>Normal</v>
      </c>
      <c r="F364" s="12" t="s">
        <v>9</v>
      </c>
      <c r="G364" s="12" t="s">
        <v>9</v>
      </c>
      <c r="H364" s="12" t="s">
        <v>9</v>
      </c>
      <c r="I364" s="12">
        <v>0</v>
      </c>
      <c r="J364" s="13" t="s">
        <v>10</v>
      </c>
    </row>
    <row r="365" spans="1:10" x14ac:dyDescent="0.3">
      <c r="A365" s="14" t="s">
        <v>374</v>
      </c>
      <c r="B365" s="15">
        <v>17.600000000000001</v>
      </c>
      <c r="C365" s="15" t="str" cm="1">
        <f t="array" ref="C365">_xlfn.IFS(Medical_Examinations!$B365&gt;=30,"Obesity",Medical_Examinations!$B365&gt;=25,"Overweight",Medical_Examinations!$B365&gt;=18.5,"Normal Weight",TRUE,"Underweight")</f>
        <v>Underweight</v>
      </c>
      <c r="D365" s="15">
        <v>5.26</v>
      </c>
      <c r="E365" s="15" t="str" cm="1">
        <f t="array" ref="E365">_xlfn.IFS(Medical_Examinations!$D365&gt;6.5,"Diabetes",Medical_Examinations!$D365&gt;5.7,"Prediabetes",TRUE,"Normal")</f>
        <v>Normal</v>
      </c>
      <c r="F365" s="15" t="s">
        <v>10</v>
      </c>
      <c r="G365" s="15" t="s">
        <v>9</v>
      </c>
      <c r="H365" s="15" t="s">
        <v>9</v>
      </c>
      <c r="I365" s="15">
        <v>0</v>
      </c>
      <c r="J365" s="16" t="s">
        <v>10</v>
      </c>
    </row>
    <row r="366" spans="1:10" x14ac:dyDescent="0.3">
      <c r="A366" s="11" t="s">
        <v>375</v>
      </c>
      <c r="B366" s="12">
        <v>26.29</v>
      </c>
      <c r="C366" s="12" t="str" cm="1">
        <f t="array" ref="C366">_xlfn.IFS(Medical_Examinations!$B366&gt;=30,"Obesity",Medical_Examinations!$B366&gt;=25,"Overweight",Medical_Examinations!$B366&gt;=18.5,"Normal Weight",TRUE,"Underweight")</f>
        <v>Overweight</v>
      </c>
      <c r="D366" s="12">
        <v>6.84</v>
      </c>
      <c r="E366" s="12" t="str" cm="1">
        <f t="array" ref="E366">_xlfn.IFS(Medical_Examinations!$D366&gt;6.5,"Diabetes",Medical_Examinations!$D366&gt;5.7,"Prediabetes",TRUE,"Normal")</f>
        <v>Diabetes</v>
      </c>
      <c r="F366" s="12" t="s">
        <v>9</v>
      </c>
      <c r="G366" s="12" t="s">
        <v>9</v>
      </c>
      <c r="H366" s="12" t="s">
        <v>9</v>
      </c>
      <c r="I366" s="12">
        <v>0</v>
      </c>
      <c r="J366" s="13" t="s">
        <v>10</v>
      </c>
    </row>
    <row r="367" spans="1:10" x14ac:dyDescent="0.3">
      <c r="A367" s="14" t="s">
        <v>376</v>
      </c>
      <c r="B367" s="15">
        <v>35.31</v>
      </c>
      <c r="C367" s="15" t="str" cm="1">
        <f t="array" ref="C367">_xlfn.IFS(Medical_Examinations!$B367&gt;=30,"Obesity",Medical_Examinations!$B367&gt;=25,"Overweight",Medical_Examinations!$B367&gt;=18.5,"Normal Weight",TRUE,"Underweight")</f>
        <v>Obesity</v>
      </c>
      <c r="D367" s="15">
        <v>9.0399999999999991</v>
      </c>
      <c r="E367" s="15" t="str" cm="1">
        <f t="array" ref="E367">_xlfn.IFS(Medical_Examinations!$D367&gt;6.5,"Diabetes",Medical_Examinations!$D367&gt;5.7,"Prediabetes",TRUE,"Normal")</f>
        <v>Diabetes</v>
      </c>
      <c r="F367" s="15" t="s">
        <v>9</v>
      </c>
      <c r="G367" s="15" t="s">
        <v>9</v>
      </c>
      <c r="H367" s="15" t="s">
        <v>9</v>
      </c>
      <c r="I367" s="15">
        <v>0</v>
      </c>
      <c r="J367" s="16" t="s">
        <v>9</v>
      </c>
    </row>
    <row r="368" spans="1:10" x14ac:dyDescent="0.3">
      <c r="A368" s="11" t="s">
        <v>377</v>
      </c>
      <c r="B368" s="12">
        <v>27.04</v>
      </c>
      <c r="C368" s="12" t="str" cm="1">
        <f t="array" ref="C368">_xlfn.IFS(Medical_Examinations!$B368&gt;=30,"Obesity",Medical_Examinations!$B368&gt;=25,"Overweight",Medical_Examinations!$B368&gt;=18.5,"Normal Weight",TRUE,"Underweight")</f>
        <v>Overweight</v>
      </c>
      <c r="D368" s="12">
        <v>4.0999999999999996</v>
      </c>
      <c r="E368" s="12" t="str" cm="1">
        <f t="array" ref="E368">_xlfn.IFS(Medical_Examinations!$D368&gt;6.5,"Diabetes",Medical_Examinations!$D368&gt;5.7,"Prediabetes",TRUE,"Normal")</f>
        <v>Normal</v>
      </c>
      <c r="F368" s="12" t="s">
        <v>9</v>
      </c>
      <c r="G368" s="12" t="s">
        <v>9</v>
      </c>
      <c r="H368" s="12" t="s">
        <v>9</v>
      </c>
      <c r="I368" s="12">
        <v>1</v>
      </c>
      <c r="J368" s="13" t="s">
        <v>10</v>
      </c>
    </row>
    <row r="369" spans="1:10" x14ac:dyDescent="0.3">
      <c r="A369" s="14" t="s">
        <v>378</v>
      </c>
      <c r="B369" s="15">
        <v>30.23</v>
      </c>
      <c r="C369" s="15" t="str" cm="1">
        <f t="array" ref="C369">_xlfn.IFS(Medical_Examinations!$B369&gt;=30,"Obesity",Medical_Examinations!$B369&gt;=25,"Overweight",Medical_Examinations!$B369&gt;=18.5,"Normal Weight",TRUE,"Underweight")</f>
        <v>Obesity</v>
      </c>
      <c r="D369" s="15">
        <v>4.2300000000000004</v>
      </c>
      <c r="E369" s="15" t="str" cm="1">
        <f t="array" ref="E369">_xlfn.IFS(Medical_Examinations!$D369&gt;6.5,"Diabetes",Medical_Examinations!$D369&gt;5.7,"Prediabetes",TRUE,"Normal")</f>
        <v>Normal</v>
      </c>
      <c r="F369" s="15" t="s">
        <v>10</v>
      </c>
      <c r="G369" s="15" t="s">
        <v>9</v>
      </c>
      <c r="H369" s="15" t="s">
        <v>19</v>
      </c>
      <c r="I369" s="15">
        <v>1</v>
      </c>
      <c r="J369" s="16" t="s">
        <v>10</v>
      </c>
    </row>
    <row r="370" spans="1:10" x14ac:dyDescent="0.3">
      <c r="A370" s="11" t="s">
        <v>379</v>
      </c>
      <c r="B370" s="12">
        <v>30.6</v>
      </c>
      <c r="C370" s="12" t="str" cm="1">
        <f t="array" ref="C370">_xlfn.IFS(Medical_Examinations!$B370&gt;=30,"Obesity",Medical_Examinations!$B370&gt;=25,"Overweight",Medical_Examinations!$B370&gt;=18.5,"Normal Weight",TRUE,"Underweight")</f>
        <v>Obesity</v>
      </c>
      <c r="D370" s="12">
        <v>6.48</v>
      </c>
      <c r="E370" s="12" t="str" cm="1">
        <f t="array" ref="E370">_xlfn.IFS(Medical_Examinations!$D370&gt;6.5,"Diabetes",Medical_Examinations!$D370&gt;5.7,"Prediabetes",TRUE,"Normal")</f>
        <v>Prediabetes</v>
      </c>
      <c r="F370" s="12" t="s">
        <v>10</v>
      </c>
      <c r="G370" s="12" t="s">
        <v>9</v>
      </c>
      <c r="H370" s="12" t="s">
        <v>19</v>
      </c>
      <c r="I370" s="12">
        <v>1</v>
      </c>
      <c r="J370" s="13" t="s">
        <v>10</v>
      </c>
    </row>
    <row r="371" spans="1:10" x14ac:dyDescent="0.3">
      <c r="A371" s="14" t="s">
        <v>380</v>
      </c>
      <c r="B371" s="15">
        <v>26.8</v>
      </c>
      <c r="C371" s="15" t="str" cm="1">
        <f t="array" ref="C371">_xlfn.IFS(Medical_Examinations!$B371&gt;=30,"Obesity",Medical_Examinations!$B371&gt;=25,"Overweight",Medical_Examinations!$B371&gt;=18.5,"Normal Weight",TRUE,"Underweight")</f>
        <v>Overweight</v>
      </c>
      <c r="D371" s="15">
        <v>5.53</v>
      </c>
      <c r="E371" s="15" t="str" cm="1">
        <f t="array" ref="E371">_xlfn.IFS(Medical_Examinations!$D371&gt;6.5,"Diabetes",Medical_Examinations!$D371&gt;5.7,"Prediabetes",TRUE,"Normal")</f>
        <v>Normal</v>
      </c>
      <c r="F371" s="15" t="s">
        <v>9</v>
      </c>
      <c r="G371" s="15" t="s">
        <v>9</v>
      </c>
      <c r="H371" s="15" t="s">
        <v>9</v>
      </c>
      <c r="I371" s="15">
        <v>1</v>
      </c>
      <c r="J371" s="16" t="s">
        <v>10</v>
      </c>
    </row>
    <row r="372" spans="1:10" x14ac:dyDescent="0.3">
      <c r="A372" s="11" t="s">
        <v>381</v>
      </c>
      <c r="B372" s="12">
        <v>16.86</v>
      </c>
      <c r="C372" s="12" t="str" cm="1">
        <f t="array" ref="C372">_xlfn.IFS(Medical_Examinations!$B372&gt;=30,"Obesity",Medical_Examinations!$B372&gt;=25,"Overweight",Medical_Examinations!$B372&gt;=18.5,"Normal Weight",TRUE,"Underweight")</f>
        <v>Underweight</v>
      </c>
      <c r="D372" s="12">
        <v>4.07</v>
      </c>
      <c r="E372" s="12" t="str" cm="1">
        <f t="array" ref="E372">_xlfn.IFS(Medical_Examinations!$D372&gt;6.5,"Diabetes",Medical_Examinations!$D372&gt;5.7,"Prediabetes",TRUE,"Normal")</f>
        <v>Normal</v>
      </c>
      <c r="F372" s="12" t="s">
        <v>10</v>
      </c>
      <c r="G372" s="12" t="s">
        <v>9</v>
      </c>
      <c r="H372" s="12" t="s">
        <v>9</v>
      </c>
      <c r="I372" s="12">
        <v>0</v>
      </c>
      <c r="J372" s="13" t="s">
        <v>10</v>
      </c>
    </row>
    <row r="373" spans="1:10" x14ac:dyDescent="0.3">
      <c r="A373" s="14" t="s">
        <v>382</v>
      </c>
      <c r="B373" s="15">
        <v>16.3</v>
      </c>
      <c r="C373" s="15" t="str" cm="1">
        <f t="array" ref="C373">_xlfn.IFS(Medical_Examinations!$B373&gt;=30,"Obesity",Medical_Examinations!$B373&gt;=25,"Overweight",Medical_Examinations!$B373&gt;=18.5,"Normal Weight",TRUE,"Underweight")</f>
        <v>Underweight</v>
      </c>
      <c r="D373" s="15">
        <v>5.51</v>
      </c>
      <c r="E373" s="15" t="str" cm="1">
        <f t="array" ref="E373">_xlfn.IFS(Medical_Examinations!$D373&gt;6.5,"Diabetes",Medical_Examinations!$D373&gt;5.7,"Prediabetes",TRUE,"Normal")</f>
        <v>Normal</v>
      </c>
      <c r="F373" s="15" t="s">
        <v>9</v>
      </c>
      <c r="G373" s="15" t="s">
        <v>9</v>
      </c>
      <c r="H373" s="15" t="s">
        <v>9</v>
      </c>
      <c r="I373" s="15">
        <v>1</v>
      </c>
      <c r="J373" s="16" t="s">
        <v>10</v>
      </c>
    </row>
    <row r="374" spans="1:10" x14ac:dyDescent="0.3">
      <c r="A374" s="11" t="s">
        <v>383</v>
      </c>
      <c r="B374" s="12">
        <v>29.81</v>
      </c>
      <c r="C374" s="12" t="str" cm="1">
        <f t="array" ref="C374">_xlfn.IFS(Medical_Examinations!$B374&gt;=30,"Obesity",Medical_Examinations!$B374&gt;=25,"Overweight",Medical_Examinations!$B374&gt;=18.5,"Normal Weight",TRUE,"Underweight")</f>
        <v>Overweight</v>
      </c>
      <c r="D374" s="12">
        <v>11.66</v>
      </c>
      <c r="E374" s="12" t="str" cm="1">
        <f t="array" ref="E374">_xlfn.IFS(Medical_Examinations!$D374&gt;6.5,"Diabetes",Medical_Examinations!$D374&gt;5.7,"Prediabetes",TRUE,"Normal")</f>
        <v>Diabetes</v>
      </c>
      <c r="F374" s="12" t="s">
        <v>9</v>
      </c>
      <c r="G374" s="12" t="s">
        <v>9</v>
      </c>
      <c r="H374" s="12" t="s">
        <v>9</v>
      </c>
      <c r="I374" s="12">
        <v>0</v>
      </c>
      <c r="J374" s="13" t="s">
        <v>10</v>
      </c>
    </row>
    <row r="375" spans="1:10" x14ac:dyDescent="0.3">
      <c r="A375" s="14" t="s">
        <v>384</v>
      </c>
      <c r="B375" s="15">
        <v>16.329999999999998</v>
      </c>
      <c r="C375" s="15" t="str" cm="1">
        <f t="array" ref="C375">_xlfn.IFS(Medical_Examinations!$B375&gt;=30,"Obesity",Medical_Examinations!$B375&gt;=25,"Overweight",Medical_Examinations!$B375&gt;=18.5,"Normal Weight",TRUE,"Underweight")</f>
        <v>Underweight</v>
      </c>
      <c r="D375" s="15">
        <v>7.26</v>
      </c>
      <c r="E375" s="15" t="str" cm="1">
        <f t="array" ref="E375">_xlfn.IFS(Medical_Examinations!$D375&gt;6.5,"Diabetes",Medical_Examinations!$D375&gt;5.7,"Prediabetes",TRUE,"Normal")</f>
        <v>Diabetes</v>
      </c>
      <c r="F375" s="15" t="s">
        <v>10</v>
      </c>
      <c r="G375" s="15" t="s">
        <v>9</v>
      </c>
      <c r="H375" s="15" t="s">
        <v>9</v>
      </c>
      <c r="I375" s="15">
        <v>0</v>
      </c>
      <c r="J375" s="16" t="s">
        <v>10</v>
      </c>
    </row>
    <row r="376" spans="1:10" x14ac:dyDescent="0.3">
      <c r="A376" s="11" t="s">
        <v>385</v>
      </c>
      <c r="B376" s="12">
        <v>16.37</v>
      </c>
      <c r="C376" s="12" t="str" cm="1">
        <f t="array" ref="C376">_xlfn.IFS(Medical_Examinations!$B376&gt;=30,"Obesity",Medical_Examinations!$B376&gt;=25,"Overweight",Medical_Examinations!$B376&gt;=18.5,"Normal Weight",TRUE,"Underweight")</f>
        <v>Underweight</v>
      </c>
      <c r="D376" s="12">
        <v>4.79</v>
      </c>
      <c r="E376" s="12" t="str" cm="1">
        <f t="array" ref="E376">_xlfn.IFS(Medical_Examinations!$D376&gt;6.5,"Diabetes",Medical_Examinations!$D376&gt;5.7,"Prediabetes",TRUE,"Normal")</f>
        <v>Normal</v>
      </c>
      <c r="F376" s="12" t="s">
        <v>10</v>
      </c>
      <c r="G376" s="12" t="s">
        <v>9</v>
      </c>
      <c r="H376" s="12" t="s">
        <v>9</v>
      </c>
      <c r="I376" s="12">
        <v>0</v>
      </c>
      <c r="J376" s="13" t="s">
        <v>10</v>
      </c>
    </row>
    <row r="377" spans="1:10" x14ac:dyDescent="0.3">
      <c r="A377" s="14" t="s">
        <v>386</v>
      </c>
      <c r="B377" s="15">
        <v>22.42</v>
      </c>
      <c r="C377" s="15" t="str" cm="1">
        <f t="array" ref="C377">_xlfn.IFS(Medical_Examinations!$B377&gt;=30,"Obesity",Medical_Examinations!$B377&gt;=25,"Overweight",Medical_Examinations!$B377&gt;=18.5,"Normal Weight",TRUE,"Underweight")</f>
        <v>Normal Weight</v>
      </c>
      <c r="D377" s="15">
        <v>4.68</v>
      </c>
      <c r="E377" s="15" t="str" cm="1">
        <f t="array" ref="E377">_xlfn.IFS(Medical_Examinations!$D377&gt;6.5,"Diabetes",Medical_Examinations!$D377&gt;5.7,"Prediabetes",TRUE,"Normal")</f>
        <v>Normal</v>
      </c>
      <c r="F377" s="15" t="s">
        <v>10</v>
      </c>
      <c r="G377" s="15" t="s">
        <v>9</v>
      </c>
      <c r="H377" s="15" t="s">
        <v>9</v>
      </c>
      <c r="I377" s="15">
        <v>1</v>
      </c>
      <c r="J377" s="16" t="s">
        <v>9</v>
      </c>
    </row>
    <row r="378" spans="1:10" x14ac:dyDescent="0.3">
      <c r="A378" s="11" t="s">
        <v>387</v>
      </c>
      <c r="B378" s="12">
        <v>31.35</v>
      </c>
      <c r="C378" s="12" t="str" cm="1">
        <f t="array" ref="C378">_xlfn.IFS(Medical_Examinations!$B378&gt;=30,"Obesity",Medical_Examinations!$B378&gt;=25,"Overweight",Medical_Examinations!$B378&gt;=18.5,"Normal Weight",TRUE,"Underweight")</f>
        <v>Obesity</v>
      </c>
      <c r="D378" s="12">
        <v>4.33</v>
      </c>
      <c r="E378" s="12" t="str" cm="1">
        <f t="array" ref="E378">_xlfn.IFS(Medical_Examinations!$D378&gt;6.5,"Diabetes",Medical_Examinations!$D378&gt;5.7,"Prediabetes",TRUE,"Normal")</f>
        <v>Normal</v>
      </c>
      <c r="F378" s="12" t="s">
        <v>10</v>
      </c>
      <c r="G378" s="12" t="s">
        <v>9</v>
      </c>
      <c r="H378" s="12" t="s">
        <v>19</v>
      </c>
      <c r="I378" s="12">
        <v>1</v>
      </c>
      <c r="J378" s="13" t="s">
        <v>9</v>
      </c>
    </row>
    <row r="379" spans="1:10" x14ac:dyDescent="0.3">
      <c r="A379" s="14" t="s">
        <v>388</v>
      </c>
      <c r="B379" s="15">
        <v>31.9</v>
      </c>
      <c r="C379" s="15" t="str" cm="1">
        <f t="array" ref="C379">_xlfn.IFS(Medical_Examinations!$B379&gt;=30,"Obesity",Medical_Examinations!$B379&gt;=25,"Overweight",Medical_Examinations!$B379&gt;=18.5,"Normal Weight",TRUE,"Underweight")</f>
        <v>Obesity</v>
      </c>
      <c r="D379" s="15">
        <v>11.89</v>
      </c>
      <c r="E379" s="15" t="str" cm="1">
        <f t="array" ref="E379">_xlfn.IFS(Medical_Examinations!$D379&gt;6.5,"Diabetes",Medical_Examinations!$D379&gt;5.7,"Prediabetes",TRUE,"Normal")</f>
        <v>Diabetes</v>
      </c>
      <c r="F379" s="15" t="s">
        <v>9</v>
      </c>
      <c r="G379" s="15" t="s">
        <v>9</v>
      </c>
      <c r="H379" s="15" t="s">
        <v>9</v>
      </c>
      <c r="I379" s="15">
        <v>0</v>
      </c>
      <c r="J379" s="16" t="s">
        <v>9</v>
      </c>
    </row>
    <row r="380" spans="1:10" x14ac:dyDescent="0.3">
      <c r="A380" s="11" t="s">
        <v>389</v>
      </c>
      <c r="B380" s="12">
        <v>30.6</v>
      </c>
      <c r="C380" s="12" t="str" cm="1">
        <f t="array" ref="C380">_xlfn.IFS(Medical_Examinations!$B380&gt;=30,"Obesity",Medical_Examinations!$B380&gt;=25,"Overweight",Medical_Examinations!$B380&gt;=18.5,"Normal Weight",TRUE,"Underweight")</f>
        <v>Obesity</v>
      </c>
      <c r="D380" s="12">
        <v>5.24</v>
      </c>
      <c r="E380" s="12" t="str" cm="1">
        <f t="array" ref="E380">_xlfn.IFS(Medical_Examinations!$D380&gt;6.5,"Diabetes",Medical_Examinations!$D380&gt;5.7,"Prediabetes",TRUE,"Normal")</f>
        <v>Normal</v>
      </c>
      <c r="F380" s="12" t="s">
        <v>9</v>
      </c>
      <c r="G380" s="12" t="s">
        <v>9</v>
      </c>
      <c r="H380" s="12" t="s">
        <v>9</v>
      </c>
      <c r="I380" s="12">
        <v>0</v>
      </c>
      <c r="J380" s="13" t="s">
        <v>10</v>
      </c>
    </row>
    <row r="381" spans="1:10" x14ac:dyDescent="0.3">
      <c r="A381" s="14" t="s">
        <v>390</v>
      </c>
      <c r="B381" s="15">
        <v>28.975000000000001</v>
      </c>
      <c r="C381" s="15" t="str" cm="1">
        <f t="array" ref="C381">_xlfn.IFS(Medical_Examinations!$B381&gt;=30,"Obesity",Medical_Examinations!$B381&gt;=25,"Overweight",Medical_Examinations!$B381&gt;=18.5,"Normal Weight",TRUE,"Underweight")</f>
        <v>Overweight</v>
      </c>
      <c r="D381" s="15">
        <v>7.63</v>
      </c>
      <c r="E381" s="15" t="str" cm="1">
        <f t="array" ref="E381">_xlfn.IFS(Medical_Examinations!$D381&gt;6.5,"Diabetes",Medical_Examinations!$D381&gt;5.7,"Prediabetes",TRUE,"Normal")</f>
        <v>Diabetes</v>
      </c>
      <c r="F381" s="15" t="s">
        <v>9</v>
      </c>
      <c r="G381" s="15" t="s">
        <v>9</v>
      </c>
      <c r="H381" s="15" t="s">
        <v>9</v>
      </c>
      <c r="I381" s="15">
        <v>0</v>
      </c>
      <c r="J381" s="16" t="s">
        <v>10</v>
      </c>
    </row>
    <row r="382" spans="1:10" x14ac:dyDescent="0.3">
      <c r="A382" s="11" t="s">
        <v>391</v>
      </c>
      <c r="B382" s="12">
        <v>24.86</v>
      </c>
      <c r="C382" s="12" t="str" cm="1">
        <f t="array" ref="C382">_xlfn.IFS(Medical_Examinations!$B382&gt;=30,"Obesity",Medical_Examinations!$B382&gt;=25,"Overweight",Medical_Examinations!$B382&gt;=18.5,"Normal Weight",TRUE,"Underweight")</f>
        <v>Normal Weight</v>
      </c>
      <c r="D382" s="12">
        <v>8.92</v>
      </c>
      <c r="E382" s="12" t="str" cm="1">
        <f t="array" ref="E382">_xlfn.IFS(Medical_Examinations!$D382&gt;6.5,"Diabetes",Medical_Examinations!$D382&gt;5.7,"Prediabetes",TRUE,"Normal")</f>
        <v>Diabetes</v>
      </c>
      <c r="F382" s="12" t="s">
        <v>10</v>
      </c>
      <c r="G382" s="12" t="s">
        <v>9</v>
      </c>
      <c r="H382" s="12" t="s">
        <v>9</v>
      </c>
      <c r="I382" s="12">
        <v>2</v>
      </c>
      <c r="J382" s="13" t="s">
        <v>9</v>
      </c>
    </row>
    <row r="383" spans="1:10" x14ac:dyDescent="0.3">
      <c r="A383" s="14" t="s">
        <v>392</v>
      </c>
      <c r="B383" s="15">
        <v>19.54</v>
      </c>
      <c r="C383" s="15" t="str" cm="1">
        <f t="array" ref="C383">_xlfn.IFS(Medical_Examinations!$B383&gt;=30,"Obesity",Medical_Examinations!$B383&gt;=25,"Overweight",Medical_Examinations!$B383&gt;=18.5,"Normal Weight",TRUE,"Underweight")</f>
        <v>Normal Weight</v>
      </c>
      <c r="D383" s="15">
        <v>5.37</v>
      </c>
      <c r="E383" s="15" t="str" cm="1">
        <f t="array" ref="E383">_xlfn.IFS(Medical_Examinations!$D383&gt;6.5,"Diabetes",Medical_Examinations!$D383&gt;5.7,"Prediabetes",TRUE,"Normal")</f>
        <v>Normal</v>
      </c>
      <c r="F383" s="15" t="s">
        <v>9</v>
      </c>
      <c r="G383" s="15" t="s">
        <v>9</v>
      </c>
      <c r="H383" s="15" t="s">
        <v>9</v>
      </c>
      <c r="I383" s="15">
        <v>0</v>
      </c>
      <c r="J383" s="16" t="s">
        <v>10</v>
      </c>
    </row>
    <row r="384" spans="1:10" x14ac:dyDescent="0.3">
      <c r="A384" s="11" t="s">
        <v>393</v>
      </c>
      <c r="B384" s="12">
        <v>26.74</v>
      </c>
      <c r="C384" s="12" t="str" cm="1">
        <f t="array" ref="C384">_xlfn.IFS(Medical_Examinations!$B384&gt;=30,"Obesity",Medical_Examinations!$B384&gt;=25,"Overweight",Medical_Examinations!$B384&gt;=18.5,"Normal Weight",TRUE,"Underweight")</f>
        <v>Overweight</v>
      </c>
      <c r="D384" s="12">
        <v>4.3099999999999996</v>
      </c>
      <c r="E384" s="12" t="str" cm="1">
        <f t="array" ref="E384">_xlfn.IFS(Medical_Examinations!$D384&gt;6.5,"Diabetes",Medical_Examinations!$D384&gt;5.7,"Prediabetes",TRUE,"Normal")</f>
        <v>Normal</v>
      </c>
      <c r="F384" s="12" t="s">
        <v>9</v>
      </c>
      <c r="G384" s="12" t="s">
        <v>9</v>
      </c>
      <c r="H384" s="12" t="s">
        <v>9</v>
      </c>
      <c r="I384" s="12">
        <v>0</v>
      </c>
      <c r="J384" s="13" t="s">
        <v>10</v>
      </c>
    </row>
    <row r="385" spans="1:10" x14ac:dyDescent="0.3">
      <c r="A385" s="14" t="s">
        <v>394</v>
      </c>
      <c r="B385" s="15">
        <v>22.99</v>
      </c>
      <c r="C385" s="15" t="str" cm="1">
        <f t="array" ref="C385">_xlfn.IFS(Medical_Examinations!$B385&gt;=30,"Obesity",Medical_Examinations!$B385&gt;=25,"Overweight",Medical_Examinations!$B385&gt;=18.5,"Normal Weight",TRUE,"Underweight")</f>
        <v>Normal Weight</v>
      </c>
      <c r="D385" s="15">
        <v>10.46</v>
      </c>
      <c r="E385" s="15" t="str" cm="1">
        <f t="array" ref="E385">_xlfn.IFS(Medical_Examinations!$D385&gt;6.5,"Diabetes",Medical_Examinations!$D385&gt;5.7,"Prediabetes",TRUE,"Normal")</f>
        <v>Diabetes</v>
      </c>
      <c r="F385" s="15" t="s">
        <v>9</v>
      </c>
      <c r="G385" s="15" t="s">
        <v>9</v>
      </c>
      <c r="H385" s="15" t="s">
        <v>9</v>
      </c>
      <c r="I385" s="15">
        <v>3</v>
      </c>
      <c r="J385" s="16" t="s">
        <v>10</v>
      </c>
    </row>
    <row r="386" spans="1:10" x14ac:dyDescent="0.3">
      <c r="A386" s="11" t="s">
        <v>395</v>
      </c>
      <c r="B386" s="12">
        <v>31.46</v>
      </c>
      <c r="C386" s="12" t="str" cm="1">
        <f t="array" ref="C386">_xlfn.IFS(Medical_Examinations!$B386&gt;=30,"Obesity",Medical_Examinations!$B386&gt;=25,"Overweight",Medical_Examinations!$B386&gt;=18.5,"Normal Weight",TRUE,"Underweight")</f>
        <v>Obesity</v>
      </c>
      <c r="D386" s="12">
        <v>7.39</v>
      </c>
      <c r="E386" s="12" t="str" cm="1">
        <f t="array" ref="E386">_xlfn.IFS(Medical_Examinations!$D386&gt;6.5,"Diabetes",Medical_Examinations!$D386&gt;5.7,"Prediabetes",TRUE,"Normal")</f>
        <v>Diabetes</v>
      </c>
      <c r="F386" s="12" t="s">
        <v>9</v>
      </c>
      <c r="G386" s="12" t="s">
        <v>9</v>
      </c>
      <c r="H386" s="12" t="s">
        <v>9</v>
      </c>
      <c r="I386" s="12">
        <v>0</v>
      </c>
      <c r="J386" s="13" t="s">
        <v>9</v>
      </c>
    </row>
    <row r="387" spans="1:10" x14ac:dyDescent="0.3">
      <c r="A387" s="14" t="s">
        <v>396</v>
      </c>
      <c r="B387" s="15">
        <v>30.86</v>
      </c>
      <c r="C387" s="15" t="str" cm="1">
        <f t="array" ref="C387">_xlfn.IFS(Medical_Examinations!$B387&gt;=30,"Obesity",Medical_Examinations!$B387&gt;=25,"Overweight",Medical_Examinations!$B387&gt;=18.5,"Normal Weight",TRUE,"Underweight")</f>
        <v>Obesity</v>
      </c>
      <c r="D387" s="15">
        <v>6.18</v>
      </c>
      <c r="E387" s="15" t="str" cm="1">
        <f t="array" ref="E387">_xlfn.IFS(Medical_Examinations!$D387&gt;6.5,"Diabetes",Medical_Examinations!$D387&gt;5.7,"Prediabetes",TRUE,"Normal")</f>
        <v>Prediabetes</v>
      </c>
      <c r="F387" s="15" t="s">
        <v>9</v>
      </c>
      <c r="G387" s="15" t="s">
        <v>10</v>
      </c>
      <c r="H387" s="15" t="s">
        <v>9</v>
      </c>
      <c r="I387" s="15">
        <v>2</v>
      </c>
      <c r="J387" s="16" t="s">
        <v>10</v>
      </c>
    </row>
    <row r="388" spans="1:10" x14ac:dyDescent="0.3">
      <c r="A388" s="11" t="s">
        <v>397</v>
      </c>
      <c r="B388" s="12">
        <v>31.96</v>
      </c>
      <c r="C388" s="12" t="str" cm="1">
        <f t="array" ref="C388">_xlfn.IFS(Medical_Examinations!$B388&gt;=30,"Obesity",Medical_Examinations!$B388&gt;=25,"Overweight",Medical_Examinations!$B388&gt;=18.5,"Normal Weight",TRUE,"Underweight")</f>
        <v>Obesity</v>
      </c>
      <c r="D388" s="12">
        <v>8.86</v>
      </c>
      <c r="E388" s="12" t="str" cm="1">
        <f t="array" ref="E388">_xlfn.IFS(Medical_Examinations!$D388&gt;6.5,"Diabetes",Medical_Examinations!$D388&gt;5.7,"Prediabetes",TRUE,"Normal")</f>
        <v>Diabetes</v>
      </c>
      <c r="F388" s="12" t="s">
        <v>9</v>
      </c>
      <c r="G388" s="12" t="s">
        <v>9</v>
      </c>
      <c r="H388" s="12" t="s">
        <v>9</v>
      </c>
      <c r="I388" s="12">
        <v>0</v>
      </c>
      <c r="J388" s="13" t="s">
        <v>10</v>
      </c>
    </row>
    <row r="389" spans="1:10" x14ac:dyDescent="0.3">
      <c r="A389" s="14" t="s">
        <v>398</v>
      </c>
      <c r="B389" s="15">
        <v>23.76</v>
      </c>
      <c r="C389" s="15" t="str" cm="1">
        <f t="array" ref="C389">_xlfn.IFS(Medical_Examinations!$B389&gt;=30,"Obesity",Medical_Examinations!$B389&gt;=25,"Overweight",Medical_Examinations!$B389&gt;=18.5,"Normal Weight",TRUE,"Underweight")</f>
        <v>Normal Weight</v>
      </c>
      <c r="D389" s="15">
        <v>10.96</v>
      </c>
      <c r="E389" s="15" t="str" cm="1">
        <f t="array" ref="E389">_xlfn.IFS(Medical_Examinations!$D389&gt;6.5,"Diabetes",Medical_Examinations!$D389&gt;5.7,"Prediabetes",TRUE,"Normal")</f>
        <v>Diabetes</v>
      </c>
      <c r="F389" s="15" t="s">
        <v>9</v>
      </c>
      <c r="G389" s="15" t="s">
        <v>9</v>
      </c>
      <c r="H389" s="15" t="s">
        <v>9</v>
      </c>
      <c r="I389" s="15">
        <v>3</v>
      </c>
      <c r="J389" s="16" t="s">
        <v>10</v>
      </c>
    </row>
    <row r="390" spans="1:10" x14ac:dyDescent="0.3">
      <c r="A390" s="11" t="s">
        <v>399</v>
      </c>
      <c r="B390" s="12">
        <v>19.38</v>
      </c>
      <c r="C390" s="12" t="str" cm="1">
        <f t="array" ref="C390">_xlfn.IFS(Medical_Examinations!$B390&gt;=30,"Obesity",Medical_Examinations!$B390&gt;=25,"Overweight",Medical_Examinations!$B390&gt;=18.5,"Normal Weight",TRUE,"Underweight")</f>
        <v>Normal Weight</v>
      </c>
      <c r="D390" s="12">
        <v>6.28</v>
      </c>
      <c r="E390" s="12" t="str" cm="1">
        <f t="array" ref="E390">_xlfn.IFS(Medical_Examinations!$D390&gt;6.5,"Diabetes",Medical_Examinations!$D390&gt;5.7,"Prediabetes",TRUE,"Normal")</f>
        <v>Prediabetes</v>
      </c>
      <c r="F390" s="12" t="s">
        <v>9</v>
      </c>
      <c r="G390" s="12" t="s">
        <v>9</v>
      </c>
      <c r="H390" s="12" t="s">
        <v>9</v>
      </c>
      <c r="I390" s="12">
        <v>0</v>
      </c>
      <c r="J390" s="13" t="s">
        <v>10</v>
      </c>
    </row>
    <row r="391" spans="1:10" x14ac:dyDescent="0.3">
      <c r="A391" s="14" t="s">
        <v>400</v>
      </c>
      <c r="B391" s="15">
        <v>16.21</v>
      </c>
      <c r="C391" s="15" t="str" cm="1">
        <f t="array" ref="C391">_xlfn.IFS(Medical_Examinations!$B391&gt;=30,"Obesity",Medical_Examinations!$B391&gt;=25,"Overweight",Medical_Examinations!$B391&gt;=18.5,"Normal Weight",TRUE,"Underweight")</f>
        <v>Underweight</v>
      </c>
      <c r="D391" s="15">
        <v>6.29</v>
      </c>
      <c r="E391" s="15" t="str" cm="1">
        <f t="array" ref="E391">_xlfn.IFS(Medical_Examinations!$D391&gt;6.5,"Diabetes",Medical_Examinations!$D391&gt;5.7,"Prediabetes",TRUE,"Normal")</f>
        <v>Prediabetes</v>
      </c>
      <c r="F391" s="15" t="s">
        <v>10</v>
      </c>
      <c r="G391" s="15" t="s">
        <v>9</v>
      </c>
      <c r="H391" s="15" t="s">
        <v>9</v>
      </c>
      <c r="I391" s="15">
        <v>1</v>
      </c>
      <c r="J391" s="16" t="s">
        <v>10</v>
      </c>
    </row>
    <row r="392" spans="1:10" x14ac:dyDescent="0.3">
      <c r="A392" s="11" t="s">
        <v>401</v>
      </c>
      <c r="B392" s="12">
        <v>32.54</v>
      </c>
      <c r="C392" s="12" t="str" cm="1">
        <f t="array" ref="C392">_xlfn.IFS(Medical_Examinations!$B392&gt;=30,"Obesity",Medical_Examinations!$B392&gt;=25,"Overweight",Medical_Examinations!$B392&gt;=18.5,"Normal Weight",TRUE,"Underweight")</f>
        <v>Obesity</v>
      </c>
      <c r="D392" s="12">
        <v>4.0199999999999996</v>
      </c>
      <c r="E392" s="12" t="str" cm="1">
        <f t="array" ref="E392">_xlfn.IFS(Medical_Examinations!$D392&gt;6.5,"Diabetes",Medical_Examinations!$D392&gt;5.7,"Prediabetes",TRUE,"Normal")</f>
        <v>Normal</v>
      </c>
      <c r="F392" s="12" t="s">
        <v>9</v>
      </c>
      <c r="G392" s="12" t="s">
        <v>10</v>
      </c>
      <c r="H392" s="12" t="s">
        <v>9</v>
      </c>
      <c r="I392" s="12">
        <v>1</v>
      </c>
      <c r="J392" s="13" t="s">
        <v>10</v>
      </c>
    </row>
    <row r="393" spans="1:10" x14ac:dyDescent="0.3">
      <c r="A393" s="14" t="s">
        <v>402</v>
      </c>
      <c r="B393" s="15">
        <v>36.765000000000001</v>
      </c>
      <c r="C393" s="15" t="str" cm="1">
        <f t="array" ref="C393">_xlfn.IFS(Medical_Examinations!$B393&gt;=30,"Obesity",Medical_Examinations!$B393&gt;=25,"Overweight",Medical_Examinations!$B393&gt;=18.5,"Normal Weight",TRUE,"Underweight")</f>
        <v>Obesity</v>
      </c>
      <c r="D393" s="15">
        <v>11.95</v>
      </c>
      <c r="E393" s="15" t="str" cm="1">
        <f t="array" ref="E393">_xlfn.IFS(Medical_Examinations!$D393&gt;6.5,"Diabetes",Medical_Examinations!$D393&gt;5.7,"Prediabetes",TRUE,"Normal")</f>
        <v>Diabetes</v>
      </c>
      <c r="F393" s="15" t="s">
        <v>10</v>
      </c>
      <c r="G393" s="15" t="s">
        <v>9</v>
      </c>
      <c r="H393" s="15" t="s">
        <v>9</v>
      </c>
      <c r="I393" s="15">
        <v>2</v>
      </c>
      <c r="J393" s="16" t="s">
        <v>9</v>
      </c>
    </row>
    <row r="394" spans="1:10" x14ac:dyDescent="0.3">
      <c r="A394" s="11" t="s">
        <v>403</v>
      </c>
      <c r="B394" s="12">
        <v>35.909999999999997</v>
      </c>
      <c r="C394" s="12" t="str" cm="1">
        <f t="array" ref="C394">_xlfn.IFS(Medical_Examinations!$B394&gt;=30,"Obesity",Medical_Examinations!$B394&gt;=25,"Overweight",Medical_Examinations!$B394&gt;=18.5,"Normal Weight",TRUE,"Underweight")</f>
        <v>Obesity</v>
      </c>
      <c r="D394" s="12">
        <v>8.7100000000000009</v>
      </c>
      <c r="E394" s="12" t="str" cm="1">
        <f t="array" ref="E394">_xlfn.IFS(Medical_Examinations!$D394&gt;6.5,"Diabetes",Medical_Examinations!$D394&gt;5.7,"Prediabetes",TRUE,"Normal")</f>
        <v>Diabetes</v>
      </c>
      <c r="F394" s="12" t="s">
        <v>9</v>
      </c>
      <c r="G394" s="12" t="s">
        <v>9</v>
      </c>
      <c r="H394" s="12" t="s">
        <v>9</v>
      </c>
      <c r="I394" s="12">
        <v>0</v>
      </c>
      <c r="J394" s="13" t="s">
        <v>9</v>
      </c>
    </row>
    <row r="395" spans="1:10" x14ac:dyDescent="0.3">
      <c r="A395" s="14" t="s">
        <v>404</v>
      </c>
      <c r="B395" s="15">
        <v>32.06</v>
      </c>
      <c r="C395" s="15" t="str" cm="1">
        <f t="array" ref="C395">_xlfn.IFS(Medical_Examinations!$B395&gt;=30,"Obesity",Medical_Examinations!$B395&gt;=25,"Overweight",Medical_Examinations!$B395&gt;=18.5,"Normal Weight",TRUE,"Underweight")</f>
        <v>Obesity</v>
      </c>
      <c r="D395" s="15">
        <v>4.67</v>
      </c>
      <c r="E395" s="15" t="str" cm="1">
        <f t="array" ref="E395">_xlfn.IFS(Medical_Examinations!$D395&gt;6.5,"Diabetes",Medical_Examinations!$D395&gt;5.7,"Prediabetes",TRUE,"Normal")</f>
        <v>Normal</v>
      </c>
      <c r="F395" s="15" t="s">
        <v>9</v>
      </c>
      <c r="G395" s="15" t="s">
        <v>10</v>
      </c>
      <c r="H395" s="15" t="s">
        <v>9</v>
      </c>
      <c r="I395" s="15">
        <v>1</v>
      </c>
      <c r="J395" s="16" t="s">
        <v>10</v>
      </c>
    </row>
    <row r="396" spans="1:10" x14ac:dyDescent="0.3">
      <c r="A396" s="11" t="s">
        <v>405</v>
      </c>
      <c r="B396" s="12">
        <v>24.1</v>
      </c>
      <c r="C396" s="12" t="str" cm="1">
        <f t="array" ref="C396">_xlfn.IFS(Medical_Examinations!$B396&gt;=30,"Obesity",Medical_Examinations!$B396&gt;=25,"Overweight",Medical_Examinations!$B396&gt;=18.5,"Normal Weight",TRUE,"Underweight")</f>
        <v>Normal Weight</v>
      </c>
      <c r="D396" s="12">
        <v>11.14</v>
      </c>
      <c r="E396" s="12" t="str" cm="1">
        <f t="array" ref="E396">_xlfn.IFS(Medical_Examinations!$D396&gt;6.5,"Diabetes",Medical_Examinations!$D396&gt;5.7,"Prediabetes",TRUE,"Normal")</f>
        <v>Diabetes</v>
      </c>
      <c r="F396" s="12" t="s">
        <v>10</v>
      </c>
      <c r="G396" s="12" t="s">
        <v>9</v>
      </c>
      <c r="H396" s="12" t="s">
        <v>9</v>
      </c>
      <c r="I396" s="12">
        <v>1</v>
      </c>
      <c r="J396" s="13" t="s">
        <v>9</v>
      </c>
    </row>
    <row r="397" spans="1:10" x14ac:dyDescent="0.3">
      <c r="A397" s="14" t="s">
        <v>406</v>
      </c>
      <c r="B397" s="15">
        <v>27.1</v>
      </c>
      <c r="C397" s="15" t="str" cm="1">
        <f t="array" ref="C397">_xlfn.IFS(Medical_Examinations!$B397&gt;=30,"Obesity",Medical_Examinations!$B397&gt;=25,"Overweight",Medical_Examinations!$B397&gt;=18.5,"Normal Weight",TRUE,"Underweight")</f>
        <v>Overweight</v>
      </c>
      <c r="D397" s="15">
        <v>9.0500000000000007</v>
      </c>
      <c r="E397" s="15" t="str" cm="1">
        <f t="array" ref="E397">_xlfn.IFS(Medical_Examinations!$D397&gt;6.5,"Diabetes",Medical_Examinations!$D397&gt;5.7,"Prediabetes",TRUE,"Normal")</f>
        <v>Diabetes</v>
      </c>
      <c r="F397" s="15" t="s">
        <v>9</v>
      </c>
      <c r="G397" s="15" t="s">
        <v>9</v>
      </c>
      <c r="H397" s="15" t="s">
        <v>9</v>
      </c>
      <c r="I397" s="15">
        <v>2</v>
      </c>
      <c r="J397" s="16" t="s">
        <v>9</v>
      </c>
    </row>
    <row r="398" spans="1:10" x14ac:dyDescent="0.3">
      <c r="A398" s="11" t="s">
        <v>407</v>
      </c>
      <c r="B398" s="12">
        <v>24.42</v>
      </c>
      <c r="C398" s="12" t="str" cm="1">
        <f t="array" ref="C398">_xlfn.IFS(Medical_Examinations!$B398&gt;=30,"Obesity",Medical_Examinations!$B398&gt;=25,"Overweight",Medical_Examinations!$B398&gt;=18.5,"Normal Weight",TRUE,"Underweight")</f>
        <v>Normal Weight</v>
      </c>
      <c r="D398" s="12">
        <v>11.31</v>
      </c>
      <c r="E398" s="12" t="str" cm="1">
        <f t="array" ref="E398">_xlfn.IFS(Medical_Examinations!$D398&gt;6.5,"Diabetes",Medical_Examinations!$D398&gt;5.7,"Prediabetes",TRUE,"Normal")</f>
        <v>Diabetes</v>
      </c>
      <c r="F398" s="12" t="s">
        <v>9</v>
      </c>
      <c r="G398" s="12" t="s">
        <v>9</v>
      </c>
      <c r="H398" s="12" t="s">
        <v>9</v>
      </c>
      <c r="I398" s="12">
        <v>0</v>
      </c>
      <c r="J398" s="13" t="s">
        <v>10</v>
      </c>
    </row>
    <row r="399" spans="1:10" x14ac:dyDescent="0.3">
      <c r="A399" s="14" t="s">
        <v>408</v>
      </c>
      <c r="B399" s="15">
        <v>26.695</v>
      </c>
      <c r="C399" s="15" t="str" cm="1">
        <f t="array" ref="C399">_xlfn.IFS(Medical_Examinations!$B399&gt;=30,"Obesity",Medical_Examinations!$B399&gt;=25,"Overweight",Medical_Examinations!$B399&gt;=18.5,"Normal Weight",TRUE,"Underweight")</f>
        <v>Overweight</v>
      </c>
      <c r="D399" s="15">
        <v>4.68</v>
      </c>
      <c r="E399" s="15" t="str" cm="1">
        <f t="array" ref="E399">_xlfn.IFS(Medical_Examinations!$D399&gt;6.5,"Diabetes",Medical_Examinations!$D399&gt;5.7,"Prediabetes",TRUE,"Normal")</f>
        <v>Normal</v>
      </c>
      <c r="F399" s="15" t="s">
        <v>10</v>
      </c>
      <c r="G399" s="15" t="s">
        <v>9</v>
      </c>
      <c r="H399" s="15" t="s">
        <v>9</v>
      </c>
      <c r="I399" s="15">
        <v>2</v>
      </c>
      <c r="J399" s="16" t="s">
        <v>10</v>
      </c>
    </row>
    <row r="400" spans="1:10" x14ac:dyDescent="0.3">
      <c r="A400" s="11" t="s">
        <v>409</v>
      </c>
      <c r="B400" s="12">
        <v>27.79</v>
      </c>
      <c r="C400" s="12" t="str" cm="1">
        <f t="array" ref="C400">_xlfn.IFS(Medical_Examinations!$B400&gt;=30,"Obesity",Medical_Examinations!$B400&gt;=25,"Overweight",Medical_Examinations!$B400&gt;=18.5,"Normal Weight",TRUE,"Underweight")</f>
        <v>Overweight</v>
      </c>
      <c r="D400" s="12">
        <v>6.05</v>
      </c>
      <c r="E400" s="12" t="str" cm="1">
        <f t="array" ref="E400">_xlfn.IFS(Medical_Examinations!$D400&gt;6.5,"Diabetes",Medical_Examinations!$D400&gt;5.7,"Prediabetes",TRUE,"Normal")</f>
        <v>Prediabetes</v>
      </c>
      <c r="F400" s="12" t="s">
        <v>10</v>
      </c>
      <c r="G400" s="12" t="s">
        <v>10</v>
      </c>
      <c r="H400" s="12" t="s">
        <v>9</v>
      </c>
      <c r="I400" s="12">
        <v>1</v>
      </c>
      <c r="J400" s="13" t="s">
        <v>10</v>
      </c>
    </row>
    <row r="401" spans="1:10" x14ac:dyDescent="0.3">
      <c r="A401" s="14" t="s">
        <v>410</v>
      </c>
      <c r="B401" s="15">
        <v>32.68</v>
      </c>
      <c r="C401" s="15" t="str" cm="1">
        <f t="array" ref="C401">_xlfn.IFS(Medical_Examinations!$B401&gt;=30,"Obesity",Medical_Examinations!$B401&gt;=25,"Overweight",Medical_Examinations!$B401&gt;=18.5,"Normal Weight",TRUE,"Underweight")</f>
        <v>Obesity</v>
      </c>
      <c r="D401" s="15">
        <v>4.68</v>
      </c>
      <c r="E401" s="15" t="str" cm="1">
        <f t="array" ref="E401">_xlfn.IFS(Medical_Examinations!$D401&gt;6.5,"Diabetes",Medical_Examinations!$D401&gt;5.7,"Prediabetes",TRUE,"Normal")</f>
        <v>Normal</v>
      </c>
      <c r="F401" s="15" t="s">
        <v>10</v>
      </c>
      <c r="G401" s="15" t="s">
        <v>9</v>
      </c>
      <c r="H401" s="15" t="s">
        <v>9</v>
      </c>
      <c r="I401" s="15">
        <v>0</v>
      </c>
      <c r="J401" s="16" t="s">
        <v>9</v>
      </c>
    </row>
    <row r="402" spans="1:10" x14ac:dyDescent="0.3">
      <c r="A402" s="11" t="s">
        <v>411</v>
      </c>
      <c r="B402" s="12">
        <v>26.4</v>
      </c>
      <c r="C402" s="12" t="str" cm="1">
        <f t="array" ref="C402">_xlfn.IFS(Medical_Examinations!$B402&gt;=30,"Obesity",Medical_Examinations!$B402&gt;=25,"Overweight",Medical_Examinations!$B402&gt;=18.5,"Normal Weight",TRUE,"Underweight")</f>
        <v>Overweight</v>
      </c>
      <c r="D402" s="12">
        <v>9.5</v>
      </c>
      <c r="E402" s="12" t="str" cm="1">
        <f t="array" ref="E402">_xlfn.IFS(Medical_Examinations!$D402&gt;6.5,"Diabetes",Medical_Examinations!$D402&gt;5.7,"Prediabetes",TRUE,"Normal")</f>
        <v>Diabetes</v>
      </c>
      <c r="F402" s="12" t="s">
        <v>10</v>
      </c>
      <c r="G402" s="12" t="s">
        <v>9</v>
      </c>
      <c r="H402" s="12" t="s">
        <v>9</v>
      </c>
      <c r="I402" s="12">
        <v>2</v>
      </c>
      <c r="J402" s="13" t="s">
        <v>9</v>
      </c>
    </row>
    <row r="403" spans="1:10" x14ac:dyDescent="0.3">
      <c r="A403" s="14" t="s">
        <v>412</v>
      </c>
      <c r="B403" s="15">
        <v>23.655000000000001</v>
      </c>
      <c r="C403" s="15" t="str" cm="1">
        <f t="array" ref="C403">_xlfn.IFS(Medical_Examinations!$B403&gt;=30,"Obesity",Medical_Examinations!$B403&gt;=25,"Overweight",Medical_Examinations!$B403&gt;=18.5,"Normal Weight",TRUE,"Underweight")</f>
        <v>Normal Weight</v>
      </c>
      <c r="D403" s="15">
        <v>10.84</v>
      </c>
      <c r="E403" s="15" t="str" cm="1">
        <f t="array" ref="E403">_xlfn.IFS(Medical_Examinations!$D403&gt;6.5,"Diabetes",Medical_Examinations!$D403&gt;5.7,"Prediabetes",TRUE,"Normal")</f>
        <v>Diabetes</v>
      </c>
      <c r="F403" s="15" t="s">
        <v>10</v>
      </c>
      <c r="G403" s="15" t="s">
        <v>9</v>
      </c>
      <c r="H403" s="15" t="s">
        <v>19</v>
      </c>
      <c r="I403" s="15">
        <v>1</v>
      </c>
      <c r="J403" s="16" t="s">
        <v>9</v>
      </c>
    </row>
    <row r="404" spans="1:10" x14ac:dyDescent="0.3">
      <c r="A404" s="11" t="s">
        <v>413</v>
      </c>
      <c r="B404" s="12">
        <v>27.36</v>
      </c>
      <c r="C404" s="12" t="str" cm="1">
        <f t="array" ref="C404">_xlfn.IFS(Medical_Examinations!$B404&gt;=30,"Obesity",Medical_Examinations!$B404&gt;=25,"Overweight",Medical_Examinations!$B404&gt;=18.5,"Normal Weight",TRUE,"Underweight")</f>
        <v>Overweight</v>
      </c>
      <c r="D404" s="12">
        <v>5.88</v>
      </c>
      <c r="E404" s="12" t="str" cm="1">
        <f t="array" ref="E404">_xlfn.IFS(Medical_Examinations!$D404&gt;6.5,"Diabetes",Medical_Examinations!$D404&gt;5.7,"Prediabetes",TRUE,"Normal")</f>
        <v>Prediabetes</v>
      </c>
      <c r="F404" s="12" t="s">
        <v>9</v>
      </c>
      <c r="G404" s="12" t="s">
        <v>9</v>
      </c>
      <c r="H404" s="12" t="s">
        <v>9</v>
      </c>
      <c r="I404" s="12">
        <v>2</v>
      </c>
      <c r="J404" s="13" t="s">
        <v>9</v>
      </c>
    </row>
    <row r="405" spans="1:10" x14ac:dyDescent="0.3">
      <c r="A405" s="14" t="s">
        <v>414</v>
      </c>
      <c r="B405" s="15">
        <v>27.82</v>
      </c>
      <c r="C405" s="15" t="str" cm="1">
        <f t="array" ref="C405">_xlfn.IFS(Medical_Examinations!$B405&gt;=30,"Obesity",Medical_Examinations!$B405&gt;=25,"Overweight",Medical_Examinations!$B405&gt;=18.5,"Normal Weight",TRUE,"Underweight")</f>
        <v>Overweight</v>
      </c>
      <c r="D405" s="15">
        <v>5.24</v>
      </c>
      <c r="E405" s="15" t="str" cm="1">
        <f t="array" ref="E405">_xlfn.IFS(Medical_Examinations!$D405&gt;6.5,"Diabetes",Medical_Examinations!$D405&gt;5.7,"Prediabetes",TRUE,"Normal")</f>
        <v>Normal</v>
      </c>
      <c r="F405" s="15" t="s">
        <v>10</v>
      </c>
      <c r="G405" s="15" t="s">
        <v>9</v>
      </c>
      <c r="H405" s="15" t="s">
        <v>9</v>
      </c>
      <c r="I405" s="15">
        <v>0</v>
      </c>
      <c r="J405" s="16" t="s">
        <v>10</v>
      </c>
    </row>
    <row r="406" spans="1:10" x14ac:dyDescent="0.3">
      <c r="A406" s="11" t="s">
        <v>415</v>
      </c>
      <c r="B406" s="12">
        <v>25.46</v>
      </c>
      <c r="C406" s="12" t="str" cm="1">
        <f t="array" ref="C406">_xlfn.IFS(Medical_Examinations!$B406&gt;=30,"Obesity",Medical_Examinations!$B406&gt;=25,"Overweight",Medical_Examinations!$B406&gt;=18.5,"Normal Weight",TRUE,"Underweight")</f>
        <v>Overweight</v>
      </c>
      <c r="D406" s="12">
        <v>11.75</v>
      </c>
      <c r="E406" s="12" t="str" cm="1">
        <f t="array" ref="E406">_xlfn.IFS(Medical_Examinations!$D406&gt;6.5,"Diabetes",Medical_Examinations!$D406&gt;5.7,"Prediabetes",TRUE,"Normal")</f>
        <v>Diabetes</v>
      </c>
      <c r="F406" s="12" t="s">
        <v>9</v>
      </c>
      <c r="G406" s="12" t="s">
        <v>9</v>
      </c>
      <c r="H406" s="12" t="s">
        <v>9</v>
      </c>
      <c r="I406" s="12">
        <v>0</v>
      </c>
      <c r="J406" s="13" t="s">
        <v>9</v>
      </c>
    </row>
    <row r="407" spans="1:10" x14ac:dyDescent="0.3">
      <c r="A407" s="14" t="s">
        <v>416</v>
      </c>
      <c r="B407" s="15">
        <v>25.1</v>
      </c>
      <c r="C407" s="15" t="str" cm="1">
        <f t="array" ref="C407">_xlfn.IFS(Medical_Examinations!$B407&gt;=30,"Obesity",Medical_Examinations!$B407&gt;=25,"Overweight",Medical_Examinations!$B407&gt;=18.5,"Normal Weight",TRUE,"Underweight")</f>
        <v>Overweight</v>
      </c>
      <c r="D407" s="15">
        <v>6.97</v>
      </c>
      <c r="E407" s="15" t="str" cm="1">
        <f t="array" ref="E407">_xlfn.IFS(Medical_Examinations!$D407&gt;6.5,"Diabetes",Medical_Examinations!$D407&gt;5.7,"Prediabetes",TRUE,"Normal")</f>
        <v>Diabetes</v>
      </c>
      <c r="F407" s="15" t="s">
        <v>9</v>
      </c>
      <c r="G407" s="15" t="s">
        <v>9</v>
      </c>
      <c r="H407" s="15" t="s">
        <v>9</v>
      </c>
      <c r="I407" s="15">
        <v>0</v>
      </c>
      <c r="J407" s="16" t="s">
        <v>10</v>
      </c>
    </row>
    <row r="408" spans="1:10" x14ac:dyDescent="0.3">
      <c r="A408" s="11" t="s">
        <v>417</v>
      </c>
      <c r="B408" s="12">
        <v>32.11</v>
      </c>
      <c r="C408" s="12" t="str" cm="1">
        <f t="array" ref="C408">_xlfn.IFS(Medical_Examinations!$B408&gt;=30,"Obesity",Medical_Examinations!$B408&gt;=25,"Overweight",Medical_Examinations!$B408&gt;=18.5,"Normal Weight",TRUE,"Underweight")</f>
        <v>Obesity</v>
      </c>
      <c r="D408" s="12">
        <v>4.76</v>
      </c>
      <c r="E408" s="12" t="str" cm="1">
        <f t="array" ref="E408">_xlfn.IFS(Medical_Examinations!$D408&gt;6.5,"Diabetes",Medical_Examinations!$D408&gt;5.7,"Prediabetes",TRUE,"Normal")</f>
        <v>Normal</v>
      </c>
      <c r="F408" s="12" t="s">
        <v>9</v>
      </c>
      <c r="G408" s="12" t="s">
        <v>9</v>
      </c>
      <c r="H408" s="12" t="s">
        <v>9</v>
      </c>
      <c r="I408" s="12">
        <v>2</v>
      </c>
      <c r="J408" s="13" t="s">
        <v>9</v>
      </c>
    </row>
    <row r="409" spans="1:10" x14ac:dyDescent="0.3">
      <c r="A409" s="14" t="s">
        <v>418</v>
      </c>
      <c r="B409" s="15">
        <v>29.8</v>
      </c>
      <c r="C409" s="15" t="str" cm="1">
        <f t="array" ref="C409">_xlfn.IFS(Medical_Examinations!$B409&gt;=30,"Obesity",Medical_Examinations!$B409&gt;=25,"Overweight",Medical_Examinations!$B409&gt;=18.5,"Normal Weight",TRUE,"Underweight")</f>
        <v>Overweight</v>
      </c>
      <c r="D409" s="15">
        <v>8.24</v>
      </c>
      <c r="E409" s="15" t="str" cm="1">
        <f t="array" ref="E409">_xlfn.IFS(Medical_Examinations!$D409&gt;6.5,"Diabetes",Medical_Examinations!$D409&gt;5.7,"Prediabetes",TRUE,"Normal")</f>
        <v>Diabetes</v>
      </c>
      <c r="F409" s="15" t="s">
        <v>10</v>
      </c>
      <c r="G409" s="15" t="s">
        <v>9</v>
      </c>
      <c r="H409" s="15" t="s">
        <v>9</v>
      </c>
      <c r="I409" s="15">
        <v>1</v>
      </c>
      <c r="J409" s="16" t="s">
        <v>10</v>
      </c>
    </row>
    <row r="410" spans="1:10" x14ac:dyDescent="0.3">
      <c r="A410" s="11" t="s">
        <v>419</v>
      </c>
      <c r="B410" s="12">
        <v>24.01</v>
      </c>
      <c r="C410" s="12" t="str" cm="1">
        <f t="array" ref="C410">_xlfn.IFS(Medical_Examinations!$B410&gt;=30,"Obesity",Medical_Examinations!$B410&gt;=25,"Overweight",Medical_Examinations!$B410&gt;=18.5,"Normal Weight",TRUE,"Underweight")</f>
        <v>Normal Weight</v>
      </c>
      <c r="D410" s="12">
        <v>4.76</v>
      </c>
      <c r="E410" s="12" t="str" cm="1">
        <f t="array" ref="E410">_xlfn.IFS(Medical_Examinations!$D410&gt;6.5,"Diabetes",Medical_Examinations!$D410&gt;5.7,"Prediabetes",TRUE,"Normal")</f>
        <v>Normal</v>
      </c>
      <c r="F410" s="12" t="s">
        <v>9</v>
      </c>
      <c r="G410" s="12" t="s">
        <v>9</v>
      </c>
      <c r="H410" s="12" t="s">
        <v>9</v>
      </c>
      <c r="I410" s="12">
        <v>1</v>
      </c>
      <c r="J410" s="13" t="s">
        <v>10</v>
      </c>
    </row>
    <row r="411" spans="1:10" x14ac:dyDescent="0.3">
      <c r="A411" s="14" t="s">
        <v>420</v>
      </c>
      <c r="B411" s="15">
        <v>23.21</v>
      </c>
      <c r="C411" s="15" t="str" cm="1">
        <f t="array" ref="C411">_xlfn.IFS(Medical_Examinations!$B411&gt;=30,"Obesity",Medical_Examinations!$B411&gt;=25,"Overweight",Medical_Examinations!$B411&gt;=18.5,"Normal Weight",TRUE,"Underweight")</f>
        <v>Normal Weight</v>
      </c>
      <c r="D411" s="15">
        <v>6.03</v>
      </c>
      <c r="E411" s="15" t="str" cm="1">
        <f t="array" ref="E411">_xlfn.IFS(Medical_Examinations!$D411&gt;6.5,"Diabetes",Medical_Examinations!$D411&gt;5.7,"Prediabetes",TRUE,"Normal")</f>
        <v>Prediabetes</v>
      </c>
      <c r="F411" s="15" t="s">
        <v>9</v>
      </c>
      <c r="G411" s="15" t="s">
        <v>9</v>
      </c>
      <c r="H411" s="15" t="s">
        <v>9</v>
      </c>
      <c r="I411" s="15">
        <v>1</v>
      </c>
      <c r="J411" s="16" t="s">
        <v>9</v>
      </c>
    </row>
    <row r="412" spans="1:10" x14ac:dyDescent="0.3">
      <c r="A412" s="11" t="s">
        <v>421</v>
      </c>
      <c r="B412" s="12">
        <v>21.2</v>
      </c>
      <c r="C412" s="12" t="str" cm="1">
        <f t="array" ref="C412">_xlfn.IFS(Medical_Examinations!$B412&gt;=30,"Obesity",Medical_Examinations!$B412&gt;=25,"Overweight",Medical_Examinations!$B412&gt;=18.5,"Normal Weight",TRUE,"Underweight")</f>
        <v>Normal Weight</v>
      </c>
      <c r="D412" s="12">
        <v>4.07</v>
      </c>
      <c r="E412" s="12" t="str" cm="1">
        <f t="array" ref="E412">_xlfn.IFS(Medical_Examinations!$D412&gt;6.5,"Diabetes",Medical_Examinations!$D412&gt;5.7,"Prediabetes",TRUE,"Normal")</f>
        <v>Normal</v>
      </c>
      <c r="F412" s="12" t="s">
        <v>10</v>
      </c>
      <c r="G412" s="12" t="s">
        <v>9</v>
      </c>
      <c r="H412" s="12" t="s">
        <v>9</v>
      </c>
      <c r="I412" s="12">
        <v>1</v>
      </c>
      <c r="J412" s="13" t="s">
        <v>10</v>
      </c>
    </row>
    <row r="413" spans="1:10" x14ac:dyDescent="0.3">
      <c r="A413" s="14" t="s">
        <v>422</v>
      </c>
      <c r="B413" s="15">
        <v>28.215</v>
      </c>
      <c r="C413" s="15" t="str" cm="1">
        <f t="array" ref="C413">_xlfn.IFS(Medical_Examinations!$B413&gt;=30,"Obesity",Medical_Examinations!$B413&gt;=25,"Overweight",Medical_Examinations!$B413&gt;=18.5,"Normal Weight",TRUE,"Underweight")</f>
        <v>Overweight</v>
      </c>
      <c r="D413" s="15">
        <v>8.26</v>
      </c>
      <c r="E413" s="15" t="str" cm="1">
        <f t="array" ref="E413">_xlfn.IFS(Medical_Examinations!$D413&gt;6.5,"Diabetes",Medical_Examinations!$D413&gt;5.7,"Prediabetes",TRUE,"Normal")</f>
        <v>Diabetes</v>
      </c>
      <c r="F413" s="15" t="s">
        <v>10</v>
      </c>
      <c r="G413" s="15" t="s">
        <v>9</v>
      </c>
      <c r="H413" s="15" t="s">
        <v>9</v>
      </c>
      <c r="I413" s="15">
        <v>1</v>
      </c>
      <c r="J413" s="16" t="s">
        <v>10</v>
      </c>
    </row>
    <row r="414" spans="1:10" x14ac:dyDescent="0.3">
      <c r="A414" s="11" t="s">
        <v>423</v>
      </c>
      <c r="B414" s="12">
        <v>38.094999999999999</v>
      </c>
      <c r="C414" s="12" t="str" cm="1">
        <f t="array" ref="C414">_xlfn.IFS(Medical_Examinations!$B414&gt;=30,"Obesity",Medical_Examinations!$B414&gt;=25,"Overweight",Medical_Examinations!$B414&gt;=18.5,"Normal Weight",TRUE,"Underweight")</f>
        <v>Obesity</v>
      </c>
      <c r="D414" s="12">
        <v>4.76</v>
      </c>
      <c r="E414" s="12" t="str" cm="1">
        <f t="array" ref="E414">_xlfn.IFS(Medical_Examinations!$D414&gt;6.5,"Diabetes",Medical_Examinations!$D414&gt;5.7,"Prediabetes",TRUE,"Normal")</f>
        <v>Normal</v>
      </c>
      <c r="F414" s="12" t="s">
        <v>9</v>
      </c>
      <c r="G414" s="12" t="s">
        <v>9</v>
      </c>
      <c r="H414" s="12" t="s">
        <v>9</v>
      </c>
      <c r="I414" s="12">
        <v>1</v>
      </c>
      <c r="J414" s="13" t="s">
        <v>9</v>
      </c>
    </row>
    <row r="415" spans="1:10" x14ac:dyDescent="0.3">
      <c r="A415" s="14" t="s">
        <v>424</v>
      </c>
      <c r="B415" s="15">
        <v>22.61</v>
      </c>
      <c r="C415" s="15" t="str" cm="1">
        <f t="array" ref="C415">_xlfn.IFS(Medical_Examinations!$B415&gt;=30,"Obesity",Medical_Examinations!$B415&gt;=25,"Overweight",Medical_Examinations!$B415&gt;=18.5,"Normal Weight",TRUE,"Underweight")</f>
        <v>Normal Weight</v>
      </c>
      <c r="D415" s="15">
        <v>6.13</v>
      </c>
      <c r="E415" s="15" t="str" cm="1">
        <f t="array" ref="E415">_xlfn.IFS(Medical_Examinations!$D415&gt;6.5,"Diabetes",Medical_Examinations!$D415&gt;5.7,"Prediabetes",TRUE,"Normal")</f>
        <v>Prediabetes</v>
      </c>
      <c r="F415" s="15" t="s">
        <v>10</v>
      </c>
      <c r="G415" s="15" t="s">
        <v>9</v>
      </c>
      <c r="H415" s="15" t="s">
        <v>19</v>
      </c>
      <c r="I415" s="15">
        <v>1</v>
      </c>
      <c r="J415" s="16" t="s">
        <v>10</v>
      </c>
    </row>
    <row r="416" spans="1:10" x14ac:dyDescent="0.3">
      <c r="A416" s="11" t="s">
        <v>425</v>
      </c>
      <c r="B416" s="12">
        <v>24.32</v>
      </c>
      <c r="C416" s="12" t="str" cm="1">
        <f t="array" ref="C416">_xlfn.IFS(Medical_Examinations!$B416&gt;=30,"Obesity",Medical_Examinations!$B416&gt;=25,"Overweight",Medical_Examinations!$B416&gt;=18.5,"Normal Weight",TRUE,"Underweight")</f>
        <v>Normal Weight</v>
      </c>
      <c r="D416" s="12">
        <v>10.47</v>
      </c>
      <c r="E416" s="12" t="str" cm="1">
        <f t="array" ref="E416">_xlfn.IFS(Medical_Examinations!$D416&gt;6.5,"Diabetes",Medical_Examinations!$D416&gt;5.7,"Prediabetes",TRUE,"Normal")</f>
        <v>Diabetes</v>
      </c>
      <c r="F416" s="12" t="s">
        <v>10</v>
      </c>
      <c r="G416" s="12" t="s">
        <v>9</v>
      </c>
      <c r="H416" s="12" t="s">
        <v>9</v>
      </c>
      <c r="I416" s="12">
        <v>2</v>
      </c>
      <c r="J416" s="13" t="s">
        <v>10</v>
      </c>
    </row>
    <row r="417" spans="1:10" x14ac:dyDescent="0.3">
      <c r="A417" s="14" t="s">
        <v>426</v>
      </c>
      <c r="B417" s="15">
        <v>20.96</v>
      </c>
      <c r="C417" s="15" t="str" cm="1">
        <f t="array" ref="C417">_xlfn.IFS(Medical_Examinations!$B417&gt;=30,"Obesity",Medical_Examinations!$B417&gt;=25,"Overweight",Medical_Examinations!$B417&gt;=18.5,"Normal Weight",TRUE,"Underweight")</f>
        <v>Normal Weight</v>
      </c>
      <c r="D417" s="15">
        <v>4.04</v>
      </c>
      <c r="E417" s="15" t="str" cm="1">
        <f t="array" ref="E417">_xlfn.IFS(Medical_Examinations!$D417&gt;6.5,"Diabetes",Medical_Examinations!$D417&gt;5.7,"Prediabetes",TRUE,"Normal")</f>
        <v>Normal</v>
      </c>
      <c r="F417" s="15" t="s">
        <v>10</v>
      </c>
      <c r="G417" s="15" t="s">
        <v>9</v>
      </c>
      <c r="H417" s="15" t="s">
        <v>9</v>
      </c>
      <c r="I417" s="15">
        <v>1</v>
      </c>
      <c r="J417" s="16" t="s">
        <v>10</v>
      </c>
    </row>
    <row r="418" spans="1:10" x14ac:dyDescent="0.3">
      <c r="A418" s="11" t="s">
        <v>427</v>
      </c>
      <c r="B418" s="12">
        <v>19.68</v>
      </c>
      <c r="C418" s="12" t="str" cm="1">
        <f t="array" ref="C418">_xlfn.IFS(Medical_Examinations!$B418&gt;=30,"Obesity",Medical_Examinations!$B418&gt;=25,"Overweight",Medical_Examinations!$B418&gt;=18.5,"Normal Weight",TRUE,"Underweight")</f>
        <v>Normal Weight</v>
      </c>
      <c r="D418" s="12">
        <v>5.74</v>
      </c>
      <c r="E418" s="12" t="str" cm="1">
        <f t="array" ref="E418">_xlfn.IFS(Medical_Examinations!$D418&gt;6.5,"Diabetes",Medical_Examinations!$D418&gt;5.7,"Prediabetes",TRUE,"Normal")</f>
        <v>Prediabetes</v>
      </c>
      <c r="F418" s="12" t="s">
        <v>9</v>
      </c>
      <c r="G418" s="12" t="s">
        <v>9</v>
      </c>
      <c r="H418" s="12" t="s">
        <v>9</v>
      </c>
      <c r="I418" s="12">
        <v>0</v>
      </c>
      <c r="J418" s="13" t="s">
        <v>10</v>
      </c>
    </row>
    <row r="419" spans="1:10" x14ac:dyDescent="0.3">
      <c r="A419" s="14" t="s">
        <v>428</v>
      </c>
      <c r="B419" s="15">
        <v>18.100000000000001</v>
      </c>
      <c r="C419" s="15" t="str" cm="1">
        <f t="array" ref="C419">_xlfn.IFS(Medical_Examinations!$B419&gt;=30,"Obesity",Medical_Examinations!$B419&gt;=25,"Overweight",Medical_Examinations!$B419&gt;=18.5,"Normal Weight",TRUE,"Underweight")</f>
        <v>Underweight</v>
      </c>
      <c r="D419" s="15">
        <v>6.33</v>
      </c>
      <c r="E419" s="15" t="str" cm="1">
        <f t="array" ref="E419">_xlfn.IFS(Medical_Examinations!$D419&gt;6.5,"Diabetes",Medical_Examinations!$D419&gt;5.7,"Prediabetes",TRUE,"Normal")</f>
        <v>Prediabetes</v>
      </c>
      <c r="F419" s="15" t="s">
        <v>9</v>
      </c>
      <c r="G419" s="15" t="s">
        <v>9</v>
      </c>
      <c r="H419" s="15" t="s">
        <v>9</v>
      </c>
      <c r="I419" s="15">
        <v>1</v>
      </c>
      <c r="J419" s="16" t="s">
        <v>10</v>
      </c>
    </row>
    <row r="420" spans="1:10" x14ac:dyDescent="0.3">
      <c r="A420" s="11" t="s">
        <v>429</v>
      </c>
      <c r="B420" s="12">
        <v>29.64</v>
      </c>
      <c r="C420" s="12" t="str" cm="1">
        <f t="array" ref="C420">_xlfn.IFS(Medical_Examinations!$B420&gt;=30,"Obesity",Medical_Examinations!$B420&gt;=25,"Overweight",Medical_Examinations!$B420&gt;=18.5,"Normal Weight",TRUE,"Underweight")</f>
        <v>Overweight</v>
      </c>
      <c r="D420" s="12">
        <v>4.28</v>
      </c>
      <c r="E420" s="12" t="str" cm="1">
        <f t="array" ref="E420">_xlfn.IFS(Medical_Examinations!$D420&gt;6.5,"Diabetes",Medical_Examinations!$D420&gt;5.7,"Prediabetes",TRUE,"Normal")</f>
        <v>Normal</v>
      </c>
      <c r="F420" s="12" t="s">
        <v>10</v>
      </c>
      <c r="G420" s="12" t="s">
        <v>9</v>
      </c>
      <c r="H420" s="12" t="s">
        <v>9</v>
      </c>
      <c r="I420" s="12">
        <v>0</v>
      </c>
      <c r="J420" s="13" t="s">
        <v>9</v>
      </c>
    </row>
    <row r="421" spans="1:10" x14ac:dyDescent="0.3">
      <c r="A421" s="14" t="s">
        <v>430</v>
      </c>
      <c r="B421" s="15">
        <v>25.3</v>
      </c>
      <c r="C421" s="15" t="str" cm="1">
        <f t="array" ref="C421">_xlfn.IFS(Medical_Examinations!$B421&gt;=30,"Obesity",Medical_Examinations!$B421&gt;=25,"Overweight",Medical_Examinations!$B421&gt;=18.5,"Normal Weight",TRUE,"Underweight")</f>
        <v>Overweight</v>
      </c>
      <c r="D421" s="15">
        <v>9.4700000000000006</v>
      </c>
      <c r="E421" s="15" t="str" cm="1">
        <f t="array" ref="E421">_xlfn.IFS(Medical_Examinations!$D421&gt;6.5,"Diabetes",Medical_Examinations!$D421&gt;5.7,"Prediabetes",TRUE,"Normal")</f>
        <v>Diabetes</v>
      </c>
      <c r="F421" s="15" t="s">
        <v>10</v>
      </c>
      <c r="G421" s="15" t="s">
        <v>9</v>
      </c>
      <c r="H421" s="15" t="s">
        <v>9</v>
      </c>
      <c r="I421" s="15">
        <v>2</v>
      </c>
      <c r="J421" s="16" t="s">
        <v>10</v>
      </c>
    </row>
    <row r="422" spans="1:10" x14ac:dyDescent="0.3">
      <c r="A422" s="11" t="s">
        <v>431</v>
      </c>
      <c r="B422" s="12">
        <v>27.6</v>
      </c>
      <c r="C422" s="12" t="str" cm="1">
        <f t="array" ref="C422">_xlfn.IFS(Medical_Examinations!$B422&gt;=30,"Obesity",Medical_Examinations!$B422&gt;=25,"Overweight",Medical_Examinations!$B422&gt;=18.5,"Normal Weight",TRUE,"Underweight")</f>
        <v>Overweight</v>
      </c>
      <c r="D422" s="12">
        <v>4.8499999999999996</v>
      </c>
      <c r="E422" s="12" t="str" cm="1">
        <f t="array" ref="E422">_xlfn.IFS(Medical_Examinations!$D422&gt;6.5,"Diabetes",Medical_Examinations!$D422&gt;5.7,"Prediabetes",TRUE,"Normal")</f>
        <v>Normal</v>
      </c>
      <c r="F422" s="12" t="s">
        <v>10</v>
      </c>
      <c r="G422" s="12" t="s">
        <v>9</v>
      </c>
      <c r="H422" s="12" t="s">
        <v>9</v>
      </c>
      <c r="I422" s="12">
        <v>0</v>
      </c>
      <c r="J422" s="13" t="s">
        <v>9</v>
      </c>
    </row>
    <row r="423" spans="1:10" x14ac:dyDescent="0.3">
      <c r="A423" s="14" t="s">
        <v>432</v>
      </c>
      <c r="B423" s="15">
        <v>27.645</v>
      </c>
      <c r="C423" s="15" t="str" cm="1">
        <f t="array" ref="C423">_xlfn.IFS(Medical_Examinations!$B423&gt;=30,"Obesity",Medical_Examinations!$B423&gt;=25,"Overweight",Medical_Examinations!$B423&gt;=18.5,"Normal Weight",TRUE,"Underweight")</f>
        <v>Overweight</v>
      </c>
      <c r="D423" s="15">
        <v>11.03</v>
      </c>
      <c r="E423" s="15" t="str" cm="1">
        <f t="array" ref="E423">_xlfn.IFS(Medical_Examinations!$D423&gt;6.5,"Diabetes",Medical_Examinations!$D423&gt;5.7,"Prediabetes",TRUE,"Normal")</f>
        <v>Diabetes</v>
      </c>
      <c r="F423" s="15" t="s">
        <v>10</v>
      </c>
      <c r="G423" s="15" t="s">
        <v>9</v>
      </c>
      <c r="H423" s="15" t="s">
        <v>9</v>
      </c>
      <c r="I423" s="15">
        <v>1</v>
      </c>
      <c r="J423" s="16" t="s">
        <v>10</v>
      </c>
    </row>
    <row r="424" spans="1:10" x14ac:dyDescent="0.3">
      <c r="A424" s="11" t="s">
        <v>433</v>
      </c>
      <c r="B424" s="12">
        <v>27.6</v>
      </c>
      <c r="C424" s="12" t="str" cm="1">
        <f t="array" ref="C424">_xlfn.IFS(Medical_Examinations!$B424&gt;=30,"Obesity",Medical_Examinations!$B424&gt;=25,"Overweight",Medical_Examinations!$B424&gt;=18.5,"Normal Weight",TRUE,"Underweight")</f>
        <v>Overweight</v>
      </c>
      <c r="D424" s="12">
        <v>5.22</v>
      </c>
      <c r="E424" s="12" t="str" cm="1">
        <f t="array" ref="E424">_xlfn.IFS(Medical_Examinations!$D424&gt;6.5,"Diabetes",Medical_Examinations!$D424&gt;5.7,"Prediabetes",TRUE,"Normal")</f>
        <v>Normal</v>
      </c>
      <c r="F424" s="12" t="s">
        <v>9</v>
      </c>
      <c r="G424" s="12" t="s">
        <v>9</v>
      </c>
      <c r="H424" s="12" t="s">
        <v>9</v>
      </c>
      <c r="I424" s="12">
        <v>2</v>
      </c>
      <c r="J424" s="13" t="s">
        <v>10</v>
      </c>
    </row>
    <row r="425" spans="1:10" x14ac:dyDescent="0.3">
      <c r="A425" s="14" t="s">
        <v>434</v>
      </c>
      <c r="B425" s="15">
        <v>25.08</v>
      </c>
      <c r="C425" s="15" t="str" cm="1">
        <f t="array" ref="C425">_xlfn.IFS(Medical_Examinations!$B425&gt;=30,"Obesity",Medical_Examinations!$B425&gt;=25,"Overweight",Medical_Examinations!$B425&gt;=18.5,"Normal Weight",TRUE,"Underweight")</f>
        <v>Overweight</v>
      </c>
      <c r="D425" s="15">
        <v>9.52</v>
      </c>
      <c r="E425" s="15" t="str" cm="1">
        <f t="array" ref="E425">_xlfn.IFS(Medical_Examinations!$D425&gt;6.5,"Diabetes",Medical_Examinations!$D425&gt;5.7,"Prediabetes",TRUE,"Normal")</f>
        <v>Diabetes</v>
      </c>
      <c r="F425" s="15" t="s">
        <v>10</v>
      </c>
      <c r="G425" s="15" t="s">
        <v>9</v>
      </c>
      <c r="H425" s="15" t="s">
        <v>9</v>
      </c>
      <c r="I425" s="15">
        <v>2</v>
      </c>
      <c r="J425" s="16" t="s">
        <v>9</v>
      </c>
    </row>
    <row r="426" spans="1:10" x14ac:dyDescent="0.3">
      <c r="A426" s="11" t="s">
        <v>435</v>
      </c>
      <c r="B426" s="12">
        <v>30.02</v>
      </c>
      <c r="C426" s="12" t="str" cm="1">
        <f t="array" ref="C426">_xlfn.IFS(Medical_Examinations!$B426&gt;=30,"Obesity",Medical_Examinations!$B426&gt;=25,"Overweight",Medical_Examinations!$B426&gt;=18.5,"Normal Weight",TRUE,"Underweight")</f>
        <v>Obesity</v>
      </c>
      <c r="D426" s="12">
        <v>11.09</v>
      </c>
      <c r="E426" s="12" t="str" cm="1">
        <f t="array" ref="E426">_xlfn.IFS(Medical_Examinations!$D426&gt;6.5,"Diabetes",Medical_Examinations!$D426&gt;5.7,"Prediabetes",TRUE,"Normal")</f>
        <v>Diabetes</v>
      </c>
      <c r="F426" s="12" t="s">
        <v>9</v>
      </c>
      <c r="G426" s="12" t="s">
        <v>9</v>
      </c>
      <c r="H426" s="12" t="s">
        <v>9</v>
      </c>
      <c r="I426" s="12">
        <v>0</v>
      </c>
      <c r="J426" s="13" t="s">
        <v>9</v>
      </c>
    </row>
    <row r="427" spans="1:10" x14ac:dyDescent="0.3">
      <c r="A427" s="14" t="s">
        <v>436</v>
      </c>
      <c r="B427" s="15">
        <v>27.36</v>
      </c>
      <c r="C427" s="15" t="str" cm="1">
        <f t="array" ref="C427">_xlfn.IFS(Medical_Examinations!$B427&gt;=30,"Obesity",Medical_Examinations!$B427&gt;=25,"Overweight",Medical_Examinations!$B427&gt;=18.5,"Normal Weight",TRUE,"Underweight")</f>
        <v>Overweight</v>
      </c>
      <c r="D427" s="15">
        <v>9.4499999999999993</v>
      </c>
      <c r="E427" s="15" t="str" cm="1">
        <f t="array" ref="E427">_xlfn.IFS(Medical_Examinations!$D427&gt;6.5,"Diabetes",Medical_Examinations!$D427&gt;5.7,"Prediabetes",TRUE,"Normal")</f>
        <v>Diabetes</v>
      </c>
      <c r="F427" s="15" t="s">
        <v>10</v>
      </c>
      <c r="G427" s="15" t="s">
        <v>9</v>
      </c>
      <c r="H427" s="15" t="s">
        <v>9</v>
      </c>
      <c r="I427" s="15">
        <v>2</v>
      </c>
      <c r="J427" s="16" t="s">
        <v>10</v>
      </c>
    </row>
    <row r="428" spans="1:10" x14ac:dyDescent="0.3">
      <c r="A428" s="11" t="s">
        <v>437</v>
      </c>
      <c r="B428" s="12">
        <v>22.2</v>
      </c>
      <c r="C428" s="12" t="str" cm="1">
        <f t="array" ref="C428">_xlfn.IFS(Medical_Examinations!$B428&gt;=30,"Obesity",Medical_Examinations!$B428&gt;=25,"Overweight",Medical_Examinations!$B428&gt;=18.5,"Normal Weight",TRUE,"Underweight")</f>
        <v>Normal Weight</v>
      </c>
      <c r="D428" s="12">
        <v>5.51</v>
      </c>
      <c r="E428" s="12" t="str" cm="1">
        <f t="array" ref="E428">_xlfn.IFS(Medical_Examinations!$D428&gt;6.5,"Diabetes",Medical_Examinations!$D428&gt;5.7,"Prediabetes",TRUE,"Normal")</f>
        <v>Normal</v>
      </c>
      <c r="F428" s="12" t="s">
        <v>9</v>
      </c>
      <c r="G428" s="12" t="s">
        <v>9</v>
      </c>
      <c r="H428" s="12" t="s">
        <v>9</v>
      </c>
      <c r="I428" s="12">
        <v>0</v>
      </c>
      <c r="J428" s="13" t="s">
        <v>10</v>
      </c>
    </row>
    <row r="429" spans="1:10" x14ac:dyDescent="0.3">
      <c r="A429" s="14" t="s">
        <v>438</v>
      </c>
      <c r="B429" s="15">
        <v>25.71</v>
      </c>
      <c r="C429" s="15" t="str" cm="1">
        <f t="array" ref="C429">_xlfn.IFS(Medical_Examinations!$B429&gt;=30,"Obesity",Medical_Examinations!$B429&gt;=25,"Overweight",Medical_Examinations!$B429&gt;=18.5,"Normal Weight",TRUE,"Underweight")</f>
        <v>Overweight</v>
      </c>
      <c r="D429" s="15">
        <v>4.18</v>
      </c>
      <c r="E429" s="15" t="str" cm="1">
        <f t="array" ref="E429">_xlfn.IFS(Medical_Examinations!$D429&gt;6.5,"Diabetes",Medical_Examinations!$D429&gt;5.7,"Prediabetes",TRUE,"Normal")</f>
        <v>Normal</v>
      </c>
      <c r="F429" s="15" t="s">
        <v>9</v>
      </c>
      <c r="G429" s="15" t="s">
        <v>10</v>
      </c>
      <c r="H429" s="15" t="s">
        <v>9</v>
      </c>
      <c r="I429" s="15">
        <v>1</v>
      </c>
      <c r="J429" s="16" t="s">
        <v>10</v>
      </c>
    </row>
    <row r="430" spans="1:10" x14ac:dyDescent="0.3">
      <c r="A430" s="11" t="s">
        <v>439</v>
      </c>
      <c r="B430" s="12">
        <v>41.91</v>
      </c>
      <c r="C430" s="12" t="str" cm="1">
        <f t="array" ref="C430">_xlfn.IFS(Medical_Examinations!$B430&gt;=30,"Obesity",Medical_Examinations!$B430&gt;=25,"Overweight",Medical_Examinations!$B430&gt;=18.5,"Normal Weight",TRUE,"Underweight")</f>
        <v>Obesity</v>
      </c>
      <c r="D430" s="12">
        <v>5.98</v>
      </c>
      <c r="E430" s="12" t="str" cm="1">
        <f t="array" ref="E430">_xlfn.IFS(Medical_Examinations!$D430&gt;6.5,"Diabetes",Medical_Examinations!$D430&gt;5.7,"Prediabetes",TRUE,"Normal")</f>
        <v>Prediabetes</v>
      </c>
      <c r="F430" s="12" t="s">
        <v>10</v>
      </c>
      <c r="G430" s="12" t="s">
        <v>9</v>
      </c>
      <c r="H430" s="12" t="s">
        <v>9</v>
      </c>
      <c r="I430" s="12">
        <v>1</v>
      </c>
      <c r="J430" s="13" t="s">
        <v>9</v>
      </c>
    </row>
    <row r="431" spans="1:10" x14ac:dyDescent="0.3">
      <c r="A431" s="14" t="s">
        <v>440</v>
      </c>
      <c r="B431" s="15">
        <v>25.85</v>
      </c>
      <c r="C431" s="15" t="str" cm="1">
        <f t="array" ref="C431">_xlfn.IFS(Medical_Examinations!$B431&gt;=30,"Obesity",Medical_Examinations!$B431&gt;=25,"Overweight",Medical_Examinations!$B431&gt;=18.5,"Normal Weight",TRUE,"Underweight")</f>
        <v>Overweight</v>
      </c>
      <c r="D431" s="15">
        <v>10.16</v>
      </c>
      <c r="E431" s="15" t="str" cm="1">
        <f t="array" ref="E431">_xlfn.IFS(Medical_Examinations!$D431&gt;6.5,"Diabetes",Medical_Examinations!$D431&gt;5.7,"Prediabetes",TRUE,"Normal")</f>
        <v>Diabetes</v>
      </c>
      <c r="F431" s="15" t="s">
        <v>9</v>
      </c>
      <c r="G431" s="15" t="s">
        <v>9</v>
      </c>
      <c r="H431" s="15" t="s">
        <v>9</v>
      </c>
      <c r="I431" s="15">
        <v>0</v>
      </c>
      <c r="J431" s="16" t="s">
        <v>10</v>
      </c>
    </row>
    <row r="432" spans="1:10" x14ac:dyDescent="0.3">
      <c r="A432" s="11" t="s">
        <v>441</v>
      </c>
      <c r="B432" s="12">
        <v>23.844999999999999</v>
      </c>
      <c r="C432" s="12" t="str" cm="1">
        <f t="array" ref="C432">_xlfn.IFS(Medical_Examinations!$B432&gt;=30,"Obesity",Medical_Examinations!$B432&gt;=25,"Overweight",Medical_Examinations!$B432&gt;=18.5,"Normal Weight",TRUE,"Underweight")</f>
        <v>Normal Weight</v>
      </c>
      <c r="D432" s="12">
        <v>11.71</v>
      </c>
      <c r="E432" s="12" t="str" cm="1">
        <f t="array" ref="E432">_xlfn.IFS(Medical_Examinations!$D432&gt;6.5,"Diabetes",Medical_Examinations!$D432&gt;5.7,"Prediabetes",TRUE,"Normal")</f>
        <v>Diabetes</v>
      </c>
      <c r="F432" s="12" t="s">
        <v>9</v>
      </c>
      <c r="G432" s="12" t="s">
        <v>9</v>
      </c>
      <c r="H432" s="12" t="s">
        <v>9</v>
      </c>
      <c r="I432" s="12">
        <v>2</v>
      </c>
      <c r="J432" s="13" t="s">
        <v>10</v>
      </c>
    </row>
    <row r="433" spans="1:10" x14ac:dyDescent="0.3">
      <c r="A433" s="14" t="s">
        <v>442</v>
      </c>
      <c r="B433" s="15">
        <v>30.59</v>
      </c>
      <c r="C433" s="15" t="str" cm="1">
        <f t="array" ref="C433">_xlfn.IFS(Medical_Examinations!$B433&gt;=30,"Obesity",Medical_Examinations!$B433&gt;=25,"Overweight",Medical_Examinations!$B433&gt;=18.5,"Normal Weight",TRUE,"Underweight")</f>
        <v>Obesity</v>
      </c>
      <c r="D433" s="15">
        <v>5.23</v>
      </c>
      <c r="E433" s="15" t="str" cm="1">
        <f t="array" ref="E433">_xlfn.IFS(Medical_Examinations!$D433&gt;6.5,"Diabetes",Medical_Examinations!$D433&gt;5.7,"Prediabetes",TRUE,"Normal")</f>
        <v>Normal</v>
      </c>
      <c r="F433" s="15" t="s">
        <v>9</v>
      </c>
      <c r="G433" s="15" t="s">
        <v>9</v>
      </c>
      <c r="H433" s="15" t="s">
        <v>19</v>
      </c>
      <c r="I433" s="15">
        <v>1</v>
      </c>
      <c r="J433" s="16" t="s">
        <v>9</v>
      </c>
    </row>
    <row r="434" spans="1:10" x14ac:dyDescent="0.3">
      <c r="A434" s="11" t="s">
        <v>443</v>
      </c>
      <c r="B434" s="12">
        <v>24.795000000000002</v>
      </c>
      <c r="C434" s="12" t="str" cm="1">
        <f t="array" ref="C434">_xlfn.IFS(Medical_Examinations!$B434&gt;=30,"Obesity",Medical_Examinations!$B434&gt;=25,"Overweight",Medical_Examinations!$B434&gt;=18.5,"Normal Weight",TRUE,"Underweight")</f>
        <v>Normal Weight</v>
      </c>
      <c r="D434" s="12">
        <v>6.85</v>
      </c>
      <c r="E434" s="12" t="str" cm="1">
        <f t="array" ref="E434">_xlfn.IFS(Medical_Examinations!$D434&gt;6.5,"Diabetes",Medical_Examinations!$D434&gt;5.7,"Prediabetes",TRUE,"Normal")</f>
        <v>Diabetes</v>
      </c>
      <c r="F434" s="12" t="s">
        <v>9</v>
      </c>
      <c r="G434" s="12" t="s">
        <v>9</v>
      </c>
      <c r="H434" s="12" t="s">
        <v>9</v>
      </c>
      <c r="I434" s="12">
        <v>0</v>
      </c>
      <c r="J434" s="13" t="s">
        <v>10</v>
      </c>
    </row>
    <row r="435" spans="1:10" x14ac:dyDescent="0.3">
      <c r="A435" s="14" t="s">
        <v>444</v>
      </c>
      <c r="B435" s="15">
        <v>24.13</v>
      </c>
      <c r="C435" s="15" t="str" cm="1">
        <f t="array" ref="C435">_xlfn.IFS(Medical_Examinations!$B435&gt;=30,"Obesity",Medical_Examinations!$B435&gt;=25,"Overweight",Medical_Examinations!$B435&gt;=18.5,"Normal Weight",TRUE,"Underweight")</f>
        <v>Normal Weight</v>
      </c>
      <c r="D435" s="15">
        <v>7.05</v>
      </c>
      <c r="E435" s="15" t="str" cm="1">
        <f t="array" ref="E435">_xlfn.IFS(Medical_Examinations!$D435&gt;6.5,"Diabetes",Medical_Examinations!$D435&gt;5.7,"Prediabetes",TRUE,"Normal")</f>
        <v>Diabetes</v>
      </c>
      <c r="F435" s="15" t="s">
        <v>10</v>
      </c>
      <c r="G435" s="15" t="s">
        <v>9</v>
      </c>
      <c r="H435" s="15" t="s">
        <v>9</v>
      </c>
      <c r="I435" s="15">
        <v>2</v>
      </c>
      <c r="J435" s="16" t="s">
        <v>10</v>
      </c>
    </row>
    <row r="436" spans="1:10" x14ac:dyDescent="0.3">
      <c r="A436" s="11" t="s">
        <v>445</v>
      </c>
      <c r="B436" s="12">
        <v>25.84</v>
      </c>
      <c r="C436" s="12" t="str" cm="1">
        <f t="array" ref="C436">_xlfn.IFS(Medical_Examinations!$B436&gt;=30,"Obesity",Medical_Examinations!$B436&gt;=25,"Overweight",Medical_Examinations!$B436&gt;=18.5,"Normal Weight",TRUE,"Underweight")</f>
        <v>Overweight</v>
      </c>
      <c r="D436" s="12">
        <v>11.64</v>
      </c>
      <c r="E436" s="12" t="str" cm="1">
        <f t="array" ref="E436">_xlfn.IFS(Medical_Examinations!$D436&gt;6.5,"Diabetes",Medical_Examinations!$D436&gt;5.7,"Prediabetes",TRUE,"Normal")</f>
        <v>Diabetes</v>
      </c>
      <c r="F436" s="12" t="s">
        <v>9</v>
      </c>
      <c r="G436" s="12" t="s">
        <v>9</v>
      </c>
      <c r="H436" s="12" t="s">
        <v>9</v>
      </c>
      <c r="I436" s="12">
        <v>2</v>
      </c>
      <c r="J436" s="13" t="s">
        <v>10</v>
      </c>
    </row>
    <row r="437" spans="1:10" x14ac:dyDescent="0.3">
      <c r="A437" s="14" t="s">
        <v>446</v>
      </c>
      <c r="B437" s="15">
        <v>28</v>
      </c>
      <c r="C437" s="15" t="str" cm="1">
        <f t="array" ref="C437">_xlfn.IFS(Medical_Examinations!$B437&gt;=30,"Obesity",Medical_Examinations!$B437&gt;=25,"Overweight",Medical_Examinations!$B437&gt;=18.5,"Normal Weight",TRUE,"Underweight")</f>
        <v>Overweight</v>
      </c>
      <c r="D437" s="15">
        <v>10.52</v>
      </c>
      <c r="E437" s="15" t="str" cm="1">
        <f t="array" ref="E437">_xlfn.IFS(Medical_Examinations!$D437&gt;6.5,"Diabetes",Medical_Examinations!$D437&gt;5.7,"Prediabetes",TRUE,"Normal")</f>
        <v>Diabetes</v>
      </c>
      <c r="F437" s="15" t="s">
        <v>9</v>
      </c>
      <c r="G437" s="15" t="s">
        <v>9</v>
      </c>
      <c r="H437" s="15" t="s">
        <v>9</v>
      </c>
      <c r="I437" s="15">
        <v>0</v>
      </c>
      <c r="J437" s="16" t="s">
        <v>10</v>
      </c>
    </row>
    <row r="438" spans="1:10" x14ac:dyDescent="0.3">
      <c r="A438" s="11" t="s">
        <v>447</v>
      </c>
      <c r="B438" s="12">
        <v>34.1</v>
      </c>
      <c r="C438" s="12" t="str" cm="1">
        <f t="array" ref="C438">_xlfn.IFS(Medical_Examinations!$B438&gt;=30,"Obesity",Medical_Examinations!$B438&gt;=25,"Overweight",Medical_Examinations!$B438&gt;=18.5,"Normal Weight",TRUE,"Underweight")</f>
        <v>Obesity</v>
      </c>
      <c r="D438" s="12">
        <v>4.01</v>
      </c>
      <c r="E438" s="12" t="str" cm="1">
        <f t="array" ref="E438">_xlfn.IFS(Medical_Examinations!$D438&gt;6.5,"Diabetes",Medical_Examinations!$D438&gt;5.7,"Prediabetes",TRUE,"Normal")</f>
        <v>Normal</v>
      </c>
      <c r="F438" s="12" t="s">
        <v>10</v>
      </c>
      <c r="G438" s="12" t="s">
        <v>9</v>
      </c>
      <c r="H438" s="12" t="s">
        <v>19</v>
      </c>
      <c r="I438" s="12">
        <v>1</v>
      </c>
      <c r="J438" s="13" t="s">
        <v>9</v>
      </c>
    </row>
    <row r="439" spans="1:10" x14ac:dyDescent="0.3">
      <c r="A439" s="14" t="s">
        <v>448</v>
      </c>
      <c r="B439" s="15">
        <v>26.125</v>
      </c>
      <c r="C439" s="15" t="str" cm="1">
        <f t="array" ref="C439">_xlfn.IFS(Medical_Examinations!$B439&gt;=30,"Obesity",Medical_Examinations!$B439&gt;=25,"Overweight",Medical_Examinations!$B439&gt;=18.5,"Normal Weight",TRUE,"Underweight")</f>
        <v>Overweight</v>
      </c>
      <c r="D439" s="15">
        <v>8.56</v>
      </c>
      <c r="E439" s="15" t="str" cm="1">
        <f t="array" ref="E439">_xlfn.IFS(Medical_Examinations!$D439&gt;6.5,"Diabetes",Medical_Examinations!$D439&gt;5.7,"Prediabetes",TRUE,"Normal")</f>
        <v>Diabetes</v>
      </c>
      <c r="F439" s="15" t="s">
        <v>10</v>
      </c>
      <c r="G439" s="15" t="s">
        <v>9</v>
      </c>
      <c r="H439" s="15" t="s">
        <v>9</v>
      </c>
      <c r="I439" s="15">
        <v>1</v>
      </c>
      <c r="J439" s="16" t="s">
        <v>10</v>
      </c>
    </row>
    <row r="440" spans="1:10" x14ac:dyDescent="0.3">
      <c r="A440" s="11" t="s">
        <v>449</v>
      </c>
      <c r="B440" s="12">
        <v>25.6</v>
      </c>
      <c r="C440" s="12" t="str" cm="1">
        <f t="array" ref="C440">_xlfn.IFS(Medical_Examinations!$B440&gt;=30,"Obesity",Medical_Examinations!$B440&gt;=25,"Overweight",Medical_Examinations!$B440&gt;=18.5,"Normal Weight",TRUE,"Underweight")</f>
        <v>Overweight</v>
      </c>
      <c r="D440" s="12">
        <v>10.5</v>
      </c>
      <c r="E440" s="12" t="str" cm="1">
        <f t="array" ref="E440">_xlfn.IFS(Medical_Examinations!$D440&gt;6.5,"Diabetes",Medical_Examinations!$D440&gt;5.7,"Prediabetes",TRUE,"Normal")</f>
        <v>Diabetes</v>
      </c>
      <c r="F440" s="12" t="s">
        <v>9</v>
      </c>
      <c r="G440" s="12" t="s">
        <v>9</v>
      </c>
      <c r="H440" s="12" t="s">
        <v>9</v>
      </c>
      <c r="I440" s="12">
        <v>2</v>
      </c>
      <c r="J440" s="13" t="s">
        <v>10</v>
      </c>
    </row>
    <row r="441" spans="1:10" x14ac:dyDescent="0.3">
      <c r="A441" s="14" t="s">
        <v>450</v>
      </c>
      <c r="B441" s="15">
        <v>24.32</v>
      </c>
      <c r="C441" s="15" t="str" cm="1">
        <f t="array" ref="C441">_xlfn.IFS(Medical_Examinations!$B441&gt;=30,"Obesity",Medical_Examinations!$B441&gt;=25,"Overweight",Medical_Examinations!$B441&gt;=18.5,"Normal Weight",TRUE,"Underweight")</f>
        <v>Normal Weight</v>
      </c>
      <c r="D441" s="15">
        <v>6.39</v>
      </c>
      <c r="E441" s="15" t="str" cm="1">
        <f t="array" ref="E441">_xlfn.IFS(Medical_Examinations!$D441&gt;6.5,"Diabetes",Medical_Examinations!$D441&gt;5.7,"Prediabetes",TRUE,"Normal")</f>
        <v>Prediabetes</v>
      </c>
      <c r="F441" s="15" t="s">
        <v>9</v>
      </c>
      <c r="G441" s="15" t="s">
        <v>9</v>
      </c>
      <c r="H441" s="15" t="s">
        <v>9</v>
      </c>
      <c r="I441" s="15">
        <v>0</v>
      </c>
      <c r="J441" s="16" t="s">
        <v>9</v>
      </c>
    </row>
    <row r="442" spans="1:10" x14ac:dyDescent="0.3">
      <c r="A442" s="11" t="s">
        <v>451</v>
      </c>
      <c r="B442" s="12">
        <v>22.88</v>
      </c>
      <c r="C442" s="12" t="str" cm="1">
        <f t="array" ref="C442">_xlfn.IFS(Medical_Examinations!$B442&gt;=30,"Obesity",Medical_Examinations!$B442&gt;=25,"Overweight",Medical_Examinations!$B442&gt;=18.5,"Normal Weight",TRUE,"Underweight")</f>
        <v>Normal Weight</v>
      </c>
      <c r="D442" s="12">
        <v>5.71</v>
      </c>
      <c r="E442" s="12" t="str" cm="1">
        <f t="array" ref="E442">_xlfn.IFS(Medical_Examinations!$D442&gt;6.5,"Diabetes",Medical_Examinations!$D442&gt;5.7,"Prediabetes",TRUE,"Normal")</f>
        <v>Prediabetes</v>
      </c>
      <c r="F442" s="12" t="s">
        <v>10</v>
      </c>
      <c r="G442" s="12" t="s">
        <v>9</v>
      </c>
      <c r="H442" s="12" t="s">
        <v>19</v>
      </c>
      <c r="I442" s="12">
        <v>1</v>
      </c>
      <c r="J442" s="13" t="s">
        <v>10</v>
      </c>
    </row>
    <row r="443" spans="1:10" x14ac:dyDescent="0.3">
      <c r="A443" s="14" t="s">
        <v>452</v>
      </c>
      <c r="B443" s="15">
        <v>24.984999999999999</v>
      </c>
      <c r="C443" s="15" t="str" cm="1">
        <f t="array" ref="C443">_xlfn.IFS(Medical_Examinations!$B443&gt;=30,"Obesity",Medical_Examinations!$B443&gt;=25,"Overweight",Medical_Examinations!$B443&gt;=18.5,"Normal Weight",TRUE,"Underweight")</f>
        <v>Normal Weight</v>
      </c>
      <c r="D443" s="15">
        <v>4.43</v>
      </c>
      <c r="E443" s="15" t="str" cm="1">
        <f t="array" ref="E443">_xlfn.IFS(Medical_Examinations!$D443&gt;6.5,"Diabetes",Medical_Examinations!$D443&gt;5.7,"Prediabetes",TRUE,"Normal")</f>
        <v>Normal</v>
      </c>
      <c r="F443" s="15" t="s">
        <v>10</v>
      </c>
      <c r="G443" s="15" t="s">
        <v>9</v>
      </c>
      <c r="H443" s="15" t="s">
        <v>19</v>
      </c>
      <c r="I443" s="15">
        <v>1</v>
      </c>
      <c r="J443" s="16" t="s">
        <v>9</v>
      </c>
    </row>
    <row r="444" spans="1:10" x14ac:dyDescent="0.3">
      <c r="A444" s="11" t="s">
        <v>453</v>
      </c>
      <c r="B444" s="12">
        <v>33.1</v>
      </c>
      <c r="C444" s="12" t="str" cm="1">
        <f t="array" ref="C444">_xlfn.IFS(Medical_Examinations!$B444&gt;=30,"Obesity",Medical_Examinations!$B444&gt;=25,"Overweight",Medical_Examinations!$B444&gt;=18.5,"Normal Weight",TRUE,"Underweight")</f>
        <v>Obesity</v>
      </c>
      <c r="D444" s="12">
        <v>5.52</v>
      </c>
      <c r="E444" s="12" t="str" cm="1">
        <f t="array" ref="E444">_xlfn.IFS(Medical_Examinations!$D444&gt;6.5,"Diabetes",Medical_Examinations!$D444&gt;5.7,"Prediabetes",TRUE,"Normal")</f>
        <v>Normal</v>
      </c>
      <c r="F444" s="12" t="s">
        <v>9</v>
      </c>
      <c r="G444" s="12" t="s">
        <v>9</v>
      </c>
      <c r="H444" s="12" t="s">
        <v>19</v>
      </c>
      <c r="I444" s="12">
        <v>1</v>
      </c>
      <c r="J444" s="13" t="s">
        <v>9</v>
      </c>
    </row>
    <row r="445" spans="1:10" x14ac:dyDescent="0.3">
      <c r="A445" s="14" t="s">
        <v>454</v>
      </c>
      <c r="B445" s="15">
        <v>27.83</v>
      </c>
      <c r="C445" s="15" t="str" cm="1">
        <f t="array" ref="C445">_xlfn.IFS(Medical_Examinations!$B445&gt;=30,"Obesity",Medical_Examinations!$B445&gt;=25,"Overweight",Medical_Examinations!$B445&gt;=18.5,"Normal Weight",TRUE,"Underweight")</f>
        <v>Overweight</v>
      </c>
      <c r="D445" s="15">
        <v>9.1999999999999993</v>
      </c>
      <c r="E445" s="15" t="str" cm="1">
        <f t="array" ref="E445">_xlfn.IFS(Medical_Examinations!$D445&gt;6.5,"Diabetes",Medical_Examinations!$D445&gt;5.7,"Prediabetes",TRUE,"Normal")</f>
        <v>Diabetes</v>
      </c>
      <c r="F445" s="15" t="s">
        <v>10</v>
      </c>
      <c r="G445" s="15" t="s">
        <v>9</v>
      </c>
      <c r="H445" s="15" t="s">
        <v>9</v>
      </c>
      <c r="I445" s="15">
        <v>1</v>
      </c>
      <c r="J445" s="16" t="s">
        <v>10</v>
      </c>
    </row>
    <row r="446" spans="1:10" x14ac:dyDescent="0.3">
      <c r="A446" s="11" t="s">
        <v>455</v>
      </c>
      <c r="B446" s="12">
        <v>30.875</v>
      </c>
      <c r="C446" s="12" t="str" cm="1">
        <f t="array" ref="C446">_xlfn.IFS(Medical_Examinations!$B446&gt;=30,"Obesity",Medical_Examinations!$B446&gt;=25,"Overweight",Medical_Examinations!$B446&gt;=18.5,"Normal Weight",TRUE,"Underweight")</f>
        <v>Obesity</v>
      </c>
      <c r="D446" s="12">
        <v>10.97</v>
      </c>
      <c r="E446" s="12" t="str" cm="1">
        <f t="array" ref="E446">_xlfn.IFS(Medical_Examinations!$D446&gt;6.5,"Diabetes",Medical_Examinations!$D446&gt;5.7,"Prediabetes",TRUE,"Normal")</f>
        <v>Diabetes</v>
      </c>
      <c r="F446" s="12" t="s">
        <v>10</v>
      </c>
      <c r="G446" s="12" t="s">
        <v>9</v>
      </c>
      <c r="H446" s="12" t="s">
        <v>9</v>
      </c>
      <c r="I446" s="12">
        <v>2</v>
      </c>
      <c r="J446" s="13" t="s">
        <v>9</v>
      </c>
    </row>
    <row r="447" spans="1:10" x14ac:dyDescent="0.3">
      <c r="A447" s="14" t="s">
        <v>456</v>
      </c>
      <c r="B447" s="15">
        <v>27.265000000000001</v>
      </c>
      <c r="C447" s="15" t="str" cm="1">
        <f t="array" ref="C447">_xlfn.IFS(Medical_Examinations!$B447&gt;=30,"Obesity",Medical_Examinations!$B447&gt;=25,"Overweight",Medical_Examinations!$B447&gt;=18.5,"Normal Weight",TRUE,"Underweight")</f>
        <v>Overweight</v>
      </c>
      <c r="D447" s="15">
        <v>4.25</v>
      </c>
      <c r="E447" s="15" t="str" cm="1">
        <f t="array" ref="E447">_xlfn.IFS(Medical_Examinations!$D447&gt;6.5,"Diabetes",Medical_Examinations!$D447&gt;5.7,"Prediabetes",TRUE,"Normal")</f>
        <v>Normal</v>
      </c>
      <c r="F447" s="15" t="s">
        <v>9</v>
      </c>
      <c r="G447" s="15" t="s">
        <v>9</v>
      </c>
      <c r="H447" s="15" t="s">
        <v>19</v>
      </c>
      <c r="I447" s="15">
        <v>1</v>
      </c>
      <c r="J447" s="16" t="s">
        <v>9</v>
      </c>
    </row>
    <row r="448" spans="1:10" x14ac:dyDescent="0.3">
      <c r="A448" s="11" t="s">
        <v>457</v>
      </c>
      <c r="B448" s="12">
        <v>26.7</v>
      </c>
      <c r="C448" s="12" t="str" cm="1">
        <f t="array" ref="C448">_xlfn.IFS(Medical_Examinations!$B448&gt;=30,"Obesity",Medical_Examinations!$B448&gt;=25,"Overweight",Medical_Examinations!$B448&gt;=18.5,"Normal Weight",TRUE,"Underweight")</f>
        <v>Overweight</v>
      </c>
      <c r="D448" s="12">
        <v>5.23</v>
      </c>
      <c r="E448" s="12" t="str" cm="1">
        <f t="array" ref="E448">_xlfn.IFS(Medical_Examinations!$D448&gt;6.5,"Diabetes",Medical_Examinations!$D448&gt;5.7,"Prediabetes",TRUE,"Normal")</f>
        <v>Normal</v>
      </c>
      <c r="F448" s="12" t="s">
        <v>9</v>
      </c>
      <c r="G448" s="12" t="s">
        <v>9</v>
      </c>
      <c r="H448" s="12" t="s">
        <v>19</v>
      </c>
      <c r="I448" s="12">
        <v>1</v>
      </c>
      <c r="J448" s="13" t="s">
        <v>10</v>
      </c>
    </row>
    <row r="449" spans="1:10" x14ac:dyDescent="0.3">
      <c r="A449" s="14" t="s">
        <v>458</v>
      </c>
      <c r="B449" s="15">
        <v>29.925000000000001</v>
      </c>
      <c r="C449" s="15" t="str" cm="1">
        <f t="array" ref="C449">_xlfn.IFS(Medical_Examinations!$B449&gt;=30,"Obesity",Medical_Examinations!$B449&gt;=25,"Overweight",Medical_Examinations!$B449&gt;=18.5,"Normal Weight",TRUE,"Underweight")</f>
        <v>Overweight</v>
      </c>
      <c r="D449" s="15">
        <v>5.96</v>
      </c>
      <c r="E449" s="15" t="str" cm="1">
        <f t="array" ref="E449">_xlfn.IFS(Medical_Examinations!$D449&gt;6.5,"Diabetes",Medical_Examinations!$D449&gt;5.7,"Prediabetes",TRUE,"Normal")</f>
        <v>Prediabetes</v>
      </c>
      <c r="F449" s="15" t="s">
        <v>10</v>
      </c>
      <c r="G449" s="15" t="s">
        <v>9</v>
      </c>
      <c r="H449" s="15" t="s">
        <v>19</v>
      </c>
      <c r="I449" s="15">
        <v>1</v>
      </c>
      <c r="J449" s="16" t="s">
        <v>10</v>
      </c>
    </row>
    <row r="450" spans="1:10" x14ac:dyDescent="0.3">
      <c r="A450" s="11" t="s">
        <v>459</v>
      </c>
      <c r="B450" s="12">
        <v>19.95</v>
      </c>
      <c r="C450" s="12" t="str" cm="1">
        <f t="array" ref="C450">_xlfn.IFS(Medical_Examinations!$B450&gt;=30,"Obesity",Medical_Examinations!$B450&gt;=25,"Overweight",Medical_Examinations!$B450&gt;=18.5,"Normal Weight",TRUE,"Underweight")</f>
        <v>Normal Weight</v>
      </c>
      <c r="D450" s="12">
        <v>4.29</v>
      </c>
      <c r="E450" s="12" t="str" cm="1">
        <f t="array" ref="E450">_xlfn.IFS(Medical_Examinations!$D450&gt;6.5,"Diabetes",Medical_Examinations!$D450&gt;5.7,"Prediabetes",TRUE,"Normal")</f>
        <v>Normal</v>
      </c>
      <c r="F450" s="12" t="s">
        <v>10</v>
      </c>
      <c r="G450" s="12" t="s">
        <v>9</v>
      </c>
      <c r="H450" s="12" t="s">
        <v>9</v>
      </c>
      <c r="I450" s="12">
        <v>2</v>
      </c>
      <c r="J450" s="13" t="s">
        <v>10</v>
      </c>
    </row>
    <row r="451" spans="1:10" x14ac:dyDescent="0.3">
      <c r="A451" s="14" t="s">
        <v>460</v>
      </c>
      <c r="B451" s="15">
        <v>24.225000000000001</v>
      </c>
      <c r="C451" s="15" t="str" cm="1">
        <f t="array" ref="C451">_xlfn.IFS(Medical_Examinations!$B451&gt;=30,"Obesity",Medical_Examinations!$B451&gt;=25,"Overweight",Medical_Examinations!$B451&gt;=18.5,"Normal Weight",TRUE,"Underweight")</f>
        <v>Normal Weight</v>
      </c>
      <c r="D451" s="15">
        <v>4.09</v>
      </c>
      <c r="E451" s="15" t="str" cm="1">
        <f t="array" ref="E451">_xlfn.IFS(Medical_Examinations!$D451&gt;6.5,"Diabetes",Medical_Examinations!$D451&gt;5.7,"Prediabetes",TRUE,"Normal")</f>
        <v>Normal</v>
      </c>
      <c r="F451" s="15" t="s">
        <v>9</v>
      </c>
      <c r="G451" s="15" t="s">
        <v>9</v>
      </c>
      <c r="H451" s="15" t="s">
        <v>9</v>
      </c>
      <c r="I451" s="15">
        <v>0</v>
      </c>
      <c r="J451" s="16" t="s">
        <v>9</v>
      </c>
    </row>
    <row r="452" spans="1:10" x14ac:dyDescent="0.3">
      <c r="A452" s="11" t="s">
        <v>461</v>
      </c>
      <c r="B452" s="12">
        <v>28.12</v>
      </c>
      <c r="C452" s="12" t="str" cm="1">
        <f t="array" ref="C452">_xlfn.IFS(Medical_Examinations!$B452&gt;=30,"Obesity",Medical_Examinations!$B452&gt;=25,"Overweight",Medical_Examinations!$B452&gt;=18.5,"Normal Weight",TRUE,"Underweight")</f>
        <v>Overweight</v>
      </c>
      <c r="D452" s="12">
        <v>4.88</v>
      </c>
      <c r="E452" s="12" t="str" cm="1">
        <f t="array" ref="E452">_xlfn.IFS(Medical_Examinations!$D452&gt;6.5,"Diabetes",Medical_Examinations!$D452&gt;5.7,"Prediabetes",TRUE,"Normal")</f>
        <v>Normal</v>
      </c>
      <c r="F452" s="12" t="s">
        <v>9</v>
      </c>
      <c r="G452" s="12" t="s">
        <v>9</v>
      </c>
      <c r="H452" s="12" t="s">
        <v>9</v>
      </c>
      <c r="I452" s="12">
        <v>0</v>
      </c>
      <c r="J452" s="13" t="s">
        <v>10</v>
      </c>
    </row>
    <row r="453" spans="1:10" x14ac:dyDescent="0.3">
      <c r="A453" s="14" t="s">
        <v>462</v>
      </c>
      <c r="B453" s="15">
        <v>23.21</v>
      </c>
      <c r="C453" s="15" t="str" cm="1">
        <f t="array" ref="C453">_xlfn.IFS(Medical_Examinations!$B453&gt;=30,"Obesity",Medical_Examinations!$B453&gt;=25,"Overweight",Medical_Examinations!$B453&gt;=18.5,"Normal Weight",TRUE,"Underweight")</f>
        <v>Normal Weight</v>
      </c>
      <c r="D453" s="15">
        <v>6.76</v>
      </c>
      <c r="E453" s="15" t="str" cm="1">
        <f t="array" ref="E453">_xlfn.IFS(Medical_Examinations!$D453&gt;6.5,"Diabetes",Medical_Examinations!$D453&gt;5.7,"Prediabetes",TRUE,"Normal")</f>
        <v>Diabetes</v>
      </c>
      <c r="F453" s="15" t="s">
        <v>9</v>
      </c>
      <c r="G453" s="15" t="s">
        <v>9</v>
      </c>
      <c r="H453" s="15" t="s">
        <v>9</v>
      </c>
      <c r="I453" s="15">
        <v>0</v>
      </c>
      <c r="J453" s="16" t="s">
        <v>10</v>
      </c>
    </row>
    <row r="454" spans="1:10" x14ac:dyDescent="0.3">
      <c r="A454" s="11" t="s">
        <v>463</v>
      </c>
      <c r="B454" s="12">
        <v>23.98</v>
      </c>
      <c r="C454" s="12" t="str" cm="1">
        <f t="array" ref="C454">_xlfn.IFS(Medical_Examinations!$B454&gt;=30,"Obesity",Medical_Examinations!$B454&gt;=25,"Overweight",Medical_Examinations!$B454&gt;=18.5,"Normal Weight",TRUE,"Underweight")</f>
        <v>Normal Weight</v>
      </c>
      <c r="D454" s="12">
        <v>10.67</v>
      </c>
      <c r="E454" s="12" t="str" cm="1">
        <f t="array" ref="E454">_xlfn.IFS(Medical_Examinations!$D454&gt;6.5,"Diabetes",Medical_Examinations!$D454&gt;5.7,"Prediabetes",TRUE,"Normal")</f>
        <v>Diabetes</v>
      </c>
      <c r="F454" s="12" t="s">
        <v>9</v>
      </c>
      <c r="G454" s="12" t="s">
        <v>9</v>
      </c>
      <c r="H454" s="12" t="s">
        <v>9</v>
      </c>
      <c r="I454" s="12">
        <v>0</v>
      </c>
      <c r="J454" s="13" t="s">
        <v>9</v>
      </c>
    </row>
    <row r="455" spans="1:10" x14ac:dyDescent="0.3">
      <c r="A455" s="14" t="s">
        <v>464</v>
      </c>
      <c r="B455" s="15">
        <v>30</v>
      </c>
      <c r="C455" s="15" t="str" cm="1">
        <f t="array" ref="C455">_xlfn.IFS(Medical_Examinations!$B455&gt;=30,"Obesity",Medical_Examinations!$B455&gt;=25,"Overweight",Medical_Examinations!$B455&gt;=18.5,"Normal Weight",TRUE,"Underweight")</f>
        <v>Obesity</v>
      </c>
      <c r="D455" s="15">
        <v>6.21</v>
      </c>
      <c r="E455" s="15" t="str" cm="1">
        <f t="array" ref="E455">_xlfn.IFS(Medical_Examinations!$D455&gt;6.5,"Diabetes",Medical_Examinations!$D455&gt;5.7,"Prediabetes",TRUE,"Normal")</f>
        <v>Prediabetes</v>
      </c>
      <c r="F455" s="15" t="s">
        <v>9</v>
      </c>
      <c r="G455" s="15" t="s">
        <v>9</v>
      </c>
      <c r="H455" s="15" t="s">
        <v>9</v>
      </c>
      <c r="I455" s="15">
        <v>0</v>
      </c>
      <c r="J455" s="16" t="s">
        <v>10</v>
      </c>
    </row>
    <row r="456" spans="1:10" x14ac:dyDescent="0.3">
      <c r="A456" s="11" t="s">
        <v>465</v>
      </c>
      <c r="B456" s="12">
        <v>17.350000000000001</v>
      </c>
      <c r="C456" s="12" t="str" cm="1">
        <f t="array" ref="C456">_xlfn.IFS(Medical_Examinations!$B456&gt;=30,"Obesity",Medical_Examinations!$B456&gt;=25,"Overweight",Medical_Examinations!$B456&gt;=18.5,"Normal Weight",TRUE,"Underweight")</f>
        <v>Underweight</v>
      </c>
      <c r="D456" s="12">
        <v>5.03</v>
      </c>
      <c r="E456" s="12" t="str" cm="1">
        <f t="array" ref="E456">_xlfn.IFS(Medical_Examinations!$D456&gt;6.5,"Diabetes",Medical_Examinations!$D456&gt;5.7,"Prediabetes",TRUE,"Normal")</f>
        <v>Normal</v>
      </c>
      <c r="F456" s="12" t="s">
        <v>10</v>
      </c>
      <c r="G456" s="12" t="s">
        <v>9</v>
      </c>
      <c r="H456" s="12" t="s">
        <v>9</v>
      </c>
      <c r="I456" s="12">
        <v>0</v>
      </c>
      <c r="J456" s="13" t="s">
        <v>10</v>
      </c>
    </row>
    <row r="457" spans="1:10" x14ac:dyDescent="0.3">
      <c r="A457" s="14" t="s">
        <v>466</v>
      </c>
      <c r="B457" s="15">
        <v>22.704999999999998</v>
      </c>
      <c r="C457" s="15" t="str" cm="1">
        <f t="array" ref="C457">_xlfn.IFS(Medical_Examinations!$B457&gt;=30,"Obesity",Medical_Examinations!$B457&gt;=25,"Overweight",Medical_Examinations!$B457&gt;=18.5,"Normal Weight",TRUE,"Underweight")</f>
        <v>Normal Weight</v>
      </c>
      <c r="D457" s="15">
        <v>5.27</v>
      </c>
      <c r="E457" s="15" t="str" cm="1">
        <f t="array" ref="E457">_xlfn.IFS(Medical_Examinations!$D457&gt;6.5,"Diabetes",Medical_Examinations!$D457&gt;5.7,"Prediabetes",TRUE,"Normal")</f>
        <v>Normal</v>
      </c>
      <c r="F457" s="15" t="s">
        <v>9</v>
      </c>
      <c r="G457" s="15" t="s">
        <v>9</v>
      </c>
      <c r="H457" s="15" t="s">
        <v>9</v>
      </c>
      <c r="I457" s="15">
        <v>0</v>
      </c>
      <c r="J457" s="16" t="s">
        <v>9</v>
      </c>
    </row>
    <row r="458" spans="1:10" x14ac:dyDescent="0.3">
      <c r="A458" s="11" t="s">
        <v>467</v>
      </c>
      <c r="B458" s="12">
        <v>25.41</v>
      </c>
      <c r="C458" s="12" t="str" cm="1">
        <f t="array" ref="C458">_xlfn.IFS(Medical_Examinations!$B458&gt;=30,"Obesity",Medical_Examinations!$B458&gt;=25,"Overweight",Medical_Examinations!$B458&gt;=18.5,"Normal Weight",TRUE,"Underweight")</f>
        <v>Overweight</v>
      </c>
      <c r="D458" s="12">
        <v>10.53</v>
      </c>
      <c r="E458" s="12" t="str" cm="1">
        <f t="array" ref="E458">_xlfn.IFS(Medical_Examinations!$D458&gt;6.5,"Diabetes",Medical_Examinations!$D458&gt;5.7,"Prediabetes",TRUE,"Normal")</f>
        <v>Diabetes</v>
      </c>
      <c r="F458" s="12" t="s">
        <v>10</v>
      </c>
      <c r="G458" s="12" t="s">
        <v>9</v>
      </c>
      <c r="H458" s="12" t="s">
        <v>9</v>
      </c>
      <c r="I458" s="12">
        <v>1</v>
      </c>
      <c r="J458" s="13" t="s">
        <v>10</v>
      </c>
    </row>
    <row r="459" spans="1:10" x14ac:dyDescent="0.3">
      <c r="A459" s="14" t="s">
        <v>468</v>
      </c>
      <c r="B459" s="15">
        <v>18.23</v>
      </c>
      <c r="C459" s="15" t="str" cm="1">
        <f t="array" ref="C459">_xlfn.IFS(Medical_Examinations!$B459&gt;=30,"Obesity",Medical_Examinations!$B459&gt;=25,"Overweight",Medical_Examinations!$B459&gt;=18.5,"Normal Weight",TRUE,"Underweight")</f>
        <v>Underweight</v>
      </c>
      <c r="D459" s="15">
        <v>5.78</v>
      </c>
      <c r="E459" s="15" t="str" cm="1">
        <f t="array" ref="E459">_xlfn.IFS(Medical_Examinations!$D459&gt;6.5,"Diabetes",Medical_Examinations!$D459&gt;5.7,"Prediabetes",TRUE,"Normal")</f>
        <v>Prediabetes</v>
      </c>
      <c r="F459" s="15" t="s">
        <v>9</v>
      </c>
      <c r="G459" s="15" t="s">
        <v>9</v>
      </c>
      <c r="H459" s="15" t="s">
        <v>19</v>
      </c>
      <c r="I459" s="15">
        <v>1</v>
      </c>
      <c r="J459" s="16" t="s">
        <v>10</v>
      </c>
    </row>
    <row r="460" spans="1:10" x14ac:dyDescent="0.3">
      <c r="A460" s="11" t="s">
        <v>469</v>
      </c>
      <c r="B460" s="12">
        <v>24.7</v>
      </c>
      <c r="C460" s="12" t="str" cm="1">
        <f t="array" ref="C460">_xlfn.IFS(Medical_Examinations!$B460&gt;=30,"Obesity",Medical_Examinations!$B460&gt;=25,"Overweight",Medical_Examinations!$B460&gt;=18.5,"Normal Weight",TRUE,"Underweight")</f>
        <v>Normal Weight</v>
      </c>
      <c r="D460" s="12">
        <v>4.3600000000000003</v>
      </c>
      <c r="E460" s="12" t="str" cm="1">
        <f t="array" ref="E460">_xlfn.IFS(Medical_Examinations!$D460&gt;6.5,"Diabetes",Medical_Examinations!$D460&gt;5.7,"Prediabetes",TRUE,"Normal")</f>
        <v>Normal</v>
      </c>
      <c r="F460" s="12" t="s">
        <v>9</v>
      </c>
      <c r="G460" s="12" t="s">
        <v>9</v>
      </c>
      <c r="H460" s="12" t="s">
        <v>19</v>
      </c>
      <c r="I460" s="12">
        <v>1</v>
      </c>
      <c r="J460" s="13" t="s">
        <v>10</v>
      </c>
    </row>
    <row r="461" spans="1:10" x14ac:dyDescent="0.3">
      <c r="A461" s="14" t="s">
        <v>470</v>
      </c>
      <c r="B461" s="15">
        <v>37.4</v>
      </c>
      <c r="C461" s="15" t="str" cm="1">
        <f t="array" ref="C461">_xlfn.IFS(Medical_Examinations!$B461&gt;=30,"Obesity",Medical_Examinations!$B461&gt;=25,"Overweight",Medical_Examinations!$B461&gt;=18.5,"Normal Weight",TRUE,"Underweight")</f>
        <v>Obesity</v>
      </c>
      <c r="D461" s="15">
        <v>9.7200000000000006</v>
      </c>
      <c r="E461" s="15" t="str" cm="1">
        <f t="array" ref="E461">_xlfn.IFS(Medical_Examinations!$D461&gt;6.5,"Diabetes",Medical_Examinations!$D461&gt;5.7,"Prediabetes",TRUE,"Normal")</f>
        <v>Diabetes</v>
      </c>
      <c r="F461" s="15" t="s">
        <v>10</v>
      </c>
      <c r="G461" s="15" t="s">
        <v>9</v>
      </c>
      <c r="H461" s="15" t="s">
        <v>19</v>
      </c>
      <c r="I461" s="15">
        <v>1</v>
      </c>
      <c r="J461" s="16" t="s">
        <v>9</v>
      </c>
    </row>
    <row r="462" spans="1:10" x14ac:dyDescent="0.3">
      <c r="A462" s="11" t="s">
        <v>471</v>
      </c>
      <c r="B462" s="12">
        <v>26.885000000000002</v>
      </c>
      <c r="C462" s="12" t="str" cm="1">
        <f t="array" ref="C462">_xlfn.IFS(Medical_Examinations!$B462&gt;=30,"Obesity",Medical_Examinations!$B462&gt;=25,"Overweight",Medical_Examinations!$B462&gt;=18.5,"Normal Weight",TRUE,"Underweight")</f>
        <v>Overweight</v>
      </c>
      <c r="D462" s="12">
        <v>5.18</v>
      </c>
      <c r="E462" s="12" t="str" cm="1">
        <f t="array" ref="E462">_xlfn.IFS(Medical_Examinations!$D462&gt;6.5,"Diabetes",Medical_Examinations!$D462&gt;5.7,"Prediabetes",TRUE,"Normal")</f>
        <v>Normal</v>
      </c>
      <c r="F462" s="12" t="s">
        <v>9</v>
      </c>
      <c r="G462" s="12" t="s">
        <v>9</v>
      </c>
      <c r="H462" s="12" t="s">
        <v>19</v>
      </c>
      <c r="I462" s="12">
        <v>1</v>
      </c>
      <c r="J462" s="13" t="s">
        <v>10</v>
      </c>
    </row>
    <row r="463" spans="1:10" x14ac:dyDescent="0.3">
      <c r="A463" s="14" t="s">
        <v>472</v>
      </c>
      <c r="B463" s="15">
        <v>25.27</v>
      </c>
      <c r="C463" s="15" t="str" cm="1">
        <f t="array" ref="C463">_xlfn.IFS(Medical_Examinations!$B463&gt;=30,"Obesity",Medical_Examinations!$B463&gt;=25,"Overweight",Medical_Examinations!$B463&gt;=18.5,"Normal Weight",TRUE,"Underweight")</f>
        <v>Overweight</v>
      </c>
      <c r="D463" s="15">
        <v>5.29</v>
      </c>
      <c r="E463" s="15" t="str" cm="1">
        <f t="array" ref="E463">_xlfn.IFS(Medical_Examinations!$D463&gt;6.5,"Diabetes",Medical_Examinations!$D463&gt;5.7,"Prediabetes",TRUE,"Normal")</f>
        <v>Normal</v>
      </c>
      <c r="F463" s="15" t="s">
        <v>9</v>
      </c>
      <c r="G463" s="15" t="s">
        <v>9</v>
      </c>
      <c r="H463" s="15" t="s">
        <v>19</v>
      </c>
      <c r="I463" s="15">
        <v>1</v>
      </c>
      <c r="J463" s="16" t="s">
        <v>10</v>
      </c>
    </row>
    <row r="464" spans="1:10" x14ac:dyDescent="0.3">
      <c r="A464" s="11" t="s">
        <v>473</v>
      </c>
      <c r="B464" s="12">
        <v>23.655000000000001</v>
      </c>
      <c r="C464" s="12" t="str" cm="1">
        <f t="array" ref="C464">_xlfn.IFS(Medical_Examinations!$B464&gt;=30,"Obesity",Medical_Examinations!$B464&gt;=25,"Overweight",Medical_Examinations!$B464&gt;=18.5,"Normal Weight",TRUE,"Underweight")</f>
        <v>Normal Weight</v>
      </c>
      <c r="D464" s="12">
        <v>4.8600000000000003</v>
      </c>
      <c r="E464" s="12" t="str" cm="1">
        <f t="array" ref="E464">_xlfn.IFS(Medical_Examinations!$D464&gt;6.5,"Diabetes",Medical_Examinations!$D464&gt;5.7,"Prediabetes",TRUE,"Normal")</f>
        <v>Normal</v>
      </c>
      <c r="F464" s="12" t="s">
        <v>10</v>
      </c>
      <c r="G464" s="12" t="s">
        <v>9</v>
      </c>
      <c r="H464" s="12" t="s">
        <v>9</v>
      </c>
      <c r="I464" s="12">
        <v>0</v>
      </c>
      <c r="J464" s="13" t="s">
        <v>10</v>
      </c>
    </row>
    <row r="465" spans="1:10" x14ac:dyDescent="0.3">
      <c r="A465" s="14" t="s">
        <v>474</v>
      </c>
      <c r="B465" s="15">
        <v>55.05</v>
      </c>
      <c r="C465" s="15" t="str" cm="1">
        <f t="array" ref="C465">_xlfn.IFS(Medical_Examinations!$B465&gt;=30,"Obesity",Medical_Examinations!$B465&gt;=25,"Overweight",Medical_Examinations!$B465&gt;=18.5,"Normal Weight",TRUE,"Underweight")</f>
        <v>Obesity</v>
      </c>
      <c r="D465" s="15">
        <v>7.66</v>
      </c>
      <c r="E465" s="15" t="str" cm="1">
        <f t="array" ref="E465">_xlfn.IFS(Medical_Examinations!$D465&gt;6.5,"Diabetes",Medical_Examinations!$D465&gt;5.7,"Prediabetes",TRUE,"Normal")</f>
        <v>Diabetes</v>
      </c>
      <c r="F465" s="15" t="s">
        <v>9</v>
      </c>
      <c r="G465" s="15" t="s">
        <v>9</v>
      </c>
      <c r="H465" s="15" t="s">
        <v>9</v>
      </c>
      <c r="I465" s="15">
        <v>0</v>
      </c>
      <c r="J465" s="16" t="s">
        <v>9</v>
      </c>
    </row>
    <row r="466" spans="1:10" x14ac:dyDescent="0.3">
      <c r="A466" s="11" t="s">
        <v>475</v>
      </c>
      <c r="B466" s="12">
        <v>24.89</v>
      </c>
      <c r="C466" s="12" t="str" cm="1">
        <f t="array" ref="C466">_xlfn.IFS(Medical_Examinations!$B466&gt;=30,"Obesity",Medical_Examinations!$B466&gt;=25,"Overweight",Medical_Examinations!$B466&gt;=18.5,"Normal Weight",TRUE,"Underweight")</f>
        <v>Normal Weight</v>
      </c>
      <c r="D466" s="12">
        <v>6.1</v>
      </c>
      <c r="E466" s="12" t="str" cm="1">
        <f t="array" ref="E466">_xlfn.IFS(Medical_Examinations!$D466&gt;6.5,"Diabetes",Medical_Examinations!$D466&gt;5.7,"Prediabetes",TRUE,"Normal")</f>
        <v>Prediabetes</v>
      </c>
      <c r="F466" s="12" t="s">
        <v>10</v>
      </c>
      <c r="G466" s="12" t="s">
        <v>9</v>
      </c>
      <c r="H466" s="12" t="s">
        <v>19</v>
      </c>
      <c r="I466" s="12">
        <v>1</v>
      </c>
      <c r="J466" s="13" t="s">
        <v>10</v>
      </c>
    </row>
    <row r="467" spans="1:10" x14ac:dyDescent="0.3">
      <c r="A467" s="14" t="s">
        <v>476</v>
      </c>
      <c r="B467" s="15">
        <v>18.715</v>
      </c>
      <c r="C467" s="15" t="str" cm="1">
        <f t="array" ref="C467">_xlfn.IFS(Medical_Examinations!$B467&gt;=30,"Obesity",Medical_Examinations!$B467&gt;=25,"Overweight",Medical_Examinations!$B467&gt;=18.5,"Normal Weight",TRUE,"Underweight")</f>
        <v>Normal Weight</v>
      </c>
      <c r="D467" s="15">
        <v>4.4400000000000004</v>
      </c>
      <c r="E467" s="15" t="str" cm="1">
        <f t="array" ref="E467">_xlfn.IFS(Medical_Examinations!$D467&gt;6.5,"Diabetes",Medical_Examinations!$D467&gt;5.7,"Prediabetes",TRUE,"Normal")</f>
        <v>Normal</v>
      </c>
      <c r="F467" s="15" t="s">
        <v>9</v>
      </c>
      <c r="G467" s="15" t="s">
        <v>9</v>
      </c>
      <c r="H467" s="15" t="s">
        <v>9</v>
      </c>
      <c r="I467" s="15">
        <v>0</v>
      </c>
      <c r="J467" s="16" t="s">
        <v>9</v>
      </c>
    </row>
    <row r="468" spans="1:10" x14ac:dyDescent="0.3">
      <c r="A468" s="11" t="s">
        <v>477</v>
      </c>
      <c r="B468" s="12">
        <v>28.12</v>
      </c>
      <c r="C468" s="12" t="str" cm="1">
        <f t="array" ref="C468">_xlfn.IFS(Medical_Examinations!$B468&gt;=30,"Obesity",Medical_Examinations!$B468&gt;=25,"Overweight",Medical_Examinations!$B468&gt;=18.5,"Normal Weight",TRUE,"Underweight")</f>
        <v>Overweight</v>
      </c>
      <c r="D468" s="12">
        <v>6.15</v>
      </c>
      <c r="E468" s="12" t="str" cm="1">
        <f t="array" ref="E468">_xlfn.IFS(Medical_Examinations!$D468&gt;6.5,"Diabetes",Medical_Examinations!$D468&gt;5.7,"Prediabetes",TRUE,"Normal")</f>
        <v>Prediabetes</v>
      </c>
      <c r="F468" s="12" t="s">
        <v>9</v>
      </c>
      <c r="G468" s="12" t="s">
        <v>9</v>
      </c>
      <c r="H468" s="12" t="s">
        <v>9</v>
      </c>
      <c r="I468" s="12">
        <v>0</v>
      </c>
      <c r="J468" s="13" t="s">
        <v>10</v>
      </c>
    </row>
    <row r="469" spans="1:10" x14ac:dyDescent="0.3">
      <c r="A469" s="14" t="s">
        <v>478</v>
      </c>
      <c r="B469" s="15">
        <v>26.6</v>
      </c>
      <c r="C469" s="15" t="str" cm="1">
        <f t="array" ref="C469">_xlfn.IFS(Medical_Examinations!$B469&gt;=30,"Obesity",Medical_Examinations!$B469&gt;=25,"Overweight",Medical_Examinations!$B469&gt;=18.5,"Normal Weight",TRUE,"Underweight")</f>
        <v>Overweight</v>
      </c>
      <c r="D469" s="15">
        <v>4.53</v>
      </c>
      <c r="E469" s="15" t="str" cm="1">
        <f t="array" ref="E469">_xlfn.IFS(Medical_Examinations!$D469&gt;6.5,"Diabetes",Medical_Examinations!$D469&gt;5.7,"Prediabetes",TRUE,"Normal")</f>
        <v>Normal</v>
      </c>
      <c r="F469" s="15" t="s">
        <v>9</v>
      </c>
      <c r="G469" s="15" t="s">
        <v>9</v>
      </c>
      <c r="H469" s="15" t="s">
        <v>9</v>
      </c>
      <c r="I469" s="15">
        <v>0</v>
      </c>
      <c r="J469" s="16" t="s">
        <v>10</v>
      </c>
    </row>
    <row r="470" spans="1:10" x14ac:dyDescent="0.3">
      <c r="A470" s="11" t="s">
        <v>479</v>
      </c>
      <c r="B470" s="12">
        <v>30.114999999999998</v>
      </c>
      <c r="C470" s="12" t="str" cm="1">
        <f t="array" ref="C470">_xlfn.IFS(Medical_Examinations!$B470&gt;=30,"Obesity",Medical_Examinations!$B470&gt;=25,"Overweight",Medical_Examinations!$B470&gt;=18.5,"Normal Weight",TRUE,"Underweight")</f>
        <v>Obesity</v>
      </c>
      <c r="D470" s="12">
        <v>5.48</v>
      </c>
      <c r="E470" s="12" t="str" cm="1">
        <f t="array" ref="E470">_xlfn.IFS(Medical_Examinations!$D470&gt;6.5,"Diabetes",Medical_Examinations!$D470&gt;5.7,"Prediabetes",TRUE,"Normal")</f>
        <v>Normal</v>
      </c>
      <c r="F470" s="12" t="s">
        <v>9</v>
      </c>
      <c r="G470" s="12" t="s">
        <v>10</v>
      </c>
      <c r="H470" s="12" t="s">
        <v>9</v>
      </c>
      <c r="I470" s="12">
        <v>1</v>
      </c>
      <c r="J470" s="13" t="s">
        <v>9</v>
      </c>
    </row>
    <row r="471" spans="1:10" x14ac:dyDescent="0.3">
      <c r="A471" s="14" t="s">
        <v>480</v>
      </c>
      <c r="B471" s="15">
        <v>24.605</v>
      </c>
      <c r="C471" s="15" t="str" cm="1">
        <f t="array" ref="C471">_xlfn.IFS(Medical_Examinations!$B471&gt;=30,"Obesity",Medical_Examinations!$B471&gt;=25,"Overweight",Medical_Examinations!$B471&gt;=18.5,"Normal Weight",TRUE,"Underweight")</f>
        <v>Normal Weight</v>
      </c>
      <c r="D471" s="15">
        <v>5.48</v>
      </c>
      <c r="E471" s="15" t="str" cm="1">
        <f t="array" ref="E471">_xlfn.IFS(Medical_Examinations!$D471&gt;6.5,"Diabetes",Medical_Examinations!$D471&gt;5.7,"Prediabetes",TRUE,"Normal")</f>
        <v>Normal</v>
      </c>
      <c r="F471" s="15" t="s">
        <v>9</v>
      </c>
      <c r="G471" s="15" t="s">
        <v>9</v>
      </c>
      <c r="H471" s="15" t="s">
        <v>9</v>
      </c>
      <c r="I471" s="15">
        <v>0</v>
      </c>
      <c r="J471" s="16" t="s">
        <v>10</v>
      </c>
    </row>
    <row r="472" spans="1:10" x14ac:dyDescent="0.3">
      <c r="A472" s="11" t="s">
        <v>481</v>
      </c>
      <c r="B472" s="12">
        <v>29.6</v>
      </c>
      <c r="C472" s="12" t="str" cm="1">
        <f t="array" ref="C472">_xlfn.IFS(Medical_Examinations!$B472&gt;=30,"Obesity",Medical_Examinations!$B472&gt;=25,"Overweight",Medical_Examinations!$B472&gt;=18.5,"Normal Weight",TRUE,"Underweight")</f>
        <v>Overweight</v>
      </c>
      <c r="D472" s="12">
        <v>8.1</v>
      </c>
      <c r="E472" s="12" t="str" cm="1">
        <f t="array" ref="E472">_xlfn.IFS(Medical_Examinations!$D472&gt;6.5,"Diabetes",Medical_Examinations!$D472&gt;5.7,"Prediabetes",TRUE,"Normal")</f>
        <v>Diabetes</v>
      </c>
      <c r="F472" s="12" t="s">
        <v>9</v>
      </c>
      <c r="G472" s="12" t="s">
        <v>9</v>
      </c>
      <c r="H472" s="12" t="s">
        <v>9</v>
      </c>
      <c r="I472" s="12">
        <v>0</v>
      </c>
      <c r="J472" s="13" t="s">
        <v>9</v>
      </c>
    </row>
    <row r="473" spans="1:10" x14ac:dyDescent="0.3">
      <c r="A473" s="14" t="s">
        <v>482</v>
      </c>
      <c r="B473" s="15">
        <v>24.42</v>
      </c>
      <c r="C473" s="15" t="str" cm="1">
        <f t="array" ref="C473">_xlfn.IFS(Medical_Examinations!$B473&gt;=30,"Obesity",Medical_Examinations!$B473&gt;=25,"Overweight",Medical_Examinations!$B473&gt;=18.5,"Normal Weight",TRUE,"Underweight")</f>
        <v>Normal Weight</v>
      </c>
      <c r="D473" s="15">
        <v>7.16</v>
      </c>
      <c r="E473" s="15" t="str" cm="1">
        <f t="array" ref="E473">_xlfn.IFS(Medical_Examinations!$D473&gt;6.5,"Diabetes",Medical_Examinations!$D473&gt;5.7,"Prediabetes",TRUE,"Normal")</f>
        <v>Diabetes</v>
      </c>
      <c r="F473" s="15" t="s">
        <v>9</v>
      </c>
      <c r="G473" s="15" t="s">
        <v>9</v>
      </c>
      <c r="H473" s="15" t="s">
        <v>9</v>
      </c>
      <c r="I473" s="15">
        <v>0</v>
      </c>
      <c r="J473" s="16" t="s">
        <v>10</v>
      </c>
    </row>
    <row r="474" spans="1:10" x14ac:dyDescent="0.3">
      <c r="A474" s="11" t="s">
        <v>483</v>
      </c>
      <c r="B474" s="12">
        <v>20.9</v>
      </c>
      <c r="C474" s="12" t="str" cm="1">
        <f t="array" ref="C474">_xlfn.IFS(Medical_Examinations!$B474&gt;=30,"Obesity",Medical_Examinations!$B474&gt;=25,"Overweight",Medical_Examinations!$B474&gt;=18.5,"Normal Weight",TRUE,"Underweight")</f>
        <v>Normal Weight</v>
      </c>
      <c r="D474" s="12">
        <v>4.55</v>
      </c>
      <c r="E474" s="12" t="str" cm="1">
        <f t="array" ref="E474">_xlfn.IFS(Medical_Examinations!$D474&gt;6.5,"Diabetes",Medical_Examinations!$D474&gt;5.7,"Prediabetes",TRUE,"Normal")</f>
        <v>Normal</v>
      </c>
      <c r="F474" s="12" t="s">
        <v>10</v>
      </c>
      <c r="G474" s="12" t="s">
        <v>9</v>
      </c>
      <c r="H474" s="12" t="s">
        <v>19</v>
      </c>
      <c r="I474" s="12">
        <v>1</v>
      </c>
      <c r="J474" s="13" t="s">
        <v>10</v>
      </c>
    </row>
    <row r="475" spans="1:10" x14ac:dyDescent="0.3">
      <c r="A475" s="14" t="s">
        <v>484</v>
      </c>
      <c r="B475" s="15">
        <v>22.895</v>
      </c>
      <c r="C475" s="15" t="str" cm="1">
        <f t="array" ref="C475">_xlfn.IFS(Medical_Examinations!$B475&gt;=30,"Obesity",Medical_Examinations!$B475&gt;=25,"Overweight",Medical_Examinations!$B475&gt;=18.5,"Normal Weight",TRUE,"Underweight")</f>
        <v>Normal Weight</v>
      </c>
      <c r="D475" s="15">
        <v>6.03</v>
      </c>
      <c r="E475" s="15" t="str" cm="1">
        <f t="array" ref="E475">_xlfn.IFS(Medical_Examinations!$D475&gt;6.5,"Diabetes",Medical_Examinations!$D475&gt;5.7,"Prediabetes",TRUE,"Normal")</f>
        <v>Prediabetes</v>
      </c>
      <c r="F475" s="15" t="s">
        <v>9</v>
      </c>
      <c r="G475" s="15" t="s">
        <v>9</v>
      </c>
      <c r="H475" s="15" t="s">
        <v>9</v>
      </c>
      <c r="I475" s="15">
        <v>0</v>
      </c>
      <c r="J475" s="16" t="s">
        <v>10</v>
      </c>
    </row>
    <row r="476" spans="1:10" x14ac:dyDescent="0.3">
      <c r="A476" s="11" t="s">
        <v>485</v>
      </c>
      <c r="B476" s="12">
        <v>28.3</v>
      </c>
      <c r="C476" s="12" t="str" cm="1">
        <f t="array" ref="C476">_xlfn.IFS(Medical_Examinations!$B476&gt;=30,"Obesity",Medical_Examinations!$B476&gt;=25,"Overweight",Medical_Examinations!$B476&gt;=18.5,"Normal Weight",TRUE,"Underweight")</f>
        <v>Overweight</v>
      </c>
      <c r="D476" s="12">
        <v>5.47</v>
      </c>
      <c r="E476" s="12" t="str" cm="1">
        <f t="array" ref="E476">_xlfn.IFS(Medical_Examinations!$D476&gt;6.5,"Diabetes",Medical_Examinations!$D476&gt;5.7,"Prediabetes",TRUE,"Normal")</f>
        <v>Normal</v>
      </c>
      <c r="F476" s="12" t="s">
        <v>10</v>
      </c>
      <c r="G476" s="12" t="s">
        <v>9</v>
      </c>
      <c r="H476" s="12" t="s">
        <v>19</v>
      </c>
      <c r="I476" s="12">
        <v>1</v>
      </c>
      <c r="J476" s="13" t="s">
        <v>10</v>
      </c>
    </row>
    <row r="477" spans="1:10" x14ac:dyDescent="0.3">
      <c r="A477" s="14" t="s">
        <v>486</v>
      </c>
      <c r="B477" s="15">
        <v>54.3</v>
      </c>
      <c r="C477" s="15" t="str" cm="1">
        <f t="array" ref="C477">_xlfn.IFS(Medical_Examinations!$B477&gt;=30,"Obesity",Medical_Examinations!$B477&gt;=25,"Overweight",Medical_Examinations!$B477&gt;=18.5,"Normal Weight",TRUE,"Underweight")</f>
        <v>Obesity</v>
      </c>
      <c r="D477" s="15">
        <v>4.1500000000000004</v>
      </c>
      <c r="E477" s="15" t="str" cm="1">
        <f t="array" ref="E477">_xlfn.IFS(Medical_Examinations!$D477&gt;6.5,"Diabetes",Medical_Examinations!$D477&gt;5.7,"Prediabetes",TRUE,"Normal")</f>
        <v>Normal</v>
      </c>
      <c r="F477" s="15" t="s">
        <v>10</v>
      </c>
      <c r="G477" s="15" t="s">
        <v>9</v>
      </c>
      <c r="H477" s="15" t="s">
        <v>9</v>
      </c>
      <c r="I477" s="15">
        <v>1</v>
      </c>
      <c r="J477" s="16" t="s">
        <v>9</v>
      </c>
    </row>
    <row r="478" spans="1:10" x14ac:dyDescent="0.3">
      <c r="A478" s="11" t="s">
        <v>487</v>
      </c>
      <c r="B478" s="12">
        <v>33.344999999999999</v>
      </c>
      <c r="C478" s="12" t="str" cm="1">
        <f t="array" ref="C478">_xlfn.IFS(Medical_Examinations!$B478&gt;=30,"Obesity",Medical_Examinations!$B478&gt;=25,"Overweight",Medical_Examinations!$B478&gt;=18.5,"Normal Weight",TRUE,"Underweight")</f>
        <v>Obesity</v>
      </c>
      <c r="D478" s="12">
        <v>11.32</v>
      </c>
      <c r="E478" s="12" t="str" cm="1">
        <f t="array" ref="E478">_xlfn.IFS(Medical_Examinations!$D478&gt;6.5,"Diabetes",Medical_Examinations!$D478&gt;5.7,"Prediabetes",TRUE,"Normal")</f>
        <v>Diabetes</v>
      </c>
      <c r="F478" s="12" t="s">
        <v>10</v>
      </c>
      <c r="G478" s="12" t="s">
        <v>9</v>
      </c>
      <c r="H478" s="12" t="s">
        <v>9</v>
      </c>
      <c r="I478" s="12">
        <v>1</v>
      </c>
      <c r="J478" s="13" t="s">
        <v>9</v>
      </c>
    </row>
    <row r="479" spans="1:10" x14ac:dyDescent="0.3">
      <c r="A479" s="14" t="s">
        <v>488</v>
      </c>
      <c r="B479" s="15">
        <v>33</v>
      </c>
      <c r="C479" s="15" t="str" cm="1">
        <f t="array" ref="C479">_xlfn.IFS(Medical_Examinations!$B479&gt;=30,"Obesity",Medical_Examinations!$B479&gt;=25,"Overweight",Medical_Examinations!$B479&gt;=18.5,"Normal Weight",TRUE,"Underweight")</f>
        <v>Obesity</v>
      </c>
      <c r="D479" s="15">
        <v>9.51</v>
      </c>
      <c r="E479" s="15" t="str" cm="1">
        <f t="array" ref="E479">_xlfn.IFS(Medical_Examinations!$D479&gt;6.5,"Diabetes",Medical_Examinations!$D479&gt;5.7,"Prediabetes",TRUE,"Normal")</f>
        <v>Diabetes</v>
      </c>
      <c r="F479" s="15" t="s">
        <v>10</v>
      </c>
      <c r="G479" s="15" t="s">
        <v>9</v>
      </c>
      <c r="H479" s="15" t="s">
        <v>9</v>
      </c>
      <c r="I479" s="15">
        <v>0</v>
      </c>
      <c r="J479" s="16" t="s">
        <v>9</v>
      </c>
    </row>
    <row r="480" spans="1:10" x14ac:dyDescent="0.3">
      <c r="A480" s="11" t="s">
        <v>489</v>
      </c>
      <c r="B480" s="12">
        <v>28.024999999999999</v>
      </c>
      <c r="C480" s="12" t="str" cm="1">
        <f t="array" ref="C480">_xlfn.IFS(Medical_Examinations!$B480&gt;=30,"Obesity",Medical_Examinations!$B480&gt;=25,"Overweight",Medical_Examinations!$B480&gt;=18.5,"Normal Weight",TRUE,"Underweight")</f>
        <v>Overweight</v>
      </c>
      <c r="D480" s="12">
        <v>7.67</v>
      </c>
      <c r="E480" s="12" t="str" cm="1">
        <f t="array" ref="E480">_xlfn.IFS(Medical_Examinations!$D480&gt;6.5,"Diabetes",Medical_Examinations!$D480&gt;5.7,"Prediabetes",TRUE,"Normal")</f>
        <v>Diabetes</v>
      </c>
      <c r="F480" s="12" t="s">
        <v>10</v>
      </c>
      <c r="G480" s="12" t="s">
        <v>9</v>
      </c>
      <c r="H480" s="12" t="s">
        <v>9</v>
      </c>
      <c r="I480" s="12">
        <v>1</v>
      </c>
      <c r="J480" s="13" t="s">
        <v>10</v>
      </c>
    </row>
    <row r="481" spans="1:10" x14ac:dyDescent="0.3">
      <c r="A481" s="14" t="s">
        <v>490</v>
      </c>
      <c r="B481" s="15">
        <v>28.69</v>
      </c>
      <c r="C481" s="15" t="str" cm="1">
        <f t="array" ref="C481">_xlfn.IFS(Medical_Examinations!$B481&gt;=30,"Obesity",Medical_Examinations!$B481&gt;=25,"Overweight",Medical_Examinations!$B481&gt;=18.5,"Normal Weight",TRUE,"Underweight")</f>
        <v>Overweight</v>
      </c>
      <c r="D481" s="15">
        <v>6.23</v>
      </c>
      <c r="E481" s="15" t="str" cm="1">
        <f t="array" ref="E481">_xlfn.IFS(Medical_Examinations!$D481&gt;6.5,"Diabetes",Medical_Examinations!$D481&gt;5.7,"Prediabetes",TRUE,"Normal")</f>
        <v>Prediabetes</v>
      </c>
      <c r="F481" s="15" t="s">
        <v>9</v>
      </c>
      <c r="G481" s="15" t="s">
        <v>9</v>
      </c>
      <c r="H481" s="15" t="s">
        <v>9</v>
      </c>
      <c r="I481" s="15">
        <v>1</v>
      </c>
      <c r="J481" s="16" t="s">
        <v>10</v>
      </c>
    </row>
    <row r="482" spans="1:10" x14ac:dyDescent="0.3">
      <c r="A482" s="11" t="s">
        <v>491</v>
      </c>
      <c r="B482" s="12">
        <v>40.28</v>
      </c>
      <c r="C482" s="12" t="str" cm="1">
        <f t="array" ref="C482">_xlfn.IFS(Medical_Examinations!$B482&gt;=30,"Obesity",Medical_Examinations!$B482&gt;=25,"Overweight",Medical_Examinations!$B482&gt;=18.5,"Normal Weight",TRUE,"Underweight")</f>
        <v>Obesity</v>
      </c>
      <c r="D482" s="12">
        <v>8.9</v>
      </c>
      <c r="E482" s="12" t="str" cm="1">
        <f t="array" ref="E482">_xlfn.IFS(Medical_Examinations!$D482&gt;6.5,"Diabetes",Medical_Examinations!$D482&gt;5.7,"Prediabetes",TRUE,"Normal")</f>
        <v>Diabetes</v>
      </c>
      <c r="F482" s="12" t="s">
        <v>9</v>
      </c>
      <c r="G482" s="12" t="s">
        <v>9</v>
      </c>
      <c r="H482" s="12" t="s">
        <v>9</v>
      </c>
      <c r="I482" s="12">
        <v>0</v>
      </c>
      <c r="J482" s="13" t="s">
        <v>9</v>
      </c>
    </row>
    <row r="483" spans="1:10" x14ac:dyDescent="0.3">
      <c r="A483" s="14" t="s">
        <v>492</v>
      </c>
      <c r="B483" s="15">
        <v>37.299999999999997</v>
      </c>
      <c r="C483" s="15" t="str" cm="1">
        <f t="array" ref="C483">_xlfn.IFS(Medical_Examinations!$B483&gt;=30,"Obesity",Medical_Examinations!$B483&gt;=25,"Overweight",Medical_Examinations!$B483&gt;=18.5,"Normal Weight",TRUE,"Underweight")</f>
        <v>Obesity</v>
      </c>
      <c r="D483" s="15">
        <v>7.79</v>
      </c>
      <c r="E483" s="15" t="str" cm="1">
        <f t="array" ref="E483">_xlfn.IFS(Medical_Examinations!$D483&gt;6.5,"Diabetes",Medical_Examinations!$D483&gt;5.7,"Prediabetes",TRUE,"Normal")</f>
        <v>Diabetes</v>
      </c>
      <c r="F483" s="15" t="s">
        <v>10</v>
      </c>
      <c r="G483" s="15" t="s">
        <v>9</v>
      </c>
      <c r="H483" s="15" t="s">
        <v>9</v>
      </c>
      <c r="I483" s="15">
        <v>0</v>
      </c>
      <c r="J483" s="16" t="s">
        <v>9</v>
      </c>
    </row>
    <row r="484" spans="1:10" x14ac:dyDescent="0.3">
      <c r="A484" s="11" t="s">
        <v>493</v>
      </c>
      <c r="B484" s="12">
        <v>54.47</v>
      </c>
      <c r="C484" s="12" t="str" cm="1">
        <f t="array" ref="C484">_xlfn.IFS(Medical_Examinations!$B484&gt;=30,"Obesity",Medical_Examinations!$B484&gt;=25,"Overweight",Medical_Examinations!$B484&gt;=18.5,"Normal Weight",TRUE,"Underweight")</f>
        <v>Obesity</v>
      </c>
      <c r="D484" s="12">
        <v>4.49</v>
      </c>
      <c r="E484" s="12" t="str" cm="1">
        <f t="array" ref="E484">_xlfn.IFS(Medical_Examinations!$D484&gt;6.5,"Diabetes",Medical_Examinations!$D484&gt;5.7,"Prediabetes",TRUE,"Normal")</f>
        <v>Normal</v>
      </c>
      <c r="F484" s="12" t="s">
        <v>10</v>
      </c>
      <c r="G484" s="12" t="s">
        <v>9</v>
      </c>
      <c r="H484" s="12" t="s">
        <v>9</v>
      </c>
      <c r="I484" s="12">
        <v>2</v>
      </c>
      <c r="J484" s="13" t="s">
        <v>9</v>
      </c>
    </row>
    <row r="485" spans="1:10" x14ac:dyDescent="0.3">
      <c r="A485" s="14" t="s">
        <v>494</v>
      </c>
      <c r="B485" s="15">
        <v>38.06</v>
      </c>
      <c r="C485" s="15" t="str" cm="1">
        <f t="array" ref="C485">_xlfn.IFS(Medical_Examinations!$B485&gt;=30,"Obesity",Medical_Examinations!$B485&gt;=25,"Overweight",Medical_Examinations!$B485&gt;=18.5,"Normal Weight",TRUE,"Underweight")</f>
        <v>Obesity</v>
      </c>
      <c r="D485" s="15">
        <v>5.24</v>
      </c>
      <c r="E485" s="15" t="str" cm="1">
        <f t="array" ref="E485">_xlfn.IFS(Medical_Examinations!$D485&gt;6.5,"Diabetes",Medical_Examinations!$D485&gt;5.7,"Prediabetes",TRUE,"Normal")</f>
        <v>Normal</v>
      </c>
      <c r="F485" s="15" t="s">
        <v>10</v>
      </c>
      <c r="G485" s="15" t="s">
        <v>9</v>
      </c>
      <c r="H485" s="15" t="s">
        <v>19</v>
      </c>
      <c r="I485" s="15">
        <v>1</v>
      </c>
      <c r="J485" s="16" t="s">
        <v>9</v>
      </c>
    </row>
    <row r="486" spans="1:10" x14ac:dyDescent="0.3">
      <c r="A486" s="11" t="s">
        <v>495</v>
      </c>
      <c r="B486" s="12">
        <v>51.47</v>
      </c>
      <c r="C486" s="12" t="str" cm="1">
        <f t="array" ref="C486">_xlfn.IFS(Medical_Examinations!$B486&gt;=30,"Obesity",Medical_Examinations!$B486&gt;=25,"Overweight",Medical_Examinations!$B486&gt;=18.5,"Normal Weight",TRUE,"Underweight")</f>
        <v>Obesity</v>
      </c>
      <c r="D486" s="12">
        <v>9.6</v>
      </c>
      <c r="E486" s="12" t="str" cm="1">
        <f t="array" ref="E486">_xlfn.IFS(Medical_Examinations!$D486&gt;6.5,"Diabetes",Medical_Examinations!$D486&gt;5.7,"Prediabetes",TRUE,"Normal")</f>
        <v>Diabetes</v>
      </c>
      <c r="F486" s="12" t="s">
        <v>9</v>
      </c>
      <c r="G486" s="12" t="s">
        <v>9</v>
      </c>
      <c r="H486" s="12" t="s">
        <v>9</v>
      </c>
      <c r="I486" s="12">
        <v>0</v>
      </c>
      <c r="J486" s="13" t="s">
        <v>9</v>
      </c>
    </row>
    <row r="487" spans="1:10" x14ac:dyDescent="0.3">
      <c r="A487" s="14" t="s">
        <v>496</v>
      </c>
      <c r="B487" s="15">
        <v>29.8</v>
      </c>
      <c r="C487" s="15" t="str" cm="1">
        <f t="array" ref="C487">_xlfn.IFS(Medical_Examinations!$B487&gt;=30,"Obesity",Medical_Examinations!$B487&gt;=25,"Overweight",Medical_Examinations!$B487&gt;=18.5,"Normal Weight",TRUE,"Underweight")</f>
        <v>Overweight</v>
      </c>
      <c r="D487" s="15">
        <v>5.78</v>
      </c>
      <c r="E487" s="15" t="str" cm="1">
        <f t="array" ref="E487">_xlfn.IFS(Medical_Examinations!$D487&gt;6.5,"Diabetes",Medical_Examinations!$D487&gt;5.7,"Prediabetes",TRUE,"Normal")</f>
        <v>Prediabetes</v>
      </c>
      <c r="F487" s="15" t="s">
        <v>10</v>
      </c>
      <c r="G487" s="15" t="s">
        <v>9</v>
      </c>
      <c r="H487" s="15" t="s">
        <v>9</v>
      </c>
      <c r="I487" s="15">
        <v>0</v>
      </c>
      <c r="J487" s="16" t="s">
        <v>9</v>
      </c>
    </row>
    <row r="488" spans="1:10" x14ac:dyDescent="0.3">
      <c r="A488" s="11" t="s">
        <v>497</v>
      </c>
      <c r="B488" s="12">
        <v>49.77</v>
      </c>
      <c r="C488" s="12" t="str" cm="1">
        <f t="array" ref="C488">_xlfn.IFS(Medical_Examinations!$B488&gt;=30,"Obesity",Medical_Examinations!$B488&gt;=25,"Overweight",Medical_Examinations!$B488&gt;=18.5,"Normal Weight",TRUE,"Underweight")</f>
        <v>Obesity</v>
      </c>
      <c r="D488" s="12">
        <v>7.02</v>
      </c>
      <c r="E488" s="12" t="str" cm="1">
        <f t="array" ref="E488">_xlfn.IFS(Medical_Examinations!$D488&gt;6.5,"Diabetes",Medical_Examinations!$D488&gt;5.7,"Prediabetes",TRUE,"Normal")</f>
        <v>Diabetes</v>
      </c>
      <c r="F488" s="12" t="s">
        <v>9</v>
      </c>
      <c r="G488" s="12" t="s">
        <v>9</v>
      </c>
      <c r="H488" s="12" t="s">
        <v>9</v>
      </c>
      <c r="I488" s="12">
        <v>0</v>
      </c>
      <c r="J488" s="13" t="s">
        <v>9</v>
      </c>
    </row>
    <row r="489" spans="1:10" x14ac:dyDescent="0.3">
      <c r="A489" s="14" t="s">
        <v>498</v>
      </c>
      <c r="B489" s="15">
        <v>25.555</v>
      </c>
      <c r="C489" s="15" t="str" cm="1">
        <f t="array" ref="C489">_xlfn.IFS(Medical_Examinations!$B489&gt;=30,"Obesity",Medical_Examinations!$B489&gt;=25,"Overweight",Medical_Examinations!$B489&gt;=18.5,"Normal Weight",TRUE,"Underweight")</f>
        <v>Overweight</v>
      </c>
      <c r="D489" s="15">
        <v>4.09</v>
      </c>
      <c r="E489" s="15" t="str" cm="1">
        <f t="array" ref="E489">_xlfn.IFS(Medical_Examinations!$D489&gt;6.5,"Diabetes",Medical_Examinations!$D489&gt;5.7,"Prediabetes",TRUE,"Normal")</f>
        <v>Normal</v>
      </c>
      <c r="F489" s="15" t="s">
        <v>10</v>
      </c>
      <c r="G489" s="15" t="s">
        <v>9</v>
      </c>
      <c r="H489" s="15" t="s">
        <v>9</v>
      </c>
      <c r="I489" s="15">
        <v>0</v>
      </c>
      <c r="J489" s="16" t="s">
        <v>10</v>
      </c>
    </row>
    <row r="490" spans="1:10" x14ac:dyDescent="0.3">
      <c r="A490" s="11" t="s">
        <v>499</v>
      </c>
      <c r="B490" s="12">
        <v>29.64</v>
      </c>
      <c r="C490" s="12" t="str" cm="1">
        <f t="array" ref="C490">_xlfn.IFS(Medical_Examinations!$B490&gt;=30,"Obesity",Medical_Examinations!$B490&gt;=25,"Overweight",Medical_Examinations!$B490&gt;=18.5,"Normal Weight",TRUE,"Underweight")</f>
        <v>Overweight</v>
      </c>
      <c r="D490" s="12">
        <v>4.93</v>
      </c>
      <c r="E490" s="12" t="str" cm="1">
        <f t="array" ref="E490">_xlfn.IFS(Medical_Examinations!$D490&gt;6.5,"Diabetes",Medical_Examinations!$D490&gt;5.7,"Prediabetes",TRUE,"Normal")</f>
        <v>Normal</v>
      </c>
      <c r="F490" s="12" t="s">
        <v>9</v>
      </c>
      <c r="G490" s="12" t="s">
        <v>9</v>
      </c>
      <c r="H490" s="12" t="s">
        <v>19</v>
      </c>
      <c r="I490" s="12">
        <v>1</v>
      </c>
      <c r="J490" s="13" t="s">
        <v>9</v>
      </c>
    </row>
    <row r="491" spans="1:10" x14ac:dyDescent="0.3">
      <c r="A491" s="14" t="s">
        <v>500</v>
      </c>
      <c r="B491" s="15">
        <v>53.93</v>
      </c>
      <c r="C491" s="15" t="str" cm="1">
        <f t="array" ref="C491">_xlfn.IFS(Medical_Examinations!$B491&gt;=30,"Obesity",Medical_Examinations!$B491&gt;=25,"Overweight",Medical_Examinations!$B491&gt;=18.5,"Normal Weight",TRUE,"Underweight")</f>
        <v>Obesity</v>
      </c>
      <c r="D491" s="15">
        <v>5.34</v>
      </c>
      <c r="E491" s="15" t="str" cm="1">
        <f t="array" ref="E491">_xlfn.IFS(Medical_Examinations!$D491&gt;6.5,"Diabetes",Medical_Examinations!$D491&gt;5.7,"Prediabetes",TRUE,"Normal")</f>
        <v>Normal</v>
      </c>
      <c r="F491" s="15" t="s">
        <v>10</v>
      </c>
      <c r="G491" s="15" t="s">
        <v>9</v>
      </c>
      <c r="H491" s="15" t="s">
        <v>9</v>
      </c>
      <c r="I491" s="15">
        <v>2</v>
      </c>
      <c r="J491" s="16" t="s">
        <v>9</v>
      </c>
    </row>
    <row r="492" spans="1:10" x14ac:dyDescent="0.3">
      <c r="A492" s="11" t="s">
        <v>501</v>
      </c>
      <c r="B492" s="12">
        <v>28.024999999999999</v>
      </c>
      <c r="C492" s="12" t="str" cm="1">
        <f t="array" ref="C492">_xlfn.IFS(Medical_Examinations!$B492&gt;=30,"Obesity",Medical_Examinations!$B492&gt;=25,"Overweight",Medical_Examinations!$B492&gt;=18.5,"Normal Weight",TRUE,"Underweight")</f>
        <v>Overweight</v>
      </c>
      <c r="D492" s="12">
        <v>5.65</v>
      </c>
      <c r="E492" s="12" t="str" cm="1">
        <f t="array" ref="E492">_xlfn.IFS(Medical_Examinations!$D492&gt;6.5,"Diabetes",Medical_Examinations!$D492&gt;5.7,"Prediabetes",TRUE,"Normal")</f>
        <v>Normal</v>
      </c>
      <c r="F492" s="12" t="s">
        <v>9</v>
      </c>
      <c r="G492" s="12" t="s">
        <v>9</v>
      </c>
      <c r="H492" s="12" t="s">
        <v>9</v>
      </c>
      <c r="I492" s="12">
        <v>1</v>
      </c>
      <c r="J492" s="13" t="s">
        <v>10</v>
      </c>
    </row>
    <row r="493" spans="1:10" x14ac:dyDescent="0.3">
      <c r="A493" s="14" t="s">
        <v>502</v>
      </c>
      <c r="B493" s="15">
        <v>27.5</v>
      </c>
      <c r="C493" s="15" t="str" cm="1">
        <f t="array" ref="C493">_xlfn.IFS(Medical_Examinations!$B493&gt;=30,"Obesity",Medical_Examinations!$B493&gt;=25,"Overweight",Medical_Examinations!$B493&gt;=18.5,"Normal Weight",TRUE,"Underweight")</f>
        <v>Overweight</v>
      </c>
      <c r="D493" s="15">
        <v>4.49</v>
      </c>
      <c r="E493" s="15" t="str" cm="1">
        <f t="array" ref="E493">_xlfn.IFS(Medical_Examinations!$D493&gt;6.5,"Diabetes",Medical_Examinations!$D493&gt;5.7,"Prediabetes",TRUE,"Normal")</f>
        <v>Normal</v>
      </c>
      <c r="F493" s="15" t="s">
        <v>9</v>
      </c>
      <c r="G493" s="15" t="s">
        <v>9</v>
      </c>
      <c r="H493" s="15" t="s">
        <v>9</v>
      </c>
      <c r="I493" s="15">
        <v>0</v>
      </c>
      <c r="J493" s="16" t="s">
        <v>9</v>
      </c>
    </row>
    <row r="494" spans="1:10" x14ac:dyDescent="0.3">
      <c r="A494" s="11" t="s">
        <v>503</v>
      </c>
      <c r="B494" s="12">
        <v>21.8</v>
      </c>
      <c r="C494" s="12" t="str" cm="1">
        <f t="array" ref="C494">_xlfn.IFS(Medical_Examinations!$B494&gt;=30,"Obesity",Medical_Examinations!$B494&gt;=25,"Overweight",Medical_Examinations!$B494&gt;=18.5,"Normal Weight",TRUE,"Underweight")</f>
        <v>Normal Weight</v>
      </c>
      <c r="D494" s="12">
        <v>10.55</v>
      </c>
      <c r="E494" s="12" t="str" cm="1">
        <f t="array" ref="E494">_xlfn.IFS(Medical_Examinations!$D494&gt;6.5,"Diabetes",Medical_Examinations!$D494&gt;5.7,"Prediabetes",TRUE,"Normal")</f>
        <v>Diabetes</v>
      </c>
      <c r="F494" s="12" t="s">
        <v>9</v>
      </c>
      <c r="G494" s="12" t="s">
        <v>9</v>
      </c>
      <c r="H494" s="12" t="s">
        <v>9</v>
      </c>
      <c r="I494" s="12">
        <v>0</v>
      </c>
      <c r="J494" s="13" t="s">
        <v>10</v>
      </c>
    </row>
    <row r="495" spans="1:10" x14ac:dyDescent="0.3">
      <c r="A495" s="14" t="s">
        <v>504</v>
      </c>
      <c r="B495" s="15">
        <v>26.41</v>
      </c>
      <c r="C495" s="15" t="str" cm="1">
        <f t="array" ref="C495">_xlfn.IFS(Medical_Examinations!$B495&gt;=30,"Obesity",Medical_Examinations!$B495&gt;=25,"Overweight",Medical_Examinations!$B495&gt;=18.5,"Normal Weight",TRUE,"Underweight")</f>
        <v>Overweight</v>
      </c>
      <c r="D495" s="15">
        <v>4.92</v>
      </c>
      <c r="E495" s="15" t="str" cm="1">
        <f t="array" ref="E495">_xlfn.IFS(Medical_Examinations!$D495&gt;6.5,"Diabetes",Medical_Examinations!$D495&gt;5.7,"Prediabetes",TRUE,"Normal")</f>
        <v>Normal</v>
      </c>
      <c r="F495" s="15" t="s">
        <v>10</v>
      </c>
      <c r="G495" s="15" t="s">
        <v>9</v>
      </c>
      <c r="H495" s="15" t="s">
        <v>19</v>
      </c>
      <c r="I495" s="15">
        <v>1</v>
      </c>
      <c r="J495" s="16" t="s">
        <v>10</v>
      </c>
    </row>
    <row r="496" spans="1:10" x14ac:dyDescent="0.3">
      <c r="A496" s="11" t="s">
        <v>505</v>
      </c>
      <c r="B496" s="12">
        <v>27.835000000000001</v>
      </c>
      <c r="C496" s="12" t="str" cm="1">
        <f t="array" ref="C496">_xlfn.IFS(Medical_Examinations!$B496&gt;=30,"Obesity",Medical_Examinations!$B496&gt;=25,"Overweight",Medical_Examinations!$B496&gt;=18.5,"Normal Weight",TRUE,"Underweight")</f>
        <v>Overweight</v>
      </c>
      <c r="D496" s="12">
        <v>5.9</v>
      </c>
      <c r="E496" s="12" t="str" cm="1">
        <f t="array" ref="E496">_xlfn.IFS(Medical_Examinations!$D496&gt;6.5,"Diabetes",Medical_Examinations!$D496&gt;5.7,"Prediabetes",TRUE,"Normal")</f>
        <v>Prediabetes</v>
      </c>
      <c r="F496" s="12" t="s">
        <v>10</v>
      </c>
      <c r="G496" s="12" t="s">
        <v>9</v>
      </c>
      <c r="H496" s="12" t="s">
        <v>9</v>
      </c>
      <c r="I496" s="12">
        <v>1</v>
      </c>
      <c r="J496" s="13" t="s">
        <v>10</v>
      </c>
    </row>
    <row r="497" spans="1:10" x14ac:dyDescent="0.3">
      <c r="A497" s="14" t="s">
        <v>506</v>
      </c>
      <c r="B497" s="15">
        <v>51.74</v>
      </c>
      <c r="C497" s="15" t="str" cm="1">
        <f t="array" ref="C497">_xlfn.IFS(Medical_Examinations!$B497&gt;=30,"Obesity",Medical_Examinations!$B497&gt;=25,"Overweight",Medical_Examinations!$B497&gt;=18.5,"Normal Weight",TRUE,"Underweight")</f>
        <v>Obesity</v>
      </c>
      <c r="D497" s="15">
        <v>4.9800000000000004</v>
      </c>
      <c r="E497" s="15" t="str" cm="1">
        <f t="array" ref="E497">_xlfn.IFS(Medical_Examinations!$D497&gt;6.5,"Diabetes",Medical_Examinations!$D497&gt;5.7,"Prediabetes",TRUE,"Normal")</f>
        <v>Normal</v>
      </c>
      <c r="F497" s="15" t="s">
        <v>10</v>
      </c>
      <c r="G497" s="15" t="s">
        <v>9</v>
      </c>
      <c r="H497" s="15" t="s">
        <v>9</v>
      </c>
      <c r="I497" s="15">
        <v>2</v>
      </c>
      <c r="J497" s="16" t="s">
        <v>9</v>
      </c>
    </row>
    <row r="498" spans="1:10" x14ac:dyDescent="0.3">
      <c r="A498" s="11" t="s">
        <v>507</v>
      </c>
      <c r="B498" s="12">
        <v>23.37</v>
      </c>
      <c r="C498" s="12" t="str" cm="1">
        <f t="array" ref="C498">_xlfn.IFS(Medical_Examinations!$B498&gt;=30,"Obesity",Medical_Examinations!$B498&gt;=25,"Overweight",Medical_Examinations!$B498&gt;=18.5,"Normal Weight",TRUE,"Underweight")</f>
        <v>Normal Weight</v>
      </c>
      <c r="D498" s="12">
        <v>5.8</v>
      </c>
      <c r="E498" s="12" t="str" cm="1">
        <f t="array" ref="E498">_xlfn.IFS(Medical_Examinations!$D498&gt;6.5,"Diabetes",Medical_Examinations!$D498&gt;5.7,"Prediabetes",TRUE,"Normal")</f>
        <v>Prediabetes</v>
      </c>
      <c r="F498" s="12" t="s">
        <v>9</v>
      </c>
      <c r="G498" s="12" t="s">
        <v>9</v>
      </c>
      <c r="H498" s="12" t="s">
        <v>9</v>
      </c>
      <c r="I498" s="12">
        <v>0</v>
      </c>
      <c r="J498" s="13" t="s">
        <v>10</v>
      </c>
    </row>
    <row r="499" spans="1:10" x14ac:dyDescent="0.3">
      <c r="A499" s="14" t="s">
        <v>508</v>
      </c>
      <c r="B499" s="15">
        <v>29.7</v>
      </c>
      <c r="C499" s="15" t="str" cm="1">
        <f t="array" ref="C499">_xlfn.IFS(Medical_Examinations!$B499&gt;=30,"Obesity",Medical_Examinations!$B499&gt;=25,"Overweight",Medical_Examinations!$B499&gt;=18.5,"Normal Weight",TRUE,"Underweight")</f>
        <v>Overweight</v>
      </c>
      <c r="D499" s="15">
        <v>6.21</v>
      </c>
      <c r="E499" s="15" t="str" cm="1">
        <f t="array" ref="E499">_xlfn.IFS(Medical_Examinations!$D499&gt;6.5,"Diabetes",Medical_Examinations!$D499&gt;5.7,"Prediabetes",TRUE,"Normal")</f>
        <v>Prediabetes</v>
      </c>
      <c r="F499" s="15" t="s">
        <v>10</v>
      </c>
      <c r="G499" s="15" t="s">
        <v>9</v>
      </c>
      <c r="H499" s="15" t="s">
        <v>19</v>
      </c>
      <c r="I499" s="15">
        <v>1</v>
      </c>
      <c r="J499" s="16" t="s">
        <v>10</v>
      </c>
    </row>
    <row r="500" spans="1:10" x14ac:dyDescent="0.3">
      <c r="A500" s="11" t="s">
        <v>509</v>
      </c>
      <c r="B500" s="12">
        <v>20.045000000000002</v>
      </c>
      <c r="C500" s="12" t="str" cm="1">
        <f t="array" ref="C500">_xlfn.IFS(Medical_Examinations!$B500&gt;=30,"Obesity",Medical_Examinations!$B500&gt;=25,"Overweight",Medical_Examinations!$B500&gt;=18.5,"Normal Weight",TRUE,"Underweight")</f>
        <v>Normal Weight</v>
      </c>
      <c r="D500" s="12">
        <v>6.17</v>
      </c>
      <c r="E500" s="12" t="str" cm="1">
        <f t="array" ref="E500">_xlfn.IFS(Medical_Examinations!$D500&gt;6.5,"Diabetes",Medical_Examinations!$D500&gt;5.7,"Prediabetes",TRUE,"Normal")</f>
        <v>Prediabetes</v>
      </c>
      <c r="F500" s="12" t="s">
        <v>9</v>
      </c>
      <c r="G500" s="12" t="s">
        <v>9</v>
      </c>
      <c r="H500" s="12" t="s">
        <v>19</v>
      </c>
      <c r="I500" s="12">
        <v>1</v>
      </c>
      <c r="J500" s="13" t="s">
        <v>10</v>
      </c>
    </row>
    <row r="501" spans="1:10" x14ac:dyDescent="0.3">
      <c r="A501" s="14" t="s">
        <v>510</v>
      </c>
      <c r="B501" s="15">
        <v>27.83</v>
      </c>
      <c r="C501" s="15" t="str" cm="1">
        <f t="array" ref="C501">_xlfn.IFS(Medical_Examinations!$B501&gt;=30,"Obesity",Medical_Examinations!$B501&gt;=25,"Overweight",Medical_Examinations!$B501&gt;=18.5,"Normal Weight",TRUE,"Underweight")</f>
        <v>Overweight</v>
      </c>
      <c r="D501" s="15">
        <v>5.36</v>
      </c>
      <c r="E501" s="15" t="str" cm="1">
        <f t="array" ref="E501">_xlfn.IFS(Medical_Examinations!$D501&gt;6.5,"Diabetes",Medical_Examinations!$D501&gt;5.7,"Prediabetes",TRUE,"Normal")</f>
        <v>Normal</v>
      </c>
      <c r="F501" s="15" t="s">
        <v>9</v>
      </c>
      <c r="G501" s="15" t="s">
        <v>9</v>
      </c>
      <c r="H501" s="15" t="s">
        <v>9</v>
      </c>
      <c r="I501" s="15">
        <v>2</v>
      </c>
      <c r="J501" s="16" t="s">
        <v>9</v>
      </c>
    </row>
    <row r="502" spans="1:10" x14ac:dyDescent="0.3">
      <c r="A502" s="11" t="s">
        <v>511</v>
      </c>
      <c r="B502" s="12">
        <v>28.93</v>
      </c>
      <c r="C502" s="12" t="str" cm="1">
        <f t="array" ref="C502">_xlfn.IFS(Medical_Examinations!$B502&gt;=30,"Obesity",Medical_Examinations!$B502&gt;=25,"Overweight",Medical_Examinations!$B502&gt;=18.5,"Normal Weight",TRUE,"Underweight")</f>
        <v>Overweight</v>
      </c>
      <c r="D502" s="12">
        <v>5.2</v>
      </c>
      <c r="E502" s="12" t="str" cm="1">
        <f t="array" ref="E502">_xlfn.IFS(Medical_Examinations!$D502&gt;6.5,"Diabetes",Medical_Examinations!$D502&gt;5.7,"Prediabetes",TRUE,"Normal")</f>
        <v>Normal</v>
      </c>
      <c r="F502" s="12" t="s">
        <v>9</v>
      </c>
      <c r="G502" s="12" t="s">
        <v>9</v>
      </c>
      <c r="H502" s="12" t="s">
        <v>9</v>
      </c>
      <c r="I502" s="12">
        <v>0</v>
      </c>
      <c r="J502" s="13" t="s">
        <v>10</v>
      </c>
    </row>
    <row r="503" spans="1:10" x14ac:dyDescent="0.3">
      <c r="A503" s="14" t="s">
        <v>512</v>
      </c>
      <c r="B503" s="15">
        <v>33.82</v>
      </c>
      <c r="C503" s="15" t="str" cm="1">
        <f t="array" ref="C503">_xlfn.IFS(Medical_Examinations!$B503&gt;=30,"Obesity",Medical_Examinations!$B503&gt;=25,"Overweight",Medical_Examinations!$B503&gt;=18.5,"Normal Weight",TRUE,"Underweight")</f>
        <v>Obesity</v>
      </c>
      <c r="D503" s="15">
        <v>5.42</v>
      </c>
      <c r="E503" s="15" t="str" cm="1">
        <f t="array" ref="E503">_xlfn.IFS(Medical_Examinations!$D503&gt;6.5,"Diabetes",Medical_Examinations!$D503&gt;5.7,"Prediabetes",TRUE,"Normal")</f>
        <v>Normal</v>
      </c>
      <c r="F503" s="15" t="s">
        <v>9</v>
      </c>
      <c r="G503" s="15" t="s">
        <v>9</v>
      </c>
      <c r="H503" s="15" t="s">
        <v>9</v>
      </c>
      <c r="I503" s="15">
        <v>0</v>
      </c>
      <c r="J503" s="16" t="s">
        <v>9</v>
      </c>
    </row>
    <row r="504" spans="1:10" x14ac:dyDescent="0.3">
      <c r="A504" s="11" t="s">
        <v>513</v>
      </c>
      <c r="B504" s="12">
        <v>20.234999999999999</v>
      </c>
      <c r="C504" s="12" t="str" cm="1">
        <f t="array" ref="C504">_xlfn.IFS(Medical_Examinations!$B504&gt;=30,"Obesity",Medical_Examinations!$B504&gt;=25,"Overweight",Medical_Examinations!$B504&gt;=18.5,"Normal Weight",TRUE,"Underweight")</f>
        <v>Normal Weight</v>
      </c>
      <c r="D504" s="12">
        <v>6.84</v>
      </c>
      <c r="E504" s="12" t="str" cm="1">
        <f t="array" ref="E504">_xlfn.IFS(Medical_Examinations!$D504&gt;6.5,"Diabetes",Medical_Examinations!$D504&gt;5.7,"Prediabetes",TRUE,"Normal")</f>
        <v>Diabetes</v>
      </c>
      <c r="F504" s="12" t="s">
        <v>9</v>
      </c>
      <c r="G504" s="12" t="s">
        <v>9</v>
      </c>
      <c r="H504" s="12" t="s">
        <v>9</v>
      </c>
      <c r="I504" s="12">
        <v>0</v>
      </c>
      <c r="J504" s="13" t="s">
        <v>10</v>
      </c>
    </row>
    <row r="505" spans="1:10" x14ac:dyDescent="0.3">
      <c r="A505" s="14" t="s">
        <v>514</v>
      </c>
      <c r="B505" s="15">
        <v>49.2</v>
      </c>
      <c r="C505" s="15" t="str" cm="1">
        <f t="array" ref="C505">_xlfn.IFS(Medical_Examinations!$B505&gt;=30,"Obesity",Medical_Examinations!$B505&gt;=25,"Overweight",Medical_Examinations!$B505&gt;=18.5,"Normal Weight",TRUE,"Underweight")</f>
        <v>Obesity</v>
      </c>
      <c r="D505" s="15">
        <v>10.9</v>
      </c>
      <c r="E505" s="15" t="str" cm="1">
        <f t="array" ref="E505">_xlfn.IFS(Medical_Examinations!$D505&gt;6.5,"Diabetes",Medical_Examinations!$D505&gt;5.7,"Prediabetes",TRUE,"Normal")</f>
        <v>Diabetes</v>
      </c>
      <c r="F505" s="15" t="s">
        <v>10</v>
      </c>
      <c r="G505" s="15" t="s">
        <v>9</v>
      </c>
      <c r="H505" s="15" t="s">
        <v>19</v>
      </c>
      <c r="I505" s="15">
        <v>1</v>
      </c>
      <c r="J505" s="16" t="s">
        <v>9</v>
      </c>
    </row>
    <row r="506" spans="1:10" x14ac:dyDescent="0.3">
      <c r="A506" s="11" t="s">
        <v>515</v>
      </c>
      <c r="B506" s="12">
        <v>26.4</v>
      </c>
      <c r="C506" s="12" t="str" cm="1">
        <f t="array" ref="C506">_xlfn.IFS(Medical_Examinations!$B506&gt;=30,"Obesity",Medical_Examinations!$B506&gt;=25,"Overweight",Medical_Examinations!$B506&gt;=18.5,"Normal Weight",TRUE,"Underweight")</f>
        <v>Overweight</v>
      </c>
      <c r="D506" s="12">
        <v>4.87</v>
      </c>
      <c r="E506" s="12" t="str" cm="1">
        <f t="array" ref="E506">_xlfn.IFS(Medical_Examinations!$D506&gt;6.5,"Diabetes",Medical_Examinations!$D506&gt;5.7,"Prediabetes",TRUE,"Normal")</f>
        <v>Normal</v>
      </c>
      <c r="F506" s="12" t="s">
        <v>10</v>
      </c>
      <c r="G506" s="12" t="s">
        <v>9</v>
      </c>
      <c r="H506" s="12" t="s">
        <v>9</v>
      </c>
      <c r="I506" s="12">
        <v>0</v>
      </c>
      <c r="J506" s="13" t="s">
        <v>10</v>
      </c>
    </row>
    <row r="507" spans="1:10" x14ac:dyDescent="0.3">
      <c r="A507" s="14" t="s">
        <v>516</v>
      </c>
      <c r="B507" s="15">
        <v>28.38</v>
      </c>
      <c r="C507" s="15" t="str" cm="1">
        <f t="array" ref="C507">_xlfn.IFS(Medical_Examinations!$B507&gt;=30,"Obesity",Medical_Examinations!$B507&gt;=25,"Overweight",Medical_Examinations!$B507&gt;=18.5,"Normal Weight",TRUE,"Underweight")</f>
        <v>Overweight</v>
      </c>
      <c r="D507" s="15">
        <v>6.07</v>
      </c>
      <c r="E507" s="15" t="str" cm="1">
        <f t="array" ref="E507">_xlfn.IFS(Medical_Examinations!$D507&gt;6.5,"Diabetes",Medical_Examinations!$D507&gt;5.7,"Prediabetes",TRUE,"Normal")</f>
        <v>Prediabetes</v>
      </c>
      <c r="F507" s="15" t="s">
        <v>9</v>
      </c>
      <c r="G507" s="15" t="s">
        <v>9</v>
      </c>
      <c r="H507" s="15" t="s">
        <v>9</v>
      </c>
      <c r="I507" s="15">
        <v>1</v>
      </c>
      <c r="J507" s="16" t="s">
        <v>10</v>
      </c>
    </row>
    <row r="508" spans="1:10" x14ac:dyDescent="0.3">
      <c r="A508" s="11" t="s">
        <v>517</v>
      </c>
      <c r="B508" s="12">
        <v>24.64</v>
      </c>
      <c r="C508" s="12" t="str" cm="1">
        <f t="array" ref="C508">_xlfn.IFS(Medical_Examinations!$B508&gt;=30,"Obesity",Medical_Examinations!$B508&gt;=25,"Overweight",Medical_Examinations!$B508&gt;=18.5,"Normal Weight",TRUE,"Underweight")</f>
        <v>Normal Weight</v>
      </c>
      <c r="D508" s="12">
        <v>4.33</v>
      </c>
      <c r="E508" s="12" t="str" cm="1">
        <f t="array" ref="E508">_xlfn.IFS(Medical_Examinations!$D508&gt;6.5,"Diabetes",Medical_Examinations!$D508&gt;5.7,"Prediabetes",TRUE,"Normal")</f>
        <v>Normal</v>
      </c>
      <c r="F508" s="12" t="s">
        <v>9</v>
      </c>
      <c r="G508" s="12" t="s">
        <v>9</v>
      </c>
      <c r="H508" s="12" t="s">
        <v>9</v>
      </c>
      <c r="I508" s="12">
        <v>0</v>
      </c>
      <c r="J508" s="13" t="s">
        <v>10</v>
      </c>
    </row>
    <row r="509" spans="1:10" x14ac:dyDescent="0.3">
      <c r="A509" s="14" t="s">
        <v>518</v>
      </c>
      <c r="B509" s="15">
        <v>39.71</v>
      </c>
      <c r="C509" s="15" t="str" cm="1">
        <f t="array" ref="C509">_xlfn.IFS(Medical_Examinations!$B509&gt;=30,"Obesity",Medical_Examinations!$B509&gt;=25,"Overweight",Medical_Examinations!$B509&gt;=18.5,"Normal Weight",TRUE,"Underweight")</f>
        <v>Obesity</v>
      </c>
      <c r="D509" s="15">
        <v>5.83</v>
      </c>
      <c r="E509" s="15" t="str" cm="1">
        <f t="array" ref="E509">_xlfn.IFS(Medical_Examinations!$D509&gt;6.5,"Diabetes",Medical_Examinations!$D509&gt;5.7,"Prediabetes",TRUE,"Normal")</f>
        <v>Prediabetes</v>
      </c>
      <c r="F509" s="15" t="s">
        <v>9</v>
      </c>
      <c r="G509" s="15" t="s">
        <v>9</v>
      </c>
      <c r="H509" s="15" t="s">
        <v>9</v>
      </c>
      <c r="I509" s="15">
        <v>1</v>
      </c>
      <c r="J509" s="16" t="s">
        <v>9</v>
      </c>
    </row>
    <row r="510" spans="1:10" x14ac:dyDescent="0.3">
      <c r="A510" s="11" t="s">
        <v>519</v>
      </c>
      <c r="B510" s="12">
        <v>22.22</v>
      </c>
      <c r="C510" s="12" t="str" cm="1">
        <f t="array" ref="C510">_xlfn.IFS(Medical_Examinations!$B510&gt;=30,"Obesity",Medical_Examinations!$B510&gt;=25,"Overweight",Medical_Examinations!$B510&gt;=18.5,"Normal Weight",TRUE,"Underweight")</f>
        <v>Normal Weight</v>
      </c>
      <c r="D510" s="12">
        <v>5.5</v>
      </c>
      <c r="E510" s="12" t="str" cm="1">
        <f t="array" ref="E510">_xlfn.IFS(Medical_Examinations!$D510&gt;6.5,"Diabetes",Medical_Examinations!$D510&gt;5.7,"Prediabetes",TRUE,"Normal")</f>
        <v>Normal</v>
      </c>
      <c r="F510" s="12" t="s">
        <v>9</v>
      </c>
      <c r="G510" s="12" t="s">
        <v>9</v>
      </c>
      <c r="H510" s="12" t="s">
        <v>9</v>
      </c>
      <c r="I510" s="12">
        <v>0</v>
      </c>
      <c r="J510" s="13" t="s">
        <v>10</v>
      </c>
    </row>
    <row r="511" spans="1:10" x14ac:dyDescent="0.3">
      <c r="A511" s="14" t="s">
        <v>520</v>
      </c>
      <c r="B511" s="15">
        <v>33.344999999999999</v>
      </c>
      <c r="C511" s="15" t="str" cm="1">
        <f t="array" ref="C511">_xlfn.IFS(Medical_Examinations!$B511&gt;=30,"Obesity",Medical_Examinations!$B511&gt;=25,"Overweight",Medical_Examinations!$B511&gt;=18.5,"Normal Weight",TRUE,"Underweight")</f>
        <v>Obesity</v>
      </c>
      <c r="D511" s="15">
        <v>4.79</v>
      </c>
      <c r="E511" s="15" t="str" cm="1">
        <f t="array" ref="E511">_xlfn.IFS(Medical_Examinations!$D511&gt;6.5,"Diabetes",Medical_Examinations!$D511&gt;5.7,"Prediabetes",TRUE,"Normal")</f>
        <v>Normal</v>
      </c>
      <c r="F511" s="15" t="s">
        <v>9</v>
      </c>
      <c r="G511" s="15" t="s">
        <v>9</v>
      </c>
      <c r="H511" s="15" t="s">
        <v>19</v>
      </c>
      <c r="I511" s="15">
        <v>1</v>
      </c>
      <c r="J511" s="16" t="s">
        <v>9</v>
      </c>
    </row>
    <row r="512" spans="1:10" x14ac:dyDescent="0.3">
      <c r="A512" s="11" t="s">
        <v>521</v>
      </c>
      <c r="B512" s="12">
        <v>24.42</v>
      </c>
      <c r="C512" s="12" t="str" cm="1">
        <f t="array" ref="C512">_xlfn.IFS(Medical_Examinations!$B512&gt;=30,"Obesity",Medical_Examinations!$B512&gt;=25,"Overweight",Medical_Examinations!$B512&gt;=18.5,"Normal Weight",TRUE,"Underweight")</f>
        <v>Normal Weight</v>
      </c>
      <c r="D512" s="12">
        <v>5.81</v>
      </c>
      <c r="E512" s="12" t="str" cm="1">
        <f t="array" ref="E512">_xlfn.IFS(Medical_Examinations!$D512&gt;6.5,"Diabetes",Medical_Examinations!$D512&gt;5.7,"Prediabetes",TRUE,"Normal")</f>
        <v>Prediabetes</v>
      </c>
      <c r="F512" s="12" t="s">
        <v>9</v>
      </c>
      <c r="G512" s="12" t="s">
        <v>9</v>
      </c>
      <c r="H512" s="12" t="s">
        <v>9</v>
      </c>
      <c r="I512" s="12">
        <v>1</v>
      </c>
      <c r="J512" s="13" t="s">
        <v>10</v>
      </c>
    </row>
    <row r="513" spans="1:10" x14ac:dyDescent="0.3">
      <c r="A513" s="14" t="s">
        <v>522</v>
      </c>
      <c r="B513" s="15">
        <v>29.81</v>
      </c>
      <c r="C513" s="15" t="str" cm="1">
        <f t="array" ref="C513">_xlfn.IFS(Medical_Examinations!$B513&gt;=30,"Obesity",Medical_Examinations!$B513&gt;=25,"Overweight",Medical_Examinations!$B513&gt;=18.5,"Normal Weight",TRUE,"Underweight")</f>
        <v>Overweight</v>
      </c>
      <c r="D513" s="15">
        <v>5.58</v>
      </c>
      <c r="E513" s="15" t="str" cm="1">
        <f t="array" ref="E513">_xlfn.IFS(Medical_Examinations!$D513&gt;6.5,"Diabetes",Medical_Examinations!$D513&gt;5.7,"Prediabetes",TRUE,"Normal")</f>
        <v>Normal</v>
      </c>
      <c r="F513" s="15" t="s">
        <v>9</v>
      </c>
      <c r="G513" s="15" t="s">
        <v>9</v>
      </c>
      <c r="H513" s="15" t="s">
        <v>9</v>
      </c>
      <c r="I513" s="15">
        <v>0</v>
      </c>
      <c r="J513" s="16" t="s">
        <v>10</v>
      </c>
    </row>
    <row r="514" spans="1:10" x14ac:dyDescent="0.3">
      <c r="A514" s="11" t="s">
        <v>523</v>
      </c>
      <c r="B514" s="12">
        <v>51.18</v>
      </c>
      <c r="C514" s="12" t="str" cm="1">
        <f t="array" ref="C514">_xlfn.IFS(Medical_Examinations!$B514&gt;=30,"Obesity",Medical_Examinations!$B514&gt;=25,"Overweight",Medical_Examinations!$B514&gt;=18.5,"Normal Weight",TRUE,"Underweight")</f>
        <v>Obesity</v>
      </c>
      <c r="D514" s="12">
        <v>4.4000000000000004</v>
      </c>
      <c r="E514" s="12" t="str" cm="1">
        <f t="array" ref="E514">_xlfn.IFS(Medical_Examinations!$D514&gt;6.5,"Diabetes",Medical_Examinations!$D514&gt;5.7,"Prediabetes",TRUE,"Normal")</f>
        <v>Normal</v>
      </c>
      <c r="F514" s="12" t="s">
        <v>10</v>
      </c>
      <c r="G514" s="12" t="s">
        <v>9</v>
      </c>
      <c r="H514" s="12" t="s">
        <v>9</v>
      </c>
      <c r="I514" s="12">
        <v>2</v>
      </c>
      <c r="J514" s="13" t="s">
        <v>9</v>
      </c>
    </row>
    <row r="515" spans="1:10" x14ac:dyDescent="0.3">
      <c r="A515" s="14" t="s">
        <v>524</v>
      </c>
      <c r="B515" s="15">
        <v>51.37</v>
      </c>
      <c r="C515" s="15" t="str" cm="1">
        <f t="array" ref="C515">_xlfn.IFS(Medical_Examinations!$B515&gt;=30,"Obesity",Medical_Examinations!$B515&gt;=25,"Overweight",Medical_Examinations!$B515&gt;=18.5,"Normal Weight",TRUE,"Underweight")</f>
        <v>Obesity</v>
      </c>
      <c r="D515" s="15">
        <v>8.18</v>
      </c>
      <c r="E515" s="15" t="str" cm="1">
        <f t="array" ref="E515">_xlfn.IFS(Medical_Examinations!$D515&gt;6.5,"Diabetes",Medical_Examinations!$D515&gt;5.7,"Prediabetes",TRUE,"Normal")</f>
        <v>Diabetes</v>
      </c>
      <c r="F515" s="15" t="s">
        <v>10</v>
      </c>
      <c r="G515" s="15" t="s">
        <v>9</v>
      </c>
      <c r="H515" s="15" t="s">
        <v>9</v>
      </c>
      <c r="I515" s="15">
        <v>0</v>
      </c>
      <c r="J515" s="16" t="s">
        <v>9</v>
      </c>
    </row>
    <row r="516" spans="1:10" x14ac:dyDescent="0.3">
      <c r="A516" s="11" t="s">
        <v>525</v>
      </c>
      <c r="B516" s="12">
        <v>36.19</v>
      </c>
      <c r="C516" s="12" t="str" cm="1">
        <f t="array" ref="C516">_xlfn.IFS(Medical_Examinations!$B516&gt;=30,"Obesity",Medical_Examinations!$B516&gt;=25,"Overweight",Medical_Examinations!$B516&gt;=18.5,"Normal Weight",TRUE,"Underweight")</f>
        <v>Obesity</v>
      </c>
      <c r="D516" s="12">
        <v>5.52</v>
      </c>
      <c r="E516" s="12" t="str" cm="1">
        <f t="array" ref="E516">_xlfn.IFS(Medical_Examinations!$D516&gt;6.5,"Diabetes",Medical_Examinations!$D516&gt;5.7,"Prediabetes",TRUE,"Normal")</f>
        <v>Normal</v>
      </c>
      <c r="F516" s="12" t="s">
        <v>10</v>
      </c>
      <c r="G516" s="12" t="s">
        <v>9</v>
      </c>
      <c r="H516" s="12" t="s">
        <v>9</v>
      </c>
      <c r="I516" s="12">
        <v>0</v>
      </c>
      <c r="J516" s="13" t="s">
        <v>9</v>
      </c>
    </row>
    <row r="517" spans="1:10" x14ac:dyDescent="0.3">
      <c r="A517" s="14" t="s">
        <v>526</v>
      </c>
      <c r="B517" s="15">
        <v>25.9</v>
      </c>
      <c r="C517" s="15" t="str" cm="1">
        <f t="array" ref="C517">_xlfn.IFS(Medical_Examinations!$B517&gt;=30,"Obesity",Medical_Examinations!$B517&gt;=25,"Overweight",Medical_Examinations!$B517&gt;=18.5,"Normal Weight",TRUE,"Underweight")</f>
        <v>Overweight</v>
      </c>
      <c r="D517" s="15">
        <v>4.84</v>
      </c>
      <c r="E517" s="15" t="str" cm="1">
        <f t="array" ref="E517">_xlfn.IFS(Medical_Examinations!$D517&gt;6.5,"Diabetes",Medical_Examinations!$D517&gt;5.7,"Prediabetes",TRUE,"Normal")</f>
        <v>Normal</v>
      </c>
      <c r="F517" s="15" t="s">
        <v>9</v>
      </c>
      <c r="G517" s="15" t="s">
        <v>9</v>
      </c>
      <c r="H517" s="15" t="s">
        <v>9</v>
      </c>
      <c r="I517" s="15">
        <v>0</v>
      </c>
      <c r="J517" s="16" t="s">
        <v>10</v>
      </c>
    </row>
    <row r="518" spans="1:10" x14ac:dyDescent="0.3">
      <c r="A518" s="11" t="s">
        <v>527</v>
      </c>
      <c r="B518" s="12">
        <v>35.72</v>
      </c>
      <c r="C518" s="12" t="str" cm="1">
        <f t="array" ref="C518">_xlfn.IFS(Medical_Examinations!$B518&gt;=30,"Obesity",Medical_Examinations!$B518&gt;=25,"Overweight",Medical_Examinations!$B518&gt;=18.5,"Normal Weight",TRUE,"Underweight")</f>
        <v>Obesity</v>
      </c>
      <c r="D518" s="12">
        <v>4.08</v>
      </c>
      <c r="E518" s="12" t="str" cm="1">
        <f t="array" ref="E518">_xlfn.IFS(Medical_Examinations!$D518&gt;6.5,"Diabetes",Medical_Examinations!$D518&gt;5.7,"Prediabetes",TRUE,"Normal")</f>
        <v>Normal</v>
      </c>
      <c r="F518" s="12" t="s">
        <v>9</v>
      </c>
      <c r="G518" s="12" t="s">
        <v>9</v>
      </c>
      <c r="H518" s="12" t="s">
        <v>19</v>
      </c>
      <c r="I518" s="12">
        <v>1</v>
      </c>
      <c r="J518" s="13" t="s">
        <v>9</v>
      </c>
    </row>
    <row r="519" spans="1:10" x14ac:dyDescent="0.3">
      <c r="A519" s="14" t="s">
        <v>528</v>
      </c>
      <c r="B519" s="15">
        <v>27.94</v>
      </c>
      <c r="C519" s="15" t="str" cm="1">
        <f t="array" ref="C519">_xlfn.IFS(Medical_Examinations!$B519&gt;=30,"Obesity",Medical_Examinations!$B519&gt;=25,"Overweight",Medical_Examinations!$B519&gt;=18.5,"Normal Weight",TRUE,"Underweight")</f>
        <v>Overweight</v>
      </c>
      <c r="D519" s="15">
        <v>4.4800000000000004</v>
      </c>
      <c r="E519" s="15" t="str" cm="1">
        <f t="array" ref="E519">_xlfn.IFS(Medical_Examinations!$D519&gt;6.5,"Diabetes",Medical_Examinations!$D519&gt;5.7,"Prediabetes",TRUE,"Normal")</f>
        <v>Normal</v>
      </c>
      <c r="F519" s="15" t="s">
        <v>9</v>
      </c>
      <c r="G519" s="15" t="s">
        <v>9</v>
      </c>
      <c r="H519" s="15" t="s">
        <v>19</v>
      </c>
      <c r="I519" s="15">
        <v>1</v>
      </c>
      <c r="J519" s="16" t="s">
        <v>10</v>
      </c>
    </row>
    <row r="520" spans="1:10" x14ac:dyDescent="0.3">
      <c r="A520" s="11" t="s">
        <v>529</v>
      </c>
      <c r="B520" s="12">
        <v>27.1</v>
      </c>
      <c r="C520" s="12" t="str" cm="1">
        <f t="array" ref="C520">_xlfn.IFS(Medical_Examinations!$B520&gt;=30,"Obesity",Medical_Examinations!$B520&gt;=25,"Overweight",Medical_Examinations!$B520&gt;=18.5,"Normal Weight",TRUE,"Underweight")</f>
        <v>Overweight</v>
      </c>
      <c r="D520" s="12">
        <v>5.73</v>
      </c>
      <c r="E520" s="12" t="str" cm="1">
        <f t="array" ref="E520">_xlfn.IFS(Medical_Examinations!$D520&gt;6.5,"Diabetes",Medical_Examinations!$D520&gt;5.7,"Prediabetes",TRUE,"Normal")</f>
        <v>Prediabetes</v>
      </c>
      <c r="F520" s="12" t="s">
        <v>9</v>
      </c>
      <c r="G520" s="12" t="s">
        <v>9</v>
      </c>
      <c r="H520" s="12" t="s">
        <v>9</v>
      </c>
      <c r="I520" s="12">
        <v>0</v>
      </c>
      <c r="J520" s="13" t="s">
        <v>10</v>
      </c>
    </row>
    <row r="521" spans="1:10" x14ac:dyDescent="0.3">
      <c r="A521" s="14" t="s">
        <v>530</v>
      </c>
      <c r="B521" s="15">
        <v>18.3</v>
      </c>
      <c r="C521" s="15" t="str" cm="1">
        <f t="array" ref="C521">_xlfn.IFS(Medical_Examinations!$B521&gt;=30,"Obesity",Medical_Examinations!$B521&gt;=25,"Overweight",Medical_Examinations!$B521&gt;=18.5,"Normal Weight",TRUE,"Underweight")</f>
        <v>Underweight</v>
      </c>
      <c r="D521" s="15">
        <v>5.46</v>
      </c>
      <c r="E521" s="15" t="str" cm="1">
        <f t="array" ref="E521">_xlfn.IFS(Medical_Examinations!$D521&gt;6.5,"Diabetes",Medical_Examinations!$D521&gt;5.7,"Prediabetes",TRUE,"Normal")</f>
        <v>Normal</v>
      </c>
      <c r="F521" s="15" t="s">
        <v>10</v>
      </c>
      <c r="G521" s="15" t="s">
        <v>9</v>
      </c>
      <c r="H521" s="15" t="s">
        <v>19</v>
      </c>
      <c r="I521" s="15">
        <v>1</v>
      </c>
      <c r="J521" s="16" t="s">
        <v>10</v>
      </c>
    </row>
    <row r="522" spans="1:10" x14ac:dyDescent="0.3">
      <c r="A522" s="11" t="s">
        <v>531</v>
      </c>
      <c r="B522" s="12">
        <v>25.3</v>
      </c>
      <c r="C522" s="12" t="str" cm="1">
        <f t="array" ref="C522">_xlfn.IFS(Medical_Examinations!$B522&gt;=30,"Obesity",Medical_Examinations!$B522&gt;=25,"Overweight",Medical_Examinations!$B522&gt;=18.5,"Normal Weight",TRUE,"Underweight")</f>
        <v>Overweight</v>
      </c>
      <c r="D522" s="12">
        <v>5.0199999999999996</v>
      </c>
      <c r="E522" s="12" t="str" cm="1">
        <f t="array" ref="E522">_xlfn.IFS(Medical_Examinations!$D522&gt;6.5,"Diabetes",Medical_Examinations!$D522&gt;5.7,"Prediabetes",TRUE,"Normal")</f>
        <v>Normal</v>
      </c>
      <c r="F522" s="12" t="s">
        <v>10</v>
      </c>
      <c r="G522" s="12" t="s">
        <v>9</v>
      </c>
      <c r="H522" s="12" t="s">
        <v>9</v>
      </c>
      <c r="I522" s="12">
        <v>1</v>
      </c>
      <c r="J522" s="13" t="s">
        <v>10</v>
      </c>
    </row>
    <row r="523" spans="1:10" x14ac:dyDescent="0.3">
      <c r="A523" s="14" t="s">
        <v>532</v>
      </c>
      <c r="B523" s="15">
        <v>38.83</v>
      </c>
      <c r="C523" s="15" t="str" cm="1">
        <f t="array" ref="C523">_xlfn.IFS(Medical_Examinations!$B523&gt;=30,"Obesity",Medical_Examinations!$B523&gt;=25,"Overweight",Medical_Examinations!$B523&gt;=18.5,"Normal Weight",TRUE,"Underweight")</f>
        <v>Obesity</v>
      </c>
      <c r="D523" s="15">
        <v>6.36</v>
      </c>
      <c r="E523" s="15" t="str" cm="1">
        <f t="array" ref="E523">_xlfn.IFS(Medical_Examinations!$D523&gt;6.5,"Diabetes",Medical_Examinations!$D523&gt;5.7,"Prediabetes",TRUE,"Normal")</f>
        <v>Prediabetes</v>
      </c>
      <c r="F523" s="15" t="s">
        <v>9</v>
      </c>
      <c r="G523" s="15" t="s">
        <v>9</v>
      </c>
      <c r="H523" s="15" t="s">
        <v>9</v>
      </c>
      <c r="I523" s="15">
        <v>1</v>
      </c>
      <c r="J523" s="16" t="s">
        <v>9</v>
      </c>
    </row>
    <row r="524" spans="1:10" x14ac:dyDescent="0.3">
      <c r="A524" s="11" t="s">
        <v>533</v>
      </c>
      <c r="B524" s="12">
        <v>27.6</v>
      </c>
      <c r="C524" s="12" t="str" cm="1">
        <f t="array" ref="C524">_xlfn.IFS(Medical_Examinations!$B524&gt;=30,"Obesity",Medical_Examinations!$B524&gt;=25,"Overweight",Medical_Examinations!$B524&gt;=18.5,"Normal Weight",TRUE,"Underweight")</f>
        <v>Overweight</v>
      </c>
      <c r="D524" s="12">
        <v>5.36</v>
      </c>
      <c r="E524" s="12" t="str" cm="1">
        <f t="array" ref="E524">_xlfn.IFS(Medical_Examinations!$D524&gt;6.5,"Diabetes",Medical_Examinations!$D524&gt;5.7,"Prediabetes",TRUE,"Normal")</f>
        <v>Normal</v>
      </c>
      <c r="F524" s="12" t="s">
        <v>9</v>
      </c>
      <c r="G524" s="12" t="s">
        <v>9</v>
      </c>
      <c r="H524" s="12" t="s">
        <v>9</v>
      </c>
      <c r="I524" s="12">
        <v>1</v>
      </c>
      <c r="J524" s="13" t="s">
        <v>9</v>
      </c>
    </row>
    <row r="525" spans="1:10" x14ac:dyDescent="0.3">
      <c r="A525" s="14" t="s">
        <v>534</v>
      </c>
      <c r="B525" s="15">
        <v>46.4</v>
      </c>
      <c r="C525" s="15" t="str" cm="1">
        <f t="array" ref="C525">_xlfn.IFS(Medical_Examinations!$B525&gt;=30,"Obesity",Medical_Examinations!$B525&gt;=25,"Overweight",Medical_Examinations!$B525&gt;=18.5,"Normal Weight",TRUE,"Underweight")</f>
        <v>Obesity</v>
      </c>
      <c r="D525" s="15">
        <v>8.3699999999999992</v>
      </c>
      <c r="E525" s="15" t="str" cm="1">
        <f t="array" ref="E525">_xlfn.IFS(Medical_Examinations!$D525&gt;6.5,"Diabetes",Medical_Examinations!$D525&gt;5.7,"Prediabetes",TRUE,"Normal")</f>
        <v>Diabetes</v>
      </c>
      <c r="F525" s="15" t="s">
        <v>10</v>
      </c>
      <c r="G525" s="15" t="s">
        <v>9</v>
      </c>
      <c r="H525" s="15" t="s">
        <v>19</v>
      </c>
      <c r="I525" s="15">
        <v>1</v>
      </c>
      <c r="J525" s="16" t="s">
        <v>9</v>
      </c>
    </row>
    <row r="526" spans="1:10" x14ac:dyDescent="0.3">
      <c r="A526" s="11" t="s">
        <v>535</v>
      </c>
      <c r="B526" s="12">
        <v>51.92</v>
      </c>
      <c r="C526" s="12" t="str" cm="1">
        <f t="array" ref="C526">_xlfn.IFS(Medical_Examinations!$B526&gt;=30,"Obesity",Medical_Examinations!$B526&gt;=25,"Overweight",Medical_Examinations!$B526&gt;=18.5,"Normal Weight",TRUE,"Underweight")</f>
        <v>Obesity</v>
      </c>
      <c r="D526" s="12">
        <v>5.18</v>
      </c>
      <c r="E526" s="12" t="str" cm="1">
        <f t="array" ref="E526">_xlfn.IFS(Medical_Examinations!$D526&gt;6.5,"Diabetes",Medical_Examinations!$D526&gt;5.7,"Prediabetes",TRUE,"Normal")</f>
        <v>Normal</v>
      </c>
      <c r="F526" s="12" t="s">
        <v>10</v>
      </c>
      <c r="G526" s="12" t="s">
        <v>9</v>
      </c>
      <c r="H526" s="12" t="s">
        <v>19</v>
      </c>
      <c r="I526" s="12">
        <v>1</v>
      </c>
      <c r="J526" s="13" t="s">
        <v>9</v>
      </c>
    </row>
    <row r="527" spans="1:10" x14ac:dyDescent="0.3">
      <c r="A527" s="14" t="s">
        <v>536</v>
      </c>
      <c r="B527" s="15">
        <v>32.395000000000003</v>
      </c>
      <c r="C527" s="15" t="str" cm="1">
        <f t="array" ref="C527">_xlfn.IFS(Medical_Examinations!$B527&gt;=30,"Obesity",Medical_Examinations!$B527&gt;=25,"Overweight",Medical_Examinations!$B527&gt;=18.5,"Normal Weight",TRUE,"Underweight")</f>
        <v>Obesity</v>
      </c>
      <c r="D527" s="15">
        <v>5.68</v>
      </c>
      <c r="E527" s="15" t="str" cm="1">
        <f t="array" ref="E527">_xlfn.IFS(Medical_Examinations!$D527&gt;6.5,"Diabetes",Medical_Examinations!$D527&gt;5.7,"Prediabetes",TRUE,"Normal")</f>
        <v>Normal</v>
      </c>
      <c r="F527" s="15" t="s">
        <v>10</v>
      </c>
      <c r="G527" s="15" t="s">
        <v>9</v>
      </c>
      <c r="H527" s="15" t="s">
        <v>9</v>
      </c>
      <c r="I527" s="15">
        <v>1</v>
      </c>
      <c r="J527" s="16" t="s">
        <v>9</v>
      </c>
    </row>
    <row r="528" spans="1:10" x14ac:dyDescent="0.3">
      <c r="A528" s="11" t="s">
        <v>537</v>
      </c>
      <c r="B528" s="12">
        <v>46.19</v>
      </c>
      <c r="C528" s="12" t="str" cm="1">
        <f t="array" ref="C528">_xlfn.IFS(Medical_Examinations!$B528&gt;=30,"Obesity",Medical_Examinations!$B528&gt;=25,"Overweight",Medical_Examinations!$B528&gt;=18.5,"Normal Weight",TRUE,"Underweight")</f>
        <v>Obesity</v>
      </c>
      <c r="D528" s="12">
        <v>7.31</v>
      </c>
      <c r="E528" s="12" t="str" cm="1">
        <f t="array" ref="E528">_xlfn.IFS(Medical_Examinations!$D528&gt;6.5,"Diabetes",Medical_Examinations!$D528&gt;5.7,"Prediabetes",TRUE,"Normal")</f>
        <v>Diabetes</v>
      </c>
      <c r="F528" s="12" t="s">
        <v>10</v>
      </c>
      <c r="G528" s="12" t="s">
        <v>9</v>
      </c>
      <c r="H528" s="12" t="s">
        <v>19</v>
      </c>
      <c r="I528" s="12">
        <v>1</v>
      </c>
      <c r="J528" s="13" t="s">
        <v>9</v>
      </c>
    </row>
    <row r="529" spans="1:10" x14ac:dyDescent="0.3">
      <c r="A529" s="14" t="s">
        <v>538</v>
      </c>
      <c r="B529" s="15">
        <v>27.93</v>
      </c>
      <c r="C529" s="15" t="str" cm="1">
        <f t="array" ref="C529">_xlfn.IFS(Medical_Examinations!$B529&gt;=30,"Obesity",Medical_Examinations!$B529&gt;=25,"Overweight",Medical_Examinations!$B529&gt;=18.5,"Normal Weight",TRUE,"Underweight")</f>
        <v>Overweight</v>
      </c>
      <c r="D529" s="15">
        <v>4.67</v>
      </c>
      <c r="E529" s="15" t="str" cm="1">
        <f t="array" ref="E529">_xlfn.IFS(Medical_Examinations!$D529&gt;6.5,"Diabetes",Medical_Examinations!$D529&gt;5.7,"Prediabetes",TRUE,"Normal")</f>
        <v>Normal</v>
      </c>
      <c r="F529" s="15" t="s">
        <v>9</v>
      </c>
      <c r="G529" s="15" t="s">
        <v>9</v>
      </c>
      <c r="H529" s="15" t="s">
        <v>19</v>
      </c>
      <c r="I529" s="15">
        <v>1</v>
      </c>
      <c r="J529" s="16" t="s">
        <v>9</v>
      </c>
    </row>
    <row r="530" spans="1:10" x14ac:dyDescent="0.3">
      <c r="A530" s="11" t="s">
        <v>539</v>
      </c>
      <c r="B530" s="12">
        <v>45.62</v>
      </c>
      <c r="C530" s="12" t="str" cm="1">
        <f t="array" ref="C530">_xlfn.IFS(Medical_Examinations!$B530&gt;=30,"Obesity",Medical_Examinations!$B530&gt;=25,"Overweight",Medical_Examinations!$B530&gt;=18.5,"Normal Weight",TRUE,"Underweight")</f>
        <v>Obesity</v>
      </c>
      <c r="D530" s="12">
        <v>6.87</v>
      </c>
      <c r="E530" s="12" t="str" cm="1">
        <f t="array" ref="E530">_xlfn.IFS(Medical_Examinations!$D530&gt;6.5,"Diabetes",Medical_Examinations!$D530&gt;5.7,"Prediabetes",TRUE,"Normal")</f>
        <v>Diabetes</v>
      </c>
      <c r="F530" s="12" t="s">
        <v>9</v>
      </c>
      <c r="G530" s="12" t="s">
        <v>9</v>
      </c>
      <c r="H530" s="12" t="s">
        <v>9</v>
      </c>
      <c r="I530" s="12">
        <v>0</v>
      </c>
      <c r="J530" s="13" t="s">
        <v>9</v>
      </c>
    </row>
    <row r="531" spans="1:10" x14ac:dyDescent="0.3">
      <c r="A531" s="14" t="s">
        <v>540</v>
      </c>
      <c r="B531" s="15">
        <v>35.31</v>
      </c>
      <c r="C531" s="15" t="str" cm="1">
        <f t="array" ref="C531">_xlfn.IFS(Medical_Examinations!$B531&gt;=30,"Obesity",Medical_Examinations!$B531&gt;=25,"Overweight",Medical_Examinations!$B531&gt;=18.5,"Normal Weight",TRUE,"Underweight")</f>
        <v>Obesity</v>
      </c>
      <c r="D531" s="15">
        <v>5.87</v>
      </c>
      <c r="E531" s="15" t="str" cm="1">
        <f t="array" ref="E531">_xlfn.IFS(Medical_Examinations!$D531&gt;6.5,"Diabetes",Medical_Examinations!$D531&gt;5.7,"Prediabetes",TRUE,"Normal")</f>
        <v>Prediabetes</v>
      </c>
      <c r="F531" s="15" t="s">
        <v>9</v>
      </c>
      <c r="G531" s="15" t="s">
        <v>9</v>
      </c>
      <c r="H531" s="15" t="s">
        <v>19</v>
      </c>
      <c r="I531" s="15">
        <v>1</v>
      </c>
      <c r="J531" s="16" t="s">
        <v>9</v>
      </c>
    </row>
    <row r="532" spans="1:10" x14ac:dyDescent="0.3">
      <c r="A532" s="11" t="s">
        <v>541</v>
      </c>
      <c r="B532" s="12">
        <v>30.4</v>
      </c>
      <c r="C532" s="12" t="str" cm="1">
        <f t="array" ref="C532">_xlfn.IFS(Medical_Examinations!$B532&gt;=30,"Obesity",Medical_Examinations!$B532&gt;=25,"Overweight",Medical_Examinations!$B532&gt;=18.5,"Normal Weight",TRUE,"Underweight")</f>
        <v>Obesity</v>
      </c>
      <c r="D532" s="12">
        <v>4.07</v>
      </c>
      <c r="E532" s="12" t="str" cm="1">
        <f t="array" ref="E532">_xlfn.IFS(Medical_Examinations!$D532&gt;6.5,"Diabetes",Medical_Examinations!$D532&gt;5.7,"Prediabetes",TRUE,"Normal")</f>
        <v>Normal</v>
      </c>
      <c r="F532" s="12" t="s">
        <v>10</v>
      </c>
      <c r="G532" s="12" t="s">
        <v>9</v>
      </c>
      <c r="H532" s="12" t="s">
        <v>9</v>
      </c>
      <c r="I532" s="12">
        <v>1</v>
      </c>
      <c r="J532" s="13" t="s">
        <v>9</v>
      </c>
    </row>
    <row r="533" spans="1:10" x14ac:dyDescent="0.3">
      <c r="A533" s="14" t="s">
        <v>542</v>
      </c>
      <c r="B533" s="15">
        <v>20.13</v>
      </c>
      <c r="C533" s="15" t="str" cm="1">
        <f t="array" ref="C533">_xlfn.IFS(Medical_Examinations!$B533&gt;=30,"Obesity",Medical_Examinations!$B533&gt;=25,"Overweight",Medical_Examinations!$B533&gt;=18.5,"Normal Weight",TRUE,"Underweight")</f>
        <v>Normal Weight</v>
      </c>
      <c r="D533" s="15">
        <v>6.47</v>
      </c>
      <c r="E533" s="15" t="str" cm="1">
        <f t="array" ref="E533">_xlfn.IFS(Medical_Examinations!$D533&gt;6.5,"Diabetes",Medical_Examinations!$D533&gt;5.7,"Prediabetes",TRUE,"Normal")</f>
        <v>Prediabetes</v>
      </c>
      <c r="F533" s="15" t="s">
        <v>9</v>
      </c>
      <c r="G533" s="15" t="s">
        <v>9</v>
      </c>
      <c r="H533" s="15" t="s">
        <v>19</v>
      </c>
      <c r="I533" s="15">
        <v>1</v>
      </c>
      <c r="J533" s="16" t="s">
        <v>10</v>
      </c>
    </row>
    <row r="534" spans="1:10" x14ac:dyDescent="0.3">
      <c r="A534" s="11" t="s">
        <v>543</v>
      </c>
      <c r="B534" s="12">
        <v>23.655000000000001</v>
      </c>
      <c r="C534" s="12" t="str" cm="1">
        <f t="array" ref="C534">_xlfn.IFS(Medical_Examinations!$B534&gt;=30,"Obesity",Medical_Examinations!$B534&gt;=25,"Overweight",Medical_Examinations!$B534&gt;=18.5,"Normal Weight",TRUE,"Underweight")</f>
        <v>Normal Weight</v>
      </c>
      <c r="D534" s="12">
        <v>5.14</v>
      </c>
      <c r="E534" s="12" t="str" cm="1">
        <f t="array" ref="E534">_xlfn.IFS(Medical_Examinations!$D534&gt;6.5,"Diabetes",Medical_Examinations!$D534&gt;5.7,"Prediabetes",TRUE,"Normal")</f>
        <v>Normal</v>
      </c>
      <c r="F534" s="12" t="s">
        <v>9</v>
      </c>
      <c r="G534" s="12" t="s">
        <v>9</v>
      </c>
      <c r="H534" s="12" t="s">
        <v>9</v>
      </c>
      <c r="I534" s="12">
        <v>1</v>
      </c>
      <c r="J534" s="13" t="s">
        <v>10</v>
      </c>
    </row>
    <row r="535" spans="1:10" x14ac:dyDescent="0.3">
      <c r="A535" s="14" t="s">
        <v>544</v>
      </c>
      <c r="B535" s="15">
        <v>49.05</v>
      </c>
      <c r="C535" s="15" t="str" cm="1">
        <f t="array" ref="C535">_xlfn.IFS(Medical_Examinations!$B535&gt;=30,"Obesity",Medical_Examinations!$B535&gt;=25,"Overweight",Medical_Examinations!$B535&gt;=18.5,"Normal Weight",TRUE,"Underweight")</f>
        <v>Obesity</v>
      </c>
      <c r="D535" s="15">
        <v>9.77</v>
      </c>
      <c r="E535" s="15" t="str" cm="1">
        <f t="array" ref="E535">_xlfn.IFS(Medical_Examinations!$D535&gt;6.5,"Diabetes",Medical_Examinations!$D535&gt;5.7,"Prediabetes",TRUE,"Normal")</f>
        <v>Diabetes</v>
      </c>
      <c r="F535" s="15" t="s">
        <v>10</v>
      </c>
      <c r="G535" s="15" t="s">
        <v>9</v>
      </c>
      <c r="H535" s="15" t="s">
        <v>9</v>
      </c>
      <c r="I535" s="15">
        <v>0</v>
      </c>
      <c r="J535" s="16" t="s">
        <v>9</v>
      </c>
    </row>
    <row r="536" spans="1:10" x14ac:dyDescent="0.3">
      <c r="A536" s="11" t="s">
        <v>545</v>
      </c>
      <c r="B536" s="12">
        <v>51.94</v>
      </c>
      <c r="C536" s="12" t="str" cm="1">
        <f t="array" ref="C536">_xlfn.IFS(Medical_Examinations!$B536&gt;=30,"Obesity",Medical_Examinations!$B536&gt;=25,"Overweight",Medical_Examinations!$B536&gt;=18.5,"Normal Weight",TRUE,"Underweight")</f>
        <v>Obesity</v>
      </c>
      <c r="D536" s="12">
        <v>8.8000000000000007</v>
      </c>
      <c r="E536" s="12" t="str" cm="1">
        <f t="array" ref="E536">_xlfn.IFS(Medical_Examinations!$D536&gt;6.5,"Diabetes",Medical_Examinations!$D536&gt;5.7,"Prediabetes",TRUE,"Normal")</f>
        <v>Diabetes</v>
      </c>
      <c r="F536" s="12" t="s">
        <v>10</v>
      </c>
      <c r="G536" s="12" t="s">
        <v>9</v>
      </c>
      <c r="H536" s="12" t="s">
        <v>9</v>
      </c>
      <c r="I536" s="12">
        <v>2</v>
      </c>
      <c r="J536" s="13" t="s">
        <v>9</v>
      </c>
    </row>
    <row r="537" spans="1:10" x14ac:dyDescent="0.3">
      <c r="A537" s="14" t="s">
        <v>546</v>
      </c>
      <c r="B537" s="15">
        <v>29.83</v>
      </c>
      <c r="C537" s="15" t="str" cm="1">
        <f t="array" ref="C537">_xlfn.IFS(Medical_Examinations!$B537&gt;=30,"Obesity",Medical_Examinations!$B537&gt;=25,"Overweight",Medical_Examinations!$B537&gt;=18.5,"Normal Weight",TRUE,"Underweight")</f>
        <v>Overweight</v>
      </c>
      <c r="D537" s="15">
        <v>5.84</v>
      </c>
      <c r="E537" s="15" t="str" cm="1">
        <f t="array" ref="E537">_xlfn.IFS(Medical_Examinations!$D537&gt;6.5,"Diabetes",Medical_Examinations!$D537&gt;5.7,"Prediabetes",TRUE,"Normal")</f>
        <v>Prediabetes</v>
      </c>
      <c r="F537" s="15" t="s">
        <v>9</v>
      </c>
      <c r="G537" s="15" t="s">
        <v>9</v>
      </c>
      <c r="H537" s="15" t="s">
        <v>9</v>
      </c>
      <c r="I537" s="15">
        <v>1</v>
      </c>
      <c r="J537" s="16" t="s">
        <v>10</v>
      </c>
    </row>
    <row r="538" spans="1:10" x14ac:dyDescent="0.3">
      <c r="A538" s="11" t="s">
        <v>547</v>
      </c>
      <c r="B538" s="12">
        <v>22.6</v>
      </c>
      <c r="C538" s="12" t="str" cm="1">
        <f t="array" ref="C538">_xlfn.IFS(Medical_Examinations!$B538&gt;=30,"Obesity",Medical_Examinations!$B538&gt;=25,"Overweight",Medical_Examinations!$B538&gt;=18.5,"Normal Weight",TRUE,"Underweight")</f>
        <v>Normal Weight</v>
      </c>
      <c r="D538" s="12">
        <v>10.43</v>
      </c>
      <c r="E538" s="12" t="str" cm="1">
        <f t="array" ref="E538">_xlfn.IFS(Medical_Examinations!$D538&gt;6.5,"Diabetes",Medical_Examinations!$D538&gt;5.7,"Prediabetes",TRUE,"Normal")</f>
        <v>Diabetes</v>
      </c>
      <c r="F538" s="12" t="s">
        <v>10</v>
      </c>
      <c r="G538" s="12" t="s">
        <v>9</v>
      </c>
      <c r="H538" s="12" t="s">
        <v>9</v>
      </c>
      <c r="I538" s="12">
        <v>1</v>
      </c>
      <c r="J538" s="13" t="s">
        <v>10</v>
      </c>
    </row>
    <row r="539" spans="1:10" x14ac:dyDescent="0.3">
      <c r="A539" s="14" t="s">
        <v>548</v>
      </c>
      <c r="B539" s="15">
        <v>46.69</v>
      </c>
      <c r="C539" s="15" t="str" cm="1">
        <f t="array" ref="C539">_xlfn.IFS(Medical_Examinations!$B539&gt;=30,"Obesity",Medical_Examinations!$B539&gt;=25,"Overweight",Medical_Examinations!$B539&gt;=18.5,"Normal Weight",TRUE,"Underweight")</f>
        <v>Obesity</v>
      </c>
      <c r="D539" s="15">
        <v>4.25</v>
      </c>
      <c r="E539" s="15" t="str" cm="1">
        <f t="array" ref="E539">_xlfn.IFS(Medical_Examinations!$D539&gt;6.5,"Diabetes",Medical_Examinations!$D539&gt;5.7,"Prediabetes",TRUE,"Normal")</f>
        <v>Normal</v>
      </c>
      <c r="F539" s="15" t="s">
        <v>10</v>
      </c>
      <c r="G539" s="15" t="s">
        <v>9</v>
      </c>
      <c r="H539" s="15" t="s">
        <v>9</v>
      </c>
      <c r="I539" s="15">
        <v>1</v>
      </c>
      <c r="J539" s="16" t="s">
        <v>9</v>
      </c>
    </row>
    <row r="540" spans="1:10" x14ac:dyDescent="0.3">
      <c r="A540" s="11" t="s">
        <v>549</v>
      </c>
      <c r="B540" s="12">
        <v>28.49</v>
      </c>
      <c r="C540" s="12" t="str" cm="1">
        <f t="array" ref="C540">_xlfn.IFS(Medical_Examinations!$B540&gt;=30,"Obesity",Medical_Examinations!$B540&gt;=25,"Overweight",Medical_Examinations!$B540&gt;=18.5,"Normal Weight",TRUE,"Underweight")</f>
        <v>Overweight</v>
      </c>
      <c r="D540" s="12">
        <v>4.8899999999999997</v>
      </c>
      <c r="E540" s="12" t="str" cm="1">
        <f t="array" ref="E540">_xlfn.IFS(Medical_Examinations!$D540&gt;6.5,"Diabetes",Medical_Examinations!$D540&gt;5.7,"Prediabetes",TRUE,"Normal")</f>
        <v>Normal</v>
      </c>
      <c r="F540" s="12" t="s">
        <v>9</v>
      </c>
      <c r="G540" s="12" t="s">
        <v>9</v>
      </c>
      <c r="H540" s="12" t="s">
        <v>9</v>
      </c>
      <c r="I540" s="12">
        <v>0</v>
      </c>
      <c r="J540" s="13" t="s">
        <v>10</v>
      </c>
    </row>
    <row r="541" spans="1:10" x14ac:dyDescent="0.3">
      <c r="A541" s="14" t="s">
        <v>550</v>
      </c>
      <c r="B541" s="15">
        <v>28.5</v>
      </c>
      <c r="C541" s="15" t="str" cm="1">
        <f t="array" ref="C541">_xlfn.IFS(Medical_Examinations!$B541&gt;=30,"Obesity",Medical_Examinations!$B541&gt;=25,"Overweight",Medical_Examinations!$B541&gt;=18.5,"Normal Weight",TRUE,"Underweight")</f>
        <v>Overweight</v>
      </c>
      <c r="D541" s="15">
        <v>5.55</v>
      </c>
      <c r="E541" s="15" t="str" cm="1">
        <f t="array" ref="E541">_xlfn.IFS(Medical_Examinations!$D541&gt;6.5,"Diabetes",Medical_Examinations!$D541&gt;5.7,"Prediabetes",TRUE,"Normal")</f>
        <v>Normal</v>
      </c>
      <c r="F541" s="15" t="s">
        <v>10</v>
      </c>
      <c r="G541" s="15" t="s">
        <v>9</v>
      </c>
      <c r="H541" s="15" t="s">
        <v>9</v>
      </c>
      <c r="I541" s="15">
        <v>1</v>
      </c>
      <c r="J541" s="16" t="s">
        <v>10</v>
      </c>
    </row>
    <row r="542" spans="1:10" x14ac:dyDescent="0.3">
      <c r="A542" s="11" t="s">
        <v>551</v>
      </c>
      <c r="B542" s="12">
        <v>24.4</v>
      </c>
      <c r="C542" s="12" t="str" cm="1">
        <f t="array" ref="C542">_xlfn.IFS(Medical_Examinations!$B542&gt;=30,"Obesity",Medical_Examinations!$B542&gt;=25,"Overweight",Medical_Examinations!$B542&gt;=18.5,"Normal Weight",TRUE,"Underweight")</f>
        <v>Normal Weight</v>
      </c>
      <c r="D542" s="12">
        <v>4.5199999999999996</v>
      </c>
      <c r="E542" s="12" t="str" cm="1">
        <f t="array" ref="E542">_xlfn.IFS(Medical_Examinations!$D542&gt;6.5,"Diabetes",Medical_Examinations!$D542&gt;5.7,"Prediabetes",TRUE,"Normal")</f>
        <v>Normal</v>
      </c>
      <c r="F542" s="12" t="s">
        <v>9</v>
      </c>
      <c r="G542" s="12" t="s">
        <v>9</v>
      </c>
      <c r="H542" s="12" t="s">
        <v>9</v>
      </c>
      <c r="I542" s="12">
        <v>1</v>
      </c>
      <c r="J542" s="13" t="s">
        <v>10</v>
      </c>
    </row>
    <row r="543" spans="1:10" x14ac:dyDescent="0.3">
      <c r="A543" s="14" t="s">
        <v>552</v>
      </c>
      <c r="B543" s="15">
        <v>29.15</v>
      </c>
      <c r="C543" s="15" t="str" cm="1">
        <f t="array" ref="C543">_xlfn.IFS(Medical_Examinations!$B543&gt;=30,"Obesity",Medical_Examinations!$B543&gt;=25,"Overweight",Medical_Examinations!$B543&gt;=18.5,"Normal Weight",TRUE,"Underweight")</f>
        <v>Overweight</v>
      </c>
      <c r="D543" s="15">
        <v>4.45</v>
      </c>
      <c r="E543" s="15" t="str" cm="1">
        <f t="array" ref="E543">_xlfn.IFS(Medical_Examinations!$D543&gt;6.5,"Diabetes",Medical_Examinations!$D543&gt;5.7,"Prediabetes",TRUE,"Normal")</f>
        <v>Normal</v>
      </c>
      <c r="F543" s="15" t="s">
        <v>10</v>
      </c>
      <c r="G543" s="15" t="s">
        <v>9</v>
      </c>
      <c r="H543" s="15" t="s">
        <v>9</v>
      </c>
      <c r="I543" s="15">
        <v>1</v>
      </c>
      <c r="J543" s="16" t="s">
        <v>10</v>
      </c>
    </row>
    <row r="544" spans="1:10" x14ac:dyDescent="0.3">
      <c r="A544" s="11" t="s">
        <v>553</v>
      </c>
      <c r="B544" s="12">
        <v>27.28</v>
      </c>
      <c r="C544" s="12" t="str" cm="1">
        <f t="array" ref="C544">_xlfn.IFS(Medical_Examinations!$B544&gt;=30,"Obesity",Medical_Examinations!$B544&gt;=25,"Overweight",Medical_Examinations!$B544&gt;=18.5,"Normal Weight",TRUE,"Underweight")</f>
        <v>Overweight</v>
      </c>
      <c r="D544" s="12">
        <v>4.72</v>
      </c>
      <c r="E544" s="12" t="str" cm="1">
        <f t="array" ref="E544">_xlfn.IFS(Medical_Examinations!$D544&gt;6.5,"Diabetes",Medical_Examinations!$D544&gt;5.7,"Prediabetes",TRUE,"Normal")</f>
        <v>Normal</v>
      </c>
      <c r="F544" s="12" t="s">
        <v>9</v>
      </c>
      <c r="G544" s="12" t="s">
        <v>10</v>
      </c>
      <c r="H544" s="12" t="s">
        <v>9</v>
      </c>
      <c r="I544" s="12">
        <v>1</v>
      </c>
      <c r="J544" s="13" t="s">
        <v>10</v>
      </c>
    </row>
    <row r="545" spans="1:10" x14ac:dyDescent="0.3">
      <c r="A545" s="14" t="s">
        <v>554</v>
      </c>
      <c r="B545" s="15">
        <v>32.229999999999997</v>
      </c>
      <c r="C545" s="15" t="str" cm="1">
        <f t="array" ref="C545">_xlfn.IFS(Medical_Examinations!$B545&gt;=30,"Obesity",Medical_Examinations!$B545&gt;=25,"Overweight",Medical_Examinations!$B545&gt;=18.5,"Normal Weight",TRUE,"Underweight")</f>
        <v>Obesity</v>
      </c>
      <c r="D545" s="15">
        <v>4.6500000000000004</v>
      </c>
      <c r="E545" s="15" t="str" cm="1">
        <f t="array" ref="E545">_xlfn.IFS(Medical_Examinations!$D545&gt;6.5,"Diabetes",Medical_Examinations!$D545&gt;5.7,"Prediabetes",TRUE,"Normal")</f>
        <v>Normal</v>
      </c>
      <c r="F545" s="15" t="s">
        <v>10</v>
      </c>
      <c r="G545" s="15" t="s">
        <v>9</v>
      </c>
      <c r="H545" s="15" t="s">
        <v>19</v>
      </c>
      <c r="I545" s="15">
        <v>1</v>
      </c>
      <c r="J545" s="16" t="s">
        <v>9</v>
      </c>
    </row>
    <row r="546" spans="1:10" x14ac:dyDescent="0.3">
      <c r="A546" s="11" t="s">
        <v>555</v>
      </c>
      <c r="B546" s="12">
        <v>44.2</v>
      </c>
      <c r="C546" s="12" t="str" cm="1">
        <f t="array" ref="C546">_xlfn.IFS(Medical_Examinations!$B546&gt;=30,"Obesity",Medical_Examinations!$B546&gt;=25,"Overweight",Medical_Examinations!$B546&gt;=18.5,"Normal Weight",TRUE,"Underweight")</f>
        <v>Obesity</v>
      </c>
      <c r="D546" s="12">
        <v>11.34</v>
      </c>
      <c r="E546" s="12" t="str" cm="1">
        <f t="array" ref="E546">_xlfn.IFS(Medical_Examinations!$D546&gt;6.5,"Diabetes",Medical_Examinations!$D546&gt;5.7,"Prediabetes",TRUE,"Normal")</f>
        <v>Diabetes</v>
      </c>
      <c r="F546" s="12" t="s">
        <v>10</v>
      </c>
      <c r="G546" s="12" t="s">
        <v>9</v>
      </c>
      <c r="H546" s="12" t="s">
        <v>19</v>
      </c>
      <c r="I546" s="12">
        <v>1</v>
      </c>
      <c r="J546" s="13" t="s">
        <v>9</v>
      </c>
    </row>
    <row r="547" spans="1:10" x14ac:dyDescent="0.3">
      <c r="A547" s="14" t="s">
        <v>556</v>
      </c>
      <c r="B547" s="15">
        <v>29.734999999999999</v>
      </c>
      <c r="C547" s="15" t="str" cm="1">
        <f t="array" ref="C547">_xlfn.IFS(Medical_Examinations!$B547&gt;=30,"Obesity",Medical_Examinations!$B547&gt;=25,"Overweight",Medical_Examinations!$B547&gt;=18.5,"Normal Weight",TRUE,"Underweight")</f>
        <v>Overweight</v>
      </c>
      <c r="D547" s="15">
        <v>4.53</v>
      </c>
      <c r="E547" s="15" t="str" cm="1">
        <f t="array" ref="E547">_xlfn.IFS(Medical_Examinations!$D547&gt;6.5,"Diabetes",Medical_Examinations!$D547&gt;5.7,"Prediabetes",TRUE,"Normal")</f>
        <v>Normal</v>
      </c>
      <c r="F547" s="15" t="s">
        <v>9</v>
      </c>
      <c r="G547" s="15" t="s">
        <v>9</v>
      </c>
      <c r="H547" s="15" t="s">
        <v>19</v>
      </c>
      <c r="I547" s="15">
        <v>1</v>
      </c>
      <c r="J547" s="16" t="s">
        <v>9</v>
      </c>
    </row>
    <row r="548" spans="1:10" x14ac:dyDescent="0.3">
      <c r="A548" s="11" t="s">
        <v>557</v>
      </c>
      <c r="B548" s="12">
        <v>28.31</v>
      </c>
      <c r="C548" s="12" t="str" cm="1">
        <f t="array" ref="C548">_xlfn.IFS(Medical_Examinations!$B548&gt;=30,"Obesity",Medical_Examinations!$B548&gt;=25,"Overweight",Medical_Examinations!$B548&gt;=18.5,"Normal Weight",TRUE,"Underweight")</f>
        <v>Overweight</v>
      </c>
      <c r="D548" s="12">
        <v>6.35</v>
      </c>
      <c r="E548" s="12" t="str" cm="1">
        <f t="array" ref="E548">_xlfn.IFS(Medical_Examinations!$D548&gt;6.5,"Diabetes",Medical_Examinations!$D548&gt;5.7,"Prediabetes",TRUE,"Normal")</f>
        <v>Prediabetes</v>
      </c>
      <c r="F548" s="12" t="s">
        <v>9</v>
      </c>
      <c r="G548" s="12" t="s">
        <v>9</v>
      </c>
      <c r="H548" s="12" t="s">
        <v>9</v>
      </c>
      <c r="I548" s="12">
        <v>0</v>
      </c>
      <c r="J548" s="13" t="s">
        <v>10</v>
      </c>
    </row>
    <row r="549" spans="1:10" x14ac:dyDescent="0.3">
      <c r="A549" s="14" t="s">
        <v>558</v>
      </c>
      <c r="B549" s="15">
        <v>46.62</v>
      </c>
      <c r="C549" s="15" t="str" cm="1">
        <f t="array" ref="C549">_xlfn.IFS(Medical_Examinations!$B549&gt;=30,"Obesity",Medical_Examinations!$B549&gt;=25,"Overweight",Medical_Examinations!$B549&gt;=18.5,"Normal Weight",TRUE,"Underweight")</f>
        <v>Obesity</v>
      </c>
      <c r="D549" s="15">
        <v>8.51</v>
      </c>
      <c r="E549" s="15" t="str" cm="1">
        <f t="array" ref="E549">_xlfn.IFS(Medical_Examinations!$D549&gt;6.5,"Diabetes",Medical_Examinations!$D549&gt;5.7,"Prediabetes",TRUE,"Normal")</f>
        <v>Diabetes</v>
      </c>
      <c r="F549" s="15" t="s">
        <v>9</v>
      </c>
      <c r="G549" s="15" t="s">
        <v>9</v>
      </c>
      <c r="H549" s="15" t="s">
        <v>9</v>
      </c>
      <c r="I549" s="15">
        <v>0</v>
      </c>
      <c r="J549" s="16" t="s">
        <v>9</v>
      </c>
    </row>
    <row r="550" spans="1:10" x14ac:dyDescent="0.3">
      <c r="A550" s="11" t="s">
        <v>559</v>
      </c>
      <c r="B550" s="12">
        <v>51.75</v>
      </c>
      <c r="C550" s="12" t="str" cm="1">
        <f t="array" ref="C550">_xlfn.IFS(Medical_Examinations!$B550&gt;=30,"Obesity",Medical_Examinations!$B550&gt;=25,"Overweight",Medical_Examinations!$B550&gt;=18.5,"Normal Weight",TRUE,"Underweight")</f>
        <v>Obesity</v>
      </c>
      <c r="D550" s="12">
        <v>8.59</v>
      </c>
      <c r="E550" s="12" t="str" cm="1">
        <f t="array" ref="E550">_xlfn.IFS(Medical_Examinations!$D550&gt;6.5,"Diabetes",Medical_Examinations!$D550&gt;5.7,"Prediabetes",TRUE,"Normal")</f>
        <v>Diabetes</v>
      </c>
      <c r="F550" s="12" t="s">
        <v>10</v>
      </c>
      <c r="G550" s="12" t="s">
        <v>9</v>
      </c>
      <c r="H550" s="12" t="s">
        <v>9</v>
      </c>
      <c r="I550" s="12">
        <v>1</v>
      </c>
      <c r="J550" s="13" t="s">
        <v>9</v>
      </c>
    </row>
    <row r="551" spans="1:10" x14ac:dyDescent="0.3">
      <c r="A551" s="14" t="s">
        <v>560</v>
      </c>
      <c r="B551" s="15">
        <v>25.7</v>
      </c>
      <c r="C551" s="15" t="str" cm="1">
        <f t="array" ref="C551">_xlfn.IFS(Medical_Examinations!$B551&gt;=30,"Obesity",Medical_Examinations!$B551&gt;=25,"Overweight",Medical_Examinations!$B551&gt;=18.5,"Normal Weight",TRUE,"Underweight")</f>
        <v>Overweight</v>
      </c>
      <c r="D551" s="15">
        <v>4.13</v>
      </c>
      <c r="E551" s="15" t="str" cm="1">
        <f t="array" ref="E551">_xlfn.IFS(Medical_Examinations!$D551&gt;6.5,"Diabetes",Medical_Examinations!$D551&gt;5.7,"Prediabetes",TRUE,"Normal")</f>
        <v>Normal</v>
      </c>
      <c r="F551" s="15" t="s">
        <v>10</v>
      </c>
      <c r="G551" s="15" t="s">
        <v>9</v>
      </c>
      <c r="H551" s="15" t="s">
        <v>9</v>
      </c>
      <c r="I551" s="15">
        <v>0</v>
      </c>
      <c r="J551" s="16" t="s">
        <v>10</v>
      </c>
    </row>
    <row r="552" spans="1:10" x14ac:dyDescent="0.3">
      <c r="A552" s="11" t="s">
        <v>561</v>
      </c>
      <c r="B552" s="12">
        <v>31.79</v>
      </c>
      <c r="C552" s="12" t="str" cm="1">
        <f t="array" ref="C552">_xlfn.IFS(Medical_Examinations!$B552&gt;=30,"Obesity",Medical_Examinations!$B552&gt;=25,"Overweight",Medical_Examinations!$B552&gt;=18.5,"Normal Weight",TRUE,"Underweight")</f>
        <v>Obesity</v>
      </c>
      <c r="D552" s="12">
        <v>4.55</v>
      </c>
      <c r="E552" s="12" t="str" cm="1">
        <f t="array" ref="E552">_xlfn.IFS(Medical_Examinations!$D552&gt;6.5,"Diabetes",Medical_Examinations!$D552&gt;5.7,"Prediabetes",TRUE,"Normal")</f>
        <v>Normal</v>
      </c>
      <c r="F552" s="12" t="s">
        <v>9</v>
      </c>
      <c r="G552" s="12" t="s">
        <v>9</v>
      </c>
      <c r="H552" s="12" t="s">
        <v>9</v>
      </c>
      <c r="I552" s="12">
        <v>0</v>
      </c>
      <c r="J552" s="13" t="s">
        <v>9</v>
      </c>
    </row>
    <row r="553" spans="1:10" x14ac:dyDescent="0.3">
      <c r="A553" s="14" t="s">
        <v>562</v>
      </c>
      <c r="B553" s="15">
        <v>24.795000000000002</v>
      </c>
      <c r="C553" s="15" t="str" cm="1">
        <f t="array" ref="C553">_xlfn.IFS(Medical_Examinations!$B553&gt;=30,"Obesity",Medical_Examinations!$B553&gt;=25,"Overweight",Medical_Examinations!$B553&gt;=18.5,"Normal Weight",TRUE,"Underweight")</f>
        <v>Normal Weight</v>
      </c>
      <c r="D553" s="15">
        <v>4.5199999999999996</v>
      </c>
      <c r="E553" s="15" t="str" cm="1">
        <f t="array" ref="E553">_xlfn.IFS(Medical_Examinations!$D553&gt;6.5,"Diabetes",Medical_Examinations!$D553&gt;5.7,"Prediabetes",TRUE,"Normal")</f>
        <v>Normal</v>
      </c>
      <c r="F553" s="15" t="s">
        <v>9</v>
      </c>
      <c r="G553" s="15" t="s">
        <v>9</v>
      </c>
      <c r="H553" s="15" t="s">
        <v>9</v>
      </c>
      <c r="I553" s="15">
        <v>0</v>
      </c>
      <c r="J553" s="16" t="s">
        <v>10</v>
      </c>
    </row>
    <row r="554" spans="1:10" x14ac:dyDescent="0.3">
      <c r="A554" s="11" t="s">
        <v>563</v>
      </c>
      <c r="B554" s="12">
        <v>53.98</v>
      </c>
      <c r="C554" s="12" t="str" cm="1">
        <f t="array" ref="C554">_xlfn.IFS(Medical_Examinations!$B554&gt;=30,"Obesity",Medical_Examinations!$B554&gt;=25,"Overweight",Medical_Examinations!$B554&gt;=18.5,"Normal Weight",TRUE,"Underweight")</f>
        <v>Obesity</v>
      </c>
      <c r="D554" s="12">
        <v>5.07</v>
      </c>
      <c r="E554" s="12" t="str" cm="1">
        <f t="array" ref="E554">_xlfn.IFS(Medical_Examinations!$D554&gt;6.5,"Diabetes",Medical_Examinations!$D554&gt;5.7,"Prediabetes",TRUE,"Normal")</f>
        <v>Normal</v>
      </c>
      <c r="F554" s="12" t="s">
        <v>9</v>
      </c>
      <c r="G554" s="12" t="s">
        <v>9</v>
      </c>
      <c r="H554" s="12" t="s">
        <v>19</v>
      </c>
      <c r="I554" s="12">
        <v>1</v>
      </c>
      <c r="J554" s="13" t="s">
        <v>9</v>
      </c>
    </row>
    <row r="555" spans="1:10" x14ac:dyDescent="0.3">
      <c r="A555" s="14" t="s">
        <v>564</v>
      </c>
      <c r="B555" s="15">
        <v>41.325000000000003</v>
      </c>
      <c r="C555" s="15" t="str" cm="1">
        <f t="array" ref="C555">_xlfn.IFS(Medical_Examinations!$B555&gt;=30,"Obesity",Medical_Examinations!$B555&gt;=25,"Overweight",Medical_Examinations!$B555&gt;=18.5,"Normal Weight",TRUE,"Underweight")</f>
        <v>Obesity</v>
      </c>
      <c r="D555" s="15">
        <v>4.04</v>
      </c>
      <c r="E555" s="15" t="str" cm="1">
        <f t="array" ref="E555">_xlfn.IFS(Medical_Examinations!$D555&gt;6.5,"Diabetes",Medical_Examinations!$D555&gt;5.7,"Prediabetes",TRUE,"Normal")</f>
        <v>Normal</v>
      </c>
      <c r="F555" s="15" t="s">
        <v>10</v>
      </c>
      <c r="G555" s="15" t="s">
        <v>9</v>
      </c>
      <c r="H555" s="15" t="s">
        <v>19</v>
      </c>
      <c r="I555" s="15">
        <v>1</v>
      </c>
      <c r="J555" s="16" t="s">
        <v>9</v>
      </c>
    </row>
    <row r="556" spans="1:10" x14ac:dyDescent="0.3">
      <c r="A556" s="11" t="s">
        <v>565</v>
      </c>
      <c r="B556" s="12">
        <v>51.65</v>
      </c>
      <c r="C556" s="12" t="str" cm="1">
        <f t="array" ref="C556">_xlfn.IFS(Medical_Examinations!$B556&gt;=30,"Obesity",Medical_Examinations!$B556&gt;=25,"Overweight",Medical_Examinations!$B556&gt;=18.5,"Normal Weight",TRUE,"Underweight")</f>
        <v>Obesity</v>
      </c>
      <c r="D556" s="12">
        <v>5.3</v>
      </c>
      <c r="E556" s="12" t="str" cm="1">
        <f t="array" ref="E556">_xlfn.IFS(Medical_Examinations!$D556&gt;6.5,"Diabetes",Medical_Examinations!$D556&gt;5.7,"Prediabetes",TRUE,"Normal")</f>
        <v>Normal</v>
      </c>
      <c r="F556" s="12" t="s">
        <v>10</v>
      </c>
      <c r="G556" s="12" t="s">
        <v>9</v>
      </c>
      <c r="H556" s="12" t="s">
        <v>9</v>
      </c>
      <c r="I556" s="12">
        <v>0</v>
      </c>
      <c r="J556" s="13" t="s">
        <v>9</v>
      </c>
    </row>
    <row r="557" spans="1:10" x14ac:dyDescent="0.3">
      <c r="A557" s="14" t="s">
        <v>566</v>
      </c>
      <c r="B557" s="15">
        <v>44.52</v>
      </c>
      <c r="C557" s="15" t="str" cm="1">
        <f t="array" ref="C557">_xlfn.IFS(Medical_Examinations!$B557&gt;=30,"Obesity",Medical_Examinations!$B557&gt;=25,"Overweight",Medical_Examinations!$B557&gt;=18.5,"Normal Weight",TRUE,"Underweight")</f>
        <v>Obesity</v>
      </c>
      <c r="D557" s="15">
        <v>8.64</v>
      </c>
      <c r="E557" s="15" t="str" cm="1">
        <f t="array" ref="E557">_xlfn.IFS(Medical_Examinations!$D557&gt;6.5,"Diabetes",Medical_Examinations!$D557&gt;5.7,"Prediabetes",TRUE,"Normal")</f>
        <v>Diabetes</v>
      </c>
      <c r="F557" s="15" t="s">
        <v>10</v>
      </c>
      <c r="G557" s="15" t="s">
        <v>9</v>
      </c>
      <c r="H557" s="15" t="s">
        <v>19</v>
      </c>
      <c r="I557" s="15">
        <v>1</v>
      </c>
      <c r="J557" s="16" t="s">
        <v>9</v>
      </c>
    </row>
    <row r="558" spans="1:10" x14ac:dyDescent="0.3">
      <c r="A558" s="11" t="s">
        <v>567</v>
      </c>
      <c r="B558" s="12">
        <v>53.29</v>
      </c>
      <c r="C558" s="12" t="str" cm="1">
        <f t="array" ref="C558">_xlfn.IFS(Medical_Examinations!$B558&gt;=30,"Obesity",Medical_Examinations!$B558&gt;=25,"Overweight",Medical_Examinations!$B558&gt;=18.5,"Normal Weight",TRUE,"Underweight")</f>
        <v>Obesity</v>
      </c>
      <c r="D558" s="12">
        <v>4.03</v>
      </c>
      <c r="E558" s="12" t="str" cm="1">
        <f t="array" ref="E558">_xlfn.IFS(Medical_Examinations!$D558&gt;6.5,"Diabetes",Medical_Examinations!$D558&gt;5.7,"Prediabetes",TRUE,"Normal")</f>
        <v>Normal</v>
      </c>
      <c r="F558" s="12" t="s">
        <v>9</v>
      </c>
      <c r="G558" s="12" t="s">
        <v>9</v>
      </c>
      <c r="H558" s="12" t="s">
        <v>19</v>
      </c>
      <c r="I558" s="12">
        <v>1</v>
      </c>
      <c r="J558" s="13" t="s">
        <v>9</v>
      </c>
    </row>
    <row r="559" spans="1:10" x14ac:dyDescent="0.3">
      <c r="A559" s="14" t="s">
        <v>568</v>
      </c>
      <c r="B559" s="15">
        <v>46.63</v>
      </c>
      <c r="C559" s="15" t="str" cm="1">
        <f t="array" ref="C559">_xlfn.IFS(Medical_Examinations!$B559&gt;=30,"Obesity",Medical_Examinations!$B559&gt;=25,"Overweight",Medical_Examinations!$B559&gt;=18.5,"Normal Weight",TRUE,"Underweight")</f>
        <v>Obesity</v>
      </c>
      <c r="D559" s="15">
        <v>4.26</v>
      </c>
      <c r="E559" s="15" t="str" cm="1">
        <f t="array" ref="E559">_xlfn.IFS(Medical_Examinations!$D559&gt;6.5,"Diabetes",Medical_Examinations!$D559&gt;5.7,"Prediabetes",TRUE,"Normal")</f>
        <v>Normal</v>
      </c>
      <c r="F559" s="15" t="s">
        <v>10</v>
      </c>
      <c r="G559" s="15" t="s">
        <v>9</v>
      </c>
      <c r="H559" s="15" t="s">
        <v>9</v>
      </c>
      <c r="I559" s="15">
        <v>2</v>
      </c>
      <c r="J559" s="16" t="s">
        <v>9</v>
      </c>
    </row>
    <row r="560" spans="1:10" x14ac:dyDescent="0.3">
      <c r="A560" s="11" t="s">
        <v>569</v>
      </c>
      <c r="B560" s="12">
        <v>28.88</v>
      </c>
      <c r="C560" s="12" t="str" cm="1">
        <f t="array" ref="C560">_xlfn.IFS(Medical_Examinations!$B560&gt;=30,"Obesity",Medical_Examinations!$B560&gt;=25,"Overweight",Medical_Examinations!$B560&gt;=18.5,"Normal Weight",TRUE,"Underweight")</f>
        <v>Overweight</v>
      </c>
      <c r="D560" s="12">
        <v>5.35</v>
      </c>
      <c r="E560" s="12" t="str" cm="1">
        <f t="array" ref="E560">_xlfn.IFS(Medical_Examinations!$D560&gt;6.5,"Diabetes",Medical_Examinations!$D560&gt;5.7,"Prediabetes",TRUE,"Normal")</f>
        <v>Normal</v>
      </c>
      <c r="F560" s="12" t="s">
        <v>9</v>
      </c>
      <c r="G560" s="12" t="s">
        <v>9</v>
      </c>
      <c r="H560" s="12" t="s">
        <v>19</v>
      </c>
      <c r="I560" s="12">
        <v>1</v>
      </c>
      <c r="J560" s="13" t="s">
        <v>10</v>
      </c>
    </row>
    <row r="561" spans="1:10" x14ac:dyDescent="0.3">
      <c r="A561" s="14" t="s">
        <v>570</v>
      </c>
      <c r="B561" s="15">
        <v>23.98</v>
      </c>
      <c r="C561" s="15" t="str" cm="1">
        <f t="array" ref="C561">_xlfn.IFS(Medical_Examinations!$B561&gt;=30,"Obesity",Medical_Examinations!$B561&gt;=25,"Overweight",Medical_Examinations!$B561&gt;=18.5,"Normal Weight",TRUE,"Underweight")</f>
        <v>Normal Weight</v>
      </c>
      <c r="D561" s="15">
        <v>4.9000000000000004</v>
      </c>
      <c r="E561" s="15" t="str" cm="1">
        <f t="array" ref="E561">_xlfn.IFS(Medical_Examinations!$D561&gt;6.5,"Diabetes",Medical_Examinations!$D561&gt;5.7,"Prediabetes",TRUE,"Normal")</f>
        <v>Normal</v>
      </c>
      <c r="F561" s="15" t="s">
        <v>9</v>
      </c>
      <c r="G561" s="15" t="s">
        <v>9</v>
      </c>
      <c r="H561" s="15" t="s">
        <v>9</v>
      </c>
      <c r="I561" s="15">
        <v>0</v>
      </c>
      <c r="J561" s="16" t="s">
        <v>9</v>
      </c>
    </row>
    <row r="562" spans="1:10" x14ac:dyDescent="0.3">
      <c r="A562" s="11" t="s">
        <v>571</v>
      </c>
      <c r="B562" s="12">
        <v>23.65</v>
      </c>
      <c r="C562" s="12" t="str" cm="1">
        <f t="array" ref="C562">_xlfn.IFS(Medical_Examinations!$B562&gt;=30,"Obesity",Medical_Examinations!$B562&gt;=25,"Overweight",Medical_Examinations!$B562&gt;=18.5,"Normal Weight",TRUE,"Underweight")</f>
        <v>Normal Weight</v>
      </c>
      <c r="D562" s="12">
        <v>4.5</v>
      </c>
      <c r="E562" s="12" t="str" cm="1">
        <f t="array" ref="E562">_xlfn.IFS(Medical_Examinations!$D562&gt;6.5,"Diabetes",Medical_Examinations!$D562&gt;5.7,"Prediabetes",TRUE,"Normal")</f>
        <v>Normal</v>
      </c>
      <c r="F562" s="12" t="s">
        <v>9</v>
      </c>
      <c r="G562" s="12" t="s">
        <v>9</v>
      </c>
      <c r="H562" s="12" t="s">
        <v>9</v>
      </c>
      <c r="I562" s="12">
        <v>0</v>
      </c>
      <c r="J562" s="13" t="s">
        <v>9</v>
      </c>
    </row>
    <row r="563" spans="1:10" x14ac:dyDescent="0.3">
      <c r="A563" s="14" t="s">
        <v>572</v>
      </c>
      <c r="B563" s="15">
        <v>49.09</v>
      </c>
      <c r="C563" s="15" t="str" cm="1">
        <f t="array" ref="C563">_xlfn.IFS(Medical_Examinations!$B563&gt;=30,"Obesity",Medical_Examinations!$B563&gt;=25,"Overweight",Medical_Examinations!$B563&gt;=18.5,"Normal Weight",TRUE,"Underweight")</f>
        <v>Obesity</v>
      </c>
      <c r="D563" s="15">
        <v>8.3800000000000008</v>
      </c>
      <c r="E563" s="15" t="str" cm="1">
        <f t="array" ref="E563">_xlfn.IFS(Medical_Examinations!$D563&gt;6.5,"Diabetes",Medical_Examinations!$D563&gt;5.7,"Prediabetes",TRUE,"Normal")</f>
        <v>Diabetes</v>
      </c>
      <c r="F563" s="15" t="s">
        <v>10</v>
      </c>
      <c r="G563" s="15" t="s">
        <v>9</v>
      </c>
      <c r="H563" s="15" t="s">
        <v>9</v>
      </c>
      <c r="I563" s="15">
        <v>2</v>
      </c>
      <c r="J563" s="16" t="s">
        <v>9</v>
      </c>
    </row>
    <row r="564" spans="1:10" x14ac:dyDescent="0.3">
      <c r="A564" s="11" t="s">
        <v>573</v>
      </c>
      <c r="B564" s="12">
        <v>28.024999999999999</v>
      </c>
      <c r="C564" s="12" t="str" cm="1">
        <f t="array" ref="C564">_xlfn.IFS(Medical_Examinations!$B564&gt;=30,"Obesity",Medical_Examinations!$B564&gt;=25,"Overweight",Medical_Examinations!$B564&gt;=18.5,"Normal Weight",TRUE,"Underweight")</f>
        <v>Overweight</v>
      </c>
      <c r="D564" s="12">
        <v>7.03</v>
      </c>
      <c r="E564" s="12" t="str" cm="1">
        <f t="array" ref="E564">_xlfn.IFS(Medical_Examinations!$D564&gt;6.5,"Diabetes",Medical_Examinations!$D564&gt;5.7,"Prediabetes",TRUE,"Normal")</f>
        <v>Diabetes</v>
      </c>
      <c r="F564" s="12" t="s">
        <v>9</v>
      </c>
      <c r="G564" s="12" t="s">
        <v>9</v>
      </c>
      <c r="H564" s="12" t="s">
        <v>9</v>
      </c>
      <c r="I564" s="12">
        <v>0</v>
      </c>
      <c r="J564" s="13" t="s">
        <v>10</v>
      </c>
    </row>
    <row r="565" spans="1:10" x14ac:dyDescent="0.3">
      <c r="A565" s="14" t="s">
        <v>574</v>
      </c>
      <c r="B565" s="15">
        <v>43.32</v>
      </c>
      <c r="C565" s="15" t="str" cm="1">
        <f t="array" ref="C565">_xlfn.IFS(Medical_Examinations!$B565&gt;=30,"Obesity",Medical_Examinations!$B565&gt;=25,"Overweight",Medical_Examinations!$B565&gt;=18.5,"Normal Weight",TRUE,"Underweight")</f>
        <v>Obesity</v>
      </c>
      <c r="D565" s="15">
        <v>8.75</v>
      </c>
      <c r="E565" s="15" t="str" cm="1">
        <f t="array" ref="E565">_xlfn.IFS(Medical_Examinations!$D565&gt;6.5,"Diabetes",Medical_Examinations!$D565&gt;5.7,"Prediabetes",TRUE,"Normal")</f>
        <v>Diabetes</v>
      </c>
      <c r="F565" s="15" t="s">
        <v>10</v>
      </c>
      <c r="G565" s="15" t="s">
        <v>9</v>
      </c>
      <c r="H565" s="15" t="s">
        <v>19</v>
      </c>
      <c r="I565" s="15">
        <v>1</v>
      </c>
      <c r="J565" s="16" t="s">
        <v>9</v>
      </c>
    </row>
    <row r="566" spans="1:10" x14ac:dyDescent="0.3">
      <c r="A566" s="11" t="s">
        <v>575</v>
      </c>
      <c r="B566" s="12">
        <v>45.92</v>
      </c>
      <c r="C566" s="12" t="str" cm="1">
        <f t="array" ref="C566">_xlfn.IFS(Medical_Examinations!$B566&gt;=30,"Obesity",Medical_Examinations!$B566&gt;=25,"Overweight",Medical_Examinations!$B566&gt;=18.5,"Normal Weight",TRUE,"Underweight")</f>
        <v>Obesity</v>
      </c>
      <c r="D566" s="12">
        <v>9.51</v>
      </c>
      <c r="E566" s="12" t="str" cm="1">
        <f t="array" ref="E566">_xlfn.IFS(Medical_Examinations!$D566&gt;6.5,"Diabetes",Medical_Examinations!$D566&gt;5.7,"Prediabetes",TRUE,"Normal")</f>
        <v>Diabetes</v>
      </c>
      <c r="F566" s="12" t="s">
        <v>9</v>
      </c>
      <c r="G566" s="12" t="s">
        <v>9</v>
      </c>
      <c r="H566" s="12" t="s">
        <v>9</v>
      </c>
      <c r="I566" s="12">
        <v>0</v>
      </c>
      <c r="J566" s="13" t="s">
        <v>9</v>
      </c>
    </row>
    <row r="567" spans="1:10" x14ac:dyDescent="0.3">
      <c r="A567" s="14" t="s">
        <v>576</v>
      </c>
      <c r="B567" s="15">
        <v>44.03</v>
      </c>
      <c r="C567" s="15" t="str" cm="1">
        <f t="array" ref="C567">_xlfn.IFS(Medical_Examinations!$B567&gt;=30,"Obesity",Medical_Examinations!$B567&gt;=25,"Overweight",Medical_Examinations!$B567&gt;=18.5,"Normal Weight",TRUE,"Underweight")</f>
        <v>Obesity</v>
      </c>
      <c r="D567" s="15">
        <v>9.36</v>
      </c>
      <c r="E567" s="15" t="str" cm="1">
        <f t="array" ref="E567">_xlfn.IFS(Medical_Examinations!$D567&gt;6.5,"Diabetes",Medical_Examinations!$D567&gt;5.7,"Prediabetes",TRUE,"Normal")</f>
        <v>Diabetes</v>
      </c>
      <c r="F567" s="15" t="s">
        <v>9</v>
      </c>
      <c r="G567" s="15" t="s">
        <v>9</v>
      </c>
      <c r="H567" s="15" t="s">
        <v>9</v>
      </c>
      <c r="I567" s="15">
        <v>0</v>
      </c>
      <c r="J567" s="16" t="s">
        <v>9</v>
      </c>
    </row>
    <row r="568" spans="1:10" x14ac:dyDescent="0.3">
      <c r="A568" s="11" t="s">
        <v>577</v>
      </c>
      <c r="B568" s="12">
        <v>24.6</v>
      </c>
      <c r="C568" s="12" t="str" cm="1">
        <f t="array" ref="C568">_xlfn.IFS(Medical_Examinations!$B568&gt;=30,"Obesity",Medical_Examinations!$B568&gt;=25,"Overweight",Medical_Examinations!$B568&gt;=18.5,"Normal Weight",TRUE,"Underweight")</f>
        <v>Normal Weight</v>
      </c>
      <c r="D568" s="12">
        <v>4.8099999999999996</v>
      </c>
      <c r="E568" s="12" t="str" cm="1">
        <f t="array" ref="E568">_xlfn.IFS(Medical_Examinations!$D568&gt;6.5,"Diabetes",Medical_Examinations!$D568&gt;5.7,"Prediabetes",TRUE,"Normal")</f>
        <v>Normal</v>
      </c>
      <c r="F568" s="12" t="s">
        <v>9</v>
      </c>
      <c r="G568" s="12" t="s">
        <v>9</v>
      </c>
      <c r="H568" s="12" t="s">
        <v>9</v>
      </c>
      <c r="I568" s="12">
        <v>0</v>
      </c>
      <c r="J568" s="13" t="s">
        <v>10</v>
      </c>
    </row>
    <row r="569" spans="1:10" x14ac:dyDescent="0.3">
      <c r="A569" s="14" t="s">
        <v>578</v>
      </c>
      <c r="B569" s="15">
        <v>49.15</v>
      </c>
      <c r="C569" s="15" t="str" cm="1">
        <f t="array" ref="C569">_xlfn.IFS(Medical_Examinations!$B569&gt;=30,"Obesity",Medical_Examinations!$B569&gt;=25,"Overweight",Medical_Examinations!$B569&gt;=18.5,"Normal Weight",TRUE,"Underweight")</f>
        <v>Obesity</v>
      </c>
      <c r="D569" s="15">
        <v>8.08</v>
      </c>
      <c r="E569" s="15" t="str" cm="1">
        <f t="array" ref="E569">_xlfn.IFS(Medical_Examinations!$D569&gt;6.5,"Diabetes",Medical_Examinations!$D569&gt;5.7,"Prediabetes",TRUE,"Normal")</f>
        <v>Diabetes</v>
      </c>
      <c r="F569" s="15" t="s">
        <v>9</v>
      </c>
      <c r="G569" s="15" t="s">
        <v>9</v>
      </c>
      <c r="H569" s="15" t="s">
        <v>9</v>
      </c>
      <c r="I569" s="15">
        <v>0</v>
      </c>
      <c r="J569" s="16" t="s">
        <v>9</v>
      </c>
    </row>
    <row r="570" spans="1:10" x14ac:dyDescent="0.3">
      <c r="A570" s="11" t="s">
        <v>579</v>
      </c>
      <c r="B570" s="12">
        <v>28.31</v>
      </c>
      <c r="C570" s="12" t="str" cm="1">
        <f t="array" ref="C570">_xlfn.IFS(Medical_Examinations!$B570&gt;=30,"Obesity",Medical_Examinations!$B570&gt;=25,"Overweight",Medical_Examinations!$B570&gt;=18.5,"Normal Weight",TRUE,"Underweight")</f>
        <v>Overweight</v>
      </c>
      <c r="D570" s="12">
        <v>6.29</v>
      </c>
      <c r="E570" s="12" t="str" cm="1">
        <f t="array" ref="E570">_xlfn.IFS(Medical_Examinations!$D570&gt;6.5,"Diabetes",Medical_Examinations!$D570&gt;5.7,"Prediabetes",TRUE,"Normal")</f>
        <v>Prediabetes</v>
      </c>
      <c r="F570" s="12" t="s">
        <v>9</v>
      </c>
      <c r="G570" s="12" t="s">
        <v>9</v>
      </c>
      <c r="H570" s="12" t="s">
        <v>19</v>
      </c>
      <c r="I570" s="12">
        <v>1</v>
      </c>
      <c r="J570" s="13" t="s">
        <v>10</v>
      </c>
    </row>
    <row r="571" spans="1:10" x14ac:dyDescent="0.3">
      <c r="A571" s="14" t="s">
        <v>580</v>
      </c>
      <c r="B571" s="15">
        <v>22.99</v>
      </c>
      <c r="C571" s="15" t="str" cm="1">
        <f t="array" ref="C571">_xlfn.IFS(Medical_Examinations!$B571&gt;=30,"Obesity",Medical_Examinations!$B571&gt;=25,"Overweight",Medical_Examinations!$B571&gt;=18.5,"Normal Weight",TRUE,"Underweight")</f>
        <v>Normal Weight</v>
      </c>
      <c r="D571" s="15">
        <v>6.29</v>
      </c>
      <c r="E571" s="15" t="str" cm="1">
        <f t="array" ref="E571">_xlfn.IFS(Medical_Examinations!$D571&gt;6.5,"Diabetes",Medical_Examinations!$D571&gt;5.7,"Prediabetes",TRUE,"Normal")</f>
        <v>Prediabetes</v>
      </c>
      <c r="F571" s="15" t="s">
        <v>9</v>
      </c>
      <c r="G571" s="15" t="s">
        <v>9</v>
      </c>
      <c r="H571" s="15" t="s">
        <v>9</v>
      </c>
      <c r="I571" s="15">
        <v>1</v>
      </c>
      <c r="J571" s="16" t="s">
        <v>10</v>
      </c>
    </row>
    <row r="572" spans="1:10" x14ac:dyDescent="0.3">
      <c r="A572" s="11" t="s">
        <v>581</v>
      </c>
      <c r="B572" s="12">
        <v>29.07</v>
      </c>
      <c r="C572" s="12" t="str" cm="1">
        <f t="array" ref="C572">_xlfn.IFS(Medical_Examinations!$B572&gt;=30,"Obesity",Medical_Examinations!$B572&gt;=25,"Overweight",Medical_Examinations!$B572&gt;=18.5,"Normal Weight",TRUE,"Underweight")</f>
        <v>Overweight</v>
      </c>
      <c r="D572" s="12">
        <v>5.12</v>
      </c>
      <c r="E572" s="12" t="str" cm="1">
        <f t="array" ref="E572">_xlfn.IFS(Medical_Examinations!$D572&gt;6.5,"Diabetes",Medical_Examinations!$D572&gt;5.7,"Prediabetes",TRUE,"Normal")</f>
        <v>Normal</v>
      </c>
      <c r="F572" s="12" t="s">
        <v>9</v>
      </c>
      <c r="G572" s="12" t="s">
        <v>9</v>
      </c>
      <c r="H572" s="12" t="s">
        <v>19</v>
      </c>
      <c r="I572" s="12">
        <v>1</v>
      </c>
      <c r="J572" s="13" t="s">
        <v>10</v>
      </c>
    </row>
    <row r="573" spans="1:10" x14ac:dyDescent="0.3">
      <c r="A573" s="14" t="s">
        <v>582</v>
      </c>
      <c r="B573" s="15">
        <v>42.02</v>
      </c>
      <c r="C573" s="15" t="str" cm="1">
        <f t="array" ref="C573">_xlfn.IFS(Medical_Examinations!$B573&gt;=30,"Obesity",Medical_Examinations!$B573&gt;=25,"Overweight",Medical_Examinations!$B573&gt;=18.5,"Normal Weight",TRUE,"Underweight")</f>
        <v>Obesity</v>
      </c>
      <c r="D573" s="15">
        <v>9.9499999999999993</v>
      </c>
      <c r="E573" s="15" t="str" cm="1">
        <f t="array" ref="E573">_xlfn.IFS(Medical_Examinations!$D573&gt;6.5,"Diabetes",Medical_Examinations!$D573&gt;5.7,"Prediabetes",TRUE,"Normal")</f>
        <v>Diabetes</v>
      </c>
      <c r="F573" s="15" t="s">
        <v>10</v>
      </c>
      <c r="G573" s="15" t="s">
        <v>9</v>
      </c>
      <c r="H573" s="15" t="s">
        <v>19</v>
      </c>
      <c r="I573" s="15">
        <v>1</v>
      </c>
      <c r="J573" s="16" t="s">
        <v>9</v>
      </c>
    </row>
    <row r="574" spans="1:10" x14ac:dyDescent="0.3">
      <c r="A574" s="11" t="s">
        <v>583</v>
      </c>
      <c r="B574" s="12">
        <v>49.07</v>
      </c>
      <c r="C574" s="12" t="str" cm="1">
        <f t="array" ref="C574">_xlfn.IFS(Medical_Examinations!$B574&gt;=30,"Obesity",Medical_Examinations!$B574&gt;=25,"Overweight",Medical_Examinations!$B574&gt;=18.5,"Normal Weight",TRUE,"Underweight")</f>
        <v>Obesity</v>
      </c>
      <c r="D574" s="12">
        <v>9.08</v>
      </c>
      <c r="E574" s="12" t="str" cm="1">
        <f t="array" ref="E574">_xlfn.IFS(Medical_Examinations!$D574&gt;6.5,"Diabetes",Medical_Examinations!$D574&gt;5.7,"Prediabetes",TRUE,"Normal")</f>
        <v>Diabetes</v>
      </c>
      <c r="F574" s="12" t="s">
        <v>10</v>
      </c>
      <c r="G574" s="12" t="s">
        <v>9</v>
      </c>
      <c r="H574" s="12" t="s">
        <v>9</v>
      </c>
      <c r="I574" s="12">
        <v>1</v>
      </c>
      <c r="J574" s="13" t="s">
        <v>9</v>
      </c>
    </row>
    <row r="575" spans="1:10" x14ac:dyDescent="0.3">
      <c r="A575" s="14" t="s">
        <v>584</v>
      </c>
      <c r="B575" s="15">
        <v>19.8</v>
      </c>
      <c r="C575" s="15" t="str" cm="1">
        <f t="array" ref="C575">_xlfn.IFS(Medical_Examinations!$B575&gt;=30,"Obesity",Medical_Examinations!$B575&gt;=25,"Overweight",Medical_Examinations!$B575&gt;=18.5,"Normal Weight",TRUE,"Underweight")</f>
        <v>Normal Weight</v>
      </c>
      <c r="D575" s="15">
        <v>4.82</v>
      </c>
      <c r="E575" s="15" t="str" cm="1">
        <f t="array" ref="E575">_xlfn.IFS(Medical_Examinations!$D575&gt;6.5,"Diabetes",Medical_Examinations!$D575&gt;5.7,"Prediabetes",TRUE,"Normal")</f>
        <v>Normal</v>
      </c>
      <c r="F575" s="15" t="s">
        <v>9</v>
      </c>
      <c r="G575" s="15" t="s">
        <v>9</v>
      </c>
      <c r="H575" s="15" t="s">
        <v>9</v>
      </c>
      <c r="I575" s="15">
        <v>0</v>
      </c>
      <c r="J575" s="16" t="s">
        <v>10</v>
      </c>
    </row>
    <row r="576" spans="1:10" x14ac:dyDescent="0.3">
      <c r="A576" s="11" t="s">
        <v>585</v>
      </c>
      <c r="B576" s="12">
        <v>27.36</v>
      </c>
      <c r="C576" s="12" t="str" cm="1">
        <f t="array" ref="C576">_xlfn.IFS(Medical_Examinations!$B576&gt;=30,"Obesity",Medical_Examinations!$B576&gt;=25,"Overweight",Medical_Examinations!$B576&gt;=18.5,"Normal Weight",TRUE,"Underweight")</f>
        <v>Overweight</v>
      </c>
      <c r="D576" s="12">
        <v>4.6500000000000004</v>
      </c>
      <c r="E576" s="12" t="str" cm="1">
        <f t="array" ref="E576">_xlfn.IFS(Medical_Examinations!$D576&gt;6.5,"Diabetes",Medical_Examinations!$D576&gt;5.7,"Prediabetes",TRUE,"Normal")</f>
        <v>Normal</v>
      </c>
      <c r="F576" s="12" t="s">
        <v>9</v>
      </c>
      <c r="G576" s="12" t="s">
        <v>10</v>
      </c>
      <c r="H576" s="12" t="s">
        <v>9</v>
      </c>
      <c r="I576" s="12">
        <v>1</v>
      </c>
      <c r="J576" s="13" t="s">
        <v>10</v>
      </c>
    </row>
    <row r="577" spans="1:10" x14ac:dyDescent="0.3">
      <c r="A577" s="14" t="s">
        <v>586</v>
      </c>
      <c r="B577" s="15">
        <v>42.95</v>
      </c>
      <c r="C577" s="15" t="str" cm="1">
        <f t="array" ref="C577">_xlfn.IFS(Medical_Examinations!$B577&gt;=30,"Obesity",Medical_Examinations!$B577&gt;=25,"Overweight",Medical_Examinations!$B577&gt;=18.5,"Normal Weight",TRUE,"Underweight")</f>
        <v>Obesity</v>
      </c>
      <c r="D577" s="15">
        <v>5.16</v>
      </c>
      <c r="E577" s="15" t="str" cm="1">
        <f t="array" ref="E577">_xlfn.IFS(Medical_Examinations!$D577&gt;6.5,"Diabetes",Medical_Examinations!$D577&gt;5.7,"Prediabetes",TRUE,"Normal")</f>
        <v>Normal</v>
      </c>
      <c r="F577" s="15" t="s">
        <v>10</v>
      </c>
      <c r="G577" s="15" t="s">
        <v>9</v>
      </c>
      <c r="H577" s="15" t="s">
        <v>9</v>
      </c>
      <c r="I577" s="15">
        <v>1</v>
      </c>
      <c r="J577" s="16" t="s">
        <v>9</v>
      </c>
    </row>
    <row r="578" spans="1:10" x14ac:dyDescent="0.3">
      <c r="A578" s="11" t="s">
        <v>587</v>
      </c>
      <c r="B578" s="12">
        <v>42.66</v>
      </c>
      <c r="C578" s="12" t="str" cm="1">
        <f t="array" ref="C578">_xlfn.IFS(Medical_Examinations!$B578&gt;=30,"Obesity",Medical_Examinations!$B578&gt;=25,"Overweight",Medical_Examinations!$B578&gt;=18.5,"Normal Weight",TRUE,"Underweight")</f>
        <v>Obesity</v>
      </c>
      <c r="D578" s="12">
        <v>10.44</v>
      </c>
      <c r="E578" s="12" t="str" cm="1">
        <f t="array" ref="E578">_xlfn.IFS(Medical_Examinations!$D578&gt;6.5,"Diabetes",Medical_Examinations!$D578&gt;5.7,"Prediabetes",TRUE,"Normal")</f>
        <v>Diabetes</v>
      </c>
      <c r="F578" s="12" t="s">
        <v>9</v>
      </c>
      <c r="G578" s="12" t="s">
        <v>9</v>
      </c>
      <c r="H578" s="12" t="s">
        <v>9</v>
      </c>
      <c r="I578" s="12">
        <v>0</v>
      </c>
      <c r="J578" s="13" t="s">
        <v>9</v>
      </c>
    </row>
    <row r="579" spans="1:10" x14ac:dyDescent="0.3">
      <c r="A579" s="14" t="s">
        <v>588</v>
      </c>
      <c r="B579" s="15">
        <v>33.630000000000003</v>
      </c>
      <c r="C579" s="15" t="str" cm="1">
        <f t="array" ref="C579">_xlfn.IFS(Medical_Examinations!$B579&gt;=30,"Obesity",Medical_Examinations!$B579&gt;=25,"Overweight",Medical_Examinations!$B579&gt;=18.5,"Normal Weight",TRUE,"Underweight")</f>
        <v>Obesity</v>
      </c>
      <c r="D579" s="15">
        <v>5.69</v>
      </c>
      <c r="E579" s="15" t="str" cm="1">
        <f t="array" ref="E579">_xlfn.IFS(Medical_Examinations!$D579&gt;6.5,"Diabetes",Medical_Examinations!$D579&gt;5.7,"Prediabetes",TRUE,"Normal")</f>
        <v>Normal</v>
      </c>
      <c r="F579" s="15" t="s">
        <v>9</v>
      </c>
      <c r="G579" s="15" t="s">
        <v>9</v>
      </c>
      <c r="H579" s="15" t="s">
        <v>9</v>
      </c>
      <c r="I579" s="15">
        <v>1</v>
      </c>
      <c r="J579" s="16" t="s">
        <v>9</v>
      </c>
    </row>
    <row r="580" spans="1:10" x14ac:dyDescent="0.3">
      <c r="A580" s="11" t="s">
        <v>589</v>
      </c>
      <c r="B580" s="12">
        <v>26.84</v>
      </c>
      <c r="C580" s="12" t="str" cm="1">
        <f t="array" ref="C580">_xlfn.IFS(Medical_Examinations!$B580&gt;=30,"Obesity",Medical_Examinations!$B580&gt;=25,"Overweight",Medical_Examinations!$B580&gt;=18.5,"Normal Weight",TRUE,"Underweight")</f>
        <v>Overweight</v>
      </c>
      <c r="D580" s="12">
        <v>6.5</v>
      </c>
      <c r="E580" s="12" t="str" cm="1">
        <f t="array" ref="E580">_xlfn.IFS(Medical_Examinations!$D580&gt;6.5,"Diabetes",Medical_Examinations!$D580&gt;5.7,"Prediabetes",TRUE,"Normal")</f>
        <v>Prediabetes</v>
      </c>
      <c r="F580" s="12" t="s">
        <v>9</v>
      </c>
      <c r="G580" s="12" t="s">
        <v>9</v>
      </c>
      <c r="H580" s="12" t="s">
        <v>9</v>
      </c>
      <c r="I580" s="12">
        <v>0</v>
      </c>
      <c r="J580" s="13" t="s">
        <v>10</v>
      </c>
    </row>
    <row r="581" spans="1:10" x14ac:dyDescent="0.3">
      <c r="A581" s="14" t="s">
        <v>590</v>
      </c>
      <c r="B581" s="15">
        <v>28.3</v>
      </c>
      <c r="C581" s="15" t="str" cm="1">
        <f t="array" ref="C581">_xlfn.IFS(Medical_Examinations!$B581&gt;=30,"Obesity",Medical_Examinations!$B581&gt;=25,"Overweight",Medical_Examinations!$B581&gt;=18.5,"Normal Weight",TRUE,"Underweight")</f>
        <v>Overweight</v>
      </c>
      <c r="D581" s="15">
        <v>5.73</v>
      </c>
      <c r="E581" s="15" t="str" cm="1">
        <f t="array" ref="E581">_xlfn.IFS(Medical_Examinations!$D581&gt;6.5,"Diabetes",Medical_Examinations!$D581&gt;5.7,"Prediabetes",TRUE,"Normal")</f>
        <v>Prediabetes</v>
      </c>
      <c r="F581" s="15" t="s">
        <v>9</v>
      </c>
      <c r="G581" s="15" t="s">
        <v>9</v>
      </c>
      <c r="H581" s="15" t="s">
        <v>19</v>
      </c>
      <c r="I581" s="15">
        <v>1</v>
      </c>
      <c r="J581" s="16" t="s">
        <v>10</v>
      </c>
    </row>
    <row r="582" spans="1:10" x14ac:dyDescent="0.3">
      <c r="A582" s="11" t="s">
        <v>591</v>
      </c>
      <c r="B582" s="12">
        <v>27.06</v>
      </c>
      <c r="C582" s="12" t="str" cm="1">
        <f t="array" ref="C582">_xlfn.IFS(Medical_Examinations!$B582&gt;=30,"Obesity",Medical_Examinations!$B582&gt;=25,"Overweight",Medical_Examinations!$B582&gt;=18.5,"Normal Weight",TRUE,"Underweight")</f>
        <v>Overweight</v>
      </c>
      <c r="D582" s="12">
        <v>5.74</v>
      </c>
      <c r="E582" s="12" t="str" cm="1">
        <f t="array" ref="E582">_xlfn.IFS(Medical_Examinations!$D582&gt;6.5,"Diabetes",Medical_Examinations!$D582&gt;5.7,"Prediabetes",TRUE,"Normal")</f>
        <v>Prediabetes</v>
      </c>
      <c r="F582" s="12" t="s">
        <v>10</v>
      </c>
      <c r="G582" s="12" t="s">
        <v>9</v>
      </c>
      <c r="H582" s="12" t="s">
        <v>9</v>
      </c>
      <c r="I582" s="12">
        <v>0</v>
      </c>
      <c r="J582" s="13" t="s">
        <v>10</v>
      </c>
    </row>
    <row r="583" spans="1:10" x14ac:dyDescent="0.3">
      <c r="A583" s="14" t="s">
        <v>592</v>
      </c>
      <c r="B583" s="15">
        <v>47.13</v>
      </c>
      <c r="C583" s="15" t="str" cm="1">
        <f t="array" ref="C583">_xlfn.IFS(Medical_Examinations!$B583&gt;=30,"Obesity",Medical_Examinations!$B583&gt;=25,"Overweight",Medical_Examinations!$B583&gt;=18.5,"Normal Weight",TRUE,"Underweight")</f>
        <v>Obesity</v>
      </c>
      <c r="D583" s="15">
        <v>8.6999999999999993</v>
      </c>
      <c r="E583" s="15" t="str" cm="1">
        <f t="array" ref="E583">_xlfn.IFS(Medical_Examinations!$D583&gt;6.5,"Diabetes",Medical_Examinations!$D583&gt;5.7,"Prediabetes",TRUE,"Normal")</f>
        <v>Diabetes</v>
      </c>
      <c r="F583" s="15" t="s">
        <v>9</v>
      </c>
      <c r="G583" s="15" t="s">
        <v>9</v>
      </c>
      <c r="H583" s="15" t="s">
        <v>9</v>
      </c>
      <c r="I583" s="15">
        <v>0</v>
      </c>
      <c r="J583" s="16" t="s">
        <v>9</v>
      </c>
    </row>
    <row r="584" spans="1:10" x14ac:dyDescent="0.3">
      <c r="A584" s="11" t="s">
        <v>593</v>
      </c>
      <c r="B584" s="12">
        <v>51.72</v>
      </c>
      <c r="C584" s="12" t="str" cm="1">
        <f t="array" ref="C584">_xlfn.IFS(Medical_Examinations!$B584&gt;=30,"Obesity",Medical_Examinations!$B584&gt;=25,"Overweight",Medical_Examinations!$B584&gt;=18.5,"Normal Weight",TRUE,"Underweight")</f>
        <v>Obesity</v>
      </c>
      <c r="D584" s="12">
        <v>5.09</v>
      </c>
      <c r="E584" s="12" t="str" cm="1">
        <f t="array" ref="E584">_xlfn.IFS(Medical_Examinations!$D584&gt;6.5,"Diabetes",Medical_Examinations!$D584&gt;5.7,"Prediabetes",TRUE,"Normal")</f>
        <v>Normal</v>
      </c>
      <c r="F584" s="12" t="s">
        <v>9</v>
      </c>
      <c r="G584" s="12" t="s">
        <v>9</v>
      </c>
      <c r="H584" s="12" t="s">
        <v>9</v>
      </c>
      <c r="I584" s="12">
        <v>0</v>
      </c>
      <c r="J584" s="13" t="s">
        <v>9</v>
      </c>
    </row>
    <row r="585" spans="1:10" x14ac:dyDescent="0.3">
      <c r="A585" s="14" t="s">
        <v>594</v>
      </c>
      <c r="B585" s="15">
        <v>48.59</v>
      </c>
      <c r="C585" s="15" t="str" cm="1">
        <f t="array" ref="C585">_xlfn.IFS(Medical_Examinations!$B585&gt;=30,"Obesity",Medical_Examinations!$B585&gt;=25,"Overweight",Medical_Examinations!$B585&gt;=18.5,"Normal Weight",TRUE,"Underweight")</f>
        <v>Obesity</v>
      </c>
      <c r="D585" s="15">
        <v>5.57</v>
      </c>
      <c r="E585" s="15" t="str" cm="1">
        <f t="array" ref="E585">_xlfn.IFS(Medical_Examinations!$D585&gt;6.5,"Diabetes",Medical_Examinations!$D585&gt;5.7,"Prediabetes",TRUE,"Normal")</f>
        <v>Normal</v>
      </c>
      <c r="F585" s="15" t="s">
        <v>9</v>
      </c>
      <c r="G585" s="15" t="s">
        <v>9</v>
      </c>
      <c r="H585" s="15" t="s">
        <v>9</v>
      </c>
      <c r="I585" s="15">
        <v>0</v>
      </c>
      <c r="J585" s="16" t="s">
        <v>9</v>
      </c>
    </row>
    <row r="586" spans="1:10" x14ac:dyDescent="0.3">
      <c r="A586" s="11" t="s">
        <v>595</v>
      </c>
      <c r="B586" s="12">
        <v>45.18</v>
      </c>
      <c r="C586" s="12" t="str" cm="1">
        <f t="array" ref="C586">_xlfn.IFS(Medical_Examinations!$B586&gt;=30,"Obesity",Medical_Examinations!$B586&gt;=25,"Overweight",Medical_Examinations!$B586&gt;=18.5,"Normal Weight",TRUE,"Underweight")</f>
        <v>Obesity</v>
      </c>
      <c r="D586" s="12">
        <v>10.87</v>
      </c>
      <c r="E586" s="12" t="str" cm="1">
        <f t="array" ref="E586">_xlfn.IFS(Medical_Examinations!$D586&gt;6.5,"Diabetes",Medical_Examinations!$D586&gt;5.7,"Prediabetes",TRUE,"Normal")</f>
        <v>Diabetes</v>
      </c>
      <c r="F586" s="12" t="s">
        <v>9</v>
      </c>
      <c r="G586" s="12" t="s">
        <v>9</v>
      </c>
      <c r="H586" s="12" t="s">
        <v>9</v>
      </c>
      <c r="I586" s="12">
        <v>0</v>
      </c>
      <c r="J586" s="13" t="s">
        <v>9</v>
      </c>
    </row>
    <row r="587" spans="1:10" x14ac:dyDescent="0.3">
      <c r="A587" s="14" t="s">
        <v>596</v>
      </c>
      <c r="B587" s="15">
        <v>27.9</v>
      </c>
      <c r="C587" s="15" t="str" cm="1">
        <f t="array" ref="C587">_xlfn.IFS(Medical_Examinations!$B587&gt;=30,"Obesity",Medical_Examinations!$B587&gt;=25,"Overweight",Medical_Examinations!$B587&gt;=18.5,"Normal Weight",TRUE,"Underweight")</f>
        <v>Overweight</v>
      </c>
      <c r="D587" s="15">
        <v>6.02</v>
      </c>
      <c r="E587" s="15" t="str" cm="1">
        <f t="array" ref="E587">_xlfn.IFS(Medical_Examinations!$D587&gt;6.5,"Diabetes",Medical_Examinations!$D587&gt;5.7,"Prediabetes",TRUE,"Normal")</f>
        <v>Prediabetes</v>
      </c>
      <c r="F587" s="15" t="s">
        <v>9</v>
      </c>
      <c r="G587" s="15" t="s">
        <v>9</v>
      </c>
      <c r="H587" s="15" t="s">
        <v>19</v>
      </c>
      <c r="I587" s="15">
        <v>1</v>
      </c>
      <c r="J587" s="16" t="s">
        <v>10</v>
      </c>
    </row>
    <row r="588" spans="1:10" x14ac:dyDescent="0.3">
      <c r="A588" s="11" t="s">
        <v>597</v>
      </c>
      <c r="B588" s="12">
        <v>51.33</v>
      </c>
      <c r="C588" s="12" t="str" cm="1">
        <f t="array" ref="C588">_xlfn.IFS(Medical_Examinations!$B588&gt;=30,"Obesity",Medical_Examinations!$B588&gt;=25,"Overweight",Medical_Examinations!$B588&gt;=18.5,"Normal Weight",TRUE,"Underweight")</f>
        <v>Obesity</v>
      </c>
      <c r="D588" s="12">
        <v>7</v>
      </c>
      <c r="E588" s="12" t="str" cm="1">
        <f t="array" ref="E588">_xlfn.IFS(Medical_Examinations!$D588&gt;6.5,"Diabetes",Medical_Examinations!$D588&gt;5.7,"Prediabetes",TRUE,"Normal")</f>
        <v>Diabetes</v>
      </c>
      <c r="F588" s="12" t="s">
        <v>9</v>
      </c>
      <c r="G588" s="12" t="s">
        <v>9</v>
      </c>
      <c r="H588" s="12" t="s">
        <v>9</v>
      </c>
      <c r="I588" s="12">
        <v>0</v>
      </c>
      <c r="J588" s="13" t="s">
        <v>9</v>
      </c>
    </row>
    <row r="589" spans="1:10" x14ac:dyDescent="0.3">
      <c r="A589" s="14" t="s">
        <v>598</v>
      </c>
      <c r="B589" s="15">
        <v>30.59</v>
      </c>
      <c r="C589" s="15" t="str" cm="1">
        <f t="array" ref="C589">_xlfn.IFS(Medical_Examinations!$B589&gt;=30,"Obesity",Medical_Examinations!$B589&gt;=25,"Overweight",Medical_Examinations!$B589&gt;=18.5,"Normal Weight",TRUE,"Underweight")</f>
        <v>Obesity</v>
      </c>
      <c r="D589" s="15">
        <v>5.56</v>
      </c>
      <c r="E589" s="15" t="str" cm="1">
        <f t="array" ref="E589">_xlfn.IFS(Medical_Examinations!$D589&gt;6.5,"Diabetes",Medical_Examinations!$D589&gt;5.7,"Prediabetes",TRUE,"Normal")</f>
        <v>Normal</v>
      </c>
      <c r="F589" s="15" t="s">
        <v>10</v>
      </c>
      <c r="G589" s="15" t="s">
        <v>9</v>
      </c>
      <c r="H589" s="15" t="s">
        <v>9</v>
      </c>
      <c r="I589" s="15">
        <v>1</v>
      </c>
      <c r="J589" s="16" t="s">
        <v>9</v>
      </c>
    </row>
    <row r="590" spans="1:10" x14ac:dyDescent="0.3">
      <c r="A590" s="11" t="s">
        <v>599</v>
      </c>
      <c r="B590" s="12">
        <v>39.229999999999997</v>
      </c>
      <c r="C590" s="12" t="str" cm="1">
        <f t="array" ref="C590">_xlfn.IFS(Medical_Examinations!$B590&gt;=30,"Obesity",Medical_Examinations!$B590&gt;=25,"Overweight",Medical_Examinations!$B590&gt;=18.5,"Normal Weight",TRUE,"Underweight")</f>
        <v>Obesity</v>
      </c>
      <c r="D590" s="12">
        <v>8.4499999999999993</v>
      </c>
      <c r="E590" s="12" t="str" cm="1">
        <f t="array" ref="E590">_xlfn.IFS(Medical_Examinations!$D590&gt;6.5,"Diabetes",Medical_Examinations!$D590&gt;5.7,"Prediabetes",TRUE,"Normal")</f>
        <v>Diabetes</v>
      </c>
      <c r="F590" s="12" t="s">
        <v>9</v>
      </c>
      <c r="G590" s="12" t="s">
        <v>9</v>
      </c>
      <c r="H590" s="12" t="s">
        <v>9</v>
      </c>
      <c r="I590" s="12">
        <v>0</v>
      </c>
      <c r="J590" s="13" t="s">
        <v>9</v>
      </c>
    </row>
    <row r="591" spans="1:10" x14ac:dyDescent="0.3">
      <c r="A591" s="14" t="s">
        <v>600</v>
      </c>
      <c r="B591" s="15">
        <v>19.094999999999999</v>
      </c>
      <c r="C591" s="15" t="str" cm="1">
        <f t="array" ref="C591">_xlfn.IFS(Medical_Examinations!$B591&gt;=30,"Obesity",Medical_Examinations!$B591&gt;=25,"Overweight",Medical_Examinations!$B591&gt;=18.5,"Normal Weight",TRUE,"Underweight")</f>
        <v>Normal Weight</v>
      </c>
      <c r="D591" s="15">
        <v>6.19</v>
      </c>
      <c r="E591" s="15" t="str" cm="1">
        <f t="array" ref="E591">_xlfn.IFS(Medical_Examinations!$D591&gt;6.5,"Diabetes",Medical_Examinations!$D591&gt;5.7,"Prediabetes",TRUE,"Normal")</f>
        <v>Prediabetes</v>
      </c>
      <c r="F591" s="15" t="s">
        <v>9</v>
      </c>
      <c r="G591" s="15" t="s">
        <v>9</v>
      </c>
      <c r="H591" s="15" t="s">
        <v>9</v>
      </c>
      <c r="I591" s="15">
        <v>0</v>
      </c>
      <c r="J591" s="16" t="s">
        <v>10</v>
      </c>
    </row>
    <row r="592" spans="1:10" x14ac:dyDescent="0.3">
      <c r="A592" s="11" t="s">
        <v>601</v>
      </c>
      <c r="B592" s="12">
        <v>49.72</v>
      </c>
      <c r="C592" s="12" t="str" cm="1">
        <f t="array" ref="C592">_xlfn.IFS(Medical_Examinations!$B592&gt;=30,"Obesity",Medical_Examinations!$B592&gt;=25,"Overweight",Medical_Examinations!$B592&gt;=18.5,"Normal Weight",TRUE,"Underweight")</f>
        <v>Obesity</v>
      </c>
      <c r="D592" s="12">
        <v>7.71</v>
      </c>
      <c r="E592" s="12" t="str" cm="1">
        <f t="array" ref="E592">_xlfn.IFS(Medical_Examinations!$D592&gt;6.5,"Diabetes",Medical_Examinations!$D592&gt;5.7,"Prediabetes",TRUE,"Normal")</f>
        <v>Diabetes</v>
      </c>
      <c r="F592" s="12" t="s">
        <v>9</v>
      </c>
      <c r="G592" s="12" t="s">
        <v>9</v>
      </c>
      <c r="H592" s="12" t="s">
        <v>9</v>
      </c>
      <c r="I592" s="12">
        <v>0</v>
      </c>
      <c r="J592" s="13" t="s">
        <v>9</v>
      </c>
    </row>
    <row r="593" spans="1:10" x14ac:dyDescent="0.3">
      <c r="A593" s="14" t="s">
        <v>602</v>
      </c>
      <c r="B593" s="15">
        <v>21.754999999999999</v>
      </c>
      <c r="C593" s="15" t="str" cm="1">
        <f t="array" ref="C593">_xlfn.IFS(Medical_Examinations!$B593&gt;=30,"Obesity",Medical_Examinations!$B593&gt;=25,"Overweight",Medical_Examinations!$B593&gt;=18.5,"Normal Weight",TRUE,"Underweight")</f>
        <v>Normal Weight</v>
      </c>
      <c r="D593" s="15">
        <v>4.63</v>
      </c>
      <c r="E593" s="15" t="str" cm="1">
        <f t="array" ref="E593">_xlfn.IFS(Medical_Examinations!$D593&gt;6.5,"Diabetes",Medical_Examinations!$D593&gt;5.7,"Prediabetes",TRUE,"Normal")</f>
        <v>Normal</v>
      </c>
      <c r="F593" s="15" t="s">
        <v>9</v>
      </c>
      <c r="G593" s="15" t="s">
        <v>9</v>
      </c>
      <c r="H593" s="15" t="s">
        <v>19</v>
      </c>
      <c r="I593" s="15">
        <v>1</v>
      </c>
      <c r="J593" s="16" t="s">
        <v>10</v>
      </c>
    </row>
    <row r="594" spans="1:10" x14ac:dyDescent="0.3">
      <c r="A594" s="11" t="s">
        <v>603</v>
      </c>
      <c r="B594" s="12">
        <v>48.39</v>
      </c>
      <c r="C594" s="12" t="str" cm="1">
        <f t="array" ref="C594">_xlfn.IFS(Medical_Examinations!$B594&gt;=30,"Obesity",Medical_Examinations!$B594&gt;=25,"Overweight",Medical_Examinations!$B594&gt;=18.5,"Normal Weight",TRUE,"Underweight")</f>
        <v>Obesity</v>
      </c>
      <c r="D594" s="12">
        <v>4.6100000000000003</v>
      </c>
      <c r="E594" s="12" t="str" cm="1">
        <f t="array" ref="E594">_xlfn.IFS(Medical_Examinations!$D594&gt;6.5,"Diabetes",Medical_Examinations!$D594&gt;5.7,"Prediabetes",TRUE,"Normal")</f>
        <v>Normal</v>
      </c>
      <c r="F594" s="12" t="s">
        <v>9</v>
      </c>
      <c r="G594" s="12" t="s">
        <v>9</v>
      </c>
      <c r="H594" s="12" t="s">
        <v>9</v>
      </c>
      <c r="I594" s="12">
        <v>0</v>
      </c>
      <c r="J594" s="13" t="s">
        <v>9</v>
      </c>
    </row>
    <row r="595" spans="1:10" x14ac:dyDescent="0.3">
      <c r="A595" s="14" t="s">
        <v>604</v>
      </c>
      <c r="B595" s="15">
        <v>47.15</v>
      </c>
      <c r="C595" s="15" t="str" cm="1">
        <f t="array" ref="C595">_xlfn.IFS(Medical_Examinations!$B595&gt;=30,"Obesity",Medical_Examinations!$B595&gt;=25,"Overweight",Medical_Examinations!$B595&gt;=18.5,"Normal Weight",TRUE,"Underweight")</f>
        <v>Obesity</v>
      </c>
      <c r="D595" s="15">
        <v>9.5299999999999994</v>
      </c>
      <c r="E595" s="15" t="str" cm="1">
        <f t="array" ref="E595">_xlfn.IFS(Medical_Examinations!$D595&gt;6.5,"Diabetes",Medical_Examinations!$D595&gt;5.7,"Prediabetes",TRUE,"Normal")</f>
        <v>Diabetes</v>
      </c>
      <c r="F595" s="15" t="s">
        <v>10</v>
      </c>
      <c r="G595" s="15" t="s">
        <v>9</v>
      </c>
      <c r="H595" s="15" t="s">
        <v>9</v>
      </c>
      <c r="I595" s="15">
        <v>1</v>
      </c>
      <c r="J595" s="16" t="s">
        <v>9</v>
      </c>
    </row>
    <row r="596" spans="1:10" x14ac:dyDescent="0.3">
      <c r="A596" s="11" t="s">
        <v>605</v>
      </c>
      <c r="B596" s="12">
        <v>47.59</v>
      </c>
      <c r="C596" s="12" t="str" cm="1">
        <f t="array" ref="C596">_xlfn.IFS(Medical_Examinations!$B596&gt;=30,"Obesity",Medical_Examinations!$B596&gt;=25,"Overweight",Medical_Examinations!$B596&gt;=18.5,"Normal Weight",TRUE,"Underweight")</f>
        <v>Obesity</v>
      </c>
      <c r="D596" s="12">
        <v>11.43</v>
      </c>
      <c r="E596" s="12" t="str" cm="1">
        <f t="array" ref="E596">_xlfn.IFS(Medical_Examinations!$D596&gt;6.5,"Diabetes",Medical_Examinations!$D596&gt;5.7,"Prediabetes",TRUE,"Normal")</f>
        <v>Diabetes</v>
      </c>
      <c r="F596" s="12" t="s">
        <v>10</v>
      </c>
      <c r="G596" s="12" t="s">
        <v>9</v>
      </c>
      <c r="H596" s="12" t="s">
        <v>9</v>
      </c>
      <c r="I596" s="12">
        <v>2</v>
      </c>
      <c r="J596" s="13" t="s">
        <v>9</v>
      </c>
    </row>
    <row r="597" spans="1:10" x14ac:dyDescent="0.3">
      <c r="A597" s="14" t="s">
        <v>606</v>
      </c>
      <c r="B597" s="15">
        <v>39.81</v>
      </c>
      <c r="C597" s="15" t="str" cm="1">
        <f t="array" ref="C597">_xlfn.IFS(Medical_Examinations!$B597&gt;=30,"Obesity",Medical_Examinations!$B597&gt;=25,"Overweight",Medical_Examinations!$B597&gt;=18.5,"Normal Weight",TRUE,"Underweight")</f>
        <v>Obesity</v>
      </c>
      <c r="D597" s="15">
        <v>7.65</v>
      </c>
      <c r="E597" s="15" t="str" cm="1">
        <f t="array" ref="E597">_xlfn.IFS(Medical_Examinations!$D597&gt;6.5,"Diabetes",Medical_Examinations!$D597&gt;5.7,"Prediabetes",TRUE,"Normal")</f>
        <v>Diabetes</v>
      </c>
      <c r="F597" s="15" t="s">
        <v>10</v>
      </c>
      <c r="G597" s="15" t="s">
        <v>9</v>
      </c>
      <c r="H597" s="15" t="s">
        <v>19</v>
      </c>
      <c r="I597" s="15">
        <v>1</v>
      </c>
      <c r="J597" s="16" t="s">
        <v>9</v>
      </c>
    </row>
    <row r="598" spans="1:10" x14ac:dyDescent="0.3">
      <c r="A598" s="11" t="s">
        <v>607</v>
      </c>
      <c r="B598" s="12">
        <v>31.02</v>
      </c>
      <c r="C598" s="12" t="str" cm="1">
        <f t="array" ref="C598">_xlfn.IFS(Medical_Examinations!$B598&gt;=30,"Obesity",Medical_Examinations!$B598&gt;=25,"Overweight",Medical_Examinations!$B598&gt;=18.5,"Normal Weight",TRUE,"Underweight")</f>
        <v>Obesity</v>
      </c>
      <c r="D598" s="12">
        <v>5.87</v>
      </c>
      <c r="E598" s="12" t="str" cm="1">
        <f t="array" ref="E598">_xlfn.IFS(Medical_Examinations!$D598&gt;6.5,"Diabetes",Medical_Examinations!$D598&gt;5.7,"Prediabetes",TRUE,"Normal")</f>
        <v>Prediabetes</v>
      </c>
      <c r="F598" s="12" t="s">
        <v>10</v>
      </c>
      <c r="G598" s="12" t="s">
        <v>9</v>
      </c>
      <c r="H598" s="12" t="s">
        <v>9</v>
      </c>
      <c r="I598" s="12">
        <v>0</v>
      </c>
      <c r="J598" s="13" t="s">
        <v>9</v>
      </c>
    </row>
    <row r="599" spans="1:10" x14ac:dyDescent="0.3">
      <c r="A599" s="14" t="s">
        <v>608</v>
      </c>
      <c r="B599" s="15">
        <v>24.75</v>
      </c>
      <c r="C599" s="15" t="str" cm="1">
        <f t="array" ref="C599">_xlfn.IFS(Medical_Examinations!$B599&gt;=30,"Obesity",Medical_Examinations!$B599&gt;=25,"Overweight",Medical_Examinations!$B599&gt;=18.5,"Normal Weight",TRUE,"Underweight")</f>
        <v>Normal Weight</v>
      </c>
      <c r="D599" s="15">
        <v>4.3600000000000003</v>
      </c>
      <c r="E599" s="15" t="str" cm="1">
        <f t="array" ref="E599">_xlfn.IFS(Medical_Examinations!$D599&gt;6.5,"Diabetes",Medical_Examinations!$D599&gt;5.7,"Prediabetes",TRUE,"Normal")</f>
        <v>Normal</v>
      </c>
      <c r="F599" s="15" t="s">
        <v>10</v>
      </c>
      <c r="G599" s="15" t="s">
        <v>9</v>
      </c>
      <c r="H599" s="15" t="s">
        <v>9</v>
      </c>
      <c r="I599" s="15">
        <v>1</v>
      </c>
      <c r="J599" s="16" t="s">
        <v>10</v>
      </c>
    </row>
    <row r="600" spans="1:10" x14ac:dyDescent="0.3">
      <c r="A600" s="11" t="s">
        <v>609</v>
      </c>
      <c r="B600" s="12">
        <v>30.114999999999998</v>
      </c>
      <c r="C600" s="12" t="str" cm="1">
        <f t="array" ref="C600">_xlfn.IFS(Medical_Examinations!$B600&gt;=30,"Obesity",Medical_Examinations!$B600&gt;=25,"Overweight",Medical_Examinations!$B600&gt;=18.5,"Normal Weight",TRUE,"Underweight")</f>
        <v>Obesity</v>
      </c>
      <c r="D600" s="12">
        <v>10.119999999999999</v>
      </c>
      <c r="E600" s="12" t="str" cm="1">
        <f t="array" ref="E600">_xlfn.IFS(Medical_Examinations!$D600&gt;6.5,"Diabetes",Medical_Examinations!$D600&gt;5.7,"Prediabetes",TRUE,"Normal")</f>
        <v>Diabetes</v>
      </c>
      <c r="F600" s="12" t="s">
        <v>9</v>
      </c>
      <c r="G600" s="12" t="s">
        <v>9</v>
      </c>
      <c r="H600" s="12" t="s">
        <v>9</v>
      </c>
      <c r="I600" s="12">
        <v>3</v>
      </c>
      <c r="J600" s="13" t="s">
        <v>9</v>
      </c>
    </row>
    <row r="601" spans="1:10" x14ac:dyDescent="0.3">
      <c r="A601" s="14" t="s">
        <v>610</v>
      </c>
      <c r="B601" s="15">
        <v>26.03</v>
      </c>
      <c r="C601" s="15" t="str" cm="1">
        <f t="array" ref="C601">_xlfn.IFS(Medical_Examinations!$B601&gt;=30,"Obesity",Medical_Examinations!$B601&gt;=25,"Overweight",Medical_Examinations!$B601&gt;=18.5,"Normal Weight",TRUE,"Underweight")</f>
        <v>Overweight</v>
      </c>
      <c r="D601" s="15">
        <v>4.01</v>
      </c>
      <c r="E601" s="15" t="str" cm="1">
        <f t="array" ref="E601">_xlfn.IFS(Medical_Examinations!$D601&gt;6.5,"Diabetes",Medical_Examinations!$D601&gt;5.7,"Prediabetes",TRUE,"Normal")</f>
        <v>Normal</v>
      </c>
      <c r="F601" s="15" t="s">
        <v>9</v>
      </c>
      <c r="G601" s="15" t="s">
        <v>9</v>
      </c>
      <c r="H601" s="15" t="s">
        <v>19</v>
      </c>
      <c r="I601" s="15">
        <v>1</v>
      </c>
      <c r="J601" s="16" t="s">
        <v>10</v>
      </c>
    </row>
    <row r="602" spans="1:10" x14ac:dyDescent="0.3">
      <c r="A602" s="11" t="s">
        <v>611</v>
      </c>
      <c r="B602" s="12">
        <v>20.045000000000002</v>
      </c>
      <c r="C602" s="12" t="str" cm="1">
        <f t="array" ref="C602">_xlfn.IFS(Medical_Examinations!$B602&gt;=30,"Obesity",Medical_Examinations!$B602&gt;=25,"Overweight",Medical_Examinations!$B602&gt;=18.5,"Normal Weight",TRUE,"Underweight")</f>
        <v>Normal Weight</v>
      </c>
      <c r="D602" s="12">
        <v>4.7699999999999996</v>
      </c>
      <c r="E602" s="12" t="str" cm="1">
        <f t="array" ref="E602">_xlfn.IFS(Medical_Examinations!$D602&gt;6.5,"Diabetes",Medical_Examinations!$D602&gt;5.7,"Prediabetes",TRUE,"Normal")</f>
        <v>Normal</v>
      </c>
      <c r="F602" s="12" t="s">
        <v>10</v>
      </c>
      <c r="G602" s="12" t="s">
        <v>9</v>
      </c>
      <c r="H602" s="12" t="s">
        <v>9</v>
      </c>
      <c r="I602" s="12">
        <v>1</v>
      </c>
      <c r="J602" s="13" t="s">
        <v>10</v>
      </c>
    </row>
    <row r="603" spans="1:10" x14ac:dyDescent="0.3">
      <c r="A603" s="14" t="s">
        <v>612</v>
      </c>
      <c r="B603" s="15">
        <v>40.24</v>
      </c>
      <c r="C603" s="15" t="str" cm="1">
        <f t="array" ref="C603">_xlfn.IFS(Medical_Examinations!$B603&gt;=30,"Obesity",Medical_Examinations!$B603&gt;=25,"Overweight",Medical_Examinations!$B603&gt;=18.5,"Normal Weight",TRUE,"Underweight")</f>
        <v>Obesity</v>
      </c>
      <c r="D603" s="15">
        <v>6.83</v>
      </c>
      <c r="E603" s="15" t="str" cm="1">
        <f t="array" ref="E603">_xlfn.IFS(Medical_Examinations!$D603&gt;6.5,"Diabetes",Medical_Examinations!$D603&gt;5.7,"Prediabetes",TRUE,"Normal")</f>
        <v>Diabetes</v>
      </c>
      <c r="F603" s="15" t="s">
        <v>9</v>
      </c>
      <c r="G603" s="15" t="s">
        <v>9</v>
      </c>
      <c r="H603" s="15" t="s">
        <v>9</v>
      </c>
      <c r="I603" s="15">
        <v>0</v>
      </c>
      <c r="J603" s="16" t="s">
        <v>9</v>
      </c>
    </row>
    <row r="604" spans="1:10" x14ac:dyDescent="0.3">
      <c r="A604" s="11" t="s">
        <v>613</v>
      </c>
      <c r="B604" s="12">
        <v>43.15</v>
      </c>
      <c r="C604" s="12" t="str" cm="1">
        <f t="array" ref="C604">_xlfn.IFS(Medical_Examinations!$B604&gt;=30,"Obesity",Medical_Examinations!$B604&gt;=25,"Overweight",Medical_Examinations!$B604&gt;=18.5,"Normal Weight",TRUE,"Underweight")</f>
        <v>Obesity</v>
      </c>
      <c r="D604" s="12">
        <v>6.14</v>
      </c>
      <c r="E604" s="12" t="str" cm="1">
        <f t="array" ref="E604">_xlfn.IFS(Medical_Examinations!$D604&gt;6.5,"Diabetes",Medical_Examinations!$D604&gt;5.7,"Prediabetes",TRUE,"Normal")</f>
        <v>Prediabetes</v>
      </c>
      <c r="F604" s="12" t="s">
        <v>10</v>
      </c>
      <c r="G604" s="12" t="s">
        <v>9</v>
      </c>
      <c r="H604" s="12" t="s">
        <v>19</v>
      </c>
      <c r="I604" s="12">
        <v>1</v>
      </c>
      <c r="J604" s="13" t="s">
        <v>9</v>
      </c>
    </row>
    <row r="605" spans="1:10" x14ac:dyDescent="0.3">
      <c r="A605" s="14" t="s">
        <v>614</v>
      </c>
      <c r="B605" s="15">
        <v>27.7</v>
      </c>
      <c r="C605" s="15" t="str" cm="1">
        <f t="array" ref="C605">_xlfn.IFS(Medical_Examinations!$B605&gt;=30,"Obesity",Medical_Examinations!$B605&gt;=25,"Overweight",Medical_Examinations!$B605&gt;=18.5,"Normal Weight",TRUE,"Underweight")</f>
        <v>Overweight</v>
      </c>
      <c r="D605" s="15">
        <v>5.6</v>
      </c>
      <c r="E605" s="15" t="str" cm="1">
        <f t="array" ref="E605">_xlfn.IFS(Medical_Examinations!$D605&gt;6.5,"Diabetes",Medical_Examinations!$D605&gt;5.7,"Prediabetes",TRUE,"Normal")</f>
        <v>Normal</v>
      </c>
      <c r="F605" s="15" t="s">
        <v>9</v>
      </c>
      <c r="G605" s="15" t="s">
        <v>9</v>
      </c>
      <c r="H605" s="15" t="s">
        <v>19</v>
      </c>
      <c r="I605" s="15">
        <v>1</v>
      </c>
      <c r="J605" s="16" t="s">
        <v>10</v>
      </c>
    </row>
    <row r="606" spans="1:10" x14ac:dyDescent="0.3">
      <c r="A606" s="11" t="s">
        <v>615</v>
      </c>
      <c r="B606" s="12">
        <v>45.68</v>
      </c>
      <c r="C606" s="12" t="str" cm="1">
        <f t="array" ref="C606">_xlfn.IFS(Medical_Examinations!$B606&gt;=30,"Obesity",Medical_Examinations!$B606&gt;=25,"Overweight",Medical_Examinations!$B606&gt;=18.5,"Normal Weight",TRUE,"Underweight")</f>
        <v>Obesity</v>
      </c>
      <c r="D606" s="12">
        <v>4.8</v>
      </c>
      <c r="E606" s="12" t="str" cm="1">
        <f t="array" ref="E606">_xlfn.IFS(Medical_Examinations!$D606&gt;6.5,"Diabetes",Medical_Examinations!$D606&gt;5.7,"Prediabetes",TRUE,"Normal")</f>
        <v>Normal</v>
      </c>
      <c r="F606" s="12" t="s">
        <v>9</v>
      </c>
      <c r="G606" s="12" t="s">
        <v>9</v>
      </c>
      <c r="H606" s="12" t="s">
        <v>9</v>
      </c>
      <c r="I606" s="12">
        <v>2</v>
      </c>
      <c r="J606" s="13" t="s">
        <v>9</v>
      </c>
    </row>
    <row r="607" spans="1:10" x14ac:dyDescent="0.3">
      <c r="A607" s="14" t="s">
        <v>616</v>
      </c>
      <c r="B607" s="15">
        <v>27.3</v>
      </c>
      <c r="C607" s="15" t="str" cm="1">
        <f t="array" ref="C607">_xlfn.IFS(Medical_Examinations!$B607&gt;=30,"Obesity",Medical_Examinations!$B607&gt;=25,"Overweight",Medical_Examinations!$B607&gt;=18.5,"Normal Weight",TRUE,"Underweight")</f>
        <v>Overweight</v>
      </c>
      <c r="D607" s="15">
        <v>11.89</v>
      </c>
      <c r="E607" s="15" t="str" cm="1">
        <f t="array" ref="E607">_xlfn.IFS(Medical_Examinations!$D607&gt;6.5,"Diabetes",Medical_Examinations!$D607&gt;5.7,"Prediabetes",TRUE,"Normal")</f>
        <v>Diabetes</v>
      </c>
      <c r="F607" s="15" t="s">
        <v>9</v>
      </c>
      <c r="G607" s="15" t="s">
        <v>9</v>
      </c>
      <c r="H607" s="15" t="s">
        <v>9</v>
      </c>
      <c r="I607" s="15">
        <v>0</v>
      </c>
      <c r="J607" s="16" t="s">
        <v>10</v>
      </c>
    </row>
    <row r="608" spans="1:10" x14ac:dyDescent="0.3">
      <c r="A608" s="11" t="s">
        <v>617</v>
      </c>
      <c r="B608" s="12">
        <v>54.45</v>
      </c>
      <c r="C608" s="12" t="str" cm="1">
        <f t="array" ref="C608">_xlfn.IFS(Medical_Examinations!$B608&gt;=30,"Obesity",Medical_Examinations!$B608&gt;=25,"Overweight",Medical_Examinations!$B608&gt;=18.5,"Normal Weight",TRUE,"Underweight")</f>
        <v>Obesity</v>
      </c>
      <c r="D608" s="12">
        <v>4.7300000000000004</v>
      </c>
      <c r="E608" s="12" t="str" cm="1">
        <f t="array" ref="E608">_xlfn.IFS(Medical_Examinations!$D608&gt;6.5,"Diabetes",Medical_Examinations!$D608&gt;5.7,"Prediabetes",TRUE,"Normal")</f>
        <v>Normal</v>
      </c>
      <c r="F608" s="12" t="s">
        <v>10</v>
      </c>
      <c r="G608" s="12" t="s">
        <v>9</v>
      </c>
      <c r="H608" s="12" t="s">
        <v>9</v>
      </c>
      <c r="I608" s="12">
        <v>1</v>
      </c>
      <c r="J608" s="13" t="s">
        <v>9</v>
      </c>
    </row>
    <row r="609" spans="1:10" x14ac:dyDescent="0.3">
      <c r="A609" s="14" t="s">
        <v>618</v>
      </c>
      <c r="B609" s="15">
        <v>54.43</v>
      </c>
      <c r="C609" s="15" t="str" cm="1">
        <f t="array" ref="C609">_xlfn.IFS(Medical_Examinations!$B609&gt;=30,"Obesity",Medical_Examinations!$B609&gt;=25,"Overweight",Medical_Examinations!$B609&gt;=18.5,"Normal Weight",TRUE,"Underweight")</f>
        <v>Obesity</v>
      </c>
      <c r="D609" s="15">
        <v>4.6100000000000003</v>
      </c>
      <c r="E609" s="15" t="str" cm="1">
        <f t="array" ref="E609">_xlfn.IFS(Medical_Examinations!$D609&gt;6.5,"Diabetes",Medical_Examinations!$D609&gt;5.7,"Prediabetes",TRUE,"Normal")</f>
        <v>Normal</v>
      </c>
      <c r="F609" s="15" t="s">
        <v>10</v>
      </c>
      <c r="G609" s="15" t="s">
        <v>9</v>
      </c>
      <c r="H609" s="15" t="s">
        <v>9</v>
      </c>
      <c r="I609" s="15">
        <v>1</v>
      </c>
      <c r="J609" s="16" t="s">
        <v>9</v>
      </c>
    </row>
    <row r="610" spans="1:10" x14ac:dyDescent="0.3">
      <c r="A610" s="11" t="s">
        <v>619</v>
      </c>
      <c r="B610" s="12">
        <v>48.01</v>
      </c>
      <c r="C610" s="12" t="str" cm="1">
        <f t="array" ref="C610">_xlfn.IFS(Medical_Examinations!$B610&gt;=30,"Obesity",Medical_Examinations!$B610&gt;=25,"Overweight",Medical_Examinations!$B610&gt;=18.5,"Normal Weight",TRUE,"Underweight")</f>
        <v>Obesity</v>
      </c>
      <c r="D610" s="12">
        <v>7.3</v>
      </c>
      <c r="E610" s="12" t="str" cm="1">
        <f t="array" ref="E610">_xlfn.IFS(Medical_Examinations!$D610&gt;6.5,"Diabetes",Medical_Examinations!$D610&gt;5.7,"Prediabetes",TRUE,"Normal")</f>
        <v>Diabetes</v>
      </c>
      <c r="F610" s="12" t="s">
        <v>9</v>
      </c>
      <c r="G610" s="12" t="s">
        <v>9</v>
      </c>
      <c r="H610" s="12" t="s">
        <v>9</v>
      </c>
      <c r="I610" s="12">
        <v>0</v>
      </c>
      <c r="J610" s="13" t="s">
        <v>9</v>
      </c>
    </row>
    <row r="611" spans="1:10" x14ac:dyDescent="0.3">
      <c r="A611" s="14" t="s">
        <v>620</v>
      </c>
      <c r="B611" s="15">
        <v>48.32</v>
      </c>
      <c r="C611" s="15" t="str" cm="1">
        <f t="array" ref="C611">_xlfn.IFS(Medical_Examinations!$B611&gt;=30,"Obesity",Medical_Examinations!$B611&gt;=25,"Overweight",Medical_Examinations!$B611&gt;=18.5,"Normal Weight",TRUE,"Underweight")</f>
        <v>Obesity</v>
      </c>
      <c r="D611" s="15">
        <v>5.88</v>
      </c>
      <c r="E611" s="15" t="str" cm="1">
        <f t="array" ref="E611">_xlfn.IFS(Medical_Examinations!$D611&gt;6.5,"Diabetes",Medical_Examinations!$D611&gt;5.7,"Prediabetes",TRUE,"Normal")</f>
        <v>Prediabetes</v>
      </c>
      <c r="F611" s="15" t="s">
        <v>9</v>
      </c>
      <c r="G611" s="15" t="s">
        <v>9</v>
      </c>
      <c r="H611" s="15" t="s">
        <v>9</v>
      </c>
      <c r="I611" s="15">
        <v>0</v>
      </c>
      <c r="J611" s="16" t="s">
        <v>9</v>
      </c>
    </row>
    <row r="612" spans="1:10" x14ac:dyDescent="0.3">
      <c r="A612" s="11" t="s">
        <v>621</v>
      </c>
      <c r="B612" s="12">
        <v>22.895</v>
      </c>
      <c r="C612" s="12" t="str" cm="1">
        <f t="array" ref="C612">_xlfn.IFS(Medical_Examinations!$B612&gt;=30,"Obesity",Medical_Examinations!$B612&gt;=25,"Overweight",Medical_Examinations!$B612&gt;=18.5,"Normal Weight",TRUE,"Underweight")</f>
        <v>Normal Weight</v>
      </c>
      <c r="D612" s="12">
        <v>4.0599999999999996</v>
      </c>
      <c r="E612" s="12" t="str" cm="1">
        <f t="array" ref="E612">_xlfn.IFS(Medical_Examinations!$D612&gt;6.5,"Diabetes",Medical_Examinations!$D612&gt;5.7,"Prediabetes",TRUE,"Normal")</f>
        <v>Normal</v>
      </c>
      <c r="F612" s="12" t="s">
        <v>9</v>
      </c>
      <c r="G612" s="12" t="s">
        <v>9</v>
      </c>
      <c r="H612" s="12" t="s">
        <v>19</v>
      </c>
      <c r="I612" s="12">
        <v>1</v>
      </c>
      <c r="J612" s="13" t="s">
        <v>10</v>
      </c>
    </row>
    <row r="613" spans="1:10" x14ac:dyDescent="0.3">
      <c r="A613" s="14" t="s">
        <v>622</v>
      </c>
      <c r="B613" s="15">
        <v>54.85</v>
      </c>
      <c r="C613" s="15" t="str" cm="1">
        <f t="array" ref="C613">_xlfn.IFS(Medical_Examinations!$B613&gt;=30,"Obesity",Medical_Examinations!$B613&gt;=25,"Overweight",Medical_Examinations!$B613&gt;=18.5,"Normal Weight",TRUE,"Underweight")</f>
        <v>Obesity</v>
      </c>
      <c r="D613" s="15">
        <v>4.9000000000000004</v>
      </c>
      <c r="E613" s="15" t="str" cm="1">
        <f t="array" ref="E613">_xlfn.IFS(Medical_Examinations!$D613&gt;6.5,"Diabetes",Medical_Examinations!$D613&gt;5.7,"Prediabetes",TRUE,"Normal")</f>
        <v>Normal</v>
      </c>
      <c r="F613" s="15" t="s">
        <v>9</v>
      </c>
      <c r="G613" s="15" t="s">
        <v>9</v>
      </c>
      <c r="H613" s="15" t="s">
        <v>9</v>
      </c>
      <c r="I613" s="15">
        <v>1</v>
      </c>
      <c r="J613" s="16" t="s">
        <v>9</v>
      </c>
    </row>
    <row r="614" spans="1:10" x14ac:dyDescent="0.3">
      <c r="A614" s="11" t="s">
        <v>623</v>
      </c>
      <c r="B614" s="12">
        <v>21.85</v>
      </c>
      <c r="C614" s="12" t="str" cm="1">
        <f t="array" ref="C614">_xlfn.IFS(Medical_Examinations!$B614&gt;=30,"Obesity",Medical_Examinations!$B614&gt;=25,"Overweight",Medical_Examinations!$B614&gt;=18.5,"Normal Weight",TRUE,"Underweight")</f>
        <v>Normal Weight</v>
      </c>
      <c r="D614" s="12">
        <v>5.52</v>
      </c>
      <c r="E614" s="12" t="str" cm="1">
        <f t="array" ref="E614">_xlfn.IFS(Medical_Examinations!$D614&gt;6.5,"Diabetes",Medical_Examinations!$D614&gt;5.7,"Prediabetes",TRUE,"Normal")</f>
        <v>Normal</v>
      </c>
      <c r="F614" s="12" t="s">
        <v>9</v>
      </c>
      <c r="G614" s="12" t="s">
        <v>9</v>
      </c>
      <c r="H614" s="12" t="s">
        <v>19</v>
      </c>
      <c r="I614" s="12">
        <v>1</v>
      </c>
      <c r="J614" s="13" t="s">
        <v>10</v>
      </c>
    </row>
    <row r="615" spans="1:10" x14ac:dyDescent="0.3">
      <c r="A615" s="14" t="s">
        <v>624</v>
      </c>
      <c r="B615" s="15">
        <v>51.86</v>
      </c>
      <c r="C615" s="15" t="str" cm="1">
        <f t="array" ref="C615">_xlfn.IFS(Medical_Examinations!$B615&gt;=30,"Obesity",Medical_Examinations!$B615&gt;=25,"Overweight",Medical_Examinations!$B615&gt;=18.5,"Normal Weight",TRUE,"Underweight")</f>
        <v>Obesity</v>
      </c>
      <c r="D615" s="15">
        <v>5.2</v>
      </c>
      <c r="E615" s="15" t="str" cm="1">
        <f t="array" ref="E615">_xlfn.IFS(Medical_Examinations!$D615&gt;6.5,"Diabetes",Medical_Examinations!$D615&gt;5.7,"Prediabetes",TRUE,"Normal")</f>
        <v>Normal</v>
      </c>
      <c r="F615" s="15" t="s">
        <v>10</v>
      </c>
      <c r="G615" s="15" t="s">
        <v>9</v>
      </c>
      <c r="H615" s="15" t="s">
        <v>9</v>
      </c>
      <c r="I615" s="15">
        <v>0</v>
      </c>
      <c r="J615" s="16" t="s">
        <v>9</v>
      </c>
    </row>
    <row r="616" spans="1:10" x14ac:dyDescent="0.3">
      <c r="A616" s="11" t="s">
        <v>625</v>
      </c>
      <c r="B616" s="12">
        <v>39.049999999999997</v>
      </c>
      <c r="C616" s="12" t="str" cm="1">
        <f t="array" ref="C616">_xlfn.IFS(Medical_Examinations!$B616&gt;=30,"Obesity",Medical_Examinations!$B616&gt;=25,"Overweight",Medical_Examinations!$B616&gt;=18.5,"Normal Weight",TRUE,"Underweight")</f>
        <v>Obesity</v>
      </c>
      <c r="D616" s="12">
        <v>7.59</v>
      </c>
      <c r="E616" s="12" t="str" cm="1">
        <f t="array" ref="E616">_xlfn.IFS(Medical_Examinations!$D616&gt;6.5,"Diabetes",Medical_Examinations!$D616&gt;5.7,"Prediabetes",TRUE,"Normal")</f>
        <v>Diabetes</v>
      </c>
      <c r="F616" s="12" t="s">
        <v>9</v>
      </c>
      <c r="G616" s="12" t="s">
        <v>9</v>
      </c>
      <c r="H616" s="12" t="s">
        <v>9</v>
      </c>
      <c r="I616" s="12">
        <v>3</v>
      </c>
      <c r="J616" s="13" t="s">
        <v>9</v>
      </c>
    </row>
    <row r="617" spans="1:10" x14ac:dyDescent="0.3">
      <c r="A617" s="14" t="s">
        <v>626</v>
      </c>
      <c r="B617" s="15">
        <v>31.824999999999999</v>
      </c>
      <c r="C617" s="15" t="str" cm="1">
        <f t="array" ref="C617">_xlfn.IFS(Medical_Examinations!$B617&gt;=30,"Obesity",Medical_Examinations!$B617&gt;=25,"Overweight",Medical_Examinations!$B617&gt;=18.5,"Normal Weight",TRUE,"Underweight")</f>
        <v>Obesity</v>
      </c>
      <c r="D617" s="15">
        <v>8.2799999999999994</v>
      </c>
      <c r="E617" s="15" t="str" cm="1">
        <f t="array" ref="E617">_xlfn.IFS(Medical_Examinations!$D617&gt;6.5,"Diabetes",Medical_Examinations!$D617&gt;5.7,"Prediabetes",TRUE,"Normal")</f>
        <v>Diabetes</v>
      </c>
      <c r="F617" s="15" t="s">
        <v>9</v>
      </c>
      <c r="G617" s="15" t="s">
        <v>9</v>
      </c>
      <c r="H617" s="15" t="s">
        <v>9</v>
      </c>
      <c r="I617" s="15">
        <v>3</v>
      </c>
      <c r="J617" s="16" t="s">
        <v>9</v>
      </c>
    </row>
    <row r="618" spans="1:10" x14ac:dyDescent="0.3">
      <c r="A618" s="11" t="s">
        <v>627</v>
      </c>
      <c r="B618" s="12">
        <v>46.43</v>
      </c>
      <c r="C618" s="12" t="str" cm="1">
        <f t="array" ref="C618">_xlfn.IFS(Medical_Examinations!$B618&gt;=30,"Obesity",Medical_Examinations!$B618&gt;=25,"Overweight",Medical_Examinations!$B618&gt;=18.5,"Normal Weight",TRUE,"Underweight")</f>
        <v>Obesity</v>
      </c>
      <c r="D618" s="12">
        <v>6.72</v>
      </c>
      <c r="E618" s="12" t="str" cm="1">
        <f t="array" ref="E618">_xlfn.IFS(Medical_Examinations!$D618&gt;6.5,"Diabetes",Medical_Examinations!$D618&gt;5.7,"Prediabetes",TRUE,"Normal")</f>
        <v>Diabetes</v>
      </c>
      <c r="F618" s="12" t="s">
        <v>9</v>
      </c>
      <c r="G618" s="12" t="s">
        <v>9</v>
      </c>
      <c r="H618" s="12" t="s">
        <v>9</v>
      </c>
      <c r="I618" s="12">
        <v>0</v>
      </c>
      <c r="J618" s="13" t="s">
        <v>9</v>
      </c>
    </row>
    <row r="619" spans="1:10" x14ac:dyDescent="0.3">
      <c r="A619" s="14" t="s">
        <v>628</v>
      </c>
      <c r="B619" s="15">
        <v>53.63</v>
      </c>
      <c r="C619" s="15" t="str" cm="1">
        <f t="array" ref="C619">_xlfn.IFS(Medical_Examinations!$B619&gt;=30,"Obesity",Medical_Examinations!$B619&gt;=25,"Overweight",Medical_Examinations!$B619&gt;=18.5,"Normal Weight",TRUE,"Underweight")</f>
        <v>Obesity</v>
      </c>
      <c r="D619" s="15">
        <v>5.47</v>
      </c>
      <c r="E619" s="15" t="str" cm="1">
        <f t="array" ref="E619">_xlfn.IFS(Medical_Examinations!$D619&gt;6.5,"Diabetes",Medical_Examinations!$D619&gt;5.7,"Prediabetes",TRUE,"Normal")</f>
        <v>Normal</v>
      </c>
      <c r="F619" s="15" t="s">
        <v>10</v>
      </c>
      <c r="G619" s="15" t="s">
        <v>9</v>
      </c>
      <c r="H619" s="15" t="s">
        <v>9</v>
      </c>
      <c r="I619" s="15">
        <v>1</v>
      </c>
      <c r="J619" s="16" t="s">
        <v>9</v>
      </c>
    </row>
    <row r="620" spans="1:10" x14ac:dyDescent="0.3">
      <c r="A620" s="11" t="s">
        <v>629</v>
      </c>
      <c r="B620" s="12">
        <v>48.7</v>
      </c>
      <c r="C620" s="12" t="str" cm="1">
        <f t="array" ref="C620">_xlfn.IFS(Medical_Examinations!$B620&gt;=30,"Obesity",Medical_Examinations!$B620&gt;=25,"Overweight",Medical_Examinations!$B620&gt;=18.5,"Normal Weight",TRUE,"Underweight")</f>
        <v>Obesity</v>
      </c>
      <c r="D620" s="12">
        <v>4.71</v>
      </c>
      <c r="E620" s="12" t="str" cm="1">
        <f t="array" ref="E620">_xlfn.IFS(Medical_Examinations!$D620&gt;6.5,"Diabetes",Medical_Examinations!$D620&gt;5.7,"Prediabetes",TRUE,"Normal")</f>
        <v>Normal</v>
      </c>
      <c r="F620" s="12" t="s">
        <v>9</v>
      </c>
      <c r="G620" s="12" t="s">
        <v>9</v>
      </c>
      <c r="H620" s="12" t="s">
        <v>9</v>
      </c>
      <c r="I620" s="12">
        <v>0</v>
      </c>
      <c r="J620" s="13" t="s">
        <v>9</v>
      </c>
    </row>
    <row r="621" spans="1:10" x14ac:dyDescent="0.3">
      <c r="A621" s="14" t="s">
        <v>630</v>
      </c>
      <c r="B621" s="15">
        <v>48.81</v>
      </c>
      <c r="C621" s="15" t="str" cm="1">
        <f t="array" ref="C621">_xlfn.IFS(Medical_Examinations!$B621&gt;=30,"Obesity",Medical_Examinations!$B621&gt;=25,"Overweight",Medical_Examinations!$B621&gt;=18.5,"Normal Weight",TRUE,"Underweight")</f>
        <v>Obesity</v>
      </c>
      <c r="D621" s="15">
        <v>5.49</v>
      </c>
      <c r="E621" s="15" t="str" cm="1">
        <f t="array" ref="E621">_xlfn.IFS(Medical_Examinations!$D621&gt;6.5,"Diabetes",Medical_Examinations!$D621&gt;5.7,"Prediabetes",TRUE,"Normal")</f>
        <v>Normal</v>
      </c>
      <c r="F621" s="15" t="s">
        <v>9</v>
      </c>
      <c r="G621" s="15" t="s">
        <v>9</v>
      </c>
      <c r="H621" s="15" t="s">
        <v>9</v>
      </c>
      <c r="I621" s="15">
        <v>0</v>
      </c>
      <c r="J621" s="16" t="s">
        <v>9</v>
      </c>
    </row>
    <row r="622" spans="1:10" x14ac:dyDescent="0.3">
      <c r="A622" s="11" t="s">
        <v>631</v>
      </c>
      <c r="B622" s="12">
        <v>47.53</v>
      </c>
      <c r="C622" s="12" t="str" cm="1">
        <f t="array" ref="C622">_xlfn.IFS(Medical_Examinations!$B622&gt;=30,"Obesity",Medical_Examinations!$B622&gt;=25,"Overweight",Medical_Examinations!$B622&gt;=18.5,"Normal Weight",TRUE,"Underweight")</f>
        <v>Obesity</v>
      </c>
      <c r="D622" s="12">
        <v>4.72</v>
      </c>
      <c r="E622" s="12" t="str" cm="1">
        <f t="array" ref="E622">_xlfn.IFS(Medical_Examinations!$D622&gt;6.5,"Diabetes",Medical_Examinations!$D622&gt;5.7,"Prediabetes",TRUE,"Normal")</f>
        <v>Normal</v>
      </c>
      <c r="F622" s="12" t="s">
        <v>9</v>
      </c>
      <c r="G622" s="12" t="s">
        <v>9</v>
      </c>
      <c r="H622" s="12" t="s">
        <v>9</v>
      </c>
      <c r="I622" s="12">
        <v>0</v>
      </c>
      <c r="J622" s="13" t="s">
        <v>9</v>
      </c>
    </row>
    <row r="623" spans="1:10" x14ac:dyDescent="0.3">
      <c r="A623" s="14" t="s">
        <v>632</v>
      </c>
      <c r="B623" s="15">
        <v>36.85</v>
      </c>
      <c r="C623" s="15" t="str" cm="1">
        <f t="array" ref="C623">_xlfn.IFS(Medical_Examinations!$B623&gt;=30,"Obesity",Medical_Examinations!$B623&gt;=25,"Overweight",Medical_Examinations!$B623&gt;=18.5,"Normal Weight",TRUE,"Underweight")</f>
        <v>Obesity</v>
      </c>
      <c r="D623" s="15">
        <v>6.7</v>
      </c>
      <c r="E623" s="15" t="str" cm="1">
        <f t="array" ref="E623">_xlfn.IFS(Medical_Examinations!$D623&gt;6.5,"Diabetes",Medical_Examinations!$D623&gt;5.7,"Prediabetes",TRUE,"Normal")</f>
        <v>Diabetes</v>
      </c>
      <c r="F623" s="15" t="s">
        <v>9</v>
      </c>
      <c r="G623" s="15" t="s">
        <v>9</v>
      </c>
      <c r="H623" s="15" t="s">
        <v>9</v>
      </c>
      <c r="I623" s="15">
        <v>0</v>
      </c>
      <c r="J623" s="16" t="s">
        <v>9</v>
      </c>
    </row>
    <row r="624" spans="1:10" x14ac:dyDescent="0.3">
      <c r="A624" s="11" t="s">
        <v>633</v>
      </c>
      <c r="B624" s="12">
        <v>29.3</v>
      </c>
      <c r="C624" s="12" t="str" cm="1">
        <f t="array" ref="C624">_xlfn.IFS(Medical_Examinations!$B624&gt;=30,"Obesity",Medical_Examinations!$B624&gt;=25,"Overweight",Medical_Examinations!$B624&gt;=18.5,"Normal Weight",TRUE,"Underweight")</f>
        <v>Overweight</v>
      </c>
      <c r="D624" s="12">
        <v>5.5</v>
      </c>
      <c r="E624" s="12" t="str" cm="1">
        <f t="array" ref="E624">_xlfn.IFS(Medical_Examinations!$D624&gt;6.5,"Diabetes",Medical_Examinations!$D624&gt;5.7,"Prediabetes",TRUE,"Normal")</f>
        <v>Normal</v>
      </c>
      <c r="F624" s="12" t="s">
        <v>9</v>
      </c>
      <c r="G624" s="12" t="s">
        <v>9</v>
      </c>
      <c r="H624" s="12" t="s">
        <v>9</v>
      </c>
      <c r="I624" s="12">
        <v>0</v>
      </c>
      <c r="J624" s="13" t="s">
        <v>9</v>
      </c>
    </row>
    <row r="625" spans="1:10" x14ac:dyDescent="0.3">
      <c r="A625" s="14" t="s">
        <v>634</v>
      </c>
      <c r="B625" s="15">
        <v>19.3</v>
      </c>
      <c r="C625" s="15" t="str" cm="1">
        <f t="array" ref="C625">_xlfn.IFS(Medical_Examinations!$B625&gt;=30,"Obesity",Medical_Examinations!$B625&gt;=25,"Overweight",Medical_Examinations!$B625&gt;=18.5,"Normal Weight",TRUE,"Underweight")</f>
        <v>Normal Weight</v>
      </c>
      <c r="D625" s="15">
        <v>4.46</v>
      </c>
      <c r="E625" s="15" t="str" cm="1">
        <f t="array" ref="E625">_xlfn.IFS(Medical_Examinations!$D625&gt;6.5,"Diabetes",Medical_Examinations!$D625&gt;5.7,"Prediabetes",TRUE,"Normal")</f>
        <v>Normal</v>
      </c>
      <c r="F625" s="15" t="s">
        <v>9</v>
      </c>
      <c r="G625" s="15" t="s">
        <v>9</v>
      </c>
      <c r="H625" s="15" t="s">
        <v>9</v>
      </c>
      <c r="I625" s="15">
        <v>1</v>
      </c>
      <c r="J625" s="16" t="s">
        <v>10</v>
      </c>
    </row>
    <row r="626" spans="1:10" x14ac:dyDescent="0.3">
      <c r="A626" s="11" t="s">
        <v>635</v>
      </c>
      <c r="B626" s="12">
        <v>24.13</v>
      </c>
      <c r="C626" s="12" t="str" cm="1">
        <f t="array" ref="C626">_xlfn.IFS(Medical_Examinations!$B626&gt;=30,"Obesity",Medical_Examinations!$B626&gt;=25,"Overweight",Medical_Examinations!$B626&gt;=18.5,"Normal Weight",TRUE,"Underweight")</f>
        <v>Normal Weight</v>
      </c>
      <c r="D626" s="12">
        <v>5.29</v>
      </c>
      <c r="E626" s="12" t="str" cm="1">
        <f t="array" ref="E626">_xlfn.IFS(Medical_Examinations!$D626&gt;6.5,"Diabetes",Medical_Examinations!$D626&gt;5.7,"Prediabetes",TRUE,"Normal")</f>
        <v>Normal</v>
      </c>
      <c r="F626" s="12" t="s">
        <v>10</v>
      </c>
      <c r="G626" s="12" t="s">
        <v>9</v>
      </c>
      <c r="H626" s="12" t="s">
        <v>19</v>
      </c>
      <c r="I626" s="12">
        <v>1</v>
      </c>
      <c r="J626" s="13" t="s">
        <v>10</v>
      </c>
    </row>
    <row r="627" spans="1:10" x14ac:dyDescent="0.3">
      <c r="A627" s="14" t="s">
        <v>636</v>
      </c>
      <c r="B627" s="15">
        <v>46.7</v>
      </c>
      <c r="C627" s="15" t="str" cm="1">
        <f t="array" ref="C627">_xlfn.IFS(Medical_Examinations!$B627&gt;=30,"Obesity",Medical_Examinations!$B627&gt;=25,"Overweight",Medical_Examinations!$B627&gt;=18.5,"Normal Weight",TRUE,"Underweight")</f>
        <v>Obesity</v>
      </c>
      <c r="D627" s="15">
        <v>10.99</v>
      </c>
      <c r="E627" s="15" t="str" cm="1">
        <f t="array" ref="E627">_xlfn.IFS(Medical_Examinations!$D627&gt;6.5,"Diabetes",Medical_Examinations!$D627&gt;5.7,"Prediabetes",TRUE,"Normal")</f>
        <v>Diabetes</v>
      </c>
      <c r="F627" s="15" t="s">
        <v>9</v>
      </c>
      <c r="G627" s="15" t="s">
        <v>9</v>
      </c>
      <c r="H627" s="15" t="s">
        <v>9</v>
      </c>
      <c r="I627" s="15">
        <v>0</v>
      </c>
      <c r="J627" s="16" t="s">
        <v>9</v>
      </c>
    </row>
    <row r="628" spans="1:10" x14ac:dyDescent="0.3">
      <c r="A628" s="11" t="s">
        <v>637</v>
      </c>
      <c r="B628" s="12">
        <v>45.27</v>
      </c>
      <c r="C628" s="12" t="str" cm="1">
        <f t="array" ref="C628">_xlfn.IFS(Medical_Examinations!$B628&gt;=30,"Obesity",Medical_Examinations!$B628&gt;=25,"Overweight",Medical_Examinations!$B628&gt;=18.5,"Normal Weight",TRUE,"Underweight")</f>
        <v>Obesity</v>
      </c>
      <c r="D628" s="12">
        <v>5.2</v>
      </c>
      <c r="E628" s="12" t="str" cm="1">
        <f t="array" ref="E628">_xlfn.IFS(Medical_Examinations!$D628&gt;6.5,"Diabetes",Medical_Examinations!$D628&gt;5.7,"Prediabetes",TRUE,"Normal")</f>
        <v>Normal</v>
      </c>
      <c r="F628" s="12" t="s">
        <v>10</v>
      </c>
      <c r="G628" s="12" t="s">
        <v>9</v>
      </c>
      <c r="H628" s="12" t="s">
        <v>9</v>
      </c>
      <c r="I628" s="12">
        <v>0</v>
      </c>
      <c r="J628" s="13" t="s">
        <v>9</v>
      </c>
    </row>
    <row r="629" spans="1:10" x14ac:dyDescent="0.3">
      <c r="A629" s="14" t="s">
        <v>638</v>
      </c>
      <c r="B629" s="15">
        <v>44.29</v>
      </c>
      <c r="C629" s="15" t="str" cm="1">
        <f t="array" ref="C629">_xlfn.IFS(Medical_Examinations!$B629&gt;=30,"Obesity",Medical_Examinations!$B629&gt;=25,"Overweight",Medical_Examinations!$B629&gt;=18.5,"Normal Weight",TRUE,"Underweight")</f>
        <v>Obesity</v>
      </c>
      <c r="D629" s="15">
        <v>9.66</v>
      </c>
      <c r="E629" s="15" t="str" cm="1">
        <f t="array" ref="E629">_xlfn.IFS(Medical_Examinations!$D629&gt;6.5,"Diabetes",Medical_Examinations!$D629&gt;5.7,"Prediabetes",TRUE,"Normal")</f>
        <v>Diabetes</v>
      </c>
      <c r="F629" s="15" t="s">
        <v>9</v>
      </c>
      <c r="G629" s="15" t="s">
        <v>9</v>
      </c>
      <c r="H629" s="15" t="s">
        <v>9</v>
      </c>
      <c r="I629" s="15">
        <v>2</v>
      </c>
      <c r="J629" s="16" t="s">
        <v>9</v>
      </c>
    </row>
    <row r="630" spans="1:10" x14ac:dyDescent="0.3">
      <c r="A630" s="11" t="s">
        <v>639</v>
      </c>
      <c r="B630" s="12">
        <v>54.59</v>
      </c>
      <c r="C630" s="12" t="str" cm="1">
        <f t="array" ref="C630">_xlfn.IFS(Medical_Examinations!$B630&gt;=30,"Obesity",Medical_Examinations!$B630&gt;=25,"Overweight",Medical_Examinations!$B630&gt;=18.5,"Normal Weight",TRUE,"Underweight")</f>
        <v>Obesity</v>
      </c>
      <c r="D630" s="12">
        <v>4.22</v>
      </c>
      <c r="E630" s="12" t="str" cm="1">
        <f t="array" ref="E630">_xlfn.IFS(Medical_Examinations!$D630&gt;6.5,"Diabetes",Medical_Examinations!$D630&gt;5.7,"Prediabetes",TRUE,"Normal")</f>
        <v>Normal</v>
      </c>
      <c r="F630" s="12" t="s">
        <v>10</v>
      </c>
      <c r="G630" s="12" t="s">
        <v>9</v>
      </c>
      <c r="H630" s="12" t="s">
        <v>9</v>
      </c>
      <c r="I630" s="12">
        <v>1</v>
      </c>
      <c r="J630" s="13" t="s">
        <v>9</v>
      </c>
    </row>
    <row r="631" spans="1:10" x14ac:dyDescent="0.3">
      <c r="A631" s="14" t="s">
        <v>640</v>
      </c>
      <c r="B631" s="15">
        <v>32.965000000000003</v>
      </c>
      <c r="C631" s="15" t="str" cm="1">
        <f t="array" ref="C631">_xlfn.IFS(Medical_Examinations!$B631&gt;=30,"Obesity",Medical_Examinations!$B631&gt;=25,"Overweight",Medical_Examinations!$B631&gt;=18.5,"Normal Weight",TRUE,"Underweight")</f>
        <v>Obesity</v>
      </c>
      <c r="D631" s="15">
        <v>11.78</v>
      </c>
      <c r="E631" s="15" t="str" cm="1">
        <f t="array" ref="E631">_xlfn.IFS(Medical_Examinations!$D631&gt;6.5,"Diabetes",Medical_Examinations!$D631&gt;5.7,"Prediabetes",TRUE,"Normal")</f>
        <v>Diabetes</v>
      </c>
      <c r="F631" s="15" t="s">
        <v>9</v>
      </c>
      <c r="G631" s="15" t="s">
        <v>9</v>
      </c>
      <c r="H631" s="15" t="s">
        <v>9</v>
      </c>
      <c r="I631" s="15">
        <v>0</v>
      </c>
      <c r="J631" s="16" t="s">
        <v>9</v>
      </c>
    </row>
    <row r="632" spans="1:10" x14ac:dyDescent="0.3">
      <c r="A632" s="11" t="s">
        <v>641</v>
      </c>
      <c r="B632" s="12">
        <v>38.049999999999997</v>
      </c>
      <c r="C632" s="12" t="str" cm="1">
        <f t="array" ref="C632">_xlfn.IFS(Medical_Examinations!$B632&gt;=30,"Obesity",Medical_Examinations!$B632&gt;=25,"Overweight",Medical_Examinations!$B632&gt;=18.5,"Normal Weight",TRUE,"Underweight")</f>
        <v>Obesity</v>
      </c>
      <c r="D632" s="12">
        <v>9.6199999999999992</v>
      </c>
      <c r="E632" s="12" t="str" cm="1">
        <f t="array" ref="E632">_xlfn.IFS(Medical_Examinations!$D632&gt;6.5,"Diabetes",Medical_Examinations!$D632&gt;5.7,"Prediabetes",TRUE,"Normal")</f>
        <v>Diabetes</v>
      </c>
      <c r="F632" s="12" t="s">
        <v>9</v>
      </c>
      <c r="G632" s="12" t="s">
        <v>9</v>
      </c>
      <c r="H632" s="12" t="s">
        <v>9</v>
      </c>
      <c r="I632" s="12">
        <v>0</v>
      </c>
      <c r="J632" s="13" t="s">
        <v>9</v>
      </c>
    </row>
    <row r="633" spans="1:10" x14ac:dyDescent="0.3">
      <c r="A633" s="14" t="s">
        <v>642</v>
      </c>
      <c r="B633" s="15">
        <v>46.14</v>
      </c>
      <c r="C633" s="15" t="str" cm="1">
        <f t="array" ref="C633">_xlfn.IFS(Medical_Examinations!$B633&gt;=30,"Obesity",Medical_Examinations!$B633&gt;=25,"Overweight",Medical_Examinations!$B633&gt;=18.5,"Normal Weight",TRUE,"Underweight")</f>
        <v>Obesity</v>
      </c>
      <c r="D633" s="15">
        <v>10.78</v>
      </c>
      <c r="E633" s="15" t="str" cm="1">
        <f t="array" ref="E633">_xlfn.IFS(Medical_Examinations!$D633&gt;6.5,"Diabetes",Medical_Examinations!$D633&gt;5.7,"Prediabetes",TRUE,"Normal")</f>
        <v>Diabetes</v>
      </c>
      <c r="F633" s="15" t="s">
        <v>9</v>
      </c>
      <c r="G633" s="15" t="s">
        <v>9</v>
      </c>
      <c r="H633" s="15" t="s">
        <v>9</v>
      </c>
      <c r="I633" s="15">
        <v>0</v>
      </c>
      <c r="J633" s="16" t="s">
        <v>9</v>
      </c>
    </row>
    <row r="634" spans="1:10" x14ac:dyDescent="0.3">
      <c r="A634" s="11" t="s">
        <v>643</v>
      </c>
      <c r="B634" s="12">
        <v>41.325000000000003</v>
      </c>
      <c r="C634" s="12" t="str" cm="1">
        <f t="array" ref="C634">_xlfn.IFS(Medical_Examinations!$B634&gt;=30,"Obesity",Medical_Examinations!$B634&gt;=25,"Overweight",Medical_Examinations!$B634&gt;=18.5,"Normal Weight",TRUE,"Underweight")</f>
        <v>Obesity</v>
      </c>
      <c r="D634" s="12">
        <v>5.1100000000000003</v>
      </c>
      <c r="E634" s="12" t="str" cm="1">
        <f t="array" ref="E634">_xlfn.IFS(Medical_Examinations!$D634&gt;6.5,"Diabetes",Medical_Examinations!$D634&gt;5.7,"Prediabetes",TRUE,"Normal")</f>
        <v>Normal</v>
      </c>
      <c r="F634" s="12" t="s">
        <v>10</v>
      </c>
      <c r="G634" s="12" t="s">
        <v>9</v>
      </c>
      <c r="H634" s="12" t="s">
        <v>9</v>
      </c>
      <c r="I634" s="12">
        <v>2</v>
      </c>
      <c r="J634" s="13" t="s">
        <v>9</v>
      </c>
    </row>
    <row r="635" spans="1:10" x14ac:dyDescent="0.3">
      <c r="A635" s="14" t="s">
        <v>644</v>
      </c>
      <c r="B635" s="15">
        <v>44.64</v>
      </c>
      <c r="C635" s="15" t="str" cm="1">
        <f t="array" ref="C635">_xlfn.IFS(Medical_Examinations!$B635&gt;=30,"Obesity",Medical_Examinations!$B635&gt;=25,"Overweight",Medical_Examinations!$B635&gt;=18.5,"Normal Weight",TRUE,"Underweight")</f>
        <v>Obesity</v>
      </c>
      <c r="D635" s="15">
        <v>7.18</v>
      </c>
      <c r="E635" s="15" t="str" cm="1">
        <f t="array" ref="E635">_xlfn.IFS(Medical_Examinations!$D635&gt;6.5,"Diabetes",Medical_Examinations!$D635&gt;5.7,"Prediabetes",TRUE,"Normal")</f>
        <v>Diabetes</v>
      </c>
      <c r="F635" s="15" t="s">
        <v>9</v>
      </c>
      <c r="G635" s="15" t="s">
        <v>9</v>
      </c>
      <c r="H635" s="15" t="s">
        <v>9</v>
      </c>
      <c r="I635" s="15">
        <v>0</v>
      </c>
      <c r="J635" s="16" t="s">
        <v>9</v>
      </c>
    </row>
    <row r="636" spans="1:10" x14ac:dyDescent="0.3">
      <c r="A636" s="11" t="s">
        <v>645</v>
      </c>
      <c r="B636" s="12">
        <v>25.175000000000001</v>
      </c>
      <c r="C636" s="12" t="str" cm="1">
        <f t="array" ref="C636">_xlfn.IFS(Medical_Examinations!$B636&gt;=30,"Obesity",Medical_Examinations!$B636&gt;=25,"Overweight",Medical_Examinations!$B636&gt;=18.5,"Normal Weight",TRUE,"Underweight")</f>
        <v>Overweight</v>
      </c>
      <c r="D636" s="12">
        <v>4.96</v>
      </c>
      <c r="E636" s="12" t="str" cm="1">
        <f t="array" ref="E636">_xlfn.IFS(Medical_Examinations!$D636&gt;6.5,"Diabetes",Medical_Examinations!$D636&gt;5.7,"Prediabetes",TRUE,"Normal")</f>
        <v>Normal</v>
      </c>
      <c r="F636" s="12" t="s">
        <v>9</v>
      </c>
      <c r="G636" s="12" t="s">
        <v>10</v>
      </c>
      <c r="H636" s="12" t="s">
        <v>9</v>
      </c>
      <c r="I636" s="12">
        <v>1</v>
      </c>
      <c r="J636" s="13" t="s">
        <v>9</v>
      </c>
    </row>
    <row r="637" spans="1:10" x14ac:dyDescent="0.3">
      <c r="A637" s="14" t="s">
        <v>646</v>
      </c>
      <c r="B637" s="15">
        <v>43.11</v>
      </c>
      <c r="C637" s="15" t="str" cm="1">
        <f t="array" ref="C637">_xlfn.IFS(Medical_Examinations!$B637&gt;=30,"Obesity",Medical_Examinations!$B637&gt;=25,"Overweight",Medical_Examinations!$B637&gt;=18.5,"Normal Weight",TRUE,"Underweight")</f>
        <v>Obesity</v>
      </c>
      <c r="D637" s="15">
        <v>4.67</v>
      </c>
      <c r="E637" s="15" t="str" cm="1">
        <f t="array" ref="E637">_xlfn.IFS(Medical_Examinations!$D637&gt;6.5,"Diabetes",Medical_Examinations!$D637&gt;5.7,"Prediabetes",TRUE,"Normal")</f>
        <v>Normal</v>
      </c>
      <c r="F637" s="15" t="s">
        <v>10</v>
      </c>
      <c r="G637" s="15" t="s">
        <v>9</v>
      </c>
      <c r="H637" s="15" t="s">
        <v>9</v>
      </c>
      <c r="I637" s="15">
        <v>0</v>
      </c>
      <c r="J637" s="16" t="s">
        <v>9</v>
      </c>
    </row>
    <row r="638" spans="1:10" x14ac:dyDescent="0.3">
      <c r="A638" s="11" t="s">
        <v>647</v>
      </c>
      <c r="B638" s="12">
        <v>53.32</v>
      </c>
      <c r="C638" s="12" t="str" cm="1">
        <f t="array" ref="C638">_xlfn.IFS(Medical_Examinations!$B638&gt;=30,"Obesity",Medical_Examinations!$B638&gt;=25,"Overweight",Medical_Examinations!$B638&gt;=18.5,"Normal Weight",TRUE,"Underweight")</f>
        <v>Obesity</v>
      </c>
      <c r="D638" s="12">
        <v>5.0599999999999996</v>
      </c>
      <c r="E638" s="12" t="str" cm="1">
        <f t="array" ref="E638">_xlfn.IFS(Medical_Examinations!$D638&gt;6.5,"Diabetes",Medical_Examinations!$D638&gt;5.7,"Prediabetes",TRUE,"Normal")</f>
        <v>Normal</v>
      </c>
      <c r="F638" s="12" t="s">
        <v>9</v>
      </c>
      <c r="G638" s="12" t="s">
        <v>9</v>
      </c>
      <c r="H638" s="12" t="s">
        <v>9</v>
      </c>
      <c r="I638" s="12">
        <v>0</v>
      </c>
      <c r="J638" s="13" t="s">
        <v>9</v>
      </c>
    </row>
    <row r="639" spans="1:10" x14ac:dyDescent="0.3">
      <c r="A639" s="14" t="s">
        <v>648</v>
      </c>
      <c r="B639" s="15">
        <v>38.04</v>
      </c>
      <c r="C639" s="15" t="str" cm="1">
        <f t="array" ref="C639">_xlfn.IFS(Medical_Examinations!$B639&gt;=30,"Obesity",Medical_Examinations!$B639&gt;=25,"Overweight",Medical_Examinations!$B639&gt;=18.5,"Normal Weight",TRUE,"Underweight")</f>
        <v>Obesity</v>
      </c>
      <c r="D639" s="15">
        <v>5.0199999999999996</v>
      </c>
      <c r="E639" s="15" t="str" cm="1">
        <f t="array" ref="E639">_xlfn.IFS(Medical_Examinations!$D639&gt;6.5,"Diabetes",Medical_Examinations!$D639&gt;5.7,"Prediabetes",TRUE,"Normal")</f>
        <v>Normal</v>
      </c>
      <c r="F639" s="15" t="s">
        <v>10</v>
      </c>
      <c r="G639" s="15" t="s">
        <v>9</v>
      </c>
      <c r="H639" s="15" t="s">
        <v>9</v>
      </c>
      <c r="I639" s="15">
        <v>1</v>
      </c>
      <c r="J639" s="16" t="s">
        <v>9</v>
      </c>
    </row>
    <row r="640" spans="1:10" x14ac:dyDescent="0.3">
      <c r="A640" s="11" t="s">
        <v>649</v>
      </c>
      <c r="B640" s="12">
        <v>37.9</v>
      </c>
      <c r="C640" s="12" t="str" cm="1">
        <f t="array" ref="C640">_xlfn.IFS(Medical_Examinations!$B640&gt;=30,"Obesity",Medical_Examinations!$B640&gt;=25,"Overweight",Medical_Examinations!$B640&gt;=18.5,"Normal Weight",TRUE,"Underweight")</f>
        <v>Obesity</v>
      </c>
      <c r="D640" s="12">
        <v>7.76</v>
      </c>
      <c r="E640" s="12" t="str" cm="1">
        <f t="array" ref="E640">_xlfn.IFS(Medical_Examinations!$D640&gt;6.5,"Diabetes",Medical_Examinations!$D640&gt;5.7,"Prediabetes",TRUE,"Normal")</f>
        <v>Diabetes</v>
      </c>
      <c r="F640" s="12" t="s">
        <v>9</v>
      </c>
      <c r="G640" s="12" t="s">
        <v>9</v>
      </c>
      <c r="H640" s="12" t="s">
        <v>9</v>
      </c>
      <c r="I640" s="12">
        <v>0</v>
      </c>
      <c r="J640" s="13" t="s">
        <v>9</v>
      </c>
    </row>
    <row r="641" spans="1:10" x14ac:dyDescent="0.3">
      <c r="A641" s="14" t="s">
        <v>650</v>
      </c>
      <c r="B641" s="15">
        <v>39.6</v>
      </c>
      <c r="C641" s="15" t="str" cm="1">
        <f t="array" ref="C641">_xlfn.IFS(Medical_Examinations!$B641&gt;=30,"Obesity",Medical_Examinations!$B641&gt;=25,"Overweight",Medical_Examinations!$B641&gt;=18.5,"Normal Weight",TRUE,"Underweight")</f>
        <v>Obesity</v>
      </c>
      <c r="D641" s="15">
        <v>9.32</v>
      </c>
      <c r="E641" s="15" t="str" cm="1">
        <f t="array" ref="E641">_xlfn.IFS(Medical_Examinations!$D641&gt;6.5,"Diabetes",Medical_Examinations!$D641&gt;5.7,"Prediabetes",TRUE,"Normal")</f>
        <v>Diabetes</v>
      </c>
      <c r="F641" s="15" t="s">
        <v>9</v>
      </c>
      <c r="G641" s="15" t="s">
        <v>9</v>
      </c>
      <c r="H641" s="15" t="s">
        <v>9</v>
      </c>
      <c r="I641" s="15">
        <v>0</v>
      </c>
      <c r="J641" s="16" t="s">
        <v>9</v>
      </c>
    </row>
    <row r="642" spans="1:10" x14ac:dyDescent="0.3">
      <c r="A642" s="11" t="s">
        <v>651</v>
      </c>
      <c r="B642" s="12">
        <v>50.92</v>
      </c>
      <c r="C642" s="12" t="str" cm="1">
        <f t="array" ref="C642">_xlfn.IFS(Medical_Examinations!$B642&gt;=30,"Obesity",Medical_Examinations!$B642&gt;=25,"Overweight",Medical_Examinations!$B642&gt;=18.5,"Normal Weight",TRUE,"Underweight")</f>
        <v>Obesity</v>
      </c>
      <c r="D642" s="12">
        <v>5.31</v>
      </c>
      <c r="E642" s="12" t="str" cm="1">
        <f t="array" ref="E642">_xlfn.IFS(Medical_Examinations!$D642&gt;6.5,"Diabetes",Medical_Examinations!$D642&gt;5.7,"Prediabetes",TRUE,"Normal")</f>
        <v>Normal</v>
      </c>
      <c r="F642" s="12" t="s">
        <v>10</v>
      </c>
      <c r="G642" s="12" t="s">
        <v>9</v>
      </c>
      <c r="H642" s="12" t="s">
        <v>9</v>
      </c>
      <c r="I642" s="12">
        <v>1</v>
      </c>
      <c r="J642" s="13" t="s">
        <v>9</v>
      </c>
    </row>
    <row r="643" spans="1:10" x14ac:dyDescent="0.3">
      <c r="A643" s="14" t="s">
        <v>652</v>
      </c>
      <c r="B643" s="15">
        <v>21.85</v>
      </c>
      <c r="C643" s="15" t="str" cm="1">
        <f t="array" ref="C643">_xlfn.IFS(Medical_Examinations!$B643&gt;=30,"Obesity",Medical_Examinations!$B643&gt;=25,"Overweight",Medical_Examinations!$B643&gt;=18.5,"Normal Weight",TRUE,"Underweight")</f>
        <v>Normal Weight</v>
      </c>
      <c r="D643" s="15">
        <v>5.56</v>
      </c>
      <c r="E643" s="15" t="str" cm="1">
        <f t="array" ref="E643">_xlfn.IFS(Medical_Examinations!$D643&gt;6.5,"Diabetes",Medical_Examinations!$D643&gt;5.7,"Prediabetes",TRUE,"Normal")</f>
        <v>Normal</v>
      </c>
      <c r="F643" s="15" t="s">
        <v>10</v>
      </c>
      <c r="G643" s="15" t="s">
        <v>9</v>
      </c>
      <c r="H643" s="15" t="s">
        <v>9</v>
      </c>
      <c r="I643" s="15">
        <v>0</v>
      </c>
      <c r="J643" s="16" t="s">
        <v>10</v>
      </c>
    </row>
    <row r="644" spans="1:10" x14ac:dyDescent="0.3">
      <c r="A644" s="11" t="s">
        <v>653</v>
      </c>
      <c r="B644" s="12">
        <v>36.08</v>
      </c>
      <c r="C644" s="12" t="str" cm="1">
        <f t="array" ref="C644">_xlfn.IFS(Medical_Examinations!$B644&gt;=30,"Obesity",Medical_Examinations!$B644&gt;=25,"Overweight",Medical_Examinations!$B644&gt;=18.5,"Normal Weight",TRUE,"Underweight")</f>
        <v>Obesity</v>
      </c>
      <c r="D644" s="12">
        <v>7.11</v>
      </c>
      <c r="E644" s="12" t="str" cm="1">
        <f t="array" ref="E644">_xlfn.IFS(Medical_Examinations!$D644&gt;6.5,"Diabetes",Medical_Examinations!$D644&gt;5.7,"Prediabetes",TRUE,"Normal")</f>
        <v>Diabetes</v>
      </c>
      <c r="F644" s="12" t="s">
        <v>10</v>
      </c>
      <c r="G644" s="12" t="s">
        <v>9</v>
      </c>
      <c r="H644" s="12" t="s">
        <v>19</v>
      </c>
      <c r="I644" s="12">
        <v>1</v>
      </c>
      <c r="J644" s="13" t="s">
        <v>9</v>
      </c>
    </row>
    <row r="645" spans="1:10" x14ac:dyDescent="0.3">
      <c r="A645" s="14" t="s">
        <v>654</v>
      </c>
      <c r="B645" s="15">
        <v>40.44</v>
      </c>
      <c r="C645" s="15" t="str" cm="1">
        <f t="array" ref="C645">_xlfn.IFS(Medical_Examinations!$B645&gt;=30,"Obesity",Medical_Examinations!$B645&gt;=25,"Overweight",Medical_Examinations!$B645&gt;=18.5,"Normal Weight",TRUE,"Underweight")</f>
        <v>Obesity</v>
      </c>
      <c r="D645" s="15">
        <v>5.13</v>
      </c>
      <c r="E645" s="15" t="str" cm="1">
        <f t="array" ref="E645">_xlfn.IFS(Medical_Examinations!$D645&gt;6.5,"Diabetes",Medical_Examinations!$D645&gt;5.7,"Prediabetes",TRUE,"Normal")</f>
        <v>Normal</v>
      </c>
      <c r="F645" s="15" t="s">
        <v>10</v>
      </c>
      <c r="G645" s="15" t="s">
        <v>9</v>
      </c>
      <c r="H645" s="15" t="s">
        <v>19</v>
      </c>
      <c r="I645" s="15">
        <v>1</v>
      </c>
      <c r="J645" s="16" t="s">
        <v>9</v>
      </c>
    </row>
    <row r="646" spans="1:10" x14ac:dyDescent="0.3">
      <c r="A646" s="11" t="s">
        <v>655</v>
      </c>
      <c r="B646" s="12">
        <v>38.094999999999999</v>
      </c>
      <c r="C646" s="12" t="str" cm="1">
        <f t="array" ref="C646">_xlfn.IFS(Medical_Examinations!$B646&gt;=30,"Obesity",Medical_Examinations!$B646&gt;=25,"Overweight",Medical_Examinations!$B646&gt;=18.5,"Normal Weight",TRUE,"Underweight")</f>
        <v>Obesity</v>
      </c>
      <c r="D646" s="12">
        <v>10.199999999999999</v>
      </c>
      <c r="E646" s="12" t="str" cm="1">
        <f t="array" ref="E646">_xlfn.IFS(Medical_Examinations!$D646&gt;6.5,"Diabetes",Medical_Examinations!$D646&gt;5.7,"Prediabetes",TRUE,"Normal")</f>
        <v>Diabetes</v>
      </c>
      <c r="F646" s="12" t="s">
        <v>9</v>
      </c>
      <c r="G646" s="12" t="s">
        <v>9</v>
      </c>
      <c r="H646" s="12" t="s">
        <v>9</v>
      </c>
      <c r="I646" s="12">
        <v>0</v>
      </c>
      <c r="J646" s="13" t="s">
        <v>9</v>
      </c>
    </row>
    <row r="647" spans="1:10" x14ac:dyDescent="0.3">
      <c r="A647" s="14" t="s">
        <v>656</v>
      </c>
      <c r="B647" s="15">
        <v>44.95</v>
      </c>
      <c r="C647" s="15" t="str" cm="1">
        <f t="array" ref="C647">_xlfn.IFS(Medical_Examinations!$B647&gt;=30,"Obesity",Medical_Examinations!$B647&gt;=25,"Overweight",Medical_Examinations!$B647&gt;=18.5,"Normal Weight",TRUE,"Underweight")</f>
        <v>Obesity</v>
      </c>
      <c r="D647" s="15">
        <v>10.4</v>
      </c>
      <c r="E647" s="15" t="str" cm="1">
        <f t="array" ref="E647">_xlfn.IFS(Medical_Examinations!$D647&gt;6.5,"Diabetes",Medical_Examinations!$D647&gt;5.7,"Prediabetes",TRUE,"Normal")</f>
        <v>Diabetes</v>
      </c>
      <c r="F647" s="15" t="s">
        <v>9</v>
      </c>
      <c r="G647" s="15" t="s">
        <v>9</v>
      </c>
      <c r="H647" s="15" t="s">
        <v>9</v>
      </c>
      <c r="I647" s="15">
        <v>0</v>
      </c>
      <c r="J647" s="16" t="s">
        <v>9</v>
      </c>
    </row>
    <row r="648" spans="1:10" x14ac:dyDescent="0.3">
      <c r="A648" s="11" t="s">
        <v>657</v>
      </c>
      <c r="B648" s="12">
        <v>35.54</v>
      </c>
      <c r="C648" s="12" t="str" cm="1">
        <f t="array" ref="C648">_xlfn.IFS(Medical_Examinations!$B648&gt;=30,"Obesity",Medical_Examinations!$B648&gt;=25,"Overweight",Medical_Examinations!$B648&gt;=18.5,"Normal Weight",TRUE,"Underweight")</f>
        <v>Obesity</v>
      </c>
      <c r="D648" s="12">
        <v>10.67</v>
      </c>
      <c r="E648" s="12" t="str" cm="1">
        <f t="array" ref="E648">_xlfn.IFS(Medical_Examinations!$D648&gt;6.5,"Diabetes",Medical_Examinations!$D648&gt;5.7,"Prediabetes",TRUE,"Normal")</f>
        <v>Diabetes</v>
      </c>
      <c r="F648" s="12" t="s">
        <v>9</v>
      </c>
      <c r="G648" s="12" t="s">
        <v>9</v>
      </c>
      <c r="H648" s="12" t="s">
        <v>9</v>
      </c>
      <c r="I648" s="12">
        <v>0</v>
      </c>
      <c r="J648" s="13" t="s">
        <v>9</v>
      </c>
    </row>
    <row r="649" spans="1:10" x14ac:dyDescent="0.3">
      <c r="A649" s="14" t="s">
        <v>658</v>
      </c>
      <c r="B649" s="15">
        <v>39.799999999999997</v>
      </c>
      <c r="C649" s="15" t="str" cm="1">
        <f t="array" ref="C649">_xlfn.IFS(Medical_Examinations!$B649&gt;=30,"Obesity",Medical_Examinations!$B649&gt;=25,"Overweight",Medical_Examinations!$B649&gt;=18.5,"Normal Weight",TRUE,"Underweight")</f>
        <v>Obesity</v>
      </c>
      <c r="D649" s="15">
        <v>4.6500000000000004</v>
      </c>
      <c r="E649" s="15" t="str" cm="1">
        <f t="array" ref="E649">_xlfn.IFS(Medical_Examinations!$D649&gt;6.5,"Diabetes",Medical_Examinations!$D649&gt;5.7,"Prediabetes",TRUE,"Normal")</f>
        <v>Normal</v>
      </c>
      <c r="F649" s="15" t="s">
        <v>10</v>
      </c>
      <c r="G649" s="15" t="s">
        <v>9</v>
      </c>
      <c r="H649" s="15" t="s">
        <v>9</v>
      </c>
      <c r="I649" s="15">
        <v>2</v>
      </c>
      <c r="J649" s="16" t="s">
        <v>9</v>
      </c>
    </row>
    <row r="650" spans="1:10" x14ac:dyDescent="0.3">
      <c r="A650" s="11" t="s">
        <v>659</v>
      </c>
      <c r="B650" s="12">
        <v>33.659999999999997</v>
      </c>
      <c r="C650" s="12" t="str" cm="1">
        <f t="array" ref="C650">_xlfn.IFS(Medical_Examinations!$B650&gt;=30,"Obesity",Medical_Examinations!$B650&gt;=25,"Overweight",Medical_Examinations!$B650&gt;=18.5,"Normal Weight",TRUE,"Underweight")</f>
        <v>Obesity</v>
      </c>
      <c r="D650" s="12">
        <v>5.65</v>
      </c>
      <c r="E650" s="12" t="str" cm="1">
        <f t="array" ref="E650">_xlfn.IFS(Medical_Examinations!$D650&gt;6.5,"Diabetes",Medical_Examinations!$D650&gt;5.7,"Prediabetes",TRUE,"Normal")</f>
        <v>Normal</v>
      </c>
      <c r="F650" s="12" t="s">
        <v>10</v>
      </c>
      <c r="G650" s="12" t="s">
        <v>9</v>
      </c>
      <c r="H650" s="12" t="s">
        <v>9</v>
      </c>
      <c r="I650" s="12">
        <v>2</v>
      </c>
      <c r="J650" s="13" t="s">
        <v>9</v>
      </c>
    </row>
    <row r="651" spans="1:10" x14ac:dyDescent="0.3">
      <c r="A651" s="14" t="s">
        <v>660</v>
      </c>
      <c r="B651" s="15">
        <v>35.5</v>
      </c>
      <c r="C651" s="15" t="str" cm="1">
        <f t="array" ref="C651">_xlfn.IFS(Medical_Examinations!$B651&gt;=30,"Obesity",Medical_Examinations!$B651&gt;=25,"Overweight",Medical_Examinations!$B651&gt;=18.5,"Normal Weight",TRUE,"Underweight")</f>
        <v>Obesity</v>
      </c>
      <c r="D651" s="15">
        <v>11.97</v>
      </c>
      <c r="E651" s="15" t="str" cm="1">
        <f t="array" ref="E651">_xlfn.IFS(Medical_Examinations!$D651&gt;6.5,"Diabetes",Medical_Examinations!$D651&gt;5.7,"Prediabetes",TRUE,"Normal")</f>
        <v>Diabetes</v>
      </c>
      <c r="F651" s="15" t="s">
        <v>9</v>
      </c>
      <c r="G651" s="15" t="s">
        <v>9</v>
      </c>
      <c r="H651" s="15" t="s">
        <v>9</v>
      </c>
      <c r="I651" s="15">
        <v>0</v>
      </c>
      <c r="J651" s="16" t="s">
        <v>9</v>
      </c>
    </row>
    <row r="652" spans="1:10" x14ac:dyDescent="0.3">
      <c r="A652" s="11" t="s">
        <v>661</v>
      </c>
      <c r="B652" s="12">
        <v>41.63</v>
      </c>
      <c r="C652" s="12" t="str" cm="1">
        <f t="array" ref="C652">_xlfn.IFS(Medical_Examinations!$B652&gt;=30,"Obesity",Medical_Examinations!$B652&gt;=25,"Overweight",Medical_Examinations!$B652&gt;=18.5,"Normal Weight",TRUE,"Underweight")</f>
        <v>Obesity</v>
      </c>
      <c r="D652" s="12">
        <v>6.71</v>
      </c>
      <c r="E652" s="12" t="str" cm="1">
        <f t="array" ref="E652">_xlfn.IFS(Medical_Examinations!$D652&gt;6.5,"Diabetes",Medical_Examinations!$D652&gt;5.7,"Prediabetes",TRUE,"Normal")</f>
        <v>Diabetes</v>
      </c>
      <c r="F652" s="12" t="s">
        <v>9</v>
      </c>
      <c r="G652" s="12" t="s">
        <v>9</v>
      </c>
      <c r="H652" s="12" t="s">
        <v>9</v>
      </c>
      <c r="I652" s="12">
        <v>0</v>
      </c>
      <c r="J652" s="13" t="s">
        <v>9</v>
      </c>
    </row>
    <row r="653" spans="1:10" x14ac:dyDescent="0.3">
      <c r="A653" s="14" t="s">
        <v>662</v>
      </c>
      <c r="B653" s="15">
        <v>46.49</v>
      </c>
      <c r="C653" s="15" t="str" cm="1">
        <f t="array" ref="C653">_xlfn.IFS(Medical_Examinations!$B653&gt;=30,"Obesity",Medical_Examinations!$B653&gt;=25,"Overweight",Medical_Examinations!$B653&gt;=18.5,"Normal Weight",TRUE,"Underweight")</f>
        <v>Obesity</v>
      </c>
      <c r="D653" s="15">
        <v>11.92</v>
      </c>
      <c r="E653" s="15" t="str" cm="1">
        <f t="array" ref="E653">_xlfn.IFS(Medical_Examinations!$D653&gt;6.5,"Diabetes",Medical_Examinations!$D653&gt;5.7,"Prediabetes",TRUE,"Normal")</f>
        <v>Diabetes</v>
      </c>
      <c r="F653" s="15" t="s">
        <v>9</v>
      </c>
      <c r="G653" s="15" t="s">
        <v>9</v>
      </c>
      <c r="H653" s="15" t="s">
        <v>9</v>
      </c>
      <c r="I653" s="15">
        <v>0</v>
      </c>
      <c r="J653" s="16" t="s">
        <v>9</v>
      </c>
    </row>
    <row r="654" spans="1:10" x14ac:dyDescent="0.3">
      <c r="A654" s="11" t="s">
        <v>663</v>
      </c>
      <c r="B654" s="12">
        <v>43.29</v>
      </c>
      <c r="C654" s="12" t="str" cm="1">
        <f t="array" ref="C654">_xlfn.IFS(Medical_Examinations!$B654&gt;=30,"Obesity",Medical_Examinations!$B654&gt;=25,"Overweight",Medical_Examinations!$B654&gt;=18.5,"Normal Weight",TRUE,"Underweight")</f>
        <v>Obesity</v>
      </c>
      <c r="D654" s="12">
        <v>5.35</v>
      </c>
      <c r="E654" s="12" t="str" cm="1">
        <f t="array" ref="E654">_xlfn.IFS(Medical_Examinations!$D654&gt;6.5,"Diabetes",Medical_Examinations!$D654&gt;5.7,"Prediabetes",TRUE,"Normal")</f>
        <v>Normal</v>
      </c>
      <c r="F654" s="12" t="s">
        <v>9</v>
      </c>
      <c r="G654" s="12" t="s">
        <v>9</v>
      </c>
      <c r="H654" s="12" t="s">
        <v>9</v>
      </c>
      <c r="I654" s="12">
        <v>2</v>
      </c>
      <c r="J654" s="13" t="s">
        <v>9</v>
      </c>
    </row>
    <row r="655" spans="1:10" x14ac:dyDescent="0.3">
      <c r="A655" s="14" t="s">
        <v>664</v>
      </c>
      <c r="B655" s="15">
        <v>43.08</v>
      </c>
      <c r="C655" s="15" t="str" cm="1">
        <f t="array" ref="C655">_xlfn.IFS(Medical_Examinations!$B655&gt;=30,"Obesity",Medical_Examinations!$B655&gt;=25,"Overweight",Medical_Examinations!$B655&gt;=18.5,"Normal Weight",TRUE,"Underweight")</f>
        <v>Obesity</v>
      </c>
      <c r="D655" s="15">
        <v>8.9600000000000009</v>
      </c>
      <c r="E655" s="15" t="str" cm="1">
        <f t="array" ref="E655">_xlfn.IFS(Medical_Examinations!$D655&gt;6.5,"Diabetes",Medical_Examinations!$D655&gt;5.7,"Prediabetes",TRUE,"Normal")</f>
        <v>Diabetes</v>
      </c>
      <c r="F655" s="15" t="s">
        <v>10</v>
      </c>
      <c r="G655" s="15" t="s">
        <v>9</v>
      </c>
      <c r="H655" s="15" t="s">
        <v>9</v>
      </c>
      <c r="I655" s="15">
        <v>1</v>
      </c>
      <c r="J655" s="16" t="s">
        <v>9</v>
      </c>
    </row>
    <row r="656" spans="1:10" x14ac:dyDescent="0.3">
      <c r="A656" s="11" t="s">
        <v>665</v>
      </c>
      <c r="B656" s="12">
        <v>39.07</v>
      </c>
      <c r="C656" s="12" t="str" cm="1">
        <f t="array" ref="C656">_xlfn.IFS(Medical_Examinations!$B656&gt;=30,"Obesity",Medical_Examinations!$B656&gt;=25,"Overweight",Medical_Examinations!$B656&gt;=18.5,"Normal Weight",TRUE,"Underweight")</f>
        <v>Obesity</v>
      </c>
      <c r="D656" s="12">
        <v>11.93</v>
      </c>
      <c r="E656" s="12" t="str" cm="1">
        <f t="array" ref="E656">_xlfn.IFS(Medical_Examinations!$D656&gt;6.5,"Diabetes",Medical_Examinations!$D656&gt;5.7,"Prediabetes",TRUE,"Normal")</f>
        <v>Diabetes</v>
      </c>
      <c r="F656" s="12" t="s">
        <v>9</v>
      </c>
      <c r="G656" s="12" t="s">
        <v>9</v>
      </c>
      <c r="H656" s="12" t="s">
        <v>9</v>
      </c>
      <c r="I656" s="12">
        <v>0</v>
      </c>
      <c r="J656" s="13" t="s">
        <v>9</v>
      </c>
    </row>
    <row r="657" spans="1:10" x14ac:dyDescent="0.3">
      <c r="A657" s="14" t="s">
        <v>666</v>
      </c>
      <c r="B657" s="15">
        <v>41.3</v>
      </c>
      <c r="C657" s="15" t="str" cm="1">
        <f t="array" ref="C657">_xlfn.IFS(Medical_Examinations!$B657&gt;=30,"Obesity",Medical_Examinations!$B657&gt;=25,"Overweight",Medical_Examinations!$B657&gt;=18.5,"Normal Weight",TRUE,"Underweight")</f>
        <v>Obesity</v>
      </c>
      <c r="D657" s="15">
        <v>9.59</v>
      </c>
      <c r="E657" s="15" t="str" cm="1">
        <f t="array" ref="E657">_xlfn.IFS(Medical_Examinations!$D657&gt;6.5,"Diabetes",Medical_Examinations!$D657&gt;5.7,"Prediabetes",TRUE,"Normal")</f>
        <v>Diabetes</v>
      </c>
      <c r="F657" s="15" t="s">
        <v>9</v>
      </c>
      <c r="G657" s="15" t="s">
        <v>9</v>
      </c>
      <c r="H657" s="15" t="s">
        <v>9</v>
      </c>
      <c r="I657" s="15">
        <v>0</v>
      </c>
      <c r="J657" s="16" t="s">
        <v>9</v>
      </c>
    </row>
    <row r="658" spans="1:10" x14ac:dyDescent="0.3">
      <c r="A658" s="11" t="s">
        <v>667</v>
      </c>
      <c r="B658" s="12">
        <v>42.95</v>
      </c>
      <c r="C658" s="12" t="str" cm="1">
        <f t="array" ref="C658">_xlfn.IFS(Medical_Examinations!$B658&gt;=30,"Obesity",Medical_Examinations!$B658&gt;=25,"Overweight",Medical_Examinations!$B658&gt;=18.5,"Normal Weight",TRUE,"Underweight")</f>
        <v>Obesity</v>
      </c>
      <c r="D658" s="12">
        <v>11.88</v>
      </c>
      <c r="E658" s="12" t="str" cm="1">
        <f t="array" ref="E658">_xlfn.IFS(Medical_Examinations!$D658&gt;6.5,"Diabetes",Medical_Examinations!$D658&gt;5.7,"Prediabetes",TRUE,"Normal")</f>
        <v>Diabetes</v>
      </c>
      <c r="F658" s="12" t="s">
        <v>10</v>
      </c>
      <c r="G658" s="12" t="s">
        <v>9</v>
      </c>
      <c r="H658" s="12" t="s">
        <v>9</v>
      </c>
      <c r="I658" s="12">
        <v>2</v>
      </c>
      <c r="J658" s="13" t="s">
        <v>9</v>
      </c>
    </row>
    <row r="659" spans="1:10" x14ac:dyDescent="0.3">
      <c r="A659" s="14" t="s">
        <v>668</v>
      </c>
      <c r="B659" s="15">
        <v>46.96</v>
      </c>
      <c r="C659" s="15" t="str" cm="1">
        <f t="array" ref="C659">_xlfn.IFS(Medical_Examinations!$B659&gt;=30,"Obesity",Medical_Examinations!$B659&gt;=25,"Overweight",Medical_Examinations!$B659&gt;=18.5,"Normal Weight",TRUE,"Underweight")</f>
        <v>Obesity</v>
      </c>
      <c r="D659" s="15">
        <v>4.6399999999999997</v>
      </c>
      <c r="E659" s="15" t="str" cm="1">
        <f t="array" ref="E659">_xlfn.IFS(Medical_Examinations!$D659&gt;6.5,"Diabetes",Medical_Examinations!$D659&gt;5.7,"Prediabetes",TRUE,"Normal")</f>
        <v>Normal</v>
      </c>
      <c r="F659" s="15" t="s">
        <v>9</v>
      </c>
      <c r="G659" s="15" t="s">
        <v>9</v>
      </c>
      <c r="H659" s="15" t="s">
        <v>19</v>
      </c>
      <c r="I659" s="15">
        <v>1</v>
      </c>
      <c r="J659" s="16" t="s">
        <v>9</v>
      </c>
    </row>
    <row r="660" spans="1:10" x14ac:dyDescent="0.3">
      <c r="A660" s="11" t="s">
        <v>669</v>
      </c>
      <c r="B660" s="12">
        <v>30.495000000000001</v>
      </c>
      <c r="C660" s="12" t="str" cm="1">
        <f t="array" ref="C660">_xlfn.IFS(Medical_Examinations!$B660&gt;=30,"Obesity",Medical_Examinations!$B660&gt;=25,"Overweight",Medical_Examinations!$B660&gt;=18.5,"Normal Weight",TRUE,"Underweight")</f>
        <v>Obesity</v>
      </c>
      <c r="D660" s="12">
        <v>9.5299999999999994</v>
      </c>
      <c r="E660" s="12" t="str" cm="1">
        <f t="array" ref="E660">_xlfn.IFS(Medical_Examinations!$D660&gt;6.5,"Diabetes",Medical_Examinations!$D660&gt;5.7,"Prediabetes",TRUE,"Normal")</f>
        <v>Diabetes</v>
      </c>
      <c r="F660" s="12" t="s">
        <v>9</v>
      </c>
      <c r="G660" s="12" t="s">
        <v>9</v>
      </c>
      <c r="H660" s="12" t="s">
        <v>9</v>
      </c>
      <c r="I660" s="12">
        <v>0</v>
      </c>
      <c r="J660" s="13" t="s">
        <v>9</v>
      </c>
    </row>
    <row r="661" spans="1:10" x14ac:dyDescent="0.3">
      <c r="A661" s="14" t="s">
        <v>670</v>
      </c>
      <c r="B661" s="15">
        <v>17.954999999999998</v>
      </c>
      <c r="C661" s="15" t="str" cm="1">
        <f t="array" ref="C661">_xlfn.IFS(Medical_Examinations!$B661&gt;=30,"Obesity",Medical_Examinations!$B661&gt;=25,"Overweight",Medical_Examinations!$B661&gt;=18.5,"Normal Weight",TRUE,"Underweight")</f>
        <v>Underweight</v>
      </c>
      <c r="D661" s="15">
        <v>5.29</v>
      </c>
      <c r="E661" s="15" t="str" cm="1">
        <f t="array" ref="E661">_xlfn.IFS(Medical_Examinations!$D661&gt;6.5,"Diabetes",Medical_Examinations!$D661&gt;5.7,"Prediabetes",TRUE,"Normal")</f>
        <v>Normal</v>
      </c>
      <c r="F661" s="15" t="s">
        <v>10</v>
      </c>
      <c r="G661" s="15" t="s">
        <v>9</v>
      </c>
      <c r="H661" s="15" t="s">
        <v>9</v>
      </c>
      <c r="I661" s="15">
        <v>1</v>
      </c>
      <c r="J661" s="16" t="s">
        <v>10</v>
      </c>
    </row>
    <row r="662" spans="1:10" x14ac:dyDescent="0.3">
      <c r="A662" s="11" t="s">
        <v>671</v>
      </c>
      <c r="B662" s="12">
        <v>25.6</v>
      </c>
      <c r="C662" s="12" t="str" cm="1">
        <f t="array" ref="C662">_xlfn.IFS(Medical_Examinations!$B662&gt;=30,"Obesity",Medical_Examinations!$B662&gt;=25,"Overweight",Medical_Examinations!$B662&gt;=18.5,"Normal Weight",TRUE,"Underweight")</f>
        <v>Overweight</v>
      </c>
      <c r="D662" s="12">
        <v>10.95</v>
      </c>
      <c r="E662" s="12" t="str" cm="1">
        <f t="array" ref="E662">_xlfn.IFS(Medical_Examinations!$D662&gt;6.5,"Diabetes",Medical_Examinations!$D662&gt;5.7,"Prediabetes",TRUE,"Normal")</f>
        <v>Diabetes</v>
      </c>
      <c r="F662" s="12" t="s">
        <v>9</v>
      </c>
      <c r="G662" s="12" t="s">
        <v>9</v>
      </c>
      <c r="H662" s="12" t="s">
        <v>9</v>
      </c>
      <c r="I662" s="12">
        <v>3</v>
      </c>
      <c r="J662" s="13" t="s">
        <v>9</v>
      </c>
    </row>
    <row r="663" spans="1:10" x14ac:dyDescent="0.3">
      <c r="A663" s="14" t="s">
        <v>672</v>
      </c>
      <c r="B663" s="15">
        <v>34.21</v>
      </c>
      <c r="C663" s="15" t="str" cm="1">
        <f t="array" ref="C663">_xlfn.IFS(Medical_Examinations!$B663&gt;=30,"Obesity",Medical_Examinations!$B663&gt;=25,"Overweight",Medical_Examinations!$B663&gt;=18.5,"Normal Weight",TRUE,"Underweight")</f>
        <v>Obesity</v>
      </c>
      <c r="D663" s="15">
        <v>9.17</v>
      </c>
      <c r="E663" s="15" t="str" cm="1">
        <f t="array" ref="E663">_xlfn.IFS(Medical_Examinations!$D663&gt;6.5,"Diabetes",Medical_Examinations!$D663&gt;5.7,"Prediabetes",TRUE,"Normal")</f>
        <v>Diabetes</v>
      </c>
      <c r="F663" s="15" t="s">
        <v>9</v>
      </c>
      <c r="G663" s="15" t="s">
        <v>9</v>
      </c>
      <c r="H663" s="15" t="s">
        <v>9</v>
      </c>
      <c r="I663" s="15">
        <v>0</v>
      </c>
      <c r="J663" s="16" t="s">
        <v>9</v>
      </c>
    </row>
    <row r="664" spans="1:10" x14ac:dyDescent="0.3">
      <c r="A664" s="11" t="s">
        <v>673</v>
      </c>
      <c r="B664" s="12">
        <v>39.74</v>
      </c>
      <c r="C664" s="12" t="str" cm="1">
        <f t="array" ref="C664">_xlfn.IFS(Medical_Examinations!$B664&gt;=30,"Obesity",Medical_Examinations!$B664&gt;=25,"Overweight",Medical_Examinations!$B664&gt;=18.5,"Normal Weight",TRUE,"Underweight")</f>
        <v>Obesity</v>
      </c>
      <c r="D664" s="12">
        <v>7.39</v>
      </c>
      <c r="E664" s="12" t="str" cm="1">
        <f t="array" ref="E664">_xlfn.IFS(Medical_Examinations!$D664&gt;6.5,"Diabetes",Medical_Examinations!$D664&gt;5.7,"Prediabetes",TRUE,"Normal")</f>
        <v>Diabetes</v>
      </c>
      <c r="F664" s="12" t="s">
        <v>9</v>
      </c>
      <c r="G664" s="12" t="s">
        <v>9</v>
      </c>
      <c r="H664" s="12" t="s">
        <v>9</v>
      </c>
      <c r="I664" s="12">
        <v>0</v>
      </c>
      <c r="J664" s="13" t="s">
        <v>9</v>
      </c>
    </row>
    <row r="665" spans="1:10" x14ac:dyDescent="0.3">
      <c r="A665" s="14" t="s">
        <v>674</v>
      </c>
      <c r="B665" s="15">
        <v>49.53</v>
      </c>
      <c r="C665" s="15" t="str" cm="1">
        <f t="array" ref="C665">_xlfn.IFS(Medical_Examinations!$B665&gt;=30,"Obesity",Medical_Examinations!$B665&gt;=25,"Overweight",Medical_Examinations!$B665&gt;=18.5,"Normal Weight",TRUE,"Underweight")</f>
        <v>Obesity</v>
      </c>
      <c r="D665" s="15">
        <v>9.1300000000000008</v>
      </c>
      <c r="E665" s="15" t="str" cm="1">
        <f t="array" ref="E665">_xlfn.IFS(Medical_Examinations!$D665&gt;6.5,"Diabetes",Medical_Examinations!$D665&gt;5.7,"Prediabetes",TRUE,"Normal")</f>
        <v>Diabetes</v>
      </c>
      <c r="F665" s="15" t="s">
        <v>10</v>
      </c>
      <c r="G665" s="15" t="s">
        <v>9</v>
      </c>
      <c r="H665" s="15" t="s">
        <v>9</v>
      </c>
      <c r="I665" s="15">
        <v>0</v>
      </c>
      <c r="J665" s="16" t="s">
        <v>9</v>
      </c>
    </row>
    <row r="666" spans="1:10" x14ac:dyDescent="0.3">
      <c r="A666" s="11" t="s">
        <v>675</v>
      </c>
      <c r="B666" s="12">
        <v>39.33</v>
      </c>
      <c r="C666" s="12" t="str" cm="1">
        <f t="array" ref="C666">_xlfn.IFS(Medical_Examinations!$B666&gt;=30,"Obesity",Medical_Examinations!$B666&gt;=25,"Overweight",Medical_Examinations!$B666&gt;=18.5,"Normal Weight",TRUE,"Underweight")</f>
        <v>Obesity</v>
      </c>
      <c r="D666" s="12">
        <v>10.4</v>
      </c>
      <c r="E666" s="12" t="str" cm="1">
        <f t="array" ref="E666">_xlfn.IFS(Medical_Examinations!$D666&gt;6.5,"Diabetes",Medical_Examinations!$D666&gt;5.7,"Prediabetes",TRUE,"Normal")</f>
        <v>Diabetes</v>
      </c>
      <c r="F666" s="12" t="s">
        <v>9</v>
      </c>
      <c r="G666" s="12" t="s">
        <v>9</v>
      </c>
      <c r="H666" s="12" t="s">
        <v>9</v>
      </c>
      <c r="I666" s="12">
        <v>3</v>
      </c>
      <c r="J666" s="13" t="s">
        <v>9</v>
      </c>
    </row>
    <row r="667" spans="1:10" x14ac:dyDescent="0.3">
      <c r="A667" s="14" t="s">
        <v>676</v>
      </c>
      <c r="B667" s="15">
        <v>39.979999999999997</v>
      </c>
      <c r="C667" s="15" t="str" cm="1">
        <f t="array" ref="C667">_xlfn.IFS(Medical_Examinations!$B667&gt;=30,"Obesity",Medical_Examinations!$B667&gt;=25,"Overweight",Medical_Examinations!$B667&gt;=18.5,"Normal Weight",TRUE,"Underweight")</f>
        <v>Obesity</v>
      </c>
      <c r="D667" s="15">
        <v>9.4600000000000009</v>
      </c>
      <c r="E667" s="15" t="str" cm="1">
        <f t="array" ref="E667">_xlfn.IFS(Medical_Examinations!$D667&gt;6.5,"Diabetes",Medical_Examinations!$D667&gt;5.7,"Prediabetes",TRUE,"Normal")</f>
        <v>Diabetes</v>
      </c>
      <c r="F667" s="15" t="s">
        <v>10</v>
      </c>
      <c r="G667" s="15" t="s">
        <v>9</v>
      </c>
      <c r="H667" s="15" t="s">
        <v>9</v>
      </c>
      <c r="I667" s="15">
        <v>2</v>
      </c>
      <c r="J667" s="16" t="s">
        <v>9</v>
      </c>
    </row>
    <row r="668" spans="1:10" x14ac:dyDescent="0.3">
      <c r="A668" s="11" t="s">
        <v>677</v>
      </c>
      <c r="B668" s="12">
        <v>46.51</v>
      </c>
      <c r="C668" s="12" t="str" cm="1">
        <f t="array" ref="C668">_xlfn.IFS(Medical_Examinations!$B668&gt;=30,"Obesity",Medical_Examinations!$B668&gt;=25,"Overweight",Medical_Examinations!$B668&gt;=18.5,"Normal Weight",TRUE,"Underweight")</f>
        <v>Obesity</v>
      </c>
      <c r="D668" s="12">
        <v>8.69</v>
      </c>
      <c r="E668" s="12" t="str" cm="1">
        <f t="array" ref="E668">_xlfn.IFS(Medical_Examinations!$D668&gt;6.5,"Diabetes",Medical_Examinations!$D668&gt;5.7,"Prediabetes",TRUE,"Normal")</f>
        <v>Diabetes</v>
      </c>
      <c r="F668" s="12" t="s">
        <v>10</v>
      </c>
      <c r="G668" s="12" t="s">
        <v>9</v>
      </c>
      <c r="H668" s="12" t="s">
        <v>9</v>
      </c>
      <c r="I668" s="12">
        <v>0</v>
      </c>
      <c r="J668" s="13" t="s">
        <v>9</v>
      </c>
    </row>
    <row r="669" spans="1:10" x14ac:dyDescent="0.3">
      <c r="A669" s="14" t="s">
        <v>678</v>
      </c>
      <c r="B669" s="15">
        <v>43.58</v>
      </c>
      <c r="C669" s="15" t="str" cm="1">
        <f t="array" ref="C669">_xlfn.IFS(Medical_Examinations!$B669&gt;=30,"Obesity",Medical_Examinations!$B669&gt;=25,"Overweight",Medical_Examinations!$B669&gt;=18.5,"Normal Weight",TRUE,"Underweight")</f>
        <v>Obesity</v>
      </c>
      <c r="D669" s="15">
        <v>4.2300000000000004</v>
      </c>
      <c r="E669" s="15" t="str" cm="1">
        <f t="array" ref="E669">_xlfn.IFS(Medical_Examinations!$D669&gt;6.5,"Diabetes",Medical_Examinations!$D669&gt;5.7,"Prediabetes",TRUE,"Normal")</f>
        <v>Normal</v>
      </c>
      <c r="F669" s="15" t="s">
        <v>9</v>
      </c>
      <c r="G669" s="15" t="s">
        <v>9</v>
      </c>
      <c r="H669" s="15" t="s">
        <v>19</v>
      </c>
      <c r="I669" s="15">
        <v>1</v>
      </c>
      <c r="J669" s="16" t="s">
        <v>9</v>
      </c>
    </row>
    <row r="670" spans="1:10" x14ac:dyDescent="0.3">
      <c r="A670" s="11" t="s">
        <v>679</v>
      </c>
      <c r="B670" s="12">
        <v>42.28</v>
      </c>
      <c r="C670" s="12" t="str" cm="1">
        <f t="array" ref="C670">_xlfn.IFS(Medical_Examinations!$B670&gt;=30,"Obesity",Medical_Examinations!$B670&gt;=25,"Overweight",Medical_Examinations!$B670&gt;=18.5,"Normal Weight",TRUE,"Underweight")</f>
        <v>Obesity</v>
      </c>
      <c r="D670" s="12">
        <v>9.16</v>
      </c>
      <c r="E670" s="12" t="str" cm="1">
        <f t="array" ref="E670">_xlfn.IFS(Medical_Examinations!$D670&gt;6.5,"Diabetes",Medical_Examinations!$D670&gt;5.7,"Prediabetes",TRUE,"Normal")</f>
        <v>Diabetes</v>
      </c>
      <c r="F670" s="12" t="s">
        <v>10</v>
      </c>
      <c r="G670" s="12" t="s">
        <v>9</v>
      </c>
      <c r="H670" s="12" t="s">
        <v>9</v>
      </c>
      <c r="I670" s="12">
        <v>1</v>
      </c>
      <c r="J670" s="13" t="s">
        <v>9</v>
      </c>
    </row>
    <row r="671" spans="1:10" x14ac:dyDescent="0.3">
      <c r="A671" s="14" t="s">
        <v>680</v>
      </c>
      <c r="B671" s="15">
        <v>35.520000000000003</v>
      </c>
      <c r="C671" s="15" t="str" cm="1">
        <f t="array" ref="C671">_xlfn.IFS(Medical_Examinations!$B671&gt;=30,"Obesity",Medical_Examinations!$B671&gt;=25,"Overweight",Medical_Examinations!$B671&gt;=18.5,"Normal Weight",TRUE,"Underweight")</f>
        <v>Obesity</v>
      </c>
      <c r="D671" s="15">
        <v>8.26</v>
      </c>
      <c r="E671" s="15" t="str" cm="1">
        <f t="array" ref="E671">_xlfn.IFS(Medical_Examinations!$D671&gt;6.5,"Diabetes",Medical_Examinations!$D671&gt;5.7,"Prediabetes",TRUE,"Normal")</f>
        <v>Diabetes</v>
      </c>
      <c r="F671" s="15" t="s">
        <v>9</v>
      </c>
      <c r="G671" s="15" t="s">
        <v>9</v>
      </c>
      <c r="H671" s="15" t="s">
        <v>9</v>
      </c>
      <c r="I671" s="15">
        <v>0</v>
      </c>
      <c r="J671" s="16" t="s">
        <v>9</v>
      </c>
    </row>
    <row r="672" spans="1:10" x14ac:dyDescent="0.3">
      <c r="A672" s="11" t="s">
        <v>681</v>
      </c>
      <c r="B672" s="12">
        <v>33.6</v>
      </c>
      <c r="C672" s="12" t="str" cm="1">
        <f t="array" ref="C672">_xlfn.IFS(Medical_Examinations!$B672&gt;=30,"Obesity",Medical_Examinations!$B672&gt;=25,"Overweight",Medical_Examinations!$B672&gt;=18.5,"Normal Weight",TRUE,"Underweight")</f>
        <v>Obesity</v>
      </c>
      <c r="D672" s="12">
        <v>11.25</v>
      </c>
      <c r="E672" s="12" t="str" cm="1">
        <f t="array" ref="E672">_xlfn.IFS(Medical_Examinations!$D672&gt;6.5,"Diabetes",Medical_Examinations!$D672&gt;5.7,"Prediabetes",TRUE,"Normal")</f>
        <v>Diabetes</v>
      </c>
      <c r="F672" s="12" t="s">
        <v>9</v>
      </c>
      <c r="G672" s="12" t="s">
        <v>9</v>
      </c>
      <c r="H672" s="12" t="s">
        <v>9</v>
      </c>
      <c r="I672" s="12">
        <v>0</v>
      </c>
      <c r="J672" s="13" t="s">
        <v>9</v>
      </c>
    </row>
    <row r="673" spans="1:10" x14ac:dyDescent="0.3">
      <c r="A673" s="14" t="s">
        <v>682</v>
      </c>
      <c r="B673" s="15">
        <v>22.42</v>
      </c>
      <c r="C673" s="15" t="str" cm="1">
        <f t="array" ref="C673">_xlfn.IFS(Medical_Examinations!$B673&gt;=30,"Obesity",Medical_Examinations!$B673&gt;=25,"Overweight",Medical_Examinations!$B673&gt;=18.5,"Normal Weight",TRUE,"Underweight")</f>
        <v>Normal Weight</v>
      </c>
      <c r="D673" s="15">
        <v>6.74</v>
      </c>
      <c r="E673" s="15" t="str" cm="1">
        <f t="array" ref="E673">_xlfn.IFS(Medical_Examinations!$D673&gt;6.5,"Diabetes",Medical_Examinations!$D673&gt;5.7,"Prediabetes",TRUE,"Normal")</f>
        <v>Diabetes</v>
      </c>
      <c r="F673" s="15" t="s">
        <v>9</v>
      </c>
      <c r="G673" s="15" t="s">
        <v>9</v>
      </c>
      <c r="H673" s="15" t="s">
        <v>9</v>
      </c>
      <c r="I673" s="15">
        <v>0</v>
      </c>
      <c r="J673" s="16" t="s">
        <v>10</v>
      </c>
    </row>
    <row r="674" spans="1:10" x14ac:dyDescent="0.3">
      <c r="A674" s="11" t="s">
        <v>683</v>
      </c>
      <c r="B674" s="12">
        <v>46.86</v>
      </c>
      <c r="C674" s="12" t="str" cm="1">
        <f t="array" ref="C674">_xlfn.IFS(Medical_Examinations!$B674&gt;=30,"Obesity",Medical_Examinations!$B674&gt;=25,"Overweight",Medical_Examinations!$B674&gt;=18.5,"Normal Weight",TRUE,"Underweight")</f>
        <v>Obesity</v>
      </c>
      <c r="D674" s="12">
        <v>4.87</v>
      </c>
      <c r="E674" s="12" t="str" cm="1">
        <f t="array" ref="E674">_xlfn.IFS(Medical_Examinations!$D674&gt;6.5,"Diabetes",Medical_Examinations!$D674&gt;5.7,"Prediabetes",TRUE,"Normal")</f>
        <v>Normal</v>
      </c>
      <c r="F674" s="12" t="s">
        <v>9</v>
      </c>
      <c r="G674" s="12" t="s">
        <v>9</v>
      </c>
      <c r="H674" s="12" t="s">
        <v>9</v>
      </c>
      <c r="I674" s="12">
        <v>0</v>
      </c>
      <c r="J674" s="13" t="s">
        <v>9</v>
      </c>
    </row>
    <row r="675" spans="1:10" x14ac:dyDescent="0.3">
      <c r="A675" s="14" t="s">
        <v>684</v>
      </c>
      <c r="B675" s="15">
        <v>32.965000000000003</v>
      </c>
      <c r="C675" s="15" t="str" cm="1">
        <f t="array" ref="C675">_xlfn.IFS(Medical_Examinations!$B675&gt;=30,"Obesity",Medical_Examinations!$B675&gt;=25,"Overweight",Medical_Examinations!$B675&gt;=18.5,"Normal Weight",TRUE,"Underweight")</f>
        <v>Obesity</v>
      </c>
      <c r="D675" s="15">
        <v>6.68</v>
      </c>
      <c r="E675" s="15" t="str" cm="1">
        <f t="array" ref="E675">_xlfn.IFS(Medical_Examinations!$D675&gt;6.5,"Diabetes",Medical_Examinations!$D675&gt;5.7,"Prediabetes",TRUE,"Normal")</f>
        <v>Diabetes</v>
      </c>
      <c r="F675" s="15" t="s">
        <v>9</v>
      </c>
      <c r="G675" s="15" t="s">
        <v>9</v>
      </c>
      <c r="H675" s="15" t="s">
        <v>9</v>
      </c>
      <c r="I675" s="15">
        <v>3</v>
      </c>
      <c r="J675" s="16" t="s">
        <v>9</v>
      </c>
    </row>
    <row r="676" spans="1:10" x14ac:dyDescent="0.3">
      <c r="A676" s="11" t="s">
        <v>685</v>
      </c>
      <c r="B676" s="12">
        <v>39.340000000000003</v>
      </c>
      <c r="C676" s="12" t="str" cm="1">
        <f t="array" ref="C676">_xlfn.IFS(Medical_Examinations!$B676&gt;=30,"Obesity",Medical_Examinations!$B676&gt;=25,"Overweight",Medical_Examinations!$B676&gt;=18.5,"Normal Weight",TRUE,"Underweight")</f>
        <v>Obesity</v>
      </c>
      <c r="D676" s="12">
        <v>5.0199999999999996</v>
      </c>
      <c r="E676" s="12" t="str" cm="1">
        <f t="array" ref="E676">_xlfn.IFS(Medical_Examinations!$D676&gt;6.5,"Diabetes",Medical_Examinations!$D676&gt;5.7,"Prediabetes",TRUE,"Normal")</f>
        <v>Normal</v>
      </c>
      <c r="F676" s="12" t="s">
        <v>10</v>
      </c>
      <c r="G676" s="12" t="s">
        <v>9</v>
      </c>
      <c r="H676" s="12" t="s">
        <v>19</v>
      </c>
      <c r="I676" s="12">
        <v>1</v>
      </c>
      <c r="J676" s="13" t="s">
        <v>9</v>
      </c>
    </row>
    <row r="677" spans="1:10" x14ac:dyDescent="0.3">
      <c r="A677" s="14" t="s">
        <v>686</v>
      </c>
      <c r="B677" s="15">
        <v>47</v>
      </c>
      <c r="C677" s="15" t="str" cm="1">
        <f t="array" ref="C677">_xlfn.IFS(Medical_Examinations!$B677&gt;=30,"Obesity",Medical_Examinations!$B677&gt;=25,"Overweight",Medical_Examinations!$B677&gt;=18.5,"Normal Weight",TRUE,"Underweight")</f>
        <v>Obesity</v>
      </c>
      <c r="D677" s="15">
        <v>10.64</v>
      </c>
      <c r="E677" s="15" t="str" cm="1">
        <f t="array" ref="E677">_xlfn.IFS(Medical_Examinations!$D677&gt;6.5,"Diabetes",Medical_Examinations!$D677&gt;5.7,"Prediabetes",TRUE,"Normal")</f>
        <v>Diabetes</v>
      </c>
      <c r="F677" s="15" t="s">
        <v>10</v>
      </c>
      <c r="G677" s="15" t="s">
        <v>9</v>
      </c>
      <c r="H677" s="15" t="s">
        <v>9</v>
      </c>
      <c r="I677" s="15">
        <v>0</v>
      </c>
      <c r="J677" s="16" t="s">
        <v>9</v>
      </c>
    </row>
    <row r="678" spans="1:10" x14ac:dyDescent="0.3">
      <c r="A678" s="11" t="s">
        <v>687</v>
      </c>
      <c r="B678" s="12">
        <v>36.71</v>
      </c>
      <c r="C678" s="12" t="str" cm="1">
        <f t="array" ref="C678">_xlfn.IFS(Medical_Examinations!$B678&gt;=30,"Obesity",Medical_Examinations!$B678&gt;=25,"Overweight",Medical_Examinations!$B678&gt;=18.5,"Normal Weight",TRUE,"Underweight")</f>
        <v>Obesity</v>
      </c>
      <c r="D678" s="12">
        <v>8.74</v>
      </c>
      <c r="E678" s="12" t="str" cm="1">
        <f t="array" ref="E678">_xlfn.IFS(Medical_Examinations!$D678&gt;6.5,"Diabetes",Medical_Examinations!$D678&gt;5.7,"Prediabetes",TRUE,"Normal")</f>
        <v>Diabetes</v>
      </c>
      <c r="F678" s="12" t="s">
        <v>10</v>
      </c>
      <c r="G678" s="12" t="s">
        <v>9</v>
      </c>
      <c r="H678" s="12" t="s">
        <v>9</v>
      </c>
      <c r="I678" s="12">
        <v>0</v>
      </c>
      <c r="J678" s="13" t="s">
        <v>9</v>
      </c>
    </row>
    <row r="679" spans="1:10" x14ac:dyDescent="0.3">
      <c r="A679" s="14" t="s">
        <v>688</v>
      </c>
      <c r="B679" s="15">
        <v>53.48</v>
      </c>
      <c r="C679" s="15" t="str" cm="1">
        <f t="array" ref="C679">_xlfn.IFS(Medical_Examinations!$B679&gt;=30,"Obesity",Medical_Examinations!$B679&gt;=25,"Overweight",Medical_Examinations!$B679&gt;=18.5,"Normal Weight",TRUE,"Underweight")</f>
        <v>Obesity</v>
      </c>
      <c r="D679" s="15">
        <v>5.64</v>
      </c>
      <c r="E679" s="15" t="str" cm="1">
        <f t="array" ref="E679">_xlfn.IFS(Medical_Examinations!$D679&gt;6.5,"Diabetes",Medical_Examinations!$D679&gt;5.7,"Prediabetes",TRUE,"Normal")</f>
        <v>Normal</v>
      </c>
      <c r="F679" s="15" t="s">
        <v>9</v>
      </c>
      <c r="G679" s="15" t="s">
        <v>9</v>
      </c>
      <c r="H679" s="15" t="s">
        <v>9</v>
      </c>
      <c r="I679" s="15">
        <v>0</v>
      </c>
      <c r="J679" s="16" t="s">
        <v>9</v>
      </c>
    </row>
    <row r="680" spans="1:10" x14ac:dyDescent="0.3">
      <c r="A680" s="11" t="s">
        <v>689</v>
      </c>
      <c r="B680" s="12">
        <v>35.5</v>
      </c>
      <c r="C680" s="12" t="str" cm="1">
        <f t="array" ref="C680">_xlfn.IFS(Medical_Examinations!$B680&gt;=30,"Obesity",Medical_Examinations!$B680&gt;=25,"Overweight",Medical_Examinations!$B680&gt;=18.5,"Normal Weight",TRUE,"Underweight")</f>
        <v>Obesity</v>
      </c>
      <c r="D680" s="12">
        <v>10.37</v>
      </c>
      <c r="E680" s="12" t="str" cm="1">
        <f t="array" ref="E680">_xlfn.IFS(Medical_Examinations!$D680&gt;6.5,"Diabetes",Medical_Examinations!$D680&gt;5.7,"Prediabetes",TRUE,"Normal")</f>
        <v>Diabetes</v>
      </c>
      <c r="F680" s="12" t="s">
        <v>9</v>
      </c>
      <c r="G680" s="12" t="s">
        <v>9</v>
      </c>
      <c r="H680" s="12" t="s">
        <v>9</v>
      </c>
      <c r="I680" s="12">
        <v>0</v>
      </c>
      <c r="J680" s="13" t="s">
        <v>9</v>
      </c>
    </row>
    <row r="681" spans="1:10" x14ac:dyDescent="0.3">
      <c r="A681" s="14" t="s">
        <v>690</v>
      </c>
      <c r="B681" s="15">
        <v>36.979999999999997</v>
      </c>
      <c r="C681" s="15" t="str" cm="1">
        <f t="array" ref="C681">_xlfn.IFS(Medical_Examinations!$B681&gt;=30,"Obesity",Medical_Examinations!$B681&gt;=25,"Overweight",Medical_Examinations!$B681&gt;=18.5,"Normal Weight",TRUE,"Underweight")</f>
        <v>Obesity</v>
      </c>
      <c r="D681" s="15">
        <v>9.56</v>
      </c>
      <c r="E681" s="15" t="str" cm="1">
        <f t="array" ref="E681">_xlfn.IFS(Medical_Examinations!$D681&gt;6.5,"Diabetes",Medical_Examinations!$D681&gt;5.7,"Prediabetes",TRUE,"Normal")</f>
        <v>Diabetes</v>
      </c>
      <c r="F681" s="15" t="s">
        <v>10</v>
      </c>
      <c r="G681" s="15" t="s">
        <v>9</v>
      </c>
      <c r="H681" s="15" t="s">
        <v>9</v>
      </c>
      <c r="I681" s="15">
        <v>0</v>
      </c>
      <c r="J681" s="16" t="s">
        <v>9</v>
      </c>
    </row>
    <row r="682" spans="1:10" x14ac:dyDescent="0.3">
      <c r="A682" s="11" t="s">
        <v>691</v>
      </c>
      <c r="B682" s="12">
        <v>32.395000000000003</v>
      </c>
      <c r="C682" s="12" t="str" cm="1">
        <f t="array" ref="C682">_xlfn.IFS(Medical_Examinations!$B682&gt;=30,"Obesity",Medical_Examinations!$B682&gt;=25,"Overweight",Medical_Examinations!$B682&gt;=18.5,"Normal Weight",TRUE,"Underweight")</f>
        <v>Obesity</v>
      </c>
      <c r="D682" s="12">
        <v>8.23</v>
      </c>
      <c r="E682" s="12" t="str" cm="1">
        <f t="array" ref="E682">_xlfn.IFS(Medical_Examinations!$D682&gt;6.5,"Diabetes",Medical_Examinations!$D682&gt;5.7,"Prediabetes",TRUE,"Normal")</f>
        <v>Diabetes</v>
      </c>
      <c r="F682" s="12" t="s">
        <v>10</v>
      </c>
      <c r="G682" s="12" t="s">
        <v>9</v>
      </c>
      <c r="H682" s="12" t="s">
        <v>19</v>
      </c>
      <c r="I682" s="12">
        <v>1</v>
      </c>
      <c r="J682" s="13" t="s">
        <v>9</v>
      </c>
    </row>
    <row r="683" spans="1:10" x14ac:dyDescent="0.3">
      <c r="A683" s="14" t="s">
        <v>692</v>
      </c>
      <c r="B683" s="15">
        <v>32.729999999999997</v>
      </c>
      <c r="C683" s="15" t="str" cm="1">
        <f t="array" ref="C683">_xlfn.IFS(Medical_Examinations!$B683&gt;=30,"Obesity",Medical_Examinations!$B683&gt;=25,"Overweight",Medical_Examinations!$B683&gt;=18.5,"Normal Weight",TRUE,"Underweight")</f>
        <v>Obesity</v>
      </c>
      <c r="D683" s="15">
        <v>7.03</v>
      </c>
      <c r="E683" s="15" t="str" cm="1">
        <f t="array" ref="E683">_xlfn.IFS(Medical_Examinations!$D683&gt;6.5,"Diabetes",Medical_Examinations!$D683&gt;5.7,"Prediabetes",TRUE,"Normal")</f>
        <v>Diabetes</v>
      </c>
      <c r="F683" s="15" t="s">
        <v>9</v>
      </c>
      <c r="G683" s="15" t="s">
        <v>9</v>
      </c>
      <c r="H683" s="15" t="s">
        <v>9</v>
      </c>
      <c r="I683" s="15">
        <v>0</v>
      </c>
      <c r="J683" s="16" t="s">
        <v>9</v>
      </c>
    </row>
    <row r="684" spans="1:10" x14ac:dyDescent="0.3">
      <c r="A684" s="11" t="s">
        <v>693</v>
      </c>
      <c r="B684" s="12">
        <v>20.52</v>
      </c>
      <c r="C684" s="12" t="str" cm="1">
        <f t="array" ref="C684">_xlfn.IFS(Medical_Examinations!$B684&gt;=30,"Obesity",Medical_Examinations!$B684&gt;=25,"Overweight",Medical_Examinations!$B684&gt;=18.5,"Normal Weight",TRUE,"Underweight")</f>
        <v>Normal Weight</v>
      </c>
      <c r="D684" s="12">
        <v>5.45</v>
      </c>
      <c r="E684" s="12" t="str" cm="1">
        <f t="array" ref="E684">_xlfn.IFS(Medical_Examinations!$D684&gt;6.5,"Diabetes",Medical_Examinations!$D684&gt;5.7,"Prediabetes",TRUE,"Normal")</f>
        <v>Normal</v>
      </c>
      <c r="F684" s="12" t="s">
        <v>9</v>
      </c>
      <c r="G684" s="12" t="s">
        <v>9</v>
      </c>
      <c r="H684" s="12" t="s">
        <v>9</v>
      </c>
      <c r="I684" s="12">
        <v>1</v>
      </c>
      <c r="J684" s="13" t="s">
        <v>10</v>
      </c>
    </row>
    <row r="685" spans="1:10" x14ac:dyDescent="0.3">
      <c r="A685" s="14" t="s">
        <v>694</v>
      </c>
      <c r="B685" s="15">
        <v>51.72</v>
      </c>
      <c r="C685" s="15" t="str" cm="1">
        <f t="array" ref="C685">_xlfn.IFS(Medical_Examinations!$B685&gt;=30,"Obesity",Medical_Examinations!$B685&gt;=25,"Overweight",Medical_Examinations!$B685&gt;=18.5,"Normal Weight",TRUE,"Underweight")</f>
        <v>Obesity</v>
      </c>
      <c r="D685" s="15">
        <v>5.76</v>
      </c>
      <c r="E685" s="15" t="str" cm="1">
        <f t="array" ref="E685">_xlfn.IFS(Medical_Examinations!$D685&gt;6.5,"Diabetes",Medical_Examinations!$D685&gt;5.7,"Prediabetes",TRUE,"Normal")</f>
        <v>Prediabetes</v>
      </c>
      <c r="F685" s="15" t="s">
        <v>9</v>
      </c>
      <c r="G685" s="15" t="s">
        <v>9</v>
      </c>
      <c r="H685" s="15" t="s">
        <v>9</v>
      </c>
      <c r="I685" s="15">
        <v>0</v>
      </c>
      <c r="J685" s="16" t="s">
        <v>9</v>
      </c>
    </row>
    <row r="686" spans="1:10" x14ac:dyDescent="0.3">
      <c r="A686" s="11" t="s">
        <v>695</v>
      </c>
      <c r="B686" s="12">
        <v>50.2</v>
      </c>
      <c r="C686" s="12" t="str" cm="1">
        <f t="array" ref="C686">_xlfn.IFS(Medical_Examinations!$B686&gt;=30,"Obesity",Medical_Examinations!$B686&gt;=25,"Overweight",Medical_Examinations!$B686&gt;=18.5,"Normal Weight",TRUE,"Underweight")</f>
        <v>Obesity</v>
      </c>
      <c r="D686" s="12">
        <v>5.4</v>
      </c>
      <c r="E686" s="12" t="str" cm="1">
        <f t="array" ref="E686">_xlfn.IFS(Medical_Examinations!$D686&gt;6.5,"Diabetes",Medical_Examinations!$D686&gt;5.7,"Prediabetes",TRUE,"Normal")</f>
        <v>Normal</v>
      </c>
      <c r="F686" s="12" t="s">
        <v>9</v>
      </c>
      <c r="G686" s="12" t="s">
        <v>9</v>
      </c>
      <c r="H686" s="12" t="s">
        <v>9</v>
      </c>
      <c r="I686" s="12">
        <v>0</v>
      </c>
      <c r="J686" s="13" t="s">
        <v>9</v>
      </c>
    </row>
    <row r="687" spans="1:10" x14ac:dyDescent="0.3">
      <c r="A687" s="14" t="s">
        <v>696</v>
      </c>
      <c r="B687" s="15">
        <v>25.52</v>
      </c>
      <c r="C687" s="15" t="str" cm="1">
        <f t="array" ref="C687">_xlfn.IFS(Medical_Examinations!$B687&gt;=30,"Obesity",Medical_Examinations!$B687&gt;=25,"Overweight",Medical_Examinations!$B687&gt;=18.5,"Normal Weight",TRUE,"Underweight")</f>
        <v>Overweight</v>
      </c>
      <c r="D687" s="15">
        <v>6.35</v>
      </c>
      <c r="E687" s="15" t="str" cm="1">
        <f t="array" ref="E687">_xlfn.IFS(Medical_Examinations!$D687&gt;6.5,"Diabetes",Medical_Examinations!$D687&gt;5.7,"Prediabetes",TRUE,"Normal")</f>
        <v>Prediabetes</v>
      </c>
      <c r="F687" s="15" t="s">
        <v>9</v>
      </c>
      <c r="G687" s="15" t="s">
        <v>9</v>
      </c>
      <c r="H687" s="15" t="s">
        <v>19</v>
      </c>
      <c r="I687" s="15">
        <v>1</v>
      </c>
      <c r="J687" s="16" t="s">
        <v>9</v>
      </c>
    </row>
    <row r="688" spans="1:10" x14ac:dyDescent="0.3">
      <c r="A688" s="11" t="s">
        <v>697</v>
      </c>
      <c r="B688" s="12">
        <v>35.200000000000003</v>
      </c>
      <c r="C688" s="12" t="str" cm="1">
        <f t="array" ref="C688">_xlfn.IFS(Medical_Examinations!$B688&gt;=30,"Obesity",Medical_Examinations!$B688&gt;=25,"Overweight",Medical_Examinations!$B688&gt;=18.5,"Normal Weight",TRUE,"Underweight")</f>
        <v>Obesity</v>
      </c>
      <c r="D688" s="12">
        <v>6.26</v>
      </c>
      <c r="E688" s="12" t="str" cm="1">
        <f t="array" ref="E688">_xlfn.IFS(Medical_Examinations!$D688&gt;6.5,"Diabetes",Medical_Examinations!$D688&gt;5.7,"Prediabetes",TRUE,"Normal")</f>
        <v>Prediabetes</v>
      </c>
      <c r="F688" s="12" t="s">
        <v>10</v>
      </c>
      <c r="G688" s="12" t="s">
        <v>9</v>
      </c>
      <c r="H688" s="12" t="s">
        <v>9</v>
      </c>
      <c r="I688" s="12">
        <v>2</v>
      </c>
      <c r="J688" s="13" t="s">
        <v>9</v>
      </c>
    </row>
    <row r="689" spans="1:10" x14ac:dyDescent="0.3">
      <c r="A689" s="14" t="s">
        <v>698</v>
      </c>
      <c r="B689" s="15">
        <v>41.26</v>
      </c>
      <c r="C689" s="15" t="str" cm="1">
        <f t="array" ref="C689">_xlfn.IFS(Medical_Examinations!$B689&gt;=30,"Obesity",Medical_Examinations!$B689&gt;=25,"Overweight",Medical_Examinations!$B689&gt;=18.5,"Normal Weight",TRUE,"Underweight")</f>
        <v>Obesity</v>
      </c>
      <c r="D689" s="15">
        <v>5.97</v>
      </c>
      <c r="E689" s="15" t="str" cm="1">
        <f t="array" ref="E689">_xlfn.IFS(Medical_Examinations!$D689&gt;6.5,"Diabetes",Medical_Examinations!$D689&gt;5.7,"Prediabetes",TRUE,"Normal")</f>
        <v>Prediabetes</v>
      </c>
      <c r="F689" s="15" t="s">
        <v>10</v>
      </c>
      <c r="G689" s="15" t="s">
        <v>9</v>
      </c>
      <c r="H689" s="15" t="s">
        <v>9</v>
      </c>
      <c r="I689" s="15">
        <v>0</v>
      </c>
      <c r="J689" s="16" t="s">
        <v>9</v>
      </c>
    </row>
    <row r="690" spans="1:10" x14ac:dyDescent="0.3">
      <c r="A690" s="11" t="s">
        <v>699</v>
      </c>
      <c r="B690" s="12">
        <v>17.195</v>
      </c>
      <c r="C690" s="12" t="str" cm="1">
        <f t="array" ref="C690">_xlfn.IFS(Medical_Examinations!$B690&gt;=30,"Obesity",Medical_Examinations!$B690&gt;=25,"Overweight",Medical_Examinations!$B690&gt;=18.5,"Normal Weight",TRUE,"Underweight")</f>
        <v>Underweight</v>
      </c>
      <c r="D690" s="12">
        <v>5.29</v>
      </c>
      <c r="E690" s="12" t="str" cm="1">
        <f t="array" ref="E690">_xlfn.IFS(Medical_Examinations!$D690&gt;6.5,"Diabetes",Medical_Examinations!$D690&gt;5.7,"Prediabetes",TRUE,"Normal")</f>
        <v>Normal</v>
      </c>
      <c r="F690" s="12" t="s">
        <v>10</v>
      </c>
      <c r="G690" s="12" t="s">
        <v>9</v>
      </c>
      <c r="H690" s="12" t="s">
        <v>9</v>
      </c>
      <c r="I690" s="12">
        <v>0</v>
      </c>
      <c r="J690" s="13" t="s">
        <v>10</v>
      </c>
    </row>
    <row r="691" spans="1:10" x14ac:dyDescent="0.3">
      <c r="A691" s="14" t="s">
        <v>700</v>
      </c>
      <c r="B691" s="15">
        <v>23.085000000000001</v>
      </c>
      <c r="C691" s="15" t="str" cm="1">
        <f t="array" ref="C691">_xlfn.IFS(Medical_Examinations!$B691&gt;=30,"Obesity",Medical_Examinations!$B691&gt;=25,"Overweight",Medical_Examinations!$B691&gt;=18.5,"Normal Weight",TRUE,"Underweight")</f>
        <v>Normal Weight</v>
      </c>
      <c r="D691" s="15">
        <v>4.2699999999999996</v>
      </c>
      <c r="E691" s="15" t="str" cm="1">
        <f t="array" ref="E691">_xlfn.IFS(Medical_Examinations!$D691&gt;6.5,"Diabetes",Medical_Examinations!$D691&gt;5.7,"Prediabetes",TRUE,"Normal")</f>
        <v>Normal</v>
      </c>
      <c r="F691" s="15" t="s">
        <v>10</v>
      </c>
      <c r="G691" s="15" t="s">
        <v>9</v>
      </c>
      <c r="H691" s="15" t="s">
        <v>9</v>
      </c>
      <c r="I691" s="15">
        <v>2</v>
      </c>
      <c r="J691" s="16" t="s">
        <v>9</v>
      </c>
    </row>
    <row r="692" spans="1:10" x14ac:dyDescent="0.3">
      <c r="A692" s="11" t="s">
        <v>701</v>
      </c>
      <c r="B692" s="12">
        <v>21.66</v>
      </c>
      <c r="C692" s="12" t="str" cm="1">
        <f t="array" ref="C692">_xlfn.IFS(Medical_Examinations!$B692&gt;=30,"Obesity",Medical_Examinations!$B692&gt;=25,"Overweight",Medical_Examinations!$B692&gt;=18.5,"Normal Weight",TRUE,"Underweight")</f>
        <v>Normal Weight</v>
      </c>
      <c r="D692" s="12">
        <v>5.2</v>
      </c>
      <c r="E692" s="12" t="str" cm="1">
        <f t="array" ref="E692">_xlfn.IFS(Medical_Examinations!$D692&gt;6.5,"Diabetes",Medical_Examinations!$D692&gt;5.7,"Prediabetes",TRUE,"Normal")</f>
        <v>Normal</v>
      </c>
      <c r="F692" s="12" t="s">
        <v>10</v>
      </c>
      <c r="G692" s="12" t="s">
        <v>9</v>
      </c>
      <c r="H692" s="12" t="s">
        <v>9</v>
      </c>
      <c r="I692" s="12">
        <v>2</v>
      </c>
      <c r="J692" s="13" t="s">
        <v>9</v>
      </c>
    </row>
    <row r="693" spans="1:10" x14ac:dyDescent="0.3">
      <c r="A693" s="14" t="s">
        <v>702</v>
      </c>
      <c r="B693" s="15">
        <v>36.47</v>
      </c>
      <c r="C693" s="15" t="str" cm="1">
        <f t="array" ref="C693">_xlfn.IFS(Medical_Examinations!$B693&gt;=30,"Obesity",Medical_Examinations!$B693&gt;=25,"Overweight",Medical_Examinations!$B693&gt;=18.5,"Normal Weight",TRUE,"Underweight")</f>
        <v>Obesity</v>
      </c>
      <c r="D693" s="15">
        <v>8.23</v>
      </c>
      <c r="E693" s="15" t="str" cm="1">
        <f t="array" ref="E693">_xlfn.IFS(Medical_Examinations!$D693&gt;6.5,"Diabetes",Medical_Examinations!$D693&gt;5.7,"Prediabetes",TRUE,"Normal")</f>
        <v>Diabetes</v>
      </c>
      <c r="F693" s="15" t="s">
        <v>10</v>
      </c>
      <c r="G693" s="15" t="s">
        <v>9</v>
      </c>
      <c r="H693" s="15" t="s">
        <v>9</v>
      </c>
      <c r="I693" s="15">
        <v>0</v>
      </c>
      <c r="J693" s="16" t="s">
        <v>9</v>
      </c>
    </row>
    <row r="694" spans="1:10" x14ac:dyDescent="0.3">
      <c r="A694" s="11" t="s">
        <v>703</v>
      </c>
      <c r="B694" s="12">
        <v>36.08</v>
      </c>
      <c r="C694" s="12" t="str" cm="1">
        <f t="array" ref="C694">_xlfn.IFS(Medical_Examinations!$B694&gt;=30,"Obesity",Medical_Examinations!$B694&gt;=25,"Overweight",Medical_Examinations!$B694&gt;=18.5,"Normal Weight",TRUE,"Underweight")</f>
        <v>Obesity</v>
      </c>
      <c r="D694" s="12">
        <v>10.33</v>
      </c>
      <c r="E694" s="12" t="str" cm="1">
        <f t="array" ref="E694">_xlfn.IFS(Medical_Examinations!$D694&gt;6.5,"Diabetes",Medical_Examinations!$D694&gt;5.7,"Prediabetes",TRUE,"Normal")</f>
        <v>Diabetes</v>
      </c>
      <c r="F694" s="12" t="s">
        <v>10</v>
      </c>
      <c r="G694" s="12" t="s">
        <v>9</v>
      </c>
      <c r="H694" s="12" t="s">
        <v>9</v>
      </c>
      <c r="I694" s="12">
        <v>0</v>
      </c>
      <c r="J694" s="13" t="s">
        <v>9</v>
      </c>
    </row>
    <row r="695" spans="1:10" x14ac:dyDescent="0.3">
      <c r="A695" s="14" t="s">
        <v>704</v>
      </c>
      <c r="B695" s="15">
        <v>23.18</v>
      </c>
      <c r="C695" s="15" t="str" cm="1">
        <f t="array" ref="C695">_xlfn.IFS(Medical_Examinations!$B695&gt;=30,"Obesity",Medical_Examinations!$B695&gt;=25,"Overweight",Medical_Examinations!$B695&gt;=18.5,"Normal Weight",TRUE,"Underweight")</f>
        <v>Normal Weight</v>
      </c>
      <c r="D695" s="15">
        <v>6.13</v>
      </c>
      <c r="E695" s="15" t="str" cm="1">
        <f t="array" ref="E695">_xlfn.IFS(Medical_Examinations!$D695&gt;6.5,"Diabetes",Medical_Examinations!$D695&gt;5.7,"Prediabetes",TRUE,"Normal")</f>
        <v>Prediabetes</v>
      </c>
      <c r="F695" s="15" t="s">
        <v>9</v>
      </c>
      <c r="G695" s="15" t="s">
        <v>9</v>
      </c>
      <c r="H695" s="15" t="s">
        <v>9</v>
      </c>
      <c r="I695" s="15">
        <v>0</v>
      </c>
      <c r="J695" s="16" t="s">
        <v>9</v>
      </c>
    </row>
    <row r="696" spans="1:10" x14ac:dyDescent="0.3">
      <c r="A696" s="11" t="s">
        <v>705</v>
      </c>
      <c r="B696" s="12">
        <v>39.159999999999997</v>
      </c>
      <c r="C696" s="12" t="str" cm="1">
        <f t="array" ref="C696">_xlfn.IFS(Medical_Examinations!$B696&gt;=30,"Obesity",Medical_Examinations!$B696&gt;=25,"Overweight",Medical_Examinations!$B696&gt;=18.5,"Normal Weight",TRUE,"Underweight")</f>
        <v>Obesity</v>
      </c>
      <c r="D696" s="12">
        <v>8.08</v>
      </c>
      <c r="E696" s="12" t="str" cm="1">
        <f t="array" ref="E696">_xlfn.IFS(Medical_Examinations!$D696&gt;6.5,"Diabetes",Medical_Examinations!$D696&gt;5.7,"Prediabetes",TRUE,"Normal")</f>
        <v>Diabetes</v>
      </c>
      <c r="F696" s="12" t="s">
        <v>9</v>
      </c>
      <c r="G696" s="12" t="s">
        <v>9</v>
      </c>
      <c r="H696" s="12" t="s">
        <v>9</v>
      </c>
      <c r="I696" s="12">
        <v>3</v>
      </c>
      <c r="J696" s="13" t="s">
        <v>9</v>
      </c>
    </row>
    <row r="697" spans="1:10" x14ac:dyDescent="0.3">
      <c r="A697" s="14" t="s">
        <v>706</v>
      </c>
      <c r="B697" s="15">
        <v>38.19</v>
      </c>
      <c r="C697" s="15" t="str" cm="1">
        <f t="array" ref="C697">_xlfn.IFS(Medical_Examinations!$B697&gt;=30,"Obesity",Medical_Examinations!$B697&gt;=25,"Overweight",Medical_Examinations!$B697&gt;=18.5,"Normal Weight",TRUE,"Underweight")</f>
        <v>Obesity</v>
      </c>
      <c r="D697" s="15">
        <v>10.49</v>
      </c>
      <c r="E697" s="15" t="str" cm="1">
        <f t="array" ref="E697">_xlfn.IFS(Medical_Examinations!$D697&gt;6.5,"Diabetes",Medical_Examinations!$D697&gt;5.7,"Prediabetes",TRUE,"Normal")</f>
        <v>Diabetes</v>
      </c>
      <c r="F697" s="15" t="s">
        <v>9</v>
      </c>
      <c r="G697" s="15" t="s">
        <v>9</v>
      </c>
      <c r="H697" s="15" t="s">
        <v>9</v>
      </c>
      <c r="I697" s="15">
        <v>3</v>
      </c>
      <c r="J697" s="16" t="s">
        <v>9</v>
      </c>
    </row>
    <row r="698" spans="1:10" x14ac:dyDescent="0.3">
      <c r="A698" s="11" t="s">
        <v>707</v>
      </c>
      <c r="B698" s="12">
        <v>26.41</v>
      </c>
      <c r="C698" s="12" t="str" cm="1">
        <f t="array" ref="C698">_xlfn.IFS(Medical_Examinations!$B698&gt;=30,"Obesity",Medical_Examinations!$B698&gt;=25,"Overweight",Medical_Examinations!$B698&gt;=18.5,"Normal Weight",TRUE,"Underweight")</f>
        <v>Overweight</v>
      </c>
      <c r="D698" s="12">
        <v>8.11</v>
      </c>
      <c r="E698" s="12" t="str" cm="1">
        <f t="array" ref="E698">_xlfn.IFS(Medical_Examinations!$D698&gt;6.5,"Diabetes",Medical_Examinations!$D698&gt;5.7,"Prediabetes",TRUE,"Normal")</f>
        <v>Diabetes</v>
      </c>
      <c r="F698" s="12" t="s">
        <v>9</v>
      </c>
      <c r="G698" s="12" t="s">
        <v>9</v>
      </c>
      <c r="H698" s="12" t="s">
        <v>9</v>
      </c>
      <c r="I698" s="12">
        <v>3</v>
      </c>
      <c r="J698" s="13" t="s">
        <v>9</v>
      </c>
    </row>
    <row r="699" spans="1:10" x14ac:dyDescent="0.3">
      <c r="A699" s="14" t="s">
        <v>708</v>
      </c>
      <c r="B699" s="15">
        <v>28.785</v>
      </c>
      <c r="C699" s="15" t="str" cm="1">
        <f t="array" ref="C699">_xlfn.IFS(Medical_Examinations!$B699&gt;=30,"Obesity",Medical_Examinations!$B699&gt;=25,"Overweight",Medical_Examinations!$B699&gt;=18.5,"Normal Weight",TRUE,"Underweight")</f>
        <v>Overweight</v>
      </c>
      <c r="D699" s="15">
        <v>6.6</v>
      </c>
      <c r="E699" s="15" t="str" cm="1">
        <f t="array" ref="E699">_xlfn.IFS(Medical_Examinations!$D699&gt;6.5,"Diabetes",Medical_Examinations!$D699&gt;5.7,"Prediabetes",TRUE,"Normal")</f>
        <v>Diabetes</v>
      </c>
      <c r="F699" s="15" t="s">
        <v>9</v>
      </c>
      <c r="G699" s="15" t="s">
        <v>9</v>
      </c>
      <c r="H699" s="15" t="s">
        <v>9</v>
      </c>
      <c r="I699" s="15">
        <v>0</v>
      </c>
      <c r="J699" s="16" t="s">
        <v>9</v>
      </c>
    </row>
    <row r="700" spans="1:10" x14ac:dyDescent="0.3">
      <c r="A700" s="11" t="s">
        <v>709</v>
      </c>
      <c r="B700" s="12">
        <v>26.695</v>
      </c>
      <c r="C700" s="12" t="str" cm="1">
        <f t="array" ref="C700">_xlfn.IFS(Medical_Examinations!$B700&gt;=30,"Obesity",Medical_Examinations!$B700&gt;=25,"Overweight",Medical_Examinations!$B700&gt;=18.5,"Normal Weight",TRUE,"Underweight")</f>
        <v>Overweight</v>
      </c>
      <c r="D700" s="12">
        <v>10.14</v>
      </c>
      <c r="E700" s="12" t="str" cm="1">
        <f t="array" ref="E700">_xlfn.IFS(Medical_Examinations!$D700&gt;6.5,"Diabetes",Medical_Examinations!$D700&gt;5.7,"Prediabetes",TRUE,"Normal")</f>
        <v>Diabetes</v>
      </c>
      <c r="F700" s="12" t="s">
        <v>10</v>
      </c>
      <c r="G700" s="12" t="s">
        <v>9</v>
      </c>
      <c r="H700" s="12" t="s">
        <v>19</v>
      </c>
      <c r="I700" s="12">
        <v>1</v>
      </c>
      <c r="J700" s="13" t="s">
        <v>9</v>
      </c>
    </row>
    <row r="701" spans="1:10" x14ac:dyDescent="0.3">
      <c r="A701" s="14" t="s">
        <v>710</v>
      </c>
      <c r="B701" s="15">
        <v>32.799999999999997</v>
      </c>
      <c r="C701" s="15" t="str" cm="1">
        <f t="array" ref="C701">_xlfn.IFS(Medical_Examinations!$B701&gt;=30,"Obesity",Medical_Examinations!$B701&gt;=25,"Overweight",Medical_Examinations!$B701&gt;=18.5,"Normal Weight",TRUE,"Underweight")</f>
        <v>Obesity</v>
      </c>
      <c r="D701" s="15">
        <v>6.06</v>
      </c>
      <c r="E701" s="15" t="str" cm="1">
        <f t="array" ref="E701">_xlfn.IFS(Medical_Examinations!$D701&gt;6.5,"Diabetes",Medical_Examinations!$D701&gt;5.7,"Prediabetes",TRUE,"Normal")</f>
        <v>Prediabetes</v>
      </c>
      <c r="F701" s="15" t="s">
        <v>10</v>
      </c>
      <c r="G701" s="15" t="s">
        <v>9</v>
      </c>
      <c r="H701" s="15" t="s">
        <v>9</v>
      </c>
      <c r="I701" s="15">
        <v>1</v>
      </c>
      <c r="J701" s="16" t="s">
        <v>9</v>
      </c>
    </row>
    <row r="702" spans="1:10" x14ac:dyDescent="0.3">
      <c r="A702" s="11" t="s">
        <v>711</v>
      </c>
      <c r="B702" s="12">
        <v>35.869999999999997</v>
      </c>
      <c r="C702" s="12" t="str" cm="1">
        <f t="array" ref="C702">_xlfn.IFS(Medical_Examinations!$B702&gt;=30,"Obesity",Medical_Examinations!$B702&gt;=25,"Overweight",Medical_Examinations!$B702&gt;=18.5,"Normal Weight",TRUE,"Underweight")</f>
        <v>Obesity</v>
      </c>
      <c r="D702" s="12">
        <v>9.91</v>
      </c>
      <c r="E702" s="12" t="str" cm="1">
        <f t="array" ref="E702">_xlfn.IFS(Medical_Examinations!$D702&gt;6.5,"Diabetes",Medical_Examinations!$D702&gt;5.7,"Prediabetes",TRUE,"Normal")</f>
        <v>Diabetes</v>
      </c>
      <c r="F702" s="12" t="s">
        <v>10</v>
      </c>
      <c r="G702" s="12" t="s">
        <v>9</v>
      </c>
      <c r="H702" s="12" t="s">
        <v>9</v>
      </c>
      <c r="I702" s="12">
        <v>0</v>
      </c>
      <c r="J702" s="13" t="s">
        <v>9</v>
      </c>
    </row>
    <row r="703" spans="1:10" x14ac:dyDescent="0.3">
      <c r="A703" s="14" t="s">
        <v>712</v>
      </c>
      <c r="B703" s="15">
        <v>21.66</v>
      </c>
      <c r="C703" s="15" t="str" cm="1">
        <f t="array" ref="C703">_xlfn.IFS(Medical_Examinations!$B703&gt;=30,"Obesity",Medical_Examinations!$B703&gt;=25,"Overweight",Medical_Examinations!$B703&gt;=18.5,"Normal Weight",TRUE,"Underweight")</f>
        <v>Normal Weight</v>
      </c>
      <c r="D703" s="15">
        <v>4.1399999999999997</v>
      </c>
      <c r="E703" s="15" t="str" cm="1">
        <f t="array" ref="E703">_xlfn.IFS(Medical_Examinations!$D703&gt;6.5,"Diabetes",Medical_Examinations!$D703&gt;5.7,"Prediabetes",TRUE,"Normal")</f>
        <v>Normal</v>
      </c>
      <c r="F703" s="15" t="s">
        <v>10</v>
      </c>
      <c r="G703" s="15" t="s">
        <v>9</v>
      </c>
      <c r="H703" s="15" t="s">
        <v>9</v>
      </c>
      <c r="I703" s="15">
        <v>2</v>
      </c>
      <c r="J703" s="16" t="s">
        <v>9</v>
      </c>
    </row>
    <row r="704" spans="1:10" x14ac:dyDescent="0.3">
      <c r="A704" s="11" t="s">
        <v>713</v>
      </c>
      <c r="B704" s="12">
        <v>37.72</v>
      </c>
      <c r="C704" s="12" t="str" cm="1">
        <f t="array" ref="C704">_xlfn.IFS(Medical_Examinations!$B704&gt;=30,"Obesity",Medical_Examinations!$B704&gt;=25,"Overweight",Medical_Examinations!$B704&gt;=18.5,"Normal Weight",TRUE,"Underweight")</f>
        <v>Obesity</v>
      </c>
      <c r="D704" s="12">
        <v>4.38</v>
      </c>
      <c r="E704" s="12" t="str" cm="1">
        <f t="array" ref="E704">_xlfn.IFS(Medical_Examinations!$D704&gt;6.5,"Diabetes",Medical_Examinations!$D704&gt;5.7,"Prediabetes",TRUE,"Normal")</f>
        <v>Normal</v>
      </c>
      <c r="F704" s="12" t="s">
        <v>10</v>
      </c>
      <c r="G704" s="12" t="s">
        <v>9</v>
      </c>
      <c r="H704" s="12" t="s">
        <v>19</v>
      </c>
      <c r="I704" s="12">
        <v>1</v>
      </c>
      <c r="J704" s="13" t="s">
        <v>9</v>
      </c>
    </row>
    <row r="705" spans="1:10" x14ac:dyDescent="0.3">
      <c r="A705" s="14" t="s">
        <v>714</v>
      </c>
      <c r="B705" s="15">
        <v>39.700000000000003</v>
      </c>
      <c r="C705" s="15" t="str" cm="1">
        <f t="array" ref="C705">_xlfn.IFS(Medical_Examinations!$B705&gt;=30,"Obesity",Medical_Examinations!$B705&gt;=25,"Overweight",Medical_Examinations!$B705&gt;=18.5,"Normal Weight",TRUE,"Underweight")</f>
        <v>Obesity</v>
      </c>
      <c r="D705" s="15">
        <v>9.83</v>
      </c>
      <c r="E705" s="15" t="str" cm="1">
        <f t="array" ref="E705">_xlfn.IFS(Medical_Examinations!$D705&gt;6.5,"Diabetes",Medical_Examinations!$D705&gt;5.7,"Prediabetes",TRUE,"Normal")</f>
        <v>Diabetes</v>
      </c>
      <c r="F705" s="15" t="s">
        <v>9</v>
      </c>
      <c r="G705" s="15" t="s">
        <v>9</v>
      </c>
      <c r="H705" s="15" t="s">
        <v>9</v>
      </c>
      <c r="I705" s="15">
        <v>3</v>
      </c>
      <c r="J705" s="16" t="s">
        <v>9</v>
      </c>
    </row>
    <row r="706" spans="1:10" x14ac:dyDescent="0.3">
      <c r="A706" s="11" t="s">
        <v>715</v>
      </c>
      <c r="B706" s="12">
        <v>35.97</v>
      </c>
      <c r="C706" s="12" t="str" cm="1">
        <f t="array" ref="C706">_xlfn.IFS(Medical_Examinations!$B706&gt;=30,"Obesity",Medical_Examinations!$B706&gt;=25,"Overweight",Medical_Examinations!$B706&gt;=18.5,"Normal Weight",TRUE,"Underweight")</f>
        <v>Obesity</v>
      </c>
      <c r="D706" s="12">
        <v>11.08</v>
      </c>
      <c r="E706" s="12" t="str" cm="1">
        <f t="array" ref="E706">_xlfn.IFS(Medical_Examinations!$D706&gt;6.5,"Diabetes",Medical_Examinations!$D706&gt;5.7,"Prediabetes",TRUE,"Normal")</f>
        <v>Diabetes</v>
      </c>
      <c r="F706" s="12" t="s">
        <v>9</v>
      </c>
      <c r="G706" s="12" t="s">
        <v>9</v>
      </c>
      <c r="H706" s="12" t="s">
        <v>9</v>
      </c>
      <c r="I706" s="12">
        <v>3</v>
      </c>
      <c r="J706" s="13" t="s">
        <v>9</v>
      </c>
    </row>
    <row r="707" spans="1:10" x14ac:dyDescent="0.3">
      <c r="A707" s="14" t="s">
        <v>716</v>
      </c>
      <c r="B707" s="15">
        <v>37.85</v>
      </c>
      <c r="C707" s="15" t="str" cm="1">
        <f t="array" ref="C707">_xlfn.IFS(Medical_Examinations!$B707&gt;=30,"Obesity",Medical_Examinations!$B707&gt;=25,"Overweight",Medical_Examinations!$B707&gt;=18.5,"Normal Weight",TRUE,"Underweight")</f>
        <v>Obesity</v>
      </c>
      <c r="D707" s="15">
        <v>11.01</v>
      </c>
      <c r="E707" s="15" t="str" cm="1">
        <f t="array" ref="E707">_xlfn.IFS(Medical_Examinations!$D707&gt;6.5,"Diabetes",Medical_Examinations!$D707&gt;5.7,"Prediabetes",TRUE,"Normal")</f>
        <v>Diabetes</v>
      </c>
      <c r="F707" s="15" t="s">
        <v>9</v>
      </c>
      <c r="G707" s="15" t="s">
        <v>9</v>
      </c>
      <c r="H707" s="15" t="s">
        <v>9</v>
      </c>
      <c r="I707" s="15">
        <v>0</v>
      </c>
      <c r="J707" s="16" t="s">
        <v>9</v>
      </c>
    </row>
    <row r="708" spans="1:10" x14ac:dyDescent="0.3">
      <c r="A708" s="11" t="s">
        <v>717</v>
      </c>
      <c r="B708" s="12">
        <v>21.66</v>
      </c>
      <c r="C708" s="12" t="str" cm="1">
        <f t="array" ref="C708">_xlfn.IFS(Medical_Examinations!$B708&gt;=30,"Obesity",Medical_Examinations!$B708&gt;=25,"Overweight",Medical_Examinations!$B708&gt;=18.5,"Normal Weight",TRUE,"Underweight")</f>
        <v>Normal Weight</v>
      </c>
      <c r="D708" s="12">
        <v>4.37</v>
      </c>
      <c r="E708" s="12" t="str" cm="1">
        <f t="array" ref="E708">_xlfn.IFS(Medical_Examinations!$D708&gt;6.5,"Diabetes",Medical_Examinations!$D708&gt;5.7,"Prediabetes",TRUE,"Normal")</f>
        <v>Normal</v>
      </c>
      <c r="F708" s="12" t="s">
        <v>9</v>
      </c>
      <c r="G708" s="12" t="s">
        <v>10</v>
      </c>
      <c r="H708" s="12" t="s">
        <v>9</v>
      </c>
      <c r="I708" s="12">
        <v>1</v>
      </c>
      <c r="J708" s="13" t="s">
        <v>10</v>
      </c>
    </row>
    <row r="709" spans="1:10" x14ac:dyDescent="0.3">
      <c r="A709" s="14" t="s">
        <v>718</v>
      </c>
      <c r="B709" s="15">
        <v>39.369999999999997</v>
      </c>
      <c r="C709" s="15" t="str" cm="1">
        <f t="array" ref="C709">_xlfn.IFS(Medical_Examinations!$B709&gt;=30,"Obesity",Medical_Examinations!$B709&gt;=25,"Overweight",Medical_Examinations!$B709&gt;=18.5,"Normal Weight",TRUE,"Underweight")</f>
        <v>Obesity</v>
      </c>
      <c r="D709" s="15">
        <v>5.91</v>
      </c>
      <c r="E709" s="15" t="str" cm="1">
        <f t="array" ref="E709">_xlfn.IFS(Medical_Examinations!$D709&gt;6.5,"Diabetes",Medical_Examinations!$D709&gt;5.7,"Prediabetes",TRUE,"Normal")</f>
        <v>Prediabetes</v>
      </c>
      <c r="F709" s="15" t="s">
        <v>9</v>
      </c>
      <c r="G709" s="15" t="s">
        <v>9</v>
      </c>
      <c r="H709" s="15" t="s">
        <v>9</v>
      </c>
      <c r="I709" s="15">
        <v>2</v>
      </c>
      <c r="J709" s="16" t="s">
        <v>9</v>
      </c>
    </row>
    <row r="710" spans="1:10" x14ac:dyDescent="0.3">
      <c r="A710" s="11" t="s">
        <v>719</v>
      </c>
      <c r="B710" s="12">
        <v>40.880000000000003</v>
      </c>
      <c r="C710" s="12" t="str" cm="1">
        <f t="array" ref="C710">_xlfn.IFS(Medical_Examinations!$B710&gt;=30,"Obesity",Medical_Examinations!$B710&gt;=25,"Overweight",Medical_Examinations!$B710&gt;=18.5,"Normal Weight",TRUE,"Underweight")</f>
        <v>Obesity</v>
      </c>
      <c r="D710" s="12">
        <v>7.65</v>
      </c>
      <c r="E710" s="12" t="str" cm="1">
        <f t="array" ref="E710">_xlfn.IFS(Medical_Examinations!$D710&gt;6.5,"Diabetes",Medical_Examinations!$D710&gt;5.7,"Prediabetes",TRUE,"Normal")</f>
        <v>Diabetes</v>
      </c>
      <c r="F710" s="12" t="s">
        <v>9</v>
      </c>
      <c r="G710" s="12" t="s">
        <v>9</v>
      </c>
      <c r="H710" s="12" t="s">
        <v>9</v>
      </c>
      <c r="I710" s="12">
        <v>0</v>
      </c>
      <c r="J710" s="13" t="s">
        <v>9</v>
      </c>
    </row>
    <row r="711" spans="1:10" x14ac:dyDescent="0.3">
      <c r="A711" s="14" t="s">
        <v>720</v>
      </c>
      <c r="B711" s="15">
        <v>26.22</v>
      </c>
      <c r="C711" s="15" t="str" cm="1">
        <f t="array" ref="C711">_xlfn.IFS(Medical_Examinations!$B711&gt;=30,"Obesity",Medical_Examinations!$B711&gt;=25,"Overweight",Medical_Examinations!$B711&gt;=18.5,"Normal Weight",TRUE,"Underweight")</f>
        <v>Overweight</v>
      </c>
      <c r="D711" s="15">
        <v>5.37</v>
      </c>
      <c r="E711" s="15" t="str" cm="1">
        <f t="array" ref="E711">_xlfn.IFS(Medical_Examinations!$D711&gt;6.5,"Diabetes",Medical_Examinations!$D711&gt;5.7,"Prediabetes",TRUE,"Normal")</f>
        <v>Normal</v>
      </c>
      <c r="F711" s="15" t="s">
        <v>10</v>
      </c>
      <c r="G711" s="15" t="s">
        <v>9</v>
      </c>
      <c r="H711" s="15" t="s">
        <v>9</v>
      </c>
      <c r="I711" s="15">
        <v>2</v>
      </c>
      <c r="J711" s="16" t="s">
        <v>9</v>
      </c>
    </row>
    <row r="712" spans="1:10" x14ac:dyDescent="0.3">
      <c r="A712" s="11" t="s">
        <v>721</v>
      </c>
      <c r="B712" s="12">
        <v>25.08</v>
      </c>
      <c r="C712" s="12" t="str" cm="1">
        <f t="array" ref="C712">_xlfn.IFS(Medical_Examinations!$B712&gt;=30,"Obesity",Medical_Examinations!$B712&gt;=25,"Overweight",Medical_Examinations!$B712&gt;=18.5,"Normal Weight",TRUE,"Underweight")</f>
        <v>Overweight</v>
      </c>
      <c r="D712" s="12">
        <v>5.75</v>
      </c>
      <c r="E712" s="12" t="str" cm="1">
        <f t="array" ref="E712">_xlfn.IFS(Medical_Examinations!$D712&gt;6.5,"Diabetes",Medical_Examinations!$D712&gt;5.7,"Prediabetes",TRUE,"Normal")</f>
        <v>Prediabetes</v>
      </c>
      <c r="F712" s="12" t="s">
        <v>10</v>
      </c>
      <c r="G712" s="12" t="s">
        <v>9</v>
      </c>
      <c r="H712" s="12" t="s">
        <v>9</v>
      </c>
      <c r="I712" s="12">
        <v>2</v>
      </c>
      <c r="J712" s="13" t="s">
        <v>9</v>
      </c>
    </row>
    <row r="713" spans="1:10" x14ac:dyDescent="0.3">
      <c r="A713" s="14" t="s">
        <v>722</v>
      </c>
      <c r="B713" s="15">
        <v>39.1</v>
      </c>
      <c r="C713" s="15" t="str" cm="1">
        <f t="array" ref="C713">_xlfn.IFS(Medical_Examinations!$B713&gt;=30,"Obesity",Medical_Examinations!$B713&gt;=25,"Overweight",Medical_Examinations!$B713&gt;=18.5,"Normal Weight",TRUE,"Underweight")</f>
        <v>Obesity</v>
      </c>
      <c r="D713" s="15">
        <v>6.79</v>
      </c>
      <c r="E713" s="15" t="str" cm="1">
        <f t="array" ref="E713">_xlfn.IFS(Medical_Examinations!$D713&gt;6.5,"Diabetes",Medical_Examinations!$D713&gt;5.7,"Prediabetes",TRUE,"Normal")</f>
        <v>Diabetes</v>
      </c>
      <c r="F713" s="15" t="s">
        <v>10</v>
      </c>
      <c r="G713" s="15" t="s">
        <v>9</v>
      </c>
      <c r="H713" s="15" t="s">
        <v>9</v>
      </c>
      <c r="I713" s="15">
        <v>2</v>
      </c>
      <c r="J713" s="16" t="s">
        <v>9</v>
      </c>
    </row>
    <row r="714" spans="1:10" x14ac:dyDescent="0.3">
      <c r="A714" s="11" t="s">
        <v>723</v>
      </c>
      <c r="B714" s="12">
        <v>37.905000000000001</v>
      </c>
      <c r="C714" s="12" t="str" cm="1">
        <f t="array" ref="C714">_xlfn.IFS(Medical_Examinations!$B714&gt;=30,"Obesity",Medical_Examinations!$B714&gt;=25,"Overweight",Medical_Examinations!$B714&gt;=18.5,"Normal Weight",TRUE,"Underweight")</f>
        <v>Obesity</v>
      </c>
      <c r="D714" s="12">
        <v>7.03</v>
      </c>
      <c r="E714" s="12" t="str" cm="1">
        <f t="array" ref="E714">_xlfn.IFS(Medical_Examinations!$D714&gt;6.5,"Diabetes",Medical_Examinations!$D714&gt;5.7,"Prediabetes",TRUE,"Normal")</f>
        <v>Diabetes</v>
      </c>
      <c r="F714" s="12" t="s">
        <v>9</v>
      </c>
      <c r="G714" s="12" t="s">
        <v>9</v>
      </c>
      <c r="H714" s="12" t="s">
        <v>9</v>
      </c>
      <c r="I714" s="12">
        <v>3</v>
      </c>
      <c r="J714" s="13" t="s">
        <v>9</v>
      </c>
    </row>
    <row r="715" spans="1:10" x14ac:dyDescent="0.3">
      <c r="A715" s="14" t="s">
        <v>724</v>
      </c>
      <c r="B715" s="15">
        <v>43.35</v>
      </c>
      <c r="C715" s="15" t="str" cm="1">
        <f t="array" ref="C715">_xlfn.IFS(Medical_Examinations!$B715&gt;=30,"Obesity",Medical_Examinations!$B715&gt;=25,"Overweight",Medical_Examinations!$B715&gt;=18.5,"Normal Weight",TRUE,"Underweight")</f>
        <v>Obesity</v>
      </c>
      <c r="D715" s="15">
        <v>5.41</v>
      </c>
      <c r="E715" s="15" t="str" cm="1">
        <f t="array" ref="E715">_xlfn.IFS(Medical_Examinations!$D715&gt;6.5,"Diabetes",Medical_Examinations!$D715&gt;5.7,"Prediabetes",TRUE,"Normal")</f>
        <v>Normal</v>
      </c>
      <c r="F715" s="15" t="s">
        <v>10</v>
      </c>
      <c r="G715" s="15" t="s">
        <v>9</v>
      </c>
      <c r="H715" s="15" t="s">
        <v>19</v>
      </c>
      <c r="I715" s="15">
        <v>1</v>
      </c>
      <c r="J715" s="16" t="s">
        <v>9</v>
      </c>
    </row>
    <row r="716" spans="1:10" x14ac:dyDescent="0.3">
      <c r="A716" s="11" t="s">
        <v>725</v>
      </c>
      <c r="B716" s="12">
        <v>36.15</v>
      </c>
      <c r="C716" s="12" t="str" cm="1">
        <f t="array" ref="C716">_xlfn.IFS(Medical_Examinations!$B716&gt;=30,"Obesity",Medical_Examinations!$B716&gt;=25,"Overweight",Medical_Examinations!$B716&gt;=18.5,"Normal Weight",TRUE,"Underweight")</f>
        <v>Obesity</v>
      </c>
      <c r="D716" s="12">
        <v>8.0500000000000007</v>
      </c>
      <c r="E716" s="12" t="str" cm="1">
        <f t="array" ref="E716">_xlfn.IFS(Medical_Examinations!$D716&gt;6.5,"Diabetes",Medical_Examinations!$D716&gt;5.7,"Prediabetes",TRUE,"Normal")</f>
        <v>Diabetes</v>
      </c>
      <c r="F716" s="12" t="s">
        <v>9</v>
      </c>
      <c r="G716" s="12" t="s">
        <v>9</v>
      </c>
      <c r="H716" s="12" t="s">
        <v>9</v>
      </c>
      <c r="I716" s="12">
        <v>0</v>
      </c>
      <c r="J716" s="13" t="s">
        <v>9</v>
      </c>
    </row>
    <row r="717" spans="1:10" x14ac:dyDescent="0.3">
      <c r="A717" s="14" t="s">
        <v>726</v>
      </c>
      <c r="B717" s="15">
        <v>44.98</v>
      </c>
      <c r="C717" s="15" t="str" cm="1">
        <f t="array" ref="C717">_xlfn.IFS(Medical_Examinations!$B717&gt;=30,"Obesity",Medical_Examinations!$B717&gt;=25,"Overweight",Medical_Examinations!$B717&gt;=18.5,"Normal Weight",TRUE,"Underweight")</f>
        <v>Obesity</v>
      </c>
      <c r="D717" s="15">
        <v>5.94</v>
      </c>
      <c r="E717" s="15" t="str" cm="1">
        <f t="array" ref="E717">_xlfn.IFS(Medical_Examinations!$D717&gt;6.5,"Diabetes",Medical_Examinations!$D717&gt;5.7,"Prediabetes",TRUE,"Normal")</f>
        <v>Prediabetes</v>
      </c>
      <c r="F717" s="15" t="s">
        <v>9</v>
      </c>
      <c r="G717" s="15" t="s">
        <v>9</v>
      </c>
      <c r="H717" s="15" t="s">
        <v>9</v>
      </c>
      <c r="I717" s="15">
        <v>1</v>
      </c>
      <c r="J717" s="16" t="s">
        <v>9</v>
      </c>
    </row>
    <row r="718" spans="1:10" x14ac:dyDescent="0.3">
      <c r="A718" s="11" t="s">
        <v>727</v>
      </c>
      <c r="B718" s="12">
        <v>38.28</v>
      </c>
      <c r="C718" s="12" t="str" cm="1">
        <f t="array" ref="C718">_xlfn.IFS(Medical_Examinations!$B718&gt;=30,"Obesity",Medical_Examinations!$B718&gt;=25,"Overweight",Medical_Examinations!$B718&gt;=18.5,"Normal Weight",TRUE,"Underweight")</f>
        <v>Obesity</v>
      </c>
      <c r="D718" s="12">
        <v>5.51</v>
      </c>
      <c r="E718" s="12" t="str" cm="1">
        <f t="array" ref="E718">_xlfn.IFS(Medical_Examinations!$D718&gt;6.5,"Diabetes",Medical_Examinations!$D718&gt;5.7,"Prediabetes",TRUE,"Normal")</f>
        <v>Normal</v>
      </c>
      <c r="F718" s="12" t="s">
        <v>9</v>
      </c>
      <c r="G718" s="12" t="s">
        <v>10</v>
      </c>
      <c r="H718" s="12" t="s">
        <v>9</v>
      </c>
      <c r="I718" s="12">
        <v>1</v>
      </c>
      <c r="J718" s="13" t="s">
        <v>9</v>
      </c>
    </row>
    <row r="719" spans="1:10" x14ac:dyDescent="0.3">
      <c r="A719" s="14" t="s">
        <v>728</v>
      </c>
      <c r="B719" s="15">
        <v>32.299999999999997</v>
      </c>
      <c r="C719" s="15" t="str" cm="1">
        <f t="array" ref="C719">_xlfn.IFS(Medical_Examinations!$B719&gt;=30,"Obesity",Medical_Examinations!$B719&gt;=25,"Overweight",Medical_Examinations!$B719&gt;=18.5,"Normal Weight",TRUE,"Underweight")</f>
        <v>Obesity</v>
      </c>
      <c r="D719" s="15">
        <v>6.55</v>
      </c>
      <c r="E719" s="15" t="str" cm="1">
        <f t="array" ref="E719">_xlfn.IFS(Medical_Examinations!$D719&gt;6.5,"Diabetes",Medical_Examinations!$D719&gt;5.7,"Prediabetes",TRUE,"Normal")</f>
        <v>Diabetes</v>
      </c>
      <c r="F719" s="15" t="s">
        <v>10</v>
      </c>
      <c r="G719" s="15" t="s">
        <v>9</v>
      </c>
      <c r="H719" s="15" t="s">
        <v>9</v>
      </c>
      <c r="I719" s="15">
        <v>2</v>
      </c>
      <c r="J719" s="16" t="s">
        <v>9</v>
      </c>
    </row>
    <row r="720" spans="1:10" x14ac:dyDescent="0.3">
      <c r="A720" s="11" t="s">
        <v>729</v>
      </c>
      <c r="B720" s="12">
        <v>39.51</v>
      </c>
      <c r="C720" s="12" t="str" cm="1">
        <f t="array" ref="C720">_xlfn.IFS(Medical_Examinations!$B720&gt;=30,"Obesity",Medical_Examinations!$B720&gt;=25,"Overweight",Medical_Examinations!$B720&gt;=18.5,"Normal Weight",TRUE,"Underweight")</f>
        <v>Obesity</v>
      </c>
      <c r="D720" s="12">
        <v>5.79</v>
      </c>
      <c r="E720" s="12" t="str" cm="1">
        <f t="array" ref="E720">_xlfn.IFS(Medical_Examinations!$D720&gt;6.5,"Diabetes",Medical_Examinations!$D720&gt;5.7,"Prediabetes",TRUE,"Normal")</f>
        <v>Prediabetes</v>
      </c>
      <c r="F720" s="12" t="s">
        <v>10</v>
      </c>
      <c r="G720" s="12" t="s">
        <v>9</v>
      </c>
      <c r="H720" s="12" t="s">
        <v>9</v>
      </c>
      <c r="I720" s="12">
        <v>0</v>
      </c>
      <c r="J720" s="13" t="s">
        <v>9</v>
      </c>
    </row>
    <row r="721" spans="1:10" x14ac:dyDescent="0.3">
      <c r="A721" s="14" t="s">
        <v>730</v>
      </c>
      <c r="B721" s="15">
        <v>50.46</v>
      </c>
      <c r="C721" s="15" t="str" cm="1">
        <f t="array" ref="C721">_xlfn.IFS(Medical_Examinations!$B721&gt;=30,"Obesity",Medical_Examinations!$B721&gt;=25,"Overweight",Medical_Examinations!$B721&gt;=18.5,"Normal Weight",TRUE,"Underweight")</f>
        <v>Obesity</v>
      </c>
      <c r="D721" s="15">
        <v>4.5599999999999996</v>
      </c>
      <c r="E721" s="15" t="str" cm="1">
        <f t="array" ref="E721">_xlfn.IFS(Medical_Examinations!$D721&gt;6.5,"Diabetes",Medical_Examinations!$D721&gt;5.7,"Prediabetes",TRUE,"Normal")</f>
        <v>Normal</v>
      </c>
      <c r="F721" s="15" t="s">
        <v>9</v>
      </c>
      <c r="G721" s="15" t="s">
        <v>9</v>
      </c>
      <c r="H721" s="15" t="s">
        <v>9</v>
      </c>
      <c r="I721" s="15">
        <v>0</v>
      </c>
      <c r="J721" s="16" t="s">
        <v>9</v>
      </c>
    </row>
    <row r="722" spans="1:10" x14ac:dyDescent="0.3">
      <c r="A722" s="11" t="s">
        <v>731</v>
      </c>
      <c r="B722" s="12">
        <v>31.73</v>
      </c>
      <c r="C722" s="12" t="str" cm="1">
        <f t="array" ref="C722">_xlfn.IFS(Medical_Examinations!$B722&gt;=30,"Obesity",Medical_Examinations!$B722&gt;=25,"Overweight",Medical_Examinations!$B722&gt;=18.5,"Normal Weight",TRUE,"Underweight")</f>
        <v>Obesity</v>
      </c>
      <c r="D722" s="12">
        <v>7</v>
      </c>
      <c r="E722" s="12" t="str" cm="1">
        <f t="array" ref="E722">_xlfn.IFS(Medical_Examinations!$D722&gt;6.5,"Diabetes",Medical_Examinations!$D722&gt;5.7,"Prediabetes",TRUE,"Normal")</f>
        <v>Diabetes</v>
      </c>
      <c r="F722" s="12" t="s">
        <v>9</v>
      </c>
      <c r="G722" s="12" t="s">
        <v>9</v>
      </c>
      <c r="H722" s="12" t="s">
        <v>9</v>
      </c>
      <c r="I722" s="12">
        <v>0</v>
      </c>
      <c r="J722" s="13" t="s">
        <v>9</v>
      </c>
    </row>
    <row r="723" spans="1:10" x14ac:dyDescent="0.3">
      <c r="A723" s="14" t="s">
        <v>732</v>
      </c>
      <c r="B723" s="15">
        <v>32.1</v>
      </c>
      <c r="C723" s="15" t="str" cm="1">
        <f t="array" ref="C723">_xlfn.IFS(Medical_Examinations!$B723&gt;=30,"Obesity",Medical_Examinations!$B723&gt;=25,"Overweight",Medical_Examinations!$B723&gt;=18.5,"Normal Weight",TRUE,"Underweight")</f>
        <v>Obesity</v>
      </c>
      <c r="D723" s="15">
        <v>6.57</v>
      </c>
      <c r="E723" s="15" t="str" cm="1">
        <f t="array" ref="E723">_xlfn.IFS(Medical_Examinations!$D723&gt;6.5,"Diabetes",Medical_Examinations!$D723&gt;5.7,"Prediabetes",TRUE,"Normal")</f>
        <v>Diabetes</v>
      </c>
      <c r="F723" s="15" t="s">
        <v>10</v>
      </c>
      <c r="G723" s="15" t="s">
        <v>9</v>
      </c>
      <c r="H723" s="15" t="s">
        <v>19</v>
      </c>
      <c r="I723" s="15">
        <v>1</v>
      </c>
      <c r="J723" s="16" t="s">
        <v>9</v>
      </c>
    </row>
    <row r="724" spans="1:10" x14ac:dyDescent="0.3">
      <c r="A724" s="11" t="s">
        <v>733</v>
      </c>
      <c r="B724" s="12">
        <v>27.83</v>
      </c>
      <c r="C724" s="12" t="str" cm="1">
        <f t="array" ref="C724">_xlfn.IFS(Medical_Examinations!$B724&gt;=30,"Obesity",Medical_Examinations!$B724&gt;=25,"Overweight",Medical_Examinations!$B724&gt;=18.5,"Normal Weight",TRUE,"Underweight")</f>
        <v>Overweight</v>
      </c>
      <c r="D724" s="12">
        <v>11.61</v>
      </c>
      <c r="E724" s="12" t="str" cm="1">
        <f t="array" ref="E724">_xlfn.IFS(Medical_Examinations!$D724&gt;6.5,"Diabetes",Medical_Examinations!$D724&gt;5.7,"Prediabetes",TRUE,"Normal")</f>
        <v>Diabetes</v>
      </c>
      <c r="F724" s="12" t="s">
        <v>10</v>
      </c>
      <c r="G724" s="12" t="s">
        <v>9</v>
      </c>
      <c r="H724" s="12" t="s">
        <v>19</v>
      </c>
      <c r="I724" s="12">
        <v>1</v>
      </c>
      <c r="J724" s="13" t="s">
        <v>9</v>
      </c>
    </row>
    <row r="725" spans="1:10" x14ac:dyDescent="0.3">
      <c r="A725" s="14" t="s">
        <v>734</v>
      </c>
      <c r="B725" s="15">
        <v>27.72</v>
      </c>
      <c r="C725" s="15" t="str" cm="1">
        <f t="array" ref="C725">_xlfn.IFS(Medical_Examinations!$B725&gt;=30,"Obesity",Medical_Examinations!$B725&gt;=25,"Overweight",Medical_Examinations!$B725&gt;=18.5,"Normal Weight",TRUE,"Underweight")</f>
        <v>Overweight</v>
      </c>
      <c r="D725" s="15">
        <v>8.16</v>
      </c>
      <c r="E725" s="15" t="str" cm="1">
        <f t="array" ref="E725">_xlfn.IFS(Medical_Examinations!$D725&gt;6.5,"Diabetes",Medical_Examinations!$D725&gt;5.7,"Prediabetes",TRUE,"Normal")</f>
        <v>Diabetes</v>
      </c>
      <c r="F725" s="15" t="s">
        <v>10</v>
      </c>
      <c r="G725" s="15" t="s">
        <v>9</v>
      </c>
      <c r="H725" s="15" t="s">
        <v>19</v>
      </c>
      <c r="I725" s="15">
        <v>1</v>
      </c>
      <c r="J725" s="16" t="s">
        <v>9</v>
      </c>
    </row>
    <row r="726" spans="1:10" x14ac:dyDescent="0.3">
      <c r="A726" s="11" t="s">
        <v>735</v>
      </c>
      <c r="B726" s="12">
        <v>36.765000000000001</v>
      </c>
      <c r="C726" s="12" t="str" cm="1">
        <f t="array" ref="C726">_xlfn.IFS(Medical_Examinations!$B726&gt;=30,"Obesity",Medical_Examinations!$B726&gt;=25,"Overweight",Medical_Examinations!$B726&gt;=18.5,"Normal Weight",TRUE,"Underweight")</f>
        <v>Obesity</v>
      </c>
      <c r="D726" s="12">
        <v>4.4800000000000004</v>
      </c>
      <c r="E726" s="12" t="str" cm="1">
        <f t="array" ref="E726">_xlfn.IFS(Medical_Examinations!$D726&gt;6.5,"Diabetes",Medical_Examinations!$D726&gt;5.7,"Prediabetes",TRUE,"Normal")</f>
        <v>Normal</v>
      </c>
      <c r="F726" s="12" t="s">
        <v>10</v>
      </c>
      <c r="G726" s="12" t="s">
        <v>9</v>
      </c>
      <c r="H726" s="12" t="s">
        <v>9</v>
      </c>
      <c r="I726" s="12">
        <v>2</v>
      </c>
      <c r="J726" s="13" t="s">
        <v>9</v>
      </c>
    </row>
    <row r="727" spans="1:10" x14ac:dyDescent="0.3">
      <c r="A727" s="14" t="s">
        <v>736</v>
      </c>
      <c r="B727" s="15">
        <v>48.36</v>
      </c>
      <c r="C727" s="15" t="str" cm="1">
        <f t="array" ref="C727">_xlfn.IFS(Medical_Examinations!$B727&gt;=30,"Obesity",Medical_Examinations!$B727&gt;=25,"Overweight",Medical_Examinations!$B727&gt;=18.5,"Normal Weight",TRUE,"Underweight")</f>
        <v>Obesity</v>
      </c>
      <c r="D727" s="15">
        <v>4.08</v>
      </c>
      <c r="E727" s="15" t="str" cm="1">
        <f t="array" ref="E727">_xlfn.IFS(Medical_Examinations!$D727&gt;6.5,"Diabetes",Medical_Examinations!$D727&gt;5.7,"Prediabetes",TRUE,"Normal")</f>
        <v>Normal</v>
      </c>
      <c r="F727" s="15" t="s">
        <v>9</v>
      </c>
      <c r="G727" s="15" t="s">
        <v>9</v>
      </c>
      <c r="H727" s="15" t="s">
        <v>9</v>
      </c>
      <c r="I727" s="15">
        <v>0</v>
      </c>
      <c r="J727" s="16" t="s">
        <v>9</v>
      </c>
    </row>
    <row r="728" spans="1:10" x14ac:dyDescent="0.3">
      <c r="A728" s="11" t="s">
        <v>737</v>
      </c>
      <c r="B728" s="12">
        <v>31.445</v>
      </c>
      <c r="C728" s="12" t="str" cm="1">
        <f t="array" ref="C728">_xlfn.IFS(Medical_Examinations!$B728&gt;=30,"Obesity",Medical_Examinations!$B728&gt;=25,"Overweight",Medical_Examinations!$B728&gt;=18.5,"Normal Weight",TRUE,"Underweight")</f>
        <v>Obesity</v>
      </c>
      <c r="D728" s="12">
        <v>4.4000000000000004</v>
      </c>
      <c r="E728" s="12" t="str" cm="1">
        <f t="array" ref="E728">_xlfn.IFS(Medical_Examinations!$D728&gt;6.5,"Diabetes",Medical_Examinations!$D728&gt;5.7,"Prediabetes",TRUE,"Normal")</f>
        <v>Normal</v>
      </c>
      <c r="F728" s="12" t="s">
        <v>10</v>
      </c>
      <c r="G728" s="12" t="s">
        <v>9</v>
      </c>
      <c r="H728" s="12" t="s">
        <v>9</v>
      </c>
      <c r="I728" s="12">
        <v>2</v>
      </c>
      <c r="J728" s="13" t="s">
        <v>9</v>
      </c>
    </row>
    <row r="729" spans="1:10" x14ac:dyDescent="0.3">
      <c r="A729" s="14" t="s">
        <v>738</v>
      </c>
      <c r="B729" s="15">
        <v>27.55</v>
      </c>
      <c r="C729" s="15" t="str" cm="1">
        <f t="array" ref="C729">_xlfn.IFS(Medical_Examinations!$B729&gt;=30,"Obesity",Medical_Examinations!$B729&gt;=25,"Overweight",Medical_Examinations!$B729&gt;=18.5,"Normal Weight",TRUE,"Underweight")</f>
        <v>Overweight</v>
      </c>
      <c r="D729" s="15">
        <v>9.02</v>
      </c>
      <c r="E729" s="15" t="str" cm="1">
        <f t="array" ref="E729">_xlfn.IFS(Medical_Examinations!$D729&gt;6.5,"Diabetes",Medical_Examinations!$D729&gt;5.7,"Prediabetes",TRUE,"Normal")</f>
        <v>Diabetes</v>
      </c>
      <c r="F729" s="15" t="s">
        <v>9</v>
      </c>
      <c r="G729" s="15" t="s">
        <v>9</v>
      </c>
      <c r="H729" s="15" t="s">
        <v>9</v>
      </c>
      <c r="I729" s="15">
        <v>0</v>
      </c>
      <c r="J729" s="16" t="s">
        <v>9</v>
      </c>
    </row>
    <row r="730" spans="1:10" x14ac:dyDescent="0.3">
      <c r="A730" s="11" t="s">
        <v>739</v>
      </c>
      <c r="B730" s="12">
        <v>33.11</v>
      </c>
      <c r="C730" s="12" t="str" cm="1">
        <f t="array" ref="C730">_xlfn.IFS(Medical_Examinations!$B730&gt;=30,"Obesity",Medical_Examinations!$B730&gt;=25,"Overweight",Medical_Examinations!$B730&gt;=18.5,"Normal Weight",TRUE,"Underweight")</f>
        <v>Obesity</v>
      </c>
      <c r="D730" s="12">
        <v>8.06</v>
      </c>
      <c r="E730" s="12" t="str" cm="1">
        <f t="array" ref="E730">_xlfn.IFS(Medical_Examinations!$D730&gt;6.5,"Diabetes",Medical_Examinations!$D730&gt;5.7,"Prediabetes",TRUE,"Normal")</f>
        <v>Diabetes</v>
      </c>
      <c r="F730" s="12" t="s">
        <v>9</v>
      </c>
      <c r="G730" s="12" t="s">
        <v>9</v>
      </c>
      <c r="H730" s="12" t="s">
        <v>9</v>
      </c>
      <c r="I730" s="12">
        <v>0</v>
      </c>
      <c r="J730" s="13" t="s">
        <v>9</v>
      </c>
    </row>
    <row r="731" spans="1:10" x14ac:dyDescent="0.3">
      <c r="A731" s="14" t="s">
        <v>740</v>
      </c>
      <c r="B731" s="15">
        <v>36.85</v>
      </c>
      <c r="C731" s="15" t="str" cm="1">
        <f t="array" ref="C731">_xlfn.IFS(Medical_Examinations!$B731&gt;=30,"Obesity",Medical_Examinations!$B731&gt;=25,"Overweight",Medical_Examinations!$B731&gt;=18.5,"Normal Weight",TRUE,"Underweight")</f>
        <v>Obesity</v>
      </c>
      <c r="D731" s="15">
        <v>6.21</v>
      </c>
      <c r="E731" s="15" t="str" cm="1">
        <f t="array" ref="E731">_xlfn.IFS(Medical_Examinations!$D731&gt;6.5,"Diabetes",Medical_Examinations!$D731&gt;5.7,"Prediabetes",TRUE,"Normal")</f>
        <v>Prediabetes</v>
      </c>
      <c r="F731" s="15" t="s">
        <v>10</v>
      </c>
      <c r="G731" s="15" t="s">
        <v>9</v>
      </c>
      <c r="H731" s="15" t="s">
        <v>9</v>
      </c>
      <c r="I731" s="15">
        <v>2</v>
      </c>
      <c r="J731" s="16" t="s">
        <v>9</v>
      </c>
    </row>
    <row r="732" spans="1:10" x14ac:dyDescent="0.3">
      <c r="A732" s="11" t="s">
        <v>741</v>
      </c>
      <c r="B732" s="12">
        <v>36.299999999999997</v>
      </c>
      <c r="C732" s="12" t="str" cm="1">
        <f t="array" ref="C732">_xlfn.IFS(Medical_Examinations!$B732&gt;=30,"Obesity",Medical_Examinations!$B732&gt;=25,"Overweight",Medical_Examinations!$B732&gt;=18.5,"Normal Weight",TRUE,"Underweight")</f>
        <v>Obesity</v>
      </c>
      <c r="D732" s="12">
        <v>5.79</v>
      </c>
      <c r="E732" s="12" t="str" cm="1">
        <f t="array" ref="E732">_xlfn.IFS(Medical_Examinations!$D732&gt;6.5,"Diabetes",Medical_Examinations!$D732&gt;5.7,"Prediabetes",TRUE,"Normal")</f>
        <v>Prediabetes</v>
      </c>
      <c r="F732" s="12" t="s">
        <v>10</v>
      </c>
      <c r="G732" s="12" t="s">
        <v>9</v>
      </c>
      <c r="H732" s="12" t="s">
        <v>9</v>
      </c>
      <c r="I732" s="12">
        <v>2</v>
      </c>
      <c r="J732" s="13" t="s">
        <v>9</v>
      </c>
    </row>
    <row r="733" spans="1:10" x14ac:dyDescent="0.3">
      <c r="A733" s="14" t="s">
        <v>742</v>
      </c>
      <c r="B733" s="15">
        <v>45.34</v>
      </c>
      <c r="C733" s="15" t="str" cm="1">
        <f t="array" ref="C733">_xlfn.IFS(Medical_Examinations!$B733&gt;=30,"Obesity",Medical_Examinations!$B733&gt;=25,"Overweight",Medical_Examinations!$B733&gt;=18.5,"Normal Weight",TRUE,"Underweight")</f>
        <v>Obesity</v>
      </c>
      <c r="D733" s="15">
        <v>5.69</v>
      </c>
      <c r="E733" s="15" t="str" cm="1">
        <f t="array" ref="E733">_xlfn.IFS(Medical_Examinations!$D733&gt;6.5,"Diabetes",Medical_Examinations!$D733&gt;5.7,"Prediabetes",TRUE,"Normal")</f>
        <v>Normal</v>
      </c>
      <c r="F733" s="15" t="s">
        <v>10</v>
      </c>
      <c r="G733" s="15" t="s">
        <v>9</v>
      </c>
      <c r="H733" s="15" t="s">
        <v>9</v>
      </c>
      <c r="I733" s="15">
        <v>0</v>
      </c>
      <c r="J733" s="16" t="s">
        <v>9</v>
      </c>
    </row>
    <row r="734" spans="1:10" x14ac:dyDescent="0.3">
      <c r="A734" s="11" t="s">
        <v>743</v>
      </c>
      <c r="B734" s="12">
        <v>31.8</v>
      </c>
      <c r="C734" s="12" t="str" cm="1">
        <f t="array" ref="C734">_xlfn.IFS(Medical_Examinations!$B734&gt;=30,"Obesity",Medical_Examinations!$B734&gt;=25,"Overweight",Medical_Examinations!$B734&gt;=18.5,"Normal Weight",TRUE,"Underweight")</f>
        <v>Obesity</v>
      </c>
      <c r="D734" s="12">
        <v>5.36</v>
      </c>
      <c r="E734" s="12" t="str" cm="1">
        <f t="array" ref="E734">_xlfn.IFS(Medical_Examinations!$D734&gt;6.5,"Diabetes",Medical_Examinations!$D734&gt;5.7,"Prediabetes",TRUE,"Normal")</f>
        <v>Normal</v>
      </c>
      <c r="F734" s="12" t="s">
        <v>10</v>
      </c>
      <c r="G734" s="12" t="s">
        <v>9</v>
      </c>
      <c r="H734" s="12" t="s">
        <v>9</v>
      </c>
      <c r="I734" s="12">
        <v>2</v>
      </c>
      <c r="J734" s="13" t="s">
        <v>9</v>
      </c>
    </row>
    <row r="735" spans="1:10" x14ac:dyDescent="0.3">
      <c r="A735" s="14" t="s">
        <v>744</v>
      </c>
      <c r="B735" s="15">
        <v>41.02</v>
      </c>
      <c r="C735" s="15" t="str" cm="1">
        <f t="array" ref="C735">_xlfn.IFS(Medical_Examinations!$B735&gt;=30,"Obesity",Medical_Examinations!$B735&gt;=25,"Overweight",Medical_Examinations!$B735&gt;=18.5,"Normal Weight",TRUE,"Underweight")</f>
        <v>Obesity</v>
      </c>
      <c r="D735" s="15">
        <v>11.37</v>
      </c>
      <c r="E735" s="15" t="str" cm="1">
        <f t="array" ref="E735">_xlfn.IFS(Medical_Examinations!$D735&gt;6.5,"Diabetes",Medical_Examinations!$D735&gt;5.7,"Prediabetes",TRUE,"Normal")</f>
        <v>Diabetes</v>
      </c>
      <c r="F735" s="15" t="s">
        <v>9</v>
      </c>
      <c r="G735" s="15" t="s">
        <v>9</v>
      </c>
      <c r="H735" s="15" t="s">
        <v>9</v>
      </c>
      <c r="I735" s="15">
        <v>0</v>
      </c>
      <c r="J735" s="16" t="s">
        <v>9</v>
      </c>
    </row>
    <row r="736" spans="1:10" x14ac:dyDescent="0.3">
      <c r="A736" s="11" t="s">
        <v>745</v>
      </c>
      <c r="B736" s="12">
        <v>32.68</v>
      </c>
      <c r="C736" s="12" t="str" cm="1">
        <f t="array" ref="C736">_xlfn.IFS(Medical_Examinations!$B736&gt;=30,"Obesity",Medical_Examinations!$B736&gt;=25,"Overweight",Medical_Examinations!$B736&gt;=18.5,"Normal Weight",TRUE,"Underweight")</f>
        <v>Obesity</v>
      </c>
      <c r="D736" s="12">
        <v>11.87</v>
      </c>
      <c r="E736" s="12" t="str" cm="1">
        <f t="array" ref="E736">_xlfn.IFS(Medical_Examinations!$D736&gt;6.5,"Diabetes",Medical_Examinations!$D736&gt;5.7,"Prediabetes",TRUE,"Normal")</f>
        <v>Diabetes</v>
      </c>
      <c r="F736" s="12" t="s">
        <v>9</v>
      </c>
      <c r="G736" s="12" t="s">
        <v>9</v>
      </c>
      <c r="H736" s="12" t="s">
        <v>9</v>
      </c>
      <c r="I736" s="12">
        <v>0</v>
      </c>
      <c r="J736" s="13" t="s">
        <v>9</v>
      </c>
    </row>
    <row r="737" spans="1:10" x14ac:dyDescent="0.3">
      <c r="A737" s="14" t="s">
        <v>746</v>
      </c>
      <c r="B737" s="15">
        <v>21.7</v>
      </c>
      <c r="C737" s="15" t="str" cm="1">
        <f t="array" ref="C737">_xlfn.IFS(Medical_Examinations!$B737&gt;=30,"Obesity",Medical_Examinations!$B737&gt;=25,"Overweight",Medical_Examinations!$B737&gt;=18.5,"Normal Weight",TRUE,"Underweight")</f>
        <v>Normal Weight</v>
      </c>
      <c r="D737" s="15">
        <v>4.9000000000000004</v>
      </c>
      <c r="E737" s="15" t="str" cm="1">
        <f t="array" ref="E737">_xlfn.IFS(Medical_Examinations!$D737&gt;6.5,"Diabetes",Medical_Examinations!$D737&gt;5.7,"Prediabetes",TRUE,"Normal")</f>
        <v>Normal</v>
      </c>
      <c r="F737" s="15" t="s">
        <v>9</v>
      </c>
      <c r="G737" s="15" t="s">
        <v>9</v>
      </c>
      <c r="H737" s="15" t="s">
        <v>19</v>
      </c>
      <c r="I737" s="15">
        <v>1</v>
      </c>
      <c r="J737" s="16" t="s">
        <v>10</v>
      </c>
    </row>
    <row r="738" spans="1:10" x14ac:dyDescent="0.3">
      <c r="A738" s="11" t="s">
        <v>747</v>
      </c>
      <c r="B738" s="12">
        <v>40.479999999999997</v>
      </c>
      <c r="C738" s="12" t="str" cm="1">
        <f t="array" ref="C738">_xlfn.IFS(Medical_Examinations!$B738&gt;=30,"Obesity",Medical_Examinations!$B738&gt;=25,"Overweight",Medical_Examinations!$B738&gt;=18.5,"Normal Weight",TRUE,"Underweight")</f>
        <v>Obesity</v>
      </c>
      <c r="D738" s="12">
        <v>6.7</v>
      </c>
      <c r="E738" s="12" t="str" cm="1">
        <f t="array" ref="E738">_xlfn.IFS(Medical_Examinations!$D738&gt;6.5,"Diabetes",Medical_Examinations!$D738&gt;5.7,"Prediabetes",TRUE,"Normal")</f>
        <v>Diabetes</v>
      </c>
      <c r="F738" s="12" t="s">
        <v>9</v>
      </c>
      <c r="G738" s="12" t="s">
        <v>9</v>
      </c>
      <c r="H738" s="12" t="s">
        <v>9</v>
      </c>
      <c r="I738" s="12">
        <v>3</v>
      </c>
      <c r="J738" s="13" t="s">
        <v>9</v>
      </c>
    </row>
    <row r="739" spans="1:10" x14ac:dyDescent="0.3">
      <c r="A739" s="14" t="s">
        <v>748</v>
      </c>
      <c r="B739" s="15">
        <v>34.5</v>
      </c>
      <c r="C739" s="15" t="str" cm="1">
        <f t="array" ref="C739">_xlfn.IFS(Medical_Examinations!$B739&gt;=30,"Obesity",Medical_Examinations!$B739&gt;=25,"Overweight",Medical_Examinations!$B739&gt;=18.5,"Normal Weight",TRUE,"Underweight")</f>
        <v>Obesity</v>
      </c>
      <c r="D739" s="15">
        <v>10.3</v>
      </c>
      <c r="E739" s="15" t="str" cm="1">
        <f t="array" ref="E739">_xlfn.IFS(Medical_Examinations!$D739&gt;6.5,"Diabetes",Medical_Examinations!$D739&gt;5.7,"Prediabetes",TRUE,"Normal")</f>
        <v>Diabetes</v>
      </c>
      <c r="F739" s="15" t="s">
        <v>9</v>
      </c>
      <c r="G739" s="15" t="s">
        <v>9</v>
      </c>
      <c r="H739" s="15" t="s">
        <v>9</v>
      </c>
      <c r="I739" s="15">
        <v>3</v>
      </c>
      <c r="J739" s="16" t="s">
        <v>9</v>
      </c>
    </row>
    <row r="740" spans="1:10" x14ac:dyDescent="0.3">
      <c r="A740" s="11" t="s">
        <v>749</v>
      </c>
      <c r="B740" s="12">
        <v>45.9</v>
      </c>
      <c r="C740" s="12" t="str" cm="1">
        <f t="array" ref="C740">_xlfn.IFS(Medical_Examinations!$B740&gt;=30,"Obesity",Medical_Examinations!$B740&gt;=25,"Overweight",Medical_Examinations!$B740&gt;=18.5,"Normal Weight",TRUE,"Underweight")</f>
        <v>Obesity</v>
      </c>
      <c r="D740" s="12">
        <v>11.14</v>
      </c>
      <c r="E740" s="12" t="str" cm="1">
        <f t="array" ref="E740">_xlfn.IFS(Medical_Examinations!$D740&gt;6.5,"Diabetes",Medical_Examinations!$D740&gt;5.7,"Prediabetes",TRUE,"Normal")</f>
        <v>Diabetes</v>
      </c>
      <c r="F740" s="12" t="s">
        <v>10</v>
      </c>
      <c r="G740" s="12" t="s">
        <v>9</v>
      </c>
      <c r="H740" s="12" t="s">
        <v>9</v>
      </c>
      <c r="I740" s="12">
        <v>1</v>
      </c>
      <c r="J740" s="13" t="s">
        <v>9</v>
      </c>
    </row>
    <row r="741" spans="1:10" x14ac:dyDescent="0.3">
      <c r="A741" s="14" t="s">
        <v>750</v>
      </c>
      <c r="B741" s="15">
        <v>33.479999999999997</v>
      </c>
      <c r="C741" s="15" t="str" cm="1">
        <f t="array" ref="C741">_xlfn.IFS(Medical_Examinations!$B741&gt;=30,"Obesity",Medical_Examinations!$B741&gt;=25,"Overweight",Medical_Examinations!$B741&gt;=18.5,"Normal Weight",TRUE,"Underweight")</f>
        <v>Obesity</v>
      </c>
      <c r="D741" s="15">
        <v>4.74</v>
      </c>
      <c r="E741" s="15" t="str" cm="1">
        <f t="array" ref="E741">_xlfn.IFS(Medical_Examinations!$D741&gt;6.5,"Diabetes",Medical_Examinations!$D741&gt;5.7,"Prediabetes",TRUE,"Normal")</f>
        <v>Normal</v>
      </c>
      <c r="F741" s="15" t="s">
        <v>10</v>
      </c>
      <c r="G741" s="15" t="s">
        <v>9</v>
      </c>
      <c r="H741" s="15" t="s">
        <v>9</v>
      </c>
      <c r="I741" s="15">
        <v>2</v>
      </c>
      <c r="J741" s="16" t="s">
        <v>9</v>
      </c>
    </row>
    <row r="742" spans="1:10" x14ac:dyDescent="0.3">
      <c r="A742" s="11" t="s">
        <v>751</v>
      </c>
      <c r="B742" s="12">
        <v>28.31</v>
      </c>
      <c r="C742" s="12" t="str" cm="1">
        <f t="array" ref="C742">_xlfn.IFS(Medical_Examinations!$B742&gt;=30,"Obesity",Medical_Examinations!$B742&gt;=25,"Overweight",Medical_Examinations!$B742&gt;=18.5,"Normal Weight",TRUE,"Underweight")</f>
        <v>Overweight</v>
      </c>
      <c r="D742" s="12">
        <v>5.96</v>
      </c>
      <c r="E742" s="12" t="str" cm="1">
        <f t="array" ref="E742">_xlfn.IFS(Medical_Examinations!$D742&gt;6.5,"Diabetes",Medical_Examinations!$D742&gt;5.7,"Prediabetes",TRUE,"Normal")</f>
        <v>Prediabetes</v>
      </c>
      <c r="F742" s="12" t="s">
        <v>10</v>
      </c>
      <c r="G742" s="12" t="s">
        <v>9</v>
      </c>
      <c r="H742" s="12" t="s">
        <v>9</v>
      </c>
      <c r="I742" s="12">
        <v>2</v>
      </c>
      <c r="J742" s="13" t="s">
        <v>9</v>
      </c>
    </row>
    <row r="743" spans="1:10" x14ac:dyDescent="0.3">
      <c r="A743" s="14" t="s">
        <v>752</v>
      </c>
      <c r="B743" s="15">
        <v>21.565000000000001</v>
      </c>
      <c r="C743" s="15" t="str" cm="1">
        <f t="array" ref="C743">_xlfn.IFS(Medical_Examinations!$B743&gt;=30,"Obesity",Medical_Examinations!$B743&gt;=25,"Overweight",Medical_Examinations!$B743&gt;=18.5,"Normal Weight",TRUE,"Underweight")</f>
        <v>Normal Weight</v>
      </c>
      <c r="D743" s="15">
        <v>4.95</v>
      </c>
      <c r="E743" s="15" t="str" cm="1">
        <f t="array" ref="E743">_xlfn.IFS(Medical_Examinations!$D743&gt;6.5,"Diabetes",Medical_Examinations!$D743&gt;5.7,"Prediabetes",TRUE,"Normal")</f>
        <v>Normal</v>
      </c>
      <c r="F743" s="15" t="s">
        <v>9</v>
      </c>
      <c r="G743" s="15" t="s">
        <v>10</v>
      </c>
      <c r="H743" s="15" t="s">
        <v>9</v>
      </c>
      <c r="I743" s="15">
        <v>1</v>
      </c>
      <c r="J743" s="16" t="s">
        <v>10</v>
      </c>
    </row>
    <row r="744" spans="1:10" x14ac:dyDescent="0.3">
      <c r="A744" s="11" t="s">
        <v>753</v>
      </c>
      <c r="B744" s="12">
        <v>35.590000000000003</v>
      </c>
      <c r="C744" s="12" t="str" cm="1">
        <f t="array" ref="C744">_xlfn.IFS(Medical_Examinations!$B744&gt;=30,"Obesity",Medical_Examinations!$B744&gt;=25,"Overweight",Medical_Examinations!$B744&gt;=18.5,"Normal Weight",TRUE,"Underweight")</f>
        <v>Obesity</v>
      </c>
      <c r="D744" s="12">
        <v>5.21</v>
      </c>
      <c r="E744" s="12" t="str" cm="1">
        <f t="array" ref="E744">_xlfn.IFS(Medical_Examinations!$D744&gt;6.5,"Diabetes",Medical_Examinations!$D744&gt;5.7,"Prediabetes",TRUE,"Normal")</f>
        <v>Normal</v>
      </c>
      <c r="F744" s="12" t="s">
        <v>10</v>
      </c>
      <c r="G744" s="12" t="s">
        <v>9</v>
      </c>
      <c r="H744" s="12" t="s">
        <v>19</v>
      </c>
      <c r="I744" s="12">
        <v>1</v>
      </c>
      <c r="J744" s="13" t="s">
        <v>9</v>
      </c>
    </row>
    <row r="745" spans="1:10" x14ac:dyDescent="0.3">
      <c r="A745" s="14" t="s">
        <v>754</v>
      </c>
      <c r="B745" s="15">
        <v>43.44</v>
      </c>
      <c r="C745" s="15" t="str" cm="1">
        <f t="array" ref="C745">_xlfn.IFS(Medical_Examinations!$B745&gt;=30,"Obesity",Medical_Examinations!$B745&gt;=25,"Overweight",Medical_Examinations!$B745&gt;=18.5,"Normal Weight",TRUE,"Underweight")</f>
        <v>Obesity</v>
      </c>
      <c r="D745" s="15">
        <v>4.8600000000000003</v>
      </c>
      <c r="E745" s="15" t="str" cm="1">
        <f t="array" ref="E745">_xlfn.IFS(Medical_Examinations!$D745&gt;6.5,"Diabetes",Medical_Examinations!$D745&gt;5.7,"Prediabetes",TRUE,"Normal")</f>
        <v>Normal</v>
      </c>
      <c r="F745" s="15" t="s">
        <v>10</v>
      </c>
      <c r="G745" s="15" t="s">
        <v>9</v>
      </c>
      <c r="H745" s="15" t="s">
        <v>9</v>
      </c>
      <c r="I745" s="15">
        <v>0</v>
      </c>
      <c r="J745" s="16" t="s">
        <v>9</v>
      </c>
    </row>
    <row r="746" spans="1:10" x14ac:dyDescent="0.3">
      <c r="A746" s="11" t="s">
        <v>755</v>
      </c>
      <c r="B746" s="12">
        <v>21.754999999999999</v>
      </c>
      <c r="C746" s="12" t="str" cm="1">
        <f t="array" ref="C746">_xlfn.IFS(Medical_Examinations!$B746&gt;=30,"Obesity",Medical_Examinations!$B746&gt;=25,"Overweight",Medical_Examinations!$B746&gt;=18.5,"Normal Weight",TRUE,"Underweight")</f>
        <v>Normal Weight</v>
      </c>
      <c r="D746" s="12">
        <v>7.79</v>
      </c>
      <c r="E746" s="12" t="str" cm="1">
        <f t="array" ref="E746">_xlfn.IFS(Medical_Examinations!$D746&gt;6.5,"Diabetes",Medical_Examinations!$D746&gt;5.7,"Prediabetes",TRUE,"Normal")</f>
        <v>Diabetes</v>
      </c>
      <c r="F746" s="12" t="s">
        <v>10</v>
      </c>
      <c r="G746" s="12" t="s">
        <v>9</v>
      </c>
      <c r="H746" s="12" t="s">
        <v>9</v>
      </c>
      <c r="I746" s="12">
        <v>0</v>
      </c>
      <c r="J746" s="13" t="s">
        <v>9</v>
      </c>
    </row>
    <row r="747" spans="1:10" x14ac:dyDescent="0.3">
      <c r="A747" s="14" t="s">
        <v>756</v>
      </c>
      <c r="B747" s="15">
        <v>44.55</v>
      </c>
      <c r="C747" s="15" t="str" cm="1">
        <f t="array" ref="C747">_xlfn.IFS(Medical_Examinations!$B747&gt;=30,"Obesity",Medical_Examinations!$B747&gt;=25,"Overweight",Medical_Examinations!$B747&gt;=18.5,"Normal Weight",TRUE,"Underweight")</f>
        <v>Obesity</v>
      </c>
      <c r="D747" s="15">
        <v>7.12</v>
      </c>
      <c r="E747" s="15" t="str" cm="1">
        <f t="array" ref="E747">_xlfn.IFS(Medical_Examinations!$D747&gt;6.5,"Diabetes",Medical_Examinations!$D747&gt;5.7,"Prediabetes",TRUE,"Normal")</f>
        <v>Diabetes</v>
      </c>
      <c r="F747" s="15" t="s">
        <v>10</v>
      </c>
      <c r="G747" s="15" t="s">
        <v>9</v>
      </c>
      <c r="H747" s="15" t="s">
        <v>9</v>
      </c>
      <c r="I747" s="15">
        <v>1</v>
      </c>
      <c r="J747" s="16" t="s">
        <v>9</v>
      </c>
    </row>
    <row r="748" spans="1:10" x14ac:dyDescent="0.3">
      <c r="A748" s="11" t="s">
        <v>757</v>
      </c>
      <c r="B748" s="12">
        <v>43.32</v>
      </c>
      <c r="C748" s="12" t="str" cm="1">
        <f t="array" ref="C748">_xlfn.IFS(Medical_Examinations!$B748&gt;=30,"Obesity",Medical_Examinations!$B748&gt;=25,"Overweight",Medical_Examinations!$B748&gt;=18.5,"Normal Weight",TRUE,"Underweight")</f>
        <v>Obesity</v>
      </c>
      <c r="D748" s="12">
        <v>4.67</v>
      </c>
      <c r="E748" s="12" t="str" cm="1">
        <f t="array" ref="E748">_xlfn.IFS(Medical_Examinations!$D748&gt;6.5,"Diabetes",Medical_Examinations!$D748&gt;5.7,"Prediabetes",TRUE,"Normal")</f>
        <v>Normal</v>
      </c>
      <c r="F748" s="12" t="s">
        <v>10</v>
      </c>
      <c r="G748" s="12" t="s">
        <v>9</v>
      </c>
      <c r="H748" s="12" t="s">
        <v>9</v>
      </c>
      <c r="I748" s="12">
        <v>0</v>
      </c>
      <c r="J748" s="13" t="s">
        <v>9</v>
      </c>
    </row>
    <row r="749" spans="1:10" x14ac:dyDescent="0.3">
      <c r="A749" s="14" t="s">
        <v>758</v>
      </c>
      <c r="B749" s="15">
        <v>31.23</v>
      </c>
      <c r="C749" s="15" t="str" cm="1">
        <f t="array" ref="C749">_xlfn.IFS(Medical_Examinations!$B749&gt;=30,"Obesity",Medical_Examinations!$B749&gt;=25,"Overweight",Medical_Examinations!$B749&gt;=18.5,"Normal Weight",TRUE,"Underweight")</f>
        <v>Obesity</v>
      </c>
      <c r="D749" s="15">
        <v>9.1199999999999992</v>
      </c>
      <c r="E749" s="15" t="str" cm="1">
        <f t="array" ref="E749">_xlfn.IFS(Medical_Examinations!$D749&gt;6.5,"Diabetes",Medical_Examinations!$D749&gt;5.7,"Prediabetes",TRUE,"Normal")</f>
        <v>Diabetes</v>
      </c>
      <c r="F749" s="15" t="s">
        <v>10</v>
      </c>
      <c r="G749" s="15" t="s">
        <v>9</v>
      </c>
      <c r="H749" s="15" t="s">
        <v>19</v>
      </c>
      <c r="I749" s="15">
        <v>1</v>
      </c>
      <c r="J749" s="16" t="s">
        <v>9</v>
      </c>
    </row>
    <row r="750" spans="1:10" x14ac:dyDescent="0.3">
      <c r="A750" s="11" t="s">
        <v>759</v>
      </c>
      <c r="B750" s="12">
        <v>42.81</v>
      </c>
      <c r="C750" s="12" t="str" cm="1">
        <f t="array" ref="C750">_xlfn.IFS(Medical_Examinations!$B750&gt;=30,"Obesity",Medical_Examinations!$B750&gt;=25,"Overweight",Medical_Examinations!$B750&gt;=18.5,"Normal Weight",TRUE,"Underweight")</f>
        <v>Obesity</v>
      </c>
      <c r="D750" s="12">
        <v>4.1500000000000004</v>
      </c>
      <c r="E750" s="12" t="str" cm="1">
        <f t="array" ref="E750">_xlfn.IFS(Medical_Examinations!$D750&gt;6.5,"Diabetes",Medical_Examinations!$D750&gt;5.7,"Prediabetes",TRUE,"Normal")</f>
        <v>Normal</v>
      </c>
      <c r="F750" s="12" t="s">
        <v>9</v>
      </c>
      <c r="G750" s="12" t="s">
        <v>9</v>
      </c>
      <c r="H750" s="12" t="s">
        <v>9</v>
      </c>
      <c r="I750" s="12">
        <v>1</v>
      </c>
      <c r="J750" s="13" t="s">
        <v>9</v>
      </c>
    </row>
    <row r="751" spans="1:10" x14ac:dyDescent="0.3">
      <c r="A751" s="14" t="s">
        <v>760</v>
      </c>
      <c r="B751" s="15">
        <v>35.909999999999997</v>
      </c>
      <c r="C751" s="15" t="str" cm="1">
        <f t="array" ref="C751">_xlfn.IFS(Medical_Examinations!$B751&gt;=30,"Obesity",Medical_Examinations!$B751&gt;=25,"Overweight",Medical_Examinations!$B751&gt;=18.5,"Normal Weight",TRUE,"Underweight")</f>
        <v>Obesity</v>
      </c>
      <c r="D751" s="15">
        <v>6.72</v>
      </c>
      <c r="E751" s="15" t="str" cm="1">
        <f t="array" ref="E751">_xlfn.IFS(Medical_Examinations!$D751&gt;6.5,"Diabetes",Medical_Examinations!$D751&gt;5.7,"Prediabetes",TRUE,"Normal")</f>
        <v>Diabetes</v>
      </c>
      <c r="F751" s="15" t="s">
        <v>10</v>
      </c>
      <c r="G751" s="15" t="s">
        <v>9</v>
      </c>
      <c r="H751" s="15" t="s">
        <v>9</v>
      </c>
      <c r="I751" s="15">
        <v>2</v>
      </c>
      <c r="J751" s="16" t="s">
        <v>9</v>
      </c>
    </row>
    <row r="752" spans="1:10" x14ac:dyDescent="0.3">
      <c r="A752" s="11" t="s">
        <v>761</v>
      </c>
      <c r="B752" s="12">
        <v>36.65</v>
      </c>
      <c r="C752" s="12" t="str" cm="1">
        <f t="array" ref="C752">_xlfn.IFS(Medical_Examinations!$B752&gt;=30,"Obesity",Medical_Examinations!$B752&gt;=25,"Overweight",Medical_Examinations!$B752&gt;=18.5,"Normal Weight",TRUE,"Underweight")</f>
        <v>Obesity</v>
      </c>
      <c r="D752" s="12">
        <v>5.01</v>
      </c>
      <c r="E752" s="12" t="str" cm="1">
        <f t="array" ref="E752">_xlfn.IFS(Medical_Examinations!$D752&gt;6.5,"Diabetes",Medical_Examinations!$D752&gt;5.7,"Prediabetes",TRUE,"Normal")</f>
        <v>Normal</v>
      </c>
      <c r="F752" s="12" t="s">
        <v>10</v>
      </c>
      <c r="G752" s="12" t="s">
        <v>9</v>
      </c>
      <c r="H752" s="12" t="s">
        <v>19</v>
      </c>
      <c r="I752" s="12">
        <v>1</v>
      </c>
      <c r="J752" s="13" t="s">
        <v>9</v>
      </c>
    </row>
    <row r="753" spans="1:10" x14ac:dyDescent="0.3">
      <c r="A753" s="14" t="s">
        <v>762</v>
      </c>
      <c r="B753" s="15">
        <v>22.04</v>
      </c>
      <c r="C753" s="15" t="str" cm="1">
        <f t="array" ref="C753">_xlfn.IFS(Medical_Examinations!$B753&gt;=30,"Obesity",Medical_Examinations!$B753&gt;=25,"Overweight",Medical_Examinations!$B753&gt;=18.5,"Normal Weight",TRUE,"Underweight")</f>
        <v>Normal Weight</v>
      </c>
      <c r="D753" s="15">
        <v>10.9</v>
      </c>
      <c r="E753" s="15" t="str" cm="1">
        <f t="array" ref="E753">_xlfn.IFS(Medical_Examinations!$D753&gt;6.5,"Diabetes",Medical_Examinations!$D753&gt;5.7,"Prediabetes",TRUE,"Normal")</f>
        <v>Diabetes</v>
      </c>
      <c r="F753" s="15" t="s">
        <v>10</v>
      </c>
      <c r="G753" s="15" t="s">
        <v>9</v>
      </c>
      <c r="H753" s="15" t="s">
        <v>9</v>
      </c>
      <c r="I753" s="15">
        <v>2</v>
      </c>
      <c r="J753" s="16" t="s">
        <v>9</v>
      </c>
    </row>
    <row r="754" spans="1:10" x14ac:dyDescent="0.3">
      <c r="A754" s="11" t="s">
        <v>763</v>
      </c>
      <c r="B754" s="12">
        <v>31.824999999999999</v>
      </c>
      <c r="C754" s="12" t="str" cm="1">
        <f t="array" ref="C754">_xlfn.IFS(Medical_Examinations!$B754&gt;=30,"Obesity",Medical_Examinations!$B754&gt;=25,"Overweight",Medical_Examinations!$B754&gt;=18.5,"Normal Weight",TRUE,"Underweight")</f>
        <v>Obesity</v>
      </c>
      <c r="D754" s="12">
        <v>5.52</v>
      </c>
      <c r="E754" s="12" t="str" cm="1">
        <f t="array" ref="E754">_xlfn.IFS(Medical_Examinations!$D754&gt;6.5,"Diabetes",Medical_Examinations!$D754&gt;5.7,"Prediabetes",TRUE,"Normal")</f>
        <v>Normal</v>
      </c>
      <c r="F754" s="12" t="s">
        <v>10</v>
      </c>
      <c r="G754" s="12" t="s">
        <v>9</v>
      </c>
      <c r="H754" s="12" t="s">
        <v>9</v>
      </c>
      <c r="I754" s="12">
        <v>1</v>
      </c>
      <c r="J754" s="13" t="s">
        <v>9</v>
      </c>
    </row>
    <row r="755" spans="1:10" x14ac:dyDescent="0.3">
      <c r="A755" s="14" t="s">
        <v>764</v>
      </c>
      <c r="B755" s="15">
        <v>53.58</v>
      </c>
      <c r="C755" s="15" t="str" cm="1">
        <f t="array" ref="C755">_xlfn.IFS(Medical_Examinations!$B755&gt;=30,"Obesity",Medical_Examinations!$B755&gt;=25,"Overweight",Medical_Examinations!$B755&gt;=18.5,"Normal Weight",TRUE,"Underweight")</f>
        <v>Obesity</v>
      </c>
      <c r="D755" s="15">
        <v>4.55</v>
      </c>
      <c r="E755" s="15" t="str" cm="1">
        <f t="array" ref="E755">_xlfn.IFS(Medical_Examinations!$D755&gt;6.5,"Diabetes",Medical_Examinations!$D755&gt;5.7,"Prediabetes",TRUE,"Normal")</f>
        <v>Normal</v>
      </c>
      <c r="F755" s="15" t="s">
        <v>9</v>
      </c>
      <c r="G755" s="15" t="s">
        <v>9</v>
      </c>
      <c r="H755" s="15" t="s">
        <v>9</v>
      </c>
      <c r="I755" s="15">
        <v>1</v>
      </c>
      <c r="J755" s="16" t="s">
        <v>9</v>
      </c>
    </row>
    <row r="756" spans="1:10" x14ac:dyDescent="0.3">
      <c r="A756" s="11" t="s">
        <v>765</v>
      </c>
      <c r="B756" s="12">
        <v>34.299999999999997</v>
      </c>
      <c r="C756" s="12" t="str" cm="1">
        <f t="array" ref="C756">_xlfn.IFS(Medical_Examinations!$B756&gt;=30,"Obesity",Medical_Examinations!$B756&gt;=25,"Overweight",Medical_Examinations!$B756&gt;=18.5,"Normal Weight",TRUE,"Underweight")</f>
        <v>Obesity</v>
      </c>
      <c r="D756" s="12">
        <v>11.76</v>
      </c>
      <c r="E756" s="12" t="str" cm="1">
        <f t="array" ref="E756">_xlfn.IFS(Medical_Examinations!$D756&gt;6.5,"Diabetes",Medical_Examinations!$D756&gt;5.7,"Prediabetes",TRUE,"Normal")</f>
        <v>Diabetes</v>
      </c>
      <c r="F756" s="12" t="s">
        <v>9</v>
      </c>
      <c r="G756" s="12" t="s">
        <v>9</v>
      </c>
      <c r="H756" s="12" t="s">
        <v>9</v>
      </c>
      <c r="I756" s="12">
        <v>0</v>
      </c>
      <c r="J756" s="13" t="s">
        <v>9</v>
      </c>
    </row>
    <row r="757" spans="1:10" x14ac:dyDescent="0.3">
      <c r="A757" s="14" t="s">
        <v>766</v>
      </c>
      <c r="B757" s="15">
        <v>32.11</v>
      </c>
      <c r="C757" s="15" t="str" cm="1">
        <f t="array" ref="C757">_xlfn.IFS(Medical_Examinations!$B757&gt;=30,"Obesity",Medical_Examinations!$B757&gt;=25,"Overweight",Medical_Examinations!$B757&gt;=18.5,"Normal Weight",TRUE,"Underweight")</f>
        <v>Obesity</v>
      </c>
      <c r="D757" s="15">
        <v>7.06</v>
      </c>
      <c r="E757" s="15" t="str" cm="1">
        <f t="array" ref="E757">_xlfn.IFS(Medical_Examinations!$D757&gt;6.5,"Diabetes",Medical_Examinations!$D757&gt;5.7,"Prediabetes",TRUE,"Normal")</f>
        <v>Diabetes</v>
      </c>
      <c r="F757" s="15" t="s">
        <v>9</v>
      </c>
      <c r="G757" s="15" t="s">
        <v>9</v>
      </c>
      <c r="H757" s="15" t="s">
        <v>9</v>
      </c>
      <c r="I757" s="15">
        <v>0</v>
      </c>
      <c r="J757" s="16" t="s">
        <v>9</v>
      </c>
    </row>
    <row r="758" spans="1:10" x14ac:dyDescent="0.3">
      <c r="A758" s="11" t="s">
        <v>767</v>
      </c>
      <c r="B758" s="12">
        <v>31.78</v>
      </c>
      <c r="C758" s="12" t="str" cm="1">
        <f t="array" ref="C758">_xlfn.IFS(Medical_Examinations!$B758&gt;=30,"Obesity",Medical_Examinations!$B758&gt;=25,"Overweight",Medical_Examinations!$B758&gt;=18.5,"Normal Weight",TRUE,"Underweight")</f>
        <v>Obesity</v>
      </c>
      <c r="D758" s="12">
        <v>11.35</v>
      </c>
      <c r="E758" s="12" t="str" cm="1">
        <f t="array" ref="E758">_xlfn.IFS(Medical_Examinations!$D758&gt;6.5,"Diabetes",Medical_Examinations!$D758&gt;5.7,"Prediabetes",TRUE,"Normal")</f>
        <v>Diabetes</v>
      </c>
      <c r="F758" s="12" t="s">
        <v>10</v>
      </c>
      <c r="G758" s="12" t="s">
        <v>9</v>
      </c>
      <c r="H758" s="12" t="s">
        <v>19</v>
      </c>
      <c r="I758" s="12">
        <v>1</v>
      </c>
      <c r="J758" s="13" t="s">
        <v>9</v>
      </c>
    </row>
    <row r="759" spans="1:10" x14ac:dyDescent="0.3">
      <c r="A759" s="14" t="s">
        <v>768</v>
      </c>
      <c r="B759" s="15">
        <v>46.89</v>
      </c>
      <c r="C759" s="15" t="str" cm="1">
        <f t="array" ref="C759">_xlfn.IFS(Medical_Examinations!$B759&gt;=30,"Obesity",Medical_Examinations!$B759&gt;=25,"Overweight",Medical_Examinations!$B759&gt;=18.5,"Normal Weight",TRUE,"Underweight")</f>
        <v>Obesity</v>
      </c>
      <c r="D759" s="15">
        <v>5.52</v>
      </c>
      <c r="E759" s="15" t="str" cm="1">
        <f t="array" ref="E759">_xlfn.IFS(Medical_Examinations!$D759&gt;6.5,"Diabetes",Medical_Examinations!$D759&gt;5.7,"Prediabetes",TRUE,"Normal")</f>
        <v>Normal</v>
      </c>
      <c r="F759" s="15" t="s">
        <v>9</v>
      </c>
      <c r="G759" s="15" t="s">
        <v>9</v>
      </c>
      <c r="H759" s="15" t="s">
        <v>9</v>
      </c>
      <c r="I759" s="15">
        <v>0</v>
      </c>
      <c r="J759" s="16" t="s">
        <v>9</v>
      </c>
    </row>
    <row r="760" spans="1:10" x14ac:dyDescent="0.3">
      <c r="A760" s="11" t="s">
        <v>769</v>
      </c>
      <c r="B760" s="12">
        <v>39.35</v>
      </c>
      <c r="C760" s="12" t="str" cm="1">
        <f t="array" ref="C760">_xlfn.IFS(Medical_Examinations!$B760&gt;=30,"Obesity",Medical_Examinations!$B760&gt;=25,"Overweight",Medical_Examinations!$B760&gt;=18.5,"Normal Weight",TRUE,"Underweight")</f>
        <v>Obesity</v>
      </c>
      <c r="D760" s="12">
        <v>7.86</v>
      </c>
      <c r="E760" s="12" t="str" cm="1">
        <f t="array" ref="E760">_xlfn.IFS(Medical_Examinations!$D760&gt;6.5,"Diabetes",Medical_Examinations!$D760&gt;5.7,"Prediabetes",TRUE,"Normal")</f>
        <v>Diabetes</v>
      </c>
      <c r="F760" s="12" t="s">
        <v>10</v>
      </c>
      <c r="G760" s="12" t="s">
        <v>9</v>
      </c>
      <c r="H760" s="12" t="s">
        <v>9</v>
      </c>
      <c r="I760" s="12">
        <v>1</v>
      </c>
      <c r="J760" s="13" t="s">
        <v>9</v>
      </c>
    </row>
    <row r="761" spans="1:10" x14ac:dyDescent="0.3">
      <c r="A761" s="14" t="s">
        <v>770</v>
      </c>
      <c r="B761" s="15">
        <v>39.200000000000003</v>
      </c>
      <c r="C761" s="15" t="str" cm="1">
        <f t="array" ref="C761">_xlfn.IFS(Medical_Examinations!$B761&gt;=30,"Obesity",Medical_Examinations!$B761&gt;=25,"Overweight",Medical_Examinations!$B761&gt;=18.5,"Normal Weight",TRUE,"Underweight")</f>
        <v>Obesity</v>
      </c>
      <c r="D761" s="15">
        <v>11.38</v>
      </c>
      <c r="E761" s="15" t="str" cm="1">
        <f t="array" ref="E761">_xlfn.IFS(Medical_Examinations!$D761&gt;6.5,"Diabetes",Medical_Examinations!$D761&gt;5.7,"Prediabetes",TRUE,"Normal")</f>
        <v>Diabetes</v>
      </c>
      <c r="F761" s="15" t="s">
        <v>9</v>
      </c>
      <c r="G761" s="15" t="s">
        <v>9</v>
      </c>
      <c r="H761" s="15" t="s">
        <v>9</v>
      </c>
      <c r="I761" s="15">
        <v>0</v>
      </c>
      <c r="J761" s="16" t="s">
        <v>9</v>
      </c>
    </row>
    <row r="762" spans="1:10" x14ac:dyDescent="0.3">
      <c r="A762" s="11" t="s">
        <v>771</v>
      </c>
      <c r="B762" s="12">
        <v>39.159999999999997</v>
      </c>
      <c r="C762" s="12" t="str" cm="1">
        <f t="array" ref="C762">_xlfn.IFS(Medical_Examinations!$B762&gt;=30,"Obesity",Medical_Examinations!$B762&gt;=25,"Overweight",Medical_Examinations!$B762&gt;=18.5,"Normal Weight",TRUE,"Underweight")</f>
        <v>Obesity</v>
      </c>
      <c r="D762" s="12">
        <v>10.48</v>
      </c>
      <c r="E762" s="12" t="str" cm="1">
        <f t="array" ref="E762">_xlfn.IFS(Medical_Examinations!$D762&gt;6.5,"Diabetes",Medical_Examinations!$D762&gt;5.7,"Prediabetes",TRUE,"Normal")</f>
        <v>Diabetes</v>
      </c>
      <c r="F762" s="12" t="s">
        <v>9</v>
      </c>
      <c r="G762" s="12" t="s">
        <v>9</v>
      </c>
      <c r="H762" s="12" t="s">
        <v>9</v>
      </c>
      <c r="I762" s="12">
        <v>0</v>
      </c>
      <c r="J762" s="13" t="s">
        <v>9</v>
      </c>
    </row>
    <row r="763" spans="1:10" x14ac:dyDescent="0.3">
      <c r="A763" s="14" t="s">
        <v>772</v>
      </c>
      <c r="B763" s="15">
        <v>44.1</v>
      </c>
      <c r="C763" s="15" t="str" cm="1">
        <f t="array" ref="C763">_xlfn.IFS(Medical_Examinations!$B763&gt;=30,"Obesity",Medical_Examinations!$B763&gt;=25,"Overweight",Medical_Examinations!$B763&gt;=18.5,"Normal Weight",TRUE,"Underweight")</f>
        <v>Obesity</v>
      </c>
      <c r="D763" s="15">
        <v>5.04</v>
      </c>
      <c r="E763" s="15" t="str" cm="1">
        <f t="array" ref="E763">_xlfn.IFS(Medical_Examinations!$D763&gt;6.5,"Diabetes",Medical_Examinations!$D763&gt;5.7,"Prediabetes",TRUE,"Normal")</f>
        <v>Normal</v>
      </c>
      <c r="F763" s="15" t="s">
        <v>10</v>
      </c>
      <c r="G763" s="15" t="s">
        <v>9</v>
      </c>
      <c r="H763" s="15" t="s">
        <v>9</v>
      </c>
      <c r="I763" s="15">
        <v>0</v>
      </c>
      <c r="J763" s="16" t="s">
        <v>9</v>
      </c>
    </row>
    <row r="764" spans="1:10" x14ac:dyDescent="0.3">
      <c r="A764" s="11" t="s">
        <v>773</v>
      </c>
      <c r="B764" s="12">
        <v>33.200000000000003</v>
      </c>
      <c r="C764" s="12" t="str" cm="1">
        <f t="array" ref="C764">_xlfn.IFS(Medical_Examinations!$B764&gt;=30,"Obesity",Medical_Examinations!$B764&gt;=25,"Overweight",Medical_Examinations!$B764&gt;=18.5,"Normal Weight",TRUE,"Underweight")</f>
        <v>Obesity</v>
      </c>
      <c r="D764" s="12">
        <v>9.06</v>
      </c>
      <c r="E764" s="12" t="str" cm="1">
        <f t="array" ref="E764">_xlfn.IFS(Medical_Examinations!$D764&gt;6.5,"Diabetes",Medical_Examinations!$D764&gt;5.7,"Prediabetes",TRUE,"Normal")</f>
        <v>Diabetes</v>
      </c>
      <c r="F764" s="12" t="s">
        <v>9</v>
      </c>
      <c r="G764" s="12" t="s">
        <v>9</v>
      </c>
      <c r="H764" s="12" t="s">
        <v>9</v>
      </c>
      <c r="I764" s="12">
        <v>0</v>
      </c>
      <c r="J764" s="13" t="s">
        <v>9</v>
      </c>
    </row>
    <row r="765" spans="1:10" x14ac:dyDescent="0.3">
      <c r="A765" s="14" t="s">
        <v>774</v>
      </c>
      <c r="B765" s="15">
        <v>29.92</v>
      </c>
      <c r="C765" s="15" t="str" cm="1">
        <f t="array" ref="C765">_xlfn.IFS(Medical_Examinations!$B765&gt;=30,"Obesity",Medical_Examinations!$B765&gt;=25,"Overweight",Medical_Examinations!$B765&gt;=18.5,"Normal Weight",TRUE,"Underweight")</f>
        <v>Overweight</v>
      </c>
      <c r="D765" s="15">
        <v>11.07</v>
      </c>
      <c r="E765" s="15" t="str" cm="1">
        <f t="array" ref="E765">_xlfn.IFS(Medical_Examinations!$D765&gt;6.5,"Diabetes",Medical_Examinations!$D765&gt;5.7,"Prediabetes",TRUE,"Normal")</f>
        <v>Diabetes</v>
      </c>
      <c r="F765" s="15" t="s">
        <v>9</v>
      </c>
      <c r="G765" s="15" t="s">
        <v>9</v>
      </c>
      <c r="H765" s="15" t="s">
        <v>9</v>
      </c>
      <c r="I765" s="15">
        <v>0</v>
      </c>
      <c r="J765" s="16" t="s">
        <v>9</v>
      </c>
    </row>
    <row r="766" spans="1:10" x14ac:dyDescent="0.3">
      <c r="A766" s="11" t="s">
        <v>775</v>
      </c>
      <c r="B766" s="12">
        <v>25</v>
      </c>
      <c r="C766" s="12" t="str" cm="1">
        <f t="array" ref="C766">_xlfn.IFS(Medical_Examinations!$B766&gt;=30,"Obesity",Medical_Examinations!$B766&gt;=25,"Overweight",Medical_Examinations!$B766&gt;=18.5,"Normal Weight",TRUE,"Underweight")</f>
        <v>Overweight</v>
      </c>
      <c r="D766" s="12">
        <v>10.45</v>
      </c>
      <c r="E766" s="12" t="str" cm="1">
        <f t="array" ref="E766">_xlfn.IFS(Medical_Examinations!$D766&gt;6.5,"Diabetes",Medical_Examinations!$D766&gt;5.7,"Prediabetes",TRUE,"Normal")</f>
        <v>Diabetes</v>
      </c>
      <c r="F766" s="12" t="s">
        <v>9</v>
      </c>
      <c r="G766" s="12" t="s">
        <v>9</v>
      </c>
      <c r="H766" s="12" t="s">
        <v>9</v>
      </c>
      <c r="I766" s="12">
        <v>0</v>
      </c>
      <c r="J766" s="13" t="s">
        <v>9</v>
      </c>
    </row>
    <row r="767" spans="1:10" x14ac:dyDescent="0.3">
      <c r="A767" s="14" t="s">
        <v>776</v>
      </c>
      <c r="B767" s="15">
        <v>38.869999999999997</v>
      </c>
      <c r="C767" s="15" t="str" cm="1">
        <f t="array" ref="C767">_xlfn.IFS(Medical_Examinations!$B767&gt;=30,"Obesity",Medical_Examinations!$B767&gt;=25,"Overweight",Medical_Examinations!$B767&gt;=18.5,"Normal Weight",TRUE,"Underweight")</f>
        <v>Obesity</v>
      </c>
      <c r="D767" s="15">
        <v>8.6300000000000008</v>
      </c>
      <c r="E767" s="15" t="str" cm="1">
        <f t="array" ref="E767">_xlfn.IFS(Medical_Examinations!$D767&gt;6.5,"Diabetes",Medical_Examinations!$D767&gt;5.7,"Prediabetes",TRUE,"Normal")</f>
        <v>Diabetes</v>
      </c>
      <c r="F767" s="15" t="s">
        <v>10</v>
      </c>
      <c r="G767" s="15" t="s">
        <v>9</v>
      </c>
      <c r="H767" s="15" t="s">
        <v>9</v>
      </c>
      <c r="I767" s="15">
        <v>1</v>
      </c>
      <c r="J767" s="16" t="s">
        <v>9</v>
      </c>
    </row>
    <row r="768" spans="1:10" x14ac:dyDescent="0.3">
      <c r="A768" s="11" t="s">
        <v>777</v>
      </c>
      <c r="B768" s="12">
        <v>32.299999999999997</v>
      </c>
      <c r="C768" s="12" t="str" cm="1">
        <f t="array" ref="C768">_xlfn.IFS(Medical_Examinations!$B768&gt;=30,"Obesity",Medical_Examinations!$B768&gt;=25,"Overweight",Medical_Examinations!$B768&gt;=18.5,"Normal Weight",TRUE,"Underweight")</f>
        <v>Obesity</v>
      </c>
      <c r="D768" s="12">
        <v>5.28</v>
      </c>
      <c r="E768" s="12" t="str" cm="1">
        <f t="array" ref="E768">_xlfn.IFS(Medical_Examinations!$D768&gt;6.5,"Diabetes",Medical_Examinations!$D768&gt;5.7,"Prediabetes",TRUE,"Normal")</f>
        <v>Normal</v>
      </c>
      <c r="F768" s="12" t="s">
        <v>10</v>
      </c>
      <c r="G768" s="12" t="s">
        <v>9</v>
      </c>
      <c r="H768" s="12" t="s">
        <v>9</v>
      </c>
      <c r="I768" s="12">
        <v>2</v>
      </c>
      <c r="J768" s="13" t="s">
        <v>9</v>
      </c>
    </row>
    <row r="769" spans="1:10" x14ac:dyDescent="0.3">
      <c r="A769" s="14" t="s">
        <v>778</v>
      </c>
      <c r="B769" s="15">
        <v>31.16</v>
      </c>
      <c r="C769" s="15" t="str" cm="1">
        <f t="array" ref="C769">_xlfn.IFS(Medical_Examinations!$B769&gt;=30,"Obesity",Medical_Examinations!$B769&gt;=25,"Overweight",Medical_Examinations!$B769&gt;=18.5,"Normal Weight",TRUE,"Underweight")</f>
        <v>Obesity</v>
      </c>
      <c r="D769" s="15">
        <v>7.49</v>
      </c>
      <c r="E769" s="15" t="str" cm="1">
        <f t="array" ref="E769">_xlfn.IFS(Medical_Examinations!$D769&gt;6.5,"Diabetes",Medical_Examinations!$D769&gt;5.7,"Prediabetes",TRUE,"Normal")</f>
        <v>Diabetes</v>
      </c>
      <c r="F769" s="15" t="s">
        <v>10</v>
      </c>
      <c r="G769" s="15" t="s">
        <v>9</v>
      </c>
      <c r="H769" s="15" t="s">
        <v>9</v>
      </c>
      <c r="I769" s="15">
        <v>2</v>
      </c>
      <c r="J769" s="16" t="s">
        <v>9</v>
      </c>
    </row>
    <row r="770" spans="1:10" x14ac:dyDescent="0.3">
      <c r="A770" s="11" t="s">
        <v>779</v>
      </c>
      <c r="B770" s="12">
        <v>54.59</v>
      </c>
      <c r="C770" s="12" t="str" cm="1">
        <f t="array" ref="C770">_xlfn.IFS(Medical_Examinations!$B770&gt;=30,"Obesity",Medical_Examinations!$B770&gt;=25,"Overweight",Medical_Examinations!$B770&gt;=18.5,"Normal Weight",TRUE,"Underweight")</f>
        <v>Obesity</v>
      </c>
      <c r="D770" s="12">
        <v>4.2699999999999996</v>
      </c>
      <c r="E770" s="12" t="str" cm="1">
        <f t="array" ref="E770">_xlfn.IFS(Medical_Examinations!$D770&gt;6.5,"Diabetes",Medical_Examinations!$D770&gt;5.7,"Prediabetes",TRUE,"Normal")</f>
        <v>Normal</v>
      </c>
      <c r="F770" s="12" t="s">
        <v>9</v>
      </c>
      <c r="G770" s="12" t="s">
        <v>9</v>
      </c>
      <c r="H770" s="12" t="s">
        <v>9</v>
      </c>
      <c r="I770" s="12">
        <v>0</v>
      </c>
      <c r="J770" s="13" t="s">
        <v>9</v>
      </c>
    </row>
    <row r="771" spans="1:10" x14ac:dyDescent="0.3">
      <c r="A771" s="14" t="s">
        <v>780</v>
      </c>
      <c r="B771" s="15">
        <v>21.09</v>
      </c>
      <c r="C771" s="15" t="str" cm="1">
        <f t="array" ref="C771">_xlfn.IFS(Medical_Examinations!$B771&gt;=30,"Obesity",Medical_Examinations!$B771&gt;=25,"Overweight",Medical_Examinations!$B771&gt;=18.5,"Normal Weight",TRUE,"Underweight")</f>
        <v>Normal Weight</v>
      </c>
      <c r="D771" s="15">
        <v>9.2200000000000006</v>
      </c>
      <c r="E771" s="15" t="str" cm="1">
        <f t="array" ref="E771">_xlfn.IFS(Medical_Examinations!$D771&gt;6.5,"Diabetes",Medical_Examinations!$D771&gt;5.7,"Prediabetes",TRUE,"Normal")</f>
        <v>Diabetes</v>
      </c>
      <c r="F771" s="15" t="s">
        <v>10</v>
      </c>
      <c r="G771" s="15" t="s">
        <v>9</v>
      </c>
      <c r="H771" s="15" t="s">
        <v>9</v>
      </c>
      <c r="I771" s="15">
        <v>2</v>
      </c>
      <c r="J771" s="16" t="s">
        <v>9</v>
      </c>
    </row>
    <row r="772" spans="1:10" x14ac:dyDescent="0.3">
      <c r="A772" s="11" t="s">
        <v>781</v>
      </c>
      <c r="B772" s="12">
        <v>52.41</v>
      </c>
      <c r="C772" s="12" t="str" cm="1">
        <f t="array" ref="C772">_xlfn.IFS(Medical_Examinations!$B772&gt;=30,"Obesity",Medical_Examinations!$B772&gt;=25,"Overweight",Medical_Examinations!$B772&gt;=18.5,"Normal Weight",TRUE,"Underweight")</f>
        <v>Obesity</v>
      </c>
      <c r="D772" s="12">
        <v>5.99</v>
      </c>
      <c r="E772" s="12" t="str" cm="1">
        <f t="array" ref="E772">_xlfn.IFS(Medical_Examinations!$D772&gt;6.5,"Diabetes",Medical_Examinations!$D772&gt;5.7,"Prediabetes",TRUE,"Normal")</f>
        <v>Prediabetes</v>
      </c>
      <c r="F772" s="12" t="s">
        <v>9</v>
      </c>
      <c r="G772" s="12" t="s">
        <v>9</v>
      </c>
      <c r="H772" s="12" t="s">
        <v>9</v>
      </c>
      <c r="I772" s="12">
        <v>1</v>
      </c>
      <c r="J772" s="13" t="s">
        <v>9</v>
      </c>
    </row>
    <row r="773" spans="1:10" x14ac:dyDescent="0.3">
      <c r="A773" s="14" t="s">
        <v>782</v>
      </c>
      <c r="B773" s="15">
        <v>41.47</v>
      </c>
      <c r="C773" s="15" t="str" cm="1">
        <f t="array" ref="C773">_xlfn.IFS(Medical_Examinations!$B773&gt;=30,"Obesity",Medical_Examinations!$B773&gt;=25,"Overweight",Medical_Examinations!$B773&gt;=18.5,"Normal Weight",TRUE,"Underweight")</f>
        <v>Obesity</v>
      </c>
      <c r="D773" s="15">
        <v>5.86</v>
      </c>
      <c r="E773" s="15" t="str" cm="1">
        <f t="array" ref="E773">_xlfn.IFS(Medical_Examinations!$D773&gt;6.5,"Diabetes",Medical_Examinations!$D773&gt;5.7,"Prediabetes",TRUE,"Normal")</f>
        <v>Prediabetes</v>
      </c>
      <c r="F773" s="15" t="s">
        <v>10</v>
      </c>
      <c r="G773" s="15" t="s">
        <v>9</v>
      </c>
      <c r="H773" s="15" t="s">
        <v>9</v>
      </c>
      <c r="I773" s="15">
        <v>2</v>
      </c>
      <c r="J773" s="16" t="s">
        <v>9</v>
      </c>
    </row>
    <row r="774" spans="1:10" x14ac:dyDescent="0.3">
      <c r="A774" s="11" t="s">
        <v>783</v>
      </c>
      <c r="B774" s="12">
        <v>33.1</v>
      </c>
      <c r="C774" s="12" t="str" cm="1">
        <f t="array" ref="C774">_xlfn.IFS(Medical_Examinations!$B774&gt;=30,"Obesity",Medical_Examinations!$B774&gt;=25,"Overweight",Medical_Examinations!$B774&gt;=18.5,"Normal Weight",TRUE,"Underweight")</f>
        <v>Obesity</v>
      </c>
      <c r="D774" s="12">
        <v>5.19</v>
      </c>
      <c r="E774" s="12" t="str" cm="1">
        <f t="array" ref="E774">_xlfn.IFS(Medical_Examinations!$D774&gt;6.5,"Diabetes",Medical_Examinations!$D774&gt;5.7,"Prediabetes",TRUE,"Normal")</f>
        <v>Normal</v>
      </c>
      <c r="F774" s="12" t="s">
        <v>10</v>
      </c>
      <c r="G774" s="12" t="s">
        <v>9</v>
      </c>
      <c r="H774" s="12" t="s">
        <v>9</v>
      </c>
      <c r="I774" s="12">
        <v>2</v>
      </c>
      <c r="J774" s="13" t="s">
        <v>9</v>
      </c>
    </row>
    <row r="775" spans="1:10" x14ac:dyDescent="0.3">
      <c r="A775" s="14" t="s">
        <v>784</v>
      </c>
      <c r="B775" s="15">
        <v>30.8</v>
      </c>
      <c r="C775" s="15" t="str" cm="1">
        <f t="array" ref="C775">_xlfn.IFS(Medical_Examinations!$B775&gt;=30,"Obesity",Medical_Examinations!$B775&gt;=25,"Overweight",Medical_Examinations!$B775&gt;=18.5,"Normal Weight",TRUE,"Underweight")</f>
        <v>Obesity</v>
      </c>
      <c r="D775" s="15">
        <v>4.37</v>
      </c>
      <c r="E775" s="15" t="str" cm="1">
        <f t="array" ref="E775">_xlfn.IFS(Medical_Examinations!$D775&gt;6.5,"Diabetes",Medical_Examinations!$D775&gt;5.7,"Prediabetes",TRUE,"Normal")</f>
        <v>Normal</v>
      </c>
      <c r="F775" s="15" t="s">
        <v>10</v>
      </c>
      <c r="G775" s="15" t="s">
        <v>9</v>
      </c>
      <c r="H775" s="15" t="s">
        <v>9</v>
      </c>
      <c r="I775" s="15">
        <v>2</v>
      </c>
      <c r="J775" s="16" t="s">
        <v>9</v>
      </c>
    </row>
    <row r="776" spans="1:10" x14ac:dyDescent="0.3">
      <c r="A776" s="11" t="s">
        <v>785</v>
      </c>
      <c r="B776" s="12">
        <v>42.06</v>
      </c>
      <c r="C776" s="12" t="str" cm="1">
        <f t="array" ref="C776">_xlfn.IFS(Medical_Examinations!$B776&gt;=30,"Obesity",Medical_Examinations!$B776&gt;=25,"Overweight",Medical_Examinations!$B776&gt;=18.5,"Normal Weight",TRUE,"Underweight")</f>
        <v>Obesity</v>
      </c>
      <c r="D776" s="12">
        <v>5.32</v>
      </c>
      <c r="E776" s="12" t="str" cm="1">
        <f t="array" ref="E776">_xlfn.IFS(Medical_Examinations!$D776&gt;6.5,"Diabetes",Medical_Examinations!$D776&gt;5.7,"Prediabetes",TRUE,"Normal")</f>
        <v>Normal</v>
      </c>
      <c r="F776" s="12" t="s">
        <v>9</v>
      </c>
      <c r="G776" s="12" t="s">
        <v>9</v>
      </c>
      <c r="H776" s="12" t="s">
        <v>9</v>
      </c>
      <c r="I776" s="12">
        <v>1</v>
      </c>
      <c r="J776" s="13" t="s">
        <v>9</v>
      </c>
    </row>
    <row r="777" spans="1:10" x14ac:dyDescent="0.3">
      <c r="A777" s="14" t="s">
        <v>786</v>
      </c>
      <c r="B777" s="15">
        <v>39.270000000000003</v>
      </c>
      <c r="C777" s="15" t="str" cm="1">
        <f t="array" ref="C777">_xlfn.IFS(Medical_Examinations!$B777&gt;=30,"Obesity",Medical_Examinations!$B777&gt;=25,"Overweight",Medical_Examinations!$B777&gt;=18.5,"Normal Weight",TRUE,"Underweight")</f>
        <v>Obesity</v>
      </c>
      <c r="D777" s="15">
        <v>5.64</v>
      </c>
      <c r="E777" s="15" t="str" cm="1">
        <f t="array" ref="E777">_xlfn.IFS(Medical_Examinations!$D777&gt;6.5,"Diabetes",Medical_Examinations!$D777&gt;5.7,"Prediabetes",TRUE,"Normal")</f>
        <v>Normal</v>
      </c>
      <c r="F777" s="15" t="s">
        <v>9</v>
      </c>
      <c r="G777" s="15" t="s">
        <v>9</v>
      </c>
      <c r="H777" s="15" t="s">
        <v>19</v>
      </c>
      <c r="I777" s="15">
        <v>1</v>
      </c>
      <c r="J777" s="16" t="s">
        <v>9</v>
      </c>
    </row>
    <row r="778" spans="1:10" x14ac:dyDescent="0.3">
      <c r="A778" s="11" t="s">
        <v>787</v>
      </c>
      <c r="B778" s="12">
        <v>30.71</v>
      </c>
      <c r="C778" s="12" t="str" cm="1">
        <f t="array" ref="C778">_xlfn.IFS(Medical_Examinations!$B778&gt;=30,"Obesity",Medical_Examinations!$B778&gt;=25,"Overweight",Medical_Examinations!$B778&gt;=18.5,"Normal Weight",TRUE,"Underweight")</f>
        <v>Obesity</v>
      </c>
      <c r="D778" s="12">
        <v>5.59</v>
      </c>
      <c r="E778" s="12" t="str" cm="1">
        <f t="array" ref="E778">_xlfn.IFS(Medical_Examinations!$D778&gt;6.5,"Diabetes",Medical_Examinations!$D778&gt;5.7,"Prediabetes",TRUE,"Normal")</f>
        <v>Normal</v>
      </c>
      <c r="F778" s="12" t="s">
        <v>10</v>
      </c>
      <c r="G778" s="12" t="s">
        <v>9</v>
      </c>
      <c r="H778" s="12" t="s">
        <v>9</v>
      </c>
      <c r="I778" s="12">
        <v>1</v>
      </c>
      <c r="J778" s="13" t="s">
        <v>9</v>
      </c>
    </row>
    <row r="779" spans="1:10" x14ac:dyDescent="0.3">
      <c r="A779" s="14" t="s">
        <v>788</v>
      </c>
      <c r="B779" s="15">
        <v>47.19</v>
      </c>
      <c r="C779" s="15" t="str" cm="1">
        <f t="array" ref="C779">_xlfn.IFS(Medical_Examinations!$B779&gt;=30,"Obesity",Medical_Examinations!$B779&gt;=25,"Overweight",Medical_Examinations!$B779&gt;=18.5,"Normal Weight",TRUE,"Underweight")</f>
        <v>Obesity</v>
      </c>
      <c r="D779" s="15">
        <v>5.29</v>
      </c>
      <c r="E779" s="15" t="str" cm="1">
        <f t="array" ref="E779">_xlfn.IFS(Medical_Examinations!$D779&gt;6.5,"Diabetes",Medical_Examinations!$D779&gt;5.7,"Prediabetes",TRUE,"Normal")</f>
        <v>Normal</v>
      </c>
      <c r="F779" s="15" t="s">
        <v>9</v>
      </c>
      <c r="G779" s="15" t="s">
        <v>9</v>
      </c>
      <c r="H779" s="15" t="s">
        <v>9</v>
      </c>
      <c r="I779" s="15">
        <v>0</v>
      </c>
      <c r="J779" s="16" t="s">
        <v>9</v>
      </c>
    </row>
    <row r="780" spans="1:10" x14ac:dyDescent="0.3">
      <c r="A780" s="11" t="s">
        <v>789</v>
      </c>
      <c r="B780" s="12">
        <v>30.02</v>
      </c>
      <c r="C780" s="12" t="str" cm="1">
        <f t="array" ref="C780">_xlfn.IFS(Medical_Examinations!$B780&gt;=30,"Obesity",Medical_Examinations!$B780&gt;=25,"Overweight",Medical_Examinations!$B780&gt;=18.5,"Normal Weight",TRUE,"Underweight")</f>
        <v>Obesity</v>
      </c>
      <c r="D780" s="12">
        <v>6.65</v>
      </c>
      <c r="E780" s="12" t="str" cm="1">
        <f t="array" ref="E780">_xlfn.IFS(Medical_Examinations!$D780&gt;6.5,"Diabetes",Medical_Examinations!$D780&gt;5.7,"Prediabetes",TRUE,"Normal")</f>
        <v>Diabetes</v>
      </c>
      <c r="F780" s="12" t="s">
        <v>9</v>
      </c>
      <c r="G780" s="12" t="s">
        <v>9</v>
      </c>
      <c r="H780" s="12" t="s">
        <v>9</v>
      </c>
      <c r="I780" s="12">
        <v>0</v>
      </c>
      <c r="J780" s="13" t="s">
        <v>9</v>
      </c>
    </row>
    <row r="781" spans="1:10" x14ac:dyDescent="0.3">
      <c r="A781" s="14" t="s">
        <v>790</v>
      </c>
      <c r="B781" s="15">
        <v>37.909999999999997</v>
      </c>
      <c r="C781" s="15" t="str" cm="1">
        <f t="array" ref="C781">_xlfn.IFS(Medical_Examinations!$B781&gt;=30,"Obesity",Medical_Examinations!$B781&gt;=25,"Overweight",Medical_Examinations!$B781&gt;=18.5,"Normal Weight",TRUE,"Underweight")</f>
        <v>Obesity</v>
      </c>
      <c r="D781" s="15">
        <v>5.68</v>
      </c>
      <c r="E781" s="15" t="str" cm="1">
        <f t="array" ref="E781">_xlfn.IFS(Medical_Examinations!$D781&gt;6.5,"Diabetes",Medical_Examinations!$D781&gt;5.7,"Prediabetes",TRUE,"Normal")</f>
        <v>Normal</v>
      </c>
      <c r="F781" s="15" t="s">
        <v>10</v>
      </c>
      <c r="G781" s="15" t="s">
        <v>9</v>
      </c>
      <c r="H781" s="15" t="s">
        <v>9</v>
      </c>
      <c r="I781" s="15">
        <v>0</v>
      </c>
      <c r="J781" s="16" t="s">
        <v>9</v>
      </c>
    </row>
    <row r="782" spans="1:10" x14ac:dyDescent="0.3">
      <c r="A782" s="11" t="s">
        <v>791</v>
      </c>
      <c r="B782" s="12">
        <v>54.61</v>
      </c>
      <c r="C782" s="12" t="str" cm="1">
        <f t="array" ref="C782">_xlfn.IFS(Medical_Examinations!$B782&gt;=30,"Obesity",Medical_Examinations!$B782&gt;=25,"Overweight",Medical_Examinations!$B782&gt;=18.5,"Normal Weight",TRUE,"Underweight")</f>
        <v>Obesity</v>
      </c>
      <c r="D782" s="12">
        <v>4.49</v>
      </c>
      <c r="E782" s="12" t="str" cm="1">
        <f t="array" ref="E782">_xlfn.IFS(Medical_Examinations!$D782&gt;6.5,"Diabetes",Medical_Examinations!$D782&gt;5.7,"Prediabetes",TRUE,"Normal")</f>
        <v>Normal</v>
      </c>
      <c r="F782" s="12" t="s">
        <v>9</v>
      </c>
      <c r="G782" s="12" t="s">
        <v>9</v>
      </c>
      <c r="H782" s="12" t="s">
        <v>9</v>
      </c>
      <c r="I782" s="12">
        <v>0</v>
      </c>
      <c r="J782" s="13" t="s">
        <v>9</v>
      </c>
    </row>
    <row r="783" spans="1:10" x14ac:dyDescent="0.3">
      <c r="A783" s="14" t="s">
        <v>792</v>
      </c>
      <c r="B783" s="15">
        <v>36.005000000000003</v>
      </c>
      <c r="C783" s="15" t="str" cm="1">
        <f t="array" ref="C783">_xlfn.IFS(Medical_Examinations!$B783&gt;=30,"Obesity",Medical_Examinations!$B783&gt;=25,"Overweight",Medical_Examinations!$B783&gt;=18.5,"Normal Weight",TRUE,"Underweight")</f>
        <v>Obesity</v>
      </c>
      <c r="D783" s="15">
        <v>6.9</v>
      </c>
      <c r="E783" s="15" t="str" cm="1">
        <f t="array" ref="E783">_xlfn.IFS(Medical_Examinations!$D783&gt;6.5,"Diabetes",Medical_Examinations!$D783&gt;5.7,"Prediabetes",TRUE,"Normal")</f>
        <v>Diabetes</v>
      </c>
      <c r="F783" s="15" t="s">
        <v>9</v>
      </c>
      <c r="G783" s="15" t="s">
        <v>9</v>
      </c>
      <c r="H783" s="15" t="s">
        <v>9</v>
      </c>
      <c r="I783" s="15">
        <v>0</v>
      </c>
      <c r="J783" s="16" t="s">
        <v>9</v>
      </c>
    </row>
    <row r="784" spans="1:10" x14ac:dyDescent="0.3">
      <c r="A784" s="11" t="s">
        <v>793</v>
      </c>
      <c r="B784" s="12">
        <v>28.7</v>
      </c>
      <c r="C784" s="12" t="str" cm="1">
        <f t="array" ref="C784">_xlfn.IFS(Medical_Examinations!$B784&gt;=30,"Obesity",Medical_Examinations!$B784&gt;=25,"Overweight",Medical_Examinations!$B784&gt;=18.5,"Normal Weight",TRUE,"Underweight")</f>
        <v>Overweight</v>
      </c>
      <c r="D784" s="12">
        <v>11.52</v>
      </c>
      <c r="E784" s="12" t="str" cm="1">
        <f t="array" ref="E784">_xlfn.IFS(Medical_Examinations!$D784&gt;6.5,"Diabetes",Medical_Examinations!$D784&gt;5.7,"Prediabetes",TRUE,"Normal")</f>
        <v>Diabetes</v>
      </c>
      <c r="F784" s="12" t="s">
        <v>9</v>
      </c>
      <c r="G784" s="12" t="s">
        <v>9</v>
      </c>
      <c r="H784" s="12" t="s">
        <v>9</v>
      </c>
      <c r="I784" s="12">
        <v>0</v>
      </c>
      <c r="J784" s="13" t="s">
        <v>9</v>
      </c>
    </row>
    <row r="785" spans="1:10" x14ac:dyDescent="0.3">
      <c r="A785" s="14" t="s">
        <v>794</v>
      </c>
      <c r="B785" s="15">
        <v>34.295000000000002</v>
      </c>
      <c r="C785" s="15" t="str" cm="1">
        <f t="array" ref="C785">_xlfn.IFS(Medical_Examinations!$B785&gt;=30,"Obesity",Medical_Examinations!$B785&gt;=25,"Overweight",Medical_Examinations!$B785&gt;=18.5,"Normal Weight",TRUE,"Underweight")</f>
        <v>Obesity</v>
      </c>
      <c r="D785" s="15">
        <v>11.24</v>
      </c>
      <c r="E785" s="15" t="str" cm="1">
        <f t="array" ref="E785">_xlfn.IFS(Medical_Examinations!$D785&gt;6.5,"Diabetes",Medical_Examinations!$D785&gt;5.7,"Prediabetes",TRUE,"Normal")</f>
        <v>Diabetes</v>
      </c>
      <c r="F785" s="15" t="s">
        <v>9</v>
      </c>
      <c r="G785" s="15" t="s">
        <v>9</v>
      </c>
      <c r="H785" s="15" t="s">
        <v>9</v>
      </c>
      <c r="I785" s="15">
        <v>0</v>
      </c>
      <c r="J785" s="16" t="s">
        <v>9</v>
      </c>
    </row>
    <row r="786" spans="1:10" x14ac:dyDescent="0.3">
      <c r="A786" s="11" t="s">
        <v>795</v>
      </c>
      <c r="B786" s="12">
        <v>27.55</v>
      </c>
      <c r="C786" s="12" t="str" cm="1">
        <f t="array" ref="C786">_xlfn.IFS(Medical_Examinations!$B786&gt;=30,"Obesity",Medical_Examinations!$B786&gt;=25,"Overweight",Medical_Examinations!$B786&gt;=18.5,"Normal Weight",TRUE,"Underweight")</f>
        <v>Overweight</v>
      </c>
      <c r="D786" s="12">
        <v>10.98</v>
      </c>
      <c r="E786" s="12" t="str" cm="1">
        <f t="array" ref="E786">_xlfn.IFS(Medical_Examinations!$D786&gt;6.5,"Diabetes",Medical_Examinations!$D786&gt;5.7,"Prediabetes",TRUE,"Normal")</f>
        <v>Diabetes</v>
      </c>
      <c r="F786" s="12" t="s">
        <v>9</v>
      </c>
      <c r="G786" s="12" t="s">
        <v>9</v>
      </c>
      <c r="H786" s="12" t="s">
        <v>9</v>
      </c>
      <c r="I786" s="12">
        <v>0</v>
      </c>
      <c r="J786" s="13" t="s">
        <v>9</v>
      </c>
    </row>
    <row r="787" spans="1:10" x14ac:dyDescent="0.3">
      <c r="A787" s="14" t="s">
        <v>796</v>
      </c>
      <c r="B787" s="15">
        <v>40.700000000000003</v>
      </c>
      <c r="C787" s="15" t="str" cm="1">
        <f t="array" ref="C787">_xlfn.IFS(Medical_Examinations!$B787&gt;=30,"Obesity",Medical_Examinations!$B787&gt;=25,"Overweight",Medical_Examinations!$B787&gt;=18.5,"Normal Weight",TRUE,"Underweight")</f>
        <v>Obesity</v>
      </c>
      <c r="D787" s="15">
        <v>5.42</v>
      </c>
      <c r="E787" s="15" t="str" cm="1">
        <f t="array" ref="E787">_xlfn.IFS(Medical_Examinations!$D787&gt;6.5,"Diabetes",Medical_Examinations!$D787&gt;5.7,"Prediabetes",TRUE,"Normal")</f>
        <v>Normal</v>
      </c>
      <c r="F787" s="15" t="s">
        <v>9</v>
      </c>
      <c r="G787" s="15" t="s">
        <v>9</v>
      </c>
      <c r="H787" s="15" t="s">
        <v>9</v>
      </c>
      <c r="I787" s="15">
        <v>0</v>
      </c>
      <c r="J787" s="16" t="s">
        <v>9</v>
      </c>
    </row>
    <row r="788" spans="1:10" x14ac:dyDescent="0.3">
      <c r="A788" s="11" t="s">
        <v>797</v>
      </c>
      <c r="B788" s="12">
        <v>18.335000000000001</v>
      </c>
      <c r="C788" s="12" t="str" cm="1">
        <f t="array" ref="C788">_xlfn.IFS(Medical_Examinations!$B788&gt;=30,"Obesity",Medical_Examinations!$B788&gt;=25,"Overweight",Medical_Examinations!$B788&gt;=18.5,"Normal Weight",TRUE,"Underweight")</f>
        <v>Underweight</v>
      </c>
      <c r="D788" s="12">
        <v>10.97</v>
      </c>
      <c r="E788" s="12" t="str" cm="1">
        <f t="array" ref="E788">_xlfn.IFS(Medical_Examinations!$D788&gt;6.5,"Diabetes",Medical_Examinations!$D788&gt;5.7,"Prediabetes",TRUE,"Normal")</f>
        <v>Diabetes</v>
      </c>
      <c r="F788" s="12" t="s">
        <v>9</v>
      </c>
      <c r="G788" s="12" t="s">
        <v>9</v>
      </c>
      <c r="H788" s="12" t="s">
        <v>9</v>
      </c>
      <c r="I788" s="12">
        <v>0</v>
      </c>
      <c r="J788" s="13" t="s">
        <v>9</v>
      </c>
    </row>
    <row r="789" spans="1:10" x14ac:dyDescent="0.3">
      <c r="A789" s="14" t="s">
        <v>798</v>
      </c>
      <c r="B789" s="15">
        <v>33.914999999999999</v>
      </c>
      <c r="C789" s="15" t="str" cm="1">
        <f t="array" ref="C789">_xlfn.IFS(Medical_Examinations!$B789&gt;=30,"Obesity",Medical_Examinations!$B789&gt;=25,"Overweight",Medical_Examinations!$B789&gt;=18.5,"Normal Weight",TRUE,"Underweight")</f>
        <v>Obesity</v>
      </c>
      <c r="D789" s="15">
        <v>9.56</v>
      </c>
      <c r="E789" s="15" t="str" cm="1">
        <f t="array" ref="E789">_xlfn.IFS(Medical_Examinations!$D789&gt;6.5,"Diabetes",Medical_Examinations!$D789&gt;5.7,"Prediabetes",TRUE,"Normal")</f>
        <v>Diabetes</v>
      </c>
      <c r="F789" s="15" t="s">
        <v>10</v>
      </c>
      <c r="G789" s="15" t="s">
        <v>9</v>
      </c>
      <c r="H789" s="15" t="s">
        <v>9</v>
      </c>
      <c r="I789" s="15">
        <v>2</v>
      </c>
      <c r="J789" s="16" t="s">
        <v>9</v>
      </c>
    </row>
    <row r="790" spans="1:10" x14ac:dyDescent="0.3">
      <c r="A790" s="11" t="s">
        <v>799</v>
      </c>
      <c r="B790" s="12">
        <v>33.534999999999997</v>
      </c>
      <c r="C790" s="12" t="str" cm="1">
        <f t="array" ref="C790">_xlfn.IFS(Medical_Examinations!$B790&gt;=30,"Obesity",Medical_Examinations!$B790&gt;=25,"Overweight",Medical_Examinations!$B790&gt;=18.5,"Normal Weight",TRUE,"Underweight")</f>
        <v>Obesity</v>
      </c>
      <c r="D790" s="12">
        <v>9.4</v>
      </c>
      <c r="E790" s="12" t="str" cm="1">
        <f t="array" ref="E790">_xlfn.IFS(Medical_Examinations!$D790&gt;6.5,"Diabetes",Medical_Examinations!$D790&gt;5.7,"Prediabetes",TRUE,"Normal")</f>
        <v>Diabetes</v>
      </c>
      <c r="F790" s="12" t="s">
        <v>10</v>
      </c>
      <c r="G790" s="12" t="s">
        <v>9</v>
      </c>
      <c r="H790" s="12" t="s">
        <v>9</v>
      </c>
      <c r="I790" s="12">
        <v>2</v>
      </c>
      <c r="J790" s="13" t="s">
        <v>9</v>
      </c>
    </row>
    <row r="791" spans="1:10" x14ac:dyDescent="0.3">
      <c r="A791" s="14" t="s">
        <v>800</v>
      </c>
      <c r="B791" s="15">
        <v>23.655000000000001</v>
      </c>
      <c r="C791" s="15" t="str" cm="1">
        <f t="array" ref="C791">_xlfn.IFS(Medical_Examinations!$B791&gt;=30,"Obesity",Medical_Examinations!$B791&gt;=25,"Overweight",Medical_Examinations!$B791&gt;=18.5,"Normal Weight",TRUE,"Underweight")</f>
        <v>Normal Weight</v>
      </c>
      <c r="D791" s="15">
        <v>8.48</v>
      </c>
      <c r="E791" s="15" t="str" cm="1">
        <f t="array" ref="E791">_xlfn.IFS(Medical_Examinations!$D791&gt;6.5,"Diabetes",Medical_Examinations!$D791&gt;5.7,"Prediabetes",TRUE,"Normal")</f>
        <v>Diabetes</v>
      </c>
      <c r="F791" s="15" t="s">
        <v>10</v>
      </c>
      <c r="G791" s="15" t="s">
        <v>9</v>
      </c>
      <c r="H791" s="15" t="s">
        <v>9</v>
      </c>
      <c r="I791" s="15">
        <v>2</v>
      </c>
      <c r="J791" s="16" t="s">
        <v>9</v>
      </c>
    </row>
    <row r="792" spans="1:10" x14ac:dyDescent="0.3">
      <c r="A792" s="11" t="s">
        <v>801</v>
      </c>
      <c r="B792" s="12">
        <v>28</v>
      </c>
      <c r="C792" s="12" t="str" cm="1">
        <f t="array" ref="C792">_xlfn.IFS(Medical_Examinations!$B792&gt;=30,"Obesity",Medical_Examinations!$B792&gt;=25,"Overweight",Medical_Examinations!$B792&gt;=18.5,"Normal Weight",TRUE,"Underweight")</f>
        <v>Overweight</v>
      </c>
      <c r="D792" s="12">
        <v>5.57</v>
      </c>
      <c r="E792" s="12" t="str" cm="1">
        <f t="array" ref="E792">_xlfn.IFS(Medical_Examinations!$D792&gt;6.5,"Diabetes",Medical_Examinations!$D792&gt;5.7,"Prediabetes",TRUE,"Normal")</f>
        <v>Normal</v>
      </c>
      <c r="F792" s="12" t="s">
        <v>9</v>
      </c>
      <c r="G792" s="12" t="s">
        <v>9</v>
      </c>
      <c r="H792" s="12" t="s">
        <v>9</v>
      </c>
      <c r="I792" s="12">
        <v>0</v>
      </c>
      <c r="J792" s="13" t="s">
        <v>9</v>
      </c>
    </row>
    <row r="793" spans="1:10" x14ac:dyDescent="0.3">
      <c r="A793" s="14" t="s">
        <v>802</v>
      </c>
      <c r="B793" s="15">
        <v>30.23</v>
      </c>
      <c r="C793" s="15" t="str" cm="1">
        <f t="array" ref="C793">_xlfn.IFS(Medical_Examinations!$B793&gt;=30,"Obesity",Medical_Examinations!$B793&gt;=25,"Overweight",Medical_Examinations!$B793&gt;=18.5,"Normal Weight",TRUE,"Underweight")</f>
        <v>Obesity</v>
      </c>
      <c r="D793" s="15">
        <v>6.94</v>
      </c>
      <c r="E793" s="15" t="str" cm="1">
        <f t="array" ref="E793">_xlfn.IFS(Medical_Examinations!$D793&gt;6.5,"Diabetes",Medical_Examinations!$D793&gt;5.7,"Prediabetes",TRUE,"Normal")</f>
        <v>Diabetes</v>
      </c>
      <c r="F793" s="15" t="s">
        <v>10</v>
      </c>
      <c r="G793" s="15" t="s">
        <v>9</v>
      </c>
      <c r="H793" s="15" t="s">
        <v>19</v>
      </c>
      <c r="I793" s="15">
        <v>1</v>
      </c>
      <c r="J793" s="16" t="s">
        <v>9</v>
      </c>
    </row>
    <row r="794" spans="1:10" x14ac:dyDescent="0.3">
      <c r="A794" s="11" t="s">
        <v>803</v>
      </c>
      <c r="B794" s="12">
        <v>51.14</v>
      </c>
      <c r="C794" s="12" t="str" cm="1">
        <f t="array" ref="C794">_xlfn.IFS(Medical_Examinations!$B794&gt;=30,"Obesity",Medical_Examinations!$B794&gt;=25,"Overweight",Medical_Examinations!$B794&gt;=18.5,"Normal Weight",TRUE,"Underweight")</f>
        <v>Obesity</v>
      </c>
      <c r="D794" s="12">
        <v>4.05</v>
      </c>
      <c r="E794" s="12" t="str" cm="1">
        <f t="array" ref="E794">_xlfn.IFS(Medical_Examinations!$D794&gt;6.5,"Diabetes",Medical_Examinations!$D794&gt;5.7,"Prediabetes",TRUE,"Normal")</f>
        <v>Normal</v>
      </c>
      <c r="F794" s="12" t="s">
        <v>9</v>
      </c>
      <c r="G794" s="12" t="s">
        <v>9</v>
      </c>
      <c r="H794" s="12" t="s">
        <v>9</v>
      </c>
      <c r="I794" s="12">
        <v>1</v>
      </c>
      <c r="J794" s="13" t="s">
        <v>9</v>
      </c>
    </row>
    <row r="795" spans="1:10" x14ac:dyDescent="0.3">
      <c r="A795" s="14" t="s">
        <v>804</v>
      </c>
      <c r="B795" s="15">
        <v>24.32</v>
      </c>
      <c r="C795" s="15" t="str" cm="1">
        <f t="array" ref="C795">_xlfn.IFS(Medical_Examinations!$B795&gt;=30,"Obesity",Medical_Examinations!$B795&gt;=25,"Overweight",Medical_Examinations!$B795&gt;=18.5,"Normal Weight",TRUE,"Underweight")</f>
        <v>Normal Weight</v>
      </c>
      <c r="D795" s="15">
        <v>10.220000000000001</v>
      </c>
      <c r="E795" s="15" t="str" cm="1">
        <f t="array" ref="E795">_xlfn.IFS(Medical_Examinations!$D795&gt;6.5,"Diabetes",Medical_Examinations!$D795&gt;5.7,"Prediabetes",TRUE,"Normal")</f>
        <v>Diabetes</v>
      </c>
      <c r="F795" s="15" t="s">
        <v>9</v>
      </c>
      <c r="G795" s="15" t="s">
        <v>9</v>
      </c>
      <c r="H795" s="15" t="s">
        <v>9</v>
      </c>
      <c r="I795" s="15">
        <v>0</v>
      </c>
      <c r="J795" s="16" t="s">
        <v>9</v>
      </c>
    </row>
    <row r="796" spans="1:10" x14ac:dyDescent="0.3">
      <c r="A796" s="11" t="s">
        <v>805</v>
      </c>
      <c r="B796" s="12">
        <v>38.06</v>
      </c>
      <c r="C796" s="12" t="str" cm="1">
        <f t="array" ref="C796">_xlfn.IFS(Medical_Examinations!$B796&gt;=30,"Obesity",Medical_Examinations!$B796&gt;=25,"Overweight",Medical_Examinations!$B796&gt;=18.5,"Normal Weight",TRUE,"Underweight")</f>
        <v>Obesity</v>
      </c>
      <c r="D796" s="12">
        <v>9.24</v>
      </c>
      <c r="E796" s="12" t="str" cm="1">
        <f t="array" ref="E796">_xlfn.IFS(Medical_Examinations!$D796&gt;6.5,"Diabetes",Medical_Examinations!$D796&gt;5.7,"Prediabetes",TRUE,"Normal")</f>
        <v>Diabetes</v>
      </c>
      <c r="F796" s="12" t="s">
        <v>9</v>
      </c>
      <c r="G796" s="12" t="s">
        <v>9</v>
      </c>
      <c r="H796" s="12" t="s">
        <v>9</v>
      </c>
      <c r="I796" s="12">
        <v>0</v>
      </c>
      <c r="J796" s="13" t="s">
        <v>9</v>
      </c>
    </row>
    <row r="797" spans="1:10" x14ac:dyDescent="0.3">
      <c r="A797" s="14" t="s">
        <v>806</v>
      </c>
      <c r="B797" s="15">
        <v>37.700000000000003</v>
      </c>
      <c r="C797" s="15" t="str" cm="1">
        <f t="array" ref="C797">_xlfn.IFS(Medical_Examinations!$B797&gt;=30,"Obesity",Medical_Examinations!$B797&gt;=25,"Overweight",Medical_Examinations!$B797&gt;=18.5,"Normal Weight",TRUE,"Underweight")</f>
        <v>Obesity</v>
      </c>
      <c r="D797" s="15">
        <v>8.6</v>
      </c>
      <c r="E797" s="15" t="str" cm="1">
        <f t="array" ref="E797">_xlfn.IFS(Medical_Examinations!$D797&gt;6.5,"Diabetes",Medical_Examinations!$D797&gt;5.7,"Prediabetes",TRUE,"Normal")</f>
        <v>Diabetes</v>
      </c>
      <c r="F797" s="15" t="s">
        <v>9</v>
      </c>
      <c r="G797" s="15" t="s">
        <v>9</v>
      </c>
      <c r="H797" s="15" t="s">
        <v>9</v>
      </c>
      <c r="I797" s="15">
        <v>0</v>
      </c>
      <c r="J797" s="16" t="s">
        <v>9</v>
      </c>
    </row>
    <row r="798" spans="1:10" x14ac:dyDescent="0.3">
      <c r="A798" s="11" t="s">
        <v>807</v>
      </c>
      <c r="B798" s="12">
        <v>44</v>
      </c>
      <c r="C798" s="12" t="str" cm="1">
        <f t="array" ref="C798">_xlfn.IFS(Medical_Examinations!$B798&gt;=30,"Obesity",Medical_Examinations!$B798&gt;=25,"Overweight",Medical_Examinations!$B798&gt;=18.5,"Normal Weight",TRUE,"Underweight")</f>
        <v>Obesity</v>
      </c>
      <c r="D798" s="12">
        <v>9.32</v>
      </c>
      <c r="E798" s="12" t="str" cm="1">
        <f t="array" ref="E798">_xlfn.IFS(Medical_Examinations!$D798&gt;6.5,"Diabetes",Medical_Examinations!$D798&gt;5.7,"Prediabetes",TRUE,"Normal")</f>
        <v>Diabetes</v>
      </c>
      <c r="F798" s="12" t="s">
        <v>10</v>
      </c>
      <c r="G798" s="12" t="s">
        <v>9</v>
      </c>
      <c r="H798" s="12" t="s">
        <v>9</v>
      </c>
      <c r="I798" s="12">
        <v>2</v>
      </c>
      <c r="J798" s="13" t="s">
        <v>9</v>
      </c>
    </row>
    <row r="799" spans="1:10" x14ac:dyDescent="0.3">
      <c r="A799" s="14" t="s">
        <v>808</v>
      </c>
      <c r="B799" s="15">
        <v>41.45</v>
      </c>
      <c r="C799" s="15" t="str" cm="1">
        <f t="array" ref="C799">_xlfn.IFS(Medical_Examinations!$B799&gt;=30,"Obesity",Medical_Examinations!$B799&gt;=25,"Overweight",Medical_Examinations!$B799&gt;=18.5,"Normal Weight",TRUE,"Underweight")</f>
        <v>Obesity</v>
      </c>
      <c r="D799" s="15">
        <v>6.12</v>
      </c>
      <c r="E799" s="15" t="str" cm="1">
        <f t="array" ref="E799">_xlfn.IFS(Medical_Examinations!$D799&gt;6.5,"Diabetes",Medical_Examinations!$D799&gt;5.7,"Prediabetes",TRUE,"Normal")</f>
        <v>Prediabetes</v>
      </c>
      <c r="F799" s="15" t="s">
        <v>10</v>
      </c>
      <c r="G799" s="15" t="s">
        <v>9</v>
      </c>
      <c r="H799" s="15" t="s">
        <v>9</v>
      </c>
      <c r="I799" s="15">
        <v>0</v>
      </c>
      <c r="J799" s="16" t="s">
        <v>9</v>
      </c>
    </row>
    <row r="800" spans="1:10" x14ac:dyDescent="0.3">
      <c r="A800" s="11" t="s">
        <v>809</v>
      </c>
      <c r="B800" s="12">
        <v>25.364999999999998</v>
      </c>
      <c r="C800" s="12" t="str" cm="1">
        <f t="array" ref="C800">_xlfn.IFS(Medical_Examinations!$B800&gt;=30,"Obesity",Medical_Examinations!$B800&gt;=25,"Overweight",Medical_Examinations!$B800&gt;=18.5,"Normal Weight",TRUE,"Underweight")</f>
        <v>Overweight</v>
      </c>
      <c r="D800" s="12">
        <v>9.19</v>
      </c>
      <c r="E800" s="12" t="str" cm="1">
        <f t="array" ref="E800">_xlfn.IFS(Medical_Examinations!$D800&gt;6.5,"Diabetes",Medical_Examinations!$D800&gt;5.7,"Prediabetes",TRUE,"Normal")</f>
        <v>Diabetes</v>
      </c>
      <c r="F800" s="12" t="s">
        <v>10</v>
      </c>
      <c r="G800" s="12" t="s">
        <v>9</v>
      </c>
      <c r="H800" s="12" t="s">
        <v>9</v>
      </c>
      <c r="I800" s="12">
        <v>0</v>
      </c>
      <c r="J800" s="13" t="s">
        <v>9</v>
      </c>
    </row>
    <row r="801" spans="1:10" x14ac:dyDescent="0.3">
      <c r="A801" s="14" t="s">
        <v>810</v>
      </c>
      <c r="B801" s="15">
        <v>34.56</v>
      </c>
      <c r="C801" s="15" t="str" cm="1">
        <f t="array" ref="C801">_xlfn.IFS(Medical_Examinations!$B801&gt;=30,"Obesity",Medical_Examinations!$B801&gt;=25,"Overweight",Medical_Examinations!$B801&gt;=18.5,"Normal Weight",TRUE,"Underweight")</f>
        <v>Obesity</v>
      </c>
      <c r="D801" s="15">
        <v>5.84</v>
      </c>
      <c r="E801" s="15" t="str" cm="1">
        <f t="array" ref="E801">_xlfn.IFS(Medical_Examinations!$D801&gt;6.5,"Diabetes",Medical_Examinations!$D801&gt;5.7,"Prediabetes",TRUE,"Normal")</f>
        <v>Prediabetes</v>
      </c>
      <c r="F801" s="15" t="s">
        <v>10</v>
      </c>
      <c r="G801" s="15" t="s">
        <v>9</v>
      </c>
      <c r="H801" s="15" t="s">
        <v>19</v>
      </c>
      <c r="I801" s="15">
        <v>1</v>
      </c>
      <c r="J801" s="16" t="s">
        <v>9</v>
      </c>
    </row>
    <row r="802" spans="1:10" x14ac:dyDescent="0.3">
      <c r="A802" s="11" t="s">
        <v>811</v>
      </c>
      <c r="B802" s="12">
        <v>28.2</v>
      </c>
      <c r="C802" s="12" t="str" cm="1">
        <f t="array" ref="C802">_xlfn.IFS(Medical_Examinations!$B802&gt;=30,"Obesity",Medical_Examinations!$B802&gt;=25,"Overweight",Medical_Examinations!$B802&gt;=18.5,"Normal Weight",TRUE,"Underweight")</f>
        <v>Overweight</v>
      </c>
      <c r="D802" s="12">
        <v>7.19</v>
      </c>
      <c r="E802" s="12" t="str" cm="1">
        <f t="array" ref="E802">_xlfn.IFS(Medical_Examinations!$D802&gt;6.5,"Diabetes",Medical_Examinations!$D802&gt;5.7,"Prediabetes",TRUE,"Normal")</f>
        <v>Diabetes</v>
      </c>
      <c r="F802" s="12" t="s">
        <v>10</v>
      </c>
      <c r="G802" s="12" t="s">
        <v>9</v>
      </c>
      <c r="H802" s="12" t="s">
        <v>9</v>
      </c>
      <c r="I802" s="12">
        <v>2</v>
      </c>
      <c r="J802" s="13" t="s">
        <v>9</v>
      </c>
    </row>
    <row r="803" spans="1:10" x14ac:dyDescent="0.3">
      <c r="A803" s="14" t="s">
        <v>812</v>
      </c>
      <c r="B803" s="15">
        <v>30.43</v>
      </c>
      <c r="C803" s="15" t="str" cm="1">
        <f t="array" ref="C803">_xlfn.IFS(Medical_Examinations!$B803&gt;=30,"Obesity",Medical_Examinations!$B803&gt;=25,"Overweight",Medical_Examinations!$B803&gt;=18.5,"Normal Weight",TRUE,"Underweight")</f>
        <v>Obesity</v>
      </c>
      <c r="D803" s="15">
        <v>9.39</v>
      </c>
      <c r="E803" s="15" t="str" cm="1">
        <f t="array" ref="E803">_xlfn.IFS(Medical_Examinations!$D803&gt;6.5,"Diabetes",Medical_Examinations!$D803&gt;5.7,"Prediabetes",TRUE,"Normal")</f>
        <v>Diabetes</v>
      </c>
      <c r="F803" s="15" t="s">
        <v>9</v>
      </c>
      <c r="G803" s="15" t="s">
        <v>9</v>
      </c>
      <c r="H803" s="15" t="s">
        <v>9</v>
      </c>
      <c r="I803" s="15">
        <v>0</v>
      </c>
      <c r="J803" s="16" t="s">
        <v>9</v>
      </c>
    </row>
    <row r="804" spans="1:10" x14ac:dyDescent="0.3">
      <c r="A804" s="11" t="s">
        <v>813</v>
      </c>
      <c r="B804" s="12">
        <v>32.395000000000003</v>
      </c>
      <c r="C804" s="12" t="str" cm="1">
        <f t="array" ref="C804">_xlfn.IFS(Medical_Examinations!$B804&gt;=30,"Obesity",Medical_Examinations!$B804&gt;=25,"Overweight",Medical_Examinations!$B804&gt;=18.5,"Normal Weight",TRUE,"Underweight")</f>
        <v>Obesity</v>
      </c>
      <c r="D804" s="12">
        <v>4.2699999999999996</v>
      </c>
      <c r="E804" s="12" t="str" cm="1">
        <f t="array" ref="E804">_xlfn.IFS(Medical_Examinations!$D804&gt;6.5,"Diabetes",Medical_Examinations!$D804&gt;5.7,"Prediabetes",TRUE,"Normal")</f>
        <v>Normal</v>
      </c>
      <c r="F804" s="12" t="s">
        <v>10</v>
      </c>
      <c r="G804" s="12" t="s">
        <v>9</v>
      </c>
      <c r="H804" s="12" t="s">
        <v>9</v>
      </c>
      <c r="I804" s="12">
        <v>1</v>
      </c>
      <c r="J804" s="13" t="s">
        <v>9</v>
      </c>
    </row>
    <row r="805" spans="1:10" x14ac:dyDescent="0.3">
      <c r="A805" s="14" t="s">
        <v>814</v>
      </c>
      <c r="B805" s="15">
        <v>24.035</v>
      </c>
      <c r="C805" s="15" t="str" cm="1">
        <f t="array" ref="C805">_xlfn.IFS(Medical_Examinations!$B805&gt;=30,"Obesity",Medical_Examinations!$B805&gt;=25,"Overweight",Medical_Examinations!$B805&gt;=18.5,"Normal Weight",TRUE,"Underweight")</f>
        <v>Normal Weight</v>
      </c>
      <c r="D805" s="15">
        <v>11.71</v>
      </c>
      <c r="E805" s="15" t="str" cm="1">
        <f t="array" ref="E805">_xlfn.IFS(Medical_Examinations!$D805&gt;6.5,"Diabetes",Medical_Examinations!$D805&gt;5.7,"Prediabetes",TRUE,"Normal")</f>
        <v>Diabetes</v>
      </c>
      <c r="F805" s="15" t="s">
        <v>9</v>
      </c>
      <c r="G805" s="15" t="s">
        <v>9</v>
      </c>
      <c r="H805" s="15" t="s">
        <v>9</v>
      </c>
      <c r="I805" s="15">
        <v>0</v>
      </c>
      <c r="J805" s="16" t="s">
        <v>9</v>
      </c>
    </row>
    <row r="806" spans="1:10" x14ac:dyDescent="0.3">
      <c r="A806" s="11" t="s">
        <v>815</v>
      </c>
      <c r="B806" s="12">
        <v>37.119999999999997</v>
      </c>
      <c r="C806" s="12" t="str" cm="1">
        <f t="array" ref="C806">_xlfn.IFS(Medical_Examinations!$B806&gt;=30,"Obesity",Medical_Examinations!$B806&gt;=25,"Overweight",Medical_Examinations!$B806&gt;=18.5,"Normal Weight",TRUE,"Underweight")</f>
        <v>Obesity</v>
      </c>
      <c r="D806" s="12">
        <v>5.29</v>
      </c>
      <c r="E806" s="12" t="str" cm="1">
        <f t="array" ref="E806">_xlfn.IFS(Medical_Examinations!$D806&gt;6.5,"Diabetes",Medical_Examinations!$D806&gt;5.7,"Prediabetes",TRUE,"Normal")</f>
        <v>Normal</v>
      </c>
      <c r="F806" s="12" t="s">
        <v>9</v>
      </c>
      <c r="G806" s="12" t="s">
        <v>9</v>
      </c>
      <c r="H806" s="12" t="s">
        <v>9</v>
      </c>
      <c r="I806" s="12">
        <v>2</v>
      </c>
      <c r="J806" s="13" t="s">
        <v>9</v>
      </c>
    </row>
    <row r="807" spans="1:10" x14ac:dyDescent="0.3">
      <c r="A807" s="14" t="s">
        <v>816</v>
      </c>
      <c r="B807" s="15">
        <v>34.840000000000003</v>
      </c>
      <c r="C807" s="15" t="str" cm="1">
        <f t="array" ref="C807">_xlfn.IFS(Medical_Examinations!$B807&gt;=30,"Obesity",Medical_Examinations!$B807&gt;=25,"Overweight",Medical_Examinations!$B807&gt;=18.5,"Normal Weight",TRUE,"Underweight")</f>
        <v>Obesity</v>
      </c>
      <c r="D807" s="15">
        <v>6</v>
      </c>
      <c r="E807" s="15" t="str" cm="1">
        <f t="array" ref="E807">_xlfn.IFS(Medical_Examinations!$D807&gt;6.5,"Diabetes",Medical_Examinations!$D807&gt;5.7,"Prediabetes",TRUE,"Normal")</f>
        <v>Prediabetes</v>
      </c>
      <c r="F807" s="15" t="s">
        <v>10</v>
      </c>
      <c r="G807" s="15" t="s">
        <v>9</v>
      </c>
      <c r="H807" s="15" t="s">
        <v>19</v>
      </c>
      <c r="I807" s="15">
        <v>1</v>
      </c>
      <c r="J807" s="16" t="s">
        <v>9</v>
      </c>
    </row>
    <row r="808" spans="1:10" x14ac:dyDescent="0.3">
      <c r="A808" s="11" t="s">
        <v>817</v>
      </c>
      <c r="B808" s="12">
        <v>29.53</v>
      </c>
      <c r="C808" s="12" t="str" cm="1">
        <f t="array" ref="C808">_xlfn.IFS(Medical_Examinations!$B808&gt;=30,"Obesity",Medical_Examinations!$B808&gt;=25,"Overweight",Medical_Examinations!$B808&gt;=18.5,"Normal Weight",TRUE,"Underweight")</f>
        <v>Overweight</v>
      </c>
      <c r="D808" s="12">
        <v>10.64</v>
      </c>
      <c r="E808" s="12" t="str" cm="1">
        <f t="array" ref="E808">_xlfn.IFS(Medical_Examinations!$D808&gt;6.5,"Diabetes",Medical_Examinations!$D808&gt;5.7,"Prediabetes",TRUE,"Normal")</f>
        <v>Diabetes</v>
      </c>
      <c r="F808" s="12" t="s">
        <v>9</v>
      </c>
      <c r="G808" s="12" t="s">
        <v>9</v>
      </c>
      <c r="H808" s="12" t="s">
        <v>9</v>
      </c>
      <c r="I808" s="12">
        <v>0</v>
      </c>
      <c r="J808" s="13" t="s">
        <v>9</v>
      </c>
    </row>
    <row r="809" spans="1:10" x14ac:dyDescent="0.3">
      <c r="A809" s="14" t="s">
        <v>818</v>
      </c>
      <c r="B809" s="15">
        <v>42.51</v>
      </c>
      <c r="C809" s="15" t="str" cm="1">
        <f t="array" ref="C809">_xlfn.IFS(Medical_Examinations!$B809&gt;=30,"Obesity",Medical_Examinations!$B809&gt;=25,"Overweight",Medical_Examinations!$B809&gt;=18.5,"Normal Weight",TRUE,"Underweight")</f>
        <v>Obesity</v>
      </c>
      <c r="D809" s="15">
        <v>8.2100000000000009</v>
      </c>
      <c r="E809" s="15" t="str" cm="1">
        <f t="array" ref="E809">_xlfn.IFS(Medical_Examinations!$D809&gt;6.5,"Diabetes",Medical_Examinations!$D809&gt;5.7,"Prediabetes",TRUE,"Normal")</f>
        <v>Diabetes</v>
      </c>
      <c r="F809" s="15" t="s">
        <v>10</v>
      </c>
      <c r="G809" s="15" t="s">
        <v>9</v>
      </c>
      <c r="H809" s="15" t="s">
        <v>9</v>
      </c>
      <c r="I809" s="15">
        <v>0</v>
      </c>
      <c r="J809" s="16" t="s">
        <v>9</v>
      </c>
    </row>
    <row r="810" spans="1:10" x14ac:dyDescent="0.3">
      <c r="A810" s="11" t="s">
        <v>819</v>
      </c>
      <c r="B810" s="12">
        <v>38.14</v>
      </c>
      <c r="C810" s="12" t="str" cm="1">
        <f t="array" ref="C810">_xlfn.IFS(Medical_Examinations!$B810&gt;=30,"Obesity",Medical_Examinations!$B810&gt;=25,"Overweight",Medical_Examinations!$B810&gt;=18.5,"Normal Weight",TRUE,"Underweight")</f>
        <v>Obesity</v>
      </c>
      <c r="D810" s="12">
        <v>5.58</v>
      </c>
      <c r="E810" s="12" t="str" cm="1">
        <f t="array" ref="E810">_xlfn.IFS(Medical_Examinations!$D810&gt;6.5,"Diabetes",Medical_Examinations!$D810&gt;5.7,"Prediabetes",TRUE,"Normal")</f>
        <v>Normal</v>
      </c>
      <c r="F810" s="12" t="s">
        <v>9</v>
      </c>
      <c r="G810" s="12" t="s">
        <v>9</v>
      </c>
      <c r="H810" s="12" t="s">
        <v>19</v>
      </c>
      <c r="I810" s="12">
        <v>1</v>
      </c>
      <c r="J810" s="13" t="s">
        <v>9</v>
      </c>
    </row>
    <row r="811" spans="1:10" x14ac:dyDescent="0.3">
      <c r="A811" s="14" t="s">
        <v>820</v>
      </c>
      <c r="B811" s="15">
        <v>39.93</v>
      </c>
      <c r="C811" s="15" t="str" cm="1">
        <f t="array" ref="C811">_xlfn.IFS(Medical_Examinations!$B811&gt;=30,"Obesity",Medical_Examinations!$B811&gt;=25,"Overweight",Medical_Examinations!$B811&gt;=18.5,"Normal Weight",TRUE,"Underweight")</f>
        <v>Obesity</v>
      </c>
      <c r="D811" s="15">
        <v>8.75</v>
      </c>
      <c r="E811" s="15" t="str" cm="1">
        <f t="array" ref="E811">_xlfn.IFS(Medical_Examinations!$D811&gt;6.5,"Diabetes",Medical_Examinations!$D811&gt;5.7,"Prediabetes",TRUE,"Normal")</f>
        <v>Diabetes</v>
      </c>
      <c r="F811" s="15" t="s">
        <v>9</v>
      </c>
      <c r="G811" s="15" t="s">
        <v>9</v>
      </c>
      <c r="H811" s="15" t="s">
        <v>9</v>
      </c>
      <c r="I811" s="15">
        <v>0</v>
      </c>
      <c r="J811" s="16" t="s">
        <v>9</v>
      </c>
    </row>
    <row r="812" spans="1:10" x14ac:dyDescent="0.3">
      <c r="A812" s="11" t="s">
        <v>821</v>
      </c>
      <c r="B812" s="12">
        <v>38.83</v>
      </c>
      <c r="C812" s="12" t="str" cm="1">
        <f t="array" ref="C812">_xlfn.IFS(Medical_Examinations!$B812&gt;=30,"Obesity",Medical_Examinations!$B812&gt;=25,"Overweight",Medical_Examinations!$B812&gt;=18.5,"Normal Weight",TRUE,"Underweight")</f>
        <v>Obesity</v>
      </c>
      <c r="D812" s="12">
        <v>11.86</v>
      </c>
      <c r="E812" s="12" t="str" cm="1">
        <f t="array" ref="E812">_xlfn.IFS(Medical_Examinations!$D812&gt;6.5,"Diabetes",Medical_Examinations!$D812&gt;5.7,"Prediabetes",TRUE,"Normal")</f>
        <v>Diabetes</v>
      </c>
      <c r="F812" s="12" t="s">
        <v>9</v>
      </c>
      <c r="G812" s="12" t="s">
        <v>9</v>
      </c>
      <c r="H812" s="12" t="s">
        <v>9</v>
      </c>
      <c r="I812" s="12">
        <v>0</v>
      </c>
      <c r="J812" s="13" t="s">
        <v>9</v>
      </c>
    </row>
    <row r="813" spans="1:10" x14ac:dyDescent="0.3">
      <c r="A813" s="14" t="s">
        <v>822</v>
      </c>
      <c r="B813" s="15">
        <v>37.4</v>
      </c>
      <c r="C813" s="15" t="str" cm="1">
        <f t="array" ref="C813">_xlfn.IFS(Medical_Examinations!$B813&gt;=30,"Obesity",Medical_Examinations!$B813&gt;=25,"Overweight",Medical_Examinations!$B813&gt;=18.5,"Normal Weight",TRUE,"Underweight")</f>
        <v>Obesity</v>
      </c>
      <c r="D813" s="15">
        <v>11.46</v>
      </c>
      <c r="E813" s="15" t="str" cm="1">
        <f t="array" ref="E813">_xlfn.IFS(Medical_Examinations!$D813&gt;6.5,"Diabetes",Medical_Examinations!$D813&gt;5.7,"Prediabetes",TRUE,"Normal")</f>
        <v>Diabetes</v>
      </c>
      <c r="F813" s="15" t="s">
        <v>9</v>
      </c>
      <c r="G813" s="15" t="s">
        <v>9</v>
      </c>
      <c r="H813" s="15" t="s">
        <v>9</v>
      </c>
      <c r="I813" s="15">
        <v>0</v>
      </c>
      <c r="J813" s="16" t="s">
        <v>9</v>
      </c>
    </row>
    <row r="814" spans="1:10" x14ac:dyDescent="0.3">
      <c r="A814" s="11" t="s">
        <v>823</v>
      </c>
      <c r="B814" s="12">
        <v>21.4</v>
      </c>
      <c r="C814" s="12" t="str" cm="1">
        <f t="array" ref="C814">_xlfn.IFS(Medical_Examinations!$B814&gt;=30,"Obesity",Medical_Examinations!$B814&gt;=25,"Overweight",Medical_Examinations!$B814&gt;=18.5,"Normal Weight",TRUE,"Underweight")</f>
        <v>Normal Weight</v>
      </c>
      <c r="D814" s="12">
        <v>9.0299999999999994</v>
      </c>
      <c r="E814" s="12" t="str" cm="1">
        <f t="array" ref="E814">_xlfn.IFS(Medical_Examinations!$D814&gt;6.5,"Diabetes",Medical_Examinations!$D814&gt;5.7,"Prediabetes",TRUE,"Normal")</f>
        <v>Diabetes</v>
      </c>
      <c r="F814" s="12" t="s">
        <v>9</v>
      </c>
      <c r="G814" s="12" t="s">
        <v>9</v>
      </c>
      <c r="H814" s="12" t="s">
        <v>9</v>
      </c>
      <c r="I814" s="12">
        <v>0</v>
      </c>
      <c r="J814" s="13" t="s">
        <v>9</v>
      </c>
    </row>
    <row r="815" spans="1:10" x14ac:dyDescent="0.3">
      <c r="A815" s="14" t="s">
        <v>824</v>
      </c>
      <c r="B815" s="15">
        <v>38.380000000000003</v>
      </c>
      <c r="C815" s="15" t="str" cm="1">
        <f t="array" ref="C815">_xlfn.IFS(Medical_Examinations!$B815&gt;=30,"Obesity",Medical_Examinations!$B815&gt;=25,"Overweight",Medical_Examinations!$B815&gt;=18.5,"Normal Weight",TRUE,"Underweight")</f>
        <v>Obesity</v>
      </c>
      <c r="D815" s="15">
        <v>8.26</v>
      </c>
      <c r="E815" s="15" t="str" cm="1">
        <f t="array" ref="E815">_xlfn.IFS(Medical_Examinations!$D815&gt;6.5,"Diabetes",Medical_Examinations!$D815&gt;5.7,"Prediabetes",TRUE,"Normal")</f>
        <v>Diabetes</v>
      </c>
      <c r="F815" s="15" t="s">
        <v>10</v>
      </c>
      <c r="G815" s="15" t="s">
        <v>9</v>
      </c>
      <c r="H815" s="15" t="s">
        <v>9</v>
      </c>
      <c r="I815" s="15">
        <v>2</v>
      </c>
      <c r="J815" s="16" t="s">
        <v>9</v>
      </c>
    </row>
    <row r="816" spans="1:10" x14ac:dyDescent="0.3">
      <c r="A816" s="11" t="s">
        <v>825</v>
      </c>
      <c r="B816" s="12">
        <v>33.659999999999997</v>
      </c>
      <c r="C816" s="12" t="str" cm="1">
        <f t="array" ref="C816">_xlfn.IFS(Medical_Examinations!$B816&gt;=30,"Obesity",Medical_Examinations!$B816&gt;=25,"Overweight",Medical_Examinations!$B816&gt;=18.5,"Normal Weight",TRUE,"Underweight")</f>
        <v>Obesity</v>
      </c>
      <c r="D816" s="12">
        <v>5.42</v>
      </c>
      <c r="E816" s="12" t="str" cm="1">
        <f t="array" ref="E816">_xlfn.IFS(Medical_Examinations!$D816&gt;6.5,"Diabetes",Medical_Examinations!$D816&gt;5.7,"Prediabetes",TRUE,"Normal")</f>
        <v>Normal</v>
      </c>
      <c r="F816" s="12" t="s">
        <v>10</v>
      </c>
      <c r="G816" s="12" t="s">
        <v>9</v>
      </c>
      <c r="H816" s="12" t="s">
        <v>9</v>
      </c>
      <c r="I816" s="12">
        <v>2</v>
      </c>
      <c r="J816" s="13" t="s">
        <v>9</v>
      </c>
    </row>
    <row r="817" spans="1:10" x14ac:dyDescent="0.3">
      <c r="A817" s="14" t="s">
        <v>826</v>
      </c>
      <c r="B817" s="15">
        <v>31.79</v>
      </c>
      <c r="C817" s="15" t="str" cm="1">
        <f t="array" ref="C817">_xlfn.IFS(Medical_Examinations!$B817&gt;=30,"Obesity",Medical_Examinations!$B817&gt;=25,"Overweight",Medical_Examinations!$B817&gt;=18.5,"Normal Weight",TRUE,"Underweight")</f>
        <v>Obesity</v>
      </c>
      <c r="D817" s="15">
        <v>11.33</v>
      </c>
      <c r="E817" s="15" t="str" cm="1">
        <f t="array" ref="E817">_xlfn.IFS(Medical_Examinations!$D817&gt;6.5,"Diabetes",Medical_Examinations!$D817&gt;5.7,"Prediabetes",TRUE,"Normal")</f>
        <v>Diabetes</v>
      </c>
      <c r="F817" s="15" t="s">
        <v>10</v>
      </c>
      <c r="G817" s="15" t="s">
        <v>9</v>
      </c>
      <c r="H817" s="15" t="s">
        <v>19</v>
      </c>
      <c r="I817" s="15">
        <v>1</v>
      </c>
      <c r="J817" s="16" t="s">
        <v>9</v>
      </c>
    </row>
    <row r="818" spans="1:10" x14ac:dyDescent="0.3">
      <c r="A818" s="11" t="s">
        <v>827</v>
      </c>
      <c r="B818" s="12">
        <v>29.7</v>
      </c>
      <c r="C818" s="12" t="str" cm="1">
        <f t="array" ref="C818">_xlfn.IFS(Medical_Examinations!$B818&gt;=30,"Obesity",Medical_Examinations!$B818&gt;=25,"Overweight",Medical_Examinations!$B818&gt;=18.5,"Normal Weight",TRUE,"Underweight")</f>
        <v>Overweight</v>
      </c>
      <c r="D818" s="12">
        <v>7.69</v>
      </c>
      <c r="E818" s="12" t="str" cm="1">
        <f t="array" ref="E818">_xlfn.IFS(Medical_Examinations!$D818&gt;6.5,"Diabetes",Medical_Examinations!$D818&gt;5.7,"Prediabetes",TRUE,"Normal")</f>
        <v>Diabetes</v>
      </c>
      <c r="F818" s="12" t="s">
        <v>10</v>
      </c>
      <c r="G818" s="12" t="s">
        <v>9</v>
      </c>
      <c r="H818" s="12" t="s">
        <v>19</v>
      </c>
      <c r="I818" s="12">
        <v>1</v>
      </c>
      <c r="J818" s="13" t="s">
        <v>9</v>
      </c>
    </row>
    <row r="819" spans="1:10" x14ac:dyDescent="0.3">
      <c r="A819" s="14" t="s">
        <v>828</v>
      </c>
      <c r="B819" s="15">
        <v>25.46</v>
      </c>
      <c r="C819" s="15" t="str" cm="1">
        <f t="array" ref="C819">_xlfn.IFS(Medical_Examinations!$B819&gt;=30,"Obesity",Medical_Examinations!$B819&gt;=25,"Overweight",Medical_Examinations!$B819&gt;=18.5,"Normal Weight",TRUE,"Underweight")</f>
        <v>Overweight</v>
      </c>
      <c r="D819" s="15">
        <v>8.77</v>
      </c>
      <c r="E819" s="15" t="str" cm="1">
        <f t="array" ref="E819">_xlfn.IFS(Medical_Examinations!$D819&gt;6.5,"Diabetes",Medical_Examinations!$D819&gt;5.7,"Prediabetes",TRUE,"Normal")</f>
        <v>Diabetes</v>
      </c>
      <c r="F819" s="15" t="s">
        <v>10</v>
      </c>
      <c r="G819" s="15" t="s">
        <v>9</v>
      </c>
      <c r="H819" s="15" t="s">
        <v>19</v>
      </c>
      <c r="I819" s="15">
        <v>1</v>
      </c>
      <c r="J819" s="16" t="s">
        <v>9</v>
      </c>
    </row>
    <row r="820" spans="1:10" x14ac:dyDescent="0.3">
      <c r="A820" s="11" t="s">
        <v>829</v>
      </c>
      <c r="B820" s="12">
        <v>39.14</v>
      </c>
      <c r="C820" s="12" t="str" cm="1">
        <f t="array" ref="C820">_xlfn.IFS(Medical_Examinations!$B820&gt;=30,"Obesity",Medical_Examinations!$B820&gt;=25,"Overweight",Medical_Examinations!$B820&gt;=18.5,"Normal Weight",TRUE,"Underweight")</f>
        <v>Obesity</v>
      </c>
      <c r="D820" s="12">
        <v>4.91</v>
      </c>
      <c r="E820" s="12" t="str" cm="1">
        <f t="array" ref="E820">_xlfn.IFS(Medical_Examinations!$D820&gt;6.5,"Diabetes",Medical_Examinations!$D820&gt;5.7,"Prediabetes",TRUE,"Normal")</f>
        <v>Normal</v>
      </c>
      <c r="F820" s="12" t="s">
        <v>9</v>
      </c>
      <c r="G820" s="12" t="s">
        <v>10</v>
      </c>
      <c r="H820" s="12" t="s">
        <v>9</v>
      </c>
      <c r="I820" s="12">
        <v>1</v>
      </c>
      <c r="J820" s="13" t="s">
        <v>9</v>
      </c>
    </row>
    <row r="821" spans="1:10" x14ac:dyDescent="0.3">
      <c r="A821" s="14" t="s">
        <v>830</v>
      </c>
      <c r="B821" s="15">
        <v>41.2</v>
      </c>
      <c r="C821" s="15" t="str" cm="1">
        <f t="array" ref="C821">_xlfn.IFS(Medical_Examinations!$B821&gt;=30,"Obesity",Medical_Examinations!$B821&gt;=25,"Overweight",Medical_Examinations!$B821&gt;=18.5,"Normal Weight",TRUE,"Underweight")</f>
        <v>Obesity</v>
      </c>
      <c r="D821" s="15">
        <v>4.95</v>
      </c>
      <c r="E821" s="15" t="str" cm="1">
        <f t="array" ref="E821">_xlfn.IFS(Medical_Examinations!$D821&gt;6.5,"Diabetes",Medical_Examinations!$D821&gt;5.7,"Prediabetes",TRUE,"Normal")</f>
        <v>Normal</v>
      </c>
      <c r="F821" s="15" t="s">
        <v>9</v>
      </c>
      <c r="G821" s="15" t="s">
        <v>9</v>
      </c>
      <c r="H821" s="15" t="s">
        <v>9</v>
      </c>
      <c r="I821" s="15">
        <v>1</v>
      </c>
      <c r="J821" s="16" t="s">
        <v>9</v>
      </c>
    </row>
    <row r="822" spans="1:10" x14ac:dyDescent="0.3">
      <c r="A822" s="11" t="s">
        <v>831</v>
      </c>
      <c r="B822" s="12">
        <v>28.81</v>
      </c>
      <c r="C822" s="12" t="str" cm="1">
        <f t="array" ref="C822">_xlfn.IFS(Medical_Examinations!$B822&gt;=30,"Obesity",Medical_Examinations!$B822&gt;=25,"Overweight",Medical_Examinations!$B822&gt;=18.5,"Normal Weight",TRUE,"Underweight")</f>
        <v>Overweight</v>
      </c>
      <c r="D822" s="12">
        <v>10.8</v>
      </c>
      <c r="E822" s="12" t="str" cm="1">
        <f t="array" ref="E822">_xlfn.IFS(Medical_Examinations!$D822&gt;6.5,"Diabetes",Medical_Examinations!$D822&gt;5.7,"Prediabetes",TRUE,"Normal")</f>
        <v>Diabetes</v>
      </c>
      <c r="F822" s="12" t="s">
        <v>10</v>
      </c>
      <c r="G822" s="12" t="s">
        <v>9</v>
      </c>
      <c r="H822" s="12" t="s">
        <v>19</v>
      </c>
      <c r="I822" s="12">
        <v>1</v>
      </c>
      <c r="J822" s="13" t="s">
        <v>9</v>
      </c>
    </row>
    <row r="823" spans="1:10" x14ac:dyDescent="0.3">
      <c r="A823" s="14" t="s">
        <v>832</v>
      </c>
      <c r="B823" s="15">
        <v>37.409999999999997</v>
      </c>
      <c r="C823" s="15" t="str" cm="1">
        <f t="array" ref="C823">_xlfn.IFS(Medical_Examinations!$B823&gt;=30,"Obesity",Medical_Examinations!$B823&gt;=25,"Overweight",Medical_Examinations!$B823&gt;=18.5,"Normal Weight",TRUE,"Underweight")</f>
        <v>Obesity</v>
      </c>
      <c r="D823" s="15">
        <v>7.21</v>
      </c>
      <c r="E823" s="15" t="str" cm="1">
        <f t="array" ref="E823">_xlfn.IFS(Medical_Examinations!$D823&gt;6.5,"Diabetes",Medical_Examinations!$D823&gt;5.7,"Prediabetes",TRUE,"Normal")</f>
        <v>Diabetes</v>
      </c>
      <c r="F823" s="15" t="s">
        <v>9</v>
      </c>
      <c r="G823" s="15" t="s">
        <v>9</v>
      </c>
      <c r="H823" s="15" t="s">
        <v>9</v>
      </c>
      <c r="I823" s="15">
        <v>2</v>
      </c>
      <c r="J823" s="16" t="s">
        <v>9</v>
      </c>
    </row>
    <row r="824" spans="1:10" x14ac:dyDescent="0.3">
      <c r="A824" s="11" t="s">
        <v>833</v>
      </c>
      <c r="B824" s="12">
        <v>52.54</v>
      </c>
      <c r="C824" s="12" t="str" cm="1">
        <f t="array" ref="C824">_xlfn.IFS(Medical_Examinations!$B824&gt;=30,"Obesity",Medical_Examinations!$B824&gt;=25,"Overweight",Medical_Examinations!$B824&gt;=18.5,"Normal Weight",TRUE,"Underweight")</f>
        <v>Obesity</v>
      </c>
      <c r="D824" s="12">
        <v>5.12</v>
      </c>
      <c r="E824" s="12" t="str" cm="1">
        <f t="array" ref="E824">_xlfn.IFS(Medical_Examinations!$D824&gt;6.5,"Diabetes",Medical_Examinations!$D824&gt;5.7,"Prediabetes",TRUE,"Normal")</f>
        <v>Normal</v>
      </c>
      <c r="F824" s="12" t="s">
        <v>9</v>
      </c>
      <c r="G824" s="12" t="s">
        <v>9</v>
      </c>
      <c r="H824" s="12" t="s">
        <v>19</v>
      </c>
      <c r="I824" s="12">
        <v>1</v>
      </c>
      <c r="J824" s="13" t="s">
        <v>9</v>
      </c>
    </row>
    <row r="825" spans="1:10" x14ac:dyDescent="0.3">
      <c r="A825" s="14" t="s">
        <v>834</v>
      </c>
      <c r="B825" s="15">
        <v>17.29</v>
      </c>
      <c r="C825" s="15" t="str" cm="1">
        <f t="array" ref="C825">_xlfn.IFS(Medical_Examinations!$B825&gt;=30,"Obesity",Medical_Examinations!$B825&gt;=25,"Overweight",Medical_Examinations!$B825&gt;=18.5,"Normal Weight",TRUE,"Underweight")</f>
        <v>Underweight</v>
      </c>
      <c r="D825" s="15">
        <v>4.62</v>
      </c>
      <c r="E825" s="15" t="str" cm="1">
        <f t="array" ref="E825">_xlfn.IFS(Medical_Examinations!$D825&gt;6.5,"Diabetes",Medical_Examinations!$D825&gt;5.7,"Prediabetes",TRUE,"Normal")</f>
        <v>Normal</v>
      </c>
      <c r="F825" s="15" t="s">
        <v>9</v>
      </c>
      <c r="G825" s="15" t="s">
        <v>10</v>
      </c>
      <c r="H825" s="15" t="s">
        <v>9</v>
      </c>
      <c r="I825" s="15">
        <v>1</v>
      </c>
      <c r="J825" s="16" t="s">
        <v>10</v>
      </c>
    </row>
    <row r="826" spans="1:10" x14ac:dyDescent="0.3">
      <c r="A826" s="11" t="s">
        <v>835</v>
      </c>
      <c r="B826" s="12">
        <v>31.74</v>
      </c>
      <c r="C826" s="12" t="str" cm="1">
        <f t="array" ref="C826">_xlfn.IFS(Medical_Examinations!$B826&gt;=30,"Obesity",Medical_Examinations!$B826&gt;=25,"Overweight",Medical_Examinations!$B826&gt;=18.5,"Normal Weight",TRUE,"Underweight")</f>
        <v>Obesity</v>
      </c>
      <c r="D826" s="12">
        <v>7.68</v>
      </c>
      <c r="E826" s="12" t="str" cm="1">
        <f t="array" ref="E826">_xlfn.IFS(Medical_Examinations!$D826&gt;6.5,"Diabetes",Medical_Examinations!$D826&gt;5.7,"Prediabetes",TRUE,"Normal")</f>
        <v>Diabetes</v>
      </c>
      <c r="F826" s="12" t="s">
        <v>10</v>
      </c>
      <c r="G826" s="12" t="s">
        <v>9</v>
      </c>
      <c r="H826" s="12" t="s">
        <v>9</v>
      </c>
      <c r="I826" s="12">
        <v>0</v>
      </c>
      <c r="J826" s="13" t="s">
        <v>9</v>
      </c>
    </row>
    <row r="827" spans="1:10" x14ac:dyDescent="0.3">
      <c r="A827" s="14" t="s">
        <v>836</v>
      </c>
      <c r="B827" s="15">
        <v>26.504999999999999</v>
      </c>
      <c r="C827" s="15" t="str" cm="1">
        <f t="array" ref="C827">_xlfn.IFS(Medical_Examinations!$B827&gt;=30,"Obesity",Medical_Examinations!$B827&gt;=25,"Overweight",Medical_Examinations!$B827&gt;=18.5,"Normal Weight",TRUE,"Underweight")</f>
        <v>Overweight</v>
      </c>
      <c r="D827" s="15">
        <v>6.79</v>
      </c>
      <c r="E827" s="15" t="str" cm="1">
        <f t="array" ref="E827">_xlfn.IFS(Medical_Examinations!$D827&gt;6.5,"Diabetes",Medical_Examinations!$D827&gt;5.7,"Prediabetes",TRUE,"Normal")</f>
        <v>Diabetes</v>
      </c>
      <c r="F827" s="15" t="s">
        <v>10</v>
      </c>
      <c r="G827" s="15" t="s">
        <v>9</v>
      </c>
      <c r="H827" s="15" t="s">
        <v>19</v>
      </c>
      <c r="I827" s="15">
        <v>1</v>
      </c>
      <c r="J827" s="16" t="s">
        <v>9</v>
      </c>
    </row>
    <row r="828" spans="1:10" x14ac:dyDescent="0.3">
      <c r="A828" s="11" t="s">
        <v>837</v>
      </c>
      <c r="B828" s="12">
        <v>36.479999999999997</v>
      </c>
      <c r="C828" s="12" t="str" cm="1">
        <f t="array" ref="C828">_xlfn.IFS(Medical_Examinations!$B828&gt;=30,"Obesity",Medical_Examinations!$B828&gt;=25,"Overweight",Medical_Examinations!$B828&gt;=18.5,"Normal Weight",TRUE,"Underweight")</f>
        <v>Obesity</v>
      </c>
      <c r="D828" s="12">
        <v>11.09</v>
      </c>
      <c r="E828" s="12" t="str" cm="1">
        <f t="array" ref="E828">_xlfn.IFS(Medical_Examinations!$D828&gt;6.5,"Diabetes",Medical_Examinations!$D828&gt;5.7,"Prediabetes",TRUE,"Normal")</f>
        <v>Diabetes</v>
      </c>
      <c r="F828" s="12" t="s">
        <v>9</v>
      </c>
      <c r="G828" s="12" t="s">
        <v>9</v>
      </c>
      <c r="H828" s="12" t="s">
        <v>9</v>
      </c>
      <c r="I828" s="12">
        <v>0</v>
      </c>
      <c r="J828" s="13" t="s">
        <v>9</v>
      </c>
    </row>
    <row r="829" spans="1:10" x14ac:dyDescent="0.3">
      <c r="A829" s="14" t="s">
        <v>838</v>
      </c>
      <c r="B829" s="15">
        <v>39.159999999999997</v>
      </c>
      <c r="C829" s="15" t="str" cm="1">
        <f t="array" ref="C829">_xlfn.IFS(Medical_Examinations!$B829&gt;=30,"Obesity",Medical_Examinations!$B829&gt;=25,"Overweight",Medical_Examinations!$B829&gt;=18.5,"Normal Weight",TRUE,"Underweight")</f>
        <v>Obesity</v>
      </c>
      <c r="D829" s="15">
        <v>5.24</v>
      </c>
      <c r="E829" s="15" t="str" cm="1">
        <f t="array" ref="E829">_xlfn.IFS(Medical_Examinations!$D829&gt;6.5,"Diabetes",Medical_Examinations!$D829&gt;5.7,"Prediabetes",TRUE,"Normal")</f>
        <v>Normal</v>
      </c>
      <c r="F829" s="15" t="s">
        <v>10</v>
      </c>
      <c r="G829" s="15" t="s">
        <v>9</v>
      </c>
      <c r="H829" s="15" t="s">
        <v>19</v>
      </c>
      <c r="I829" s="15">
        <v>1</v>
      </c>
      <c r="J829" s="16" t="s">
        <v>9</v>
      </c>
    </row>
    <row r="830" spans="1:10" x14ac:dyDescent="0.3">
      <c r="A830" s="11" t="s">
        <v>839</v>
      </c>
      <c r="B830" s="12">
        <v>28.22</v>
      </c>
      <c r="C830" s="12" t="str" cm="1">
        <f t="array" ref="C830">_xlfn.IFS(Medical_Examinations!$B830&gt;=30,"Obesity",Medical_Examinations!$B830&gt;=25,"Overweight",Medical_Examinations!$B830&gt;=18.5,"Normal Weight",TRUE,"Underweight")</f>
        <v>Overweight</v>
      </c>
      <c r="D830" s="12">
        <v>7.51</v>
      </c>
      <c r="E830" s="12" t="str" cm="1">
        <f t="array" ref="E830">_xlfn.IFS(Medical_Examinations!$D830&gt;6.5,"Diabetes",Medical_Examinations!$D830&gt;5.7,"Prediabetes",TRUE,"Normal")</f>
        <v>Diabetes</v>
      </c>
      <c r="F830" s="12" t="s">
        <v>10</v>
      </c>
      <c r="G830" s="12" t="s">
        <v>9</v>
      </c>
      <c r="H830" s="12" t="s">
        <v>19</v>
      </c>
      <c r="I830" s="12">
        <v>1</v>
      </c>
      <c r="J830" s="13" t="s">
        <v>9</v>
      </c>
    </row>
    <row r="831" spans="1:10" x14ac:dyDescent="0.3">
      <c r="A831" s="14" t="s">
        <v>840</v>
      </c>
      <c r="B831" s="15">
        <v>35</v>
      </c>
      <c r="C831" s="15" t="str" cm="1">
        <f t="array" ref="C831">_xlfn.IFS(Medical_Examinations!$B831&gt;=30,"Obesity",Medical_Examinations!$B831&gt;=25,"Overweight",Medical_Examinations!$B831&gt;=18.5,"Normal Weight",TRUE,"Underweight")</f>
        <v>Obesity</v>
      </c>
      <c r="D831" s="15">
        <v>4.13</v>
      </c>
      <c r="E831" s="15" t="str" cm="1">
        <f t="array" ref="E831">_xlfn.IFS(Medical_Examinations!$D831&gt;6.5,"Diabetes",Medical_Examinations!$D831&gt;5.7,"Prediabetes",TRUE,"Normal")</f>
        <v>Normal</v>
      </c>
      <c r="F831" s="15" t="s">
        <v>9</v>
      </c>
      <c r="G831" s="15" t="s">
        <v>9</v>
      </c>
      <c r="H831" s="15" t="s">
        <v>9</v>
      </c>
      <c r="I831" s="15">
        <v>2</v>
      </c>
      <c r="J831" s="16" t="s">
        <v>9</v>
      </c>
    </row>
    <row r="832" spans="1:10" x14ac:dyDescent="0.3">
      <c r="A832" s="11" t="s">
        <v>841</v>
      </c>
      <c r="B832" s="12">
        <v>36.24</v>
      </c>
      <c r="C832" s="12" t="str" cm="1">
        <f t="array" ref="C832">_xlfn.IFS(Medical_Examinations!$B832&gt;=30,"Obesity",Medical_Examinations!$B832&gt;=25,"Overweight",Medical_Examinations!$B832&gt;=18.5,"Normal Weight",TRUE,"Underweight")</f>
        <v>Obesity</v>
      </c>
      <c r="D832" s="12">
        <v>8.3800000000000008</v>
      </c>
      <c r="E832" s="12" t="str" cm="1">
        <f t="array" ref="E832">_xlfn.IFS(Medical_Examinations!$D832&gt;6.5,"Diabetes",Medical_Examinations!$D832&gt;5.7,"Prediabetes",TRUE,"Normal")</f>
        <v>Diabetes</v>
      </c>
      <c r="F832" s="12" t="s">
        <v>10</v>
      </c>
      <c r="G832" s="12" t="s">
        <v>9</v>
      </c>
      <c r="H832" s="12" t="s">
        <v>9</v>
      </c>
      <c r="I832" s="12">
        <v>1</v>
      </c>
      <c r="J832" s="13" t="s">
        <v>9</v>
      </c>
    </row>
    <row r="833" spans="1:10" x14ac:dyDescent="0.3">
      <c r="A833" s="14" t="s">
        <v>842</v>
      </c>
      <c r="B833" s="15">
        <v>36.954999999999998</v>
      </c>
      <c r="C833" s="15" t="str" cm="1">
        <f t="array" ref="C833">_xlfn.IFS(Medical_Examinations!$B833&gt;=30,"Obesity",Medical_Examinations!$B833&gt;=25,"Overweight",Medical_Examinations!$B833&gt;=18.5,"Normal Weight",TRUE,"Underweight")</f>
        <v>Obesity</v>
      </c>
      <c r="D833" s="15">
        <v>8.07</v>
      </c>
      <c r="E833" s="15" t="str" cm="1">
        <f t="array" ref="E833">_xlfn.IFS(Medical_Examinations!$D833&gt;6.5,"Diabetes",Medical_Examinations!$D833&gt;5.7,"Prediabetes",TRUE,"Normal")</f>
        <v>Diabetes</v>
      </c>
      <c r="F833" s="15" t="s">
        <v>9</v>
      </c>
      <c r="G833" s="15" t="s">
        <v>9</v>
      </c>
      <c r="H833" s="15" t="s">
        <v>9</v>
      </c>
      <c r="I833" s="15">
        <v>0</v>
      </c>
      <c r="J833" s="16" t="s">
        <v>9</v>
      </c>
    </row>
    <row r="834" spans="1:10" x14ac:dyDescent="0.3">
      <c r="A834" s="11" t="s">
        <v>843</v>
      </c>
      <c r="B834" s="12">
        <v>29.64</v>
      </c>
      <c r="C834" s="12" t="str" cm="1">
        <f t="array" ref="C834">_xlfn.IFS(Medical_Examinations!$B834&gt;=30,"Obesity",Medical_Examinations!$B834&gt;=25,"Overweight",Medical_Examinations!$B834&gt;=18.5,"Normal Weight",TRUE,"Underweight")</f>
        <v>Overweight</v>
      </c>
      <c r="D834" s="12">
        <v>8.9499999999999993</v>
      </c>
      <c r="E834" s="12" t="str" cm="1">
        <f t="array" ref="E834">_xlfn.IFS(Medical_Examinations!$D834&gt;6.5,"Diabetes",Medical_Examinations!$D834&gt;5.7,"Prediabetes",TRUE,"Normal")</f>
        <v>Diabetes</v>
      </c>
      <c r="F834" s="12" t="s">
        <v>9</v>
      </c>
      <c r="G834" s="12" t="s">
        <v>9</v>
      </c>
      <c r="H834" s="12" t="s">
        <v>9</v>
      </c>
      <c r="I834" s="12">
        <v>0</v>
      </c>
      <c r="J834" s="13" t="s">
        <v>9</v>
      </c>
    </row>
    <row r="835" spans="1:10" x14ac:dyDescent="0.3">
      <c r="A835" s="14" t="s">
        <v>844</v>
      </c>
      <c r="B835" s="15">
        <v>42.74</v>
      </c>
      <c r="C835" s="15" t="str" cm="1">
        <f t="array" ref="C835">_xlfn.IFS(Medical_Examinations!$B835&gt;=30,"Obesity",Medical_Examinations!$B835&gt;=25,"Overweight",Medical_Examinations!$B835&gt;=18.5,"Normal Weight",TRUE,"Underweight")</f>
        <v>Obesity</v>
      </c>
      <c r="D835" s="15">
        <v>6.31</v>
      </c>
      <c r="E835" s="15" t="str" cm="1">
        <f t="array" ref="E835">_xlfn.IFS(Medical_Examinations!$D835&gt;6.5,"Diabetes",Medical_Examinations!$D835&gt;5.7,"Prediabetes",TRUE,"Normal")</f>
        <v>Prediabetes</v>
      </c>
      <c r="F835" s="15" t="s">
        <v>10</v>
      </c>
      <c r="G835" s="15" t="s">
        <v>9</v>
      </c>
      <c r="H835" s="15" t="s">
        <v>9</v>
      </c>
      <c r="I835" s="15">
        <v>1</v>
      </c>
      <c r="J835" s="16" t="s">
        <v>9</v>
      </c>
    </row>
    <row r="836" spans="1:10" x14ac:dyDescent="0.3">
      <c r="A836" s="11" t="s">
        <v>845</v>
      </c>
      <c r="B836" s="12">
        <v>36.130000000000003</v>
      </c>
      <c r="C836" s="12" t="str" cm="1">
        <f t="array" ref="C836">_xlfn.IFS(Medical_Examinations!$B836&gt;=30,"Obesity",Medical_Examinations!$B836&gt;=25,"Overweight",Medical_Examinations!$B836&gt;=18.5,"Normal Weight",TRUE,"Underweight")</f>
        <v>Obesity</v>
      </c>
      <c r="D836" s="12">
        <v>7.19</v>
      </c>
      <c r="E836" s="12" t="str" cm="1">
        <f t="array" ref="E836">_xlfn.IFS(Medical_Examinations!$D836&gt;6.5,"Diabetes",Medical_Examinations!$D836&gt;5.7,"Prediabetes",TRUE,"Normal")</f>
        <v>Diabetes</v>
      </c>
      <c r="F836" s="12" t="s">
        <v>10</v>
      </c>
      <c r="G836" s="12" t="s">
        <v>9</v>
      </c>
      <c r="H836" s="12" t="s">
        <v>9</v>
      </c>
      <c r="I836" s="12">
        <v>2</v>
      </c>
      <c r="J836" s="13" t="s">
        <v>9</v>
      </c>
    </row>
    <row r="837" spans="1:10" x14ac:dyDescent="0.3">
      <c r="A837" s="14" t="s">
        <v>846</v>
      </c>
      <c r="B837" s="15">
        <v>31.55</v>
      </c>
      <c r="C837" s="15" t="str" cm="1">
        <f t="array" ref="C837">_xlfn.IFS(Medical_Examinations!$B837&gt;=30,"Obesity",Medical_Examinations!$B837&gt;=25,"Overweight",Medical_Examinations!$B837&gt;=18.5,"Normal Weight",TRUE,"Underweight")</f>
        <v>Obesity</v>
      </c>
      <c r="D837" s="15">
        <v>6.11</v>
      </c>
      <c r="E837" s="15" t="str" cm="1">
        <f t="array" ref="E837">_xlfn.IFS(Medical_Examinations!$D837&gt;6.5,"Diabetes",Medical_Examinations!$D837&gt;5.7,"Prediabetes",TRUE,"Normal")</f>
        <v>Prediabetes</v>
      </c>
      <c r="F837" s="15" t="s">
        <v>10</v>
      </c>
      <c r="G837" s="15" t="s">
        <v>9</v>
      </c>
      <c r="H837" s="15" t="s">
        <v>9</v>
      </c>
      <c r="I837" s="15">
        <v>1</v>
      </c>
      <c r="J837" s="16" t="s">
        <v>9</v>
      </c>
    </row>
    <row r="838" spans="1:10" x14ac:dyDescent="0.3">
      <c r="A838" s="11" t="s">
        <v>847</v>
      </c>
      <c r="B838" s="12">
        <v>52.75</v>
      </c>
      <c r="C838" s="12" t="str" cm="1">
        <f t="array" ref="C838">_xlfn.IFS(Medical_Examinations!$B838&gt;=30,"Obesity",Medical_Examinations!$B838&gt;=25,"Overweight",Medical_Examinations!$B838&gt;=18.5,"Normal Weight",TRUE,"Underweight")</f>
        <v>Obesity</v>
      </c>
      <c r="D838" s="12">
        <v>6.02</v>
      </c>
      <c r="E838" s="12" t="str" cm="1">
        <f t="array" ref="E838">_xlfn.IFS(Medical_Examinations!$D838&gt;6.5,"Diabetes",Medical_Examinations!$D838&gt;5.7,"Prediabetes",TRUE,"Normal")</f>
        <v>Prediabetes</v>
      </c>
      <c r="F838" s="12" t="s">
        <v>9</v>
      </c>
      <c r="G838" s="12" t="s">
        <v>9</v>
      </c>
      <c r="H838" s="12" t="s">
        <v>9</v>
      </c>
      <c r="I838" s="12">
        <v>1</v>
      </c>
      <c r="J838" s="13" t="s">
        <v>9</v>
      </c>
    </row>
    <row r="839" spans="1:10" x14ac:dyDescent="0.3">
      <c r="A839" s="14" t="s">
        <v>848</v>
      </c>
      <c r="B839" s="15">
        <v>36.67</v>
      </c>
      <c r="C839" s="15" t="str" cm="1">
        <f t="array" ref="C839">_xlfn.IFS(Medical_Examinations!$B839&gt;=30,"Obesity",Medical_Examinations!$B839&gt;=25,"Overweight",Medical_Examinations!$B839&gt;=18.5,"Normal Weight",TRUE,"Underweight")</f>
        <v>Obesity</v>
      </c>
      <c r="D839" s="15">
        <v>11.86</v>
      </c>
      <c r="E839" s="15" t="str" cm="1">
        <f t="array" ref="E839">_xlfn.IFS(Medical_Examinations!$D839&gt;6.5,"Diabetes",Medical_Examinations!$D839&gt;5.7,"Prediabetes",TRUE,"Normal")</f>
        <v>Diabetes</v>
      </c>
      <c r="F839" s="15" t="s">
        <v>9</v>
      </c>
      <c r="G839" s="15" t="s">
        <v>9</v>
      </c>
      <c r="H839" s="15" t="s">
        <v>9</v>
      </c>
      <c r="I839" s="15">
        <v>0</v>
      </c>
      <c r="J839" s="16" t="s">
        <v>9</v>
      </c>
    </row>
    <row r="840" spans="1:10" x14ac:dyDescent="0.3">
      <c r="A840" s="11" t="s">
        <v>849</v>
      </c>
      <c r="B840" s="12">
        <v>38.06</v>
      </c>
      <c r="C840" s="12" t="str" cm="1">
        <f t="array" ref="C840">_xlfn.IFS(Medical_Examinations!$B840&gt;=30,"Obesity",Medical_Examinations!$B840&gt;=25,"Overweight",Medical_Examinations!$B840&gt;=18.5,"Normal Weight",TRUE,"Underweight")</f>
        <v>Obesity</v>
      </c>
      <c r="D840" s="12">
        <v>8.25</v>
      </c>
      <c r="E840" s="12" t="str" cm="1">
        <f t="array" ref="E840">_xlfn.IFS(Medical_Examinations!$D840&gt;6.5,"Diabetes",Medical_Examinations!$D840&gt;5.7,"Prediabetes",TRUE,"Normal")</f>
        <v>Diabetes</v>
      </c>
      <c r="F840" s="12" t="s">
        <v>9</v>
      </c>
      <c r="G840" s="12" t="s">
        <v>9</v>
      </c>
      <c r="H840" s="12" t="s">
        <v>9</v>
      </c>
      <c r="I840" s="12">
        <v>0</v>
      </c>
      <c r="J840" s="13" t="s">
        <v>9</v>
      </c>
    </row>
    <row r="841" spans="1:10" x14ac:dyDescent="0.3">
      <c r="A841" s="14" t="s">
        <v>850</v>
      </c>
      <c r="B841" s="15">
        <v>38</v>
      </c>
      <c r="C841" s="15" t="str" cm="1">
        <f t="array" ref="C841">_xlfn.IFS(Medical_Examinations!$B841&gt;=30,"Obesity",Medical_Examinations!$B841&gt;=25,"Overweight",Medical_Examinations!$B841&gt;=18.5,"Normal Weight",TRUE,"Underweight")</f>
        <v>Obesity</v>
      </c>
      <c r="D841" s="15">
        <v>8.1300000000000008</v>
      </c>
      <c r="E841" s="15" t="str" cm="1">
        <f t="array" ref="E841">_xlfn.IFS(Medical_Examinations!$D841&gt;6.5,"Diabetes",Medical_Examinations!$D841&gt;5.7,"Prediabetes",TRUE,"Normal")</f>
        <v>Diabetes</v>
      </c>
      <c r="F841" s="15" t="s">
        <v>9</v>
      </c>
      <c r="G841" s="15" t="s">
        <v>9</v>
      </c>
      <c r="H841" s="15" t="s">
        <v>9</v>
      </c>
      <c r="I841" s="15">
        <v>0</v>
      </c>
      <c r="J841" s="16" t="s">
        <v>9</v>
      </c>
    </row>
    <row r="842" spans="1:10" x14ac:dyDescent="0.3">
      <c r="A842" s="11" t="s">
        <v>851</v>
      </c>
      <c r="B842" s="12">
        <v>35.1</v>
      </c>
      <c r="C842" s="12" t="str" cm="1">
        <f t="array" ref="C842">_xlfn.IFS(Medical_Examinations!$B842&gt;=30,"Obesity",Medical_Examinations!$B842&gt;=25,"Overweight",Medical_Examinations!$B842&gt;=18.5,"Normal Weight",TRUE,"Underweight")</f>
        <v>Obesity</v>
      </c>
      <c r="D842" s="12">
        <v>10.1</v>
      </c>
      <c r="E842" s="12" t="str" cm="1">
        <f t="array" ref="E842">_xlfn.IFS(Medical_Examinations!$D842&gt;6.5,"Diabetes",Medical_Examinations!$D842&gt;5.7,"Prediabetes",TRUE,"Normal")</f>
        <v>Diabetes</v>
      </c>
      <c r="F842" s="12" t="s">
        <v>9</v>
      </c>
      <c r="G842" s="12" t="s">
        <v>9</v>
      </c>
      <c r="H842" s="12" t="s">
        <v>9</v>
      </c>
      <c r="I842" s="12">
        <v>0</v>
      </c>
      <c r="J842" s="13" t="s">
        <v>9</v>
      </c>
    </row>
    <row r="843" spans="1:10" x14ac:dyDescent="0.3">
      <c r="A843" s="14" t="s">
        <v>852</v>
      </c>
      <c r="B843" s="15">
        <v>33.82</v>
      </c>
      <c r="C843" s="15" t="str" cm="1">
        <f t="array" ref="C843">_xlfn.IFS(Medical_Examinations!$B843&gt;=30,"Obesity",Medical_Examinations!$B843&gt;=25,"Overweight",Medical_Examinations!$B843&gt;=18.5,"Normal Weight",TRUE,"Underweight")</f>
        <v>Obesity</v>
      </c>
      <c r="D843" s="15">
        <v>5.89</v>
      </c>
      <c r="E843" s="15" t="str" cm="1">
        <f t="array" ref="E843">_xlfn.IFS(Medical_Examinations!$D843&gt;6.5,"Diabetes",Medical_Examinations!$D843&gt;5.7,"Prediabetes",TRUE,"Normal")</f>
        <v>Prediabetes</v>
      </c>
      <c r="F843" s="15" t="s">
        <v>10</v>
      </c>
      <c r="G843" s="15" t="s">
        <v>9</v>
      </c>
      <c r="H843" s="15" t="s">
        <v>9</v>
      </c>
      <c r="I843" s="15">
        <v>2</v>
      </c>
      <c r="J843" s="16" t="s">
        <v>9</v>
      </c>
    </row>
    <row r="844" spans="1:10" x14ac:dyDescent="0.3">
      <c r="A844" s="11" t="s">
        <v>853</v>
      </c>
      <c r="B844" s="12">
        <v>37.43</v>
      </c>
      <c r="C844" s="12" t="str" cm="1">
        <f t="array" ref="C844">_xlfn.IFS(Medical_Examinations!$B844&gt;=30,"Obesity",Medical_Examinations!$B844&gt;=25,"Overweight",Medical_Examinations!$B844&gt;=18.5,"Normal Weight",TRUE,"Underweight")</f>
        <v>Obesity</v>
      </c>
      <c r="D844" s="12">
        <v>4.97</v>
      </c>
      <c r="E844" s="12" t="str" cm="1">
        <f t="array" ref="E844">_xlfn.IFS(Medical_Examinations!$D844&gt;6.5,"Diabetes",Medical_Examinations!$D844&gt;5.7,"Prediabetes",TRUE,"Normal")</f>
        <v>Normal</v>
      </c>
      <c r="F844" s="12" t="s">
        <v>9</v>
      </c>
      <c r="G844" s="12" t="s">
        <v>9</v>
      </c>
      <c r="H844" s="12" t="s">
        <v>9</v>
      </c>
      <c r="I844" s="12">
        <v>2</v>
      </c>
      <c r="J844" s="13" t="s">
        <v>9</v>
      </c>
    </row>
    <row r="845" spans="1:10" x14ac:dyDescent="0.3">
      <c r="A845" s="14" t="s">
        <v>854</v>
      </c>
      <c r="B845" s="15">
        <v>30.5</v>
      </c>
      <c r="C845" s="15" t="str" cm="1">
        <f t="array" ref="C845">_xlfn.IFS(Medical_Examinations!$B845&gt;=30,"Obesity",Medical_Examinations!$B845&gt;=25,"Overweight",Medical_Examinations!$B845&gt;=18.5,"Normal Weight",TRUE,"Underweight")</f>
        <v>Obesity</v>
      </c>
      <c r="D845" s="15">
        <v>9.9</v>
      </c>
      <c r="E845" s="15" t="str" cm="1">
        <f t="array" ref="E845">_xlfn.IFS(Medical_Examinations!$D845&gt;6.5,"Diabetes",Medical_Examinations!$D845&gt;5.7,"Prediabetes",TRUE,"Normal")</f>
        <v>Diabetes</v>
      </c>
      <c r="F845" s="15" t="s">
        <v>9</v>
      </c>
      <c r="G845" s="15" t="s">
        <v>9</v>
      </c>
      <c r="H845" s="15" t="s">
        <v>9</v>
      </c>
      <c r="I845" s="15">
        <v>0</v>
      </c>
      <c r="J845" s="16" t="s">
        <v>9</v>
      </c>
    </row>
    <row r="846" spans="1:10" x14ac:dyDescent="0.3">
      <c r="A846" s="11" t="s">
        <v>855</v>
      </c>
      <c r="B846" s="12">
        <v>24.53</v>
      </c>
      <c r="C846" s="12" t="str" cm="1">
        <f t="array" ref="C846">_xlfn.IFS(Medical_Examinations!$B846&gt;=30,"Obesity",Medical_Examinations!$B846&gt;=25,"Overweight",Medical_Examinations!$B846&gt;=18.5,"Normal Weight",TRUE,"Underweight")</f>
        <v>Normal Weight</v>
      </c>
      <c r="D846" s="12">
        <v>9.0500000000000007</v>
      </c>
      <c r="E846" s="12" t="str" cm="1">
        <f t="array" ref="E846">_xlfn.IFS(Medical_Examinations!$D846&gt;6.5,"Diabetes",Medical_Examinations!$D846&gt;5.7,"Prediabetes",TRUE,"Normal")</f>
        <v>Diabetes</v>
      </c>
      <c r="F846" s="12" t="s">
        <v>9</v>
      </c>
      <c r="G846" s="12" t="s">
        <v>9</v>
      </c>
      <c r="H846" s="12" t="s">
        <v>9</v>
      </c>
      <c r="I846" s="12">
        <v>0</v>
      </c>
      <c r="J846" s="13" t="s">
        <v>9</v>
      </c>
    </row>
    <row r="847" spans="1:10" x14ac:dyDescent="0.3">
      <c r="A847" s="14" t="s">
        <v>856</v>
      </c>
      <c r="B847" s="15">
        <v>25.74</v>
      </c>
      <c r="C847" s="15" t="str" cm="1">
        <f t="array" ref="C847">_xlfn.IFS(Medical_Examinations!$B847&gt;=30,"Obesity",Medical_Examinations!$B847&gt;=25,"Overweight",Medical_Examinations!$B847&gt;=18.5,"Normal Weight",TRUE,"Underweight")</f>
        <v>Overweight</v>
      </c>
      <c r="D847" s="15">
        <v>10.93</v>
      </c>
      <c r="E847" s="15" t="str" cm="1">
        <f t="array" ref="E847">_xlfn.IFS(Medical_Examinations!$D847&gt;6.5,"Diabetes",Medical_Examinations!$D847&gt;5.7,"Prediabetes",TRUE,"Normal")</f>
        <v>Diabetes</v>
      </c>
      <c r="F847" s="15" t="s">
        <v>9</v>
      </c>
      <c r="G847" s="15" t="s">
        <v>9</v>
      </c>
      <c r="H847" s="15" t="s">
        <v>9</v>
      </c>
      <c r="I847" s="15">
        <v>0</v>
      </c>
      <c r="J847" s="16" t="s">
        <v>9</v>
      </c>
    </row>
    <row r="848" spans="1:10" x14ac:dyDescent="0.3">
      <c r="A848" s="11" t="s">
        <v>857</v>
      </c>
      <c r="B848" s="12">
        <v>34.08</v>
      </c>
      <c r="C848" s="12" t="str" cm="1">
        <f t="array" ref="C848">_xlfn.IFS(Medical_Examinations!$B848&gt;=30,"Obesity",Medical_Examinations!$B848&gt;=25,"Overweight",Medical_Examinations!$B848&gt;=18.5,"Normal Weight",TRUE,"Underweight")</f>
        <v>Obesity</v>
      </c>
      <c r="D848" s="12">
        <v>7.58</v>
      </c>
      <c r="E848" s="12" t="str" cm="1">
        <f t="array" ref="E848">_xlfn.IFS(Medical_Examinations!$D848&gt;6.5,"Diabetes",Medical_Examinations!$D848&gt;5.7,"Prediabetes",TRUE,"Normal")</f>
        <v>Diabetes</v>
      </c>
      <c r="F848" s="12" t="s">
        <v>10</v>
      </c>
      <c r="G848" s="12" t="s">
        <v>9</v>
      </c>
      <c r="H848" s="12" t="s">
        <v>9</v>
      </c>
      <c r="I848" s="12">
        <v>2</v>
      </c>
      <c r="J848" s="13" t="s">
        <v>9</v>
      </c>
    </row>
    <row r="849" spans="1:10" x14ac:dyDescent="0.3">
      <c r="A849" s="14" t="s">
        <v>858</v>
      </c>
      <c r="B849" s="15">
        <v>31.35</v>
      </c>
      <c r="C849" s="15" t="str" cm="1">
        <f t="array" ref="C849">_xlfn.IFS(Medical_Examinations!$B849&gt;=30,"Obesity",Medical_Examinations!$B849&gt;=25,"Overweight",Medical_Examinations!$B849&gt;=18.5,"Normal Weight",TRUE,"Underweight")</f>
        <v>Obesity</v>
      </c>
      <c r="D849" s="15">
        <v>11</v>
      </c>
      <c r="E849" s="15" t="str" cm="1">
        <f t="array" ref="E849">_xlfn.IFS(Medical_Examinations!$D849&gt;6.5,"Diabetes",Medical_Examinations!$D849&gt;5.7,"Prediabetes",TRUE,"Normal")</f>
        <v>Diabetes</v>
      </c>
      <c r="F849" s="15" t="s">
        <v>10</v>
      </c>
      <c r="G849" s="15" t="s">
        <v>9</v>
      </c>
      <c r="H849" s="15" t="s">
        <v>19</v>
      </c>
      <c r="I849" s="15">
        <v>1</v>
      </c>
      <c r="J849" s="16" t="s">
        <v>9</v>
      </c>
    </row>
    <row r="850" spans="1:10" x14ac:dyDescent="0.3">
      <c r="A850" s="11" t="s">
        <v>859</v>
      </c>
      <c r="B850" s="12">
        <v>26.79</v>
      </c>
      <c r="C850" s="12" t="str" cm="1">
        <f t="array" ref="C850">_xlfn.IFS(Medical_Examinations!$B850&gt;=30,"Obesity",Medical_Examinations!$B850&gt;=25,"Overweight",Medical_Examinations!$B850&gt;=18.5,"Normal Weight",TRUE,"Underweight")</f>
        <v>Overweight</v>
      </c>
      <c r="D850" s="12">
        <v>5.0599999999999996</v>
      </c>
      <c r="E850" s="12" t="str" cm="1">
        <f t="array" ref="E850">_xlfn.IFS(Medical_Examinations!$D850&gt;6.5,"Diabetes",Medical_Examinations!$D850&gt;5.7,"Prediabetes",TRUE,"Normal")</f>
        <v>Normal</v>
      </c>
      <c r="F850" s="12" t="s">
        <v>9</v>
      </c>
      <c r="G850" s="12" t="s">
        <v>9</v>
      </c>
      <c r="H850" s="12" t="s">
        <v>9</v>
      </c>
      <c r="I850" s="12">
        <v>1</v>
      </c>
      <c r="J850" s="13" t="s">
        <v>9</v>
      </c>
    </row>
    <row r="851" spans="1:10" x14ac:dyDescent="0.3">
      <c r="A851" s="14" t="s">
        <v>860</v>
      </c>
      <c r="B851" s="15">
        <v>42.78</v>
      </c>
      <c r="C851" s="15" t="str" cm="1">
        <f t="array" ref="C851">_xlfn.IFS(Medical_Examinations!$B851&gt;=30,"Obesity",Medical_Examinations!$B851&gt;=25,"Overweight",Medical_Examinations!$B851&gt;=18.5,"Normal Weight",TRUE,"Underweight")</f>
        <v>Obesity</v>
      </c>
      <c r="D851" s="15">
        <v>6.11</v>
      </c>
      <c r="E851" s="15" t="str" cm="1">
        <f t="array" ref="E851">_xlfn.IFS(Medical_Examinations!$D851&gt;6.5,"Diabetes",Medical_Examinations!$D851&gt;5.7,"Prediabetes",TRUE,"Normal")</f>
        <v>Prediabetes</v>
      </c>
      <c r="F851" s="15" t="s">
        <v>10</v>
      </c>
      <c r="G851" s="15" t="s">
        <v>9</v>
      </c>
      <c r="H851" s="15" t="s">
        <v>9</v>
      </c>
      <c r="I851" s="15">
        <v>1</v>
      </c>
      <c r="J851" s="16" t="s">
        <v>9</v>
      </c>
    </row>
    <row r="852" spans="1:10" x14ac:dyDescent="0.3">
      <c r="A852" s="11" t="s">
        <v>861</v>
      </c>
      <c r="B852" s="12">
        <v>46.75</v>
      </c>
      <c r="C852" s="12" t="str" cm="1">
        <f t="array" ref="C852">_xlfn.IFS(Medical_Examinations!$B852&gt;=30,"Obesity",Medical_Examinations!$B852&gt;=25,"Overweight",Medical_Examinations!$B852&gt;=18.5,"Normal Weight",TRUE,"Underweight")</f>
        <v>Obesity</v>
      </c>
      <c r="D852" s="12">
        <v>6.66</v>
      </c>
      <c r="E852" s="12" t="str" cm="1">
        <f t="array" ref="E852">_xlfn.IFS(Medical_Examinations!$D852&gt;6.5,"Diabetes",Medical_Examinations!$D852&gt;5.7,"Prediabetes",TRUE,"Normal")</f>
        <v>Diabetes</v>
      </c>
      <c r="F852" s="12" t="s">
        <v>10</v>
      </c>
      <c r="G852" s="12" t="s">
        <v>9</v>
      </c>
      <c r="H852" s="12" t="s">
        <v>9</v>
      </c>
      <c r="I852" s="12">
        <v>2</v>
      </c>
      <c r="J852" s="13" t="s">
        <v>9</v>
      </c>
    </row>
    <row r="853" spans="1:10" x14ac:dyDescent="0.3">
      <c r="A853" s="14" t="s">
        <v>862</v>
      </c>
      <c r="B853" s="15">
        <v>32.15</v>
      </c>
      <c r="C853" s="15" t="str" cm="1">
        <f t="array" ref="C853">_xlfn.IFS(Medical_Examinations!$B853&gt;=30,"Obesity",Medical_Examinations!$B853&gt;=25,"Overweight",Medical_Examinations!$B853&gt;=18.5,"Normal Weight",TRUE,"Underweight")</f>
        <v>Obesity</v>
      </c>
      <c r="D853" s="15">
        <v>4.0199999999999996</v>
      </c>
      <c r="E853" s="15" t="str" cm="1">
        <f t="array" ref="E853">_xlfn.IFS(Medical_Examinations!$D853&gt;6.5,"Diabetes",Medical_Examinations!$D853&gt;5.7,"Prediabetes",TRUE,"Normal")</f>
        <v>Normal</v>
      </c>
      <c r="F853" s="15" t="s">
        <v>10</v>
      </c>
      <c r="G853" s="15" t="s">
        <v>9</v>
      </c>
      <c r="H853" s="15" t="s">
        <v>19</v>
      </c>
      <c r="I853" s="15">
        <v>1</v>
      </c>
      <c r="J853" s="16" t="s">
        <v>9</v>
      </c>
    </row>
    <row r="854" spans="1:10" x14ac:dyDescent="0.3">
      <c r="A854" s="11" t="s">
        <v>863</v>
      </c>
      <c r="B854" s="12">
        <v>43.4</v>
      </c>
      <c r="C854" s="12" t="str" cm="1">
        <f t="array" ref="C854">_xlfn.IFS(Medical_Examinations!$B854&gt;=30,"Obesity",Medical_Examinations!$B854&gt;=25,"Overweight",Medical_Examinations!$B854&gt;=18.5,"Normal Weight",TRUE,"Underweight")</f>
        <v>Obesity</v>
      </c>
      <c r="D854" s="12">
        <v>8.81</v>
      </c>
      <c r="E854" s="12" t="str" cm="1">
        <f t="array" ref="E854">_xlfn.IFS(Medical_Examinations!$D854&gt;6.5,"Diabetes",Medical_Examinations!$D854&gt;5.7,"Prediabetes",TRUE,"Normal")</f>
        <v>Diabetes</v>
      </c>
      <c r="F854" s="12" t="s">
        <v>10</v>
      </c>
      <c r="G854" s="12" t="s">
        <v>9</v>
      </c>
      <c r="H854" s="12" t="s">
        <v>9</v>
      </c>
      <c r="I854" s="12">
        <v>2</v>
      </c>
      <c r="J854" s="13" t="s">
        <v>9</v>
      </c>
    </row>
    <row r="855" spans="1:10" x14ac:dyDescent="0.3">
      <c r="A855" s="14" t="s">
        <v>864</v>
      </c>
      <c r="B855" s="15">
        <v>31.57</v>
      </c>
      <c r="C855" s="15" t="str" cm="1">
        <f t="array" ref="C855">_xlfn.IFS(Medical_Examinations!$B855&gt;=30,"Obesity",Medical_Examinations!$B855&gt;=25,"Overweight",Medical_Examinations!$B855&gt;=18.5,"Normal Weight",TRUE,"Underweight")</f>
        <v>Obesity</v>
      </c>
      <c r="D855" s="15">
        <v>7.92</v>
      </c>
      <c r="E855" s="15" t="str" cm="1">
        <f t="array" ref="E855">_xlfn.IFS(Medical_Examinations!$D855&gt;6.5,"Diabetes",Medical_Examinations!$D855&gt;5.7,"Prediabetes",TRUE,"Normal")</f>
        <v>Diabetes</v>
      </c>
      <c r="F855" s="15" t="s">
        <v>10</v>
      </c>
      <c r="G855" s="15" t="s">
        <v>9</v>
      </c>
      <c r="H855" s="15" t="s">
        <v>9</v>
      </c>
      <c r="I855" s="15">
        <v>2</v>
      </c>
      <c r="J855" s="16" t="s">
        <v>9</v>
      </c>
    </row>
    <row r="856" spans="1:10" x14ac:dyDescent="0.3">
      <c r="A856" s="11" t="s">
        <v>865</v>
      </c>
      <c r="B856" s="12">
        <v>24.32</v>
      </c>
      <c r="C856" s="12" t="str" cm="1">
        <f t="array" ref="C856">_xlfn.IFS(Medical_Examinations!$B856&gt;=30,"Obesity",Medical_Examinations!$B856&gt;=25,"Overweight",Medical_Examinations!$B856&gt;=18.5,"Normal Weight",TRUE,"Underweight")</f>
        <v>Normal Weight</v>
      </c>
      <c r="D856" s="12">
        <v>7.48</v>
      </c>
      <c r="E856" s="12" t="str" cm="1">
        <f t="array" ref="E856">_xlfn.IFS(Medical_Examinations!$D856&gt;6.5,"Diabetes",Medical_Examinations!$D856&gt;5.7,"Prediabetes",TRUE,"Normal")</f>
        <v>Diabetes</v>
      </c>
      <c r="F856" s="12" t="s">
        <v>9</v>
      </c>
      <c r="G856" s="12" t="s">
        <v>9</v>
      </c>
      <c r="H856" s="12" t="s">
        <v>9</v>
      </c>
      <c r="I856" s="12">
        <v>0</v>
      </c>
      <c r="J856" s="13" t="s">
        <v>9</v>
      </c>
    </row>
    <row r="857" spans="1:10" x14ac:dyDescent="0.3">
      <c r="A857" s="14" t="s">
        <v>866</v>
      </c>
      <c r="B857" s="15">
        <v>31.07</v>
      </c>
      <c r="C857" s="15" t="str" cm="1">
        <f t="array" ref="C857">_xlfn.IFS(Medical_Examinations!$B857&gt;=30,"Obesity",Medical_Examinations!$B857&gt;=25,"Overweight",Medical_Examinations!$B857&gt;=18.5,"Normal Weight",TRUE,"Underweight")</f>
        <v>Obesity</v>
      </c>
      <c r="D857" s="15">
        <v>4.62</v>
      </c>
      <c r="E857" s="15" t="str" cm="1">
        <f t="array" ref="E857">_xlfn.IFS(Medical_Examinations!$D857&gt;6.5,"Diabetes",Medical_Examinations!$D857&gt;5.7,"Prediabetes",TRUE,"Normal")</f>
        <v>Normal</v>
      </c>
      <c r="F857" s="15" t="s">
        <v>10</v>
      </c>
      <c r="G857" s="15" t="s">
        <v>9</v>
      </c>
      <c r="H857" s="15" t="s">
        <v>9</v>
      </c>
      <c r="I857" s="15">
        <v>2</v>
      </c>
      <c r="J857" s="16" t="s">
        <v>9</v>
      </c>
    </row>
    <row r="858" spans="1:10" x14ac:dyDescent="0.3">
      <c r="A858" s="11" t="s">
        <v>867</v>
      </c>
      <c r="B858" s="12">
        <v>35.814999999999998</v>
      </c>
      <c r="C858" s="12" t="str" cm="1">
        <f t="array" ref="C858">_xlfn.IFS(Medical_Examinations!$B858&gt;=30,"Obesity",Medical_Examinations!$B858&gt;=25,"Overweight",Medical_Examinations!$B858&gt;=18.5,"Normal Weight",TRUE,"Underweight")</f>
        <v>Obesity</v>
      </c>
      <c r="D858" s="12">
        <v>8.4700000000000006</v>
      </c>
      <c r="E858" s="12" t="str" cm="1">
        <f t="array" ref="E858">_xlfn.IFS(Medical_Examinations!$D858&gt;6.5,"Diabetes",Medical_Examinations!$D858&gt;5.7,"Prediabetes",TRUE,"Normal")</f>
        <v>Diabetes</v>
      </c>
      <c r="F858" s="12" t="s">
        <v>9</v>
      </c>
      <c r="G858" s="12" t="s">
        <v>9</v>
      </c>
      <c r="H858" s="12" t="s">
        <v>9</v>
      </c>
      <c r="I858" s="12">
        <v>0</v>
      </c>
      <c r="J858" s="13" t="s">
        <v>9</v>
      </c>
    </row>
    <row r="859" spans="1:10" x14ac:dyDescent="0.3">
      <c r="A859" s="14" t="s">
        <v>868</v>
      </c>
      <c r="B859" s="15">
        <v>40.81</v>
      </c>
      <c r="C859" s="15" t="str" cm="1">
        <f t="array" ref="C859">_xlfn.IFS(Medical_Examinations!$B859&gt;=30,"Obesity",Medical_Examinations!$B859&gt;=25,"Overweight",Medical_Examinations!$B859&gt;=18.5,"Normal Weight",TRUE,"Underweight")</f>
        <v>Obesity</v>
      </c>
      <c r="D859" s="15">
        <v>10.58</v>
      </c>
      <c r="E859" s="15" t="str" cm="1">
        <f t="array" ref="E859">_xlfn.IFS(Medical_Examinations!$D859&gt;6.5,"Diabetes",Medical_Examinations!$D859&gt;5.7,"Prediabetes",TRUE,"Normal")</f>
        <v>Diabetes</v>
      </c>
      <c r="F859" s="15" t="s">
        <v>10</v>
      </c>
      <c r="G859" s="15" t="s">
        <v>9</v>
      </c>
      <c r="H859" s="15" t="s">
        <v>9</v>
      </c>
      <c r="I859" s="15">
        <v>0</v>
      </c>
      <c r="J859" s="16" t="s">
        <v>9</v>
      </c>
    </row>
    <row r="860" spans="1:10" x14ac:dyDescent="0.3">
      <c r="A860" s="11" t="s">
        <v>869</v>
      </c>
      <c r="B860" s="12">
        <v>24.605</v>
      </c>
      <c r="C860" s="12" t="str" cm="1">
        <f t="array" ref="C860">_xlfn.IFS(Medical_Examinations!$B860&gt;=30,"Obesity",Medical_Examinations!$B860&gt;=25,"Overweight",Medical_Examinations!$B860&gt;=18.5,"Normal Weight",TRUE,"Underweight")</f>
        <v>Normal Weight</v>
      </c>
      <c r="D860" s="12">
        <v>7.48</v>
      </c>
      <c r="E860" s="12" t="str" cm="1">
        <f t="array" ref="E860">_xlfn.IFS(Medical_Examinations!$D860&gt;6.5,"Diabetes",Medical_Examinations!$D860&gt;5.7,"Prediabetes",TRUE,"Normal")</f>
        <v>Diabetes</v>
      </c>
      <c r="F860" s="12" t="s">
        <v>9</v>
      </c>
      <c r="G860" s="12" t="s">
        <v>9</v>
      </c>
      <c r="H860" s="12" t="s">
        <v>9</v>
      </c>
      <c r="I860" s="12">
        <v>0</v>
      </c>
      <c r="J860" s="13" t="s">
        <v>9</v>
      </c>
    </row>
    <row r="861" spans="1:10" x14ac:dyDescent="0.3">
      <c r="A861" s="14" t="s">
        <v>870</v>
      </c>
      <c r="B861" s="15">
        <v>21.47</v>
      </c>
      <c r="C861" s="15" t="str" cm="1">
        <f t="array" ref="C861">_xlfn.IFS(Medical_Examinations!$B861&gt;=30,"Obesity",Medical_Examinations!$B861&gt;=25,"Overweight",Medical_Examinations!$B861&gt;=18.5,"Normal Weight",TRUE,"Underweight")</f>
        <v>Normal Weight</v>
      </c>
      <c r="D861" s="15">
        <v>7.82</v>
      </c>
      <c r="E861" s="15" t="str" cm="1">
        <f t="array" ref="E861">_xlfn.IFS(Medical_Examinations!$D861&gt;6.5,"Diabetes",Medical_Examinations!$D861&gt;5.7,"Prediabetes",TRUE,"Normal")</f>
        <v>Diabetes</v>
      </c>
      <c r="F861" s="15" t="s">
        <v>9</v>
      </c>
      <c r="G861" s="15" t="s">
        <v>9</v>
      </c>
      <c r="H861" s="15" t="s">
        <v>9</v>
      </c>
      <c r="I861" s="15">
        <v>0</v>
      </c>
      <c r="J861" s="16" t="s">
        <v>9</v>
      </c>
    </row>
    <row r="862" spans="1:10" x14ac:dyDescent="0.3">
      <c r="A862" s="11" t="s">
        <v>871</v>
      </c>
      <c r="B862" s="12">
        <v>52.89</v>
      </c>
      <c r="C862" s="12" t="str" cm="1">
        <f t="array" ref="C862">_xlfn.IFS(Medical_Examinations!$B862&gt;=30,"Obesity",Medical_Examinations!$B862&gt;=25,"Overweight",Medical_Examinations!$B862&gt;=18.5,"Normal Weight",TRUE,"Underweight")</f>
        <v>Obesity</v>
      </c>
      <c r="D862" s="12">
        <v>4.96</v>
      </c>
      <c r="E862" s="12" t="str" cm="1">
        <f t="array" ref="E862">_xlfn.IFS(Medical_Examinations!$D862&gt;6.5,"Diabetes",Medical_Examinations!$D862&gt;5.7,"Prediabetes",TRUE,"Normal")</f>
        <v>Normal</v>
      </c>
      <c r="F862" s="12" t="s">
        <v>10</v>
      </c>
      <c r="G862" s="12" t="s">
        <v>9</v>
      </c>
      <c r="H862" s="12" t="s">
        <v>9</v>
      </c>
      <c r="I862" s="12">
        <v>1</v>
      </c>
      <c r="J862" s="13" t="s">
        <v>9</v>
      </c>
    </row>
    <row r="863" spans="1:10" x14ac:dyDescent="0.3">
      <c r="A863" s="14" t="s">
        <v>872</v>
      </c>
      <c r="B863" s="15">
        <v>32.965000000000003</v>
      </c>
      <c r="C863" s="15" t="str" cm="1">
        <f t="array" ref="C863">_xlfn.IFS(Medical_Examinations!$B863&gt;=30,"Obesity",Medical_Examinations!$B863&gt;=25,"Overweight",Medical_Examinations!$B863&gt;=18.5,"Normal Weight",TRUE,"Underweight")</f>
        <v>Obesity</v>
      </c>
      <c r="D863" s="15">
        <v>6.15</v>
      </c>
      <c r="E863" s="15" t="str" cm="1">
        <f t="array" ref="E863">_xlfn.IFS(Medical_Examinations!$D863&gt;6.5,"Diabetes",Medical_Examinations!$D863&gt;5.7,"Prediabetes",TRUE,"Normal")</f>
        <v>Prediabetes</v>
      </c>
      <c r="F863" s="15" t="s">
        <v>10</v>
      </c>
      <c r="G863" s="15" t="s">
        <v>9</v>
      </c>
      <c r="H863" s="15" t="s">
        <v>9</v>
      </c>
      <c r="I863" s="15">
        <v>1</v>
      </c>
      <c r="J863" s="16" t="s">
        <v>9</v>
      </c>
    </row>
    <row r="864" spans="1:10" x14ac:dyDescent="0.3">
      <c r="A864" s="11" t="s">
        <v>873</v>
      </c>
      <c r="B864" s="12">
        <v>36.799999999999997</v>
      </c>
      <c r="C864" s="12" t="str" cm="1">
        <f t="array" ref="C864">_xlfn.IFS(Medical_Examinations!$B864&gt;=30,"Obesity",Medical_Examinations!$B864&gt;=25,"Overweight",Medical_Examinations!$B864&gt;=18.5,"Normal Weight",TRUE,"Underweight")</f>
        <v>Obesity</v>
      </c>
      <c r="D864" s="12">
        <v>4.62</v>
      </c>
      <c r="E864" s="12" t="str" cm="1">
        <f t="array" ref="E864">_xlfn.IFS(Medical_Examinations!$D864&gt;6.5,"Diabetes",Medical_Examinations!$D864&gt;5.7,"Prediabetes",TRUE,"Normal")</f>
        <v>Normal</v>
      </c>
      <c r="F864" s="12" t="s">
        <v>9</v>
      </c>
      <c r="G864" s="12" t="s">
        <v>9</v>
      </c>
      <c r="H864" s="12" t="s">
        <v>19</v>
      </c>
      <c r="I864" s="12">
        <v>1</v>
      </c>
      <c r="J864" s="13" t="s">
        <v>9</v>
      </c>
    </row>
    <row r="865" spans="1:10" x14ac:dyDescent="0.3">
      <c r="A865" s="14" t="s">
        <v>874</v>
      </c>
      <c r="B865" s="15">
        <v>34.299999999999997</v>
      </c>
      <c r="C865" s="15" t="str" cm="1">
        <f t="array" ref="C865">_xlfn.IFS(Medical_Examinations!$B865&gt;=30,"Obesity",Medical_Examinations!$B865&gt;=25,"Overweight",Medical_Examinations!$B865&gt;=18.5,"Normal Weight",TRUE,"Underweight")</f>
        <v>Obesity</v>
      </c>
      <c r="D865" s="15">
        <v>4.87</v>
      </c>
      <c r="E865" s="15" t="str" cm="1">
        <f t="array" ref="E865">_xlfn.IFS(Medical_Examinations!$D865&gt;6.5,"Diabetes",Medical_Examinations!$D865&gt;5.7,"Prediabetes",TRUE,"Normal")</f>
        <v>Normal</v>
      </c>
      <c r="F865" s="15" t="s">
        <v>9</v>
      </c>
      <c r="G865" s="15" t="s">
        <v>9</v>
      </c>
      <c r="H865" s="15" t="s">
        <v>9</v>
      </c>
      <c r="I865" s="15">
        <v>2</v>
      </c>
      <c r="J865" s="16" t="s">
        <v>9</v>
      </c>
    </row>
    <row r="866" spans="1:10" x14ac:dyDescent="0.3">
      <c r="A866" s="11" t="s">
        <v>875</v>
      </c>
      <c r="B866" s="12">
        <v>35.244999999999997</v>
      </c>
      <c r="C866" s="12" t="str" cm="1">
        <f t="array" ref="C866">_xlfn.IFS(Medical_Examinations!$B866&gt;=30,"Obesity",Medical_Examinations!$B866&gt;=25,"Overweight",Medical_Examinations!$B866&gt;=18.5,"Normal Weight",TRUE,"Underweight")</f>
        <v>Obesity</v>
      </c>
      <c r="D866" s="12">
        <v>4.63</v>
      </c>
      <c r="E866" s="12" t="str" cm="1">
        <f t="array" ref="E866">_xlfn.IFS(Medical_Examinations!$D866&gt;6.5,"Diabetes",Medical_Examinations!$D866&gt;5.7,"Prediabetes",TRUE,"Normal")</f>
        <v>Normal</v>
      </c>
      <c r="F866" s="12" t="s">
        <v>9</v>
      </c>
      <c r="G866" s="12" t="s">
        <v>9</v>
      </c>
      <c r="H866" s="12" t="s">
        <v>9</v>
      </c>
      <c r="I866" s="12">
        <v>0</v>
      </c>
      <c r="J866" s="13" t="s">
        <v>9</v>
      </c>
    </row>
    <row r="867" spans="1:10" x14ac:dyDescent="0.3">
      <c r="A867" s="14" t="s">
        <v>876</v>
      </c>
      <c r="B867" s="15">
        <v>26.23</v>
      </c>
      <c r="C867" s="15" t="str" cm="1">
        <f t="array" ref="C867">_xlfn.IFS(Medical_Examinations!$B867&gt;=30,"Obesity",Medical_Examinations!$B867&gt;=25,"Overweight",Medical_Examinations!$B867&gt;=18.5,"Normal Weight",TRUE,"Underweight")</f>
        <v>Overweight</v>
      </c>
      <c r="D867" s="15">
        <v>11.93</v>
      </c>
      <c r="E867" s="15" t="str" cm="1">
        <f t="array" ref="E867">_xlfn.IFS(Medical_Examinations!$D867&gt;6.5,"Diabetes",Medical_Examinations!$D867&gt;5.7,"Prediabetes",TRUE,"Normal")</f>
        <v>Diabetes</v>
      </c>
      <c r="F867" s="15" t="s">
        <v>9</v>
      </c>
      <c r="G867" s="15" t="s">
        <v>9</v>
      </c>
      <c r="H867" s="15" t="s">
        <v>9</v>
      </c>
      <c r="I867" s="15">
        <v>0</v>
      </c>
      <c r="J867" s="16" t="s">
        <v>9</v>
      </c>
    </row>
    <row r="868" spans="1:10" x14ac:dyDescent="0.3">
      <c r="A868" s="11" t="s">
        <v>877</v>
      </c>
      <c r="B868" s="12">
        <v>36.1</v>
      </c>
      <c r="C868" s="12" t="str" cm="1">
        <f t="array" ref="C868">_xlfn.IFS(Medical_Examinations!$B868&gt;=30,"Obesity",Medical_Examinations!$B868&gt;=25,"Overweight",Medical_Examinations!$B868&gt;=18.5,"Normal Weight",TRUE,"Underweight")</f>
        <v>Obesity</v>
      </c>
      <c r="D868" s="12">
        <v>5.65</v>
      </c>
      <c r="E868" s="12" t="str" cm="1">
        <f t="array" ref="E868">_xlfn.IFS(Medical_Examinations!$D868&gt;6.5,"Diabetes",Medical_Examinations!$D868&gt;5.7,"Prediabetes",TRUE,"Normal")</f>
        <v>Normal</v>
      </c>
      <c r="F868" s="12" t="s">
        <v>10</v>
      </c>
      <c r="G868" s="12" t="s">
        <v>9</v>
      </c>
      <c r="H868" s="12" t="s">
        <v>9</v>
      </c>
      <c r="I868" s="12">
        <v>2</v>
      </c>
      <c r="J868" s="13" t="s">
        <v>9</v>
      </c>
    </row>
    <row r="869" spans="1:10" x14ac:dyDescent="0.3">
      <c r="A869" s="14" t="s">
        <v>878</v>
      </c>
      <c r="B869" s="15">
        <v>37.1</v>
      </c>
      <c r="C869" s="15" t="str" cm="1">
        <f t="array" ref="C869">_xlfn.IFS(Medical_Examinations!$B869&gt;=30,"Obesity",Medical_Examinations!$B869&gt;=25,"Overweight",Medical_Examinations!$B869&gt;=18.5,"Normal Weight",TRUE,"Underweight")</f>
        <v>Obesity</v>
      </c>
      <c r="D869" s="15">
        <v>11.21</v>
      </c>
      <c r="E869" s="15" t="str" cm="1">
        <f t="array" ref="E869">_xlfn.IFS(Medical_Examinations!$D869&gt;6.5,"Diabetes",Medical_Examinations!$D869&gt;5.7,"Prediabetes",TRUE,"Normal")</f>
        <v>Diabetes</v>
      </c>
      <c r="F869" s="15" t="s">
        <v>10</v>
      </c>
      <c r="G869" s="15" t="s">
        <v>9</v>
      </c>
      <c r="H869" s="15" t="s">
        <v>19</v>
      </c>
      <c r="I869" s="15">
        <v>1</v>
      </c>
      <c r="J869" s="16" t="s">
        <v>9</v>
      </c>
    </row>
    <row r="870" spans="1:10" x14ac:dyDescent="0.3">
      <c r="A870" s="11" t="s">
        <v>879</v>
      </c>
      <c r="B870" s="12">
        <v>27.5</v>
      </c>
      <c r="C870" s="12" t="str" cm="1">
        <f t="array" ref="C870">_xlfn.IFS(Medical_Examinations!$B870&gt;=30,"Obesity",Medical_Examinations!$B870&gt;=25,"Overweight",Medical_Examinations!$B870&gt;=18.5,"Normal Weight",TRUE,"Underweight")</f>
        <v>Overweight</v>
      </c>
      <c r="D870" s="12">
        <v>10.62</v>
      </c>
      <c r="E870" s="12" t="str" cm="1">
        <f t="array" ref="E870">_xlfn.IFS(Medical_Examinations!$D870&gt;6.5,"Diabetes",Medical_Examinations!$D870&gt;5.7,"Prediabetes",TRUE,"Normal")</f>
        <v>Diabetes</v>
      </c>
      <c r="F870" s="12" t="s">
        <v>10</v>
      </c>
      <c r="G870" s="12" t="s">
        <v>9</v>
      </c>
      <c r="H870" s="12" t="s">
        <v>19</v>
      </c>
      <c r="I870" s="12">
        <v>1</v>
      </c>
      <c r="J870" s="13" t="s">
        <v>9</v>
      </c>
    </row>
    <row r="871" spans="1:10" x14ac:dyDescent="0.3">
      <c r="A871" s="14" t="s">
        <v>880</v>
      </c>
      <c r="B871" s="15">
        <v>24.7</v>
      </c>
      <c r="C871" s="15" t="str" cm="1">
        <f t="array" ref="C871">_xlfn.IFS(Medical_Examinations!$B871&gt;=30,"Obesity",Medical_Examinations!$B871&gt;=25,"Overweight",Medical_Examinations!$B871&gt;=18.5,"Normal Weight",TRUE,"Underweight")</f>
        <v>Normal Weight</v>
      </c>
      <c r="D871" s="15">
        <v>10.7</v>
      </c>
      <c r="E871" s="15" t="str" cm="1">
        <f t="array" ref="E871">_xlfn.IFS(Medical_Examinations!$D871&gt;6.5,"Diabetes",Medical_Examinations!$D871&gt;5.7,"Prediabetes",TRUE,"Normal")</f>
        <v>Diabetes</v>
      </c>
      <c r="F871" s="15" t="s">
        <v>10</v>
      </c>
      <c r="G871" s="15" t="s">
        <v>9</v>
      </c>
      <c r="H871" s="15" t="s">
        <v>19</v>
      </c>
      <c r="I871" s="15">
        <v>1</v>
      </c>
      <c r="J871" s="16" t="s">
        <v>9</v>
      </c>
    </row>
    <row r="872" spans="1:10" x14ac:dyDescent="0.3">
      <c r="A872" s="11" t="s">
        <v>881</v>
      </c>
      <c r="B872" s="12">
        <v>26.78</v>
      </c>
      <c r="C872" s="12" t="str" cm="1">
        <f t="array" ref="C872">_xlfn.IFS(Medical_Examinations!$B872&gt;=30,"Obesity",Medical_Examinations!$B872&gt;=25,"Overweight",Medical_Examinations!$B872&gt;=18.5,"Normal Weight",TRUE,"Underweight")</f>
        <v>Overweight</v>
      </c>
      <c r="D872" s="12">
        <v>10.02</v>
      </c>
      <c r="E872" s="12" t="str" cm="1">
        <f t="array" ref="E872">_xlfn.IFS(Medical_Examinations!$D872&gt;6.5,"Diabetes",Medical_Examinations!$D872&gt;5.7,"Prediabetes",TRUE,"Normal")</f>
        <v>Diabetes</v>
      </c>
      <c r="F872" s="12" t="s">
        <v>10</v>
      </c>
      <c r="G872" s="12" t="s">
        <v>9</v>
      </c>
      <c r="H872" s="12" t="s">
        <v>19</v>
      </c>
      <c r="I872" s="12">
        <v>1</v>
      </c>
      <c r="J872" s="13" t="s">
        <v>9</v>
      </c>
    </row>
    <row r="873" spans="1:10" x14ac:dyDescent="0.3">
      <c r="A873" s="14" t="s">
        <v>882</v>
      </c>
      <c r="B873" s="15">
        <v>45.8</v>
      </c>
      <c r="C873" s="15" t="str" cm="1">
        <f t="array" ref="C873">_xlfn.IFS(Medical_Examinations!$B873&gt;=30,"Obesity",Medical_Examinations!$B873&gt;=25,"Overweight",Medical_Examinations!$B873&gt;=18.5,"Normal Weight",TRUE,"Underweight")</f>
        <v>Obesity</v>
      </c>
      <c r="D873" s="15">
        <v>4.8499999999999996</v>
      </c>
      <c r="E873" s="15" t="str" cm="1">
        <f t="array" ref="E873">_xlfn.IFS(Medical_Examinations!$D873&gt;6.5,"Diabetes",Medical_Examinations!$D873&gt;5.7,"Prediabetes",TRUE,"Normal")</f>
        <v>Normal</v>
      </c>
      <c r="F873" s="15" t="s">
        <v>9</v>
      </c>
      <c r="G873" s="15" t="s">
        <v>9</v>
      </c>
      <c r="H873" s="15" t="s">
        <v>9</v>
      </c>
      <c r="I873" s="15">
        <v>0</v>
      </c>
      <c r="J873" s="16" t="s">
        <v>9</v>
      </c>
    </row>
    <row r="874" spans="1:10" x14ac:dyDescent="0.3">
      <c r="A874" s="11" t="s">
        <v>883</v>
      </c>
      <c r="B874" s="12">
        <v>29</v>
      </c>
      <c r="C874" s="12" t="str" cm="1">
        <f t="array" ref="C874">_xlfn.IFS(Medical_Examinations!$B874&gt;=30,"Obesity",Medical_Examinations!$B874&gt;=25,"Overweight",Medical_Examinations!$B874&gt;=18.5,"Normal Weight",TRUE,"Underweight")</f>
        <v>Overweight</v>
      </c>
      <c r="D874" s="12">
        <v>4.3899999999999997</v>
      </c>
      <c r="E874" s="12" t="str" cm="1">
        <f t="array" ref="E874">_xlfn.IFS(Medical_Examinations!$D874&gt;6.5,"Diabetes",Medical_Examinations!$D874&gt;5.7,"Prediabetes",TRUE,"Normal")</f>
        <v>Normal</v>
      </c>
      <c r="F874" s="12" t="s">
        <v>10</v>
      </c>
      <c r="G874" s="12" t="s">
        <v>9</v>
      </c>
      <c r="H874" s="12" t="s">
        <v>9</v>
      </c>
      <c r="I874" s="12">
        <v>2</v>
      </c>
      <c r="J874" s="13" t="s">
        <v>9</v>
      </c>
    </row>
    <row r="875" spans="1:10" x14ac:dyDescent="0.3">
      <c r="A875" s="14" t="s">
        <v>884</v>
      </c>
      <c r="B875" s="15">
        <v>33.534999999999997</v>
      </c>
      <c r="C875" s="15" t="str" cm="1">
        <f t="array" ref="C875">_xlfn.IFS(Medical_Examinations!$B875&gt;=30,"Obesity",Medical_Examinations!$B875&gt;=25,"Overweight",Medical_Examinations!$B875&gt;=18.5,"Normal Weight",TRUE,"Underweight")</f>
        <v>Obesity</v>
      </c>
      <c r="D875" s="15">
        <v>8.24</v>
      </c>
      <c r="E875" s="15" t="str" cm="1">
        <f t="array" ref="E875">_xlfn.IFS(Medical_Examinations!$D875&gt;6.5,"Diabetes",Medical_Examinations!$D875&gt;5.7,"Prediabetes",TRUE,"Normal")</f>
        <v>Diabetes</v>
      </c>
      <c r="F875" s="15" t="s">
        <v>10</v>
      </c>
      <c r="G875" s="15" t="s">
        <v>9</v>
      </c>
      <c r="H875" s="15" t="s">
        <v>9</v>
      </c>
      <c r="I875" s="15">
        <v>0</v>
      </c>
      <c r="J875" s="16" t="s">
        <v>9</v>
      </c>
    </row>
    <row r="876" spans="1:10" x14ac:dyDescent="0.3">
      <c r="A876" s="11" t="s">
        <v>885</v>
      </c>
      <c r="B876" s="12">
        <v>32.774999999999999</v>
      </c>
      <c r="C876" s="12" t="str" cm="1">
        <f t="array" ref="C876">_xlfn.IFS(Medical_Examinations!$B876&gt;=30,"Obesity",Medical_Examinations!$B876&gt;=25,"Overweight",Medical_Examinations!$B876&gt;=18.5,"Normal Weight",TRUE,"Underweight")</f>
        <v>Obesity</v>
      </c>
      <c r="D876" s="12">
        <v>9.77</v>
      </c>
      <c r="E876" s="12" t="str" cm="1">
        <f t="array" ref="E876">_xlfn.IFS(Medical_Examinations!$D876&gt;6.5,"Diabetes",Medical_Examinations!$D876&gt;5.7,"Prediabetes",TRUE,"Normal")</f>
        <v>Diabetes</v>
      </c>
      <c r="F876" s="12" t="s">
        <v>10</v>
      </c>
      <c r="G876" s="12" t="s">
        <v>9</v>
      </c>
      <c r="H876" s="12" t="s">
        <v>9</v>
      </c>
      <c r="I876" s="12">
        <v>0</v>
      </c>
      <c r="J876" s="13" t="s">
        <v>9</v>
      </c>
    </row>
    <row r="877" spans="1:10" x14ac:dyDescent="0.3">
      <c r="A877" s="14" t="s">
        <v>886</v>
      </c>
      <c r="B877" s="15">
        <v>37.51</v>
      </c>
      <c r="C877" s="15" t="str" cm="1">
        <f t="array" ref="C877">_xlfn.IFS(Medical_Examinations!$B877&gt;=30,"Obesity",Medical_Examinations!$B877&gt;=25,"Overweight",Medical_Examinations!$B877&gt;=18.5,"Normal Weight",TRUE,"Underweight")</f>
        <v>Obesity</v>
      </c>
      <c r="D877" s="15">
        <v>5.5</v>
      </c>
      <c r="E877" s="15" t="str" cm="1">
        <f t="array" ref="E877">_xlfn.IFS(Medical_Examinations!$D877&gt;6.5,"Diabetes",Medical_Examinations!$D877&gt;5.7,"Prediabetes",TRUE,"Normal")</f>
        <v>Normal</v>
      </c>
      <c r="F877" s="15" t="s">
        <v>10</v>
      </c>
      <c r="G877" s="15" t="s">
        <v>9</v>
      </c>
      <c r="H877" s="15" t="s">
        <v>9</v>
      </c>
      <c r="I877" s="15">
        <v>2</v>
      </c>
      <c r="J877" s="16" t="s">
        <v>9</v>
      </c>
    </row>
    <row r="878" spans="1:10" x14ac:dyDescent="0.3">
      <c r="A878" s="11" t="s">
        <v>887</v>
      </c>
      <c r="B878" s="12">
        <v>39.86</v>
      </c>
      <c r="C878" s="12" t="str" cm="1">
        <f t="array" ref="C878">_xlfn.IFS(Medical_Examinations!$B878&gt;=30,"Obesity",Medical_Examinations!$B878&gt;=25,"Overweight",Medical_Examinations!$B878&gt;=18.5,"Normal Weight",TRUE,"Underweight")</f>
        <v>Obesity</v>
      </c>
      <c r="D878" s="12">
        <v>11.84</v>
      </c>
      <c r="E878" s="12" t="str" cm="1">
        <f t="array" ref="E878">_xlfn.IFS(Medical_Examinations!$D878&gt;6.5,"Diabetes",Medical_Examinations!$D878&gt;5.7,"Prediabetes",TRUE,"Normal")</f>
        <v>Diabetes</v>
      </c>
      <c r="F878" s="12" t="s">
        <v>10</v>
      </c>
      <c r="G878" s="12" t="s">
        <v>9</v>
      </c>
      <c r="H878" s="12" t="s">
        <v>9</v>
      </c>
      <c r="I878" s="12">
        <v>1</v>
      </c>
      <c r="J878" s="13" t="s">
        <v>9</v>
      </c>
    </row>
    <row r="879" spans="1:10" x14ac:dyDescent="0.3">
      <c r="A879" s="14" t="s">
        <v>888</v>
      </c>
      <c r="B879" s="15">
        <v>42.13</v>
      </c>
      <c r="C879" s="15" t="str" cm="1">
        <f t="array" ref="C879">_xlfn.IFS(Medical_Examinations!$B879&gt;=30,"Obesity",Medical_Examinations!$B879&gt;=25,"Overweight",Medical_Examinations!$B879&gt;=18.5,"Normal Weight",TRUE,"Underweight")</f>
        <v>Obesity</v>
      </c>
      <c r="D879" s="15">
        <v>4.66</v>
      </c>
      <c r="E879" s="15" t="str" cm="1">
        <f t="array" ref="E879">_xlfn.IFS(Medical_Examinations!$D879&gt;6.5,"Diabetes",Medical_Examinations!$D879&gt;5.7,"Prediabetes",TRUE,"Normal")</f>
        <v>Normal</v>
      </c>
      <c r="F879" s="15" t="s">
        <v>9</v>
      </c>
      <c r="G879" s="15" t="s">
        <v>9</v>
      </c>
      <c r="H879" s="15" t="s">
        <v>9</v>
      </c>
      <c r="I879" s="15">
        <v>0</v>
      </c>
      <c r="J879" s="16" t="s">
        <v>9</v>
      </c>
    </row>
    <row r="880" spans="1:10" x14ac:dyDescent="0.3">
      <c r="A880" s="11" t="s">
        <v>889</v>
      </c>
      <c r="B880" s="12">
        <v>35.99</v>
      </c>
      <c r="C880" s="12" t="str" cm="1">
        <f t="array" ref="C880">_xlfn.IFS(Medical_Examinations!$B880&gt;=30,"Obesity",Medical_Examinations!$B880&gt;=25,"Overweight",Medical_Examinations!$B880&gt;=18.5,"Normal Weight",TRUE,"Underweight")</f>
        <v>Obesity</v>
      </c>
      <c r="D880" s="12">
        <v>11.11</v>
      </c>
      <c r="E880" s="12" t="str" cm="1">
        <f t="array" ref="E880">_xlfn.IFS(Medical_Examinations!$D880&gt;6.5,"Diabetes",Medical_Examinations!$D880&gt;5.7,"Prediabetes",TRUE,"Normal")</f>
        <v>Diabetes</v>
      </c>
      <c r="F880" s="12" t="s">
        <v>9</v>
      </c>
      <c r="G880" s="12" t="s">
        <v>9</v>
      </c>
      <c r="H880" s="12" t="s">
        <v>9</v>
      </c>
      <c r="I880" s="12">
        <v>0</v>
      </c>
      <c r="J880" s="13" t="s">
        <v>9</v>
      </c>
    </row>
    <row r="881" spans="1:10" x14ac:dyDescent="0.3">
      <c r="A881" s="14" t="s">
        <v>890</v>
      </c>
      <c r="B881" s="15">
        <v>35.200000000000003</v>
      </c>
      <c r="C881" s="15" t="str" cm="1">
        <f t="array" ref="C881">_xlfn.IFS(Medical_Examinations!$B881&gt;=30,"Obesity",Medical_Examinations!$B881&gt;=25,"Overweight",Medical_Examinations!$B881&gt;=18.5,"Normal Weight",TRUE,"Underweight")</f>
        <v>Obesity</v>
      </c>
      <c r="D881" s="15">
        <v>7.72</v>
      </c>
      <c r="E881" s="15" t="str" cm="1">
        <f t="array" ref="E881">_xlfn.IFS(Medical_Examinations!$D881&gt;6.5,"Diabetes",Medical_Examinations!$D881&gt;5.7,"Prediabetes",TRUE,"Normal")</f>
        <v>Diabetes</v>
      </c>
      <c r="F881" s="15" t="s">
        <v>10</v>
      </c>
      <c r="G881" s="15" t="s">
        <v>9</v>
      </c>
      <c r="H881" s="15" t="s">
        <v>19</v>
      </c>
      <c r="I881" s="15">
        <v>1</v>
      </c>
      <c r="J881" s="16" t="s">
        <v>9</v>
      </c>
    </row>
    <row r="882" spans="1:10" x14ac:dyDescent="0.3">
      <c r="A882" s="11" t="s">
        <v>891</v>
      </c>
      <c r="B882" s="12">
        <v>29.91</v>
      </c>
      <c r="C882" s="12" t="str" cm="1">
        <f t="array" ref="C882">_xlfn.IFS(Medical_Examinations!$B882&gt;=30,"Obesity",Medical_Examinations!$B882&gt;=25,"Overweight",Medical_Examinations!$B882&gt;=18.5,"Normal Weight",TRUE,"Underweight")</f>
        <v>Overweight</v>
      </c>
      <c r="D882" s="12">
        <v>5.55</v>
      </c>
      <c r="E882" s="12" t="str" cm="1">
        <f t="array" ref="E882">_xlfn.IFS(Medical_Examinations!$D882&gt;6.5,"Diabetes",Medical_Examinations!$D882&gt;5.7,"Prediabetes",TRUE,"Normal")</f>
        <v>Normal</v>
      </c>
      <c r="F882" s="12" t="s">
        <v>10</v>
      </c>
      <c r="G882" s="12" t="s">
        <v>9</v>
      </c>
      <c r="H882" s="12" t="s">
        <v>9</v>
      </c>
      <c r="I882" s="12">
        <v>2</v>
      </c>
      <c r="J882" s="13" t="s">
        <v>9</v>
      </c>
    </row>
    <row r="883" spans="1:10" x14ac:dyDescent="0.3">
      <c r="A883" s="14" t="s">
        <v>892</v>
      </c>
      <c r="B883" s="15">
        <v>36.479999999999997</v>
      </c>
      <c r="C883" s="15" t="str" cm="1">
        <f t="array" ref="C883">_xlfn.IFS(Medical_Examinations!$B883&gt;=30,"Obesity",Medical_Examinations!$B883&gt;=25,"Overweight",Medical_Examinations!$B883&gt;=18.5,"Normal Weight",TRUE,"Underweight")</f>
        <v>Obesity</v>
      </c>
      <c r="D883" s="15">
        <v>5.05</v>
      </c>
      <c r="E883" s="15" t="str" cm="1">
        <f t="array" ref="E883">_xlfn.IFS(Medical_Examinations!$D883&gt;6.5,"Diabetes",Medical_Examinations!$D883&gt;5.7,"Prediabetes",TRUE,"Normal")</f>
        <v>Normal</v>
      </c>
      <c r="F883" s="15" t="s">
        <v>10</v>
      </c>
      <c r="G883" s="15" t="s">
        <v>9</v>
      </c>
      <c r="H883" s="15" t="s">
        <v>9</v>
      </c>
      <c r="I883" s="15">
        <v>1</v>
      </c>
      <c r="J883" s="16" t="s">
        <v>9</v>
      </c>
    </row>
    <row r="884" spans="1:10" x14ac:dyDescent="0.3">
      <c r="A884" s="11" t="s">
        <v>893</v>
      </c>
      <c r="B884" s="12">
        <v>27.5</v>
      </c>
      <c r="C884" s="12" t="str" cm="1">
        <f t="array" ref="C884">_xlfn.IFS(Medical_Examinations!$B884&gt;=30,"Obesity",Medical_Examinations!$B884&gt;=25,"Overweight",Medical_Examinations!$B884&gt;=18.5,"Normal Weight",TRUE,"Underweight")</f>
        <v>Overweight</v>
      </c>
      <c r="D884" s="12">
        <v>8.69</v>
      </c>
      <c r="E884" s="12" t="str" cm="1">
        <f t="array" ref="E884">_xlfn.IFS(Medical_Examinations!$D884&gt;6.5,"Diabetes",Medical_Examinations!$D884&gt;5.7,"Prediabetes",TRUE,"Normal")</f>
        <v>Diabetes</v>
      </c>
      <c r="F884" s="12" t="s">
        <v>10</v>
      </c>
      <c r="G884" s="12" t="s">
        <v>9</v>
      </c>
      <c r="H884" s="12" t="s">
        <v>19</v>
      </c>
      <c r="I884" s="12">
        <v>1</v>
      </c>
      <c r="J884" s="13" t="s">
        <v>9</v>
      </c>
    </row>
    <row r="885" spans="1:10" x14ac:dyDescent="0.3">
      <c r="A885" s="14" t="s">
        <v>894</v>
      </c>
      <c r="B885" s="15">
        <v>33.44</v>
      </c>
      <c r="C885" s="15" t="str" cm="1">
        <f t="array" ref="C885">_xlfn.IFS(Medical_Examinations!$B885&gt;=30,"Obesity",Medical_Examinations!$B885&gt;=25,"Overweight",Medical_Examinations!$B885&gt;=18.5,"Normal Weight",TRUE,"Underweight")</f>
        <v>Obesity</v>
      </c>
      <c r="D885" s="15">
        <v>5.9</v>
      </c>
      <c r="E885" s="15" t="str" cm="1">
        <f t="array" ref="E885">_xlfn.IFS(Medical_Examinations!$D885&gt;6.5,"Diabetes",Medical_Examinations!$D885&gt;5.7,"Prediabetes",TRUE,"Normal")</f>
        <v>Prediabetes</v>
      </c>
      <c r="F885" s="15" t="s">
        <v>10</v>
      </c>
      <c r="G885" s="15" t="s">
        <v>9</v>
      </c>
      <c r="H885" s="15" t="s">
        <v>9</v>
      </c>
      <c r="I885" s="15">
        <v>1</v>
      </c>
      <c r="J885" s="16" t="s">
        <v>9</v>
      </c>
    </row>
    <row r="886" spans="1:10" x14ac:dyDescent="0.3">
      <c r="A886" s="11" t="s">
        <v>895</v>
      </c>
      <c r="B886" s="12">
        <v>28.215</v>
      </c>
      <c r="C886" s="12" t="str" cm="1">
        <f t="array" ref="C886">_xlfn.IFS(Medical_Examinations!$B886&gt;=30,"Obesity",Medical_Examinations!$B886&gt;=25,"Overweight",Medical_Examinations!$B886&gt;=18.5,"Normal Weight",TRUE,"Underweight")</f>
        <v>Overweight</v>
      </c>
      <c r="D886" s="12">
        <v>6.29</v>
      </c>
      <c r="E886" s="12" t="str" cm="1">
        <f t="array" ref="E886">_xlfn.IFS(Medical_Examinations!$D886&gt;6.5,"Diabetes",Medical_Examinations!$D886&gt;5.7,"Prediabetes",TRUE,"Normal")</f>
        <v>Prediabetes</v>
      </c>
      <c r="F886" s="12" t="s">
        <v>10</v>
      </c>
      <c r="G886" s="12" t="s">
        <v>9</v>
      </c>
      <c r="H886" s="12" t="s">
        <v>9</v>
      </c>
      <c r="I886" s="12">
        <v>1</v>
      </c>
      <c r="J886" s="13" t="s">
        <v>9</v>
      </c>
    </row>
    <row r="887" spans="1:10" x14ac:dyDescent="0.3">
      <c r="A887" s="14" t="s">
        <v>896</v>
      </c>
      <c r="B887" s="15">
        <v>27.17</v>
      </c>
      <c r="C887" s="15" t="str" cm="1">
        <f t="array" ref="C887">_xlfn.IFS(Medical_Examinations!$B887&gt;=30,"Obesity",Medical_Examinations!$B887&gt;=25,"Overweight",Medical_Examinations!$B887&gt;=18.5,"Normal Weight",TRUE,"Underweight")</f>
        <v>Overweight</v>
      </c>
      <c r="D887" s="15">
        <v>5.84</v>
      </c>
      <c r="E887" s="15" t="str" cm="1">
        <f t="array" ref="E887">_xlfn.IFS(Medical_Examinations!$D887&gt;6.5,"Diabetes",Medical_Examinations!$D887&gt;5.7,"Prediabetes",TRUE,"Normal")</f>
        <v>Prediabetes</v>
      </c>
      <c r="F887" s="15" t="s">
        <v>10</v>
      </c>
      <c r="G887" s="15" t="s">
        <v>9</v>
      </c>
      <c r="H887" s="15" t="s">
        <v>9</v>
      </c>
      <c r="I887" s="15">
        <v>1</v>
      </c>
      <c r="J887" s="16" t="s">
        <v>9</v>
      </c>
    </row>
    <row r="888" spans="1:10" x14ac:dyDescent="0.3">
      <c r="A888" s="11" t="s">
        <v>897</v>
      </c>
      <c r="B888" s="12">
        <v>35.380000000000003</v>
      </c>
      <c r="C888" s="12" t="str" cm="1">
        <f t="array" ref="C888">_xlfn.IFS(Medical_Examinations!$B888&gt;=30,"Obesity",Medical_Examinations!$B888&gt;=25,"Overweight",Medical_Examinations!$B888&gt;=18.5,"Normal Weight",TRUE,"Underweight")</f>
        <v>Obesity</v>
      </c>
      <c r="D888" s="12">
        <v>6.12</v>
      </c>
      <c r="E888" s="12" t="str" cm="1">
        <f t="array" ref="E888">_xlfn.IFS(Medical_Examinations!$D888&gt;6.5,"Diabetes",Medical_Examinations!$D888&gt;5.7,"Prediabetes",TRUE,"Normal")</f>
        <v>Prediabetes</v>
      </c>
      <c r="F888" s="12" t="s">
        <v>9</v>
      </c>
      <c r="G888" s="12" t="s">
        <v>9</v>
      </c>
      <c r="H888" s="12" t="s">
        <v>9</v>
      </c>
      <c r="I888" s="12">
        <v>0</v>
      </c>
      <c r="J888" s="13" t="s">
        <v>9</v>
      </c>
    </row>
    <row r="889" spans="1:10" x14ac:dyDescent="0.3">
      <c r="A889" s="14" t="s">
        <v>898</v>
      </c>
      <c r="B889" s="15">
        <v>43.48</v>
      </c>
      <c r="C889" s="15" t="str" cm="1">
        <f t="array" ref="C889">_xlfn.IFS(Medical_Examinations!$B889&gt;=30,"Obesity",Medical_Examinations!$B889&gt;=25,"Overweight",Medical_Examinations!$B889&gt;=18.5,"Normal Weight",TRUE,"Underweight")</f>
        <v>Obesity</v>
      </c>
      <c r="D889" s="15">
        <v>6.24</v>
      </c>
      <c r="E889" s="15" t="str" cm="1">
        <f t="array" ref="E889">_xlfn.IFS(Medical_Examinations!$D889&gt;6.5,"Diabetes",Medical_Examinations!$D889&gt;5.7,"Prediabetes",TRUE,"Normal")</f>
        <v>Prediabetes</v>
      </c>
      <c r="F889" s="15" t="s">
        <v>9</v>
      </c>
      <c r="G889" s="15" t="s">
        <v>9</v>
      </c>
      <c r="H889" s="15" t="s">
        <v>9</v>
      </c>
      <c r="I889" s="15">
        <v>0</v>
      </c>
      <c r="J889" s="16" t="s">
        <v>9</v>
      </c>
    </row>
    <row r="890" spans="1:10" x14ac:dyDescent="0.3">
      <c r="A890" s="11" t="s">
        <v>899</v>
      </c>
      <c r="B890" s="12">
        <v>41.73</v>
      </c>
      <c r="C890" s="12" t="str" cm="1">
        <f t="array" ref="C890">_xlfn.IFS(Medical_Examinations!$B890&gt;=30,"Obesity",Medical_Examinations!$B890&gt;=25,"Overweight",Medical_Examinations!$B890&gt;=18.5,"Normal Weight",TRUE,"Underweight")</f>
        <v>Obesity</v>
      </c>
      <c r="D890" s="12">
        <v>6.25</v>
      </c>
      <c r="E890" s="12" t="str" cm="1">
        <f t="array" ref="E890">_xlfn.IFS(Medical_Examinations!$D890&gt;6.5,"Diabetes",Medical_Examinations!$D890&gt;5.7,"Prediabetes",TRUE,"Normal")</f>
        <v>Prediabetes</v>
      </c>
      <c r="F890" s="12" t="s">
        <v>9</v>
      </c>
      <c r="G890" s="12" t="s">
        <v>9</v>
      </c>
      <c r="H890" s="12" t="s">
        <v>9</v>
      </c>
      <c r="I890" s="12">
        <v>1</v>
      </c>
      <c r="J890" s="13" t="s">
        <v>9</v>
      </c>
    </row>
    <row r="891" spans="1:10" x14ac:dyDescent="0.3">
      <c r="A891" s="14" t="s">
        <v>900</v>
      </c>
      <c r="B891" s="15">
        <v>28.9</v>
      </c>
      <c r="C891" s="15" t="str" cm="1">
        <f t="array" ref="C891">_xlfn.IFS(Medical_Examinations!$B891&gt;=30,"Obesity",Medical_Examinations!$B891&gt;=25,"Overweight",Medical_Examinations!$B891&gt;=18.5,"Normal Weight",TRUE,"Underweight")</f>
        <v>Overweight</v>
      </c>
      <c r="D891" s="15">
        <v>11.96</v>
      </c>
      <c r="E891" s="15" t="str" cm="1">
        <f t="array" ref="E891">_xlfn.IFS(Medical_Examinations!$D891&gt;6.5,"Diabetes",Medical_Examinations!$D891&gt;5.7,"Prediabetes",TRUE,"Normal")</f>
        <v>Diabetes</v>
      </c>
      <c r="F891" s="15" t="s">
        <v>9</v>
      </c>
      <c r="G891" s="15" t="s">
        <v>9</v>
      </c>
      <c r="H891" s="15" t="s">
        <v>9</v>
      </c>
      <c r="I891" s="15">
        <v>0</v>
      </c>
      <c r="J891" s="16" t="s">
        <v>9</v>
      </c>
    </row>
    <row r="892" spans="1:10" x14ac:dyDescent="0.3">
      <c r="A892" s="11" t="s">
        <v>901</v>
      </c>
      <c r="B892" s="12">
        <v>25.74</v>
      </c>
      <c r="C892" s="12" t="str" cm="1">
        <f t="array" ref="C892">_xlfn.IFS(Medical_Examinations!$B892&gt;=30,"Obesity",Medical_Examinations!$B892&gt;=25,"Overweight",Medical_Examinations!$B892&gt;=18.5,"Normal Weight",TRUE,"Underweight")</f>
        <v>Overweight</v>
      </c>
      <c r="D892" s="12">
        <v>7.69</v>
      </c>
      <c r="E892" s="12" t="str" cm="1">
        <f t="array" ref="E892">_xlfn.IFS(Medical_Examinations!$D892&gt;6.5,"Diabetes",Medical_Examinations!$D892&gt;5.7,"Prediabetes",TRUE,"Normal")</f>
        <v>Diabetes</v>
      </c>
      <c r="F892" s="12" t="s">
        <v>9</v>
      </c>
      <c r="G892" s="12" t="s">
        <v>9</v>
      </c>
      <c r="H892" s="12" t="s">
        <v>9</v>
      </c>
      <c r="I892" s="12">
        <v>0</v>
      </c>
      <c r="J892" s="13" t="s">
        <v>9</v>
      </c>
    </row>
    <row r="893" spans="1:10" x14ac:dyDescent="0.3">
      <c r="A893" s="14" t="s">
        <v>902</v>
      </c>
      <c r="B893" s="15">
        <v>36.06</v>
      </c>
      <c r="C893" s="15" t="str" cm="1">
        <f t="array" ref="C893">_xlfn.IFS(Medical_Examinations!$B893&gt;=30,"Obesity",Medical_Examinations!$B893&gt;=25,"Overweight",Medical_Examinations!$B893&gt;=18.5,"Normal Weight",TRUE,"Underweight")</f>
        <v>Obesity</v>
      </c>
      <c r="D893" s="15">
        <v>8.83</v>
      </c>
      <c r="E893" s="15" t="str" cm="1">
        <f t="array" ref="E893">_xlfn.IFS(Medical_Examinations!$D893&gt;6.5,"Diabetes",Medical_Examinations!$D893&gt;5.7,"Prediabetes",TRUE,"Normal")</f>
        <v>Diabetes</v>
      </c>
      <c r="F893" s="15" t="s">
        <v>9</v>
      </c>
      <c r="G893" s="15" t="s">
        <v>9</v>
      </c>
      <c r="H893" s="15" t="s">
        <v>9</v>
      </c>
      <c r="I893" s="15">
        <v>0</v>
      </c>
      <c r="J893" s="16" t="s">
        <v>9</v>
      </c>
    </row>
    <row r="894" spans="1:10" x14ac:dyDescent="0.3">
      <c r="A894" s="11" t="s">
        <v>903</v>
      </c>
      <c r="B894" s="12">
        <v>43.28</v>
      </c>
      <c r="C894" s="12" t="str" cm="1">
        <f t="array" ref="C894">_xlfn.IFS(Medical_Examinations!$B894&gt;=30,"Obesity",Medical_Examinations!$B894&gt;=25,"Overweight",Medical_Examinations!$B894&gt;=18.5,"Normal Weight",TRUE,"Underweight")</f>
        <v>Obesity</v>
      </c>
      <c r="D894" s="12">
        <v>4.41</v>
      </c>
      <c r="E894" s="12" t="str" cm="1">
        <f t="array" ref="E894">_xlfn.IFS(Medical_Examinations!$D894&gt;6.5,"Diabetes",Medical_Examinations!$D894&gt;5.7,"Prediabetes",TRUE,"Normal")</f>
        <v>Normal</v>
      </c>
      <c r="F894" s="12" t="s">
        <v>9</v>
      </c>
      <c r="G894" s="12" t="s">
        <v>9</v>
      </c>
      <c r="H894" s="12" t="s">
        <v>9</v>
      </c>
      <c r="I894" s="12">
        <v>0</v>
      </c>
      <c r="J894" s="13" t="s">
        <v>9</v>
      </c>
    </row>
    <row r="895" spans="1:10" x14ac:dyDescent="0.3">
      <c r="A895" s="14" t="s">
        <v>904</v>
      </c>
      <c r="B895" s="15">
        <v>28.785</v>
      </c>
      <c r="C895" s="15" t="str" cm="1">
        <f t="array" ref="C895">_xlfn.IFS(Medical_Examinations!$B895&gt;=30,"Obesity",Medical_Examinations!$B895&gt;=25,"Overweight",Medical_Examinations!$B895&gt;=18.5,"Normal Weight",TRUE,"Underweight")</f>
        <v>Overweight</v>
      </c>
      <c r="D895" s="15">
        <v>9.1</v>
      </c>
      <c r="E895" s="15" t="str" cm="1">
        <f t="array" ref="E895">_xlfn.IFS(Medical_Examinations!$D895&gt;6.5,"Diabetes",Medical_Examinations!$D895&gt;5.7,"Prediabetes",TRUE,"Normal")</f>
        <v>Diabetes</v>
      </c>
      <c r="F895" s="15" t="s">
        <v>10</v>
      </c>
      <c r="G895" s="15" t="s">
        <v>9</v>
      </c>
      <c r="H895" s="15" t="s">
        <v>19</v>
      </c>
      <c r="I895" s="15">
        <v>1</v>
      </c>
      <c r="J895" s="16" t="s">
        <v>9</v>
      </c>
    </row>
    <row r="896" spans="1:10" x14ac:dyDescent="0.3">
      <c r="A896" s="11" t="s">
        <v>905</v>
      </c>
      <c r="B896" s="12">
        <v>25.46</v>
      </c>
      <c r="C896" s="12" t="str" cm="1">
        <f t="array" ref="C896">_xlfn.IFS(Medical_Examinations!$B896&gt;=30,"Obesity",Medical_Examinations!$B896&gt;=25,"Overweight",Medical_Examinations!$B896&gt;=18.5,"Normal Weight",TRUE,"Underweight")</f>
        <v>Overweight</v>
      </c>
      <c r="D896" s="12">
        <v>11.52</v>
      </c>
      <c r="E896" s="12" t="str" cm="1">
        <f t="array" ref="E896">_xlfn.IFS(Medical_Examinations!$D896&gt;6.5,"Diabetes",Medical_Examinations!$D896&gt;5.7,"Prediabetes",TRUE,"Normal")</f>
        <v>Diabetes</v>
      </c>
      <c r="F896" s="12" t="s">
        <v>10</v>
      </c>
      <c r="G896" s="12" t="s">
        <v>9</v>
      </c>
      <c r="H896" s="12" t="s">
        <v>19</v>
      </c>
      <c r="I896" s="12">
        <v>1</v>
      </c>
      <c r="J896" s="13" t="s">
        <v>9</v>
      </c>
    </row>
    <row r="897" spans="1:10" x14ac:dyDescent="0.3">
      <c r="A897" s="14" t="s">
        <v>906</v>
      </c>
      <c r="B897" s="15">
        <v>30.8</v>
      </c>
      <c r="C897" s="15" t="str" cm="1">
        <f t="array" ref="C897">_xlfn.IFS(Medical_Examinations!$B897&gt;=30,"Obesity",Medical_Examinations!$B897&gt;=25,"Overweight",Medical_Examinations!$B897&gt;=18.5,"Normal Weight",TRUE,"Underweight")</f>
        <v>Obesity</v>
      </c>
      <c r="D897" s="15">
        <v>10.95</v>
      </c>
      <c r="E897" s="15" t="str" cm="1">
        <f t="array" ref="E897">_xlfn.IFS(Medical_Examinations!$D897&gt;6.5,"Diabetes",Medical_Examinations!$D897&gt;5.7,"Prediabetes",TRUE,"Normal")</f>
        <v>Diabetes</v>
      </c>
      <c r="F897" s="15" t="s">
        <v>9</v>
      </c>
      <c r="G897" s="15" t="s">
        <v>9</v>
      </c>
      <c r="H897" s="15" t="s">
        <v>9</v>
      </c>
      <c r="I897" s="15">
        <v>0</v>
      </c>
      <c r="J897" s="16" t="s">
        <v>9</v>
      </c>
    </row>
    <row r="898" spans="1:10" x14ac:dyDescent="0.3">
      <c r="A898" s="11" t="s">
        <v>907</v>
      </c>
      <c r="B898" s="12">
        <v>28.88</v>
      </c>
      <c r="C898" s="12" t="str" cm="1">
        <f t="array" ref="C898">_xlfn.IFS(Medical_Examinations!$B898&gt;=30,"Obesity",Medical_Examinations!$B898&gt;=25,"Overweight",Medical_Examinations!$B898&gt;=18.5,"Normal Weight",TRUE,"Underweight")</f>
        <v>Overweight</v>
      </c>
      <c r="D898" s="12">
        <v>11.5</v>
      </c>
      <c r="E898" s="12" t="str" cm="1">
        <f t="array" ref="E898">_xlfn.IFS(Medical_Examinations!$D898&gt;6.5,"Diabetes",Medical_Examinations!$D898&gt;5.7,"Prediabetes",TRUE,"Normal")</f>
        <v>Diabetes</v>
      </c>
      <c r="F898" s="12" t="s">
        <v>9</v>
      </c>
      <c r="G898" s="12" t="s">
        <v>9</v>
      </c>
      <c r="H898" s="12" t="s">
        <v>9</v>
      </c>
      <c r="I898" s="12">
        <v>0</v>
      </c>
      <c r="J898" s="13" t="s">
        <v>9</v>
      </c>
    </row>
    <row r="899" spans="1:10" x14ac:dyDescent="0.3">
      <c r="A899" s="14" t="s">
        <v>908</v>
      </c>
      <c r="B899" s="15">
        <v>23</v>
      </c>
      <c r="C899" s="15" t="str" cm="1">
        <f t="array" ref="C899">_xlfn.IFS(Medical_Examinations!$B899&gt;=30,"Obesity",Medical_Examinations!$B899&gt;=25,"Overweight",Medical_Examinations!$B899&gt;=18.5,"Normal Weight",TRUE,"Underweight")</f>
        <v>Normal Weight</v>
      </c>
      <c r="D899" s="15">
        <v>9.8800000000000008</v>
      </c>
      <c r="E899" s="15" t="str" cm="1">
        <f t="array" ref="E899">_xlfn.IFS(Medical_Examinations!$D899&gt;6.5,"Diabetes",Medical_Examinations!$D899&gt;5.7,"Prediabetes",TRUE,"Normal")</f>
        <v>Diabetes</v>
      </c>
      <c r="F899" s="15" t="s">
        <v>9</v>
      </c>
      <c r="G899" s="15" t="s">
        <v>9</v>
      </c>
      <c r="H899" s="15" t="s">
        <v>9</v>
      </c>
      <c r="I899" s="15">
        <v>0</v>
      </c>
      <c r="J899" s="16" t="s">
        <v>9</v>
      </c>
    </row>
    <row r="900" spans="1:10" x14ac:dyDescent="0.3">
      <c r="A900" s="11" t="s">
        <v>909</v>
      </c>
      <c r="B900" s="12">
        <v>38.25</v>
      </c>
      <c r="C900" s="12" t="str" cm="1">
        <f t="array" ref="C900">_xlfn.IFS(Medical_Examinations!$B900&gt;=30,"Obesity",Medical_Examinations!$B900&gt;=25,"Overweight",Medical_Examinations!$B900&gt;=18.5,"Normal Weight",TRUE,"Underweight")</f>
        <v>Obesity</v>
      </c>
      <c r="D900" s="12">
        <v>6.2</v>
      </c>
      <c r="E900" s="12" t="str" cm="1">
        <f t="array" ref="E900">_xlfn.IFS(Medical_Examinations!$D900&gt;6.5,"Diabetes",Medical_Examinations!$D900&gt;5.7,"Prediabetes",TRUE,"Normal")</f>
        <v>Prediabetes</v>
      </c>
      <c r="F900" s="12" t="s">
        <v>9</v>
      </c>
      <c r="G900" s="12" t="s">
        <v>9</v>
      </c>
      <c r="H900" s="12" t="s">
        <v>9</v>
      </c>
      <c r="I900" s="12">
        <v>1</v>
      </c>
      <c r="J900" s="13" t="s">
        <v>9</v>
      </c>
    </row>
    <row r="901" spans="1:10" x14ac:dyDescent="0.3">
      <c r="A901" s="14" t="s">
        <v>910</v>
      </c>
      <c r="B901" s="15">
        <v>39.25</v>
      </c>
      <c r="C901" s="15" t="str" cm="1">
        <f t="array" ref="C901">_xlfn.IFS(Medical_Examinations!$B901&gt;=30,"Obesity",Medical_Examinations!$B901&gt;=25,"Overweight",Medical_Examinations!$B901&gt;=18.5,"Normal Weight",TRUE,"Underweight")</f>
        <v>Obesity</v>
      </c>
      <c r="D901" s="15">
        <v>8.41</v>
      </c>
      <c r="E901" s="15" t="str" cm="1">
        <f t="array" ref="E901">_xlfn.IFS(Medical_Examinations!$D901&gt;6.5,"Diabetes",Medical_Examinations!$D901&gt;5.7,"Prediabetes",TRUE,"Normal")</f>
        <v>Diabetes</v>
      </c>
      <c r="F901" s="15" t="s">
        <v>10</v>
      </c>
      <c r="G901" s="15" t="s">
        <v>9</v>
      </c>
      <c r="H901" s="15" t="s">
        <v>9</v>
      </c>
      <c r="I901" s="15">
        <v>1</v>
      </c>
      <c r="J901" s="16" t="s">
        <v>9</v>
      </c>
    </row>
    <row r="902" spans="1:10" x14ac:dyDescent="0.3">
      <c r="A902" s="11" t="s">
        <v>911</v>
      </c>
      <c r="B902" s="12">
        <v>26.6</v>
      </c>
      <c r="C902" s="12" t="str" cm="1">
        <f t="array" ref="C902">_xlfn.IFS(Medical_Examinations!$B902&gt;=30,"Obesity",Medical_Examinations!$B902&gt;=25,"Overweight",Medical_Examinations!$B902&gt;=18.5,"Normal Weight",TRUE,"Underweight")</f>
        <v>Overweight</v>
      </c>
      <c r="D902" s="12">
        <v>5.07</v>
      </c>
      <c r="E902" s="12" t="str" cm="1">
        <f t="array" ref="E902">_xlfn.IFS(Medical_Examinations!$D902&gt;6.5,"Diabetes",Medical_Examinations!$D902&gt;5.7,"Prediabetes",TRUE,"Normal")</f>
        <v>Normal</v>
      </c>
      <c r="F902" s="12" t="s">
        <v>10</v>
      </c>
      <c r="G902" s="12" t="s">
        <v>9</v>
      </c>
      <c r="H902" s="12" t="s">
        <v>9</v>
      </c>
      <c r="I902" s="12">
        <v>2</v>
      </c>
      <c r="J902" s="13" t="s">
        <v>9</v>
      </c>
    </row>
    <row r="903" spans="1:10" x14ac:dyDescent="0.3">
      <c r="A903" s="14" t="s">
        <v>912</v>
      </c>
      <c r="B903" s="15">
        <v>35.700000000000003</v>
      </c>
      <c r="C903" s="15" t="str" cm="1">
        <f t="array" ref="C903">_xlfn.IFS(Medical_Examinations!$B903&gt;=30,"Obesity",Medical_Examinations!$B903&gt;=25,"Overweight",Medical_Examinations!$B903&gt;=18.5,"Normal Weight",TRUE,"Underweight")</f>
        <v>Obesity</v>
      </c>
      <c r="D903" s="15">
        <v>4.0599999999999996</v>
      </c>
      <c r="E903" s="15" t="str" cm="1">
        <f t="array" ref="E903">_xlfn.IFS(Medical_Examinations!$D903&gt;6.5,"Diabetes",Medical_Examinations!$D903&gt;5.7,"Prediabetes",TRUE,"Normal")</f>
        <v>Normal</v>
      </c>
      <c r="F903" s="15" t="s">
        <v>9</v>
      </c>
      <c r="G903" s="15" t="s">
        <v>9</v>
      </c>
      <c r="H903" s="15" t="s">
        <v>19</v>
      </c>
      <c r="I903" s="15">
        <v>1</v>
      </c>
      <c r="J903" s="16" t="s">
        <v>9</v>
      </c>
    </row>
    <row r="904" spans="1:10" x14ac:dyDescent="0.3">
      <c r="A904" s="11" t="s">
        <v>913</v>
      </c>
      <c r="B904" s="12">
        <v>20.100000000000001</v>
      </c>
      <c r="C904" s="12" t="str" cm="1">
        <f t="array" ref="C904">_xlfn.IFS(Medical_Examinations!$B904&gt;=30,"Obesity",Medical_Examinations!$B904&gt;=25,"Overweight",Medical_Examinations!$B904&gt;=18.5,"Normal Weight",TRUE,"Underweight")</f>
        <v>Normal Weight</v>
      </c>
      <c r="D904" s="12">
        <v>10.52</v>
      </c>
      <c r="E904" s="12" t="str" cm="1">
        <f t="array" ref="E904">_xlfn.IFS(Medical_Examinations!$D904&gt;6.5,"Diabetes",Medical_Examinations!$D904&gt;5.7,"Prediabetes",TRUE,"Normal")</f>
        <v>Diabetes</v>
      </c>
      <c r="F904" s="12" t="s">
        <v>9</v>
      </c>
      <c r="G904" s="12" t="s">
        <v>9</v>
      </c>
      <c r="H904" s="12" t="s">
        <v>9</v>
      </c>
      <c r="I904" s="12">
        <v>0</v>
      </c>
      <c r="J904" s="13" t="s">
        <v>9</v>
      </c>
    </row>
    <row r="905" spans="1:10" x14ac:dyDescent="0.3">
      <c r="A905" s="14" t="s">
        <v>914</v>
      </c>
      <c r="B905" s="15">
        <v>22.23</v>
      </c>
      <c r="C905" s="15" t="str" cm="1">
        <f t="array" ref="C905">_xlfn.IFS(Medical_Examinations!$B905&gt;=30,"Obesity",Medical_Examinations!$B905&gt;=25,"Overweight",Medical_Examinations!$B905&gt;=18.5,"Normal Weight",TRUE,"Underweight")</f>
        <v>Normal Weight</v>
      </c>
      <c r="D905" s="15">
        <v>9.65</v>
      </c>
      <c r="E905" s="15" t="str" cm="1">
        <f t="array" ref="E905">_xlfn.IFS(Medical_Examinations!$D905&gt;6.5,"Diabetes",Medical_Examinations!$D905&gt;5.7,"Prediabetes",TRUE,"Normal")</f>
        <v>Diabetes</v>
      </c>
      <c r="F905" s="15" t="s">
        <v>9</v>
      </c>
      <c r="G905" s="15" t="s">
        <v>9</v>
      </c>
      <c r="H905" s="15" t="s">
        <v>9</v>
      </c>
      <c r="I905" s="15">
        <v>0</v>
      </c>
      <c r="J905" s="16" t="s">
        <v>9</v>
      </c>
    </row>
    <row r="906" spans="1:10" x14ac:dyDescent="0.3">
      <c r="A906" s="11" t="s">
        <v>915</v>
      </c>
      <c r="B906" s="12">
        <v>36.47</v>
      </c>
      <c r="C906" s="12" t="str" cm="1">
        <f t="array" ref="C906">_xlfn.IFS(Medical_Examinations!$B906&gt;=30,"Obesity",Medical_Examinations!$B906&gt;=25,"Overweight",Medical_Examinations!$B906&gt;=18.5,"Normal Weight",TRUE,"Underweight")</f>
        <v>Obesity</v>
      </c>
      <c r="D906" s="12">
        <v>6.21</v>
      </c>
      <c r="E906" s="12" t="str" cm="1">
        <f t="array" ref="E906">_xlfn.IFS(Medical_Examinations!$D906&gt;6.5,"Diabetes",Medical_Examinations!$D906&gt;5.7,"Prediabetes",TRUE,"Normal")</f>
        <v>Prediabetes</v>
      </c>
      <c r="F906" s="12" t="s">
        <v>9</v>
      </c>
      <c r="G906" s="12" t="s">
        <v>9</v>
      </c>
      <c r="H906" s="12" t="s">
        <v>9</v>
      </c>
      <c r="I906" s="12">
        <v>0</v>
      </c>
      <c r="J906" s="13" t="s">
        <v>9</v>
      </c>
    </row>
    <row r="907" spans="1:10" x14ac:dyDescent="0.3">
      <c r="A907" s="14" t="s">
        <v>916</v>
      </c>
      <c r="B907" s="15">
        <v>49.64</v>
      </c>
      <c r="C907" s="15" t="str" cm="1">
        <f t="array" ref="C907">_xlfn.IFS(Medical_Examinations!$B907&gt;=30,"Obesity",Medical_Examinations!$B907&gt;=25,"Overweight",Medical_Examinations!$B907&gt;=18.5,"Normal Weight",TRUE,"Underweight")</f>
        <v>Obesity</v>
      </c>
      <c r="D907" s="15">
        <v>4.76</v>
      </c>
      <c r="E907" s="15" t="str" cm="1">
        <f t="array" ref="E907">_xlfn.IFS(Medical_Examinations!$D907&gt;6.5,"Diabetes",Medical_Examinations!$D907&gt;5.7,"Prediabetes",TRUE,"Normal")</f>
        <v>Normal</v>
      </c>
      <c r="F907" s="15" t="s">
        <v>9</v>
      </c>
      <c r="G907" s="15" t="s">
        <v>9</v>
      </c>
      <c r="H907" s="15" t="s">
        <v>19</v>
      </c>
      <c r="I907" s="15">
        <v>1</v>
      </c>
      <c r="J907" s="16" t="s">
        <v>9</v>
      </c>
    </row>
    <row r="908" spans="1:10" x14ac:dyDescent="0.3">
      <c r="A908" s="11" t="s">
        <v>917</v>
      </c>
      <c r="B908" s="12">
        <v>36.799999999999997</v>
      </c>
      <c r="C908" s="12" t="str" cm="1">
        <f t="array" ref="C908">_xlfn.IFS(Medical_Examinations!$B908&gt;=30,"Obesity",Medical_Examinations!$B908&gt;=25,"Overweight",Medical_Examinations!$B908&gt;=18.5,"Normal Weight",TRUE,"Underweight")</f>
        <v>Obesity</v>
      </c>
      <c r="D908" s="12">
        <v>5.73</v>
      </c>
      <c r="E908" s="12" t="str" cm="1">
        <f t="array" ref="E908">_xlfn.IFS(Medical_Examinations!$D908&gt;6.5,"Diabetes",Medical_Examinations!$D908&gt;5.7,"Prediabetes",TRUE,"Normal")</f>
        <v>Prediabetes</v>
      </c>
      <c r="F908" s="12" t="s">
        <v>10</v>
      </c>
      <c r="G908" s="12" t="s">
        <v>9</v>
      </c>
      <c r="H908" s="12" t="s">
        <v>19</v>
      </c>
      <c r="I908" s="12">
        <v>1</v>
      </c>
      <c r="J908" s="13" t="s">
        <v>9</v>
      </c>
    </row>
    <row r="909" spans="1:10" x14ac:dyDescent="0.3">
      <c r="A909" s="14" t="s">
        <v>918</v>
      </c>
      <c r="B909" s="15">
        <v>33.880000000000003</v>
      </c>
      <c r="C909" s="15" t="str" cm="1">
        <f t="array" ref="C909">_xlfn.IFS(Medical_Examinations!$B909&gt;=30,"Obesity",Medical_Examinations!$B909&gt;=25,"Overweight",Medical_Examinations!$B909&gt;=18.5,"Normal Weight",TRUE,"Underweight")</f>
        <v>Obesity</v>
      </c>
      <c r="D909" s="15">
        <v>10.78</v>
      </c>
      <c r="E909" s="15" t="str" cm="1">
        <f t="array" ref="E909">_xlfn.IFS(Medical_Examinations!$D909&gt;6.5,"Diabetes",Medical_Examinations!$D909&gt;5.7,"Prediabetes",TRUE,"Normal")</f>
        <v>Diabetes</v>
      </c>
      <c r="F909" s="15" t="s">
        <v>10</v>
      </c>
      <c r="G909" s="15" t="s">
        <v>9</v>
      </c>
      <c r="H909" s="15" t="s">
        <v>9</v>
      </c>
      <c r="I909" s="15">
        <v>0</v>
      </c>
      <c r="J909" s="16" t="s">
        <v>9</v>
      </c>
    </row>
    <row r="910" spans="1:10" x14ac:dyDescent="0.3">
      <c r="A910" s="11" t="s">
        <v>919</v>
      </c>
      <c r="B910" s="12">
        <v>32.01</v>
      </c>
      <c r="C910" s="12" t="str" cm="1">
        <f t="array" ref="C910">_xlfn.IFS(Medical_Examinations!$B910&gt;=30,"Obesity",Medical_Examinations!$B910&gt;=25,"Overweight",Medical_Examinations!$B910&gt;=18.5,"Normal Weight",TRUE,"Underweight")</f>
        <v>Obesity</v>
      </c>
      <c r="D910" s="12">
        <v>5.08</v>
      </c>
      <c r="E910" s="12" t="str" cm="1">
        <f t="array" ref="E910">_xlfn.IFS(Medical_Examinations!$D910&gt;6.5,"Diabetes",Medical_Examinations!$D910&gt;5.7,"Prediabetes",TRUE,"Normal")</f>
        <v>Normal</v>
      </c>
      <c r="F910" s="12" t="s">
        <v>10</v>
      </c>
      <c r="G910" s="12" t="s">
        <v>9</v>
      </c>
      <c r="H910" s="12" t="s">
        <v>9</v>
      </c>
      <c r="I910" s="12">
        <v>1</v>
      </c>
      <c r="J910" s="13" t="s">
        <v>9</v>
      </c>
    </row>
    <row r="911" spans="1:10" x14ac:dyDescent="0.3">
      <c r="A911" s="14" t="s">
        <v>920</v>
      </c>
      <c r="B911" s="15">
        <v>33.630000000000003</v>
      </c>
      <c r="C911" s="15" t="str" cm="1">
        <f t="array" ref="C911">_xlfn.IFS(Medical_Examinations!$B911&gt;=30,"Obesity",Medical_Examinations!$B911&gt;=25,"Overweight",Medical_Examinations!$B911&gt;=18.5,"Normal Weight",TRUE,"Underweight")</f>
        <v>Obesity</v>
      </c>
      <c r="D911" s="15">
        <v>11.39</v>
      </c>
      <c r="E911" s="15" t="str" cm="1">
        <f t="array" ref="E911">_xlfn.IFS(Medical_Examinations!$D911&gt;6.5,"Diabetes",Medical_Examinations!$D911&gt;5.7,"Prediabetes",TRUE,"Normal")</f>
        <v>Diabetes</v>
      </c>
      <c r="F911" s="15" t="s">
        <v>9</v>
      </c>
      <c r="G911" s="15" t="s">
        <v>9</v>
      </c>
      <c r="H911" s="15" t="s">
        <v>9</v>
      </c>
      <c r="I911" s="15">
        <v>0</v>
      </c>
      <c r="J911" s="16" t="s">
        <v>9</v>
      </c>
    </row>
    <row r="912" spans="1:10" x14ac:dyDescent="0.3">
      <c r="A912" s="11" t="s">
        <v>921</v>
      </c>
      <c r="B912" s="12">
        <v>34.865000000000002</v>
      </c>
      <c r="C912" s="12" t="str" cm="1">
        <f t="array" ref="C912">_xlfn.IFS(Medical_Examinations!$B912&gt;=30,"Obesity",Medical_Examinations!$B912&gt;=25,"Overweight",Medical_Examinations!$B912&gt;=18.5,"Normal Weight",TRUE,"Underweight")</f>
        <v>Obesity</v>
      </c>
      <c r="D912" s="12">
        <v>5.35</v>
      </c>
      <c r="E912" s="12" t="str" cm="1">
        <f t="array" ref="E912">_xlfn.IFS(Medical_Examinations!$D912&gt;6.5,"Diabetes",Medical_Examinations!$D912&gt;5.7,"Prediabetes",TRUE,"Normal")</f>
        <v>Normal</v>
      </c>
      <c r="F912" s="12" t="s">
        <v>10</v>
      </c>
      <c r="G912" s="12" t="s">
        <v>9</v>
      </c>
      <c r="H912" s="12" t="s">
        <v>9</v>
      </c>
      <c r="I912" s="12">
        <v>1</v>
      </c>
      <c r="J912" s="13" t="s">
        <v>9</v>
      </c>
    </row>
    <row r="913" spans="1:10" x14ac:dyDescent="0.3">
      <c r="A913" s="14" t="s">
        <v>922</v>
      </c>
      <c r="B913" s="15">
        <v>43.11</v>
      </c>
      <c r="C913" s="15" t="str" cm="1">
        <f t="array" ref="C913">_xlfn.IFS(Medical_Examinations!$B913&gt;=30,"Obesity",Medical_Examinations!$B913&gt;=25,"Overweight",Medical_Examinations!$B913&gt;=18.5,"Normal Weight",TRUE,"Underweight")</f>
        <v>Obesity</v>
      </c>
      <c r="D913" s="15">
        <v>5.6</v>
      </c>
      <c r="E913" s="15" t="str" cm="1">
        <f t="array" ref="E913">_xlfn.IFS(Medical_Examinations!$D913&gt;6.5,"Diabetes",Medical_Examinations!$D913&gt;5.7,"Prediabetes",TRUE,"Normal")</f>
        <v>Normal</v>
      </c>
      <c r="F913" s="15" t="s">
        <v>9</v>
      </c>
      <c r="G913" s="15" t="s">
        <v>9</v>
      </c>
      <c r="H913" s="15" t="s">
        <v>9</v>
      </c>
      <c r="I913" s="15">
        <v>0</v>
      </c>
      <c r="J913" s="16" t="s">
        <v>9</v>
      </c>
    </row>
    <row r="914" spans="1:10" x14ac:dyDescent="0.3">
      <c r="A914" s="11" t="s">
        <v>923</v>
      </c>
      <c r="B914" s="12">
        <v>30.305</v>
      </c>
      <c r="C914" s="12" t="str" cm="1">
        <f t="array" ref="C914">_xlfn.IFS(Medical_Examinations!$B914&gt;=30,"Obesity",Medical_Examinations!$B914&gt;=25,"Overweight",Medical_Examinations!$B914&gt;=18.5,"Normal Weight",TRUE,"Underweight")</f>
        <v>Obesity</v>
      </c>
      <c r="D914" s="12">
        <v>4.2699999999999996</v>
      </c>
      <c r="E914" s="12" t="str" cm="1">
        <f t="array" ref="E914">_xlfn.IFS(Medical_Examinations!$D914&gt;6.5,"Diabetes",Medical_Examinations!$D914&gt;5.7,"Prediabetes",TRUE,"Normal")</f>
        <v>Normal</v>
      </c>
      <c r="F914" s="12" t="s">
        <v>10</v>
      </c>
      <c r="G914" s="12" t="s">
        <v>9</v>
      </c>
      <c r="H914" s="12" t="s">
        <v>9</v>
      </c>
      <c r="I914" s="12">
        <v>1</v>
      </c>
      <c r="J914" s="13" t="s">
        <v>9</v>
      </c>
    </row>
    <row r="915" spans="1:10" x14ac:dyDescent="0.3">
      <c r="A915" s="14" t="s">
        <v>924</v>
      </c>
      <c r="B915" s="15">
        <v>25.175000000000001</v>
      </c>
      <c r="C915" s="15" t="str" cm="1">
        <f t="array" ref="C915">_xlfn.IFS(Medical_Examinations!$B915&gt;=30,"Obesity",Medical_Examinations!$B915&gt;=25,"Overweight",Medical_Examinations!$B915&gt;=18.5,"Normal Weight",TRUE,"Underweight")</f>
        <v>Overweight</v>
      </c>
      <c r="D915" s="15">
        <v>5.57</v>
      </c>
      <c r="E915" s="15" t="str" cm="1">
        <f t="array" ref="E915">_xlfn.IFS(Medical_Examinations!$D915&gt;6.5,"Diabetes",Medical_Examinations!$D915&gt;5.7,"Prediabetes",TRUE,"Normal")</f>
        <v>Normal</v>
      </c>
      <c r="F915" s="15" t="s">
        <v>10</v>
      </c>
      <c r="G915" s="15" t="s">
        <v>9</v>
      </c>
      <c r="H915" s="15" t="s">
        <v>9</v>
      </c>
      <c r="I915" s="15">
        <v>1</v>
      </c>
      <c r="J915" s="16" t="s">
        <v>9</v>
      </c>
    </row>
    <row r="916" spans="1:10" x14ac:dyDescent="0.3">
      <c r="A916" s="11" t="s">
        <v>925</v>
      </c>
      <c r="B916" s="12">
        <v>26.8</v>
      </c>
      <c r="C916" s="12" t="str" cm="1">
        <f t="array" ref="C916">_xlfn.IFS(Medical_Examinations!$B916&gt;=30,"Obesity",Medical_Examinations!$B916&gt;=25,"Overweight",Medical_Examinations!$B916&gt;=18.5,"Normal Weight",TRUE,"Underweight")</f>
        <v>Overweight</v>
      </c>
      <c r="D916" s="12">
        <v>5.68</v>
      </c>
      <c r="E916" s="12" t="str" cm="1">
        <f t="array" ref="E916">_xlfn.IFS(Medical_Examinations!$D916&gt;6.5,"Diabetes",Medical_Examinations!$D916&gt;5.7,"Prediabetes",TRUE,"Normal")</f>
        <v>Normal</v>
      </c>
      <c r="F916" s="12" t="s">
        <v>10</v>
      </c>
      <c r="G916" s="12" t="s">
        <v>9</v>
      </c>
      <c r="H916" s="12" t="s">
        <v>9</v>
      </c>
      <c r="I916" s="12">
        <v>1</v>
      </c>
      <c r="J916" s="13" t="s">
        <v>9</v>
      </c>
    </row>
    <row r="917" spans="1:10" x14ac:dyDescent="0.3">
      <c r="A917" s="14" t="s">
        <v>926</v>
      </c>
      <c r="B917" s="15">
        <v>21.78</v>
      </c>
      <c r="C917" s="15" t="str" cm="1">
        <f t="array" ref="C917">_xlfn.IFS(Medical_Examinations!$B917&gt;=30,"Obesity",Medical_Examinations!$B917&gt;=25,"Overweight",Medical_Examinations!$B917&gt;=18.5,"Normal Weight",TRUE,"Underweight")</f>
        <v>Normal Weight</v>
      </c>
      <c r="D917" s="15">
        <v>5.3</v>
      </c>
      <c r="E917" s="15" t="str" cm="1">
        <f t="array" ref="E917">_xlfn.IFS(Medical_Examinations!$D917&gt;6.5,"Diabetes",Medical_Examinations!$D917&gt;5.7,"Prediabetes",TRUE,"Normal")</f>
        <v>Normal</v>
      </c>
      <c r="F917" s="15" t="s">
        <v>9</v>
      </c>
      <c r="G917" s="15" t="s">
        <v>10</v>
      </c>
      <c r="H917" s="15" t="s">
        <v>9</v>
      </c>
      <c r="I917" s="15">
        <v>1</v>
      </c>
      <c r="J917" s="16" t="s">
        <v>9</v>
      </c>
    </row>
    <row r="918" spans="1:10" x14ac:dyDescent="0.3">
      <c r="A918" s="11" t="s">
        <v>927</v>
      </c>
      <c r="B918" s="12">
        <v>30.14</v>
      </c>
      <c r="C918" s="12" t="str" cm="1">
        <f t="array" ref="C918">_xlfn.IFS(Medical_Examinations!$B918&gt;=30,"Obesity",Medical_Examinations!$B918&gt;=25,"Overweight",Medical_Examinations!$B918&gt;=18.5,"Normal Weight",TRUE,"Underweight")</f>
        <v>Obesity</v>
      </c>
      <c r="D918" s="12">
        <v>9.4499999999999993</v>
      </c>
      <c r="E918" s="12" t="str" cm="1">
        <f t="array" ref="E918">_xlfn.IFS(Medical_Examinations!$D918&gt;6.5,"Diabetes",Medical_Examinations!$D918&gt;5.7,"Prediabetes",TRUE,"Normal")</f>
        <v>Diabetes</v>
      </c>
      <c r="F918" s="12" t="s">
        <v>10</v>
      </c>
      <c r="G918" s="12" t="s">
        <v>9</v>
      </c>
      <c r="H918" s="12" t="s">
        <v>9</v>
      </c>
      <c r="I918" s="12">
        <v>0</v>
      </c>
      <c r="J918" s="13" t="s">
        <v>9</v>
      </c>
    </row>
    <row r="919" spans="1:10" x14ac:dyDescent="0.3">
      <c r="A919" s="14" t="s">
        <v>928</v>
      </c>
      <c r="B919" s="15">
        <v>29.7</v>
      </c>
      <c r="C919" s="15" t="str" cm="1">
        <f t="array" ref="C919">_xlfn.IFS(Medical_Examinations!$B919&gt;=30,"Obesity",Medical_Examinations!$B919&gt;=25,"Overweight",Medical_Examinations!$B919&gt;=18.5,"Normal Weight",TRUE,"Underweight")</f>
        <v>Overweight</v>
      </c>
      <c r="D919" s="15">
        <v>6.79</v>
      </c>
      <c r="E919" s="15" t="str" cm="1">
        <f t="array" ref="E919">_xlfn.IFS(Medical_Examinations!$D919&gt;6.5,"Diabetes",Medical_Examinations!$D919&gt;5.7,"Prediabetes",TRUE,"Normal")</f>
        <v>Diabetes</v>
      </c>
      <c r="F919" s="15" t="s">
        <v>10</v>
      </c>
      <c r="G919" s="15" t="s">
        <v>9</v>
      </c>
      <c r="H919" s="15" t="s">
        <v>9</v>
      </c>
      <c r="I919" s="15">
        <v>0</v>
      </c>
      <c r="J919" s="16" t="s">
        <v>9</v>
      </c>
    </row>
    <row r="920" spans="1:10" x14ac:dyDescent="0.3">
      <c r="A920" s="11" t="s">
        <v>929</v>
      </c>
      <c r="B920" s="12">
        <v>32.395000000000003</v>
      </c>
      <c r="C920" s="12" t="str" cm="1">
        <f t="array" ref="C920">_xlfn.IFS(Medical_Examinations!$B920&gt;=30,"Obesity",Medical_Examinations!$B920&gt;=25,"Overweight",Medical_Examinations!$B920&gt;=18.5,"Normal Weight",TRUE,"Underweight")</f>
        <v>Obesity</v>
      </c>
      <c r="D920" s="12">
        <v>11.1</v>
      </c>
      <c r="E920" s="12" t="str" cm="1">
        <f t="array" ref="E920">_xlfn.IFS(Medical_Examinations!$D920&gt;6.5,"Diabetes",Medical_Examinations!$D920&gt;5.7,"Prediabetes",TRUE,"Normal")</f>
        <v>Diabetes</v>
      </c>
      <c r="F920" s="12" t="s">
        <v>10</v>
      </c>
      <c r="G920" s="12" t="s">
        <v>9</v>
      </c>
      <c r="H920" s="12" t="s">
        <v>9</v>
      </c>
      <c r="I920" s="12">
        <v>0</v>
      </c>
      <c r="J920" s="13" t="s">
        <v>9</v>
      </c>
    </row>
    <row r="921" spans="1:10" x14ac:dyDescent="0.3">
      <c r="A921" s="14" t="s">
        <v>930</v>
      </c>
      <c r="B921" s="15">
        <v>36.64</v>
      </c>
      <c r="C921" s="15" t="str" cm="1">
        <f t="array" ref="C921">_xlfn.IFS(Medical_Examinations!$B921&gt;=30,"Obesity",Medical_Examinations!$B921&gt;=25,"Overweight",Medical_Examinations!$B921&gt;=18.5,"Normal Weight",TRUE,"Underweight")</f>
        <v>Obesity</v>
      </c>
      <c r="D921" s="15">
        <v>7.26</v>
      </c>
      <c r="E921" s="15" t="str" cm="1">
        <f t="array" ref="E921">_xlfn.IFS(Medical_Examinations!$D921&gt;6.5,"Diabetes",Medical_Examinations!$D921&gt;5.7,"Prediabetes",TRUE,"Normal")</f>
        <v>Diabetes</v>
      </c>
      <c r="F921" s="15" t="s">
        <v>9</v>
      </c>
      <c r="G921" s="15" t="s">
        <v>9</v>
      </c>
      <c r="H921" s="15" t="s">
        <v>9</v>
      </c>
      <c r="I921" s="15">
        <v>0</v>
      </c>
      <c r="J921" s="16" t="s">
        <v>9</v>
      </c>
    </row>
    <row r="922" spans="1:10" x14ac:dyDescent="0.3">
      <c r="A922" s="11" t="s">
        <v>931</v>
      </c>
      <c r="B922" s="12">
        <v>39.049999999999997</v>
      </c>
      <c r="C922" s="12" t="str" cm="1">
        <f t="array" ref="C922">_xlfn.IFS(Medical_Examinations!$B922&gt;=30,"Obesity",Medical_Examinations!$B922&gt;=25,"Overweight",Medical_Examinations!$B922&gt;=18.5,"Normal Weight",TRUE,"Underweight")</f>
        <v>Obesity</v>
      </c>
      <c r="D922" s="12">
        <v>5.27</v>
      </c>
      <c r="E922" s="12" t="str" cm="1">
        <f t="array" ref="E922">_xlfn.IFS(Medical_Examinations!$D922&gt;6.5,"Diabetes",Medical_Examinations!$D922&gt;5.7,"Prediabetes",TRUE,"Normal")</f>
        <v>Normal</v>
      </c>
      <c r="F922" s="12" t="s">
        <v>10</v>
      </c>
      <c r="G922" s="12" t="s">
        <v>9</v>
      </c>
      <c r="H922" s="12" t="s">
        <v>9</v>
      </c>
      <c r="I922" s="12">
        <v>1</v>
      </c>
      <c r="J922" s="13" t="s">
        <v>9</v>
      </c>
    </row>
    <row r="923" spans="1:10" x14ac:dyDescent="0.3">
      <c r="A923" s="14" t="s">
        <v>932</v>
      </c>
      <c r="B923" s="15">
        <v>33.1</v>
      </c>
      <c r="C923" s="15" t="str" cm="1">
        <f t="array" ref="C923">_xlfn.IFS(Medical_Examinations!$B923&gt;=30,"Obesity",Medical_Examinations!$B923&gt;=25,"Overweight",Medical_Examinations!$B923&gt;=18.5,"Normal Weight",TRUE,"Underweight")</f>
        <v>Obesity</v>
      </c>
      <c r="D923" s="15">
        <v>5.46</v>
      </c>
      <c r="E923" s="15" t="str" cm="1">
        <f t="array" ref="E923">_xlfn.IFS(Medical_Examinations!$D923&gt;6.5,"Diabetes",Medical_Examinations!$D923&gt;5.7,"Prediabetes",TRUE,"Normal")</f>
        <v>Normal</v>
      </c>
      <c r="F923" s="15" t="s">
        <v>10</v>
      </c>
      <c r="G923" s="15" t="s">
        <v>9</v>
      </c>
      <c r="H923" s="15" t="s">
        <v>9</v>
      </c>
      <c r="I923" s="15">
        <v>1</v>
      </c>
      <c r="J923" s="16" t="s">
        <v>9</v>
      </c>
    </row>
    <row r="924" spans="1:10" x14ac:dyDescent="0.3">
      <c r="A924" s="11" t="s">
        <v>933</v>
      </c>
      <c r="B924" s="12">
        <v>31.824999999999999</v>
      </c>
      <c r="C924" s="12" t="str" cm="1">
        <f t="array" ref="C924">_xlfn.IFS(Medical_Examinations!$B924&gt;=30,"Obesity",Medical_Examinations!$B924&gt;=25,"Overweight",Medical_Examinations!$B924&gt;=18.5,"Normal Weight",TRUE,"Underweight")</f>
        <v>Obesity</v>
      </c>
      <c r="D924" s="12">
        <v>8.1300000000000008</v>
      </c>
      <c r="E924" s="12" t="str" cm="1">
        <f t="array" ref="E924">_xlfn.IFS(Medical_Examinations!$D924&gt;6.5,"Diabetes",Medical_Examinations!$D924&gt;5.7,"Prediabetes",TRUE,"Normal")</f>
        <v>Diabetes</v>
      </c>
      <c r="F924" s="12" t="s">
        <v>9</v>
      </c>
      <c r="G924" s="12" t="s">
        <v>9</v>
      </c>
      <c r="H924" s="12" t="s">
        <v>9</v>
      </c>
      <c r="I924" s="12">
        <v>0</v>
      </c>
      <c r="J924" s="13" t="s">
        <v>9</v>
      </c>
    </row>
    <row r="925" spans="1:10" x14ac:dyDescent="0.3">
      <c r="A925" s="14" t="s">
        <v>934</v>
      </c>
      <c r="B925" s="15">
        <v>29</v>
      </c>
      <c r="C925" s="15" t="str" cm="1">
        <f t="array" ref="C925">_xlfn.IFS(Medical_Examinations!$B925&gt;=30,"Obesity",Medical_Examinations!$B925&gt;=25,"Overweight",Medical_Examinations!$B925&gt;=18.5,"Normal Weight",TRUE,"Underweight")</f>
        <v>Overweight</v>
      </c>
      <c r="D925" s="15">
        <v>4.25</v>
      </c>
      <c r="E925" s="15" t="str" cm="1">
        <f t="array" ref="E925">_xlfn.IFS(Medical_Examinations!$D925&gt;6.5,"Diabetes",Medical_Examinations!$D925&gt;5.7,"Prediabetes",TRUE,"Normal")</f>
        <v>Normal</v>
      </c>
      <c r="F925" s="15" t="s">
        <v>10</v>
      </c>
      <c r="G925" s="15" t="s">
        <v>9</v>
      </c>
      <c r="H925" s="15" t="s">
        <v>9</v>
      </c>
      <c r="I925" s="15">
        <v>1</v>
      </c>
      <c r="J925" s="16" t="s">
        <v>9</v>
      </c>
    </row>
    <row r="926" spans="1:10" x14ac:dyDescent="0.3">
      <c r="A926" s="11" t="s">
        <v>935</v>
      </c>
      <c r="B926" s="12">
        <v>30.495000000000001</v>
      </c>
      <c r="C926" s="12" t="str" cm="1">
        <f t="array" ref="C926">_xlfn.IFS(Medical_Examinations!$B926&gt;=30,"Obesity",Medical_Examinations!$B926&gt;=25,"Overweight",Medical_Examinations!$B926&gt;=18.5,"Normal Weight",TRUE,"Underweight")</f>
        <v>Obesity</v>
      </c>
      <c r="D926" s="12">
        <v>8.68</v>
      </c>
      <c r="E926" s="12" t="str" cm="1">
        <f t="array" ref="E926">_xlfn.IFS(Medical_Examinations!$D926&gt;6.5,"Diabetes",Medical_Examinations!$D926&gt;5.7,"Prediabetes",TRUE,"Normal")</f>
        <v>Diabetes</v>
      </c>
      <c r="F926" s="12" t="s">
        <v>9</v>
      </c>
      <c r="G926" s="12" t="s">
        <v>9</v>
      </c>
      <c r="H926" s="12" t="s">
        <v>9</v>
      </c>
      <c r="I926" s="12">
        <v>0</v>
      </c>
      <c r="J926" s="13" t="s">
        <v>9</v>
      </c>
    </row>
    <row r="927" spans="1:10" x14ac:dyDescent="0.3">
      <c r="A927" s="14" t="s">
        <v>936</v>
      </c>
      <c r="B927" s="15">
        <v>25.2</v>
      </c>
      <c r="C927" s="15" t="str" cm="1">
        <f t="array" ref="C927">_xlfn.IFS(Medical_Examinations!$B927&gt;=30,"Obesity",Medical_Examinations!$B927&gt;=25,"Overweight",Medical_Examinations!$B927&gt;=18.5,"Normal Weight",TRUE,"Underweight")</f>
        <v>Overweight</v>
      </c>
      <c r="D927" s="15">
        <v>6.25</v>
      </c>
      <c r="E927" s="15" t="str" cm="1">
        <f t="array" ref="E927">_xlfn.IFS(Medical_Examinations!$D927&gt;6.5,"Diabetes",Medical_Examinations!$D927&gt;5.7,"Prediabetes",TRUE,"Normal")</f>
        <v>Prediabetes</v>
      </c>
      <c r="F927" s="15" t="s">
        <v>10</v>
      </c>
      <c r="G927" s="15" t="s">
        <v>9</v>
      </c>
      <c r="H927" s="15" t="s">
        <v>9</v>
      </c>
      <c r="I927" s="15">
        <v>1</v>
      </c>
      <c r="J927" s="16" t="s">
        <v>9</v>
      </c>
    </row>
    <row r="928" spans="1:10" x14ac:dyDescent="0.3">
      <c r="A928" s="11" t="s">
        <v>937</v>
      </c>
      <c r="B928" s="12">
        <v>22.77</v>
      </c>
      <c r="C928" s="12" t="str" cm="1">
        <f t="array" ref="C928">_xlfn.IFS(Medical_Examinations!$B928&gt;=30,"Obesity",Medical_Examinations!$B928&gt;=25,"Overweight",Medical_Examinations!$B928&gt;=18.5,"Normal Weight",TRUE,"Underweight")</f>
        <v>Normal Weight</v>
      </c>
      <c r="D928" s="12">
        <v>4.47</v>
      </c>
      <c r="E928" s="12" t="str" cm="1">
        <f t="array" ref="E928">_xlfn.IFS(Medical_Examinations!$D928&gt;6.5,"Diabetes",Medical_Examinations!$D928&gt;5.7,"Prediabetes",TRUE,"Normal")</f>
        <v>Normal</v>
      </c>
      <c r="F928" s="12" t="s">
        <v>10</v>
      </c>
      <c r="G928" s="12" t="s">
        <v>9</v>
      </c>
      <c r="H928" s="12" t="s">
        <v>9</v>
      </c>
      <c r="I928" s="12">
        <v>1</v>
      </c>
      <c r="J928" s="13" t="s">
        <v>9</v>
      </c>
    </row>
    <row r="929" spans="1:10" x14ac:dyDescent="0.3">
      <c r="A929" s="14" t="s">
        <v>938</v>
      </c>
      <c r="B929" s="15">
        <v>23.18</v>
      </c>
      <c r="C929" s="15" t="str" cm="1">
        <f t="array" ref="C929">_xlfn.IFS(Medical_Examinations!$B929&gt;=30,"Obesity",Medical_Examinations!$B929&gt;=25,"Overweight",Medical_Examinations!$B929&gt;=18.5,"Normal Weight",TRUE,"Underweight")</f>
        <v>Normal Weight</v>
      </c>
      <c r="D929" s="15">
        <v>8.31</v>
      </c>
      <c r="E929" s="15" t="str" cm="1">
        <f t="array" ref="E929">_xlfn.IFS(Medical_Examinations!$D929&gt;6.5,"Diabetes",Medical_Examinations!$D929&gt;5.7,"Prediabetes",TRUE,"Normal")</f>
        <v>Diabetes</v>
      </c>
      <c r="F929" s="15" t="s">
        <v>9</v>
      </c>
      <c r="G929" s="15" t="s">
        <v>9</v>
      </c>
      <c r="H929" s="15" t="s">
        <v>9</v>
      </c>
      <c r="I929" s="15">
        <v>0</v>
      </c>
      <c r="J929" s="16" t="s">
        <v>9</v>
      </c>
    </row>
    <row r="930" spans="1:10" x14ac:dyDescent="0.3">
      <c r="A930" s="11" t="s">
        <v>939</v>
      </c>
      <c r="B930" s="12">
        <v>35.409999999999997</v>
      </c>
      <c r="C930" s="12" t="str" cm="1">
        <f t="array" ref="C930">_xlfn.IFS(Medical_Examinations!$B930&gt;=30,"Obesity",Medical_Examinations!$B930&gt;=25,"Overweight",Medical_Examinations!$B930&gt;=18.5,"Normal Weight",TRUE,"Underweight")</f>
        <v>Obesity</v>
      </c>
      <c r="D930" s="12">
        <v>5.68</v>
      </c>
      <c r="E930" s="12" t="str" cm="1">
        <f t="array" ref="E930">_xlfn.IFS(Medical_Examinations!$D930&gt;6.5,"Diabetes",Medical_Examinations!$D930&gt;5.7,"Prediabetes",TRUE,"Normal")</f>
        <v>Normal</v>
      </c>
      <c r="F930" s="12" t="s">
        <v>9</v>
      </c>
      <c r="G930" s="12" t="s">
        <v>9</v>
      </c>
      <c r="H930" s="12" t="s">
        <v>9</v>
      </c>
      <c r="I930" s="12">
        <v>0</v>
      </c>
      <c r="J930" s="13" t="s">
        <v>9</v>
      </c>
    </row>
    <row r="931" spans="1:10" x14ac:dyDescent="0.3">
      <c r="A931" s="14" t="s">
        <v>940</v>
      </c>
      <c r="B931" s="15">
        <v>32.11</v>
      </c>
      <c r="C931" s="15" t="str" cm="1">
        <f t="array" ref="C931">_xlfn.IFS(Medical_Examinations!$B931&gt;=30,"Obesity",Medical_Examinations!$B931&gt;=25,"Overweight",Medical_Examinations!$B931&gt;=18.5,"Normal Weight",TRUE,"Underweight")</f>
        <v>Obesity</v>
      </c>
      <c r="D931" s="15">
        <v>4.75</v>
      </c>
      <c r="E931" s="15" t="str" cm="1">
        <f t="array" ref="E931">_xlfn.IFS(Medical_Examinations!$D931&gt;6.5,"Diabetes",Medical_Examinations!$D931&gt;5.7,"Prediabetes",TRUE,"Normal")</f>
        <v>Normal</v>
      </c>
      <c r="F931" s="15" t="s">
        <v>10</v>
      </c>
      <c r="G931" s="15" t="s">
        <v>9</v>
      </c>
      <c r="H931" s="15" t="s">
        <v>9</v>
      </c>
      <c r="I931" s="15">
        <v>2</v>
      </c>
      <c r="J931" s="16" t="s">
        <v>9</v>
      </c>
    </row>
    <row r="932" spans="1:10" x14ac:dyDescent="0.3">
      <c r="A932" s="11" t="s">
        <v>941</v>
      </c>
      <c r="B932" s="12">
        <v>34.479999999999997</v>
      </c>
      <c r="C932" s="12" t="str" cm="1">
        <f t="array" ref="C932">_xlfn.IFS(Medical_Examinations!$B932&gt;=30,"Obesity",Medical_Examinations!$B932&gt;=25,"Overweight",Medical_Examinations!$B932&gt;=18.5,"Normal Weight",TRUE,"Underweight")</f>
        <v>Obesity</v>
      </c>
      <c r="D932" s="12">
        <v>6.31</v>
      </c>
      <c r="E932" s="12" t="str" cm="1">
        <f t="array" ref="E932">_xlfn.IFS(Medical_Examinations!$D932&gt;6.5,"Diabetes",Medical_Examinations!$D932&gt;5.7,"Prediabetes",TRUE,"Normal")</f>
        <v>Prediabetes</v>
      </c>
      <c r="F932" s="12" t="s">
        <v>9</v>
      </c>
      <c r="G932" s="12" t="s">
        <v>9</v>
      </c>
      <c r="H932" s="12" t="s">
        <v>19</v>
      </c>
      <c r="I932" s="12">
        <v>1</v>
      </c>
      <c r="J932" s="13" t="s">
        <v>9</v>
      </c>
    </row>
    <row r="933" spans="1:10" x14ac:dyDescent="0.3">
      <c r="A933" s="14" t="s">
        <v>942</v>
      </c>
      <c r="B933" s="15">
        <v>34.39</v>
      </c>
      <c r="C933" s="15" t="str" cm="1">
        <f t="array" ref="C933">_xlfn.IFS(Medical_Examinations!$B933&gt;=30,"Obesity",Medical_Examinations!$B933&gt;=25,"Overweight",Medical_Examinations!$B933&gt;=18.5,"Normal Weight",TRUE,"Underweight")</f>
        <v>Obesity</v>
      </c>
      <c r="D933" s="15">
        <v>6.28</v>
      </c>
      <c r="E933" s="15" t="str" cm="1">
        <f t="array" ref="E933">_xlfn.IFS(Medical_Examinations!$D933&gt;6.5,"Diabetes",Medical_Examinations!$D933&gt;5.7,"Prediabetes",TRUE,"Normal")</f>
        <v>Prediabetes</v>
      </c>
      <c r="F933" s="15" t="s">
        <v>10</v>
      </c>
      <c r="G933" s="15" t="s">
        <v>9</v>
      </c>
      <c r="H933" s="15" t="s">
        <v>9</v>
      </c>
      <c r="I933" s="15">
        <v>1</v>
      </c>
      <c r="J933" s="16" t="s">
        <v>9</v>
      </c>
    </row>
    <row r="934" spans="1:10" x14ac:dyDescent="0.3">
      <c r="A934" s="11" t="s">
        <v>943</v>
      </c>
      <c r="B934" s="12">
        <v>26.4</v>
      </c>
      <c r="C934" s="12" t="str" cm="1">
        <f t="array" ref="C934">_xlfn.IFS(Medical_Examinations!$B934&gt;=30,"Obesity",Medical_Examinations!$B934&gt;=25,"Overweight",Medical_Examinations!$B934&gt;=18.5,"Normal Weight",TRUE,"Underweight")</f>
        <v>Overweight</v>
      </c>
      <c r="D934" s="12">
        <v>9.2899999999999991</v>
      </c>
      <c r="E934" s="12" t="str" cm="1">
        <f t="array" ref="E934">_xlfn.IFS(Medical_Examinations!$D934&gt;6.5,"Diabetes",Medical_Examinations!$D934&gt;5.7,"Prediabetes",TRUE,"Normal")</f>
        <v>Diabetes</v>
      </c>
      <c r="F934" s="12" t="s">
        <v>10</v>
      </c>
      <c r="G934" s="12" t="s">
        <v>9</v>
      </c>
      <c r="H934" s="12" t="s">
        <v>19</v>
      </c>
      <c r="I934" s="12">
        <v>1</v>
      </c>
      <c r="J934" s="13" t="s">
        <v>9</v>
      </c>
    </row>
    <row r="935" spans="1:10" x14ac:dyDescent="0.3">
      <c r="A935" s="14" t="s">
        <v>944</v>
      </c>
      <c r="B935" s="15">
        <v>28.1</v>
      </c>
      <c r="C935" s="15" t="str" cm="1">
        <f t="array" ref="C935">_xlfn.IFS(Medical_Examinations!$B935&gt;=30,"Obesity",Medical_Examinations!$B935&gt;=25,"Overweight",Medical_Examinations!$B935&gt;=18.5,"Normal Weight",TRUE,"Underweight")</f>
        <v>Overweight</v>
      </c>
      <c r="D935" s="15">
        <v>5.79</v>
      </c>
      <c r="E935" s="15" t="str" cm="1">
        <f t="array" ref="E935">_xlfn.IFS(Medical_Examinations!$D935&gt;6.5,"Diabetes",Medical_Examinations!$D935&gt;5.7,"Prediabetes",TRUE,"Normal")</f>
        <v>Prediabetes</v>
      </c>
      <c r="F935" s="15" t="s">
        <v>10</v>
      </c>
      <c r="G935" s="15" t="s">
        <v>9</v>
      </c>
      <c r="H935" s="15" t="s">
        <v>19</v>
      </c>
      <c r="I935" s="15">
        <v>1</v>
      </c>
      <c r="J935" s="16" t="s">
        <v>9</v>
      </c>
    </row>
    <row r="936" spans="1:10" x14ac:dyDescent="0.3">
      <c r="A936" s="11" t="s">
        <v>945</v>
      </c>
      <c r="B936" s="12">
        <v>27</v>
      </c>
      <c r="C936" s="12" t="str" cm="1">
        <f t="array" ref="C936">_xlfn.IFS(Medical_Examinations!$B936&gt;=30,"Obesity",Medical_Examinations!$B936&gt;=25,"Overweight",Medical_Examinations!$B936&gt;=18.5,"Normal Weight",TRUE,"Underweight")</f>
        <v>Overweight</v>
      </c>
      <c r="D936" s="12">
        <v>4.54</v>
      </c>
      <c r="E936" s="12" t="str" cm="1">
        <f t="array" ref="E936">_xlfn.IFS(Medical_Examinations!$D936&gt;6.5,"Diabetes",Medical_Examinations!$D936&gt;5.7,"Prediabetes",TRUE,"Normal")</f>
        <v>Normal</v>
      </c>
      <c r="F936" s="12" t="s">
        <v>10</v>
      </c>
      <c r="G936" s="12" t="s">
        <v>9</v>
      </c>
      <c r="H936" s="12" t="s">
        <v>9</v>
      </c>
      <c r="I936" s="12">
        <v>1</v>
      </c>
      <c r="J936" s="13" t="s">
        <v>9</v>
      </c>
    </row>
    <row r="937" spans="1:10" x14ac:dyDescent="0.3">
      <c r="A937" s="14" t="s">
        <v>946</v>
      </c>
      <c r="B937" s="15">
        <v>28.594999999999999</v>
      </c>
      <c r="C937" s="15" t="str" cm="1">
        <f t="array" ref="C937">_xlfn.IFS(Medical_Examinations!$B937&gt;=30,"Obesity",Medical_Examinations!$B937&gt;=25,"Overweight",Medical_Examinations!$B937&gt;=18.5,"Normal Weight",TRUE,"Underweight")</f>
        <v>Overweight</v>
      </c>
      <c r="D937" s="15">
        <v>4.68</v>
      </c>
      <c r="E937" s="15" t="str" cm="1">
        <f t="array" ref="E937">_xlfn.IFS(Medical_Examinations!$D937&gt;6.5,"Diabetes",Medical_Examinations!$D937&gt;5.7,"Prediabetes",TRUE,"Normal")</f>
        <v>Normal</v>
      </c>
      <c r="F937" s="15" t="s">
        <v>10</v>
      </c>
      <c r="G937" s="15" t="s">
        <v>9</v>
      </c>
      <c r="H937" s="15" t="s">
        <v>9</v>
      </c>
      <c r="I937" s="15">
        <v>1</v>
      </c>
      <c r="J937" s="16" t="s">
        <v>9</v>
      </c>
    </row>
    <row r="938" spans="1:10" x14ac:dyDescent="0.3">
      <c r="A938" s="11" t="s">
        <v>947</v>
      </c>
      <c r="B938" s="12">
        <v>36.799999999999997</v>
      </c>
      <c r="C938" s="12" t="str" cm="1">
        <f t="array" ref="C938">_xlfn.IFS(Medical_Examinations!$B938&gt;=30,"Obesity",Medical_Examinations!$B938&gt;=25,"Overweight",Medical_Examinations!$B938&gt;=18.5,"Normal Weight",TRUE,"Underweight")</f>
        <v>Obesity</v>
      </c>
      <c r="D938" s="12">
        <v>5.88</v>
      </c>
      <c r="E938" s="12" t="str" cm="1">
        <f t="array" ref="E938">_xlfn.IFS(Medical_Examinations!$D938&gt;6.5,"Diabetes",Medical_Examinations!$D938&gt;5.7,"Prediabetes",TRUE,"Normal")</f>
        <v>Prediabetes</v>
      </c>
      <c r="F938" s="12" t="s">
        <v>9</v>
      </c>
      <c r="G938" s="12" t="s">
        <v>9</v>
      </c>
      <c r="H938" s="12" t="s">
        <v>9</v>
      </c>
      <c r="I938" s="12">
        <v>1</v>
      </c>
      <c r="J938" s="13" t="s">
        <v>9</v>
      </c>
    </row>
    <row r="939" spans="1:10" x14ac:dyDescent="0.3">
      <c r="A939" s="14" t="s">
        <v>948</v>
      </c>
      <c r="B939" s="15">
        <v>23.75</v>
      </c>
      <c r="C939" s="15" t="str" cm="1">
        <f t="array" ref="C939">_xlfn.IFS(Medical_Examinations!$B939&gt;=30,"Obesity",Medical_Examinations!$B939&gt;=25,"Overweight",Medical_Examinations!$B939&gt;=18.5,"Normal Weight",TRUE,"Underweight")</f>
        <v>Normal Weight</v>
      </c>
      <c r="D939" s="15">
        <v>5.42</v>
      </c>
      <c r="E939" s="15" t="str" cm="1">
        <f t="array" ref="E939">_xlfn.IFS(Medical_Examinations!$D939&gt;6.5,"Diabetes",Medical_Examinations!$D939&gt;5.7,"Prediabetes",TRUE,"Normal")</f>
        <v>Normal</v>
      </c>
      <c r="F939" s="15" t="s">
        <v>10</v>
      </c>
      <c r="G939" s="15" t="s">
        <v>9</v>
      </c>
      <c r="H939" s="15" t="s">
        <v>19</v>
      </c>
      <c r="I939" s="15">
        <v>1</v>
      </c>
      <c r="J939" s="16" t="s">
        <v>9</v>
      </c>
    </row>
    <row r="940" spans="1:10" x14ac:dyDescent="0.3">
      <c r="A940" s="11" t="s">
        <v>949</v>
      </c>
      <c r="B940" s="12">
        <v>35.619999999999997</v>
      </c>
      <c r="C940" s="12" t="str" cm="1">
        <f t="array" ref="C940">_xlfn.IFS(Medical_Examinations!$B940&gt;=30,"Obesity",Medical_Examinations!$B940&gt;=25,"Overweight",Medical_Examinations!$B940&gt;=18.5,"Normal Weight",TRUE,"Underweight")</f>
        <v>Obesity</v>
      </c>
      <c r="D940" s="12">
        <v>4.16</v>
      </c>
      <c r="E940" s="12" t="str" cm="1">
        <f t="array" ref="E940">_xlfn.IFS(Medical_Examinations!$D940&gt;6.5,"Diabetes",Medical_Examinations!$D940&gt;5.7,"Prediabetes",TRUE,"Normal")</f>
        <v>Normal</v>
      </c>
      <c r="F940" s="12" t="s">
        <v>9</v>
      </c>
      <c r="G940" s="12" t="s">
        <v>9</v>
      </c>
      <c r="H940" s="12" t="s">
        <v>9</v>
      </c>
      <c r="I940" s="12">
        <v>0</v>
      </c>
      <c r="J940" s="13" t="s">
        <v>9</v>
      </c>
    </row>
    <row r="941" spans="1:10" x14ac:dyDescent="0.3">
      <c r="A941" s="14" t="s">
        <v>950</v>
      </c>
      <c r="B941" s="15">
        <v>30.69</v>
      </c>
      <c r="C941" s="15" t="str" cm="1">
        <f t="array" ref="C941">_xlfn.IFS(Medical_Examinations!$B941&gt;=30,"Obesity",Medical_Examinations!$B941&gt;=25,"Overweight",Medical_Examinations!$B941&gt;=18.5,"Normal Weight",TRUE,"Underweight")</f>
        <v>Obesity</v>
      </c>
      <c r="D941" s="15">
        <v>7.05</v>
      </c>
      <c r="E941" s="15" t="str" cm="1">
        <f t="array" ref="E941">_xlfn.IFS(Medical_Examinations!$D941&gt;6.5,"Diabetes",Medical_Examinations!$D941&gt;5.7,"Prediabetes",TRUE,"Normal")</f>
        <v>Diabetes</v>
      </c>
      <c r="F941" s="15" t="s">
        <v>10</v>
      </c>
      <c r="G941" s="15" t="s">
        <v>9</v>
      </c>
      <c r="H941" s="15" t="s">
        <v>9</v>
      </c>
      <c r="I941" s="15">
        <v>2</v>
      </c>
      <c r="J941" s="16" t="s">
        <v>9</v>
      </c>
    </row>
    <row r="942" spans="1:10" x14ac:dyDescent="0.3">
      <c r="A942" s="11" t="s">
        <v>951</v>
      </c>
      <c r="B942" s="12">
        <v>35.799999999999997</v>
      </c>
      <c r="C942" s="12" t="str" cm="1">
        <f t="array" ref="C942">_xlfn.IFS(Medical_Examinations!$B942&gt;=30,"Obesity",Medical_Examinations!$B942&gt;=25,"Overweight",Medical_Examinations!$B942&gt;=18.5,"Normal Weight",TRUE,"Underweight")</f>
        <v>Obesity</v>
      </c>
      <c r="D942" s="12">
        <v>5.63</v>
      </c>
      <c r="E942" s="12" t="str" cm="1">
        <f t="array" ref="E942">_xlfn.IFS(Medical_Examinations!$D942&gt;6.5,"Diabetes",Medical_Examinations!$D942&gt;5.7,"Prediabetes",TRUE,"Normal")</f>
        <v>Normal</v>
      </c>
      <c r="F942" s="12" t="s">
        <v>10</v>
      </c>
      <c r="G942" s="12" t="s">
        <v>9</v>
      </c>
      <c r="H942" s="12" t="s">
        <v>9</v>
      </c>
      <c r="I942" s="12">
        <v>2</v>
      </c>
      <c r="J942" s="13" t="s">
        <v>9</v>
      </c>
    </row>
    <row r="943" spans="1:10" x14ac:dyDescent="0.3">
      <c r="A943" s="14" t="s">
        <v>952</v>
      </c>
      <c r="B943" s="15">
        <v>28.785</v>
      </c>
      <c r="C943" s="15" t="str" cm="1">
        <f t="array" ref="C943">_xlfn.IFS(Medical_Examinations!$B943&gt;=30,"Obesity",Medical_Examinations!$B943&gt;=25,"Overweight",Medical_Examinations!$B943&gt;=18.5,"Normal Weight",TRUE,"Underweight")</f>
        <v>Overweight</v>
      </c>
      <c r="D943" s="15">
        <v>4.24</v>
      </c>
      <c r="E943" s="15" t="str" cm="1">
        <f t="array" ref="E943">_xlfn.IFS(Medical_Examinations!$D943&gt;6.5,"Diabetes",Medical_Examinations!$D943&gt;5.7,"Prediabetes",TRUE,"Normal")</f>
        <v>Normal</v>
      </c>
      <c r="F943" s="15" t="s">
        <v>10</v>
      </c>
      <c r="G943" s="15" t="s">
        <v>9</v>
      </c>
      <c r="H943" s="15" t="s">
        <v>9</v>
      </c>
      <c r="I943" s="15">
        <v>2</v>
      </c>
      <c r="J943" s="16" t="s">
        <v>9</v>
      </c>
    </row>
    <row r="944" spans="1:10" x14ac:dyDescent="0.3">
      <c r="A944" s="11" t="s">
        <v>953</v>
      </c>
      <c r="B944" s="12">
        <v>28.594999999999999</v>
      </c>
      <c r="C944" s="12" t="str" cm="1">
        <f t="array" ref="C944">_xlfn.IFS(Medical_Examinations!$B944&gt;=30,"Obesity",Medical_Examinations!$B944&gt;=25,"Overweight",Medical_Examinations!$B944&gt;=18.5,"Normal Weight",TRUE,"Underweight")</f>
        <v>Overweight</v>
      </c>
      <c r="D944" s="12">
        <v>4.96</v>
      </c>
      <c r="E944" s="12" t="str" cm="1">
        <f t="array" ref="E944">_xlfn.IFS(Medical_Examinations!$D944&gt;6.5,"Diabetes",Medical_Examinations!$D944&gt;5.7,"Prediabetes",TRUE,"Normal")</f>
        <v>Normal</v>
      </c>
      <c r="F944" s="12" t="s">
        <v>10</v>
      </c>
      <c r="G944" s="12" t="s">
        <v>9</v>
      </c>
      <c r="H944" s="12" t="s">
        <v>9</v>
      </c>
      <c r="I944" s="12">
        <v>2</v>
      </c>
      <c r="J944" s="13" t="s">
        <v>9</v>
      </c>
    </row>
    <row r="945" spans="1:10" x14ac:dyDescent="0.3">
      <c r="A945" s="14" t="s">
        <v>954</v>
      </c>
      <c r="B945" s="15">
        <v>48.75</v>
      </c>
      <c r="C945" s="15" t="str" cm="1">
        <f t="array" ref="C945">_xlfn.IFS(Medical_Examinations!$B945&gt;=30,"Obesity",Medical_Examinations!$B945&gt;=25,"Overweight",Medical_Examinations!$B945&gt;=18.5,"Normal Weight",TRUE,"Underweight")</f>
        <v>Obesity</v>
      </c>
      <c r="D945" s="15">
        <v>4.34</v>
      </c>
      <c r="E945" s="15" t="str" cm="1">
        <f t="array" ref="E945">_xlfn.IFS(Medical_Examinations!$D945&gt;6.5,"Diabetes",Medical_Examinations!$D945&gt;5.7,"Prediabetes",TRUE,"Normal")</f>
        <v>Normal</v>
      </c>
      <c r="F945" s="15" t="s">
        <v>9</v>
      </c>
      <c r="G945" s="15" t="s">
        <v>9</v>
      </c>
      <c r="H945" s="15" t="s">
        <v>9</v>
      </c>
      <c r="I945" s="15">
        <v>0</v>
      </c>
      <c r="J945" s="16" t="s">
        <v>9</v>
      </c>
    </row>
    <row r="946" spans="1:10" x14ac:dyDescent="0.3">
      <c r="A946" s="11" t="s">
        <v>955</v>
      </c>
      <c r="B946" s="12">
        <v>28.31</v>
      </c>
      <c r="C946" s="12" t="str" cm="1">
        <f t="array" ref="C946">_xlfn.IFS(Medical_Examinations!$B946&gt;=30,"Obesity",Medical_Examinations!$B946&gt;=25,"Overweight",Medical_Examinations!$B946&gt;=18.5,"Normal Weight",TRUE,"Underweight")</f>
        <v>Overweight</v>
      </c>
      <c r="D946" s="12">
        <v>5.43</v>
      </c>
      <c r="E946" s="12" t="str" cm="1">
        <f t="array" ref="E946">_xlfn.IFS(Medical_Examinations!$D946&gt;6.5,"Diabetes",Medical_Examinations!$D946&gt;5.7,"Prediabetes",TRUE,"Normal")</f>
        <v>Normal</v>
      </c>
      <c r="F946" s="12" t="s">
        <v>10</v>
      </c>
      <c r="G946" s="12" t="s">
        <v>9</v>
      </c>
      <c r="H946" s="12" t="s">
        <v>9</v>
      </c>
      <c r="I946" s="12">
        <v>2</v>
      </c>
      <c r="J946" s="13" t="s">
        <v>9</v>
      </c>
    </row>
    <row r="947" spans="1:10" x14ac:dyDescent="0.3">
      <c r="A947" s="14" t="s">
        <v>956</v>
      </c>
      <c r="B947" s="15">
        <v>38.39</v>
      </c>
      <c r="C947" s="15" t="str" cm="1">
        <f t="array" ref="C947">_xlfn.IFS(Medical_Examinations!$B947&gt;=30,"Obesity",Medical_Examinations!$B947&gt;=25,"Overweight",Medical_Examinations!$B947&gt;=18.5,"Normal Weight",TRUE,"Underweight")</f>
        <v>Obesity</v>
      </c>
      <c r="D947" s="15">
        <v>8.33</v>
      </c>
      <c r="E947" s="15" t="str" cm="1">
        <f t="array" ref="E947">_xlfn.IFS(Medical_Examinations!$D947&gt;6.5,"Diabetes",Medical_Examinations!$D947&gt;5.7,"Prediabetes",TRUE,"Normal")</f>
        <v>Diabetes</v>
      </c>
      <c r="F947" s="15" t="s">
        <v>10</v>
      </c>
      <c r="G947" s="15" t="s">
        <v>9</v>
      </c>
      <c r="H947" s="15" t="s">
        <v>9</v>
      </c>
      <c r="I947" s="15">
        <v>1</v>
      </c>
      <c r="J947" s="16" t="s">
        <v>9</v>
      </c>
    </row>
    <row r="948" spans="1:10" x14ac:dyDescent="0.3">
      <c r="A948" s="11" t="s">
        <v>957</v>
      </c>
      <c r="B948" s="12">
        <v>25.87</v>
      </c>
      <c r="C948" s="12" t="str" cm="1">
        <f t="array" ref="C948">_xlfn.IFS(Medical_Examinations!$B948&gt;=30,"Obesity",Medical_Examinations!$B948&gt;=25,"Overweight",Medical_Examinations!$B948&gt;=18.5,"Normal Weight",TRUE,"Underweight")</f>
        <v>Overweight</v>
      </c>
      <c r="D948" s="12">
        <v>5.63</v>
      </c>
      <c r="E948" s="12" t="str" cm="1">
        <f t="array" ref="E948">_xlfn.IFS(Medical_Examinations!$D948&gt;6.5,"Diabetes",Medical_Examinations!$D948&gt;5.7,"Prediabetes",TRUE,"Normal")</f>
        <v>Normal</v>
      </c>
      <c r="F948" s="12" t="s">
        <v>10</v>
      </c>
      <c r="G948" s="12" t="s">
        <v>9</v>
      </c>
      <c r="H948" s="12" t="s">
        <v>9</v>
      </c>
      <c r="I948" s="12">
        <v>1</v>
      </c>
      <c r="J948" s="13" t="s">
        <v>9</v>
      </c>
    </row>
    <row r="949" spans="1:10" x14ac:dyDescent="0.3">
      <c r="A949" s="14" t="s">
        <v>958</v>
      </c>
      <c r="B949" s="15">
        <v>43.7</v>
      </c>
      <c r="C949" s="15" t="str" cm="1">
        <f t="array" ref="C949">_xlfn.IFS(Medical_Examinations!$B949&gt;=30,"Obesity",Medical_Examinations!$B949&gt;=25,"Overweight",Medical_Examinations!$B949&gt;=18.5,"Normal Weight",TRUE,"Underweight")</f>
        <v>Obesity</v>
      </c>
      <c r="D949" s="15">
        <v>7.23</v>
      </c>
      <c r="E949" s="15" t="str" cm="1">
        <f t="array" ref="E949">_xlfn.IFS(Medical_Examinations!$D949&gt;6.5,"Diabetes",Medical_Examinations!$D949&gt;5.7,"Prediabetes",TRUE,"Normal")</f>
        <v>Diabetes</v>
      </c>
      <c r="F949" s="15" t="s">
        <v>9</v>
      </c>
      <c r="G949" s="15" t="s">
        <v>9</v>
      </c>
      <c r="H949" s="15" t="s">
        <v>9</v>
      </c>
      <c r="I949" s="15">
        <v>0</v>
      </c>
      <c r="J949" s="16" t="s">
        <v>9</v>
      </c>
    </row>
    <row r="950" spans="1:10" x14ac:dyDescent="0.3">
      <c r="A950" s="11" t="s">
        <v>959</v>
      </c>
      <c r="B950" s="12">
        <v>40.945</v>
      </c>
      <c r="C950" s="12" t="str" cm="1">
        <f t="array" ref="C950">_xlfn.IFS(Medical_Examinations!$B950&gt;=30,"Obesity",Medical_Examinations!$B950&gt;=25,"Overweight",Medical_Examinations!$B950&gt;=18.5,"Normal Weight",TRUE,"Underweight")</f>
        <v>Obesity</v>
      </c>
      <c r="D950" s="12">
        <v>10.57</v>
      </c>
      <c r="E950" s="12" t="str" cm="1">
        <f t="array" ref="E950">_xlfn.IFS(Medical_Examinations!$D950&gt;6.5,"Diabetes",Medical_Examinations!$D950&gt;5.7,"Prediabetes",TRUE,"Normal")</f>
        <v>Diabetes</v>
      </c>
      <c r="F950" s="12" t="s">
        <v>9</v>
      </c>
      <c r="G950" s="12" t="s">
        <v>9</v>
      </c>
      <c r="H950" s="12" t="s">
        <v>9</v>
      </c>
      <c r="I950" s="12">
        <v>0</v>
      </c>
      <c r="J950" s="13" t="s">
        <v>9</v>
      </c>
    </row>
    <row r="951" spans="1:10" x14ac:dyDescent="0.3">
      <c r="A951" s="14" t="s">
        <v>960</v>
      </c>
      <c r="B951" s="15">
        <v>27.94</v>
      </c>
      <c r="C951" s="15" t="str" cm="1">
        <f t="array" ref="C951">_xlfn.IFS(Medical_Examinations!$B951&gt;=30,"Obesity",Medical_Examinations!$B951&gt;=25,"Overweight",Medical_Examinations!$B951&gt;=18.5,"Normal Weight",TRUE,"Underweight")</f>
        <v>Overweight</v>
      </c>
      <c r="D951" s="15">
        <v>7.92</v>
      </c>
      <c r="E951" s="15" t="str" cm="1">
        <f t="array" ref="E951">_xlfn.IFS(Medical_Examinations!$D951&gt;6.5,"Diabetes",Medical_Examinations!$D951&gt;5.7,"Prediabetes",TRUE,"Normal")</f>
        <v>Diabetes</v>
      </c>
      <c r="F951" s="15" t="s">
        <v>9</v>
      </c>
      <c r="G951" s="15" t="s">
        <v>9</v>
      </c>
      <c r="H951" s="15" t="s">
        <v>9</v>
      </c>
      <c r="I951" s="15">
        <v>0</v>
      </c>
      <c r="J951" s="16" t="s">
        <v>9</v>
      </c>
    </row>
    <row r="952" spans="1:10" x14ac:dyDescent="0.3">
      <c r="A952" s="11" t="s">
        <v>961</v>
      </c>
      <c r="B952" s="12">
        <v>31.9</v>
      </c>
      <c r="C952" s="12" t="str" cm="1">
        <f t="array" ref="C952">_xlfn.IFS(Medical_Examinations!$B952&gt;=30,"Obesity",Medical_Examinations!$B952&gt;=25,"Overweight",Medical_Examinations!$B952&gt;=18.5,"Normal Weight",TRUE,"Underweight")</f>
        <v>Obesity</v>
      </c>
      <c r="D952" s="12">
        <v>10.119999999999999</v>
      </c>
      <c r="E952" s="12" t="str" cm="1">
        <f t="array" ref="E952">_xlfn.IFS(Medical_Examinations!$D952&gt;6.5,"Diabetes",Medical_Examinations!$D952&gt;5.7,"Prediabetes",TRUE,"Normal")</f>
        <v>Diabetes</v>
      </c>
      <c r="F952" s="12" t="s">
        <v>9</v>
      </c>
      <c r="G952" s="12" t="s">
        <v>9</v>
      </c>
      <c r="H952" s="12" t="s">
        <v>9</v>
      </c>
      <c r="I952" s="12">
        <v>2</v>
      </c>
      <c r="J952" s="13" t="s">
        <v>9</v>
      </c>
    </row>
    <row r="953" spans="1:10" x14ac:dyDescent="0.3">
      <c r="A953" s="14" t="s">
        <v>962</v>
      </c>
      <c r="B953" s="15">
        <v>31.64</v>
      </c>
      <c r="C953" s="15" t="str" cm="1">
        <f t="array" ref="C953">_xlfn.IFS(Medical_Examinations!$B953&gt;=30,"Obesity",Medical_Examinations!$B953&gt;=25,"Overweight",Medical_Examinations!$B953&gt;=18.5,"Normal Weight",TRUE,"Underweight")</f>
        <v>Obesity</v>
      </c>
      <c r="D953" s="15">
        <v>7.91</v>
      </c>
      <c r="E953" s="15" t="str" cm="1">
        <f t="array" ref="E953">_xlfn.IFS(Medical_Examinations!$D953&gt;6.5,"Diabetes",Medical_Examinations!$D953&gt;5.7,"Prediabetes",TRUE,"Normal")</f>
        <v>Diabetes</v>
      </c>
      <c r="F953" s="15" t="s">
        <v>9</v>
      </c>
      <c r="G953" s="15" t="s">
        <v>9</v>
      </c>
      <c r="H953" s="15" t="s">
        <v>9</v>
      </c>
      <c r="I953" s="15">
        <v>0</v>
      </c>
      <c r="J953" s="16" t="s">
        <v>9</v>
      </c>
    </row>
    <row r="954" spans="1:10" x14ac:dyDescent="0.3">
      <c r="A954" s="11" t="s">
        <v>963</v>
      </c>
      <c r="B954" s="12">
        <v>46.7</v>
      </c>
      <c r="C954" s="12" t="str" cm="1">
        <f t="array" ref="C954">_xlfn.IFS(Medical_Examinations!$B954&gt;=30,"Obesity",Medical_Examinations!$B954&gt;=25,"Overweight",Medical_Examinations!$B954&gt;=18.5,"Normal Weight",TRUE,"Underweight")</f>
        <v>Obesity</v>
      </c>
      <c r="D954" s="12">
        <v>10.9</v>
      </c>
      <c r="E954" s="12" t="str" cm="1">
        <f t="array" ref="E954">_xlfn.IFS(Medical_Examinations!$D954&gt;6.5,"Diabetes",Medical_Examinations!$D954&gt;5.7,"Prediabetes",TRUE,"Normal")</f>
        <v>Diabetes</v>
      </c>
      <c r="F954" s="12" t="s">
        <v>9</v>
      </c>
      <c r="G954" s="12" t="s">
        <v>9</v>
      </c>
      <c r="H954" s="12" t="s">
        <v>9</v>
      </c>
      <c r="I954" s="12">
        <v>0</v>
      </c>
      <c r="J954" s="13" t="s">
        <v>9</v>
      </c>
    </row>
    <row r="955" spans="1:10" x14ac:dyDescent="0.3">
      <c r="A955" s="14" t="s">
        <v>964</v>
      </c>
      <c r="B955" s="15">
        <v>18.335000000000001</v>
      </c>
      <c r="C955" s="15" t="str" cm="1">
        <f t="array" ref="C955">_xlfn.IFS(Medical_Examinations!$B955&gt;=30,"Obesity",Medical_Examinations!$B955&gt;=25,"Overweight",Medical_Examinations!$B955&gt;=18.5,"Normal Weight",TRUE,"Underweight")</f>
        <v>Underweight</v>
      </c>
      <c r="D955" s="15">
        <v>11.83</v>
      </c>
      <c r="E955" s="15" t="str" cm="1">
        <f t="array" ref="E955">_xlfn.IFS(Medical_Examinations!$D955&gt;6.5,"Diabetes",Medical_Examinations!$D955&gt;5.7,"Prediabetes",TRUE,"Normal")</f>
        <v>Diabetes</v>
      </c>
      <c r="F955" s="15" t="s">
        <v>9</v>
      </c>
      <c r="G955" s="15" t="s">
        <v>9</v>
      </c>
      <c r="H955" s="15" t="s">
        <v>9</v>
      </c>
      <c r="I955" s="15">
        <v>0</v>
      </c>
      <c r="J955" s="16" t="s">
        <v>9</v>
      </c>
    </row>
    <row r="956" spans="1:10" x14ac:dyDescent="0.3">
      <c r="A956" s="11" t="s">
        <v>965</v>
      </c>
      <c r="B956" s="12">
        <v>31.24</v>
      </c>
      <c r="C956" s="12" t="str" cm="1">
        <f t="array" ref="C956">_xlfn.IFS(Medical_Examinations!$B956&gt;=30,"Obesity",Medical_Examinations!$B956&gt;=25,"Overweight",Medical_Examinations!$B956&gt;=18.5,"Normal Weight",TRUE,"Underweight")</f>
        <v>Obesity</v>
      </c>
      <c r="D956" s="12">
        <v>7.42</v>
      </c>
      <c r="E956" s="12" t="str" cm="1">
        <f t="array" ref="E956">_xlfn.IFS(Medical_Examinations!$D956&gt;6.5,"Diabetes",Medical_Examinations!$D956&gt;5.7,"Prediabetes",TRUE,"Normal")</f>
        <v>Diabetes</v>
      </c>
      <c r="F956" s="12" t="s">
        <v>10</v>
      </c>
      <c r="G956" s="12" t="s">
        <v>9</v>
      </c>
      <c r="H956" s="12" t="s">
        <v>9</v>
      </c>
      <c r="I956" s="12">
        <v>2</v>
      </c>
      <c r="J956" s="13" t="s">
        <v>9</v>
      </c>
    </row>
    <row r="957" spans="1:10" x14ac:dyDescent="0.3">
      <c r="A957" s="14" t="s">
        <v>966</v>
      </c>
      <c r="B957" s="15">
        <v>39.22</v>
      </c>
      <c r="C957" s="15" t="str" cm="1">
        <f t="array" ref="C957">_xlfn.IFS(Medical_Examinations!$B957&gt;=30,"Obesity",Medical_Examinations!$B957&gt;=25,"Overweight",Medical_Examinations!$B957&gt;=18.5,"Normal Weight",TRUE,"Underweight")</f>
        <v>Obesity</v>
      </c>
      <c r="D957" s="15">
        <v>5.62</v>
      </c>
      <c r="E957" s="15" t="str" cm="1">
        <f t="array" ref="E957">_xlfn.IFS(Medical_Examinations!$D957&gt;6.5,"Diabetes",Medical_Examinations!$D957&gt;5.7,"Prediabetes",TRUE,"Normal")</f>
        <v>Normal</v>
      </c>
      <c r="F957" s="15" t="s">
        <v>10</v>
      </c>
      <c r="G957" s="15" t="s">
        <v>9</v>
      </c>
      <c r="H957" s="15" t="s">
        <v>9</v>
      </c>
      <c r="I957" s="15">
        <v>1</v>
      </c>
      <c r="J957" s="16" t="s">
        <v>9</v>
      </c>
    </row>
    <row r="958" spans="1:10" x14ac:dyDescent="0.3">
      <c r="A958" s="11" t="s">
        <v>967</v>
      </c>
      <c r="B958" s="12">
        <v>24.414999999999999</v>
      </c>
      <c r="C958" s="12" t="str" cm="1">
        <f t="array" ref="C958">_xlfn.IFS(Medical_Examinations!$B958&gt;=30,"Obesity",Medical_Examinations!$B958&gt;=25,"Overweight",Medical_Examinations!$B958&gt;=18.5,"Normal Weight",TRUE,"Underweight")</f>
        <v>Normal Weight</v>
      </c>
      <c r="D958" s="12">
        <v>7.16</v>
      </c>
      <c r="E958" s="12" t="str" cm="1">
        <f t="array" ref="E958">_xlfn.IFS(Medical_Examinations!$D958&gt;6.5,"Diabetes",Medical_Examinations!$D958&gt;5.7,"Prediabetes",TRUE,"Normal")</f>
        <v>Diabetes</v>
      </c>
      <c r="F958" s="12" t="s">
        <v>9</v>
      </c>
      <c r="G958" s="12" t="s">
        <v>9</v>
      </c>
      <c r="H958" s="12" t="s">
        <v>9</v>
      </c>
      <c r="I958" s="12">
        <v>0</v>
      </c>
      <c r="J958" s="13" t="s">
        <v>9</v>
      </c>
    </row>
    <row r="959" spans="1:10" x14ac:dyDescent="0.3">
      <c r="A959" s="14" t="s">
        <v>968</v>
      </c>
      <c r="B959" s="15">
        <v>32.299999999999997</v>
      </c>
      <c r="C959" s="15" t="str" cm="1">
        <f t="array" ref="C959">_xlfn.IFS(Medical_Examinations!$B959&gt;=30,"Obesity",Medical_Examinations!$B959&gt;=25,"Overweight",Medical_Examinations!$B959&gt;=18.5,"Normal Weight",TRUE,"Underweight")</f>
        <v>Obesity</v>
      </c>
      <c r="D959" s="15">
        <v>9.89</v>
      </c>
      <c r="E959" s="15" t="str" cm="1">
        <f t="array" ref="E959">_xlfn.IFS(Medical_Examinations!$D959&gt;6.5,"Diabetes",Medical_Examinations!$D959&gt;5.7,"Prediabetes",TRUE,"Normal")</f>
        <v>Diabetes</v>
      </c>
      <c r="F959" s="15" t="s">
        <v>9</v>
      </c>
      <c r="G959" s="15" t="s">
        <v>9</v>
      </c>
      <c r="H959" s="15" t="s">
        <v>9</v>
      </c>
      <c r="I959" s="15">
        <v>0</v>
      </c>
      <c r="J959" s="16" t="s">
        <v>9</v>
      </c>
    </row>
    <row r="960" spans="1:10" x14ac:dyDescent="0.3">
      <c r="A960" s="11" t="s">
        <v>969</v>
      </c>
      <c r="B960" s="12">
        <v>39.94</v>
      </c>
      <c r="C960" s="12" t="str" cm="1">
        <f t="array" ref="C960">_xlfn.IFS(Medical_Examinations!$B960&gt;=30,"Obesity",Medical_Examinations!$B960&gt;=25,"Overweight",Medical_Examinations!$B960&gt;=18.5,"Normal Weight",TRUE,"Underweight")</f>
        <v>Obesity</v>
      </c>
      <c r="D960" s="12">
        <v>5.14</v>
      </c>
      <c r="E960" s="12" t="str" cm="1">
        <f t="array" ref="E960">_xlfn.IFS(Medical_Examinations!$D960&gt;6.5,"Diabetes",Medical_Examinations!$D960&gt;5.7,"Prediabetes",TRUE,"Normal")</f>
        <v>Normal</v>
      </c>
      <c r="F960" s="12" t="s">
        <v>9</v>
      </c>
      <c r="G960" s="12" t="s">
        <v>9</v>
      </c>
      <c r="H960" s="12" t="s">
        <v>9</v>
      </c>
      <c r="I960" s="12">
        <v>0</v>
      </c>
      <c r="J960" s="13" t="s">
        <v>9</v>
      </c>
    </row>
    <row r="961" spans="1:10" x14ac:dyDescent="0.3">
      <c r="A961" s="14" t="s">
        <v>970</v>
      </c>
      <c r="B961" s="15">
        <v>30</v>
      </c>
      <c r="C961" s="15" t="str" cm="1">
        <f t="array" ref="C961">_xlfn.IFS(Medical_Examinations!$B961&gt;=30,"Obesity",Medical_Examinations!$B961&gt;=25,"Overweight",Medical_Examinations!$B961&gt;=18.5,"Normal Weight",TRUE,"Underweight")</f>
        <v>Obesity</v>
      </c>
      <c r="D961" s="15">
        <v>5.61</v>
      </c>
      <c r="E961" s="15" t="str" cm="1">
        <f t="array" ref="E961">_xlfn.IFS(Medical_Examinations!$D961&gt;6.5,"Diabetes",Medical_Examinations!$D961&gt;5.7,"Prediabetes",TRUE,"Normal")</f>
        <v>Normal</v>
      </c>
      <c r="F961" s="15" t="s">
        <v>10</v>
      </c>
      <c r="G961" s="15" t="s">
        <v>9</v>
      </c>
      <c r="H961" s="15" t="s">
        <v>19</v>
      </c>
      <c r="I961" s="15">
        <v>1</v>
      </c>
      <c r="J961" s="16" t="s">
        <v>9</v>
      </c>
    </row>
    <row r="962" spans="1:10" x14ac:dyDescent="0.3">
      <c r="A962" s="11" t="s">
        <v>971</v>
      </c>
      <c r="B962" s="12">
        <v>35.340000000000003</v>
      </c>
      <c r="C962" s="12" t="str" cm="1">
        <f t="array" ref="C962">_xlfn.IFS(Medical_Examinations!$B962&gt;=30,"Obesity",Medical_Examinations!$B962&gt;=25,"Overweight",Medical_Examinations!$B962&gt;=18.5,"Normal Weight",TRUE,"Underweight")</f>
        <v>Obesity</v>
      </c>
      <c r="D962" s="12">
        <v>5.51</v>
      </c>
      <c r="E962" s="12" t="str" cm="1">
        <f t="array" ref="E962">_xlfn.IFS(Medical_Examinations!$D962&gt;6.5,"Diabetes",Medical_Examinations!$D962&gt;5.7,"Prediabetes",TRUE,"Normal")</f>
        <v>Normal</v>
      </c>
      <c r="F962" s="12" t="s">
        <v>10</v>
      </c>
      <c r="G962" s="12" t="s">
        <v>9</v>
      </c>
      <c r="H962" s="12" t="s">
        <v>19</v>
      </c>
      <c r="I962" s="12">
        <v>1</v>
      </c>
      <c r="J962" s="13" t="s">
        <v>9</v>
      </c>
    </row>
    <row r="963" spans="1:10" x14ac:dyDescent="0.3">
      <c r="A963" s="14" t="s">
        <v>972</v>
      </c>
      <c r="B963" s="15">
        <v>32.204999999999998</v>
      </c>
      <c r="C963" s="15" t="str" cm="1">
        <f t="array" ref="C963">_xlfn.IFS(Medical_Examinations!$B963&gt;=30,"Obesity",Medical_Examinations!$B963&gt;=25,"Overweight",Medical_Examinations!$B963&gt;=18.5,"Normal Weight",TRUE,"Underweight")</f>
        <v>Obesity</v>
      </c>
      <c r="D963" s="15">
        <v>8.3800000000000008</v>
      </c>
      <c r="E963" s="15" t="str" cm="1">
        <f t="array" ref="E963">_xlfn.IFS(Medical_Examinations!$D963&gt;6.5,"Diabetes",Medical_Examinations!$D963&gt;5.7,"Prediabetes",TRUE,"Normal")</f>
        <v>Diabetes</v>
      </c>
      <c r="F963" s="15" t="s">
        <v>10</v>
      </c>
      <c r="G963" s="15" t="s">
        <v>9</v>
      </c>
      <c r="H963" s="15" t="s">
        <v>9</v>
      </c>
      <c r="I963" s="15">
        <v>2</v>
      </c>
      <c r="J963" s="16" t="s">
        <v>9</v>
      </c>
    </row>
    <row r="964" spans="1:10" x14ac:dyDescent="0.3">
      <c r="A964" s="11" t="s">
        <v>973</v>
      </c>
      <c r="B964" s="12">
        <v>33.880000000000003</v>
      </c>
      <c r="C964" s="12" t="str" cm="1">
        <f t="array" ref="C964">_xlfn.IFS(Medical_Examinations!$B964&gt;=30,"Obesity",Medical_Examinations!$B964&gt;=25,"Overweight",Medical_Examinations!$B964&gt;=18.5,"Normal Weight",TRUE,"Underweight")</f>
        <v>Obesity</v>
      </c>
      <c r="D964" s="12">
        <v>4.68</v>
      </c>
      <c r="E964" s="12" t="str" cm="1">
        <f t="array" ref="E964">_xlfn.IFS(Medical_Examinations!$D964&gt;6.5,"Diabetes",Medical_Examinations!$D964&gt;5.7,"Prediabetes",TRUE,"Normal")</f>
        <v>Normal</v>
      </c>
      <c r="F964" s="12" t="s">
        <v>9</v>
      </c>
      <c r="G964" s="12" t="s">
        <v>10</v>
      </c>
      <c r="H964" s="12" t="s">
        <v>9</v>
      </c>
      <c r="I964" s="12">
        <v>1</v>
      </c>
      <c r="J964" s="13" t="s">
        <v>9</v>
      </c>
    </row>
    <row r="965" spans="1:10" x14ac:dyDescent="0.3">
      <c r="A965" s="14" t="s">
        <v>974</v>
      </c>
      <c r="B965" s="15">
        <v>26.63</v>
      </c>
      <c r="C965" s="15" t="str" cm="1">
        <f t="array" ref="C965">_xlfn.IFS(Medical_Examinations!$B965&gt;=30,"Obesity",Medical_Examinations!$B965&gt;=25,"Overweight",Medical_Examinations!$B965&gt;=18.5,"Normal Weight",TRUE,"Underweight")</f>
        <v>Overweight</v>
      </c>
      <c r="D965" s="15">
        <v>4.3600000000000003</v>
      </c>
      <c r="E965" s="15" t="str" cm="1">
        <f t="array" ref="E965">_xlfn.IFS(Medical_Examinations!$D965&gt;6.5,"Diabetes",Medical_Examinations!$D965&gt;5.7,"Prediabetes",TRUE,"Normal")</f>
        <v>Normal</v>
      </c>
      <c r="F965" s="15" t="s">
        <v>10</v>
      </c>
      <c r="G965" s="15" t="s">
        <v>9</v>
      </c>
      <c r="H965" s="15" t="s">
        <v>9</v>
      </c>
      <c r="I965" s="15">
        <v>2</v>
      </c>
      <c r="J965" s="16" t="s">
        <v>9</v>
      </c>
    </row>
    <row r="966" spans="1:10" x14ac:dyDescent="0.3">
      <c r="A966" s="11" t="s">
        <v>975</v>
      </c>
      <c r="B966" s="12">
        <v>28.7</v>
      </c>
      <c r="C966" s="12" t="str" cm="1">
        <f t="array" ref="C966">_xlfn.IFS(Medical_Examinations!$B966&gt;=30,"Obesity",Medical_Examinations!$B966&gt;=25,"Overweight",Medical_Examinations!$B966&gt;=18.5,"Normal Weight",TRUE,"Underweight")</f>
        <v>Overweight</v>
      </c>
      <c r="D966" s="12">
        <v>7.74</v>
      </c>
      <c r="E966" s="12" t="str" cm="1">
        <f t="array" ref="E966">_xlfn.IFS(Medical_Examinations!$D966&gt;6.5,"Diabetes",Medical_Examinations!$D966&gt;5.7,"Prediabetes",TRUE,"Normal")</f>
        <v>Diabetes</v>
      </c>
      <c r="F966" s="12" t="s">
        <v>9</v>
      </c>
      <c r="G966" s="12" t="s">
        <v>9</v>
      </c>
      <c r="H966" s="12" t="s">
        <v>9</v>
      </c>
      <c r="I966" s="12">
        <v>0</v>
      </c>
      <c r="J966" s="13" t="s">
        <v>9</v>
      </c>
    </row>
    <row r="967" spans="1:10" x14ac:dyDescent="0.3">
      <c r="A967" s="14" t="s">
        <v>976</v>
      </c>
      <c r="B967" s="15">
        <v>25.65</v>
      </c>
      <c r="C967" s="15" t="str" cm="1">
        <f t="array" ref="C967">_xlfn.IFS(Medical_Examinations!$B967&gt;=30,"Obesity",Medical_Examinations!$B967&gt;=25,"Overweight",Medical_Examinations!$B967&gt;=18.5,"Normal Weight",TRUE,"Underweight")</f>
        <v>Overweight</v>
      </c>
      <c r="D967" s="15">
        <v>4.05</v>
      </c>
      <c r="E967" s="15" t="str" cm="1">
        <f t="array" ref="E967">_xlfn.IFS(Medical_Examinations!$D967&gt;6.5,"Diabetes",Medical_Examinations!$D967&gt;5.7,"Prediabetes",TRUE,"Normal")</f>
        <v>Normal</v>
      </c>
      <c r="F967" s="15" t="s">
        <v>10</v>
      </c>
      <c r="G967" s="15" t="s">
        <v>9</v>
      </c>
      <c r="H967" s="15" t="s">
        <v>9</v>
      </c>
      <c r="I967" s="15">
        <v>2</v>
      </c>
      <c r="J967" s="16" t="s">
        <v>9</v>
      </c>
    </row>
    <row r="968" spans="1:10" x14ac:dyDescent="0.3">
      <c r="A968" s="11" t="s">
        <v>977</v>
      </c>
      <c r="B968" s="12">
        <v>36.384999999999998</v>
      </c>
      <c r="C968" s="12" t="str" cm="1">
        <f t="array" ref="C968">_xlfn.IFS(Medical_Examinations!$B968&gt;=30,"Obesity",Medical_Examinations!$B968&gt;=25,"Overweight",Medical_Examinations!$B968&gt;=18.5,"Normal Weight",TRUE,"Underweight")</f>
        <v>Obesity</v>
      </c>
      <c r="D968" s="12">
        <v>11.49</v>
      </c>
      <c r="E968" s="12" t="str" cm="1">
        <f t="array" ref="E968">_xlfn.IFS(Medical_Examinations!$D968&gt;6.5,"Diabetes",Medical_Examinations!$D968&gt;5.7,"Prediabetes",TRUE,"Normal")</f>
        <v>Diabetes</v>
      </c>
      <c r="F968" s="12" t="s">
        <v>9</v>
      </c>
      <c r="G968" s="12" t="s">
        <v>9</v>
      </c>
      <c r="H968" s="12" t="s">
        <v>9</v>
      </c>
      <c r="I968" s="12">
        <v>0</v>
      </c>
      <c r="J968" s="13" t="s">
        <v>9</v>
      </c>
    </row>
    <row r="969" spans="1:10" x14ac:dyDescent="0.3">
      <c r="A969" s="14" t="s">
        <v>978</v>
      </c>
      <c r="B969" s="15">
        <v>34.69</v>
      </c>
      <c r="C969" s="15" t="str" cm="1">
        <f t="array" ref="C969">_xlfn.IFS(Medical_Examinations!$B969&gt;=30,"Obesity",Medical_Examinations!$B969&gt;=25,"Overweight",Medical_Examinations!$B969&gt;=18.5,"Normal Weight",TRUE,"Underweight")</f>
        <v>Obesity</v>
      </c>
      <c r="D969" s="15">
        <v>5.65</v>
      </c>
      <c r="E969" s="15" t="str" cm="1">
        <f t="array" ref="E969">_xlfn.IFS(Medical_Examinations!$D969&gt;6.5,"Diabetes",Medical_Examinations!$D969&gt;5.7,"Prediabetes",TRUE,"Normal")</f>
        <v>Normal</v>
      </c>
      <c r="F969" s="15" t="s">
        <v>9</v>
      </c>
      <c r="G969" s="15" t="s">
        <v>9</v>
      </c>
      <c r="H969" s="15" t="s">
        <v>9</v>
      </c>
      <c r="I969" s="15">
        <v>0</v>
      </c>
      <c r="J969" s="16" t="s">
        <v>9</v>
      </c>
    </row>
    <row r="970" spans="1:10" x14ac:dyDescent="0.3">
      <c r="A970" s="11" t="s">
        <v>979</v>
      </c>
      <c r="B970" s="12">
        <v>37.68</v>
      </c>
      <c r="C970" s="12" t="str" cm="1">
        <f t="array" ref="C970">_xlfn.IFS(Medical_Examinations!$B970&gt;=30,"Obesity",Medical_Examinations!$B970&gt;=25,"Overweight",Medical_Examinations!$B970&gt;=18.5,"Normal Weight",TRUE,"Underweight")</f>
        <v>Obesity</v>
      </c>
      <c r="D970" s="12">
        <v>4.29</v>
      </c>
      <c r="E970" s="12" t="str" cm="1">
        <f t="array" ref="E970">_xlfn.IFS(Medical_Examinations!$D970&gt;6.5,"Diabetes",Medical_Examinations!$D970&gt;5.7,"Prediabetes",TRUE,"Normal")</f>
        <v>Normal</v>
      </c>
      <c r="F970" s="12" t="s">
        <v>10</v>
      </c>
      <c r="G970" s="12" t="s">
        <v>9</v>
      </c>
      <c r="H970" s="12" t="s">
        <v>9</v>
      </c>
      <c r="I970" s="12">
        <v>0</v>
      </c>
      <c r="J970" s="13" t="s">
        <v>9</v>
      </c>
    </row>
    <row r="971" spans="1:10" x14ac:dyDescent="0.3">
      <c r="A971" s="14" t="s">
        <v>980</v>
      </c>
      <c r="B971" s="15">
        <v>35.49</v>
      </c>
      <c r="C971" s="15" t="str" cm="1">
        <f t="array" ref="C971">_xlfn.IFS(Medical_Examinations!$B971&gt;=30,"Obesity",Medical_Examinations!$B971&gt;=25,"Overweight",Medical_Examinations!$B971&gt;=18.5,"Normal Weight",TRUE,"Underweight")</f>
        <v>Obesity</v>
      </c>
      <c r="D971" s="15">
        <v>4.74</v>
      </c>
      <c r="E971" s="15" t="str" cm="1">
        <f t="array" ref="E971">_xlfn.IFS(Medical_Examinations!$D971&gt;6.5,"Diabetes",Medical_Examinations!$D971&gt;5.7,"Prediabetes",TRUE,"Normal")</f>
        <v>Normal</v>
      </c>
      <c r="F971" s="15" t="s">
        <v>10</v>
      </c>
      <c r="G971" s="15" t="s">
        <v>9</v>
      </c>
      <c r="H971" s="15" t="s">
        <v>19</v>
      </c>
      <c r="I971" s="15">
        <v>1</v>
      </c>
      <c r="J971" s="16" t="s">
        <v>9</v>
      </c>
    </row>
    <row r="972" spans="1:10" x14ac:dyDescent="0.3">
      <c r="A972" s="11" t="s">
        <v>981</v>
      </c>
      <c r="B972" s="12">
        <v>44.7</v>
      </c>
      <c r="C972" s="12" t="str" cm="1">
        <f t="array" ref="C972">_xlfn.IFS(Medical_Examinations!$B972&gt;=30,"Obesity",Medical_Examinations!$B972&gt;=25,"Overweight",Medical_Examinations!$B972&gt;=18.5,"Normal Weight",TRUE,"Underweight")</f>
        <v>Obesity</v>
      </c>
      <c r="D972" s="12">
        <v>7.6</v>
      </c>
      <c r="E972" s="12" t="str" cm="1">
        <f t="array" ref="E972">_xlfn.IFS(Medical_Examinations!$D972&gt;6.5,"Diabetes",Medical_Examinations!$D972&gt;5.7,"Prediabetes",TRUE,"Normal")</f>
        <v>Diabetes</v>
      </c>
      <c r="F972" s="12" t="s">
        <v>10</v>
      </c>
      <c r="G972" s="12" t="s">
        <v>9</v>
      </c>
      <c r="H972" s="12" t="s">
        <v>9</v>
      </c>
      <c r="I972" s="12">
        <v>2</v>
      </c>
      <c r="J972" s="13" t="s">
        <v>9</v>
      </c>
    </row>
    <row r="973" spans="1:10" x14ac:dyDescent="0.3">
      <c r="A973" s="14" t="s">
        <v>982</v>
      </c>
      <c r="B973" s="15">
        <v>38.380000000000003</v>
      </c>
      <c r="C973" s="15" t="str" cm="1">
        <f t="array" ref="C973">_xlfn.IFS(Medical_Examinations!$B973&gt;=30,"Obesity",Medical_Examinations!$B973&gt;=25,"Overweight",Medical_Examinations!$B973&gt;=18.5,"Normal Weight",TRUE,"Underweight")</f>
        <v>Obesity</v>
      </c>
      <c r="D973" s="15">
        <v>8.5</v>
      </c>
      <c r="E973" s="15" t="str" cm="1">
        <f t="array" ref="E973">_xlfn.IFS(Medical_Examinations!$D973&gt;6.5,"Diabetes",Medical_Examinations!$D973&gt;5.7,"Prediabetes",TRUE,"Normal")</f>
        <v>Diabetes</v>
      </c>
      <c r="F973" s="15" t="s">
        <v>10</v>
      </c>
      <c r="G973" s="15" t="s">
        <v>9</v>
      </c>
      <c r="H973" s="15" t="s">
        <v>9</v>
      </c>
      <c r="I973" s="15">
        <v>2</v>
      </c>
      <c r="J973" s="16" t="s">
        <v>9</v>
      </c>
    </row>
    <row r="974" spans="1:10" x14ac:dyDescent="0.3">
      <c r="A974" s="11" t="s">
        <v>983</v>
      </c>
      <c r="B974" s="12">
        <v>35.244999999999997</v>
      </c>
      <c r="C974" s="12" t="str" cm="1">
        <f t="array" ref="C974">_xlfn.IFS(Medical_Examinations!$B974&gt;=30,"Obesity",Medical_Examinations!$B974&gt;=25,"Overweight",Medical_Examinations!$B974&gt;=18.5,"Normal Weight",TRUE,"Underweight")</f>
        <v>Obesity</v>
      </c>
      <c r="D974" s="12">
        <v>11.22</v>
      </c>
      <c r="E974" s="12" t="str" cm="1">
        <f t="array" ref="E974">_xlfn.IFS(Medical_Examinations!$D974&gt;6.5,"Diabetes",Medical_Examinations!$D974&gt;5.7,"Prediabetes",TRUE,"Normal")</f>
        <v>Diabetes</v>
      </c>
      <c r="F974" s="12" t="s">
        <v>10</v>
      </c>
      <c r="G974" s="12" t="s">
        <v>9</v>
      </c>
      <c r="H974" s="12" t="s">
        <v>9</v>
      </c>
      <c r="I974" s="12">
        <v>0</v>
      </c>
      <c r="J974" s="13" t="s">
        <v>9</v>
      </c>
    </row>
    <row r="975" spans="1:10" x14ac:dyDescent="0.3">
      <c r="A975" s="14" t="s">
        <v>984</v>
      </c>
      <c r="B975" s="15">
        <v>49.84</v>
      </c>
      <c r="C975" s="15" t="str" cm="1">
        <f t="array" ref="C975">_xlfn.IFS(Medical_Examinations!$B975&gt;=30,"Obesity",Medical_Examinations!$B975&gt;=25,"Overweight",Medical_Examinations!$B975&gt;=18.5,"Normal Weight",TRUE,"Underweight")</f>
        <v>Obesity</v>
      </c>
      <c r="D975" s="15">
        <v>5.0999999999999996</v>
      </c>
      <c r="E975" s="15" t="str" cm="1">
        <f t="array" ref="E975">_xlfn.IFS(Medical_Examinations!$D975&gt;6.5,"Diabetes",Medical_Examinations!$D975&gt;5.7,"Prediabetes",TRUE,"Normal")</f>
        <v>Normal</v>
      </c>
      <c r="F975" s="15" t="s">
        <v>10</v>
      </c>
      <c r="G975" s="15" t="s">
        <v>9</v>
      </c>
      <c r="H975" s="15" t="s">
        <v>19</v>
      </c>
      <c r="I975" s="15">
        <v>1</v>
      </c>
      <c r="J975" s="16" t="s">
        <v>9</v>
      </c>
    </row>
    <row r="976" spans="1:10" x14ac:dyDescent="0.3">
      <c r="A976" s="11" t="s">
        <v>985</v>
      </c>
      <c r="B976" s="12">
        <v>49.06</v>
      </c>
      <c r="C976" s="12" t="str" cm="1">
        <f t="array" ref="C976">_xlfn.IFS(Medical_Examinations!$B976&gt;=30,"Obesity",Medical_Examinations!$B976&gt;=25,"Overweight",Medical_Examinations!$B976&gt;=18.5,"Normal Weight",TRUE,"Underweight")</f>
        <v>Obesity</v>
      </c>
      <c r="D976" s="12">
        <v>5.43</v>
      </c>
      <c r="E976" s="12" t="str" cm="1">
        <f t="array" ref="E976">_xlfn.IFS(Medical_Examinations!$D976&gt;6.5,"Diabetes",Medical_Examinations!$D976&gt;5.7,"Prediabetes",TRUE,"Normal")</f>
        <v>Normal</v>
      </c>
      <c r="F976" s="12" t="s">
        <v>10</v>
      </c>
      <c r="G976" s="12" t="s">
        <v>9</v>
      </c>
      <c r="H976" s="12" t="s">
        <v>9</v>
      </c>
      <c r="I976" s="12">
        <v>1</v>
      </c>
      <c r="J976" s="13" t="s">
        <v>9</v>
      </c>
    </row>
    <row r="977" spans="1:10" x14ac:dyDescent="0.3">
      <c r="A977" s="14" t="s">
        <v>986</v>
      </c>
      <c r="B977" s="15">
        <v>30.88</v>
      </c>
      <c r="C977" s="15" t="str" cm="1">
        <f t="array" ref="C977">_xlfn.IFS(Medical_Examinations!$B977&gt;=30,"Obesity",Medical_Examinations!$B977&gt;=25,"Overweight",Medical_Examinations!$B977&gt;=18.5,"Normal Weight",TRUE,"Underweight")</f>
        <v>Obesity</v>
      </c>
      <c r="D977" s="15">
        <v>5.82</v>
      </c>
      <c r="E977" s="15" t="str" cm="1">
        <f t="array" ref="E977">_xlfn.IFS(Medical_Examinations!$D977&gt;6.5,"Diabetes",Medical_Examinations!$D977&gt;5.7,"Prediabetes",TRUE,"Normal")</f>
        <v>Prediabetes</v>
      </c>
      <c r="F977" s="15" t="s">
        <v>9</v>
      </c>
      <c r="G977" s="15" t="s">
        <v>9</v>
      </c>
      <c r="H977" s="15" t="s">
        <v>9</v>
      </c>
      <c r="I977" s="15">
        <v>2</v>
      </c>
      <c r="J977" s="16" t="s">
        <v>9</v>
      </c>
    </row>
    <row r="978" spans="1:10" x14ac:dyDescent="0.3">
      <c r="A978" s="11" t="s">
        <v>987</v>
      </c>
      <c r="B978" s="12">
        <v>33.35</v>
      </c>
      <c r="C978" s="12" t="str" cm="1">
        <f t="array" ref="C978">_xlfn.IFS(Medical_Examinations!$B978&gt;=30,"Obesity",Medical_Examinations!$B978&gt;=25,"Overweight",Medical_Examinations!$B978&gt;=18.5,"Normal Weight",TRUE,"Underweight")</f>
        <v>Obesity</v>
      </c>
      <c r="D978" s="12">
        <v>6.05</v>
      </c>
      <c r="E978" s="12" t="str" cm="1">
        <f t="array" ref="E978">_xlfn.IFS(Medical_Examinations!$D978&gt;6.5,"Diabetes",Medical_Examinations!$D978&gt;5.7,"Prediabetes",TRUE,"Normal")</f>
        <v>Prediabetes</v>
      </c>
      <c r="F978" s="12" t="s">
        <v>9</v>
      </c>
      <c r="G978" s="12" t="s">
        <v>9</v>
      </c>
      <c r="H978" s="12" t="s">
        <v>19</v>
      </c>
      <c r="I978" s="12">
        <v>1</v>
      </c>
      <c r="J978" s="13" t="s">
        <v>9</v>
      </c>
    </row>
    <row r="979" spans="1:10" x14ac:dyDescent="0.3">
      <c r="A979" s="14" t="s">
        <v>988</v>
      </c>
      <c r="B979" s="15">
        <v>38</v>
      </c>
      <c r="C979" s="15" t="str" cm="1">
        <f t="array" ref="C979">_xlfn.IFS(Medical_Examinations!$B979&gt;=30,"Obesity",Medical_Examinations!$B979&gt;=25,"Overweight",Medical_Examinations!$B979&gt;=18.5,"Normal Weight",TRUE,"Underweight")</f>
        <v>Obesity</v>
      </c>
      <c r="D979" s="15">
        <v>6.38</v>
      </c>
      <c r="E979" s="15" t="str" cm="1">
        <f t="array" ref="E979">_xlfn.IFS(Medical_Examinations!$D979&gt;6.5,"Diabetes",Medical_Examinations!$D979&gt;5.7,"Prediabetes",TRUE,"Normal")</f>
        <v>Prediabetes</v>
      </c>
      <c r="F979" s="15" t="s">
        <v>10</v>
      </c>
      <c r="G979" s="15" t="s">
        <v>9</v>
      </c>
      <c r="H979" s="15" t="s">
        <v>9</v>
      </c>
      <c r="I979" s="15">
        <v>1</v>
      </c>
      <c r="J979" s="16" t="s">
        <v>9</v>
      </c>
    </row>
    <row r="980" spans="1:10" x14ac:dyDescent="0.3">
      <c r="A980" s="11" t="s">
        <v>989</v>
      </c>
      <c r="B980" s="12">
        <v>36.08</v>
      </c>
      <c r="C980" s="12" t="str" cm="1">
        <f t="array" ref="C980">_xlfn.IFS(Medical_Examinations!$B980&gt;=30,"Obesity",Medical_Examinations!$B980&gt;=25,"Overweight",Medical_Examinations!$B980&gt;=18.5,"Normal Weight",TRUE,"Underweight")</f>
        <v>Obesity</v>
      </c>
      <c r="D980" s="12">
        <v>5.73</v>
      </c>
      <c r="E980" s="12" t="str" cm="1">
        <f t="array" ref="E980">_xlfn.IFS(Medical_Examinations!$D980&gt;6.5,"Diabetes",Medical_Examinations!$D980&gt;5.7,"Prediabetes",TRUE,"Normal")</f>
        <v>Prediabetes</v>
      </c>
      <c r="F980" s="12" t="s">
        <v>10</v>
      </c>
      <c r="G980" s="12" t="s">
        <v>9</v>
      </c>
      <c r="H980" s="12" t="s">
        <v>9</v>
      </c>
      <c r="I980" s="12">
        <v>1</v>
      </c>
      <c r="J980" s="13" t="s">
        <v>9</v>
      </c>
    </row>
    <row r="981" spans="1:10" x14ac:dyDescent="0.3">
      <c r="A981" s="14" t="s">
        <v>990</v>
      </c>
      <c r="B981" s="15">
        <v>35.700000000000003</v>
      </c>
      <c r="C981" s="15" t="str" cm="1">
        <f t="array" ref="C981">_xlfn.IFS(Medical_Examinations!$B981&gt;=30,"Obesity",Medical_Examinations!$B981&gt;=25,"Overweight",Medical_Examinations!$B981&gt;=18.5,"Normal Weight",TRUE,"Underweight")</f>
        <v>Obesity</v>
      </c>
      <c r="D981" s="15">
        <v>5.47</v>
      </c>
      <c r="E981" s="15" t="str" cm="1">
        <f t="array" ref="E981">_xlfn.IFS(Medical_Examinations!$D981&gt;6.5,"Diabetes",Medical_Examinations!$D981&gt;5.7,"Prediabetes",TRUE,"Normal")</f>
        <v>Normal</v>
      </c>
      <c r="F981" s="15" t="s">
        <v>10</v>
      </c>
      <c r="G981" s="15" t="s">
        <v>9</v>
      </c>
      <c r="H981" s="15" t="s">
        <v>9</v>
      </c>
      <c r="I981" s="15">
        <v>1</v>
      </c>
      <c r="J981" s="16" t="s">
        <v>9</v>
      </c>
    </row>
    <row r="982" spans="1:10" x14ac:dyDescent="0.3">
      <c r="A982" s="11" t="s">
        <v>991</v>
      </c>
      <c r="B982" s="12">
        <v>34.01</v>
      </c>
      <c r="C982" s="12" t="str" cm="1">
        <f t="array" ref="C982">_xlfn.IFS(Medical_Examinations!$B982&gt;=30,"Obesity",Medical_Examinations!$B982&gt;=25,"Overweight",Medical_Examinations!$B982&gt;=18.5,"Normal Weight",TRUE,"Underweight")</f>
        <v>Obesity</v>
      </c>
      <c r="D982" s="12">
        <v>11.3</v>
      </c>
      <c r="E982" s="12" t="str" cm="1">
        <f t="array" ref="E982">_xlfn.IFS(Medical_Examinations!$D982&gt;6.5,"Diabetes",Medical_Examinations!$D982&gt;5.7,"Prediabetes",TRUE,"Normal")</f>
        <v>Diabetes</v>
      </c>
      <c r="F982" s="12" t="s">
        <v>9</v>
      </c>
      <c r="G982" s="12" t="s">
        <v>9</v>
      </c>
      <c r="H982" s="12" t="s">
        <v>9</v>
      </c>
      <c r="I982" s="12">
        <v>0</v>
      </c>
      <c r="J982" s="13" t="s">
        <v>9</v>
      </c>
    </row>
    <row r="983" spans="1:10" x14ac:dyDescent="0.3">
      <c r="A983" s="14" t="s">
        <v>992</v>
      </c>
      <c r="B983" s="15">
        <v>31.54</v>
      </c>
      <c r="C983" s="15" t="str" cm="1">
        <f t="array" ref="C983">_xlfn.IFS(Medical_Examinations!$B983&gt;=30,"Obesity",Medical_Examinations!$B983&gt;=25,"Overweight",Medical_Examinations!$B983&gt;=18.5,"Normal Weight",TRUE,"Underweight")</f>
        <v>Obesity</v>
      </c>
      <c r="D983" s="15">
        <v>6.72</v>
      </c>
      <c r="E983" s="15" t="str" cm="1">
        <f t="array" ref="E983">_xlfn.IFS(Medical_Examinations!$D983&gt;6.5,"Diabetes",Medical_Examinations!$D983&gt;5.7,"Prediabetes",TRUE,"Normal")</f>
        <v>Diabetes</v>
      </c>
      <c r="F983" s="15" t="s">
        <v>9</v>
      </c>
      <c r="G983" s="15" t="s">
        <v>9</v>
      </c>
      <c r="H983" s="15" t="s">
        <v>9</v>
      </c>
      <c r="I983" s="15">
        <v>0</v>
      </c>
      <c r="J983" s="16" t="s">
        <v>9</v>
      </c>
    </row>
    <row r="984" spans="1:10" x14ac:dyDescent="0.3">
      <c r="A984" s="11" t="s">
        <v>993</v>
      </c>
      <c r="B984" s="12">
        <v>23.3</v>
      </c>
      <c r="C984" s="12" t="str" cm="1">
        <f t="array" ref="C984">_xlfn.IFS(Medical_Examinations!$B984&gt;=30,"Obesity",Medical_Examinations!$B984&gt;=25,"Overweight",Medical_Examinations!$B984&gt;=18.5,"Normal Weight",TRUE,"Underweight")</f>
        <v>Normal Weight</v>
      </c>
      <c r="D984" s="12">
        <v>5.36</v>
      </c>
      <c r="E984" s="12" t="str" cm="1">
        <f t="array" ref="E984">_xlfn.IFS(Medical_Examinations!$D984&gt;6.5,"Diabetes",Medical_Examinations!$D984&gt;5.7,"Prediabetes",TRUE,"Normal")</f>
        <v>Normal</v>
      </c>
      <c r="F984" s="12" t="s">
        <v>10</v>
      </c>
      <c r="G984" s="12" t="s">
        <v>9</v>
      </c>
      <c r="H984" s="12" t="s">
        <v>9</v>
      </c>
      <c r="I984" s="12">
        <v>1</v>
      </c>
      <c r="J984" s="13" t="s">
        <v>9</v>
      </c>
    </row>
    <row r="985" spans="1:10" x14ac:dyDescent="0.3">
      <c r="A985" s="14" t="s">
        <v>994</v>
      </c>
      <c r="B985" s="15">
        <v>27.75</v>
      </c>
      <c r="C985" s="15" t="str" cm="1">
        <f t="array" ref="C985">_xlfn.IFS(Medical_Examinations!$B985&gt;=30,"Obesity",Medical_Examinations!$B985&gt;=25,"Overweight",Medical_Examinations!$B985&gt;=18.5,"Normal Weight",TRUE,"Underweight")</f>
        <v>Overweight</v>
      </c>
      <c r="D985" s="15">
        <v>9.8800000000000008</v>
      </c>
      <c r="E985" s="15" t="str" cm="1">
        <f t="array" ref="E985">_xlfn.IFS(Medical_Examinations!$D985&gt;6.5,"Diabetes",Medical_Examinations!$D985&gt;5.7,"Prediabetes",TRUE,"Normal")</f>
        <v>Diabetes</v>
      </c>
      <c r="F985" s="15" t="s">
        <v>9</v>
      </c>
      <c r="G985" s="15" t="s">
        <v>9</v>
      </c>
      <c r="H985" s="15" t="s">
        <v>9</v>
      </c>
      <c r="I985" s="15">
        <v>0</v>
      </c>
      <c r="J985" s="16" t="s">
        <v>9</v>
      </c>
    </row>
    <row r="986" spans="1:10" x14ac:dyDescent="0.3">
      <c r="A986" s="11" t="s">
        <v>995</v>
      </c>
      <c r="B986" s="12">
        <v>42.46</v>
      </c>
      <c r="C986" s="12" t="str" cm="1">
        <f t="array" ref="C986">_xlfn.IFS(Medical_Examinations!$B986&gt;=30,"Obesity",Medical_Examinations!$B986&gt;=25,"Overweight",Medical_Examinations!$B986&gt;=18.5,"Normal Weight",TRUE,"Underweight")</f>
        <v>Obesity</v>
      </c>
      <c r="D986" s="12">
        <v>4.1100000000000003</v>
      </c>
      <c r="E986" s="12" t="str" cm="1">
        <f t="array" ref="E986">_xlfn.IFS(Medical_Examinations!$D986&gt;6.5,"Diabetes",Medical_Examinations!$D986&gt;5.7,"Prediabetes",TRUE,"Normal")</f>
        <v>Normal</v>
      </c>
      <c r="F986" s="12" t="s">
        <v>9</v>
      </c>
      <c r="G986" s="12" t="s">
        <v>9</v>
      </c>
      <c r="H986" s="12" t="s">
        <v>9</v>
      </c>
      <c r="I986" s="12">
        <v>0</v>
      </c>
      <c r="J986" s="13" t="s">
        <v>9</v>
      </c>
    </row>
    <row r="987" spans="1:10" x14ac:dyDescent="0.3">
      <c r="A987" s="14" t="s">
        <v>996</v>
      </c>
      <c r="B987" s="15">
        <v>54.47</v>
      </c>
      <c r="C987" s="15" t="str" cm="1">
        <f t="array" ref="C987">_xlfn.IFS(Medical_Examinations!$B987&gt;=30,"Obesity",Medical_Examinations!$B987&gt;=25,"Overweight",Medical_Examinations!$B987&gt;=18.5,"Normal Weight",TRUE,"Underweight")</f>
        <v>Obesity</v>
      </c>
      <c r="D987" s="15">
        <v>7.48</v>
      </c>
      <c r="E987" s="15" t="str" cm="1">
        <f t="array" ref="E987">_xlfn.IFS(Medical_Examinations!$D987&gt;6.5,"Diabetes",Medical_Examinations!$D987&gt;5.7,"Prediabetes",TRUE,"Normal")</f>
        <v>Diabetes</v>
      </c>
      <c r="F987" s="15" t="s">
        <v>9</v>
      </c>
      <c r="G987" s="15" t="s">
        <v>9</v>
      </c>
      <c r="H987" s="15" t="s">
        <v>9</v>
      </c>
      <c r="I987" s="15">
        <v>0</v>
      </c>
      <c r="J987" s="16" t="s">
        <v>9</v>
      </c>
    </row>
    <row r="988" spans="1:10" x14ac:dyDescent="0.3">
      <c r="A988" s="11" t="s">
        <v>997</v>
      </c>
      <c r="B988" s="12">
        <v>24.93</v>
      </c>
      <c r="C988" s="12" t="str" cm="1">
        <f t="array" ref="C988">_xlfn.IFS(Medical_Examinations!$B988&gt;=30,"Obesity",Medical_Examinations!$B988&gt;=25,"Overweight",Medical_Examinations!$B988&gt;=18.5,"Normal Weight",TRUE,"Underweight")</f>
        <v>Normal Weight</v>
      </c>
      <c r="D988" s="12">
        <v>9.18</v>
      </c>
      <c r="E988" s="12" t="str" cm="1">
        <f t="array" ref="E988">_xlfn.IFS(Medical_Examinations!$D988&gt;6.5,"Diabetes",Medical_Examinations!$D988&gt;5.7,"Prediabetes",TRUE,"Normal")</f>
        <v>Diabetes</v>
      </c>
      <c r="F988" s="12" t="s">
        <v>10</v>
      </c>
      <c r="G988" s="12" t="s">
        <v>9</v>
      </c>
      <c r="H988" s="12" t="s">
        <v>19</v>
      </c>
      <c r="I988" s="12">
        <v>1</v>
      </c>
      <c r="J988" s="13" t="s">
        <v>9</v>
      </c>
    </row>
    <row r="989" spans="1:10" x14ac:dyDescent="0.3">
      <c r="A989" s="14" t="s">
        <v>998</v>
      </c>
      <c r="B989" s="15">
        <v>48.12</v>
      </c>
      <c r="C989" s="15" t="str" cm="1">
        <f t="array" ref="C989">_xlfn.IFS(Medical_Examinations!$B989&gt;=30,"Obesity",Medical_Examinations!$B989&gt;=25,"Overweight",Medical_Examinations!$B989&gt;=18.5,"Normal Weight",TRUE,"Underweight")</f>
        <v>Obesity</v>
      </c>
      <c r="D989" s="15">
        <v>4.51</v>
      </c>
      <c r="E989" s="15" t="str" cm="1">
        <f t="array" ref="E989">_xlfn.IFS(Medical_Examinations!$D989&gt;6.5,"Diabetes",Medical_Examinations!$D989&gt;5.7,"Prediabetes",TRUE,"Normal")</f>
        <v>Normal</v>
      </c>
      <c r="F989" s="15" t="s">
        <v>10</v>
      </c>
      <c r="G989" s="15" t="s">
        <v>9</v>
      </c>
      <c r="H989" s="15" t="s">
        <v>9</v>
      </c>
      <c r="I989" s="15">
        <v>1</v>
      </c>
      <c r="J989" s="16" t="s">
        <v>9</v>
      </c>
    </row>
    <row r="990" spans="1:10" x14ac:dyDescent="0.3">
      <c r="A990" s="11" t="s">
        <v>999</v>
      </c>
      <c r="B990" s="12">
        <v>24.91</v>
      </c>
      <c r="C990" s="12" t="str" cm="1">
        <f t="array" ref="C990">_xlfn.IFS(Medical_Examinations!$B990&gt;=30,"Obesity",Medical_Examinations!$B990&gt;=25,"Overweight",Medical_Examinations!$B990&gt;=18.5,"Normal Weight",TRUE,"Underweight")</f>
        <v>Normal Weight</v>
      </c>
      <c r="D990" s="12">
        <v>7.33</v>
      </c>
      <c r="E990" s="12" t="str" cm="1">
        <f t="array" ref="E990">_xlfn.IFS(Medical_Examinations!$D990&gt;6.5,"Diabetes",Medical_Examinations!$D990&gt;5.7,"Prediabetes",TRUE,"Normal")</f>
        <v>Diabetes</v>
      </c>
      <c r="F990" s="12" t="s">
        <v>10</v>
      </c>
      <c r="G990" s="12" t="s">
        <v>9</v>
      </c>
      <c r="H990" s="12" t="s">
        <v>19</v>
      </c>
      <c r="I990" s="12">
        <v>1</v>
      </c>
      <c r="J990" s="13" t="s">
        <v>9</v>
      </c>
    </row>
    <row r="991" spans="1:10" x14ac:dyDescent="0.3">
      <c r="A991" s="14" t="s">
        <v>1000</v>
      </c>
      <c r="B991" s="15">
        <v>27.645</v>
      </c>
      <c r="C991" s="15" t="str" cm="1">
        <f t="array" ref="C991">_xlfn.IFS(Medical_Examinations!$B991&gt;=30,"Obesity",Medical_Examinations!$B991&gt;=25,"Overweight",Medical_Examinations!$B991&gt;=18.5,"Normal Weight",TRUE,"Underweight")</f>
        <v>Overweight</v>
      </c>
      <c r="D991" s="15">
        <v>10.56</v>
      </c>
      <c r="E991" s="15" t="str" cm="1">
        <f t="array" ref="E991">_xlfn.IFS(Medical_Examinations!$D991&gt;6.5,"Diabetes",Medical_Examinations!$D991&gt;5.7,"Prediabetes",TRUE,"Normal")</f>
        <v>Diabetes</v>
      </c>
      <c r="F991" s="15" t="s">
        <v>9</v>
      </c>
      <c r="G991" s="15" t="s">
        <v>9</v>
      </c>
      <c r="H991" s="15" t="s">
        <v>9</v>
      </c>
      <c r="I991" s="15">
        <v>0</v>
      </c>
      <c r="J991" s="16" t="s">
        <v>9</v>
      </c>
    </row>
    <row r="992" spans="1:10" x14ac:dyDescent="0.3">
      <c r="A992" s="11" t="s">
        <v>1001</v>
      </c>
      <c r="B992" s="12">
        <v>33.700000000000003</v>
      </c>
      <c r="C992" s="12" t="str" cm="1">
        <f t="array" ref="C992">_xlfn.IFS(Medical_Examinations!$B992&gt;=30,"Obesity",Medical_Examinations!$B992&gt;=25,"Overweight",Medical_Examinations!$B992&gt;=18.5,"Normal Weight",TRUE,"Underweight")</f>
        <v>Obesity</v>
      </c>
      <c r="D992" s="12">
        <v>4.01</v>
      </c>
      <c r="E992" s="12" t="str" cm="1">
        <f t="array" ref="E992">_xlfn.IFS(Medical_Examinations!$D992&gt;6.5,"Diabetes",Medical_Examinations!$D992&gt;5.7,"Prediabetes",TRUE,"Normal")</f>
        <v>Normal</v>
      </c>
      <c r="F992" s="12" t="s">
        <v>9</v>
      </c>
      <c r="G992" s="12" t="s">
        <v>9</v>
      </c>
      <c r="H992" s="12" t="s">
        <v>9</v>
      </c>
      <c r="I992" s="12">
        <v>2</v>
      </c>
      <c r="J992" s="13" t="s">
        <v>9</v>
      </c>
    </row>
    <row r="993" spans="1:10" x14ac:dyDescent="0.3">
      <c r="A993" s="14" t="s">
        <v>1002</v>
      </c>
      <c r="B993" s="15">
        <v>38.93</v>
      </c>
      <c r="C993" s="15" t="str" cm="1">
        <f t="array" ref="C993">_xlfn.IFS(Medical_Examinations!$B993&gt;=30,"Obesity",Medical_Examinations!$B993&gt;=25,"Overweight",Medical_Examinations!$B993&gt;=18.5,"Normal Weight",TRUE,"Underweight")</f>
        <v>Obesity</v>
      </c>
      <c r="D993" s="15">
        <v>5.64</v>
      </c>
      <c r="E993" s="15" t="str" cm="1">
        <f t="array" ref="E993">_xlfn.IFS(Medical_Examinations!$D993&gt;6.5,"Diabetes",Medical_Examinations!$D993&gt;5.7,"Prediabetes",TRUE,"Normal")</f>
        <v>Normal</v>
      </c>
      <c r="F993" s="15" t="s">
        <v>10</v>
      </c>
      <c r="G993" s="15" t="s">
        <v>9</v>
      </c>
      <c r="H993" s="15" t="s">
        <v>9</v>
      </c>
      <c r="I993" s="15">
        <v>1</v>
      </c>
      <c r="J993" s="16" t="s">
        <v>9</v>
      </c>
    </row>
    <row r="994" spans="1:10" x14ac:dyDescent="0.3">
      <c r="A994" s="11" t="s">
        <v>1003</v>
      </c>
      <c r="B994" s="12">
        <v>32.774999999999999</v>
      </c>
      <c r="C994" s="12" t="str" cm="1">
        <f t="array" ref="C994">_xlfn.IFS(Medical_Examinations!$B994&gt;=30,"Obesity",Medical_Examinations!$B994&gt;=25,"Overweight",Medical_Examinations!$B994&gt;=18.5,"Normal Weight",TRUE,"Underweight")</f>
        <v>Obesity</v>
      </c>
      <c r="D994" s="12">
        <v>8.02</v>
      </c>
      <c r="E994" s="12" t="str" cm="1">
        <f t="array" ref="E994">_xlfn.IFS(Medical_Examinations!$D994&gt;6.5,"Diabetes",Medical_Examinations!$D994&gt;5.7,"Prediabetes",TRUE,"Normal")</f>
        <v>Diabetes</v>
      </c>
      <c r="F994" s="12" t="s">
        <v>10</v>
      </c>
      <c r="G994" s="12" t="s">
        <v>9</v>
      </c>
      <c r="H994" s="12" t="s">
        <v>9</v>
      </c>
      <c r="I994" s="12">
        <v>2</v>
      </c>
      <c r="J994" s="13" t="s">
        <v>9</v>
      </c>
    </row>
    <row r="995" spans="1:10" x14ac:dyDescent="0.3">
      <c r="A995" s="14" t="s">
        <v>1004</v>
      </c>
      <c r="B995" s="15">
        <v>29.83</v>
      </c>
      <c r="C995" s="15" t="str" cm="1">
        <f t="array" ref="C995">_xlfn.IFS(Medical_Examinations!$B995&gt;=30,"Obesity",Medical_Examinations!$B995&gt;=25,"Overweight",Medical_Examinations!$B995&gt;=18.5,"Normal Weight",TRUE,"Underweight")</f>
        <v>Overweight</v>
      </c>
      <c r="D995" s="15">
        <v>7.2</v>
      </c>
      <c r="E995" s="15" t="str" cm="1">
        <f t="array" ref="E995">_xlfn.IFS(Medical_Examinations!$D995&gt;6.5,"Diabetes",Medical_Examinations!$D995&gt;5.7,"Prediabetes",TRUE,"Normal")</f>
        <v>Diabetes</v>
      </c>
      <c r="F995" s="15" t="s">
        <v>10</v>
      </c>
      <c r="G995" s="15" t="s">
        <v>9</v>
      </c>
      <c r="H995" s="15" t="s">
        <v>9</v>
      </c>
      <c r="I995" s="15">
        <v>0</v>
      </c>
      <c r="J995" s="16" t="s">
        <v>9</v>
      </c>
    </row>
    <row r="996" spans="1:10" x14ac:dyDescent="0.3">
      <c r="A996" s="11" t="s">
        <v>1005</v>
      </c>
      <c r="B996" s="12">
        <v>28.31</v>
      </c>
      <c r="C996" s="12" t="str" cm="1">
        <f t="array" ref="C996">_xlfn.IFS(Medical_Examinations!$B996&gt;=30,"Obesity",Medical_Examinations!$B996&gt;=25,"Overweight",Medical_Examinations!$B996&gt;=18.5,"Normal Weight",TRUE,"Underweight")</f>
        <v>Overweight</v>
      </c>
      <c r="D996" s="12">
        <v>4.55</v>
      </c>
      <c r="E996" s="12" t="str" cm="1">
        <f t="array" ref="E996">_xlfn.IFS(Medical_Examinations!$D996&gt;6.5,"Diabetes",Medical_Examinations!$D996&gt;5.7,"Prediabetes",TRUE,"Normal")</f>
        <v>Normal</v>
      </c>
      <c r="F996" s="12" t="s">
        <v>9</v>
      </c>
      <c r="G996" s="12" t="s">
        <v>10</v>
      </c>
      <c r="H996" s="12" t="s">
        <v>9</v>
      </c>
      <c r="I996" s="12">
        <v>1</v>
      </c>
      <c r="J996" s="13" t="s">
        <v>9</v>
      </c>
    </row>
    <row r="997" spans="1:10" x14ac:dyDescent="0.3">
      <c r="A997" s="14" t="s">
        <v>1006</v>
      </c>
      <c r="B997" s="15">
        <v>29.79</v>
      </c>
      <c r="C997" s="15" t="str" cm="1">
        <f t="array" ref="C997">_xlfn.IFS(Medical_Examinations!$B997&gt;=30,"Obesity",Medical_Examinations!$B997&gt;=25,"Overweight",Medical_Examinations!$B997&gt;=18.5,"Normal Weight",TRUE,"Underweight")</f>
        <v>Overweight</v>
      </c>
      <c r="D997" s="15">
        <v>9.0299999999999994</v>
      </c>
      <c r="E997" s="15" t="str" cm="1">
        <f t="array" ref="E997">_xlfn.IFS(Medical_Examinations!$D997&gt;6.5,"Diabetes",Medical_Examinations!$D997&gt;5.7,"Prediabetes",TRUE,"Normal")</f>
        <v>Diabetes</v>
      </c>
      <c r="F997" s="15" t="s">
        <v>9</v>
      </c>
      <c r="G997" s="15" t="s">
        <v>9</v>
      </c>
      <c r="H997" s="15" t="s">
        <v>9</v>
      </c>
      <c r="I997" s="15">
        <v>0</v>
      </c>
      <c r="J997" s="16" t="s">
        <v>9</v>
      </c>
    </row>
    <row r="998" spans="1:10" x14ac:dyDescent="0.3">
      <c r="A998" s="11" t="s">
        <v>1007</v>
      </c>
      <c r="B998" s="12">
        <v>36.6</v>
      </c>
      <c r="C998" s="12" t="str" cm="1">
        <f t="array" ref="C998">_xlfn.IFS(Medical_Examinations!$B998&gt;=30,"Obesity",Medical_Examinations!$B998&gt;=25,"Overweight",Medical_Examinations!$B998&gt;=18.5,"Normal Weight",TRUE,"Underweight")</f>
        <v>Obesity</v>
      </c>
      <c r="D998" s="12">
        <v>5.2</v>
      </c>
      <c r="E998" s="12" t="str" cm="1">
        <f t="array" ref="E998">_xlfn.IFS(Medical_Examinations!$D998&gt;6.5,"Diabetes",Medical_Examinations!$D998&gt;5.7,"Prediabetes",TRUE,"Normal")</f>
        <v>Normal</v>
      </c>
      <c r="F998" s="12" t="s">
        <v>10</v>
      </c>
      <c r="G998" s="12" t="s">
        <v>9</v>
      </c>
      <c r="H998" s="12" t="s">
        <v>19</v>
      </c>
      <c r="I998" s="12">
        <v>1</v>
      </c>
      <c r="J998" s="13" t="s">
        <v>9</v>
      </c>
    </row>
    <row r="999" spans="1:10" x14ac:dyDescent="0.3">
      <c r="A999" s="14" t="s">
        <v>1008</v>
      </c>
      <c r="B999" s="15">
        <v>35.93</v>
      </c>
      <c r="C999" s="15" t="str" cm="1">
        <f t="array" ref="C999">_xlfn.IFS(Medical_Examinations!$B999&gt;=30,"Obesity",Medical_Examinations!$B999&gt;=25,"Overweight",Medical_Examinations!$B999&gt;=18.5,"Normal Weight",TRUE,"Underweight")</f>
        <v>Obesity</v>
      </c>
      <c r="D999" s="15">
        <v>8.3000000000000007</v>
      </c>
      <c r="E999" s="15" t="str" cm="1">
        <f t="array" ref="E999">_xlfn.IFS(Medical_Examinations!$D999&gt;6.5,"Diabetes",Medical_Examinations!$D999&gt;5.7,"Prediabetes",TRUE,"Normal")</f>
        <v>Diabetes</v>
      </c>
      <c r="F999" s="15" t="s">
        <v>10</v>
      </c>
      <c r="G999" s="15" t="s">
        <v>9</v>
      </c>
      <c r="H999" s="15" t="s">
        <v>9</v>
      </c>
      <c r="I999" s="15">
        <v>0</v>
      </c>
      <c r="J999" s="16" t="s">
        <v>9</v>
      </c>
    </row>
    <row r="1000" spans="1:10" x14ac:dyDescent="0.3">
      <c r="A1000" s="11" t="s">
        <v>1009</v>
      </c>
      <c r="B1000" s="12">
        <v>28.6</v>
      </c>
      <c r="C1000" s="12" t="str" cm="1">
        <f t="array" ref="C1000">_xlfn.IFS(Medical_Examinations!$B1000&gt;=30,"Obesity",Medical_Examinations!$B1000&gt;=25,"Overweight",Medical_Examinations!$B1000&gt;=18.5,"Normal Weight",TRUE,"Underweight")</f>
        <v>Overweight</v>
      </c>
      <c r="D1000" s="12">
        <v>5.56</v>
      </c>
      <c r="E1000" s="12" t="str" cm="1">
        <f t="array" ref="E1000">_xlfn.IFS(Medical_Examinations!$D1000&gt;6.5,"Diabetes",Medical_Examinations!$D1000&gt;5.7,"Prediabetes",TRUE,"Normal")</f>
        <v>Normal</v>
      </c>
      <c r="F1000" s="12" t="s">
        <v>10</v>
      </c>
      <c r="G1000" s="12" t="s">
        <v>9</v>
      </c>
      <c r="H1000" s="12" t="s">
        <v>19</v>
      </c>
      <c r="I1000" s="12">
        <v>1</v>
      </c>
      <c r="J1000" s="13" t="s">
        <v>9</v>
      </c>
    </row>
    <row r="1001" spans="1:10" x14ac:dyDescent="0.3">
      <c r="A1001" s="14" t="s">
        <v>1010</v>
      </c>
      <c r="B1001" s="15">
        <v>39.17</v>
      </c>
      <c r="C1001" s="15" t="str" cm="1">
        <f t="array" ref="C1001">_xlfn.IFS(Medical_Examinations!$B1001&gt;=30,"Obesity",Medical_Examinations!$B1001&gt;=25,"Overweight",Medical_Examinations!$B1001&gt;=18.5,"Normal Weight",TRUE,"Underweight")</f>
        <v>Obesity</v>
      </c>
      <c r="D1001" s="15">
        <v>4.1500000000000004</v>
      </c>
      <c r="E1001" s="15" t="str" cm="1">
        <f t="array" ref="E1001">_xlfn.IFS(Medical_Examinations!$D1001&gt;6.5,"Diabetes",Medical_Examinations!$D1001&gt;5.7,"Prediabetes",TRUE,"Normal")</f>
        <v>Normal</v>
      </c>
      <c r="F1001" s="15" t="s">
        <v>9</v>
      </c>
      <c r="G1001" s="15" t="s">
        <v>9</v>
      </c>
      <c r="H1001" s="15" t="s">
        <v>9</v>
      </c>
      <c r="I1001" s="15">
        <v>0</v>
      </c>
      <c r="J1001" s="16" t="s">
        <v>9</v>
      </c>
    </row>
    <row r="1002" spans="1:10" x14ac:dyDescent="0.3">
      <c r="A1002" s="11" t="s">
        <v>1011</v>
      </c>
      <c r="B1002" s="12">
        <v>26.41</v>
      </c>
      <c r="C1002" s="12" t="str" cm="1">
        <f t="array" ref="C1002">_xlfn.IFS(Medical_Examinations!$B1002&gt;=30,"Obesity",Medical_Examinations!$B1002&gt;=25,"Overweight",Medical_Examinations!$B1002&gt;=18.5,"Normal Weight",TRUE,"Underweight")</f>
        <v>Overweight</v>
      </c>
      <c r="D1002" s="12">
        <v>5.99</v>
      </c>
      <c r="E1002" s="12" t="str" cm="1">
        <f t="array" ref="E1002">_xlfn.IFS(Medical_Examinations!$D1002&gt;6.5,"Diabetes",Medical_Examinations!$D1002&gt;5.7,"Prediabetes",TRUE,"Normal")</f>
        <v>Prediabetes</v>
      </c>
      <c r="F1002" s="12" t="s">
        <v>10</v>
      </c>
      <c r="G1002" s="12" t="s">
        <v>9</v>
      </c>
      <c r="H1002" s="12" t="s">
        <v>19</v>
      </c>
      <c r="I1002" s="12">
        <v>1</v>
      </c>
      <c r="J1002" s="13" t="s">
        <v>9</v>
      </c>
    </row>
    <row r="1003" spans="1:10" x14ac:dyDescent="0.3">
      <c r="A1003" s="14" t="s">
        <v>1012</v>
      </c>
      <c r="B1003" s="15">
        <v>30.63</v>
      </c>
      <c r="C1003" s="15" t="str" cm="1">
        <f t="array" ref="C1003">_xlfn.IFS(Medical_Examinations!$B1003&gt;=30,"Obesity",Medical_Examinations!$B1003&gt;=25,"Overweight",Medical_Examinations!$B1003&gt;=18.5,"Normal Weight",TRUE,"Underweight")</f>
        <v>Obesity</v>
      </c>
      <c r="D1003" s="15">
        <v>5.8</v>
      </c>
      <c r="E1003" s="15" t="str" cm="1">
        <f t="array" ref="E1003">_xlfn.IFS(Medical_Examinations!$D1003&gt;6.5,"Diabetes",Medical_Examinations!$D1003&gt;5.7,"Prediabetes",TRUE,"Normal")</f>
        <v>Prediabetes</v>
      </c>
      <c r="F1003" s="15" t="s">
        <v>10</v>
      </c>
      <c r="G1003" s="15" t="s">
        <v>9</v>
      </c>
      <c r="H1003" s="15" t="s">
        <v>9</v>
      </c>
      <c r="I1003" s="15">
        <v>0</v>
      </c>
      <c r="J1003" s="16" t="s">
        <v>9</v>
      </c>
    </row>
    <row r="1004" spans="1:10" x14ac:dyDescent="0.3">
      <c r="A1004" s="11" t="s">
        <v>1013</v>
      </c>
      <c r="B1004" s="12">
        <v>31.73</v>
      </c>
      <c r="C1004" s="12" t="str" cm="1">
        <f t="array" ref="C1004">_xlfn.IFS(Medical_Examinations!$B1004&gt;=30,"Obesity",Medical_Examinations!$B1004&gt;=25,"Overweight",Medical_Examinations!$B1004&gt;=18.5,"Normal Weight",TRUE,"Underweight")</f>
        <v>Obesity</v>
      </c>
      <c r="D1004" s="12">
        <v>7.32</v>
      </c>
      <c r="E1004" s="12" t="str" cm="1">
        <f t="array" ref="E1004">_xlfn.IFS(Medical_Examinations!$D1004&gt;6.5,"Diabetes",Medical_Examinations!$D1004&gt;5.7,"Prediabetes",TRUE,"Normal")</f>
        <v>Diabetes</v>
      </c>
      <c r="F1004" s="12" t="s">
        <v>10</v>
      </c>
      <c r="G1004" s="12" t="s">
        <v>9</v>
      </c>
      <c r="H1004" s="12" t="s">
        <v>9</v>
      </c>
      <c r="I1004" s="12">
        <v>2</v>
      </c>
      <c r="J1004" s="13" t="s">
        <v>9</v>
      </c>
    </row>
    <row r="1005" spans="1:10" x14ac:dyDescent="0.3">
      <c r="A1005" s="14" t="s">
        <v>1014</v>
      </c>
      <c r="B1005" s="15">
        <v>30.7</v>
      </c>
      <c r="C1005" s="15" t="str" cm="1">
        <f t="array" ref="C1005">_xlfn.IFS(Medical_Examinations!$B1005&gt;=30,"Obesity",Medical_Examinations!$B1005&gt;=25,"Overweight",Medical_Examinations!$B1005&gt;=18.5,"Normal Weight",TRUE,"Underweight")</f>
        <v>Obesity</v>
      </c>
      <c r="D1005" s="15">
        <v>5.16</v>
      </c>
      <c r="E1005" s="15" t="str" cm="1">
        <f t="array" ref="E1005">_xlfn.IFS(Medical_Examinations!$D1005&gt;6.5,"Diabetes",Medical_Examinations!$D1005&gt;5.7,"Prediabetes",TRUE,"Normal")</f>
        <v>Normal</v>
      </c>
      <c r="F1005" s="15" t="s">
        <v>9</v>
      </c>
      <c r="G1005" s="15" t="s">
        <v>9</v>
      </c>
      <c r="H1005" s="15" t="s">
        <v>9</v>
      </c>
      <c r="I1005" s="15">
        <v>2</v>
      </c>
      <c r="J1005" s="16" t="s">
        <v>9</v>
      </c>
    </row>
    <row r="1006" spans="1:10" x14ac:dyDescent="0.3">
      <c r="A1006" s="11" t="s">
        <v>1015</v>
      </c>
      <c r="B1006" s="12">
        <v>25.934999999999999</v>
      </c>
      <c r="C1006" s="12" t="str" cm="1">
        <f t="array" ref="C1006">_xlfn.IFS(Medical_Examinations!$B1006&gt;=30,"Obesity",Medical_Examinations!$B1006&gt;=25,"Overweight",Medical_Examinations!$B1006&gt;=18.5,"Normal Weight",TRUE,"Underweight")</f>
        <v>Overweight</v>
      </c>
      <c r="D1006" s="12">
        <v>5.96</v>
      </c>
      <c r="E1006" s="12" t="str" cm="1">
        <f t="array" ref="E1006">_xlfn.IFS(Medical_Examinations!$D1006&gt;6.5,"Diabetes",Medical_Examinations!$D1006&gt;5.7,"Prediabetes",TRUE,"Normal")</f>
        <v>Prediabetes</v>
      </c>
      <c r="F1006" s="12" t="s">
        <v>10</v>
      </c>
      <c r="G1006" s="12" t="s">
        <v>9</v>
      </c>
      <c r="H1006" s="12" t="s">
        <v>9</v>
      </c>
      <c r="I1006" s="12">
        <v>2</v>
      </c>
      <c r="J1006" s="13" t="s">
        <v>9</v>
      </c>
    </row>
    <row r="1007" spans="1:10" x14ac:dyDescent="0.3">
      <c r="A1007" s="14" t="s">
        <v>1016</v>
      </c>
      <c r="B1007" s="15">
        <v>35.9</v>
      </c>
      <c r="C1007" s="15" t="str" cm="1">
        <f t="array" ref="C1007">_xlfn.IFS(Medical_Examinations!$B1007&gt;=30,"Obesity",Medical_Examinations!$B1007&gt;=25,"Overweight",Medical_Examinations!$B1007&gt;=18.5,"Normal Weight",TRUE,"Underweight")</f>
        <v>Obesity</v>
      </c>
      <c r="D1007" s="15">
        <v>4.8499999999999996</v>
      </c>
      <c r="E1007" s="15" t="str" cm="1">
        <f t="array" ref="E1007">_xlfn.IFS(Medical_Examinations!$D1007&gt;6.5,"Diabetes",Medical_Examinations!$D1007&gt;5.7,"Prediabetes",TRUE,"Normal")</f>
        <v>Normal</v>
      </c>
      <c r="F1007" s="15" t="s">
        <v>10</v>
      </c>
      <c r="G1007" s="15" t="s">
        <v>9</v>
      </c>
      <c r="H1007" s="15" t="s">
        <v>19</v>
      </c>
      <c r="I1007" s="15">
        <v>1</v>
      </c>
      <c r="J1007" s="16" t="s">
        <v>9</v>
      </c>
    </row>
    <row r="1008" spans="1:10" x14ac:dyDescent="0.3">
      <c r="A1008" s="11" t="s">
        <v>1017</v>
      </c>
      <c r="B1008" s="12">
        <v>26.7</v>
      </c>
      <c r="C1008" s="12" t="str" cm="1">
        <f t="array" ref="C1008">_xlfn.IFS(Medical_Examinations!$B1008&gt;=30,"Obesity",Medical_Examinations!$B1008&gt;=25,"Overweight",Medical_Examinations!$B1008&gt;=18.5,"Normal Weight",TRUE,"Underweight")</f>
        <v>Overweight</v>
      </c>
      <c r="D1008" s="12">
        <v>5.09</v>
      </c>
      <c r="E1008" s="12" t="str" cm="1">
        <f t="array" ref="E1008">_xlfn.IFS(Medical_Examinations!$D1008&gt;6.5,"Diabetes",Medical_Examinations!$D1008&gt;5.7,"Prediabetes",TRUE,"Normal")</f>
        <v>Normal</v>
      </c>
      <c r="F1008" s="12" t="s">
        <v>10</v>
      </c>
      <c r="G1008" s="12" t="s">
        <v>9</v>
      </c>
      <c r="H1008" s="12" t="s">
        <v>19</v>
      </c>
      <c r="I1008" s="12">
        <v>1</v>
      </c>
      <c r="J1008" s="13" t="s">
        <v>9</v>
      </c>
    </row>
    <row r="1009" spans="1:10" x14ac:dyDescent="0.3">
      <c r="A1009" s="14" t="s">
        <v>1018</v>
      </c>
      <c r="B1009" s="15">
        <v>33.71</v>
      </c>
      <c r="C1009" s="15" t="str" cm="1">
        <f t="array" ref="C1009">_xlfn.IFS(Medical_Examinations!$B1009&gt;=30,"Obesity",Medical_Examinations!$B1009&gt;=25,"Overweight",Medical_Examinations!$B1009&gt;=18.5,"Normal Weight",TRUE,"Underweight")</f>
        <v>Obesity</v>
      </c>
      <c r="D1009" s="15">
        <v>4.9400000000000004</v>
      </c>
      <c r="E1009" s="15" t="str" cm="1">
        <f t="array" ref="E1009">_xlfn.IFS(Medical_Examinations!$D1009&gt;6.5,"Diabetes",Medical_Examinations!$D1009&gt;5.7,"Prediabetes",TRUE,"Normal")</f>
        <v>Normal</v>
      </c>
      <c r="F1009" s="15" t="s">
        <v>9</v>
      </c>
      <c r="G1009" s="15" t="s">
        <v>9</v>
      </c>
      <c r="H1009" s="15" t="s">
        <v>9</v>
      </c>
      <c r="I1009" s="15">
        <v>0</v>
      </c>
      <c r="J1009" s="16" t="s">
        <v>9</v>
      </c>
    </row>
    <row r="1010" spans="1:10" x14ac:dyDescent="0.3">
      <c r="A1010" s="11" t="s">
        <v>1019</v>
      </c>
      <c r="B1010" s="12">
        <v>41.91</v>
      </c>
      <c r="C1010" s="12" t="str" cm="1">
        <f t="array" ref="C1010">_xlfn.IFS(Medical_Examinations!$B1010&gt;=30,"Obesity",Medical_Examinations!$B1010&gt;=25,"Overweight",Medical_Examinations!$B1010&gt;=18.5,"Normal Weight",TRUE,"Underweight")</f>
        <v>Obesity</v>
      </c>
      <c r="D1010" s="12">
        <v>4.92</v>
      </c>
      <c r="E1010" s="12" t="str" cm="1">
        <f t="array" ref="E1010">_xlfn.IFS(Medical_Examinations!$D1010&gt;6.5,"Diabetes",Medical_Examinations!$D1010&gt;5.7,"Prediabetes",TRUE,"Normal")</f>
        <v>Normal</v>
      </c>
      <c r="F1010" s="12" t="s">
        <v>10</v>
      </c>
      <c r="G1010" s="12" t="s">
        <v>9</v>
      </c>
      <c r="H1010" s="12" t="s">
        <v>9</v>
      </c>
      <c r="I1010" s="12">
        <v>2</v>
      </c>
      <c r="J1010" s="13" t="s">
        <v>9</v>
      </c>
    </row>
    <row r="1011" spans="1:10" x14ac:dyDescent="0.3">
      <c r="A1011" s="14" t="s">
        <v>1020</v>
      </c>
      <c r="B1011" s="15">
        <v>39.82</v>
      </c>
      <c r="C1011" s="15" t="str" cm="1">
        <f t="array" ref="C1011">_xlfn.IFS(Medical_Examinations!$B1011&gt;=30,"Obesity",Medical_Examinations!$B1011&gt;=25,"Overweight",Medical_Examinations!$B1011&gt;=18.5,"Normal Weight",TRUE,"Underweight")</f>
        <v>Obesity</v>
      </c>
      <c r="D1011" s="15">
        <v>6.05</v>
      </c>
      <c r="E1011" s="15" t="str" cm="1">
        <f t="array" ref="E1011">_xlfn.IFS(Medical_Examinations!$D1011&gt;6.5,"Diabetes",Medical_Examinations!$D1011&gt;5.7,"Prediabetes",TRUE,"Normal")</f>
        <v>Prediabetes</v>
      </c>
      <c r="F1011" s="15" t="s">
        <v>10</v>
      </c>
      <c r="G1011" s="15" t="s">
        <v>9</v>
      </c>
      <c r="H1011" s="15" t="s">
        <v>9</v>
      </c>
      <c r="I1011" s="15">
        <v>2</v>
      </c>
      <c r="J1011" s="16" t="s">
        <v>9</v>
      </c>
    </row>
    <row r="1012" spans="1:10" x14ac:dyDescent="0.3">
      <c r="A1012" s="11" t="s">
        <v>1021</v>
      </c>
      <c r="B1012" s="12">
        <v>28.12</v>
      </c>
      <c r="C1012" s="12" t="str" cm="1">
        <f t="array" ref="C1012">_xlfn.IFS(Medical_Examinations!$B1012&gt;=30,"Obesity",Medical_Examinations!$B1012&gt;=25,"Overweight",Medical_Examinations!$B1012&gt;=18.5,"Normal Weight",TRUE,"Underweight")</f>
        <v>Overweight</v>
      </c>
      <c r="D1012" s="12">
        <v>4.67</v>
      </c>
      <c r="E1012" s="12" t="str" cm="1">
        <f t="array" ref="E1012">_xlfn.IFS(Medical_Examinations!$D1012&gt;6.5,"Diabetes",Medical_Examinations!$D1012&gt;5.7,"Prediabetes",TRUE,"Normal")</f>
        <v>Normal</v>
      </c>
      <c r="F1012" s="12" t="s">
        <v>9</v>
      </c>
      <c r="G1012" s="12" t="s">
        <v>9</v>
      </c>
      <c r="H1012" s="12" t="s">
        <v>9</v>
      </c>
      <c r="I1012" s="12">
        <v>2</v>
      </c>
      <c r="J1012" s="13" t="s">
        <v>9</v>
      </c>
    </row>
    <row r="1013" spans="1:10" x14ac:dyDescent="0.3">
      <c r="A1013" s="14" t="s">
        <v>1022</v>
      </c>
      <c r="B1013" s="15">
        <v>26.98</v>
      </c>
      <c r="C1013" s="15" t="str" cm="1">
        <f t="array" ref="C1013">_xlfn.IFS(Medical_Examinations!$B1013&gt;=30,"Obesity",Medical_Examinations!$B1013&gt;=25,"Overweight",Medical_Examinations!$B1013&gt;=18.5,"Normal Weight",TRUE,"Underweight")</f>
        <v>Overweight</v>
      </c>
      <c r="D1013" s="15">
        <v>9.81</v>
      </c>
      <c r="E1013" s="15" t="str" cm="1">
        <f t="array" ref="E1013">_xlfn.IFS(Medical_Examinations!$D1013&gt;6.5,"Diabetes",Medical_Examinations!$D1013&gt;5.7,"Prediabetes",TRUE,"Normal")</f>
        <v>Diabetes</v>
      </c>
      <c r="F1013" s="15" t="s">
        <v>10</v>
      </c>
      <c r="G1013" s="15" t="s">
        <v>9</v>
      </c>
      <c r="H1013" s="15" t="s">
        <v>9</v>
      </c>
      <c r="I1013" s="15">
        <v>0</v>
      </c>
      <c r="J1013" s="16" t="s">
        <v>9</v>
      </c>
    </row>
    <row r="1014" spans="1:10" x14ac:dyDescent="0.3">
      <c r="A1014" s="11" t="s">
        <v>1023</v>
      </c>
      <c r="B1014" s="12">
        <v>27.2</v>
      </c>
      <c r="C1014" s="12" t="str" cm="1">
        <f t="array" ref="C1014">_xlfn.IFS(Medical_Examinations!$B1014&gt;=30,"Obesity",Medical_Examinations!$B1014&gt;=25,"Overweight",Medical_Examinations!$B1014&gt;=18.5,"Normal Weight",TRUE,"Underweight")</f>
        <v>Overweight</v>
      </c>
      <c r="D1014" s="12">
        <v>6.06</v>
      </c>
      <c r="E1014" s="12" t="str" cm="1">
        <f t="array" ref="E1014">_xlfn.IFS(Medical_Examinations!$D1014&gt;6.5,"Diabetes",Medical_Examinations!$D1014&gt;5.7,"Prediabetes",TRUE,"Normal")</f>
        <v>Prediabetes</v>
      </c>
      <c r="F1014" s="12" t="s">
        <v>10</v>
      </c>
      <c r="G1014" s="12" t="s">
        <v>9</v>
      </c>
      <c r="H1014" s="12" t="s">
        <v>9</v>
      </c>
      <c r="I1014" s="12">
        <v>2</v>
      </c>
      <c r="J1014" s="13" t="s">
        <v>9</v>
      </c>
    </row>
    <row r="1015" spans="1:10" x14ac:dyDescent="0.3">
      <c r="A1015" s="14" t="s">
        <v>1024</v>
      </c>
      <c r="B1015" s="15">
        <v>25.3</v>
      </c>
      <c r="C1015" s="15" t="str" cm="1">
        <f t="array" ref="C1015">_xlfn.IFS(Medical_Examinations!$B1015&gt;=30,"Obesity",Medical_Examinations!$B1015&gt;=25,"Overweight",Medical_Examinations!$B1015&gt;=18.5,"Normal Weight",TRUE,"Underweight")</f>
        <v>Overweight</v>
      </c>
      <c r="D1015" s="15">
        <v>5.19</v>
      </c>
      <c r="E1015" s="15" t="str" cm="1">
        <f t="array" ref="E1015">_xlfn.IFS(Medical_Examinations!$D1015&gt;6.5,"Diabetes",Medical_Examinations!$D1015&gt;5.7,"Prediabetes",TRUE,"Normal")</f>
        <v>Normal</v>
      </c>
      <c r="F1015" s="15" t="s">
        <v>10</v>
      </c>
      <c r="G1015" s="15" t="s">
        <v>9</v>
      </c>
      <c r="H1015" s="15" t="s">
        <v>9</v>
      </c>
      <c r="I1015" s="15">
        <v>2</v>
      </c>
      <c r="J1015" s="16" t="s">
        <v>9</v>
      </c>
    </row>
    <row r="1016" spans="1:10" x14ac:dyDescent="0.3">
      <c r="A1016" s="11" t="s">
        <v>1025</v>
      </c>
      <c r="B1016" s="12">
        <v>30.25</v>
      </c>
      <c r="C1016" s="12" t="str" cm="1">
        <f t="array" ref="C1016">_xlfn.IFS(Medical_Examinations!$B1016&gt;=30,"Obesity",Medical_Examinations!$B1016&gt;=25,"Overweight",Medical_Examinations!$B1016&gt;=18.5,"Normal Weight",TRUE,"Underweight")</f>
        <v>Obesity</v>
      </c>
      <c r="D1016" s="12">
        <v>10.16</v>
      </c>
      <c r="E1016" s="12" t="str" cm="1">
        <f t="array" ref="E1016">_xlfn.IFS(Medical_Examinations!$D1016&gt;6.5,"Diabetes",Medical_Examinations!$D1016&gt;5.7,"Prediabetes",TRUE,"Normal")</f>
        <v>Diabetes</v>
      </c>
      <c r="F1016" s="12" t="s">
        <v>9</v>
      </c>
      <c r="G1016" s="12" t="s">
        <v>9</v>
      </c>
      <c r="H1016" s="12" t="s">
        <v>9</v>
      </c>
      <c r="I1016" s="12">
        <v>0</v>
      </c>
      <c r="J1016" s="13" t="s">
        <v>9</v>
      </c>
    </row>
    <row r="1017" spans="1:10" x14ac:dyDescent="0.3">
      <c r="A1017" s="14" t="s">
        <v>1026</v>
      </c>
      <c r="B1017" s="15">
        <v>54</v>
      </c>
      <c r="C1017" s="15" t="str" cm="1">
        <f t="array" ref="C1017">_xlfn.IFS(Medical_Examinations!$B1017&gt;=30,"Obesity",Medical_Examinations!$B1017&gt;=25,"Overweight",Medical_Examinations!$B1017&gt;=18.5,"Normal Weight",TRUE,"Underweight")</f>
        <v>Obesity</v>
      </c>
      <c r="D1017" s="15">
        <v>4.68</v>
      </c>
      <c r="E1017" s="15" t="str" cm="1">
        <f t="array" ref="E1017">_xlfn.IFS(Medical_Examinations!$D1017&gt;6.5,"Diabetes",Medical_Examinations!$D1017&gt;5.7,"Prediabetes",TRUE,"Normal")</f>
        <v>Normal</v>
      </c>
      <c r="F1017" s="15" t="s">
        <v>10</v>
      </c>
      <c r="G1017" s="15" t="s">
        <v>10</v>
      </c>
      <c r="H1017" s="15" t="s">
        <v>9</v>
      </c>
      <c r="I1017" s="15">
        <v>2</v>
      </c>
      <c r="J1017" s="16" t="s">
        <v>9</v>
      </c>
    </row>
    <row r="1018" spans="1:10" x14ac:dyDescent="0.3">
      <c r="A1018" s="11" t="s">
        <v>1027</v>
      </c>
      <c r="B1018" s="12">
        <v>51.86</v>
      </c>
      <c r="C1018" s="12" t="str" cm="1">
        <f t="array" ref="C1018">_xlfn.IFS(Medical_Examinations!$B1018&gt;=30,"Obesity",Medical_Examinations!$B1018&gt;=25,"Overweight",Medical_Examinations!$B1018&gt;=18.5,"Normal Weight",TRUE,"Underweight")</f>
        <v>Obesity</v>
      </c>
      <c r="D1018" s="12">
        <v>5.32</v>
      </c>
      <c r="E1018" s="12" t="str" cm="1">
        <f t="array" ref="E1018">_xlfn.IFS(Medical_Examinations!$D1018&gt;6.5,"Diabetes",Medical_Examinations!$D1018&gt;5.7,"Prediabetes",TRUE,"Normal")</f>
        <v>Normal</v>
      </c>
      <c r="F1018" s="12" t="s">
        <v>10</v>
      </c>
      <c r="G1018" s="12" t="s">
        <v>9</v>
      </c>
      <c r="H1018" s="12" t="s">
        <v>9</v>
      </c>
      <c r="I1018" s="12">
        <v>0</v>
      </c>
      <c r="J1018" s="13" t="s">
        <v>9</v>
      </c>
    </row>
    <row r="1019" spans="1:10" x14ac:dyDescent="0.3">
      <c r="A1019" s="14" t="s">
        <v>1028</v>
      </c>
      <c r="B1019" s="15">
        <v>31.39</v>
      </c>
      <c r="C1019" s="15" t="str" cm="1">
        <f t="array" ref="C1019">_xlfn.IFS(Medical_Examinations!$B1019&gt;=30,"Obesity",Medical_Examinations!$B1019&gt;=25,"Overweight",Medical_Examinations!$B1019&gt;=18.5,"Normal Weight",TRUE,"Underweight")</f>
        <v>Obesity</v>
      </c>
      <c r="D1019" s="15">
        <v>6.99</v>
      </c>
      <c r="E1019" s="15" t="str" cm="1">
        <f t="array" ref="E1019">_xlfn.IFS(Medical_Examinations!$D1019&gt;6.5,"Diabetes",Medical_Examinations!$D1019&gt;5.7,"Prediabetes",TRUE,"Normal")</f>
        <v>Diabetes</v>
      </c>
      <c r="F1019" s="15" t="s">
        <v>9</v>
      </c>
      <c r="G1019" s="15" t="s">
        <v>9</v>
      </c>
      <c r="H1019" s="15" t="s">
        <v>9</v>
      </c>
      <c r="I1019" s="15">
        <v>0</v>
      </c>
      <c r="J1019" s="16" t="s">
        <v>9</v>
      </c>
    </row>
    <row r="1020" spans="1:10" x14ac:dyDescent="0.3">
      <c r="A1020" s="11" t="s">
        <v>1029</v>
      </c>
      <c r="B1020" s="12">
        <v>39.97</v>
      </c>
      <c r="C1020" s="12" t="str" cm="1">
        <f t="array" ref="C1020">_xlfn.IFS(Medical_Examinations!$B1020&gt;=30,"Obesity",Medical_Examinations!$B1020&gt;=25,"Overweight",Medical_Examinations!$B1020&gt;=18.5,"Normal Weight",TRUE,"Underweight")</f>
        <v>Obesity</v>
      </c>
      <c r="D1020" s="12">
        <v>5.55</v>
      </c>
      <c r="E1020" s="12" t="str" cm="1">
        <f t="array" ref="E1020">_xlfn.IFS(Medical_Examinations!$D1020&gt;6.5,"Diabetes",Medical_Examinations!$D1020&gt;5.7,"Prediabetes",TRUE,"Normal")</f>
        <v>Normal</v>
      </c>
      <c r="F1020" s="12" t="s">
        <v>9</v>
      </c>
      <c r="G1020" s="12" t="s">
        <v>9</v>
      </c>
      <c r="H1020" s="12" t="s">
        <v>9</v>
      </c>
      <c r="I1020" s="12">
        <v>0</v>
      </c>
      <c r="J1020" s="13" t="s">
        <v>9</v>
      </c>
    </row>
    <row r="1021" spans="1:10" x14ac:dyDescent="0.3">
      <c r="A1021" s="14" t="s">
        <v>1030</v>
      </c>
      <c r="B1021" s="15">
        <v>41.23</v>
      </c>
      <c r="C1021" s="15" t="str" cm="1">
        <f t="array" ref="C1021">_xlfn.IFS(Medical_Examinations!$B1021&gt;=30,"Obesity",Medical_Examinations!$B1021&gt;=25,"Overweight",Medical_Examinations!$B1021&gt;=18.5,"Normal Weight",TRUE,"Underweight")</f>
        <v>Obesity</v>
      </c>
      <c r="D1021" s="15">
        <v>6.94</v>
      </c>
      <c r="E1021" s="15" t="str" cm="1">
        <f t="array" ref="E1021">_xlfn.IFS(Medical_Examinations!$D1021&gt;6.5,"Diabetes",Medical_Examinations!$D1021&gt;5.7,"Prediabetes",TRUE,"Normal")</f>
        <v>Diabetes</v>
      </c>
      <c r="F1021" s="15" t="s">
        <v>9</v>
      </c>
      <c r="G1021" s="15" t="s">
        <v>9</v>
      </c>
      <c r="H1021" s="15" t="s">
        <v>9</v>
      </c>
      <c r="I1021" s="15">
        <v>0</v>
      </c>
      <c r="J1021" s="16" t="s">
        <v>9</v>
      </c>
    </row>
    <row r="1022" spans="1:10" x14ac:dyDescent="0.3">
      <c r="A1022" s="11" t="s">
        <v>1031</v>
      </c>
      <c r="B1022" s="12">
        <v>49.45</v>
      </c>
      <c r="C1022" s="12" t="str" cm="1">
        <f t="array" ref="C1022">_xlfn.IFS(Medical_Examinations!$B1022&gt;=30,"Obesity",Medical_Examinations!$B1022&gt;=25,"Overweight",Medical_Examinations!$B1022&gt;=18.5,"Normal Weight",TRUE,"Underweight")</f>
        <v>Obesity</v>
      </c>
      <c r="D1022" s="12">
        <v>4.2</v>
      </c>
      <c r="E1022" s="12" t="str" cm="1">
        <f t="array" ref="E1022">_xlfn.IFS(Medical_Examinations!$D1022&gt;6.5,"Diabetes",Medical_Examinations!$D1022&gt;5.7,"Prediabetes",TRUE,"Normal")</f>
        <v>Normal</v>
      </c>
      <c r="F1022" s="12" t="s">
        <v>10</v>
      </c>
      <c r="G1022" s="12" t="s">
        <v>9</v>
      </c>
      <c r="H1022" s="12" t="s">
        <v>9</v>
      </c>
      <c r="I1022" s="12">
        <v>0</v>
      </c>
      <c r="J1022" s="13" t="s">
        <v>9</v>
      </c>
    </row>
    <row r="1023" spans="1:10" x14ac:dyDescent="0.3">
      <c r="A1023" s="14" t="s">
        <v>1032</v>
      </c>
      <c r="B1023" s="15">
        <v>41.04</v>
      </c>
      <c r="C1023" s="15" t="str" cm="1">
        <f t="array" ref="C1023">_xlfn.IFS(Medical_Examinations!$B1023&gt;=30,"Obesity",Medical_Examinations!$B1023&gt;=25,"Overweight",Medical_Examinations!$B1023&gt;=18.5,"Normal Weight",TRUE,"Underweight")</f>
        <v>Obesity</v>
      </c>
      <c r="D1023" s="15">
        <v>5.59</v>
      </c>
      <c r="E1023" s="15" t="str" cm="1">
        <f t="array" ref="E1023">_xlfn.IFS(Medical_Examinations!$D1023&gt;6.5,"Diabetes",Medical_Examinations!$D1023&gt;5.7,"Prediabetes",TRUE,"Normal")</f>
        <v>Normal</v>
      </c>
      <c r="F1023" s="15" t="s">
        <v>9</v>
      </c>
      <c r="G1023" s="15" t="s">
        <v>9</v>
      </c>
      <c r="H1023" s="15" t="s">
        <v>9</v>
      </c>
      <c r="I1023" s="15">
        <v>0</v>
      </c>
      <c r="J1023" s="16" t="s">
        <v>9</v>
      </c>
    </row>
    <row r="1024" spans="1:10" x14ac:dyDescent="0.3">
      <c r="A1024" s="11" t="s">
        <v>1033</v>
      </c>
      <c r="B1024" s="12">
        <v>27.93</v>
      </c>
      <c r="C1024" s="12" t="str" cm="1">
        <f t="array" ref="C1024">_xlfn.IFS(Medical_Examinations!$B1024&gt;=30,"Obesity",Medical_Examinations!$B1024&gt;=25,"Overweight",Medical_Examinations!$B1024&gt;=18.5,"Normal Weight",TRUE,"Underweight")</f>
        <v>Overweight</v>
      </c>
      <c r="D1024" s="12">
        <v>9.9600000000000009</v>
      </c>
      <c r="E1024" s="12" t="str" cm="1">
        <f t="array" ref="E1024">_xlfn.IFS(Medical_Examinations!$D1024&gt;6.5,"Diabetes",Medical_Examinations!$D1024&gt;5.7,"Prediabetes",TRUE,"Normal")</f>
        <v>Diabetes</v>
      </c>
      <c r="F1024" s="12" t="s">
        <v>9</v>
      </c>
      <c r="G1024" s="12" t="s">
        <v>9</v>
      </c>
      <c r="H1024" s="12" t="s">
        <v>9</v>
      </c>
      <c r="I1024" s="12">
        <v>0</v>
      </c>
      <c r="J1024" s="13" t="s">
        <v>9</v>
      </c>
    </row>
    <row r="1025" spans="1:10" x14ac:dyDescent="0.3">
      <c r="A1025" s="14" t="s">
        <v>1034</v>
      </c>
      <c r="B1025" s="15">
        <v>21.01</v>
      </c>
      <c r="C1025" s="15" t="str" cm="1">
        <f t="array" ref="C1025">_xlfn.IFS(Medical_Examinations!$B1025&gt;=30,"Obesity",Medical_Examinations!$B1025&gt;=25,"Overweight",Medical_Examinations!$B1025&gt;=18.5,"Normal Weight",TRUE,"Underweight")</f>
        <v>Normal Weight</v>
      </c>
      <c r="D1025" s="15">
        <v>7.37</v>
      </c>
      <c r="E1025" s="15" t="str" cm="1">
        <f t="array" ref="E1025">_xlfn.IFS(Medical_Examinations!$D1025&gt;6.5,"Diabetes",Medical_Examinations!$D1025&gt;5.7,"Prediabetes",TRUE,"Normal")</f>
        <v>Diabetes</v>
      </c>
      <c r="F1025" s="15" t="s">
        <v>9</v>
      </c>
      <c r="G1025" s="15" t="s">
        <v>9</v>
      </c>
      <c r="H1025" s="15" t="s">
        <v>9</v>
      </c>
      <c r="I1025" s="15">
        <v>0</v>
      </c>
      <c r="J1025" s="16" t="s">
        <v>9</v>
      </c>
    </row>
    <row r="1026" spans="1:10" x14ac:dyDescent="0.3">
      <c r="A1026" s="11" t="s">
        <v>1035</v>
      </c>
      <c r="B1026" s="12">
        <v>52.37</v>
      </c>
      <c r="C1026" s="12" t="str" cm="1">
        <f t="array" ref="C1026">_xlfn.IFS(Medical_Examinations!$B1026&gt;=30,"Obesity",Medical_Examinations!$B1026&gt;=25,"Overweight",Medical_Examinations!$B1026&gt;=18.5,"Normal Weight",TRUE,"Underweight")</f>
        <v>Obesity</v>
      </c>
      <c r="D1026" s="12">
        <v>5.0599999999999996</v>
      </c>
      <c r="E1026" s="12" t="str" cm="1">
        <f t="array" ref="E1026">_xlfn.IFS(Medical_Examinations!$D1026&gt;6.5,"Diabetes",Medical_Examinations!$D1026&gt;5.7,"Prediabetes",TRUE,"Normal")</f>
        <v>Normal</v>
      </c>
      <c r="F1026" s="12" t="s">
        <v>10</v>
      </c>
      <c r="G1026" s="12" t="s">
        <v>10</v>
      </c>
      <c r="H1026" s="12" t="s">
        <v>9</v>
      </c>
      <c r="I1026" s="12">
        <v>2</v>
      </c>
      <c r="J1026" s="13" t="s">
        <v>9</v>
      </c>
    </row>
    <row r="1027" spans="1:10" x14ac:dyDescent="0.3">
      <c r="A1027" s="14" t="s">
        <v>1036</v>
      </c>
      <c r="B1027" s="15">
        <v>40.369999999999997</v>
      </c>
      <c r="C1027" s="15" t="str" cm="1">
        <f t="array" ref="C1027">_xlfn.IFS(Medical_Examinations!$B1027&gt;=30,"Obesity",Medical_Examinations!$B1027&gt;=25,"Overweight",Medical_Examinations!$B1027&gt;=18.5,"Normal Weight",TRUE,"Underweight")</f>
        <v>Obesity</v>
      </c>
      <c r="D1027" s="15">
        <v>8.2100000000000009</v>
      </c>
      <c r="E1027" s="15" t="str" cm="1">
        <f t="array" ref="E1027">_xlfn.IFS(Medical_Examinations!$D1027&gt;6.5,"Diabetes",Medical_Examinations!$D1027&gt;5.7,"Prediabetes",TRUE,"Normal")</f>
        <v>Diabetes</v>
      </c>
      <c r="F1027" s="15" t="s">
        <v>9</v>
      </c>
      <c r="G1027" s="15" t="s">
        <v>9</v>
      </c>
      <c r="H1027" s="15" t="s">
        <v>9</v>
      </c>
      <c r="I1027" s="15">
        <v>0</v>
      </c>
      <c r="J1027" s="16" t="s">
        <v>9</v>
      </c>
    </row>
    <row r="1028" spans="1:10" x14ac:dyDescent="0.3">
      <c r="A1028" s="11" t="s">
        <v>1037</v>
      </c>
      <c r="B1028" s="12">
        <v>41.47</v>
      </c>
      <c r="C1028" s="12" t="str" cm="1">
        <f t="array" ref="C1028">_xlfn.IFS(Medical_Examinations!$B1028&gt;=30,"Obesity",Medical_Examinations!$B1028&gt;=25,"Overweight",Medical_Examinations!$B1028&gt;=18.5,"Normal Weight",TRUE,"Underweight")</f>
        <v>Obesity</v>
      </c>
      <c r="D1028" s="12">
        <v>10.34</v>
      </c>
      <c r="E1028" s="12" t="str" cm="1">
        <f t="array" ref="E1028">_xlfn.IFS(Medical_Examinations!$D1028&gt;6.5,"Diabetes",Medical_Examinations!$D1028&gt;5.7,"Prediabetes",TRUE,"Normal")</f>
        <v>Diabetes</v>
      </c>
      <c r="F1028" s="12" t="s">
        <v>9</v>
      </c>
      <c r="G1028" s="12" t="s">
        <v>9</v>
      </c>
      <c r="H1028" s="12" t="s">
        <v>9</v>
      </c>
      <c r="I1028" s="12">
        <v>2</v>
      </c>
      <c r="J1028" s="13" t="s">
        <v>9</v>
      </c>
    </row>
    <row r="1029" spans="1:10" x14ac:dyDescent="0.3">
      <c r="A1029" s="14" t="s">
        <v>1038</v>
      </c>
      <c r="B1029" s="15">
        <v>33.725000000000001</v>
      </c>
      <c r="C1029" s="15" t="str" cm="1">
        <f t="array" ref="C1029">_xlfn.IFS(Medical_Examinations!$B1029&gt;=30,"Obesity",Medical_Examinations!$B1029&gt;=25,"Overweight",Medical_Examinations!$B1029&gt;=18.5,"Normal Weight",TRUE,"Underweight")</f>
        <v>Obesity</v>
      </c>
      <c r="D1029" s="15">
        <v>5.51</v>
      </c>
      <c r="E1029" s="15" t="str" cm="1">
        <f t="array" ref="E1029">_xlfn.IFS(Medical_Examinations!$D1029&gt;6.5,"Diabetes",Medical_Examinations!$D1029&gt;5.7,"Prediabetes",TRUE,"Normal")</f>
        <v>Normal</v>
      </c>
      <c r="F1029" s="15" t="s">
        <v>10</v>
      </c>
      <c r="G1029" s="15" t="s">
        <v>9</v>
      </c>
      <c r="H1029" s="15" t="s">
        <v>9</v>
      </c>
      <c r="I1029" s="15">
        <v>2</v>
      </c>
      <c r="J1029" s="16" t="s">
        <v>9</v>
      </c>
    </row>
    <row r="1030" spans="1:10" x14ac:dyDescent="0.3">
      <c r="A1030" s="11" t="s">
        <v>1039</v>
      </c>
      <c r="B1030" s="12">
        <v>28.1</v>
      </c>
      <c r="C1030" s="12" t="str" cm="1">
        <f t="array" ref="C1030">_xlfn.IFS(Medical_Examinations!$B1030&gt;=30,"Obesity",Medical_Examinations!$B1030&gt;=25,"Overweight",Medical_Examinations!$B1030&gt;=18.5,"Normal Weight",TRUE,"Underweight")</f>
        <v>Overweight</v>
      </c>
      <c r="D1030" s="12">
        <v>11.2</v>
      </c>
      <c r="E1030" s="12" t="str" cm="1">
        <f t="array" ref="E1030">_xlfn.IFS(Medical_Examinations!$D1030&gt;6.5,"Diabetes",Medical_Examinations!$D1030&gt;5.7,"Prediabetes",TRUE,"Normal")</f>
        <v>Diabetes</v>
      </c>
      <c r="F1030" s="12" t="s">
        <v>9</v>
      </c>
      <c r="G1030" s="12" t="s">
        <v>9</v>
      </c>
      <c r="H1030" s="12" t="s">
        <v>9</v>
      </c>
      <c r="I1030" s="12">
        <v>0</v>
      </c>
      <c r="J1030" s="13" t="s">
        <v>9</v>
      </c>
    </row>
    <row r="1031" spans="1:10" x14ac:dyDescent="0.3">
      <c r="A1031" s="14" t="s">
        <v>1040</v>
      </c>
      <c r="B1031" s="15">
        <v>37.43</v>
      </c>
      <c r="C1031" s="15" t="str" cm="1">
        <f t="array" ref="C1031">_xlfn.IFS(Medical_Examinations!$B1031&gt;=30,"Obesity",Medical_Examinations!$B1031&gt;=25,"Overweight",Medical_Examinations!$B1031&gt;=18.5,"Normal Weight",TRUE,"Underweight")</f>
        <v>Obesity</v>
      </c>
      <c r="D1031" s="15">
        <v>4.3499999999999996</v>
      </c>
      <c r="E1031" s="15" t="str" cm="1">
        <f t="array" ref="E1031">_xlfn.IFS(Medical_Examinations!$D1031&gt;6.5,"Diabetes",Medical_Examinations!$D1031&gt;5.7,"Prediabetes",TRUE,"Normal")</f>
        <v>Normal</v>
      </c>
      <c r="F1031" s="15" t="s">
        <v>10</v>
      </c>
      <c r="G1031" s="15" t="s">
        <v>9</v>
      </c>
      <c r="H1031" s="15" t="s">
        <v>19</v>
      </c>
      <c r="I1031" s="15">
        <v>1</v>
      </c>
      <c r="J1031" s="16" t="s">
        <v>9</v>
      </c>
    </row>
    <row r="1032" spans="1:10" x14ac:dyDescent="0.3">
      <c r="A1032" s="11" t="s">
        <v>1041</v>
      </c>
      <c r="B1032" s="12">
        <v>23.7</v>
      </c>
      <c r="C1032" s="12" t="str" cm="1">
        <f t="array" ref="C1032">_xlfn.IFS(Medical_Examinations!$B1032&gt;=30,"Obesity",Medical_Examinations!$B1032&gt;=25,"Overweight",Medical_Examinations!$B1032&gt;=18.5,"Normal Weight",TRUE,"Underweight")</f>
        <v>Normal Weight</v>
      </c>
      <c r="D1032" s="12">
        <v>10.45</v>
      </c>
      <c r="E1032" s="12" t="str" cm="1">
        <f t="array" ref="E1032">_xlfn.IFS(Medical_Examinations!$D1032&gt;6.5,"Diabetes",Medical_Examinations!$D1032&gt;5.7,"Prediabetes",TRUE,"Normal")</f>
        <v>Diabetes</v>
      </c>
      <c r="F1032" s="12" t="s">
        <v>9</v>
      </c>
      <c r="G1032" s="12" t="s">
        <v>9</v>
      </c>
      <c r="H1032" s="12" t="s">
        <v>9</v>
      </c>
      <c r="I1032" s="12">
        <v>0</v>
      </c>
      <c r="J1032" s="13" t="s">
        <v>9</v>
      </c>
    </row>
    <row r="1033" spans="1:10" x14ac:dyDescent="0.3">
      <c r="A1033" s="14" t="s">
        <v>1042</v>
      </c>
      <c r="B1033" s="15">
        <v>24.795000000000002</v>
      </c>
      <c r="C1033" s="15" t="str" cm="1">
        <f t="array" ref="C1033">_xlfn.IFS(Medical_Examinations!$B1033&gt;=30,"Obesity",Medical_Examinations!$B1033&gt;=25,"Overweight",Medical_Examinations!$B1033&gt;=18.5,"Normal Weight",TRUE,"Underweight")</f>
        <v>Normal Weight</v>
      </c>
      <c r="D1033" s="15">
        <v>4.07</v>
      </c>
      <c r="E1033" s="15" t="str" cm="1">
        <f t="array" ref="E1033">_xlfn.IFS(Medical_Examinations!$D1033&gt;6.5,"Diabetes",Medical_Examinations!$D1033&gt;5.7,"Prediabetes",TRUE,"Normal")</f>
        <v>Normal</v>
      </c>
      <c r="F1033" s="15" t="s">
        <v>10</v>
      </c>
      <c r="G1033" s="15" t="s">
        <v>9</v>
      </c>
      <c r="H1033" s="15" t="s">
        <v>19</v>
      </c>
      <c r="I1033" s="15">
        <v>1</v>
      </c>
      <c r="J1033" s="16" t="s">
        <v>9</v>
      </c>
    </row>
    <row r="1034" spans="1:10" x14ac:dyDescent="0.3">
      <c r="A1034" s="11" t="s">
        <v>1043</v>
      </c>
      <c r="B1034" s="12">
        <v>31.9</v>
      </c>
      <c r="C1034" s="12" t="str" cm="1">
        <f t="array" ref="C1034">_xlfn.IFS(Medical_Examinations!$B1034&gt;=30,"Obesity",Medical_Examinations!$B1034&gt;=25,"Overweight",Medical_Examinations!$B1034&gt;=18.5,"Normal Weight",TRUE,"Underweight")</f>
        <v>Obesity</v>
      </c>
      <c r="D1034" s="12">
        <v>8.34</v>
      </c>
      <c r="E1034" s="12" t="str" cm="1">
        <f t="array" ref="E1034">_xlfn.IFS(Medical_Examinations!$D1034&gt;6.5,"Diabetes",Medical_Examinations!$D1034&gt;5.7,"Prediabetes",TRUE,"Normal")</f>
        <v>Diabetes</v>
      </c>
      <c r="F1034" s="12" t="s">
        <v>9</v>
      </c>
      <c r="G1034" s="12" t="s">
        <v>9</v>
      </c>
      <c r="H1034" s="12" t="s">
        <v>9</v>
      </c>
      <c r="I1034" s="12">
        <v>0</v>
      </c>
      <c r="J1034" s="13" t="s">
        <v>9</v>
      </c>
    </row>
    <row r="1035" spans="1:10" x14ac:dyDescent="0.3">
      <c r="A1035" s="14" t="s">
        <v>1044</v>
      </c>
      <c r="B1035" s="15">
        <v>32.68</v>
      </c>
      <c r="C1035" s="15" t="str" cm="1">
        <f t="array" ref="C1035">_xlfn.IFS(Medical_Examinations!$B1035&gt;=30,"Obesity",Medical_Examinations!$B1035&gt;=25,"Overweight",Medical_Examinations!$B1035&gt;=18.5,"Normal Weight",TRUE,"Underweight")</f>
        <v>Obesity</v>
      </c>
      <c r="D1035" s="15">
        <v>7.41</v>
      </c>
      <c r="E1035" s="15" t="str" cm="1">
        <f t="array" ref="E1035">_xlfn.IFS(Medical_Examinations!$D1035&gt;6.5,"Diabetes",Medical_Examinations!$D1035&gt;5.7,"Prediabetes",TRUE,"Normal")</f>
        <v>Diabetes</v>
      </c>
      <c r="F1035" s="15" t="s">
        <v>9</v>
      </c>
      <c r="G1035" s="15" t="s">
        <v>9</v>
      </c>
      <c r="H1035" s="15" t="s">
        <v>9</v>
      </c>
      <c r="I1035" s="15">
        <v>0</v>
      </c>
      <c r="J1035" s="16" t="s">
        <v>9</v>
      </c>
    </row>
    <row r="1036" spans="1:10" x14ac:dyDescent="0.3">
      <c r="A1036" s="11" t="s">
        <v>1045</v>
      </c>
      <c r="B1036" s="12">
        <v>47.13</v>
      </c>
      <c r="C1036" s="12" t="str" cm="1">
        <f t="array" ref="C1036">_xlfn.IFS(Medical_Examinations!$B1036&gt;=30,"Obesity",Medical_Examinations!$B1036&gt;=25,"Overweight",Medical_Examinations!$B1036&gt;=18.5,"Normal Weight",TRUE,"Underweight")</f>
        <v>Obesity</v>
      </c>
      <c r="D1036" s="12">
        <v>4.3099999999999996</v>
      </c>
      <c r="E1036" s="12" t="str" cm="1">
        <f t="array" ref="E1036">_xlfn.IFS(Medical_Examinations!$D1036&gt;6.5,"Diabetes",Medical_Examinations!$D1036&gt;5.7,"Prediabetes",TRUE,"Normal")</f>
        <v>Normal</v>
      </c>
      <c r="F1036" s="12" t="s">
        <v>9</v>
      </c>
      <c r="G1036" s="12" t="s">
        <v>9</v>
      </c>
      <c r="H1036" s="12" t="s">
        <v>9</v>
      </c>
      <c r="I1036" s="12">
        <v>0</v>
      </c>
      <c r="J1036" s="13" t="s">
        <v>9</v>
      </c>
    </row>
    <row r="1037" spans="1:10" x14ac:dyDescent="0.3">
      <c r="A1037" s="14" t="s">
        <v>1046</v>
      </c>
      <c r="B1037" s="15">
        <v>36.67</v>
      </c>
      <c r="C1037" s="15" t="str" cm="1">
        <f t="array" ref="C1037">_xlfn.IFS(Medical_Examinations!$B1037&gt;=30,"Obesity",Medical_Examinations!$B1037&gt;=25,"Overweight",Medical_Examinations!$B1037&gt;=18.5,"Normal Weight",TRUE,"Underweight")</f>
        <v>Obesity</v>
      </c>
      <c r="D1037" s="15">
        <v>10.83</v>
      </c>
      <c r="E1037" s="15" t="str" cm="1">
        <f t="array" ref="E1037">_xlfn.IFS(Medical_Examinations!$D1037&gt;6.5,"Diabetes",Medical_Examinations!$D1037&gt;5.7,"Prediabetes",TRUE,"Normal")</f>
        <v>Diabetes</v>
      </c>
      <c r="F1037" s="15" t="s">
        <v>9</v>
      </c>
      <c r="G1037" s="15" t="s">
        <v>9</v>
      </c>
      <c r="H1037" s="15" t="s">
        <v>9</v>
      </c>
      <c r="I1037" s="15">
        <v>0</v>
      </c>
      <c r="J1037" s="16" t="s">
        <v>9</v>
      </c>
    </row>
    <row r="1038" spans="1:10" x14ac:dyDescent="0.3">
      <c r="A1038" s="11" t="s">
        <v>1047</v>
      </c>
      <c r="B1038" s="12">
        <v>33.630000000000003</v>
      </c>
      <c r="C1038" s="12" t="str" cm="1">
        <f t="array" ref="C1038">_xlfn.IFS(Medical_Examinations!$B1038&gt;=30,"Obesity",Medical_Examinations!$B1038&gt;=25,"Overweight",Medical_Examinations!$B1038&gt;=18.5,"Normal Weight",TRUE,"Underweight")</f>
        <v>Obesity</v>
      </c>
      <c r="D1038" s="12">
        <v>11.31</v>
      </c>
      <c r="E1038" s="12" t="str" cm="1">
        <f t="array" ref="E1038">_xlfn.IFS(Medical_Examinations!$D1038&gt;6.5,"Diabetes",Medical_Examinations!$D1038&gt;5.7,"Prediabetes",TRUE,"Normal")</f>
        <v>Diabetes</v>
      </c>
      <c r="F1038" s="12" t="s">
        <v>9</v>
      </c>
      <c r="G1038" s="12" t="s">
        <v>9</v>
      </c>
      <c r="H1038" s="12" t="s">
        <v>9</v>
      </c>
      <c r="I1038" s="12">
        <v>0</v>
      </c>
      <c r="J1038" s="13" t="s">
        <v>9</v>
      </c>
    </row>
    <row r="1039" spans="1:10" x14ac:dyDescent="0.3">
      <c r="A1039" s="14" t="s">
        <v>1048</v>
      </c>
      <c r="B1039" s="15">
        <v>32.67</v>
      </c>
      <c r="C1039" s="15" t="str" cm="1">
        <f t="array" ref="C1039">_xlfn.IFS(Medical_Examinations!$B1039&gt;=30,"Obesity",Medical_Examinations!$B1039&gt;=25,"Overweight",Medical_Examinations!$B1039&gt;=18.5,"Normal Weight",TRUE,"Underweight")</f>
        <v>Obesity</v>
      </c>
      <c r="D1039" s="15">
        <v>11.81</v>
      </c>
      <c r="E1039" s="15" t="str" cm="1">
        <f t="array" ref="E1039">_xlfn.IFS(Medical_Examinations!$D1039&gt;6.5,"Diabetes",Medical_Examinations!$D1039&gt;5.7,"Prediabetes",TRUE,"Normal")</f>
        <v>Diabetes</v>
      </c>
      <c r="F1039" s="15" t="s">
        <v>10</v>
      </c>
      <c r="G1039" s="15" t="s">
        <v>9</v>
      </c>
      <c r="H1039" s="15" t="s">
        <v>9</v>
      </c>
      <c r="I1039" s="15">
        <v>0</v>
      </c>
      <c r="J1039" s="16" t="s">
        <v>9</v>
      </c>
    </row>
    <row r="1040" spans="1:10" x14ac:dyDescent="0.3">
      <c r="A1040" s="11" t="s">
        <v>1049</v>
      </c>
      <c r="B1040" s="12">
        <v>33.299999999999997</v>
      </c>
      <c r="C1040" s="12" t="str" cm="1">
        <f t="array" ref="C1040">_xlfn.IFS(Medical_Examinations!$B1040&gt;=30,"Obesity",Medical_Examinations!$B1040&gt;=25,"Overweight",Medical_Examinations!$B1040&gt;=18.5,"Normal Weight",TRUE,"Underweight")</f>
        <v>Obesity</v>
      </c>
      <c r="D1040" s="12">
        <v>8.26</v>
      </c>
      <c r="E1040" s="12" t="str" cm="1">
        <f t="array" ref="E1040">_xlfn.IFS(Medical_Examinations!$D1040&gt;6.5,"Diabetes",Medical_Examinations!$D1040&gt;5.7,"Prediabetes",TRUE,"Normal")</f>
        <v>Diabetes</v>
      </c>
      <c r="F1040" s="12" t="s">
        <v>10</v>
      </c>
      <c r="G1040" s="12" t="s">
        <v>9</v>
      </c>
      <c r="H1040" s="12" t="s">
        <v>9</v>
      </c>
      <c r="I1040" s="12">
        <v>2</v>
      </c>
      <c r="J1040" s="13" t="s">
        <v>9</v>
      </c>
    </row>
    <row r="1041" spans="1:10" x14ac:dyDescent="0.3">
      <c r="A1041" s="14" t="s">
        <v>1050</v>
      </c>
      <c r="B1041" s="15">
        <v>30.78</v>
      </c>
      <c r="C1041" s="15" t="str" cm="1">
        <f t="array" ref="C1041">_xlfn.IFS(Medical_Examinations!$B1041&gt;=30,"Obesity",Medical_Examinations!$B1041&gt;=25,"Overweight",Medical_Examinations!$B1041&gt;=18.5,"Normal Weight",TRUE,"Underweight")</f>
        <v>Obesity</v>
      </c>
      <c r="D1041" s="15">
        <v>10.74</v>
      </c>
      <c r="E1041" s="15" t="str" cm="1">
        <f t="array" ref="E1041">_xlfn.IFS(Medical_Examinations!$D1041&gt;6.5,"Diabetes",Medical_Examinations!$D1041&gt;5.7,"Prediabetes",TRUE,"Normal")</f>
        <v>Diabetes</v>
      </c>
      <c r="F1041" s="15" t="s">
        <v>10</v>
      </c>
      <c r="G1041" s="15" t="s">
        <v>9</v>
      </c>
      <c r="H1041" s="15" t="s">
        <v>9</v>
      </c>
      <c r="I1041" s="15">
        <v>2</v>
      </c>
      <c r="J1041" s="16" t="s">
        <v>9</v>
      </c>
    </row>
    <row r="1042" spans="1:10" x14ac:dyDescent="0.3">
      <c r="A1042" s="11" t="s">
        <v>1051</v>
      </c>
      <c r="B1042" s="12">
        <v>28.975000000000001</v>
      </c>
      <c r="C1042" s="12" t="str" cm="1">
        <f t="array" ref="C1042">_xlfn.IFS(Medical_Examinations!$B1042&gt;=30,"Obesity",Medical_Examinations!$B1042&gt;=25,"Overweight",Medical_Examinations!$B1042&gt;=18.5,"Normal Weight",TRUE,"Underweight")</f>
        <v>Overweight</v>
      </c>
      <c r="D1042" s="12">
        <v>7.69</v>
      </c>
      <c r="E1042" s="12" t="str" cm="1">
        <f t="array" ref="E1042">_xlfn.IFS(Medical_Examinations!$D1042&gt;6.5,"Diabetes",Medical_Examinations!$D1042&gt;5.7,"Prediabetes",TRUE,"Normal")</f>
        <v>Diabetes</v>
      </c>
      <c r="F1042" s="12" t="s">
        <v>10</v>
      </c>
      <c r="G1042" s="12" t="s">
        <v>9</v>
      </c>
      <c r="H1042" s="12" t="s">
        <v>9</v>
      </c>
      <c r="I1042" s="12">
        <v>0</v>
      </c>
      <c r="J1042" s="13" t="s">
        <v>9</v>
      </c>
    </row>
    <row r="1043" spans="1:10" x14ac:dyDescent="0.3">
      <c r="A1043" s="14" t="s">
        <v>1052</v>
      </c>
      <c r="B1043" s="15">
        <v>33.4</v>
      </c>
      <c r="C1043" s="15" t="str" cm="1">
        <f t="array" ref="C1043">_xlfn.IFS(Medical_Examinations!$B1043&gt;=30,"Obesity",Medical_Examinations!$B1043&gt;=25,"Overweight",Medical_Examinations!$B1043&gt;=18.5,"Normal Weight",TRUE,"Underweight")</f>
        <v>Obesity</v>
      </c>
      <c r="D1043" s="15">
        <v>4.84</v>
      </c>
      <c r="E1043" s="15" t="str" cm="1">
        <f t="array" ref="E1043">_xlfn.IFS(Medical_Examinations!$D1043&gt;6.5,"Diabetes",Medical_Examinations!$D1043&gt;5.7,"Prediabetes",TRUE,"Normal")</f>
        <v>Normal</v>
      </c>
      <c r="F1043" s="15" t="s">
        <v>9</v>
      </c>
      <c r="G1043" s="15" t="s">
        <v>9</v>
      </c>
      <c r="H1043" s="15" t="s">
        <v>9</v>
      </c>
      <c r="I1043" s="15">
        <v>0</v>
      </c>
      <c r="J1043" s="16" t="s">
        <v>9</v>
      </c>
    </row>
    <row r="1044" spans="1:10" x14ac:dyDescent="0.3">
      <c r="A1044" s="11" t="s">
        <v>1053</v>
      </c>
      <c r="B1044" s="12">
        <v>21.5</v>
      </c>
      <c r="C1044" s="12" t="str" cm="1">
        <f t="array" ref="C1044">_xlfn.IFS(Medical_Examinations!$B1044&gt;=30,"Obesity",Medical_Examinations!$B1044&gt;=25,"Overweight",Medical_Examinations!$B1044&gt;=18.5,"Normal Weight",TRUE,"Underweight")</f>
        <v>Normal Weight</v>
      </c>
      <c r="D1044" s="12">
        <v>9.77</v>
      </c>
      <c r="E1044" s="12" t="str" cm="1">
        <f t="array" ref="E1044">_xlfn.IFS(Medical_Examinations!$D1044&gt;6.5,"Diabetes",Medical_Examinations!$D1044&gt;5.7,"Prediabetes",TRUE,"Normal")</f>
        <v>Diabetes</v>
      </c>
      <c r="F1044" s="12" t="s">
        <v>10</v>
      </c>
      <c r="G1044" s="12" t="s">
        <v>9</v>
      </c>
      <c r="H1044" s="12" t="s">
        <v>9</v>
      </c>
      <c r="I1044" s="12">
        <v>0</v>
      </c>
      <c r="J1044" s="13" t="s">
        <v>9</v>
      </c>
    </row>
    <row r="1045" spans="1:10" x14ac:dyDescent="0.3">
      <c r="A1045" s="14" t="s">
        <v>1054</v>
      </c>
      <c r="B1045" s="15">
        <v>38.14</v>
      </c>
      <c r="C1045" s="15" t="str" cm="1">
        <f t="array" ref="C1045">_xlfn.IFS(Medical_Examinations!$B1045&gt;=30,"Obesity",Medical_Examinations!$B1045&gt;=25,"Overweight",Medical_Examinations!$B1045&gt;=18.5,"Normal Weight",TRUE,"Underweight")</f>
        <v>Obesity</v>
      </c>
      <c r="D1045" s="15">
        <v>5.84</v>
      </c>
      <c r="E1045" s="15" t="str" cm="1">
        <f t="array" ref="E1045">_xlfn.IFS(Medical_Examinations!$D1045&gt;6.5,"Diabetes",Medical_Examinations!$D1045&gt;5.7,"Prediabetes",TRUE,"Normal")</f>
        <v>Prediabetes</v>
      </c>
      <c r="F1045" s="15" t="s">
        <v>9</v>
      </c>
      <c r="G1045" s="15" t="s">
        <v>9</v>
      </c>
      <c r="H1045" s="15" t="s">
        <v>9</v>
      </c>
      <c r="I1045" s="15">
        <v>0</v>
      </c>
      <c r="J1045" s="16" t="s">
        <v>9</v>
      </c>
    </row>
    <row r="1046" spans="1:10" x14ac:dyDescent="0.3">
      <c r="A1046" s="11" t="s">
        <v>1055</v>
      </c>
      <c r="B1046" s="12">
        <v>35.42</v>
      </c>
      <c r="C1046" s="12" t="str" cm="1">
        <f t="array" ref="C1046">_xlfn.IFS(Medical_Examinations!$B1046&gt;=30,"Obesity",Medical_Examinations!$B1046&gt;=25,"Overweight",Medical_Examinations!$B1046&gt;=18.5,"Normal Weight",TRUE,"Underweight")</f>
        <v>Obesity</v>
      </c>
      <c r="D1046" s="12">
        <v>8.6999999999999993</v>
      </c>
      <c r="E1046" s="12" t="str" cm="1">
        <f t="array" ref="E1046">_xlfn.IFS(Medical_Examinations!$D1046&gt;6.5,"Diabetes",Medical_Examinations!$D1046&gt;5.7,"Prediabetes",TRUE,"Normal")</f>
        <v>Diabetes</v>
      </c>
      <c r="F1046" s="12" t="s">
        <v>10</v>
      </c>
      <c r="G1046" s="12" t="s">
        <v>9</v>
      </c>
      <c r="H1046" s="12" t="s">
        <v>9</v>
      </c>
      <c r="I1046" s="12">
        <v>1</v>
      </c>
      <c r="J1046" s="13" t="s">
        <v>9</v>
      </c>
    </row>
    <row r="1047" spans="1:10" x14ac:dyDescent="0.3">
      <c r="A1047" s="14" t="s">
        <v>1056</v>
      </c>
      <c r="B1047" s="15">
        <v>35.625</v>
      </c>
      <c r="C1047" s="15" t="str" cm="1">
        <f t="array" ref="C1047">_xlfn.IFS(Medical_Examinations!$B1047&gt;=30,"Obesity",Medical_Examinations!$B1047&gt;=25,"Overweight",Medical_Examinations!$B1047&gt;=18.5,"Normal Weight",TRUE,"Underweight")</f>
        <v>Obesity</v>
      </c>
      <c r="D1047" s="15">
        <v>10.79</v>
      </c>
      <c r="E1047" s="15" t="str" cm="1">
        <f t="array" ref="E1047">_xlfn.IFS(Medical_Examinations!$D1047&gt;6.5,"Diabetes",Medical_Examinations!$D1047&gt;5.7,"Prediabetes",TRUE,"Normal")</f>
        <v>Diabetes</v>
      </c>
      <c r="F1047" s="15" t="s">
        <v>9</v>
      </c>
      <c r="G1047" s="15" t="s">
        <v>9</v>
      </c>
      <c r="H1047" s="15" t="s">
        <v>9</v>
      </c>
      <c r="I1047" s="15">
        <v>0</v>
      </c>
      <c r="J1047" s="16" t="s">
        <v>9</v>
      </c>
    </row>
    <row r="1048" spans="1:10" x14ac:dyDescent="0.3">
      <c r="A1048" s="11" t="s">
        <v>1057</v>
      </c>
      <c r="B1048" s="12">
        <v>45.51</v>
      </c>
      <c r="C1048" s="12" t="str" cm="1">
        <f t="array" ref="C1048">_xlfn.IFS(Medical_Examinations!$B1048&gt;=30,"Obesity",Medical_Examinations!$B1048&gt;=25,"Overweight",Medical_Examinations!$B1048&gt;=18.5,"Normal Weight",TRUE,"Underweight")</f>
        <v>Obesity</v>
      </c>
      <c r="D1048" s="12">
        <v>4.32</v>
      </c>
      <c r="E1048" s="12" t="str" cm="1">
        <f t="array" ref="E1048">_xlfn.IFS(Medical_Examinations!$D1048&gt;6.5,"Diabetes",Medical_Examinations!$D1048&gt;5.7,"Prediabetes",TRUE,"Normal")</f>
        <v>Normal</v>
      </c>
      <c r="F1048" s="12" t="s">
        <v>9</v>
      </c>
      <c r="G1048" s="12" t="s">
        <v>9</v>
      </c>
      <c r="H1048" s="12" t="s">
        <v>9</v>
      </c>
      <c r="I1048" s="12">
        <v>1</v>
      </c>
      <c r="J1048" s="13" t="s">
        <v>9</v>
      </c>
    </row>
    <row r="1049" spans="1:10" x14ac:dyDescent="0.3">
      <c r="A1049" s="14" t="s">
        <v>1058</v>
      </c>
      <c r="B1049" s="15">
        <v>37.1</v>
      </c>
      <c r="C1049" s="15" t="str" cm="1">
        <f t="array" ref="C1049">_xlfn.IFS(Medical_Examinations!$B1049&gt;=30,"Obesity",Medical_Examinations!$B1049&gt;=25,"Overweight",Medical_Examinations!$B1049&gt;=18.5,"Normal Weight",TRUE,"Underweight")</f>
        <v>Obesity</v>
      </c>
      <c r="D1049" s="15">
        <v>7.19</v>
      </c>
      <c r="E1049" s="15" t="str" cm="1">
        <f t="array" ref="E1049">_xlfn.IFS(Medical_Examinations!$D1049&gt;6.5,"Diabetes",Medical_Examinations!$D1049&gt;5.7,"Prediabetes",TRUE,"Normal")</f>
        <v>Diabetes</v>
      </c>
      <c r="F1049" s="15" t="s">
        <v>10</v>
      </c>
      <c r="G1049" s="15" t="s">
        <v>9</v>
      </c>
      <c r="H1049" s="15" t="s">
        <v>9</v>
      </c>
      <c r="I1049" s="15">
        <v>0</v>
      </c>
      <c r="J1049" s="16" t="s">
        <v>9</v>
      </c>
    </row>
    <row r="1050" spans="1:10" x14ac:dyDescent="0.3">
      <c r="A1050" s="11" t="s">
        <v>1059</v>
      </c>
      <c r="B1050" s="12">
        <v>30.5</v>
      </c>
      <c r="C1050" s="12" t="str" cm="1">
        <f t="array" ref="C1050">_xlfn.IFS(Medical_Examinations!$B1050&gt;=30,"Obesity",Medical_Examinations!$B1050&gt;=25,"Overweight",Medical_Examinations!$B1050&gt;=18.5,"Normal Weight",TRUE,"Underweight")</f>
        <v>Obesity</v>
      </c>
      <c r="D1050" s="12">
        <v>11.94</v>
      </c>
      <c r="E1050" s="12" t="str" cm="1">
        <f t="array" ref="E1050">_xlfn.IFS(Medical_Examinations!$D1050&gt;6.5,"Diabetes",Medical_Examinations!$D1050&gt;5.7,"Prediabetes",TRUE,"Normal")</f>
        <v>Diabetes</v>
      </c>
      <c r="F1050" s="12" t="s">
        <v>10</v>
      </c>
      <c r="G1050" s="12" t="s">
        <v>9</v>
      </c>
      <c r="H1050" s="12" t="s">
        <v>9</v>
      </c>
      <c r="I1050" s="12">
        <v>0</v>
      </c>
      <c r="J1050" s="13" t="s">
        <v>9</v>
      </c>
    </row>
    <row r="1051" spans="1:10" x14ac:dyDescent="0.3">
      <c r="A1051" s="14" t="s">
        <v>1060</v>
      </c>
      <c r="B1051" s="15">
        <v>28.16</v>
      </c>
      <c r="C1051" s="15" t="str" cm="1">
        <f t="array" ref="C1051">_xlfn.IFS(Medical_Examinations!$B1051&gt;=30,"Obesity",Medical_Examinations!$B1051&gt;=25,"Overweight",Medical_Examinations!$B1051&gt;=18.5,"Normal Weight",TRUE,"Underweight")</f>
        <v>Overweight</v>
      </c>
      <c r="D1051" s="15">
        <v>5.56</v>
      </c>
      <c r="E1051" s="15" t="str" cm="1">
        <f t="array" ref="E1051">_xlfn.IFS(Medical_Examinations!$D1051&gt;6.5,"Diabetes",Medical_Examinations!$D1051&gt;5.7,"Prediabetes",TRUE,"Normal")</f>
        <v>Normal</v>
      </c>
      <c r="F1051" s="15" t="s">
        <v>9</v>
      </c>
      <c r="G1051" s="15" t="s">
        <v>9</v>
      </c>
      <c r="H1051" s="15" t="s">
        <v>9</v>
      </c>
      <c r="I1051" s="15">
        <v>2</v>
      </c>
      <c r="J1051" s="16" t="s">
        <v>9</v>
      </c>
    </row>
    <row r="1052" spans="1:10" x14ac:dyDescent="0.3">
      <c r="A1052" s="11" t="s">
        <v>1061</v>
      </c>
      <c r="B1052" s="12">
        <v>29.1</v>
      </c>
      <c r="C1052" s="12" t="str" cm="1">
        <f t="array" ref="C1052">_xlfn.IFS(Medical_Examinations!$B1052&gt;=30,"Obesity",Medical_Examinations!$B1052&gt;=25,"Overweight",Medical_Examinations!$B1052&gt;=18.5,"Normal Weight",TRUE,"Underweight")</f>
        <v>Overweight</v>
      </c>
      <c r="D1052" s="12">
        <v>5.64</v>
      </c>
      <c r="E1052" s="12" t="str" cm="1">
        <f t="array" ref="E1052">_xlfn.IFS(Medical_Examinations!$D1052&gt;6.5,"Diabetes",Medical_Examinations!$D1052&gt;5.7,"Prediabetes",TRUE,"Normal")</f>
        <v>Normal</v>
      </c>
      <c r="F1052" s="12" t="s">
        <v>10</v>
      </c>
      <c r="G1052" s="12" t="s">
        <v>9</v>
      </c>
      <c r="H1052" s="12" t="s">
        <v>9</v>
      </c>
      <c r="I1052" s="12">
        <v>0</v>
      </c>
      <c r="J1052" s="13" t="s">
        <v>9</v>
      </c>
    </row>
    <row r="1053" spans="1:10" x14ac:dyDescent="0.3">
      <c r="A1053" s="14" t="s">
        <v>1062</v>
      </c>
      <c r="B1053" s="15">
        <v>30.22</v>
      </c>
      <c r="C1053" s="15" t="str" cm="1">
        <f t="array" ref="C1053">_xlfn.IFS(Medical_Examinations!$B1053&gt;=30,"Obesity",Medical_Examinations!$B1053&gt;=25,"Overweight",Medical_Examinations!$B1053&gt;=18.5,"Normal Weight",TRUE,"Underweight")</f>
        <v>Obesity</v>
      </c>
      <c r="D1053" s="15">
        <v>4.6500000000000004</v>
      </c>
      <c r="E1053" s="15" t="str" cm="1">
        <f t="array" ref="E1053">_xlfn.IFS(Medical_Examinations!$D1053&gt;6.5,"Diabetes",Medical_Examinations!$D1053&gt;5.7,"Prediabetes",TRUE,"Normal")</f>
        <v>Normal</v>
      </c>
      <c r="F1053" s="15" t="s">
        <v>9</v>
      </c>
      <c r="G1053" s="15" t="s">
        <v>9</v>
      </c>
      <c r="H1053" s="15" t="s">
        <v>9</v>
      </c>
      <c r="I1053" s="15">
        <v>0</v>
      </c>
      <c r="J1053" s="16" t="s">
        <v>9</v>
      </c>
    </row>
    <row r="1054" spans="1:10" x14ac:dyDescent="0.3">
      <c r="A1054" s="11" t="s">
        <v>1063</v>
      </c>
      <c r="B1054" s="12">
        <v>24.29</v>
      </c>
      <c r="C1054" s="12" t="str" cm="1">
        <f t="array" ref="C1054">_xlfn.IFS(Medical_Examinations!$B1054&gt;=30,"Obesity",Medical_Examinations!$B1054&gt;=25,"Overweight",Medical_Examinations!$B1054&gt;=18.5,"Normal Weight",TRUE,"Underweight")</f>
        <v>Normal Weight</v>
      </c>
      <c r="D1054" s="12">
        <v>9.0500000000000007</v>
      </c>
      <c r="E1054" s="12" t="str" cm="1">
        <f t="array" ref="E1054">_xlfn.IFS(Medical_Examinations!$D1054&gt;6.5,"Diabetes",Medical_Examinations!$D1054&gt;5.7,"Prediabetes",TRUE,"Normal")</f>
        <v>Diabetes</v>
      </c>
      <c r="F1054" s="12" t="s">
        <v>9</v>
      </c>
      <c r="G1054" s="12" t="s">
        <v>9</v>
      </c>
      <c r="H1054" s="12" t="s">
        <v>9</v>
      </c>
      <c r="I1054" s="12">
        <v>0</v>
      </c>
      <c r="J1054" s="13" t="s">
        <v>9</v>
      </c>
    </row>
    <row r="1055" spans="1:10" x14ac:dyDescent="0.3">
      <c r="A1055" s="14" t="s">
        <v>1064</v>
      </c>
      <c r="B1055" s="15">
        <v>29.39</v>
      </c>
      <c r="C1055" s="15" t="str" cm="1">
        <f t="array" ref="C1055">_xlfn.IFS(Medical_Examinations!$B1055&gt;=30,"Obesity",Medical_Examinations!$B1055&gt;=25,"Overweight",Medical_Examinations!$B1055&gt;=18.5,"Normal Weight",TRUE,"Underweight")</f>
        <v>Overweight</v>
      </c>
      <c r="D1055" s="15">
        <v>4.5199999999999996</v>
      </c>
      <c r="E1055" s="15" t="str" cm="1">
        <f t="array" ref="E1055">_xlfn.IFS(Medical_Examinations!$D1055&gt;6.5,"Diabetes",Medical_Examinations!$D1055&gt;5.7,"Prediabetes",TRUE,"Normal")</f>
        <v>Normal</v>
      </c>
      <c r="F1055" s="15" t="s">
        <v>10</v>
      </c>
      <c r="G1055" s="15" t="s">
        <v>9</v>
      </c>
      <c r="H1055" s="15" t="s">
        <v>9</v>
      </c>
      <c r="I1055" s="15">
        <v>0</v>
      </c>
      <c r="J1055" s="16" t="s">
        <v>9</v>
      </c>
    </row>
    <row r="1056" spans="1:10" x14ac:dyDescent="0.3">
      <c r="A1056" s="11" t="s">
        <v>1065</v>
      </c>
      <c r="B1056" s="12">
        <v>25.66</v>
      </c>
      <c r="C1056" s="12" t="str" cm="1">
        <f t="array" ref="C1056">_xlfn.IFS(Medical_Examinations!$B1056&gt;=30,"Obesity",Medical_Examinations!$B1056&gt;=25,"Overweight",Medical_Examinations!$B1056&gt;=18.5,"Normal Weight",TRUE,"Underweight")</f>
        <v>Overweight</v>
      </c>
      <c r="D1056" s="12">
        <v>4.62</v>
      </c>
      <c r="E1056" s="12" t="str" cm="1">
        <f t="array" ref="E1056">_xlfn.IFS(Medical_Examinations!$D1056&gt;6.5,"Diabetes",Medical_Examinations!$D1056&gt;5.7,"Prediabetes",TRUE,"Normal")</f>
        <v>Normal</v>
      </c>
      <c r="F1056" s="12" t="s">
        <v>10</v>
      </c>
      <c r="G1056" s="12" t="s">
        <v>9</v>
      </c>
      <c r="H1056" s="12" t="s">
        <v>9</v>
      </c>
      <c r="I1056" s="12">
        <v>1</v>
      </c>
      <c r="J1056" s="13" t="s">
        <v>9</v>
      </c>
    </row>
    <row r="1057" spans="1:10" x14ac:dyDescent="0.3">
      <c r="A1057" s="14" t="s">
        <v>1066</v>
      </c>
      <c r="B1057" s="15">
        <v>39.11</v>
      </c>
      <c r="C1057" s="15" t="str" cm="1">
        <f t="array" ref="C1057">_xlfn.IFS(Medical_Examinations!$B1057&gt;=30,"Obesity",Medical_Examinations!$B1057&gt;=25,"Overweight",Medical_Examinations!$B1057&gt;=18.5,"Normal Weight",TRUE,"Underweight")</f>
        <v>Obesity</v>
      </c>
      <c r="D1057" s="15">
        <v>5.87</v>
      </c>
      <c r="E1057" s="15" t="str" cm="1">
        <f t="array" ref="E1057">_xlfn.IFS(Medical_Examinations!$D1057&gt;6.5,"Diabetes",Medical_Examinations!$D1057&gt;5.7,"Prediabetes",TRUE,"Normal")</f>
        <v>Prediabetes</v>
      </c>
      <c r="F1057" s="15" t="s">
        <v>9</v>
      </c>
      <c r="G1057" s="15" t="s">
        <v>9</v>
      </c>
      <c r="H1057" s="15" t="s">
        <v>9</v>
      </c>
      <c r="I1057" s="15">
        <v>0</v>
      </c>
      <c r="J1057" s="16" t="s">
        <v>9</v>
      </c>
    </row>
    <row r="1058" spans="1:10" x14ac:dyDescent="0.3">
      <c r="A1058" s="11" t="s">
        <v>1067</v>
      </c>
      <c r="B1058" s="12">
        <v>43.78</v>
      </c>
      <c r="C1058" s="12" t="str" cm="1">
        <f t="array" ref="C1058">_xlfn.IFS(Medical_Examinations!$B1058&gt;=30,"Obesity",Medical_Examinations!$B1058&gt;=25,"Overweight",Medical_Examinations!$B1058&gt;=18.5,"Normal Weight",TRUE,"Underweight")</f>
        <v>Obesity</v>
      </c>
      <c r="D1058" s="12">
        <v>5.71</v>
      </c>
      <c r="E1058" s="12" t="str" cm="1">
        <f t="array" ref="E1058">_xlfn.IFS(Medical_Examinations!$D1058&gt;6.5,"Diabetes",Medical_Examinations!$D1058&gt;5.7,"Prediabetes",TRUE,"Normal")</f>
        <v>Prediabetes</v>
      </c>
      <c r="F1058" s="12" t="s">
        <v>9</v>
      </c>
      <c r="G1058" s="12" t="s">
        <v>9</v>
      </c>
      <c r="H1058" s="12" t="s">
        <v>9</v>
      </c>
      <c r="I1058" s="12">
        <v>1</v>
      </c>
      <c r="J1058" s="13" t="s">
        <v>9</v>
      </c>
    </row>
    <row r="1059" spans="1:10" x14ac:dyDescent="0.3">
      <c r="A1059" s="14" t="s">
        <v>1068</v>
      </c>
      <c r="B1059" s="15">
        <v>24.35</v>
      </c>
      <c r="C1059" s="15" t="str" cm="1">
        <f t="array" ref="C1059">_xlfn.IFS(Medical_Examinations!$B1059&gt;=30,"Obesity",Medical_Examinations!$B1059&gt;=25,"Overweight",Medical_Examinations!$B1059&gt;=18.5,"Normal Weight",TRUE,"Underweight")</f>
        <v>Normal Weight</v>
      </c>
      <c r="D1059" s="15">
        <v>9.08</v>
      </c>
      <c r="E1059" s="15" t="str" cm="1">
        <f t="array" ref="E1059">_xlfn.IFS(Medical_Examinations!$D1059&gt;6.5,"Diabetes",Medical_Examinations!$D1059&gt;5.7,"Prediabetes",TRUE,"Normal")</f>
        <v>Diabetes</v>
      </c>
      <c r="F1059" s="15" t="s">
        <v>9</v>
      </c>
      <c r="G1059" s="15" t="s">
        <v>9</v>
      </c>
      <c r="H1059" s="15" t="s">
        <v>9</v>
      </c>
      <c r="I1059" s="15">
        <v>0</v>
      </c>
      <c r="J1059" s="16" t="s">
        <v>9</v>
      </c>
    </row>
    <row r="1060" spans="1:10" x14ac:dyDescent="0.3">
      <c r="A1060" s="11" t="s">
        <v>1069</v>
      </c>
      <c r="B1060" s="12">
        <v>40.299999999999997</v>
      </c>
      <c r="C1060" s="12" t="str" cm="1">
        <f t="array" ref="C1060">_xlfn.IFS(Medical_Examinations!$B1060&gt;=30,"Obesity",Medical_Examinations!$B1060&gt;=25,"Overweight",Medical_Examinations!$B1060&gt;=18.5,"Normal Weight",TRUE,"Underweight")</f>
        <v>Obesity</v>
      </c>
      <c r="D1060" s="12">
        <v>5.3</v>
      </c>
      <c r="E1060" s="12" t="str" cm="1">
        <f t="array" ref="E1060">_xlfn.IFS(Medical_Examinations!$D1060&gt;6.5,"Diabetes",Medical_Examinations!$D1060&gt;5.7,"Prediabetes",TRUE,"Normal")</f>
        <v>Normal</v>
      </c>
      <c r="F1060" s="12" t="s">
        <v>10</v>
      </c>
      <c r="G1060" s="12" t="s">
        <v>9</v>
      </c>
      <c r="H1060" s="12" t="s">
        <v>9</v>
      </c>
      <c r="I1060" s="12">
        <v>2</v>
      </c>
      <c r="J1060" s="13" t="s">
        <v>9</v>
      </c>
    </row>
    <row r="1061" spans="1:10" x14ac:dyDescent="0.3">
      <c r="A1061" s="14" t="s">
        <v>1070</v>
      </c>
      <c r="B1061" s="15">
        <v>32.774999999999999</v>
      </c>
      <c r="C1061" s="15" t="str" cm="1">
        <f t="array" ref="C1061">_xlfn.IFS(Medical_Examinations!$B1061&gt;=30,"Obesity",Medical_Examinations!$B1061&gt;=25,"Overweight",Medical_Examinations!$B1061&gt;=18.5,"Normal Weight",TRUE,"Underweight")</f>
        <v>Obesity</v>
      </c>
      <c r="D1061" s="15">
        <v>11.76</v>
      </c>
      <c r="E1061" s="15" t="str" cm="1">
        <f t="array" ref="E1061">_xlfn.IFS(Medical_Examinations!$D1061&gt;6.5,"Diabetes",Medical_Examinations!$D1061&gt;5.7,"Prediabetes",TRUE,"Normal")</f>
        <v>Diabetes</v>
      </c>
      <c r="F1061" s="15" t="s">
        <v>10</v>
      </c>
      <c r="G1061" s="15" t="s">
        <v>9</v>
      </c>
      <c r="H1061" s="15" t="s">
        <v>9</v>
      </c>
      <c r="I1061" s="15">
        <v>0</v>
      </c>
      <c r="J1061" s="16" t="s">
        <v>9</v>
      </c>
    </row>
    <row r="1062" spans="1:10" x14ac:dyDescent="0.3">
      <c r="A1062" s="11" t="s">
        <v>1071</v>
      </c>
      <c r="B1062" s="12">
        <v>39.6</v>
      </c>
      <c r="C1062" s="12" t="str" cm="1">
        <f t="array" ref="C1062">_xlfn.IFS(Medical_Examinations!$B1062&gt;=30,"Obesity",Medical_Examinations!$B1062&gt;=25,"Overweight",Medical_Examinations!$B1062&gt;=18.5,"Normal Weight",TRUE,"Underweight")</f>
        <v>Obesity</v>
      </c>
      <c r="D1062" s="12">
        <v>5.1100000000000003</v>
      </c>
      <c r="E1062" s="12" t="str" cm="1">
        <f t="array" ref="E1062">_xlfn.IFS(Medical_Examinations!$D1062&gt;6.5,"Diabetes",Medical_Examinations!$D1062&gt;5.7,"Prediabetes",TRUE,"Normal")</f>
        <v>Normal</v>
      </c>
      <c r="F1062" s="12" t="s">
        <v>10</v>
      </c>
      <c r="G1062" s="12" t="s">
        <v>9</v>
      </c>
      <c r="H1062" s="12" t="s">
        <v>9</v>
      </c>
      <c r="I1062" s="12">
        <v>2</v>
      </c>
      <c r="J1062" s="13" t="s">
        <v>9</v>
      </c>
    </row>
    <row r="1063" spans="1:10" x14ac:dyDescent="0.3">
      <c r="A1063" s="14" t="s">
        <v>1072</v>
      </c>
      <c r="B1063" s="15">
        <v>30.97</v>
      </c>
      <c r="C1063" s="15" t="str" cm="1">
        <f t="array" ref="C1063">_xlfn.IFS(Medical_Examinations!$B1063&gt;=30,"Obesity",Medical_Examinations!$B1063&gt;=25,"Overweight",Medical_Examinations!$B1063&gt;=18.5,"Normal Weight",TRUE,"Underweight")</f>
        <v>Obesity</v>
      </c>
      <c r="D1063" s="15">
        <v>5.54</v>
      </c>
      <c r="E1063" s="15" t="str" cm="1">
        <f t="array" ref="E1063">_xlfn.IFS(Medical_Examinations!$D1063&gt;6.5,"Diabetes",Medical_Examinations!$D1063&gt;5.7,"Prediabetes",TRUE,"Normal")</f>
        <v>Normal</v>
      </c>
      <c r="F1063" s="15" t="s">
        <v>9</v>
      </c>
      <c r="G1063" s="15" t="s">
        <v>9</v>
      </c>
      <c r="H1063" s="15" t="s">
        <v>9</v>
      </c>
      <c r="I1063" s="15">
        <v>2</v>
      </c>
      <c r="J1063" s="16" t="s">
        <v>9</v>
      </c>
    </row>
    <row r="1064" spans="1:10" x14ac:dyDescent="0.3">
      <c r="A1064" s="11" t="s">
        <v>1073</v>
      </c>
      <c r="B1064" s="12">
        <v>27.645</v>
      </c>
      <c r="C1064" s="12" t="str" cm="1">
        <f t="array" ref="C1064">_xlfn.IFS(Medical_Examinations!$B1064&gt;=30,"Obesity",Medical_Examinations!$B1064&gt;=25,"Overweight",Medical_Examinations!$B1064&gt;=18.5,"Normal Weight",TRUE,"Underweight")</f>
        <v>Overweight</v>
      </c>
      <c r="D1064" s="12">
        <v>8.8699999999999992</v>
      </c>
      <c r="E1064" s="12" t="str" cm="1">
        <f t="array" ref="E1064">_xlfn.IFS(Medical_Examinations!$D1064&gt;6.5,"Diabetes",Medical_Examinations!$D1064&gt;5.7,"Prediabetes",TRUE,"Normal")</f>
        <v>Diabetes</v>
      </c>
      <c r="F1064" s="12" t="s">
        <v>10</v>
      </c>
      <c r="G1064" s="12" t="s">
        <v>9</v>
      </c>
      <c r="H1064" s="12" t="s">
        <v>9</v>
      </c>
      <c r="I1064" s="12">
        <v>0</v>
      </c>
      <c r="J1064" s="13" t="s">
        <v>9</v>
      </c>
    </row>
    <row r="1065" spans="1:10" x14ac:dyDescent="0.3">
      <c r="A1065" s="14" t="s">
        <v>1074</v>
      </c>
      <c r="B1065" s="15">
        <v>34.43</v>
      </c>
      <c r="C1065" s="15" t="str" cm="1">
        <f t="array" ref="C1065">_xlfn.IFS(Medical_Examinations!$B1065&gt;=30,"Obesity",Medical_Examinations!$B1065&gt;=25,"Overweight",Medical_Examinations!$B1065&gt;=18.5,"Normal Weight",TRUE,"Underweight")</f>
        <v>Obesity</v>
      </c>
      <c r="D1065" s="15">
        <v>5.96</v>
      </c>
      <c r="E1065" s="15" t="str" cm="1">
        <f t="array" ref="E1065">_xlfn.IFS(Medical_Examinations!$D1065&gt;6.5,"Diabetes",Medical_Examinations!$D1065&gt;5.7,"Prediabetes",TRUE,"Normal")</f>
        <v>Prediabetes</v>
      </c>
      <c r="F1065" s="15" t="s">
        <v>10</v>
      </c>
      <c r="G1065" s="15" t="s">
        <v>9</v>
      </c>
      <c r="H1065" s="15" t="s">
        <v>9</v>
      </c>
      <c r="I1065" s="15">
        <v>2</v>
      </c>
      <c r="J1065" s="16" t="s">
        <v>9</v>
      </c>
    </row>
    <row r="1066" spans="1:10" x14ac:dyDescent="0.3">
      <c r="A1066" s="11" t="s">
        <v>1075</v>
      </c>
      <c r="B1066" s="12">
        <v>39.6</v>
      </c>
      <c r="C1066" s="12" t="str" cm="1">
        <f t="array" ref="C1066">_xlfn.IFS(Medical_Examinations!$B1066&gt;=30,"Obesity",Medical_Examinations!$B1066&gt;=25,"Overweight",Medical_Examinations!$B1066&gt;=18.5,"Normal Weight",TRUE,"Underweight")</f>
        <v>Obesity</v>
      </c>
      <c r="D1066" s="12">
        <v>4.4400000000000004</v>
      </c>
      <c r="E1066" s="12" t="str" cm="1">
        <f t="array" ref="E1066">_xlfn.IFS(Medical_Examinations!$D1066&gt;6.5,"Diabetes",Medical_Examinations!$D1066&gt;5.7,"Prediabetes",TRUE,"Normal")</f>
        <v>Normal</v>
      </c>
      <c r="F1066" s="12" t="s">
        <v>10</v>
      </c>
      <c r="G1066" s="12" t="s">
        <v>9</v>
      </c>
      <c r="H1066" s="12" t="s">
        <v>19</v>
      </c>
      <c r="I1066" s="12">
        <v>1</v>
      </c>
      <c r="J1066" s="13" t="s">
        <v>9</v>
      </c>
    </row>
    <row r="1067" spans="1:10" x14ac:dyDescent="0.3">
      <c r="A1067" s="14" t="s">
        <v>1076</v>
      </c>
      <c r="B1067" s="15">
        <v>22.1</v>
      </c>
      <c r="C1067" s="15" t="str" cm="1">
        <f t="array" ref="C1067">_xlfn.IFS(Medical_Examinations!$B1067&gt;=30,"Obesity",Medical_Examinations!$B1067&gt;=25,"Overweight",Medical_Examinations!$B1067&gt;=18.5,"Normal Weight",TRUE,"Underweight")</f>
        <v>Normal Weight</v>
      </c>
      <c r="D1067" s="15">
        <v>4.6500000000000004</v>
      </c>
      <c r="E1067" s="15" t="str" cm="1">
        <f t="array" ref="E1067">_xlfn.IFS(Medical_Examinations!$D1067&gt;6.5,"Diabetes",Medical_Examinations!$D1067&gt;5.7,"Prediabetes",TRUE,"Normal")</f>
        <v>Normal</v>
      </c>
      <c r="F1067" s="15" t="s">
        <v>10</v>
      </c>
      <c r="G1067" s="15" t="s">
        <v>9</v>
      </c>
      <c r="H1067" s="15" t="s">
        <v>9</v>
      </c>
      <c r="I1067" s="15">
        <v>2</v>
      </c>
      <c r="J1067" s="16" t="s">
        <v>9</v>
      </c>
    </row>
    <row r="1068" spans="1:10" x14ac:dyDescent="0.3">
      <c r="A1068" s="11" t="s">
        <v>1077</v>
      </c>
      <c r="B1068" s="12">
        <v>33.25</v>
      </c>
      <c r="C1068" s="12" t="str" cm="1">
        <f t="array" ref="C1068">_xlfn.IFS(Medical_Examinations!$B1068&gt;=30,"Obesity",Medical_Examinations!$B1068&gt;=25,"Overweight",Medical_Examinations!$B1068&gt;=18.5,"Normal Weight",TRUE,"Underweight")</f>
        <v>Obesity</v>
      </c>
      <c r="D1068" s="12">
        <v>5.64</v>
      </c>
      <c r="E1068" s="12" t="str" cm="1">
        <f t="array" ref="E1068">_xlfn.IFS(Medical_Examinations!$D1068&gt;6.5,"Diabetes",Medical_Examinations!$D1068&gt;5.7,"Prediabetes",TRUE,"Normal")</f>
        <v>Normal</v>
      </c>
      <c r="F1068" s="12" t="s">
        <v>10</v>
      </c>
      <c r="G1068" s="12" t="s">
        <v>9</v>
      </c>
      <c r="H1068" s="12" t="s">
        <v>19</v>
      </c>
      <c r="I1068" s="12">
        <v>1</v>
      </c>
      <c r="J1068" s="13" t="s">
        <v>9</v>
      </c>
    </row>
    <row r="1069" spans="1:10" x14ac:dyDescent="0.3">
      <c r="A1069" s="14" t="s">
        <v>1078</v>
      </c>
      <c r="B1069" s="15">
        <v>33.33</v>
      </c>
      <c r="C1069" s="15" t="str" cm="1">
        <f t="array" ref="C1069">_xlfn.IFS(Medical_Examinations!$B1069&gt;=30,"Obesity",Medical_Examinations!$B1069&gt;=25,"Overweight",Medical_Examinations!$B1069&gt;=18.5,"Normal Weight",TRUE,"Underweight")</f>
        <v>Obesity</v>
      </c>
      <c r="D1069" s="15">
        <v>10.19</v>
      </c>
      <c r="E1069" s="15" t="str" cm="1">
        <f t="array" ref="E1069">_xlfn.IFS(Medical_Examinations!$D1069&gt;6.5,"Diabetes",Medical_Examinations!$D1069&gt;5.7,"Prediabetes",TRUE,"Normal")</f>
        <v>Diabetes</v>
      </c>
      <c r="F1069" s="15" t="s">
        <v>9</v>
      </c>
      <c r="G1069" s="15" t="s">
        <v>9</v>
      </c>
      <c r="H1069" s="15" t="s">
        <v>9</v>
      </c>
      <c r="I1069" s="15">
        <v>0</v>
      </c>
      <c r="J1069" s="16" t="s">
        <v>9</v>
      </c>
    </row>
    <row r="1070" spans="1:10" x14ac:dyDescent="0.3">
      <c r="A1070" s="11" t="s">
        <v>1079</v>
      </c>
      <c r="B1070" s="12">
        <v>30.5</v>
      </c>
      <c r="C1070" s="12" t="str" cm="1">
        <f t="array" ref="C1070">_xlfn.IFS(Medical_Examinations!$B1070&gt;=30,"Obesity",Medical_Examinations!$B1070&gt;=25,"Overweight",Medical_Examinations!$B1070&gt;=18.5,"Normal Weight",TRUE,"Underweight")</f>
        <v>Obesity</v>
      </c>
      <c r="D1070" s="12">
        <v>10.79</v>
      </c>
      <c r="E1070" s="12" t="str" cm="1">
        <f t="array" ref="E1070">_xlfn.IFS(Medical_Examinations!$D1070&gt;6.5,"Diabetes",Medical_Examinations!$D1070&gt;5.7,"Prediabetes",TRUE,"Normal")</f>
        <v>Diabetes</v>
      </c>
      <c r="F1070" s="12" t="s">
        <v>9</v>
      </c>
      <c r="G1070" s="12" t="s">
        <v>9</v>
      </c>
      <c r="H1070" s="12" t="s">
        <v>9</v>
      </c>
      <c r="I1070" s="12">
        <v>0</v>
      </c>
      <c r="J1070" s="13" t="s">
        <v>9</v>
      </c>
    </row>
    <row r="1071" spans="1:10" x14ac:dyDescent="0.3">
      <c r="A1071" s="14" t="s">
        <v>1080</v>
      </c>
      <c r="B1071" s="15">
        <v>30.3</v>
      </c>
      <c r="C1071" s="15" t="str" cm="1">
        <f t="array" ref="C1071">_xlfn.IFS(Medical_Examinations!$B1071&gt;=30,"Obesity",Medical_Examinations!$B1071&gt;=25,"Overweight",Medical_Examinations!$B1071&gt;=18.5,"Normal Weight",TRUE,"Underweight")</f>
        <v>Obesity</v>
      </c>
      <c r="D1071" s="15">
        <v>4.24</v>
      </c>
      <c r="E1071" s="15" t="str" cm="1">
        <f t="array" ref="E1071">_xlfn.IFS(Medical_Examinations!$D1071&gt;6.5,"Diabetes",Medical_Examinations!$D1071&gt;5.7,"Prediabetes",TRUE,"Normal")</f>
        <v>Normal</v>
      </c>
      <c r="F1071" s="15" t="s">
        <v>9</v>
      </c>
      <c r="G1071" s="15" t="s">
        <v>9</v>
      </c>
      <c r="H1071" s="15" t="s">
        <v>9</v>
      </c>
      <c r="I1071" s="15">
        <v>0</v>
      </c>
      <c r="J1071" s="16" t="s">
        <v>9</v>
      </c>
    </row>
    <row r="1072" spans="1:10" x14ac:dyDescent="0.3">
      <c r="A1072" s="11" t="s">
        <v>1081</v>
      </c>
      <c r="B1072" s="12">
        <v>26.22</v>
      </c>
      <c r="C1072" s="12" t="str" cm="1">
        <f t="array" ref="C1072">_xlfn.IFS(Medical_Examinations!$B1072&gt;=30,"Obesity",Medical_Examinations!$B1072&gt;=25,"Overweight",Medical_Examinations!$B1072&gt;=18.5,"Normal Weight",TRUE,"Underweight")</f>
        <v>Overweight</v>
      </c>
      <c r="D1072" s="12">
        <v>5.83</v>
      </c>
      <c r="E1072" s="12" t="str" cm="1">
        <f t="array" ref="E1072">_xlfn.IFS(Medical_Examinations!$D1072&gt;6.5,"Diabetes",Medical_Examinations!$D1072&gt;5.7,"Prediabetes",TRUE,"Normal")</f>
        <v>Prediabetes</v>
      </c>
      <c r="F1072" s="12" t="s">
        <v>9</v>
      </c>
      <c r="G1072" s="12" t="s">
        <v>9</v>
      </c>
      <c r="H1072" s="12" t="s">
        <v>9</v>
      </c>
      <c r="I1072" s="12">
        <v>2</v>
      </c>
      <c r="J1072" s="13" t="s">
        <v>9</v>
      </c>
    </row>
    <row r="1073" spans="1:10" x14ac:dyDescent="0.3">
      <c r="A1073" s="14" t="s">
        <v>1082</v>
      </c>
      <c r="B1073" s="15">
        <v>29.99</v>
      </c>
      <c r="C1073" s="15" t="str" cm="1">
        <f t="array" ref="C1073">_xlfn.IFS(Medical_Examinations!$B1073&gt;=30,"Obesity",Medical_Examinations!$B1073&gt;=25,"Overweight",Medical_Examinations!$B1073&gt;=18.5,"Normal Weight",TRUE,"Underweight")</f>
        <v>Overweight</v>
      </c>
      <c r="D1073" s="15">
        <v>11.85</v>
      </c>
      <c r="E1073" s="15" t="str" cm="1">
        <f t="array" ref="E1073">_xlfn.IFS(Medical_Examinations!$D1073&gt;6.5,"Diabetes",Medical_Examinations!$D1073&gt;5.7,"Prediabetes",TRUE,"Normal")</f>
        <v>Diabetes</v>
      </c>
      <c r="F1073" s="15" t="s">
        <v>9</v>
      </c>
      <c r="G1073" s="15" t="s">
        <v>9</v>
      </c>
      <c r="H1073" s="15" t="s">
        <v>9</v>
      </c>
      <c r="I1073" s="15">
        <v>0</v>
      </c>
      <c r="J1073" s="16" t="s">
        <v>9</v>
      </c>
    </row>
    <row r="1074" spans="1:10" x14ac:dyDescent="0.3">
      <c r="A1074" s="11" t="s">
        <v>1083</v>
      </c>
      <c r="B1074" s="12">
        <v>36.380000000000003</v>
      </c>
      <c r="C1074" s="12" t="str" cm="1">
        <f t="array" ref="C1074">_xlfn.IFS(Medical_Examinations!$B1074&gt;=30,"Obesity",Medical_Examinations!$B1074&gt;=25,"Overweight",Medical_Examinations!$B1074&gt;=18.5,"Normal Weight",TRUE,"Underweight")</f>
        <v>Obesity</v>
      </c>
      <c r="D1074" s="12">
        <v>5.98</v>
      </c>
      <c r="E1074" s="12" t="str" cm="1">
        <f t="array" ref="E1074">_xlfn.IFS(Medical_Examinations!$D1074&gt;6.5,"Diabetes",Medical_Examinations!$D1074&gt;5.7,"Prediabetes",TRUE,"Normal")</f>
        <v>Prediabetes</v>
      </c>
      <c r="F1074" s="12" t="s">
        <v>9</v>
      </c>
      <c r="G1074" s="12" t="s">
        <v>9</v>
      </c>
      <c r="H1074" s="12" t="s">
        <v>9</v>
      </c>
      <c r="I1074" s="12">
        <v>1</v>
      </c>
      <c r="J1074" s="13" t="s">
        <v>9</v>
      </c>
    </row>
    <row r="1075" spans="1:10" x14ac:dyDescent="0.3">
      <c r="A1075" s="14" t="s">
        <v>1084</v>
      </c>
      <c r="B1075" s="15">
        <v>31.16</v>
      </c>
      <c r="C1075" s="15" t="str" cm="1">
        <f t="array" ref="C1075">_xlfn.IFS(Medical_Examinations!$B1075&gt;=30,"Obesity",Medical_Examinations!$B1075&gt;=25,"Overweight",Medical_Examinations!$B1075&gt;=18.5,"Normal Weight",TRUE,"Underweight")</f>
        <v>Obesity</v>
      </c>
      <c r="D1075" s="15">
        <v>4.26</v>
      </c>
      <c r="E1075" s="15" t="str" cm="1">
        <f t="array" ref="E1075">_xlfn.IFS(Medical_Examinations!$D1075&gt;6.5,"Diabetes",Medical_Examinations!$D1075&gt;5.7,"Prediabetes",TRUE,"Normal")</f>
        <v>Normal</v>
      </c>
      <c r="F1075" s="15" t="s">
        <v>10</v>
      </c>
      <c r="G1075" s="15" t="s">
        <v>9</v>
      </c>
      <c r="H1075" s="15" t="s">
        <v>19</v>
      </c>
      <c r="I1075" s="15">
        <v>1</v>
      </c>
      <c r="J1075" s="16" t="s">
        <v>9</v>
      </c>
    </row>
    <row r="1076" spans="1:10" x14ac:dyDescent="0.3">
      <c r="A1076" s="11" t="s">
        <v>1085</v>
      </c>
      <c r="B1076" s="12">
        <v>25.55</v>
      </c>
      <c r="C1076" s="12" t="str" cm="1">
        <f t="array" ref="C1076">_xlfn.IFS(Medical_Examinations!$B1076&gt;=30,"Obesity",Medical_Examinations!$B1076&gt;=25,"Overweight",Medical_Examinations!$B1076&gt;=18.5,"Normal Weight",TRUE,"Underweight")</f>
        <v>Overweight</v>
      </c>
      <c r="D1076" s="12">
        <v>4.96</v>
      </c>
      <c r="E1076" s="12" t="str" cm="1">
        <f t="array" ref="E1076">_xlfn.IFS(Medical_Examinations!$D1076&gt;6.5,"Diabetes",Medical_Examinations!$D1076&gt;5.7,"Prediabetes",TRUE,"Normal")</f>
        <v>Normal</v>
      </c>
      <c r="F1076" s="12" t="s">
        <v>10</v>
      </c>
      <c r="G1076" s="12" t="s">
        <v>9</v>
      </c>
      <c r="H1076" s="12" t="s">
        <v>9</v>
      </c>
      <c r="I1076" s="12">
        <v>1</v>
      </c>
      <c r="J1076" s="13" t="s">
        <v>9</v>
      </c>
    </row>
    <row r="1077" spans="1:10" x14ac:dyDescent="0.3">
      <c r="A1077" s="14" t="s">
        <v>1086</v>
      </c>
      <c r="B1077" s="15">
        <v>28.77</v>
      </c>
      <c r="C1077" s="15" t="str" cm="1">
        <f t="array" ref="C1077">_xlfn.IFS(Medical_Examinations!$B1077&gt;=30,"Obesity",Medical_Examinations!$B1077&gt;=25,"Overweight",Medical_Examinations!$B1077&gt;=18.5,"Normal Weight",TRUE,"Underweight")</f>
        <v>Overweight</v>
      </c>
      <c r="D1077" s="15">
        <v>4</v>
      </c>
      <c r="E1077" s="15" t="str" cm="1">
        <f t="array" ref="E1077">_xlfn.IFS(Medical_Examinations!$D1077&gt;6.5,"Diabetes",Medical_Examinations!$D1077&gt;5.7,"Prediabetes",TRUE,"Normal")</f>
        <v>Normal</v>
      </c>
      <c r="F1077" s="15" t="s">
        <v>10</v>
      </c>
      <c r="G1077" s="15" t="s">
        <v>9</v>
      </c>
      <c r="H1077" s="15" t="s">
        <v>9</v>
      </c>
      <c r="I1077" s="15">
        <v>0</v>
      </c>
      <c r="J1077" s="16" t="s">
        <v>9</v>
      </c>
    </row>
    <row r="1078" spans="1:10" x14ac:dyDescent="0.3">
      <c r="A1078" s="11" t="s">
        <v>1087</v>
      </c>
      <c r="B1078" s="12">
        <v>23.14</v>
      </c>
      <c r="C1078" s="12" t="str" cm="1">
        <f t="array" ref="C1078">_xlfn.IFS(Medical_Examinations!$B1078&gt;=30,"Obesity",Medical_Examinations!$B1078&gt;=25,"Overweight",Medical_Examinations!$B1078&gt;=18.5,"Normal Weight",TRUE,"Underweight")</f>
        <v>Normal Weight</v>
      </c>
      <c r="D1078" s="12">
        <v>4.1500000000000004</v>
      </c>
      <c r="E1078" s="12" t="str" cm="1">
        <f t="array" ref="E1078">_xlfn.IFS(Medical_Examinations!$D1078&gt;6.5,"Diabetes",Medical_Examinations!$D1078&gt;5.7,"Prediabetes",TRUE,"Normal")</f>
        <v>Normal</v>
      </c>
      <c r="F1078" s="12" t="s">
        <v>10</v>
      </c>
      <c r="G1078" s="12" t="s">
        <v>9</v>
      </c>
      <c r="H1078" s="12" t="s">
        <v>9</v>
      </c>
      <c r="I1078" s="12">
        <v>1</v>
      </c>
      <c r="J1078" s="13" t="s">
        <v>9</v>
      </c>
    </row>
    <row r="1079" spans="1:10" x14ac:dyDescent="0.3">
      <c r="A1079" s="14" t="s">
        <v>1088</v>
      </c>
      <c r="B1079" s="15">
        <v>39.6</v>
      </c>
      <c r="C1079" s="15" t="str" cm="1">
        <f t="array" ref="C1079">_xlfn.IFS(Medical_Examinations!$B1079&gt;=30,"Obesity",Medical_Examinations!$B1079&gt;=25,"Overweight",Medical_Examinations!$B1079&gt;=18.5,"Normal Weight",TRUE,"Underweight")</f>
        <v>Obesity</v>
      </c>
      <c r="D1079" s="15">
        <v>11.36</v>
      </c>
      <c r="E1079" s="15" t="str" cm="1">
        <f t="array" ref="E1079">_xlfn.IFS(Medical_Examinations!$D1079&gt;6.5,"Diabetes",Medical_Examinations!$D1079&gt;5.7,"Prediabetes",TRUE,"Normal")</f>
        <v>Diabetes</v>
      </c>
      <c r="F1079" s="15" t="s">
        <v>9</v>
      </c>
      <c r="G1079" s="15" t="s">
        <v>9</v>
      </c>
      <c r="H1079" s="15" t="s">
        <v>9</v>
      </c>
      <c r="I1079" s="15">
        <v>0</v>
      </c>
      <c r="J1079" s="16" t="s">
        <v>9</v>
      </c>
    </row>
    <row r="1080" spans="1:10" x14ac:dyDescent="0.3">
      <c r="A1080" s="11" t="s">
        <v>1089</v>
      </c>
      <c r="B1080" s="12">
        <v>29.2</v>
      </c>
      <c r="C1080" s="12" t="str" cm="1">
        <f t="array" ref="C1080">_xlfn.IFS(Medical_Examinations!$B1080&gt;=30,"Obesity",Medical_Examinations!$B1080&gt;=25,"Overweight",Medical_Examinations!$B1080&gt;=18.5,"Normal Weight",TRUE,"Underweight")</f>
        <v>Overweight</v>
      </c>
      <c r="D1080" s="12">
        <v>7.53</v>
      </c>
      <c r="E1080" s="12" t="str" cm="1">
        <f t="array" ref="E1080">_xlfn.IFS(Medical_Examinations!$D1080&gt;6.5,"Diabetes",Medical_Examinations!$D1080&gt;5.7,"Prediabetes",TRUE,"Normal")</f>
        <v>Diabetes</v>
      </c>
      <c r="F1080" s="12" t="s">
        <v>9</v>
      </c>
      <c r="G1080" s="12" t="s">
        <v>9</v>
      </c>
      <c r="H1080" s="12" t="s">
        <v>9</v>
      </c>
      <c r="I1080" s="12">
        <v>0</v>
      </c>
      <c r="J1080" s="13" t="s">
        <v>9</v>
      </c>
    </row>
    <row r="1081" spans="1:10" x14ac:dyDescent="0.3">
      <c r="A1081" s="14" t="s">
        <v>1090</v>
      </c>
      <c r="B1081" s="15">
        <v>32.774999999999999</v>
      </c>
      <c r="C1081" s="15" t="str" cm="1">
        <f t="array" ref="C1081">_xlfn.IFS(Medical_Examinations!$B1081&gt;=30,"Obesity",Medical_Examinations!$B1081&gt;=25,"Overweight",Medical_Examinations!$B1081&gt;=18.5,"Normal Weight",TRUE,"Underweight")</f>
        <v>Obesity</v>
      </c>
      <c r="D1081" s="15">
        <v>7.95</v>
      </c>
      <c r="E1081" s="15" t="str" cm="1">
        <f t="array" ref="E1081">_xlfn.IFS(Medical_Examinations!$D1081&gt;6.5,"Diabetes",Medical_Examinations!$D1081&gt;5.7,"Prediabetes",TRUE,"Normal")</f>
        <v>Diabetes</v>
      </c>
      <c r="F1081" s="15" t="s">
        <v>9</v>
      </c>
      <c r="G1081" s="15" t="s">
        <v>9</v>
      </c>
      <c r="H1081" s="15" t="s">
        <v>9</v>
      </c>
      <c r="I1081" s="15">
        <v>0</v>
      </c>
      <c r="J1081" s="16" t="s">
        <v>9</v>
      </c>
    </row>
    <row r="1082" spans="1:10" x14ac:dyDescent="0.3">
      <c r="A1082" s="11" t="s">
        <v>1091</v>
      </c>
      <c r="B1082" s="12">
        <v>24.035</v>
      </c>
      <c r="C1082" s="12" t="str" cm="1">
        <f t="array" ref="C1082">_xlfn.IFS(Medical_Examinations!$B1082&gt;=30,"Obesity",Medical_Examinations!$B1082&gt;=25,"Overweight",Medical_Examinations!$B1082&gt;=18.5,"Normal Weight",TRUE,"Underweight")</f>
        <v>Normal Weight</v>
      </c>
      <c r="D1082" s="12">
        <v>8.5</v>
      </c>
      <c r="E1082" s="12" t="str" cm="1">
        <f t="array" ref="E1082">_xlfn.IFS(Medical_Examinations!$D1082&gt;6.5,"Diabetes",Medical_Examinations!$D1082&gt;5.7,"Prediabetes",TRUE,"Normal")</f>
        <v>Diabetes</v>
      </c>
      <c r="F1082" s="12" t="s">
        <v>9</v>
      </c>
      <c r="G1082" s="12" t="s">
        <v>9</v>
      </c>
      <c r="H1082" s="12" t="s">
        <v>9</v>
      </c>
      <c r="I1082" s="12">
        <v>0</v>
      </c>
      <c r="J1082" s="13" t="s">
        <v>9</v>
      </c>
    </row>
    <row r="1083" spans="1:10" x14ac:dyDescent="0.3">
      <c r="A1083" s="14" t="s">
        <v>1092</v>
      </c>
      <c r="B1083" s="15">
        <v>30.55</v>
      </c>
      <c r="C1083" s="15" t="str" cm="1">
        <f t="array" ref="C1083">_xlfn.IFS(Medical_Examinations!$B1083&gt;=30,"Obesity",Medical_Examinations!$B1083&gt;=25,"Overweight",Medical_Examinations!$B1083&gt;=18.5,"Normal Weight",TRUE,"Underweight")</f>
        <v>Obesity</v>
      </c>
      <c r="D1083" s="15">
        <v>5.89</v>
      </c>
      <c r="E1083" s="15" t="str" cm="1">
        <f t="array" ref="E1083">_xlfn.IFS(Medical_Examinations!$D1083&gt;6.5,"Diabetes",Medical_Examinations!$D1083&gt;5.7,"Prediabetes",TRUE,"Normal")</f>
        <v>Prediabetes</v>
      </c>
      <c r="F1083" s="15" t="s">
        <v>9</v>
      </c>
      <c r="G1083" s="15" t="s">
        <v>9</v>
      </c>
      <c r="H1083" s="15" t="s">
        <v>19</v>
      </c>
      <c r="I1083" s="15">
        <v>1</v>
      </c>
      <c r="J1083" s="16" t="s">
        <v>9</v>
      </c>
    </row>
    <row r="1084" spans="1:10" x14ac:dyDescent="0.3">
      <c r="A1084" s="11" t="s">
        <v>1093</v>
      </c>
      <c r="B1084" s="12">
        <v>28.81</v>
      </c>
      <c r="C1084" s="12" t="str" cm="1">
        <f t="array" ref="C1084">_xlfn.IFS(Medical_Examinations!$B1084&gt;=30,"Obesity",Medical_Examinations!$B1084&gt;=25,"Overweight",Medical_Examinations!$B1084&gt;=18.5,"Normal Weight",TRUE,"Underweight")</f>
        <v>Overweight</v>
      </c>
      <c r="D1084" s="12">
        <v>8.76</v>
      </c>
      <c r="E1084" s="12" t="str" cm="1">
        <f t="array" ref="E1084">_xlfn.IFS(Medical_Examinations!$D1084&gt;6.5,"Diabetes",Medical_Examinations!$D1084&gt;5.7,"Prediabetes",TRUE,"Normal")</f>
        <v>Diabetes</v>
      </c>
      <c r="F1084" s="12" t="s">
        <v>9</v>
      </c>
      <c r="G1084" s="12" t="s">
        <v>9</v>
      </c>
      <c r="H1084" s="12" t="s">
        <v>9</v>
      </c>
      <c r="I1084" s="12">
        <v>2</v>
      </c>
      <c r="J1084" s="13" t="s">
        <v>9</v>
      </c>
    </row>
    <row r="1085" spans="1:10" x14ac:dyDescent="0.3">
      <c r="A1085" s="14" t="s">
        <v>1094</v>
      </c>
      <c r="B1085" s="15">
        <v>31.66</v>
      </c>
      <c r="C1085" s="15" t="str" cm="1">
        <f t="array" ref="C1085">_xlfn.IFS(Medical_Examinations!$B1085&gt;=30,"Obesity",Medical_Examinations!$B1085&gt;=25,"Overweight",Medical_Examinations!$B1085&gt;=18.5,"Normal Weight",TRUE,"Underweight")</f>
        <v>Obesity</v>
      </c>
      <c r="D1085" s="15">
        <v>4.1100000000000003</v>
      </c>
      <c r="E1085" s="15" t="str" cm="1">
        <f t="array" ref="E1085">_xlfn.IFS(Medical_Examinations!$D1085&gt;6.5,"Diabetes",Medical_Examinations!$D1085&gt;5.7,"Prediabetes",TRUE,"Normal")</f>
        <v>Normal</v>
      </c>
      <c r="F1085" s="15" t="s">
        <v>9</v>
      </c>
      <c r="G1085" s="15" t="s">
        <v>9</v>
      </c>
      <c r="H1085" s="15" t="s">
        <v>9</v>
      </c>
      <c r="I1085" s="15">
        <v>0</v>
      </c>
      <c r="J1085" s="16" t="s">
        <v>9</v>
      </c>
    </row>
    <row r="1086" spans="1:10" x14ac:dyDescent="0.3">
      <c r="A1086" s="11" t="s">
        <v>1095</v>
      </c>
      <c r="B1086" s="12">
        <v>28.215</v>
      </c>
      <c r="C1086" s="12" t="str" cm="1">
        <f t="array" ref="C1086">_xlfn.IFS(Medical_Examinations!$B1086&gt;=30,"Obesity",Medical_Examinations!$B1086&gt;=25,"Overweight",Medical_Examinations!$B1086&gt;=18.5,"Normal Weight",TRUE,"Underweight")</f>
        <v>Overweight</v>
      </c>
      <c r="D1086" s="12">
        <v>7.56</v>
      </c>
      <c r="E1086" s="12" t="str" cm="1">
        <f t="array" ref="E1086">_xlfn.IFS(Medical_Examinations!$D1086&gt;6.5,"Diabetes",Medical_Examinations!$D1086&gt;5.7,"Prediabetes",TRUE,"Normal")</f>
        <v>Diabetes</v>
      </c>
      <c r="F1086" s="12" t="s">
        <v>10</v>
      </c>
      <c r="G1086" s="12" t="s">
        <v>9</v>
      </c>
      <c r="H1086" s="12" t="s">
        <v>9</v>
      </c>
      <c r="I1086" s="12">
        <v>1</v>
      </c>
      <c r="J1086" s="13" t="s">
        <v>9</v>
      </c>
    </row>
    <row r="1087" spans="1:10" x14ac:dyDescent="0.3">
      <c r="A1087" s="14" t="s">
        <v>1096</v>
      </c>
      <c r="B1087" s="15">
        <v>26.12</v>
      </c>
      <c r="C1087" s="15" t="str" cm="1">
        <f t="array" ref="C1087">_xlfn.IFS(Medical_Examinations!$B1087&gt;=30,"Obesity",Medical_Examinations!$B1087&gt;=25,"Overweight",Medical_Examinations!$B1087&gt;=18.5,"Normal Weight",TRUE,"Underweight")</f>
        <v>Overweight</v>
      </c>
      <c r="D1087" s="15">
        <v>4.17</v>
      </c>
      <c r="E1087" s="15" t="str" cm="1">
        <f t="array" ref="E1087">_xlfn.IFS(Medical_Examinations!$D1087&gt;6.5,"Diabetes",Medical_Examinations!$D1087&gt;5.7,"Prediabetes",TRUE,"Normal")</f>
        <v>Normal</v>
      </c>
      <c r="F1087" s="15" t="s">
        <v>10</v>
      </c>
      <c r="G1087" s="15" t="s">
        <v>9</v>
      </c>
      <c r="H1087" s="15" t="s">
        <v>19</v>
      </c>
      <c r="I1087" s="15">
        <v>1</v>
      </c>
      <c r="J1087" s="16" t="s">
        <v>9</v>
      </c>
    </row>
    <row r="1088" spans="1:10" x14ac:dyDescent="0.3">
      <c r="A1088" s="11" t="s">
        <v>1097</v>
      </c>
      <c r="B1088" s="12">
        <v>36.630000000000003</v>
      </c>
      <c r="C1088" s="12" t="str" cm="1">
        <f t="array" ref="C1088">_xlfn.IFS(Medical_Examinations!$B1088&gt;=30,"Obesity",Medical_Examinations!$B1088&gt;=25,"Overweight",Medical_Examinations!$B1088&gt;=18.5,"Normal Weight",TRUE,"Underweight")</f>
        <v>Obesity</v>
      </c>
      <c r="D1088" s="12">
        <v>11.42</v>
      </c>
      <c r="E1088" s="12" t="str" cm="1">
        <f t="array" ref="E1088">_xlfn.IFS(Medical_Examinations!$D1088&gt;6.5,"Diabetes",Medical_Examinations!$D1088&gt;5.7,"Prediabetes",TRUE,"Normal")</f>
        <v>Diabetes</v>
      </c>
      <c r="F1088" s="12" t="s">
        <v>9</v>
      </c>
      <c r="G1088" s="12" t="s">
        <v>9</v>
      </c>
      <c r="H1088" s="12" t="s">
        <v>9</v>
      </c>
      <c r="I1088" s="12">
        <v>2</v>
      </c>
      <c r="J1088" s="13" t="s">
        <v>9</v>
      </c>
    </row>
    <row r="1089" spans="1:10" x14ac:dyDescent="0.3">
      <c r="A1089" s="14" t="s">
        <v>1098</v>
      </c>
      <c r="B1089" s="15">
        <v>33.344999999999999</v>
      </c>
      <c r="C1089" s="15" t="str" cm="1">
        <f t="array" ref="C1089">_xlfn.IFS(Medical_Examinations!$B1089&gt;=30,"Obesity",Medical_Examinations!$B1089&gt;=25,"Overweight",Medical_Examinations!$B1089&gt;=18.5,"Normal Weight",TRUE,"Underweight")</f>
        <v>Obesity</v>
      </c>
      <c r="D1089" s="15">
        <v>7.33</v>
      </c>
      <c r="E1089" s="15" t="str" cm="1">
        <f t="array" ref="E1089">_xlfn.IFS(Medical_Examinations!$D1089&gt;6.5,"Diabetes",Medical_Examinations!$D1089&gt;5.7,"Prediabetes",TRUE,"Normal")</f>
        <v>Diabetes</v>
      </c>
      <c r="F1089" s="15" t="s">
        <v>9</v>
      </c>
      <c r="G1089" s="15" t="s">
        <v>9</v>
      </c>
      <c r="H1089" s="15" t="s">
        <v>9</v>
      </c>
      <c r="I1089" s="15">
        <v>2</v>
      </c>
      <c r="J1089" s="16" t="s">
        <v>9</v>
      </c>
    </row>
    <row r="1090" spans="1:10" x14ac:dyDescent="0.3">
      <c r="A1090" s="11" t="s">
        <v>1099</v>
      </c>
      <c r="B1090" s="12">
        <v>27.11</v>
      </c>
      <c r="C1090" s="12" t="str" cm="1">
        <f t="array" ref="C1090">_xlfn.IFS(Medical_Examinations!$B1090&gt;=30,"Obesity",Medical_Examinations!$B1090&gt;=25,"Overweight",Medical_Examinations!$B1090&gt;=18.5,"Normal Weight",TRUE,"Underweight")</f>
        <v>Overweight</v>
      </c>
      <c r="D1090" s="12">
        <v>6.7</v>
      </c>
      <c r="E1090" s="12" t="str" cm="1">
        <f t="array" ref="E1090">_xlfn.IFS(Medical_Examinations!$D1090&gt;6.5,"Diabetes",Medical_Examinations!$D1090&gt;5.7,"Prediabetes",TRUE,"Normal")</f>
        <v>Diabetes</v>
      </c>
      <c r="F1090" s="12" t="s">
        <v>9</v>
      </c>
      <c r="G1090" s="12" t="s">
        <v>9</v>
      </c>
      <c r="H1090" s="12" t="s">
        <v>9</v>
      </c>
      <c r="I1090" s="12">
        <v>0</v>
      </c>
      <c r="J1090" s="13" t="s">
        <v>9</v>
      </c>
    </row>
    <row r="1091" spans="1:10" x14ac:dyDescent="0.3">
      <c r="A1091" s="14" t="s">
        <v>1100</v>
      </c>
      <c r="B1091" s="15">
        <v>26.6</v>
      </c>
      <c r="C1091" s="15" t="str" cm="1">
        <f t="array" ref="C1091">_xlfn.IFS(Medical_Examinations!$B1091&gt;=30,"Obesity",Medical_Examinations!$B1091&gt;=25,"Overweight",Medical_Examinations!$B1091&gt;=18.5,"Normal Weight",TRUE,"Underweight")</f>
        <v>Overweight</v>
      </c>
      <c r="D1091" s="15">
        <v>5.27</v>
      </c>
      <c r="E1091" s="15" t="str" cm="1">
        <f t="array" ref="E1091">_xlfn.IFS(Medical_Examinations!$D1091&gt;6.5,"Diabetes",Medical_Examinations!$D1091&gt;5.7,"Prediabetes",TRUE,"Normal")</f>
        <v>Normal</v>
      </c>
      <c r="F1091" s="15" t="s">
        <v>10</v>
      </c>
      <c r="G1091" s="15" t="s">
        <v>9</v>
      </c>
      <c r="H1091" s="15" t="s">
        <v>19</v>
      </c>
      <c r="I1091" s="15">
        <v>1</v>
      </c>
      <c r="J1091" s="16" t="s">
        <v>9</v>
      </c>
    </row>
    <row r="1092" spans="1:10" x14ac:dyDescent="0.3">
      <c r="A1092" s="11" t="s">
        <v>1101</v>
      </c>
      <c r="B1092" s="12">
        <v>30.41</v>
      </c>
      <c r="C1092" s="12" t="str" cm="1">
        <f t="array" ref="C1092">_xlfn.IFS(Medical_Examinations!$B1092&gt;=30,"Obesity",Medical_Examinations!$B1092&gt;=25,"Overweight",Medical_Examinations!$B1092&gt;=18.5,"Normal Weight",TRUE,"Underweight")</f>
        <v>Obesity</v>
      </c>
      <c r="D1092" s="12">
        <v>7.72</v>
      </c>
      <c r="E1092" s="12" t="str" cm="1">
        <f t="array" ref="E1092">_xlfn.IFS(Medical_Examinations!$D1092&gt;6.5,"Diabetes",Medical_Examinations!$D1092&gt;5.7,"Prediabetes",TRUE,"Normal")</f>
        <v>Diabetes</v>
      </c>
      <c r="F1092" s="12" t="s">
        <v>9</v>
      </c>
      <c r="G1092" s="12" t="s">
        <v>9</v>
      </c>
      <c r="H1092" s="12" t="s">
        <v>9</v>
      </c>
      <c r="I1092" s="12">
        <v>0</v>
      </c>
      <c r="J1092" s="13" t="s">
        <v>9</v>
      </c>
    </row>
    <row r="1093" spans="1:10" x14ac:dyDescent="0.3">
      <c r="A1093" s="14" t="s">
        <v>1102</v>
      </c>
      <c r="B1093" s="15">
        <v>28.98</v>
      </c>
      <c r="C1093" s="15" t="str" cm="1">
        <f t="array" ref="C1093">_xlfn.IFS(Medical_Examinations!$B1093&gt;=30,"Obesity",Medical_Examinations!$B1093&gt;=25,"Overweight",Medical_Examinations!$B1093&gt;=18.5,"Normal Weight",TRUE,"Underweight")</f>
        <v>Overweight</v>
      </c>
      <c r="D1093" s="15">
        <v>8.68</v>
      </c>
      <c r="E1093" s="15" t="str" cm="1">
        <f t="array" ref="E1093">_xlfn.IFS(Medical_Examinations!$D1093&gt;6.5,"Diabetes",Medical_Examinations!$D1093&gt;5.7,"Prediabetes",TRUE,"Normal")</f>
        <v>Diabetes</v>
      </c>
      <c r="F1093" s="15" t="s">
        <v>9</v>
      </c>
      <c r="G1093" s="15" t="s">
        <v>9</v>
      </c>
      <c r="H1093" s="15" t="s">
        <v>9</v>
      </c>
      <c r="I1093" s="15">
        <v>2</v>
      </c>
      <c r="J1093" s="16" t="s">
        <v>9</v>
      </c>
    </row>
    <row r="1094" spans="1:10" x14ac:dyDescent="0.3">
      <c r="A1094" s="11" t="s">
        <v>1103</v>
      </c>
      <c r="B1094" s="12">
        <v>31.24</v>
      </c>
      <c r="C1094" s="12" t="str" cm="1">
        <f t="array" ref="C1094">_xlfn.IFS(Medical_Examinations!$B1094&gt;=30,"Obesity",Medical_Examinations!$B1094&gt;=25,"Overweight",Medical_Examinations!$B1094&gt;=18.5,"Normal Weight",TRUE,"Underweight")</f>
        <v>Obesity</v>
      </c>
      <c r="D1094" s="12">
        <v>9.8000000000000007</v>
      </c>
      <c r="E1094" s="12" t="str" cm="1">
        <f t="array" ref="E1094">_xlfn.IFS(Medical_Examinations!$D1094&gt;6.5,"Diabetes",Medical_Examinations!$D1094&gt;5.7,"Prediabetes",TRUE,"Normal")</f>
        <v>Diabetes</v>
      </c>
      <c r="F1094" s="12" t="s">
        <v>9</v>
      </c>
      <c r="G1094" s="12" t="s">
        <v>9</v>
      </c>
      <c r="H1094" s="12" t="s">
        <v>9</v>
      </c>
      <c r="I1094" s="12">
        <v>0</v>
      </c>
      <c r="J1094" s="13" t="s">
        <v>9</v>
      </c>
    </row>
    <row r="1095" spans="1:10" x14ac:dyDescent="0.3">
      <c r="A1095" s="14" t="s">
        <v>1104</v>
      </c>
      <c r="B1095" s="15">
        <v>31.54</v>
      </c>
      <c r="C1095" s="15" t="str" cm="1">
        <f t="array" ref="C1095">_xlfn.IFS(Medical_Examinations!$B1095&gt;=30,"Obesity",Medical_Examinations!$B1095&gt;=25,"Overweight",Medical_Examinations!$B1095&gt;=18.5,"Normal Weight",TRUE,"Underweight")</f>
        <v>Obesity</v>
      </c>
      <c r="D1095" s="15">
        <v>4.4400000000000004</v>
      </c>
      <c r="E1095" s="15" t="str" cm="1">
        <f t="array" ref="E1095">_xlfn.IFS(Medical_Examinations!$D1095&gt;6.5,"Diabetes",Medical_Examinations!$D1095&gt;5.7,"Prediabetes",TRUE,"Normal")</f>
        <v>Normal</v>
      </c>
      <c r="F1095" s="15" t="s">
        <v>9</v>
      </c>
      <c r="G1095" s="15" t="s">
        <v>9</v>
      </c>
      <c r="H1095" s="15" t="s">
        <v>9</v>
      </c>
      <c r="I1095" s="15">
        <v>0</v>
      </c>
      <c r="J1095" s="16" t="s">
        <v>9</v>
      </c>
    </row>
    <row r="1096" spans="1:10" x14ac:dyDescent="0.3">
      <c r="A1096" s="11" t="s">
        <v>1105</v>
      </c>
      <c r="B1096" s="12">
        <v>38.6</v>
      </c>
      <c r="C1096" s="12" t="str" cm="1">
        <f t="array" ref="C1096">_xlfn.IFS(Medical_Examinations!$B1096&gt;=30,"Obesity",Medical_Examinations!$B1096&gt;=25,"Overweight",Medical_Examinations!$B1096&gt;=18.5,"Normal Weight",TRUE,"Underweight")</f>
        <v>Obesity</v>
      </c>
      <c r="D1096" s="12">
        <v>7.19</v>
      </c>
      <c r="E1096" s="12" t="str" cm="1">
        <f t="array" ref="E1096">_xlfn.IFS(Medical_Examinations!$D1096&gt;6.5,"Diabetes",Medical_Examinations!$D1096&gt;5.7,"Prediabetes",TRUE,"Normal")</f>
        <v>Diabetes</v>
      </c>
      <c r="F1096" s="12" t="s">
        <v>10</v>
      </c>
      <c r="G1096" s="12" t="s">
        <v>9</v>
      </c>
      <c r="H1096" s="12" t="s">
        <v>9</v>
      </c>
      <c r="I1096" s="12">
        <v>2</v>
      </c>
      <c r="J1096" s="13" t="s">
        <v>9</v>
      </c>
    </row>
    <row r="1097" spans="1:10" x14ac:dyDescent="0.3">
      <c r="A1097" s="14" t="s">
        <v>1106</v>
      </c>
      <c r="B1097" s="15">
        <v>37.950000000000003</v>
      </c>
      <c r="C1097" s="15" t="str" cm="1">
        <f t="array" ref="C1097">_xlfn.IFS(Medical_Examinations!$B1097&gt;=30,"Obesity",Medical_Examinations!$B1097&gt;=25,"Overweight",Medical_Examinations!$B1097&gt;=18.5,"Normal Weight",TRUE,"Underweight")</f>
        <v>Obesity</v>
      </c>
      <c r="D1097" s="15">
        <v>6.06</v>
      </c>
      <c r="E1097" s="15" t="str" cm="1">
        <f t="array" ref="E1097">_xlfn.IFS(Medical_Examinations!$D1097&gt;6.5,"Diabetes",Medical_Examinations!$D1097&gt;5.7,"Prediabetes",TRUE,"Normal")</f>
        <v>Prediabetes</v>
      </c>
      <c r="F1097" s="15" t="s">
        <v>9</v>
      </c>
      <c r="G1097" s="15" t="s">
        <v>9</v>
      </c>
      <c r="H1097" s="15" t="s">
        <v>9</v>
      </c>
      <c r="I1097" s="15">
        <v>0</v>
      </c>
      <c r="J1097" s="16" t="s">
        <v>9</v>
      </c>
    </row>
    <row r="1098" spans="1:10" x14ac:dyDescent="0.3">
      <c r="A1098" s="11" t="s">
        <v>1107</v>
      </c>
      <c r="B1098" s="12">
        <v>38.97</v>
      </c>
      <c r="C1098" s="12" t="str" cm="1">
        <f t="array" ref="C1098">_xlfn.IFS(Medical_Examinations!$B1098&gt;=30,"Obesity",Medical_Examinations!$B1098&gt;=25,"Overweight",Medical_Examinations!$B1098&gt;=18.5,"Normal Weight",TRUE,"Underweight")</f>
        <v>Obesity</v>
      </c>
      <c r="D1098" s="12">
        <v>5.12</v>
      </c>
      <c r="E1098" s="12" t="str" cm="1">
        <f t="array" ref="E1098">_xlfn.IFS(Medical_Examinations!$D1098&gt;6.5,"Diabetes",Medical_Examinations!$D1098&gt;5.7,"Prediabetes",TRUE,"Normal")</f>
        <v>Normal</v>
      </c>
      <c r="F1098" s="12" t="s">
        <v>9</v>
      </c>
      <c r="G1098" s="12" t="s">
        <v>9</v>
      </c>
      <c r="H1098" s="12" t="s">
        <v>9</v>
      </c>
      <c r="I1098" s="12">
        <v>0</v>
      </c>
      <c r="J1098" s="13" t="s">
        <v>9</v>
      </c>
    </row>
    <row r="1099" spans="1:10" x14ac:dyDescent="0.3">
      <c r="A1099" s="14" t="s">
        <v>1108</v>
      </c>
      <c r="B1099" s="15">
        <v>21.2</v>
      </c>
      <c r="C1099" s="15" t="str" cm="1">
        <f t="array" ref="C1099">_xlfn.IFS(Medical_Examinations!$B1099&gt;=30,"Obesity",Medical_Examinations!$B1099&gt;=25,"Overweight",Medical_Examinations!$B1099&gt;=18.5,"Normal Weight",TRUE,"Underweight")</f>
        <v>Normal Weight</v>
      </c>
      <c r="D1099" s="15">
        <v>10.72</v>
      </c>
      <c r="E1099" s="15" t="str" cm="1">
        <f t="array" ref="E1099">_xlfn.IFS(Medical_Examinations!$D1099&gt;6.5,"Diabetes",Medical_Examinations!$D1099&gt;5.7,"Prediabetes",TRUE,"Normal")</f>
        <v>Diabetes</v>
      </c>
      <c r="F1099" s="15" t="s">
        <v>9</v>
      </c>
      <c r="G1099" s="15" t="s">
        <v>9</v>
      </c>
      <c r="H1099" s="15" t="s">
        <v>9</v>
      </c>
      <c r="I1099" s="15">
        <v>0</v>
      </c>
      <c r="J1099" s="16" t="s">
        <v>9</v>
      </c>
    </row>
    <row r="1100" spans="1:10" x14ac:dyDescent="0.3">
      <c r="A1100" s="11" t="s">
        <v>1109</v>
      </c>
      <c r="B1100" s="12">
        <v>23.96</v>
      </c>
      <c r="C1100" s="12" t="str" cm="1">
        <f t="array" ref="C1100">_xlfn.IFS(Medical_Examinations!$B1100&gt;=30,"Obesity",Medical_Examinations!$B1100&gt;=25,"Overweight",Medical_Examinations!$B1100&gt;=18.5,"Normal Weight",TRUE,"Underweight")</f>
        <v>Normal Weight</v>
      </c>
      <c r="D1100" s="12">
        <v>9.58</v>
      </c>
      <c r="E1100" s="12" t="str" cm="1">
        <f t="array" ref="E1100">_xlfn.IFS(Medical_Examinations!$D1100&gt;6.5,"Diabetes",Medical_Examinations!$D1100&gt;5.7,"Prediabetes",TRUE,"Normal")</f>
        <v>Diabetes</v>
      </c>
      <c r="F1100" s="12" t="s">
        <v>10</v>
      </c>
      <c r="G1100" s="12" t="s">
        <v>9</v>
      </c>
      <c r="H1100" s="12" t="s">
        <v>19</v>
      </c>
      <c r="I1100" s="12">
        <v>1</v>
      </c>
      <c r="J1100" s="13" t="s">
        <v>9</v>
      </c>
    </row>
    <row r="1101" spans="1:10" x14ac:dyDescent="0.3">
      <c r="A1101" s="14" t="s">
        <v>1110</v>
      </c>
      <c r="B1101" s="15">
        <v>35.93</v>
      </c>
      <c r="C1101" s="15" t="str" cm="1">
        <f t="array" ref="C1101">_xlfn.IFS(Medical_Examinations!$B1101&gt;=30,"Obesity",Medical_Examinations!$B1101&gt;=25,"Overweight",Medical_Examinations!$B1101&gt;=18.5,"Normal Weight",TRUE,"Underweight")</f>
        <v>Obesity</v>
      </c>
      <c r="D1101" s="15">
        <v>6.4</v>
      </c>
      <c r="E1101" s="15" t="str" cm="1">
        <f t="array" ref="E1101">_xlfn.IFS(Medical_Examinations!$D1101&gt;6.5,"Diabetes",Medical_Examinations!$D1101&gt;5.7,"Prediabetes",TRUE,"Normal")</f>
        <v>Prediabetes</v>
      </c>
      <c r="F1101" s="15" t="s">
        <v>10</v>
      </c>
      <c r="G1101" s="15" t="s">
        <v>9</v>
      </c>
      <c r="H1101" s="15" t="s">
        <v>9</v>
      </c>
      <c r="I1101" s="15">
        <v>1</v>
      </c>
      <c r="J1101" s="16" t="s">
        <v>9</v>
      </c>
    </row>
    <row r="1102" spans="1:10" x14ac:dyDescent="0.3">
      <c r="A1102" s="11" t="s">
        <v>1111</v>
      </c>
      <c r="B1102" s="12">
        <v>26.11</v>
      </c>
      <c r="C1102" s="12" t="str" cm="1">
        <f t="array" ref="C1102">_xlfn.IFS(Medical_Examinations!$B1102&gt;=30,"Obesity",Medical_Examinations!$B1102&gt;=25,"Overweight",Medical_Examinations!$B1102&gt;=18.5,"Normal Weight",TRUE,"Underweight")</f>
        <v>Overweight</v>
      </c>
      <c r="D1102" s="12">
        <v>6.8</v>
      </c>
      <c r="E1102" s="12" t="str" cm="1">
        <f t="array" ref="E1102">_xlfn.IFS(Medical_Examinations!$D1102&gt;6.5,"Diabetes",Medical_Examinations!$D1102&gt;5.7,"Prediabetes",TRUE,"Normal")</f>
        <v>Diabetes</v>
      </c>
      <c r="F1102" s="12" t="s">
        <v>10</v>
      </c>
      <c r="G1102" s="12" t="s">
        <v>9</v>
      </c>
      <c r="H1102" s="12" t="s">
        <v>9</v>
      </c>
      <c r="I1102" s="12">
        <v>2</v>
      </c>
      <c r="J1102" s="13" t="s">
        <v>9</v>
      </c>
    </row>
    <row r="1103" spans="1:10" x14ac:dyDescent="0.3">
      <c r="A1103" s="14" t="s">
        <v>1112</v>
      </c>
      <c r="B1103" s="15">
        <v>32.299999999999997</v>
      </c>
      <c r="C1103" s="15" t="str" cm="1">
        <f t="array" ref="C1103">_xlfn.IFS(Medical_Examinations!$B1103&gt;=30,"Obesity",Medical_Examinations!$B1103&gt;=25,"Overweight",Medical_Examinations!$B1103&gt;=18.5,"Normal Weight",TRUE,"Underweight")</f>
        <v>Obesity</v>
      </c>
      <c r="D1103" s="15">
        <v>9.48</v>
      </c>
      <c r="E1103" s="15" t="str" cm="1">
        <f t="array" ref="E1103">_xlfn.IFS(Medical_Examinations!$D1103&gt;6.5,"Diabetes",Medical_Examinations!$D1103&gt;5.7,"Prediabetes",TRUE,"Normal")</f>
        <v>Diabetes</v>
      </c>
      <c r="F1103" s="15" t="s">
        <v>9</v>
      </c>
      <c r="G1103" s="15" t="s">
        <v>9</v>
      </c>
      <c r="H1103" s="15" t="s">
        <v>9</v>
      </c>
      <c r="I1103" s="15">
        <v>2</v>
      </c>
      <c r="J1103" s="16" t="s">
        <v>9</v>
      </c>
    </row>
    <row r="1104" spans="1:10" x14ac:dyDescent="0.3">
      <c r="A1104" s="11" t="s">
        <v>1113</v>
      </c>
      <c r="B1104" s="12">
        <v>28.69</v>
      </c>
      <c r="C1104" s="12" t="str" cm="1">
        <f t="array" ref="C1104">_xlfn.IFS(Medical_Examinations!$B1104&gt;=30,"Obesity",Medical_Examinations!$B1104&gt;=25,"Overweight",Medical_Examinations!$B1104&gt;=18.5,"Normal Weight",TRUE,"Underweight")</f>
        <v>Overweight</v>
      </c>
      <c r="D1104" s="12">
        <v>7.45</v>
      </c>
      <c r="E1104" s="12" t="str" cm="1">
        <f t="array" ref="E1104">_xlfn.IFS(Medical_Examinations!$D1104&gt;6.5,"Diabetes",Medical_Examinations!$D1104&gt;5.7,"Prediabetes",TRUE,"Normal")</f>
        <v>Diabetes</v>
      </c>
      <c r="F1104" s="12" t="s">
        <v>9</v>
      </c>
      <c r="G1104" s="12" t="s">
        <v>9</v>
      </c>
      <c r="H1104" s="12" t="s">
        <v>9</v>
      </c>
      <c r="I1104" s="12">
        <v>2</v>
      </c>
      <c r="J1104" s="13" t="s">
        <v>9</v>
      </c>
    </row>
    <row r="1105" spans="1:10" x14ac:dyDescent="0.3">
      <c r="A1105" s="14" t="s">
        <v>1114</v>
      </c>
      <c r="B1105" s="15">
        <v>31.28</v>
      </c>
      <c r="C1105" s="15" t="str" cm="1">
        <f t="array" ref="C1105">_xlfn.IFS(Medical_Examinations!$B1105&gt;=30,"Obesity",Medical_Examinations!$B1105&gt;=25,"Overweight",Medical_Examinations!$B1105&gt;=18.5,"Normal Weight",TRUE,"Underweight")</f>
        <v>Obesity</v>
      </c>
      <c r="D1105" s="15">
        <v>6.94</v>
      </c>
      <c r="E1105" s="15" t="str" cm="1">
        <f t="array" ref="E1105">_xlfn.IFS(Medical_Examinations!$D1105&gt;6.5,"Diabetes",Medical_Examinations!$D1105&gt;5.7,"Prediabetes",TRUE,"Normal")</f>
        <v>Diabetes</v>
      </c>
      <c r="F1105" s="15" t="s">
        <v>10</v>
      </c>
      <c r="G1105" s="15" t="s">
        <v>9</v>
      </c>
      <c r="H1105" s="15" t="s">
        <v>9</v>
      </c>
      <c r="I1105" s="15">
        <v>1</v>
      </c>
      <c r="J1105" s="16" t="s">
        <v>9</v>
      </c>
    </row>
    <row r="1106" spans="1:10" x14ac:dyDescent="0.3">
      <c r="A1106" s="11" t="s">
        <v>1115</v>
      </c>
      <c r="B1106" s="12">
        <v>30.21</v>
      </c>
      <c r="C1106" s="12" t="str" cm="1">
        <f t="array" ref="C1106">_xlfn.IFS(Medical_Examinations!$B1106&gt;=30,"Obesity",Medical_Examinations!$B1106&gt;=25,"Overweight",Medical_Examinations!$B1106&gt;=18.5,"Normal Weight",TRUE,"Underweight")</f>
        <v>Obesity</v>
      </c>
      <c r="D1106" s="12">
        <v>7.83</v>
      </c>
      <c r="E1106" s="12" t="str" cm="1">
        <f t="array" ref="E1106">_xlfn.IFS(Medical_Examinations!$D1106&gt;6.5,"Diabetes",Medical_Examinations!$D1106&gt;5.7,"Prediabetes",TRUE,"Normal")</f>
        <v>Diabetes</v>
      </c>
      <c r="F1106" s="12" t="s">
        <v>9</v>
      </c>
      <c r="G1106" s="12" t="s">
        <v>9</v>
      </c>
      <c r="H1106" s="12" t="s">
        <v>9</v>
      </c>
      <c r="I1106" s="12">
        <v>0</v>
      </c>
      <c r="J1106" s="13" t="s">
        <v>9</v>
      </c>
    </row>
    <row r="1107" spans="1:10" x14ac:dyDescent="0.3">
      <c r="A1107" s="14" t="s">
        <v>1116</v>
      </c>
      <c r="B1107" s="15">
        <v>38.28</v>
      </c>
      <c r="C1107" s="15" t="str" cm="1">
        <f t="array" ref="C1107">_xlfn.IFS(Medical_Examinations!$B1107&gt;=30,"Obesity",Medical_Examinations!$B1107&gt;=25,"Overweight",Medical_Examinations!$B1107&gt;=18.5,"Normal Weight",TRUE,"Underweight")</f>
        <v>Obesity</v>
      </c>
      <c r="D1107" s="15">
        <v>10.17</v>
      </c>
      <c r="E1107" s="15" t="str" cm="1">
        <f t="array" ref="E1107">_xlfn.IFS(Medical_Examinations!$D1107&gt;6.5,"Diabetes",Medical_Examinations!$D1107&gt;5.7,"Prediabetes",TRUE,"Normal")</f>
        <v>Diabetes</v>
      </c>
      <c r="F1107" s="15" t="s">
        <v>10</v>
      </c>
      <c r="G1107" s="15" t="s">
        <v>9</v>
      </c>
      <c r="H1107" s="15" t="s">
        <v>9</v>
      </c>
      <c r="I1107" s="15">
        <v>0</v>
      </c>
      <c r="J1107" s="16" t="s">
        <v>9</v>
      </c>
    </row>
    <row r="1108" spans="1:10" x14ac:dyDescent="0.3">
      <c r="A1108" s="11" t="s">
        <v>1117</v>
      </c>
      <c r="B1108" s="12">
        <v>29.9</v>
      </c>
      <c r="C1108" s="12" t="str" cm="1">
        <f t="array" ref="C1108">_xlfn.IFS(Medical_Examinations!$B1108&gt;=30,"Obesity",Medical_Examinations!$B1108&gt;=25,"Overweight",Medical_Examinations!$B1108&gt;=18.5,"Normal Weight",TRUE,"Underweight")</f>
        <v>Overweight</v>
      </c>
      <c r="D1108" s="12">
        <v>8.9600000000000009</v>
      </c>
      <c r="E1108" s="12" t="str" cm="1">
        <f t="array" ref="E1108">_xlfn.IFS(Medical_Examinations!$D1108&gt;6.5,"Diabetes",Medical_Examinations!$D1108&gt;5.7,"Prediabetes",TRUE,"Normal")</f>
        <v>Diabetes</v>
      </c>
      <c r="F1108" s="12" t="s">
        <v>10</v>
      </c>
      <c r="G1108" s="12" t="s">
        <v>9</v>
      </c>
      <c r="H1108" s="12" t="s">
        <v>9</v>
      </c>
      <c r="I1108" s="12">
        <v>0</v>
      </c>
      <c r="J1108" s="13" t="s">
        <v>9</v>
      </c>
    </row>
    <row r="1109" spans="1:10" x14ac:dyDescent="0.3">
      <c r="A1109" s="14" t="s">
        <v>1118</v>
      </c>
      <c r="B1109" s="15">
        <v>23.18</v>
      </c>
      <c r="C1109" s="15" t="str" cm="1">
        <f t="array" ref="C1109">_xlfn.IFS(Medical_Examinations!$B1109&gt;=30,"Obesity",Medical_Examinations!$B1109&gt;=25,"Overweight",Medical_Examinations!$B1109&gt;=18.5,"Normal Weight",TRUE,"Underweight")</f>
        <v>Normal Weight</v>
      </c>
      <c r="D1109" s="15">
        <v>6.96</v>
      </c>
      <c r="E1109" s="15" t="str" cm="1">
        <f t="array" ref="E1109">_xlfn.IFS(Medical_Examinations!$D1109&gt;6.5,"Diabetes",Medical_Examinations!$D1109&gt;5.7,"Prediabetes",TRUE,"Normal")</f>
        <v>Diabetes</v>
      </c>
      <c r="F1109" s="15" t="s">
        <v>10</v>
      </c>
      <c r="G1109" s="15" t="s">
        <v>9</v>
      </c>
      <c r="H1109" s="15" t="s">
        <v>9</v>
      </c>
      <c r="I1109" s="15">
        <v>2</v>
      </c>
      <c r="J1109" s="16" t="s">
        <v>9</v>
      </c>
    </row>
    <row r="1110" spans="1:10" x14ac:dyDescent="0.3">
      <c r="A1110" s="11" t="s">
        <v>1119</v>
      </c>
      <c r="B1110" s="12">
        <v>33.020000000000003</v>
      </c>
      <c r="C1110" s="12" t="str" cm="1">
        <f t="array" ref="C1110">_xlfn.IFS(Medical_Examinations!$B1110&gt;=30,"Obesity",Medical_Examinations!$B1110&gt;=25,"Overweight",Medical_Examinations!$B1110&gt;=18.5,"Normal Weight",TRUE,"Underweight")</f>
        <v>Obesity</v>
      </c>
      <c r="D1110" s="12">
        <v>5.07</v>
      </c>
      <c r="E1110" s="12" t="str" cm="1">
        <f t="array" ref="E1110">_xlfn.IFS(Medical_Examinations!$D1110&gt;6.5,"Diabetes",Medical_Examinations!$D1110&gt;5.7,"Prediabetes",TRUE,"Normal")</f>
        <v>Normal</v>
      </c>
      <c r="F1110" s="12" t="s">
        <v>10</v>
      </c>
      <c r="G1110" s="12" t="s">
        <v>9</v>
      </c>
      <c r="H1110" s="12" t="s">
        <v>9</v>
      </c>
      <c r="I1110" s="12">
        <v>0</v>
      </c>
      <c r="J1110" s="13" t="s">
        <v>9</v>
      </c>
    </row>
    <row r="1111" spans="1:10" x14ac:dyDescent="0.3">
      <c r="A1111" s="14" t="s">
        <v>1120</v>
      </c>
      <c r="B1111" s="15">
        <v>27.29</v>
      </c>
      <c r="C1111" s="15" t="str" cm="1">
        <f t="array" ref="C1111">_xlfn.IFS(Medical_Examinations!$B1111&gt;=30,"Obesity",Medical_Examinations!$B1111&gt;=25,"Overweight",Medical_Examinations!$B1111&gt;=18.5,"Normal Weight",TRUE,"Underweight")</f>
        <v>Overweight</v>
      </c>
      <c r="D1111" s="15">
        <v>5.85</v>
      </c>
      <c r="E1111" s="15" t="str" cm="1">
        <f t="array" ref="E1111">_xlfn.IFS(Medical_Examinations!$D1111&gt;6.5,"Diabetes",Medical_Examinations!$D1111&gt;5.7,"Prediabetes",TRUE,"Normal")</f>
        <v>Prediabetes</v>
      </c>
      <c r="F1111" s="15" t="s">
        <v>9</v>
      </c>
      <c r="G1111" s="15" t="s">
        <v>9</v>
      </c>
      <c r="H1111" s="15" t="s">
        <v>9</v>
      </c>
      <c r="I1111" s="15">
        <v>2</v>
      </c>
      <c r="J1111" s="16" t="s">
        <v>9</v>
      </c>
    </row>
    <row r="1112" spans="1:10" x14ac:dyDescent="0.3">
      <c r="A1112" s="11" t="s">
        <v>1121</v>
      </c>
      <c r="B1112" s="12">
        <v>23.18</v>
      </c>
      <c r="C1112" s="12" t="str" cm="1">
        <f t="array" ref="C1112">_xlfn.IFS(Medical_Examinations!$B1112&gt;=30,"Obesity",Medical_Examinations!$B1112&gt;=25,"Overweight",Medical_Examinations!$B1112&gt;=18.5,"Normal Weight",TRUE,"Underweight")</f>
        <v>Normal Weight</v>
      </c>
      <c r="D1112" s="12">
        <v>10.56</v>
      </c>
      <c r="E1112" s="12" t="str" cm="1">
        <f t="array" ref="E1112">_xlfn.IFS(Medical_Examinations!$D1112&gt;6.5,"Diabetes",Medical_Examinations!$D1112&gt;5.7,"Prediabetes",TRUE,"Normal")</f>
        <v>Diabetes</v>
      </c>
      <c r="F1112" s="12" t="s">
        <v>9</v>
      </c>
      <c r="G1112" s="12" t="s">
        <v>9</v>
      </c>
      <c r="H1112" s="12" t="s">
        <v>9</v>
      </c>
      <c r="I1112" s="12">
        <v>2</v>
      </c>
      <c r="J1112" s="13" t="s">
        <v>9</v>
      </c>
    </row>
    <row r="1113" spans="1:10" x14ac:dyDescent="0.3">
      <c r="A1113" s="14" t="s">
        <v>1122</v>
      </c>
      <c r="B1113" s="15">
        <v>32.659999999999997</v>
      </c>
      <c r="C1113" s="15" t="str" cm="1">
        <f t="array" ref="C1113">_xlfn.IFS(Medical_Examinations!$B1113&gt;=30,"Obesity",Medical_Examinations!$B1113&gt;=25,"Overweight",Medical_Examinations!$B1113&gt;=18.5,"Normal Weight",TRUE,"Underweight")</f>
        <v>Obesity</v>
      </c>
      <c r="D1113" s="15">
        <v>8.92</v>
      </c>
      <c r="E1113" s="15" t="str" cm="1">
        <f t="array" ref="E1113">_xlfn.IFS(Medical_Examinations!$D1113&gt;6.5,"Diabetes",Medical_Examinations!$D1113&gt;5.7,"Prediabetes",TRUE,"Normal")</f>
        <v>Diabetes</v>
      </c>
      <c r="F1113" s="15" t="s">
        <v>10</v>
      </c>
      <c r="G1113" s="15" t="s">
        <v>9</v>
      </c>
      <c r="H1113" s="15" t="s">
        <v>9</v>
      </c>
      <c r="I1113" s="15">
        <v>0</v>
      </c>
      <c r="J1113" s="16" t="s">
        <v>9</v>
      </c>
    </row>
    <row r="1114" spans="1:10" x14ac:dyDescent="0.3">
      <c r="A1114" s="11" t="s">
        <v>1123</v>
      </c>
      <c r="B1114" s="12">
        <v>30.78</v>
      </c>
      <c r="C1114" s="12" t="str" cm="1">
        <f t="array" ref="C1114">_xlfn.IFS(Medical_Examinations!$B1114&gt;=30,"Obesity",Medical_Examinations!$B1114&gt;=25,"Overweight",Medical_Examinations!$B1114&gt;=18.5,"Normal Weight",TRUE,"Underweight")</f>
        <v>Obesity</v>
      </c>
      <c r="D1114" s="12">
        <v>8.6300000000000008</v>
      </c>
      <c r="E1114" s="12" t="str" cm="1">
        <f t="array" ref="E1114">_xlfn.IFS(Medical_Examinations!$D1114&gt;6.5,"Diabetes",Medical_Examinations!$D1114&gt;5.7,"Prediabetes",TRUE,"Normal")</f>
        <v>Diabetes</v>
      </c>
      <c r="F1114" s="12" t="s">
        <v>9</v>
      </c>
      <c r="G1114" s="12" t="s">
        <v>9</v>
      </c>
      <c r="H1114" s="12" t="s">
        <v>9</v>
      </c>
      <c r="I1114" s="12">
        <v>0</v>
      </c>
      <c r="J1114" s="13" t="s">
        <v>9</v>
      </c>
    </row>
    <row r="1115" spans="1:10" x14ac:dyDescent="0.3">
      <c r="A1115" s="14" t="s">
        <v>1124</v>
      </c>
      <c r="B1115" s="15">
        <v>47.2</v>
      </c>
      <c r="C1115" s="15" t="str" cm="1">
        <f t="array" ref="C1115">_xlfn.IFS(Medical_Examinations!$B1115&gt;=30,"Obesity",Medical_Examinations!$B1115&gt;=25,"Overweight",Medical_Examinations!$B1115&gt;=18.5,"Normal Weight",TRUE,"Underweight")</f>
        <v>Obesity</v>
      </c>
      <c r="D1115" s="15">
        <v>6.29</v>
      </c>
      <c r="E1115" s="15" t="str" cm="1">
        <f t="array" ref="E1115">_xlfn.IFS(Medical_Examinations!$D1115&gt;6.5,"Diabetes",Medical_Examinations!$D1115&gt;5.7,"Prediabetes",TRUE,"Normal")</f>
        <v>Prediabetes</v>
      </c>
      <c r="F1115" s="15" t="s">
        <v>10</v>
      </c>
      <c r="G1115" s="15" t="s">
        <v>9</v>
      </c>
      <c r="H1115" s="15" t="s">
        <v>19</v>
      </c>
      <c r="I1115" s="15">
        <v>1</v>
      </c>
      <c r="J1115" s="16" t="s">
        <v>9</v>
      </c>
    </row>
    <row r="1116" spans="1:10" x14ac:dyDescent="0.3">
      <c r="A1116" s="11" t="s">
        <v>1125</v>
      </c>
      <c r="B1116" s="12">
        <v>31.6</v>
      </c>
      <c r="C1116" s="12" t="str" cm="1">
        <f t="array" ref="C1116">_xlfn.IFS(Medical_Examinations!$B1116&gt;=30,"Obesity",Medical_Examinations!$B1116&gt;=25,"Overweight",Medical_Examinations!$B1116&gt;=18.5,"Normal Weight",TRUE,"Underweight")</f>
        <v>Obesity</v>
      </c>
      <c r="D1116" s="12">
        <v>5.75</v>
      </c>
      <c r="E1116" s="12" t="str" cm="1">
        <f t="array" ref="E1116">_xlfn.IFS(Medical_Examinations!$D1116&gt;6.5,"Diabetes",Medical_Examinations!$D1116&gt;5.7,"Prediabetes",TRUE,"Normal")</f>
        <v>Prediabetes</v>
      </c>
      <c r="F1116" s="12" t="s">
        <v>9</v>
      </c>
      <c r="G1116" s="12" t="s">
        <v>9</v>
      </c>
      <c r="H1116" s="12" t="s">
        <v>9</v>
      </c>
      <c r="I1116" s="12">
        <v>2</v>
      </c>
      <c r="J1116" s="13" t="s">
        <v>9</v>
      </c>
    </row>
    <row r="1117" spans="1:10" x14ac:dyDescent="0.3">
      <c r="A1117" s="14" t="s">
        <v>1126</v>
      </c>
      <c r="B1117" s="15">
        <v>33.914999999999999</v>
      </c>
      <c r="C1117" s="15" t="str" cm="1">
        <f t="array" ref="C1117">_xlfn.IFS(Medical_Examinations!$B1117&gt;=30,"Obesity",Medical_Examinations!$B1117&gt;=25,"Overweight",Medical_Examinations!$B1117&gt;=18.5,"Normal Weight",TRUE,"Underweight")</f>
        <v>Obesity</v>
      </c>
      <c r="D1117" s="15">
        <v>6.66</v>
      </c>
      <c r="E1117" s="15" t="str" cm="1">
        <f t="array" ref="E1117">_xlfn.IFS(Medical_Examinations!$D1117&gt;6.5,"Diabetes",Medical_Examinations!$D1117&gt;5.7,"Prediabetes",TRUE,"Normal")</f>
        <v>Diabetes</v>
      </c>
      <c r="F1117" s="15" t="s">
        <v>10</v>
      </c>
      <c r="G1117" s="15" t="s">
        <v>9</v>
      </c>
      <c r="H1117" s="15" t="s">
        <v>9</v>
      </c>
      <c r="I1117" s="15">
        <v>1</v>
      </c>
      <c r="J1117" s="16" t="s">
        <v>9</v>
      </c>
    </row>
    <row r="1118" spans="1:10" x14ac:dyDescent="0.3">
      <c r="A1118" s="11" t="s">
        <v>1127</v>
      </c>
      <c r="B1118" s="12">
        <v>23.54</v>
      </c>
      <c r="C1118" s="12" t="str" cm="1">
        <f t="array" ref="C1118">_xlfn.IFS(Medical_Examinations!$B1118&gt;=30,"Obesity",Medical_Examinations!$B1118&gt;=25,"Overweight",Medical_Examinations!$B1118&gt;=18.5,"Normal Weight",TRUE,"Underweight")</f>
        <v>Normal Weight</v>
      </c>
      <c r="D1118" s="12">
        <v>5.0999999999999996</v>
      </c>
      <c r="E1118" s="12" t="str" cm="1">
        <f t="array" ref="E1118">_xlfn.IFS(Medical_Examinations!$D1118&gt;6.5,"Diabetes",Medical_Examinations!$D1118&gt;5.7,"Prediabetes",TRUE,"Normal")</f>
        <v>Normal</v>
      </c>
      <c r="F1118" s="12" t="s">
        <v>9</v>
      </c>
      <c r="G1118" s="12" t="s">
        <v>9</v>
      </c>
      <c r="H1118" s="12" t="s">
        <v>9</v>
      </c>
      <c r="I1118" s="12">
        <v>2</v>
      </c>
      <c r="J1118" s="13" t="s">
        <v>9</v>
      </c>
    </row>
    <row r="1119" spans="1:10" x14ac:dyDescent="0.3">
      <c r="A1119" s="14" t="s">
        <v>1128</v>
      </c>
      <c r="B1119" s="15">
        <v>27.074999999999999</v>
      </c>
      <c r="C1119" s="15" t="str" cm="1">
        <f t="array" ref="C1119">_xlfn.IFS(Medical_Examinations!$B1119&gt;=30,"Obesity",Medical_Examinations!$B1119&gt;=25,"Overweight",Medical_Examinations!$B1119&gt;=18.5,"Normal Weight",TRUE,"Underweight")</f>
        <v>Overweight</v>
      </c>
      <c r="D1119" s="15">
        <v>4.41</v>
      </c>
      <c r="E1119" s="15" t="str" cm="1">
        <f t="array" ref="E1119">_xlfn.IFS(Medical_Examinations!$D1119&gt;6.5,"Diabetes",Medical_Examinations!$D1119&gt;5.7,"Prediabetes",TRUE,"Normal")</f>
        <v>Normal</v>
      </c>
      <c r="F1119" s="15" t="s">
        <v>9</v>
      </c>
      <c r="G1119" s="15" t="s">
        <v>9</v>
      </c>
      <c r="H1119" s="15" t="s">
        <v>9</v>
      </c>
      <c r="I1119" s="15">
        <v>2</v>
      </c>
      <c r="J1119" s="16" t="s">
        <v>9</v>
      </c>
    </row>
    <row r="1120" spans="1:10" x14ac:dyDescent="0.3">
      <c r="A1120" s="11" t="s">
        <v>1129</v>
      </c>
      <c r="B1120" s="12">
        <v>25.8</v>
      </c>
      <c r="C1120" s="12" t="str" cm="1">
        <f t="array" ref="C1120">_xlfn.IFS(Medical_Examinations!$B1120&gt;=30,"Obesity",Medical_Examinations!$B1120&gt;=25,"Overweight",Medical_Examinations!$B1120&gt;=18.5,"Normal Weight",TRUE,"Underweight")</f>
        <v>Overweight</v>
      </c>
      <c r="D1120" s="12">
        <v>5.52</v>
      </c>
      <c r="E1120" s="12" t="str" cm="1">
        <f t="array" ref="E1120">_xlfn.IFS(Medical_Examinations!$D1120&gt;6.5,"Diabetes",Medical_Examinations!$D1120&gt;5.7,"Prediabetes",TRUE,"Normal")</f>
        <v>Normal</v>
      </c>
      <c r="F1120" s="12" t="s">
        <v>10</v>
      </c>
      <c r="G1120" s="12" t="s">
        <v>9</v>
      </c>
      <c r="H1120" s="12" t="s">
        <v>9</v>
      </c>
      <c r="I1120" s="12">
        <v>0</v>
      </c>
      <c r="J1120" s="13" t="s">
        <v>9</v>
      </c>
    </row>
    <row r="1121" spans="1:10" x14ac:dyDescent="0.3">
      <c r="A1121" s="14" t="s">
        <v>1130</v>
      </c>
      <c r="B1121" s="15">
        <v>36.1</v>
      </c>
      <c r="C1121" s="15" t="str" cm="1">
        <f t="array" ref="C1121">_xlfn.IFS(Medical_Examinations!$B1121&gt;=30,"Obesity",Medical_Examinations!$B1121&gt;=25,"Overweight",Medical_Examinations!$B1121&gt;=18.5,"Normal Weight",TRUE,"Underweight")</f>
        <v>Obesity</v>
      </c>
      <c r="D1121" s="15">
        <v>4.62</v>
      </c>
      <c r="E1121" s="15" t="str" cm="1">
        <f t="array" ref="E1121">_xlfn.IFS(Medical_Examinations!$D1121&gt;6.5,"Diabetes",Medical_Examinations!$D1121&gt;5.7,"Prediabetes",TRUE,"Normal")</f>
        <v>Normal</v>
      </c>
      <c r="F1121" s="15" t="s">
        <v>10</v>
      </c>
      <c r="G1121" s="15" t="s">
        <v>9</v>
      </c>
      <c r="H1121" s="15" t="s">
        <v>19</v>
      </c>
      <c r="I1121" s="15">
        <v>1</v>
      </c>
      <c r="J1121" s="16" t="s">
        <v>9</v>
      </c>
    </row>
    <row r="1122" spans="1:10" x14ac:dyDescent="0.3">
      <c r="A1122" s="11" t="s">
        <v>1131</v>
      </c>
      <c r="B1122" s="12">
        <v>30.495000000000001</v>
      </c>
      <c r="C1122" s="12" t="str" cm="1">
        <f t="array" ref="C1122">_xlfn.IFS(Medical_Examinations!$B1122&gt;=30,"Obesity",Medical_Examinations!$B1122&gt;=25,"Overweight",Medical_Examinations!$B1122&gt;=18.5,"Normal Weight",TRUE,"Underweight")</f>
        <v>Obesity</v>
      </c>
      <c r="D1122" s="12">
        <v>5.74</v>
      </c>
      <c r="E1122" s="12" t="str" cm="1">
        <f t="array" ref="E1122">_xlfn.IFS(Medical_Examinations!$D1122&gt;6.5,"Diabetes",Medical_Examinations!$D1122&gt;5.7,"Prediabetes",TRUE,"Normal")</f>
        <v>Prediabetes</v>
      </c>
      <c r="F1122" s="12" t="s">
        <v>10</v>
      </c>
      <c r="G1122" s="12" t="s">
        <v>9</v>
      </c>
      <c r="H1122" s="12" t="s">
        <v>19</v>
      </c>
      <c r="I1122" s="12">
        <v>1</v>
      </c>
      <c r="J1122" s="13" t="s">
        <v>9</v>
      </c>
    </row>
    <row r="1123" spans="1:10" x14ac:dyDescent="0.3">
      <c r="A1123" s="14" t="s">
        <v>1132</v>
      </c>
      <c r="B1123" s="15">
        <v>21.4</v>
      </c>
      <c r="C1123" s="15" t="str" cm="1">
        <f t="array" ref="C1123">_xlfn.IFS(Medical_Examinations!$B1123&gt;=30,"Obesity",Medical_Examinations!$B1123&gt;=25,"Overweight",Medical_Examinations!$B1123&gt;=18.5,"Normal Weight",TRUE,"Underweight")</f>
        <v>Normal Weight</v>
      </c>
      <c r="D1123" s="15">
        <v>6.3</v>
      </c>
      <c r="E1123" s="15" t="str" cm="1">
        <f t="array" ref="E1123">_xlfn.IFS(Medical_Examinations!$D1123&gt;6.5,"Diabetes",Medical_Examinations!$D1123&gt;5.7,"Prediabetes",TRUE,"Normal")</f>
        <v>Prediabetes</v>
      </c>
      <c r="F1123" s="15" t="s">
        <v>10</v>
      </c>
      <c r="G1123" s="15" t="s">
        <v>9</v>
      </c>
      <c r="H1123" s="15" t="s">
        <v>19</v>
      </c>
      <c r="I1123" s="15">
        <v>1</v>
      </c>
      <c r="J1123" s="16" t="s">
        <v>9</v>
      </c>
    </row>
    <row r="1124" spans="1:10" x14ac:dyDescent="0.3">
      <c r="A1124" s="11" t="s">
        <v>1133</v>
      </c>
      <c r="B1124" s="12">
        <v>32.299999999999997</v>
      </c>
      <c r="C1124" s="12" t="str" cm="1">
        <f t="array" ref="C1124">_xlfn.IFS(Medical_Examinations!$B1124&gt;=30,"Obesity",Medical_Examinations!$B1124&gt;=25,"Overweight",Medical_Examinations!$B1124&gt;=18.5,"Normal Weight",TRUE,"Underweight")</f>
        <v>Obesity</v>
      </c>
      <c r="D1124" s="12">
        <v>10.27</v>
      </c>
      <c r="E1124" s="12" t="str" cm="1">
        <f t="array" ref="E1124">_xlfn.IFS(Medical_Examinations!$D1124&gt;6.5,"Diabetes",Medical_Examinations!$D1124&gt;5.7,"Prediabetes",TRUE,"Normal")</f>
        <v>Diabetes</v>
      </c>
      <c r="F1124" s="12" t="s">
        <v>9</v>
      </c>
      <c r="G1124" s="12" t="s">
        <v>9</v>
      </c>
      <c r="H1124" s="12" t="s">
        <v>9</v>
      </c>
      <c r="I1124" s="12">
        <v>0</v>
      </c>
      <c r="J1124" s="13" t="s">
        <v>9</v>
      </c>
    </row>
    <row r="1125" spans="1:10" x14ac:dyDescent="0.3">
      <c r="A1125" s="14" t="s">
        <v>1134</v>
      </c>
      <c r="B1125" s="15">
        <v>29.78</v>
      </c>
      <c r="C1125" s="15" t="str" cm="1">
        <f t="array" ref="C1125">_xlfn.IFS(Medical_Examinations!$B1125&gt;=30,"Obesity",Medical_Examinations!$B1125&gt;=25,"Overweight",Medical_Examinations!$B1125&gt;=18.5,"Normal Weight",TRUE,"Underweight")</f>
        <v>Overweight</v>
      </c>
      <c r="D1125" s="15">
        <v>5.85</v>
      </c>
      <c r="E1125" s="15" t="str" cm="1">
        <f t="array" ref="E1125">_xlfn.IFS(Medical_Examinations!$D1125&gt;6.5,"Diabetes",Medical_Examinations!$D1125&gt;5.7,"Prediabetes",TRUE,"Normal")</f>
        <v>Prediabetes</v>
      </c>
      <c r="F1125" s="15" t="s">
        <v>9</v>
      </c>
      <c r="G1125" s="15" t="s">
        <v>9</v>
      </c>
      <c r="H1125" s="15" t="s">
        <v>19</v>
      </c>
      <c r="I1125" s="15">
        <v>1</v>
      </c>
      <c r="J1125" s="16" t="s">
        <v>9</v>
      </c>
    </row>
    <row r="1126" spans="1:10" x14ac:dyDescent="0.3">
      <c r="A1126" s="11" t="s">
        <v>1135</v>
      </c>
      <c r="B1126" s="12">
        <v>34.76</v>
      </c>
      <c r="C1126" s="12" t="str" cm="1">
        <f t="array" ref="C1126">_xlfn.IFS(Medical_Examinations!$B1126&gt;=30,"Obesity",Medical_Examinations!$B1126&gt;=25,"Overweight",Medical_Examinations!$B1126&gt;=18.5,"Normal Weight",TRUE,"Underweight")</f>
        <v>Obesity</v>
      </c>
      <c r="D1126" s="12">
        <v>5.92</v>
      </c>
      <c r="E1126" s="12" t="str" cm="1">
        <f t="array" ref="E1126">_xlfn.IFS(Medical_Examinations!$D1126&gt;6.5,"Diabetes",Medical_Examinations!$D1126&gt;5.7,"Prediabetes",TRUE,"Normal")</f>
        <v>Prediabetes</v>
      </c>
      <c r="F1126" s="12" t="s">
        <v>10</v>
      </c>
      <c r="G1126" s="12" t="s">
        <v>9</v>
      </c>
      <c r="H1126" s="12" t="s">
        <v>9</v>
      </c>
      <c r="I1126" s="12">
        <v>1</v>
      </c>
      <c r="J1126" s="13" t="s">
        <v>9</v>
      </c>
    </row>
    <row r="1127" spans="1:10" x14ac:dyDescent="0.3">
      <c r="A1127" s="14" t="s">
        <v>1136</v>
      </c>
      <c r="B1127" s="15">
        <v>18.335000000000001</v>
      </c>
      <c r="C1127" s="15" t="str" cm="1">
        <f t="array" ref="C1127">_xlfn.IFS(Medical_Examinations!$B1127&gt;=30,"Obesity",Medical_Examinations!$B1127&gt;=25,"Overweight",Medical_Examinations!$B1127&gt;=18.5,"Normal Weight",TRUE,"Underweight")</f>
        <v>Underweight</v>
      </c>
      <c r="D1127" s="15">
        <v>10.01</v>
      </c>
      <c r="E1127" s="15" t="str" cm="1">
        <f t="array" ref="E1127">_xlfn.IFS(Medical_Examinations!$D1127&gt;6.5,"Diabetes",Medical_Examinations!$D1127&gt;5.7,"Prediabetes",TRUE,"Normal")</f>
        <v>Diabetes</v>
      </c>
      <c r="F1127" s="15" t="s">
        <v>10</v>
      </c>
      <c r="G1127" s="15" t="s">
        <v>9</v>
      </c>
      <c r="H1127" s="15" t="s">
        <v>9</v>
      </c>
      <c r="I1127" s="15">
        <v>2</v>
      </c>
      <c r="J1127" s="16" t="s">
        <v>9</v>
      </c>
    </row>
    <row r="1128" spans="1:10" x14ac:dyDescent="0.3">
      <c r="A1128" s="11" t="s">
        <v>1137</v>
      </c>
      <c r="B1128" s="12">
        <v>32.299999999999997</v>
      </c>
      <c r="C1128" s="12" t="str" cm="1">
        <f t="array" ref="C1128">_xlfn.IFS(Medical_Examinations!$B1128&gt;=30,"Obesity",Medical_Examinations!$B1128&gt;=25,"Overweight",Medical_Examinations!$B1128&gt;=18.5,"Normal Weight",TRUE,"Underweight")</f>
        <v>Obesity</v>
      </c>
      <c r="D1128" s="12">
        <v>9.59</v>
      </c>
      <c r="E1128" s="12" t="str" cm="1">
        <f t="array" ref="E1128">_xlfn.IFS(Medical_Examinations!$D1128&gt;6.5,"Diabetes",Medical_Examinations!$D1128&gt;5.7,"Prediabetes",TRUE,"Normal")</f>
        <v>Diabetes</v>
      </c>
      <c r="F1128" s="12" t="s">
        <v>9</v>
      </c>
      <c r="G1128" s="12" t="s">
        <v>9</v>
      </c>
      <c r="H1128" s="12" t="s">
        <v>9</v>
      </c>
      <c r="I1128" s="12">
        <v>0</v>
      </c>
      <c r="J1128" s="13" t="s">
        <v>9</v>
      </c>
    </row>
    <row r="1129" spans="1:10" x14ac:dyDescent="0.3">
      <c r="A1129" s="14" t="s">
        <v>1138</v>
      </c>
      <c r="B1129" s="15">
        <v>27.74</v>
      </c>
      <c r="C1129" s="15" t="str" cm="1">
        <f t="array" ref="C1129">_xlfn.IFS(Medical_Examinations!$B1129&gt;=30,"Obesity",Medical_Examinations!$B1129&gt;=25,"Overweight",Medical_Examinations!$B1129&gt;=18.5,"Normal Weight",TRUE,"Underweight")</f>
        <v>Overweight</v>
      </c>
      <c r="D1129" s="15">
        <v>10.37</v>
      </c>
      <c r="E1129" s="15" t="str" cm="1">
        <f t="array" ref="E1129">_xlfn.IFS(Medical_Examinations!$D1129&gt;6.5,"Diabetes",Medical_Examinations!$D1129&gt;5.7,"Prediabetes",TRUE,"Normal")</f>
        <v>Diabetes</v>
      </c>
      <c r="F1129" s="15" t="s">
        <v>9</v>
      </c>
      <c r="G1129" s="15" t="s">
        <v>9</v>
      </c>
      <c r="H1129" s="15" t="s">
        <v>9</v>
      </c>
      <c r="I1129" s="15">
        <v>0</v>
      </c>
      <c r="J1129" s="16" t="s">
        <v>9</v>
      </c>
    </row>
    <row r="1130" spans="1:10" x14ac:dyDescent="0.3">
      <c r="A1130" s="11" t="s">
        <v>1139</v>
      </c>
      <c r="B1130" s="12">
        <v>24</v>
      </c>
      <c r="C1130" s="12" t="str" cm="1">
        <f t="array" ref="C1130">_xlfn.IFS(Medical_Examinations!$B1130&gt;=30,"Obesity",Medical_Examinations!$B1130&gt;=25,"Overweight",Medical_Examinations!$B1130&gt;=18.5,"Normal Weight",TRUE,"Underweight")</f>
        <v>Normal Weight</v>
      </c>
      <c r="D1130" s="12">
        <v>4.01</v>
      </c>
      <c r="E1130" s="12" t="str" cm="1">
        <f t="array" ref="E1130">_xlfn.IFS(Medical_Examinations!$D1130&gt;6.5,"Diabetes",Medical_Examinations!$D1130&gt;5.7,"Prediabetes",TRUE,"Normal")</f>
        <v>Normal</v>
      </c>
      <c r="F1130" s="12" t="s">
        <v>10</v>
      </c>
      <c r="G1130" s="12" t="s">
        <v>9</v>
      </c>
      <c r="H1130" s="12" t="s">
        <v>9</v>
      </c>
      <c r="I1130" s="12">
        <v>1</v>
      </c>
      <c r="J1130" s="13" t="s">
        <v>9</v>
      </c>
    </row>
    <row r="1131" spans="1:10" x14ac:dyDescent="0.3">
      <c r="A1131" s="14" t="s">
        <v>1140</v>
      </c>
      <c r="B1131" s="15">
        <v>31.78</v>
      </c>
      <c r="C1131" s="15" t="str" cm="1">
        <f t="array" ref="C1131">_xlfn.IFS(Medical_Examinations!$B1131&gt;=30,"Obesity",Medical_Examinations!$B1131&gt;=25,"Overweight",Medical_Examinations!$B1131&gt;=18.5,"Normal Weight",TRUE,"Underweight")</f>
        <v>Obesity</v>
      </c>
      <c r="D1131" s="15">
        <v>4.24</v>
      </c>
      <c r="E1131" s="15" t="str" cm="1">
        <f t="array" ref="E1131">_xlfn.IFS(Medical_Examinations!$D1131&gt;6.5,"Diabetes",Medical_Examinations!$D1131&gt;5.7,"Prediabetes",TRUE,"Normal")</f>
        <v>Normal</v>
      </c>
      <c r="F1131" s="15" t="s">
        <v>10</v>
      </c>
      <c r="G1131" s="15" t="s">
        <v>9</v>
      </c>
      <c r="H1131" s="15" t="s">
        <v>19</v>
      </c>
      <c r="I1131" s="15">
        <v>1</v>
      </c>
      <c r="J1131" s="16" t="s">
        <v>9</v>
      </c>
    </row>
    <row r="1132" spans="1:10" x14ac:dyDescent="0.3">
      <c r="A1132" s="11" t="s">
        <v>1141</v>
      </c>
      <c r="B1132" s="12">
        <v>32.25</v>
      </c>
      <c r="C1132" s="12" t="str" cm="1">
        <f t="array" ref="C1132">_xlfn.IFS(Medical_Examinations!$B1132&gt;=30,"Obesity",Medical_Examinations!$B1132&gt;=25,"Overweight",Medical_Examinations!$B1132&gt;=18.5,"Normal Weight",TRUE,"Underweight")</f>
        <v>Obesity</v>
      </c>
      <c r="D1132" s="12">
        <v>5.36</v>
      </c>
      <c r="E1132" s="12" t="str" cm="1">
        <f t="array" ref="E1132">_xlfn.IFS(Medical_Examinations!$D1132&gt;6.5,"Diabetes",Medical_Examinations!$D1132&gt;5.7,"Prediabetes",TRUE,"Normal")</f>
        <v>Normal</v>
      </c>
      <c r="F1132" s="12" t="s">
        <v>10</v>
      </c>
      <c r="G1132" s="12" t="s">
        <v>9</v>
      </c>
      <c r="H1132" s="12" t="s">
        <v>9</v>
      </c>
      <c r="I1132" s="12">
        <v>0</v>
      </c>
      <c r="J1132" s="13" t="s">
        <v>9</v>
      </c>
    </row>
    <row r="1133" spans="1:10" x14ac:dyDescent="0.3">
      <c r="A1133" s="14" t="s">
        <v>1142</v>
      </c>
      <c r="B1133" s="15">
        <v>30.114999999999998</v>
      </c>
      <c r="C1133" s="15" t="str" cm="1">
        <f t="array" ref="C1133">_xlfn.IFS(Medical_Examinations!$B1133&gt;=30,"Obesity",Medical_Examinations!$B1133&gt;=25,"Overweight",Medical_Examinations!$B1133&gt;=18.5,"Normal Weight",TRUE,"Underweight")</f>
        <v>Obesity</v>
      </c>
      <c r="D1133" s="15">
        <v>4.99</v>
      </c>
      <c r="E1133" s="15" t="str" cm="1">
        <f t="array" ref="E1133">_xlfn.IFS(Medical_Examinations!$D1133&gt;6.5,"Diabetes",Medical_Examinations!$D1133&gt;5.7,"Prediabetes",TRUE,"Normal")</f>
        <v>Normal</v>
      </c>
      <c r="F1133" s="15" t="s">
        <v>9</v>
      </c>
      <c r="G1133" s="15" t="s">
        <v>9</v>
      </c>
      <c r="H1133" s="15" t="s">
        <v>9</v>
      </c>
      <c r="I1133" s="15">
        <v>2</v>
      </c>
      <c r="J1133" s="16" t="s">
        <v>9</v>
      </c>
    </row>
    <row r="1134" spans="1:10" x14ac:dyDescent="0.3">
      <c r="A1134" s="11" t="s">
        <v>1143</v>
      </c>
      <c r="B1134" s="12">
        <v>22.41</v>
      </c>
      <c r="C1134" s="12" t="str" cm="1">
        <f t="array" ref="C1134">_xlfn.IFS(Medical_Examinations!$B1134&gt;=30,"Obesity",Medical_Examinations!$B1134&gt;=25,"Overweight",Medical_Examinations!$B1134&gt;=18.5,"Normal Weight",TRUE,"Underweight")</f>
        <v>Normal Weight</v>
      </c>
      <c r="D1134" s="12">
        <v>8.68</v>
      </c>
      <c r="E1134" s="12" t="str" cm="1">
        <f t="array" ref="E1134">_xlfn.IFS(Medical_Examinations!$D1134&gt;6.5,"Diabetes",Medical_Examinations!$D1134&gt;5.7,"Prediabetes",TRUE,"Normal")</f>
        <v>Diabetes</v>
      </c>
      <c r="F1134" s="12" t="s">
        <v>9</v>
      </c>
      <c r="G1134" s="12" t="s">
        <v>9</v>
      </c>
      <c r="H1134" s="12" t="s">
        <v>9</v>
      </c>
      <c r="I1134" s="12">
        <v>0</v>
      </c>
      <c r="J1134" s="13" t="s">
        <v>9</v>
      </c>
    </row>
    <row r="1135" spans="1:10" x14ac:dyDescent="0.3">
      <c r="A1135" s="14" t="s">
        <v>1144</v>
      </c>
      <c r="B1135" s="15">
        <v>45.72</v>
      </c>
      <c r="C1135" s="15" t="str" cm="1">
        <f t="array" ref="C1135">_xlfn.IFS(Medical_Examinations!$B1135&gt;=30,"Obesity",Medical_Examinations!$B1135&gt;=25,"Overweight",Medical_Examinations!$B1135&gt;=18.5,"Normal Weight",TRUE,"Underweight")</f>
        <v>Obesity</v>
      </c>
      <c r="D1135" s="15">
        <v>4.2300000000000004</v>
      </c>
      <c r="E1135" s="15" t="str" cm="1">
        <f t="array" ref="E1135">_xlfn.IFS(Medical_Examinations!$D1135&gt;6.5,"Diabetes",Medical_Examinations!$D1135&gt;5.7,"Prediabetes",TRUE,"Normal")</f>
        <v>Normal</v>
      </c>
      <c r="F1135" s="15" t="s">
        <v>10</v>
      </c>
      <c r="G1135" s="15" t="s">
        <v>9</v>
      </c>
      <c r="H1135" s="15" t="s">
        <v>9</v>
      </c>
      <c r="I1135" s="15">
        <v>0</v>
      </c>
      <c r="J1135" s="16" t="s">
        <v>9</v>
      </c>
    </row>
    <row r="1136" spans="1:10" x14ac:dyDescent="0.3">
      <c r="A1136" s="11" t="s">
        <v>1145</v>
      </c>
      <c r="B1136" s="12">
        <v>25</v>
      </c>
      <c r="C1136" s="12" t="str" cm="1">
        <f t="array" ref="C1136">_xlfn.IFS(Medical_Examinations!$B1136&gt;=30,"Obesity",Medical_Examinations!$B1136&gt;=25,"Overweight",Medical_Examinations!$B1136&gt;=18.5,"Normal Weight",TRUE,"Underweight")</f>
        <v>Overweight</v>
      </c>
      <c r="D1136" s="12">
        <v>5.32</v>
      </c>
      <c r="E1136" s="12" t="str" cm="1">
        <f t="array" ref="E1136">_xlfn.IFS(Medical_Examinations!$D1136&gt;6.5,"Diabetes",Medical_Examinations!$D1136&gt;5.7,"Prediabetes",TRUE,"Normal")</f>
        <v>Normal</v>
      </c>
      <c r="F1136" s="12" t="s">
        <v>10</v>
      </c>
      <c r="G1136" s="12" t="s">
        <v>9</v>
      </c>
      <c r="H1136" s="12" t="s">
        <v>9</v>
      </c>
      <c r="I1136" s="12">
        <v>2</v>
      </c>
      <c r="J1136" s="13" t="s">
        <v>9</v>
      </c>
    </row>
    <row r="1137" spans="1:10" x14ac:dyDescent="0.3">
      <c r="A1137" s="14" t="s">
        <v>1146</v>
      </c>
      <c r="B1137" s="15">
        <v>39.5</v>
      </c>
      <c r="C1137" s="15" t="str" cm="1">
        <f t="array" ref="C1137">_xlfn.IFS(Medical_Examinations!$B1137&gt;=30,"Obesity",Medical_Examinations!$B1137&gt;=25,"Overweight",Medical_Examinations!$B1137&gt;=18.5,"Normal Weight",TRUE,"Underweight")</f>
        <v>Obesity</v>
      </c>
      <c r="D1137" s="15">
        <v>6.66</v>
      </c>
      <c r="E1137" s="15" t="str" cm="1">
        <f t="array" ref="E1137">_xlfn.IFS(Medical_Examinations!$D1137&gt;6.5,"Diabetes",Medical_Examinations!$D1137&gt;5.7,"Prediabetes",TRUE,"Normal")</f>
        <v>Diabetes</v>
      </c>
      <c r="F1137" s="15" t="s">
        <v>9</v>
      </c>
      <c r="G1137" s="15" t="s">
        <v>9</v>
      </c>
      <c r="H1137" s="15" t="s">
        <v>9</v>
      </c>
      <c r="I1137" s="15">
        <v>0</v>
      </c>
      <c r="J1137" s="16" t="s">
        <v>9</v>
      </c>
    </row>
    <row r="1138" spans="1:10" x14ac:dyDescent="0.3">
      <c r="A1138" s="11" t="s">
        <v>1147</v>
      </c>
      <c r="B1138" s="12">
        <v>37.729999999999997</v>
      </c>
      <c r="C1138" s="12" t="str" cm="1">
        <f t="array" ref="C1138">_xlfn.IFS(Medical_Examinations!$B1138&gt;=30,"Obesity",Medical_Examinations!$B1138&gt;=25,"Overweight",Medical_Examinations!$B1138&gt;=18.5,"Normal Weight",TRUE,"Underweight")</f>
        <v>Obesity</v>
      </c>
      <c r="D1138" s="12">
        <v>7.4</v>
      </c>
      <c r="E1138" s="12" t="str" cm="1">
        <f t="array" ref="E1138">_xlfn.IFS(Medical_Examinations!$D1138&gt;6.5,"Diabetes",Medical_Examinations!$D1138&gt;5.7,"Prediabetes",TRUE,"Normal")</f>
        <v>Diabetes</v>
      </c>
      <c r="F1138" s="12" t="s">
        <v>9</v>
      </c>
      <c r="G1138" s="12" t="s">
        <v>9</v>
      </c>
      <c r="H1138" s="12" t="s">
        <v>9</v>
      </c>
      <c r="I1138" s="12">
        <v>0</v>
      </c>
      <c r="J1138" s="13" t="s">
        <v>9</v>
      </c>
    </row>
    <row r="1139" spans="1:10" x14ac:dyDescent="0.3">
      <c r="A1139" s="14" t="s">
        <v>1148</v>
      </c>
      <c r="B1139" s="15">
        <v>40.659999999999997</v>
      </c>
      <c r="C1139" s="15" t="str" cm="1">
        <f t="array" ref="C1139">_xlfn.IFS(Medical_Examinations!$B1139&gt;=30,"Obesity",Medical_Examinations!$B1139&gt;=25,"Overweight",Medical_Examinations!$B1139&gt;=18.5,"Normal Weight",TRUE,"Underweight")</f>
        <v>Obesity</v>
      </c>
      <c r="D1139" s="15">
        <v>10.08</v>
      </c>
      <c r="E1139" s="15" t="str" cm="1">
        <f t="array" ref="E1139">_xlfn.IFS(Medical_Examinations!$D1139&gt;6.5,"Diabetes",Medical_Examinations!$D1139&gt;5.7,"Prediabetes",TRUE,"Normal")</f>
        <v>Diabetes</v>
      </c>
      <c r="F1139" s="15" t="s">
        <v>9</v>
      </c>
      <c r="G1139" s="15" t="s">
        <v>9</v>
      </c>
      <c r="H1139" s="15" t="s">
        <v>9</v>
      </c>
      <c r="I1139" s="15">
        <v>0</v>
      </c>
      <c r="J1139" s="16" t="s">
        <v>9</v>
      </c>
    </row>
    <row r="1140" spans="1:10" x14ac:dyDescent="0.3">
      <c r="A1140" s="11" t="s">
        <v>1149</v>
      </c>
      <c r="B1140" s="12">
        <v>34.200000000000003</v>
      </c>
      <c r="C1140" s="12" t="str" cm="1">
        <f t="array" ref="C1140">_xlfn.IFS(Medical_Examinations!$B1140&gt;=30,"Obesity",Medical_Examinations!$B1140&gt;=25,"Overweight",Medical_Examinations!$B1140&gt;=18.5,"Normal Weight",TRUE,"Underweight")</f>
        <v>Obesity</v>
      </c>
      <c r="D1140" s="12">
        <v>8.58</v>
      </c>
      <c r="E1140" s="12" t="str" cm="1">
        <f t="array" ref="E1140">_xlfn.IFS(Medical_Examinations!$D1140&gt;6.5,"Diabetes",Medical_Examinations!$D1140&gt;5.7,"Prediabetes",TRUE,"Normal")</f>
        <v>Diabetes</v>
      </c>
      <c r="F1140" s="12" t="s">
        <v>9</v>
      </c>
      <c r="G1140" s="12" t="s">
        <v>9</v>
      </c>
      <c r="H1140" s="12" t="s">
        <v>9</v>
      </c>
      <c r="I1140" s="12">
        <v>0</v>
      </c>
      <c r="J1140" s="13" t="s">
        <v>9</v>
      </c>
    </row>
    <row r="1141" spans="1:10" x14ac:dyDescent="0.3">
      <c r="A1141" s="14" t="s">
        <v>1150</v>
      </c>
      <c r="B1141" s="15">
        <v>46.51</v>
      </c>
      <c r="C1141" s="15" t="str" cm="1">
        <f t="array" ref="C1141">_xlfn.IFS(Medical_Examinations!$B1141&gt;=30,"Obesity",Medical_Examinations!$B1141&gt;=25,"Overweight",Medical_Examinations!$B1141&gt;=18.5,"Normal Weight",TRUE,"Underweight")</f>
        <v>Obesity</v>
      </c>
      <c r="D1141" s="15">
        <v>5.84</v>
      </c>
      <c r="E1141" s="15" t="str" cm="1">
        <f t="array" ref="E1141">_xlfn.IFS(Medical_Examinations!$D1141&gt;6.5,"Diabetes",Medical_Examinations!$D1141&gt;5.7,"Prediabetes",TRUE,"Normal")</f>
        <v>Prediabetes</v>
      </c>
      <c r="F1141" s="15" t="s">
        <v>9</v>
      </c>
      <c r="G1141" s="15" t="s">
        <v>9</v>
      </c>
      <c r="H1141" s="15" t="s">
        <v>9</v>
      </c>
      <c r="I1141" s="15">
        <v>1</v>
      </c>
      <c r="J1141" s="16" t="s">
        <v>9</v>
      </c>
    </row>
    <row r="1142" spans="1:10" x14ac:dyDescent="0.3">
      <c r="A1142" s="11" t="s">
        <v>1151</v>
      </c>
      <c r="B1142" s="12">
        <v>28.88</v>
      </c>
      <c r="C1142" s="12" t="str" cm="1">
        <f t="array" ref="C1142">_xlfn.IFS(Medical_Examinations!$B1142&gt;=30,"Obesity",Medical_Examinations!$B1142&gt;=25,"Overweight",Medical_Examinations!$B1142&gt;=18.5,"Normal Weight",TRUE,"Underweight")</f>
        <v>Overweight</v>
      </c>
      <c r="D1142" s="12">
        <v>4.8600000000000003</v>
      </c>
      <c r="E1142" s="12" t="str" cm="1">
        <f t="array" ref="E1142">_xlfn.IFS(Medical_Examinations!$D1142&gt;6.5,"Diabetes",Medical_Examinations!$D1142&gt;5.7,"Prediabetes",TRUE,"Normal")</f>
        <v>Normal</v>
      </c>
      <c r="F1142" s="12" t="s">
        <v>10</v>
      </c>
      <c r="G1142" s="12" t="s">
        <v>9</v>
      </c>
      <c r="H1142" s="12" t="s">
        <v>19</v>
      </c>
      <c r="I1142" s="12">
        <v>1</v>
      </c>
      <c r="J1142" s="13" t="s">
        <v>9</v>
      </c>
    </row>
    <row r="1143" spans="1:10" x14ac:dyDescent="0.3">
      <c r="A1143" s="14" t="s">
        <v>1152</v>
      </c>
      <c r="B1143" s="15">
        <v>33.914999999999999</v>
      </c>
      <c r="C1143" s="15" t="str" cm="1">
        <f t="array" ref="C1143">_xlfn.IFS(Medical_Examinations!$B1143&gt;=30,"Obesity",Medical_Examinations!$B1143&gt;=25,"Overweight",Medical_Examinations!$B1143&gt;=18.5,"Normal Weight",TRUE,"Underweight")</f>
        <v>Obesity</v>
      </c>
      <c r="D1143" s="15">
        <v>11.52</v>
      </c>
      <c r="E1143" s="15" t="str" cm="1">
        <f t="array" ref="E1143">_xlfn.IFS(Medical_Examinations!$D1143&gt;6.5,"Diabetes",Medical_Examinations!$D1143&gt;5.7,"Prediabetes",TRUE,"Normal")</f>
        <v>Diabetes</v>
      </c>
      <c r="F1143" s="15" t="s">
        <v>9</v>
      </c>
      <c r="G1143" s="15" t="s">
        <v>9</v>
      </c>
      <c r="H1143" s="15" t="s">
        <v>9</v>
      </c>
      <c r="I1143" s="15">
        <v>0</v>
      </c>
      <c r="J1143" s="16" t="s">
        <v>9</v>
      </c>
    </row>
    <row r="1144" spans="1:10" x14ac:dyDescent="0.3">
      <c r="A1144" s="11" t="s">
        <v>1153</v>
      </c>
      <c r="B1144" s="12">
        <v>24.32</v>
      </c>
      <c r="C1144" s="12" t="str" cm="1">
        <f t="array" ref="C1144">_xlfn.IFS(Medical_Examinations!$B1144&gt;=30,"Obesity",Medical_Examinations!$B1144&gt;=25,"Overweight",Medical_Examinations!$B1144&gt;=18.5,"Normal Weight",TRUE,"Underweight")</f>
        <v>Normal Weight</v>
      </c>
      <c r="D1144" s="12">
        <v>6.15</v>
      </c>
      <c r="E1144" s="12" t="str" cm="1">
        <f t="array" ref="E1144">_xlfn.IFS(Medical_Examinations!$D1144&gt;6.5,"Diabetes",Medical_Examinations!$D1144&gt;5.7,"Prediabetes",TRUE,"Normal")</f>
        <v>Prediabetes</v>
      </c>
      <c r="F1144" s="12" t="s">
        <v>10</v>
      </c>
      <c r="G1144" s="12" t="s">
        <v>9</v>
      </c>
      <c r="H1144" s="12" t="s">
        <v>19</v>
      </c>
      <c r="I1144" s="12">
        <v>1</v>
      </c>
      <c r="J1144" s="13" t="s">
        <v>9</v>
      </c>
    </row>
    <row r="1145" spans="1:10" x14ac:dyDescent="0.3">
      <c r="A1145" s="14" t="s">
        <v>1154</v>
      </c>
      <c r="B1145" s="15">
        <v>25.8</v>
      </c>
      <c r="C1145" s="15" t="str" cm="1">
        <f t="array" ref="C1145">_xlfn.IFS(Medical_Examinations!$B1145&gt;=30,"Obesity",Medical_Examinations!$B1145&gt;=25,"Overweight",Medical_Examinations!$B1145&gt;=18.5,"Normal Weight",TRUE,"Underweight")</f>
        <v>Overweight</v>
      </c>
      <c r="D1145" s="15">
        <v>9.94</v>
      </c>
      <c r="E1145" s="15" t="str" cm="1">
        <f t="array" ref="E1145">_xlfn.IFS(Medical_Examinations!$D1145&gt;6.5,"Diabetes",Medical_Examinations!$D1145&gt;5.7,"Prediabetes",TRUE,"Normal")</f>
        <v>Diabetes</v>
      </c>
      <c r="F1145" s="15" t="s">
        <v>9</v>
      </c>
      <c r="G1145" s="15" t="s">
        <v>9</v>
      </c>
      <c r="H1145" s="15" t="s">
        <v>9</v>
      </c>
      <c r="I1145" s="15">
        <v>0</v>
      </c>
      <c r="J1145" s="16" t="s">
        <v>9</v>
      </c>
    </row>
    <row r="1146" spans="1:10" x14ac:dyDescent="0.3">
      <c r="A1146" s="11" t="s">
        <v>1155</v>
      </c>
      <c r="B1146" s="12">
        <v>21.56</v>
      </c>
      <c r="C1146" s="12" t="str" cm="1">
        <f t="array" ref="C1146">_xlfn.IFS(Medical_Examinations!$B1146&gt;=30,"Obesity",Medical_Examinations!$B1146&gt;=25,"Overweight",Medical_Examinations!$B1146&gt;=18.5,"Normal Weight",TRUE,"Underweight")</f>
        <v>Normal Weight</v>
      </c>
      <c r="D1146" s="12">
        <v>10.56</v>
      </c>
      <c r="E1146" s="12" t="str" cm="1">
        <f t="array" ref="E1146">_xlfn.IFS(Medical_Examinations!$D1146&gt;6.5,"Diabetes",Medical_Examinations!$D1146&gt;5.7,"Prediabetes",TRUE,"Normal")</f>
        <v>Diabetes</v>
      </c>
      <c r="F1146" s="12" t="s">
        <v>9</v>
      </c>
      <c r="G1146" s="12" t="s">
        <v>9</v>
      </c>
      <c r="H1146" s="12" t="s">
        <v>9</v>
      </c>
      <c r="I1146" s="12">
        <v>0</v>
      </c>
      <c r="J1146" s="13" t="s">
        <v>9</v>
      </c>
    </row>
    <row r="1147" spans="1:10" x14ac:dyDescent="0.3">
      <c r="A1147" s="14" t="s">
        <v>1156</v>
      </c>
      <c r="B1147" s="15">
        <v>31.6</v>
      </c>
      <c r="C1147" s="15" t="str" cm="1">
        <f t="array" ref="C1147">_xlfn.IFS(Medical_Examinations!$B1147&gt;=30,"Obesity",Medical_Examinations!$B1147&gt;=25,"Overweight",Medical_Examinations!$B1147&gt;=18.5,"Normal Weight",TRUE,"Underweight")</f>
        <v>Obesity</v>
      </c>
      <c r="D1147" s="15">
        <v>6.79</v>
      </c>
      <c r="E1147" s="15" t="str" cm="1">
        <f t="array" ref="E1147">_xlfn.IFS(Medical_Examinations!$D1147&gt;6.5,"Diabetes",Medical_Examinations!$D1147&gt;5.7,"Prediabetes",TRUE,"Normal")</f>
        <v>Diabetes</v>
      </c>
      <c r="F1147" s="15" t="s">
        <v>9</v>
      </c>
      <c r="G1147" s="15" t="s">
        <v>9</v>
      </c>
      <c r="H1147" s="15" t="s">
        <v>9</v>
      </c>
      <c r="I1147" s="15">
        <v>0</v>
      </c>
      <c r="J1147" s="16" t="s">
        <v>9</v>
      </c>
    </row>
    <row r="1148" spans="1:10" x14ac:dyDescent="0.3">
      <c r="A1148" s="11" t="s">
        <v>1157</v>
      </c>
      <c r="B1148" s="12">
        <v>42.93</v>
      </c>
      <c r="C1148" s="12" t="str" cm="1">
        <f t="array" ref="C1148">_xlfn.IFS(Medical_Examinations!$B1148&gt;=30,"Obesity",Medical_Examinations!$B1148&gt;=25,"Overweight",Medical_Examinations!$B1148&gt;=18.5,"Normal Weight",TRUE,"Underweight")</f>
        <v>Obesity</v>
      </c>
      <c r="D1148" s="12">
        <v>4.8</v>
      </c>
      <c r="E1148" s="12" t="str" cm="1">
        <f t="array" ref="E1148">_xlfn.IFS(Medical_Examinations!$D1148&gt;6.5,"Diabetes",Medical_Examinations!$D1148&gt;5.7,"Prediabetes",TRUE,"Normal")</f>
        <v>Normal</v>
      </c>
      <c r="F1148" s="12" t="s">
        <v>9</v>
      </c>
      <c r="G1148" s="12" t="s">
        <v>9</v>
      </c>
      <c r="H1148" s="12" t="s">
        <v>9</v>
      </c>
      <c r="I1148" s="12">
        <v>1</v>
      </c>
      <c r="J1148" s="13" t="s">
        <v>9</v>
      </c>
    </row>
    <row r="1149" spans="1:10" x14ac:dyDescent="0.3">
      <c r="A1149" s="14" t="s">
        <v>1158</v>
      </c>
      <c r="B1149" s="15">
        <v>26.72</v>
      </c>
      <c r="C1149" s="15" t="str" cm="1">
        <f t="array" ref="C1149">_xlfn.IFS(Medical_Examinations!$B1149&gt;=30,"Obesity",Medical_Examinations!$B1149&gt;=25,"Overweight",Medical_Examinations!$B1149&gt;=18.5,"Normal Weight",TRUE,"Underweight")</f>
        <v>Overweight</v>
      </c>
      <c r="D1149" s="15">
        <v>5.75</v>
      </c>
      <c r="E1149" s="15" t="str" cm="1">
        <f t="array" ref="E1149">_xlfn.IFS(Medical_Examinations!$D1149&gt;6.5,"Diabetes",Medical_Examinations!$D1149&gt;5.7,"Prediabetes",TRUE,"Normal")</f>
        <v>Prediabetes</v>
      </c>
      <c r="F1149" s="15" t="s">
        <v>9</v>
      </c>
      <c r="G1149" s="15" t="s">
        <v>9</v>
      </c>
      <c r="H1149" s="15" t="s">
        <v>9</v>
      </c>
      <c r="I1149" s="15">
        <v>2</v>
      </c>
      <c r="J1149" s="16" t="s">
        <v>9</v>
      </c>
    </row>
    <row r="1150" spans="1:10" x14ac:dyDescent="0.3">
      <c r="A1150" s="11" t="s">
        <v>1159</v>
      </c>
      <c r="B1150" s="12">
        <v>26.67</v>
      </c>
      <c r="C1150" s="12" t="str" cm="1">
        <f t="array" ref="C1150">_xlfn.IFS(Medical_Examinations!$B1150&gt;=30,"Obesity",Medical_Examinations!$B1150&gt;=25,"Overweight",Medical_Examinations!$B1150&gt;=18.5,"Normal Weight",TRUE,"Underweight")</f>
        <v>Overweight</v>
      </c>
      <c r="D1150" s="12">
        <v>5.81</v>
      </c>
      <c r="E1150" s="12" t="str" cm="1">
        <f t="array" ref="E1150">_xlfn.IFS(Medical_Examinations!$D1150&gt;6.5,"Diabetes",Medical_Examinations!$D1150&gt;5.7,"Prediabetes",TRUE,"Normal")</f>
        <v>Prediabetes</v>
      </c>
      <c r="F1150" s="12" t="s">
        <v>9</v>
      </c>
      <c r="G1150" s="12" t="s">
        <v>9</v>
      </c>
      <c r="H1150" s="12" t="s">
        <v>9</v>
      </c>
      <c r="I1150" s="12">
        <v>2</v>
      </c>
      <c r="J1150" s="13" t="s">
        <v>9</v>
      </c>
    </row>
    <row r="1151" spans="1:10" x14ac:dyDescent="0.3">
      <c r="A1151" s="14" t="s">
        <v>1160</v>
      </c>
      <c r="B1151" s="15">
        <v>42.68</v>
      </c>
      <c r="C1151" s="15" t="str" cm="1">
        <f t="array" ref="C1151">_xlfn.IFS(Medical_Examinations!$B1151&gt;=30,"Obesity",Medical_Examinations!$B1151&gt;=25,"Overweight",Medical_Examinations!$B1151&gt;=18.5,"Normal Weight",TRUE,"Underweight")</f>
        <v>Obesity</v>
      </c>
      <c r="D1151" s="15">
        <v>9.2799999999999994</v>
      </c>
      <c r="E1151" s="15" t="str" cm="1">
        <f t="array" ref="E1151">_xlfn.IFS(Medical_Examinations!$D1151&gt;6.5,"Diabetes",Medical_Examinations!$D1151&gt;5.7,"Prediabetes",TRUE,"Normal")</f>
        <v>Diabetes</v>
      </c>
      <c r="F1151" s="15" t="s">
        <v>9</v>
      </c>
      <c r="G1151" s="15" t="s">
        <v>9</v>
      </c>
      <c r="H1151" s="15" t="s">
        <v>9</v>
      </c>
      <c r="I1151" s="15">
        <v>2</v>
      </c>
      <c r="J1151" s="16" t="s">
        <v>9</v>
      </c>
    </row>
    <row r="1152" spans="1:10" x14ac:dyDescent="0.3">
      <c r="A1152" s="11" t="s">
        <v>1161</v>
      </c>
      <c r="B1152" s="12">
        <v>24.31</v>
      </c>
      <c r="C1152" s="12" t="str" cm="1">
        <f t="array" ref="C1152">_xlfn.IFS(Medical_Examinations!$B1152&gt;=30,"Obesity",Medical_Examinations!$B1152&gt;=25,"Overweight",Medical_Examinations!$B1152&gt;=18.5,"Normal Weight",TRUE,"Underweight")</f>
        <v>Normal Weight</v>
      </c>
      <c r="D1152" s="12">
        <v>6.37</v>
      </c>
      <c r="E1152" s="12" t="str" cm="1">
        <f t="array" ref="E1152">_xlfn.IFS(Medical_Examinations!$D1152&gt;6.5,"Diabetes",Medical_Examinations!$D1152&gt;5.7,"Prediabetes",TRUE,"Normal")</f>
        <v>Prediabetes</v>
      </c>
      <c r="F1152" s="12" t="s">
        <v>9</v>
      </c>
      <c r="G1152" s="12" t="s">
        <v>9</v>
      </c>
      <c r="H1152" s="12" t="s">
        <v>9</v>
      </c>
      <c r="I1152" s="12">
        <v>0</v>
      </c>
      <c r="J1152" s="13" t="s">
        <v>9</v>
      </c>
    </row>
    <row r="1153" spans="1:10" x14ac:dyDescent="0.3">
      <c r="A1153" s="14" t="s">
        <v>1162</v>
      </c>
      <c r="B1153" s="15">
        <v>44.75</v>
      </c>
      <c r="C1153" s="15" t="str" cm="1">
        <f t="array" ref="C1153">_xlfn.IFS(Medical_Examinations!$B1153&gt;=30,"Obesity",Medical_Examinations!$B1153&gt;=25,"Overweight",Medical_Examinations!$B1153&gt;=18.5,"Normal Weight",TRUE,"Underweight")</f>
        <v>Obesity</v>
      </c>
      <c r="D1153" s="15">
        <v>5.09</v>
      </c>
      <c r="E1153" s="15" t="str" cm="1">
        <f t="array" ref="E1153">_xlfn.IFS(Medical_Examinations!$D1153&gt;6.5,"Diabetes",Medical_Examinations!$D1153&gt;5.7,"Prediabetes",TRUE,"Normal")</f>
        <v>Normal</v>
      </c>
      <c r="F1153" s="15" t="s">
        <v>10</v>
      </c>
      <c r="G1153" s="15" t="s">
        <v>9</v>
      </c>
      <c r="H1153" s="15" t="s">
        <v>9</v>
      </c>
      <c r="I1153" s="15">
        <v>0</v>
      </c>
      <c r="J1153" s="16" t="s">
        <v>9</v>
      </c>
    </row>
    <row r="1154" spans="1:10" x14ac:dyDescent="0.3">
      <c r="A1154" s="11" t="s">
        <v>1163</v>
      </c>
      <c r="B1154" s="12">
        <v>30.78</v>
      </c>
      <c r="C1154" s="12" t="str" cm="1">
        <f t="array" ref="C1154">_xlfn.IFS(Medical_Examinations!$B1154&gt;=30,"Obesity",Medical_Examinations!$B1154&gt;=25,"Overweight",Medical_Examinations!$B1154&gt;=18.5,"Normal Weight",TRUE,"Underweight")</f>
        <v>Obesity</v>
      </c>
      <c r="D1154" s="12">
        <v>7.94</v>
      </c>
      <c r="E1154" s="12" t="str" cm="1">
        <f t="array" ref="E1154">_xlfn.IFS(Medical_Examinations!$D1154&gt;6.5,"Diabetes",Medical_Examinations!$D1154&gt;5.7,"Prediabetes",TRUE,"Normal")</f>
        <v>Diabetes</v>
      </c>
      <c r="F1154" s="12" t="s">
        <v>9</v>
      </c>
      <c r="G1154" s="12" t="s">
        <v>9</v>
      </c>
      <c r="H1154" s="12" t="s">
        <v>9</v>
      </c>
      <c r="I1154" s="12">
        <v>2</v>
      </c>
      <c r="J1154" s="13" t="s">
        <v>9</v>
      </c>
    </row>
    <row r="1155" spans="1:10" x14ac:dyDescent="0.3">
      <c r="A1155" s="14" t="s">
        <v>1164</v>
      </c>
      <c r="B1155" s="15">
        <v>21.86</v>
      </c>
      <c r="C1155" s="15" t="str" cm="1">
        <f t="array" ref="C1155">_xlfn.IFS(Medical_Examinations!$B1155&gt;=30,"Obesity",Medical_Examinations!$B1155&gt;=25,"Overweight",Medical_Examinations!$B1155&gt;=18.5,"Normal Weight",TRUE,"Underweight")</f>
        <v>Normal Weight</v>
      </c>
      <c r="D1155" s="15">
        <v>10.95</v>
      </c>
      <c r="E1155" s="15" t="str" cm="1">
        <f t="array" ref="E1155">_xlfn.IFS(Medical_Examinations!$D1155&gt;6.5,"Diabetes",Medical_Examinations!$D1155&gt;5.7,"Prediabetes",TRUE,"Normal")</f>
        <v>Diabetes</v>
      </c>
      <c r="F1155" s="15" t="s">
        <v>9</v>
      </c>
      <c r="G1155" s="15" t="s">
        <v>9</v>
      </c>
      <c r="H1155" s="15" t="s">
        <v>9</v>
      </c>
      <c r="I1155" s="15">
        <v>0</v>
      </c>
      <c r="J1155" s="16" t="s">
        <v>9</v>
      </c>
    </row>
    <row r="1156" spans="1:10" x14ac:dyDescent="0.3">
      <c r="A1156" s="11" t="s">
        <v>1165</v>
      </c>
      <c r="B1156" s="12">
        <v>49.09</v>
      </c>
      <c r="C1156" s="12" t="str" cm="1">
        <f t="array" ref="C1156">_xlfn.IFS(Medical_Examinations!$B1156&gt;=30,"Obesity",Medical_Examinations!$B1156&gt;=25,"Overweight",Medical_Examinations!$B1156&gt;=18.5,"Normal Weight",TRUE,"Underweight")</f>
        <v>Obesity</v>
      </c>
      <c r="D1156" s="12">
        <v>6.3</v>
      </c>
      <c r="E1156" s="12" t="str" cm="1">
        <f t="array" ref="E1156">_xlfn.IFS(Medical_Examinations!$D1156&gt;6.5,"Diabetes",Medical_Examinations!$D1156&gt;5.7,"Prediabetes",TRUE,"Normal")</f>
        <v>Prediabetes</v>
      </c>
      <c r="F1156" s="12" t="s">
        <v>10</v>
      </c>
      <c r="G1156" s="12" t="s">
        <v>9</v>
      </c>
      <c r="H1156" s="12" t="s">
        <v>9</v>
      </c>
      <c r="I1156" s="12">
        <v>0</v>
      </c>
      <c r="J1156" s="13" t="s">
        <v>9</v>
      </c>
    </row>
    <row r="1157" spans="1:10" x14ac:dyDescent="0.3">
      <c r="A1157" s="14" t="s">
        <v>1166</v>
      </c>
      <c r="B1157" s="15">
        <v>47.74</v>
      </c>
      <c r="C1157" s="15" t="str" cm="1">
        <f t="array" ref="C1157">_xlfn.IFS(Medical_Examinations!$B1157&gt;=30,"Obesity",Medical_Examinations!$B1157&gt;=25,"Overweight",Medical_Examinations!$B1157&gt;=18.5,"Normal Weight",TRUE,"Underweight")</f>
        <v>Obesity</v>
      </c>
      <c r="D1157" s="15">
        <v>8.0500000000000007</v>
      </c>
      <c r="E1157" s="15" t="str" cm="1">
        <f t="array" ref="E1157">_xlfn.IFS(Medical_Examinations!$D1157&gt;6.5,"Diabetes",Medical_Examinations!$D1157&gt;5.7,"Prediabetes",TRUE,"Normal")</f>
        <v>Diabetes</v>
      </c>
      <c r="F1157" s="15" t="s">
        <v>10</v>
      </c>
      <c r="G1157" s="15" t="s">
        <v>9</v>
      </c>
      <c r="H1157" s="15" t="s">
        <v>9</v>
      </c>
      <c r="I1157" s="15">
        <v>2</v>
      </c>
      <c r="J1157" s="16" t="s">
        <v>9</v>
      </c>
    </row>
    <row r="1158" spans="1:10" x14ac:dyDescent="0.3">
      <c r="A1158" s="11" t="s">
        <v>1167</v>
      </c>
      <c r="B1158" s="12">
        <v>30.2</v>
      </c>
      <c r="C1158" s="12" t="str" cm="1">
        <f t="array" ref="C1158">_xlfn.IFS(Medical_Examinations!$B1158&gt;=30,"Obesity",Medical_Examinations!$B1158&gt;=25,"Overweight",Medical_Examinations!$B1158&gt;=18.5,"Normal Weight",TRUE,"Underweight")</f>
        <v>Obesity</v>
      </c>
      <c r="D1158" s="12">
        <v>9.8800000000000008</v>
      </c>
      <c r="E1158" s="12" t="str" cm="1">
        <f t="array" ref="E1158">_xlfn.IFS(Medical_Examinations!$D1158&gt;6.5,"Diabetes",Medical_Examinations!$D1158&gt;5.7,"Prediabetes",TRUE,"Normal")</f>
        <v>Diabetes</v>
      </c>
      <c r="F1158" s="12" t="s">
        <v>10</v>
      </c>
      <c r="G1158" s="12" t="s">
        <v>9</v>
      </c>
      <c r="H1158" s="12" t="s">
        <v>9</v>
      </c>
      <c r="I1158" s="12">
        <v>2</v>
      </c>
      <c r="J1158" s="13" t="s">
        <v>9</v>
      </c>
    </row>
    <row r="1159" spans="1:10" x14ac:dyDescent="0.3">
      <c r="A1159" s="14" t="s">
        <v>1168</v>
      </c>
      <c r="B1159" s="15">
        <v>33.25</v>
      </c>
      <c r="C1159" s="15" t="str" cm="1">
        <f t="array" ref="C1159">_xlfn.IFS(Medical_Examinations!$B1159&gt;=30,"Obesity",Medical_Examinations!$B1159&gt;=25,"Overweight",Medical_Examinations!$B1159&gt;=18.5,"Normal Weight",TRUE,"Underweight")</f>
        <v>Obesity</v>
      </c>
      <c r="D1159" s="15">
        <v>7.42</v>
      </c>
      <c r="E1159" s="15" t="str" cm="1">
        <f t="array" ref="E1159">_xlfn.IFS(Medical_Examinations!$D1159&gt;6.5,"Diabetes",Medical_Examinations!$D1159&gt;5.7,"Prediabetes",TRUE,"Normal")</f>
        <v>Diabetes</v>
      </c>
      <c r="F1159" s="15" t="s">
        <v>10</v>
      </c>
      <c r="G1159" s="15" t="s">
        <v>9</v>
      </c>
      <c r="H1159" s="15" t="s">
        <v>9</v>
      </c>
      <c r="I1159" s="15">
        <v>2</v>
      </c>
      <c r="J1159" s="16" t="s">
        <v>9</v>
      </c>
    </row>
    <row r="1160" spans="1:10" x14ac:dyDescent="0.3">
      <c r="A1160" s="11" t="s">
        <v>1169</v>
      </c>
      <c r="B1160" s="12">
        <v>26.6</v>
      </c>
      <c r="C1160" s="12" t="str" cm="1">
        <f t="array" ref="C1160">_xlfn.IFS(Medical_Examinations!$B1160&gt;=30,"Obesity",Medical_Examinations!$B1160&gt;=25,"Overweight",Medical_Examinations!$B1160&gt;=18.5,"Normal Weight",TRUE,"Underweight")</f>
        <v>Overweight</v>
      </c>
      <c r="D1160" s="12">
        <v>8.4499999999999993</v>
      </c>
      <c r="E1160" s="12" t="str" cm="1">
        <f t="array" ref="E1160">_xlfn.IFS(Medical_Examinations!$D1160&gt;6.5,"Diabetes",Medical_Examinations!$D1160&gt;5.7,"Prediabetes",TRUE,"Normal")</f>
        <v>Diabetes</v>
      </c>
      <c r="F1160" s="12" t="s">
        <v>10</v>
      </c>
      <c r="G1160" s="12" t="s">
        <v>9</v>
      </c>
      <c r="H1160" s="12" t="s">
        <v>9</v>
      </c>
      <c r="I1160" s="12">
        <v>1</v>
      </c>
      <c r="J1160" s="13" t="s">
        <v>9</v>
      </c>
    </row>
    <row r="1161" spans="1:10" x14ac:dyDescent="0.3">
      <c r="A1161" s="14" t="s">
        <v>1170</v>
      </c>
      <c r="B1161" s="15">
        <v>26.35</v>
      </c>
      <c r="C1161" s="15" t="str" cm="1">
        <f t="array" ref="C1161">_xlfn.IFS(Medical_Examinations!$B1161&gt;=30,"Obesity",Medical_Examinations!$B1161&gt;=25,"Overweight",Medical_Examinations!$B1161&gt;=18.5,"Normal Weight",TRUE,"Underweight")</f>
        <v>Overweight</v>
      </c>
      <c r="D1161" s="15">
        <v>6.21</v>
      </c>
      <c r="E1161" s="15" t="str" cm="1">
        <f t="array" ref="E1161">_xlfn.IFS(Medical_Examinations!$D1161&gt;6.5,"Diabetes",Medical_Examinations!$D1161&gt;5.7,"Prediabetes",TRUE,"Normal")</f>
        <v>Prediabetes</v>
      </c>
      <c r="F1161" s="15" t="s">
        <v>9</v>
      </c>
      <c r="G1161" s="15" t="s">
        <v>9</v>
      </c>
      <c r="H1161" s="15" t="s">
        <v>9</v>
      </c>
      <c r="I1161" s="15">
        <v>2</v>
      </c>
      <c r="J1161" s="16" t="s">
        <v>9</v>
      </c>
    </row>
    <row r="1162" spans="1:10" x14ac:dyDescent="0.3">
      <c r="A1162" s="11" t="s">
        <v>1171</v>
      </c>
      <c r="B1162" s="12">
        <v>39.994999999999997</v>
      </c>
      <c r="C1162" s="12" t="str" cm="1">
        <f t="array" ref="C1162">_xlfn.IFS(Medical_Examinations!$B1162&gt;=30,"Obesity",Medical_Examinations!$B1162&gt;=25,"Overweight",Medical_Examinations!$B1162&gt;=18.5,"Normal Weight",TRUE,"Underweight")</f>
        <v>Obesity</v>
      </c>
      <c r="D1162" s="12">
        <v>4.6500000000000004</v>
      </c>
      <c r="E1162" s="12" t="str" cm="1">
        <f t="array" ref="E1162">_xlfn.IFS(Medical_Examinations!$D1162&gt;6.5,"Diabetes",Medical_Examinations!$D1162&gt;5.7,"Prediabetes",TRUE,"Normal")</f>
        <v>Normal</v>
      </c>
      <c r="F1162" s="12" t="s">
        <v>9</v>
      </c>
      <c r="G1162" s="12" t="s">
        <v>9</v>
      </c>
      <c r="H1162" s="12" t="s">
        <v>9</v>
      </c>
      <c r="I1162" s="12">
        <v>0</v>
      </c>
      <c r="J1162" s="13" t="s">
        <v>9</v>
      </c>
    </row>
    <row r="1163" spans="1:10" x14ac:dyDescent="0.3">
      <c r="A1163" s="14" t="s">
        <v>1172</v>
      </c>
      <c r="B1163" s="15">
        <v>22.92</v>
      </c>
      <c r="C1163" s="15" t="str" cm="1">
        <f t="array" ref="C1163">_xlfn.IFS(Medical_Examinations!$B1163&gt;=30,"Obesity",Medical_Examinations!$B1163&gt;=25,"Overweight",Medical_Examinations!$B1163&gt;=18.5,"Normal Weight",TRUE,"Underweight")</f>
        <v>Normal Weight</v>
      </c>
      <c r="D1163" s="15">
        <v>5.87</v>
      </c>
      <c r="E1163" s="15" t="str" cm="1">
        <f t="array" ref="E1163">_xlfn.IFS(Medical_Examinations!$D1163&gt;6.5,"Diabetes",Medical_Examinations!$D1163&gt;5.7,"Prediabetes",TRUE,"Normal")</f>
        <v>Prediabetes</v>
      </c>
      <c r="F1163" s="15" t="s">
        <v>10</v>
      </c>
      <c r="G1163" s="15" t="s">
        <v>9</v>
      </c>
      <c r="H1163" s="15" t="s">
        <v>9</v>
      </c>
      <c r="I1163" s="15">
        <v>1</v>
      </c>
      <c r="J1163" s="16" t="s">
        <v>9</v>
      </c>
    </row>
    <row r="1164" spans="1:10" x14ac:dyDescent="0.3">
      <c r="A1164" s="11" t="s">
        <v>1173</v>
      </c>
      <c r="B1164" s="12">
        <v>24.78</v>
      </c>
      <c r="C1164" s="12" t="str" cm="1">
        <f t="array" ref="C1164">_xlfn.IFS(Medical_Examinations!$B1164&gt;=30,"Obesity",Medical_Examinations!$B1164&gt;=25,"Overweight",Medical_Examinations!$B1164&gt;=18.5,"Normal Weight",TRUE,"Underweight")</f>
        <v>Normal Weight</v>
      </c>
      <c r="D1164" s="12">
        <v>4.24</v>
      </c>
      <c r="E1164" s="12" t="str" cm="1">
        <f t="array" ref="E1164">_xlfn.IFS(Medical_Examinations!$D1164&gt;6.5,"Diabetes",Medical_Examinations!$D1164&gt;5.7,"Prediabetes",TRUE,"Normal")</f>
        <v>Normal</v>
      </c>
      <c r="F1164" s="12" t="s">
        <v>10</v>
      </c>
      <c r="G1164" s="12" t="s">
        <v>9</v>
      </c>
      <c r="H1164" s="12" t="s">
        <v>9</v>
      </c>
      <c r="I1164" s="12">
        <v>2</v>
      </c>
      <c r="J1164" s="13" t="s">
        <v>9</v>
      </c>
    </row>
    <row r="1165" spans="1:10" x14ac:dyDescent="0.3">
      <c r="A1165" s="14" t="s">
        <v>1174</v>
      </c>
      <c r="B1165" s="15">
        <v>34.07</v>
      </c>
      <c r="C1165" s="15" t="str" cm="1">
        <f t="array" ref="C1165">_xlfn.IFS(Medical_Examinations!$B1165&gt;=30,"Obesity",Medical_Examinations!$B1165&gt;=25,"Overweight",Medical_Examinations!$B1165&gt;=18.5,"Normal Weight",TRUE,"Underweight")</f>
        <v>Obesity</v>
      </c>
      <c r="D1165" s="15">
        <v>7.81</v>
      </c>
      <c r="E1165" s="15" t="str" cm="1">
        <f t="array" ref="E1165">_xlfn.IFS(Medical_Examinations!$D1165&gt;6.5,"Diabetes",Medical_Examinations!$D1165&gt;5.7,"Prediabetes",TRUE,"Normal")</f>
        <v>Diabetes</v>
      </c>
      <c r="F1165" s="15" t="s">
        <v>10</v>
      </c>
      <c r="G1165" s="15" t="s">
        <v>9</v>
      </c>
      <c r="H1165" s="15" t="s">
        <v>9</v>
      </c>
      <c r="I1165" s="15">
        <v>0</v>
      </c>
      <c r="J1165" s="16" t="s">
        <v>9</v>
      </c>
    </row>
    <row r="1166" spans="1:10" x14ac:dyDescent="0.3">
      <c r="A1166" s="11" t="s">
        <v>1175</v>
      </c>
      <c r="B1166" s="12">
        <v>30.14</v>
      </c>
      <c r="C1166" s="12" t="str" cm="1">
        <f t="array" ref="C1166">_xlfn.IFS(Medical_Examinations!$B1166&gt;=30,"Obesity",Medical_Examinations!$B1166&gt;=25,"Overweight",Medical_Examinations!$B1166&gt;=18.5,"Normal Weight",TRUE,"Underweight")</f>
        <v>Obesity</v>
      </c>
      <c r="D1166" s="12">
        <v>9.85</v>
      </c>
      <c r="E1166" s="12" t="str" cm="1">
        <f t="array" ref="E1166">_xlfn.IFS(Medical_Examinations!$D1166&gt;6.5,"Diabetes",Medical_Examinations!$D1166&gt;5.7,"Prediabetes",TRUE,"Normal")</f>
        <v>Diabetes</v>
      </c>
      <c r="F1166" s="12" t="s">
        <v>9</v>
      </c>
      <c r="G1166" s="12" t="s">
        <v>9</v>
      </c>
      <c r="H1166" s="12" t="s">
        <v>9</v>
      </c>
      <c r="I1166" s="12">
        <v>0</v>
      </c>
      <c r="J1166" s="13" t="s">
        <v>9</v>
      </c>
    </row>
    <row r="1167" spans="1:10" x14ac:dyDescent="0.3">
      <c r="A1167" s="14" t="s">
        <v>1176</v>
      </c>
      <c r="B1167" s="15">
        <v>18.05</v>
      </c>
      <c r="C1167" s="15" t="str" cm="1">
        <f t="array" ref="C1167">_xlfn.IFS(Medical_Examinations!$B1167&gt;=30,"Obesity",Medical_Examinations!$B1167&gt;=25,"Overweight",Medical_Examinations!$B1167&gt;=18.5,"Normal Weight",TRUE,"Underweight")</f>
        <v>Underweight</v>
      </c>
      <c r="D1167" s="15">
        <v>6.94</v>
      </c>
      <c r="E1167" s="15" t="str" cm="1">
        <f t="array" ref="E1167">_xlfn.IFS(Medical_Examinations!$D1167&gt;6.5,"Diabetes",Medical_Examinations!$D1167&gt;5.7,"Prediabetes",TRUE,"Normal")</f>
        <v>Diabetes</v>
      </c>
      <c r="F1167" s="15" t="s">
        <v>9</v>
      </c>
      <c r="G1167" s="15" t="s">
        <v>9</v>
      </c>
      <c r="H1167" s="15" t="s">
        <v>9</v>
      </c>
      <c r="I1167" s="15">
        <v>0</v>
      </c>
      <c r="J1167" s="16" t="s">
        <v>9</v>
      </c>
    </row>
    <row r="1168" spans="1:10" x14ac:dyDescent="0.3">
      <c r="A1168" s="11" t="s">
        <v>1177</v>
      </c>
      <c r="B1168" s="12">
        <v>37.4</v>
      </c>
      <c r="C1168" s="12" t="str" cm="1">
        <f t="array" ref="C1168">_xlfn.IFS(Medical_Examinations!$B1168&gt;=30,"Obesity",Medical_Examinations!$B1168&gt;=25,"Overweight",Medical_Examinations!$B1168&gt;=18.5,"Normal Weight",TRUE,"Underweight")</f>
        <v>Obesity</v>
      </c>
      <c r="D1168" s="12">
        <v>11.3</v>
      </c>
      <c r="E1168" s="12" t="str" cm="1">
        <f t="array" ref="E1168">_xlfn.IFS(Medical_Examinations!$D1168&gt;6.5,"Diabetes",Medical_Examinations!$D1168&gt;5.7,"Prediabetes",TRUE,"Normal")</f>
        <v>Diabetes</v>
      </c>
      <c r="F1168" s="12" t="s">
        <v>10</v>
      </c>
      <c r="G1168" s="12" t="s">
        <v>9</v>
      </c>
      <c r="H1168" s="12" t="s">
        <v>9</v>
      </c>
      <c r="I1168" s="12">
        <v>2</v>
      </c>
      <c r="J1168" s="13" t="s">
        <v>9</v>
      </c>
    </row>
    <row r="1169" spans="1:10" x14ac:dyDescent="0.3">
      <c r="A1169" s="14" t="s">
        <v>1178</v>
      </c>
      <c r="B1169" s="15">
        <v>25.75</v>
      </c>
      <c r="C1169" s="15" t="str" cm="1">
        <f t="array" ref="C1169">_xlfn.IFS(Medical_Examinations!$B1169&gt;=30,"Obesity",Medical_Examinations!$B1169&gt;=25,"Overweight",Medical_Examinations!$B1169&gt;=18.5,"Normal Weight",TRUE,"Underweight")</f>
        <v>Overweight</v>
      </c>
      <c r="D1169" s="15">
        <v>9.23</v>
      </c>
      <c r="E1169" s="15" t="str" cm="1">
        <f t="array" ref="E1169">_xlfn.IFS(Medical_Examinations!$D1169&gt;6.5,"Diabetes",Medical_Examinations!$D1169&gt;5.7,"Prediabetes",TRUE,"Normal")</f>
        <v>Diabetes</v>
      </c>
      <c r="F1169" s="15" t="s">
        <v>9</v>
      </c>
      <c r="G1169" s="15" t="s">
        <v>9</v>
      </c>
      <c r="H1169" s="15" t="s">
        <v>9</v>
      </c>
      <c r="I1169" s="15">
        <v>0</v>
      </c>
      <c r="J1169" s="16" t="s">
        <v>9</v>
      </c>
    </row>
    <row r="1170" spans="1:10" x14ac:dyDescent="0.3">
      <c r="A1170" s="11" t="s">
        <v>1179</v>
      </c>
      <c r="B1170" s="12">
        <v>32.299999999999997</v>
      </c>
      <c r="C1170" s="12" t="str" cm="1">
        <f t="array" ref="C1170">_xlfn.IFS(Medical_Examinations!$B1170&gt;=30,"Obesity",Medical_Examinations!$B1170&gt;=25,"Overweight",Medical_Examinations!$B1170&gt;=18.5,"Normal Weight",TRUE,"Underweight")</f>
        <v>Obesity</v>
      </c>
      <c r="D1170" s="12">
        <v>4.37</v>
      </c>
      <c r="E1170" s="12" t="str" cm="1">
        <f t="array" ref="E1170">_xlfn.IFS(Medical_Examinations!$D1170&gt;6.5,"Diabetes",Medical_Examinations!$D1170&gt;5.7,"Prediabetes",TRUE,"Normal")</f>
        <v>Normal</v>
      </c>
      <c r="F1170" s="12" t="s">
        <v>9</v>
      </c>
      <c r="G1170" s="12" t="s">
        <v>9</v>
      </c>
      <c r="H1170" s="12" t="s">
        <v>9</v>
      </c>
      <c r="I1170" s="12">
        <v>2</v>
      </c>
      <c r="J1170" s="13" t="s">
        <v>9</v>
      </c>
    </row>
    <row r="1171" spans="1:10" x14ac:dyDescent="0.3">
      <c r="A1171" s="14" t="s">
        <v>1180</v>
      </c>
      <c r="B1171" s="15">
        <v>28.61</v>
      </c>
      <c r="C1171" s="15" t="str" cm="1">
        <f t="array" ref="C1171">_xlfn.IFS(Medical_Examinations!$B1171&gt;=30,"Obesity",Medical_Examinations!$B1171&gt;=25,"Overweight",Medical_Examinations!$B1171&gt;=18.5,"Normal Weight",TRUE,"Underweight")</f>
        <v>Overweight</v>
      </c>
      <c r="D1171" s="15">
        <v>5.76</v>
      </c>
      <c r="E1171" s="15" t="str" cm="1">
        <f t="array" ref="E1171">_xlfn.IFS(Medical_Examinations!$D1171&gt;6.5,"Diabetes",Medical_Examinations!$D1171&gt;5.7,"Prediabetes",TRUE,"Normal")</f>
        <v>Prediabetes</v>
      </c>
      <c r="F1171" s="15" t="s">
        <v>9</v>
      </c>
      <c r="G1171" s="15" t="s">
        <v>9</v>
      </c>
      <c r="H1171" s="15" t="s">
        <v>19</v>
      </c>
      <c r="I1171" s="15">
        <v>1</v>
      </c>
      <c r="J1171" s="16" t="s">
        <v>9</v>
      </c>
    </row>
    <row r="1172" spans="1:10" x14ac:dyDescent="0.3">
      <c r="A1172" s="11" t="s">
        <v>1181</v>
      </c>
      <c r="B1172" s="12">
        <v>45.41</v>
      </c>
      <c r="C1172" s="12" t="str" cm="1">
        <f t="array" ref="C1172">_xlfn.IFS(Medical_Examinations!$B1172&gt;=30,"Obesity",Medical_Examinations!$B1172&gt;=25,"Overweight",Medical_Examinations!$B1172&gt;=18.5,"Normal Weight",TRUE,"Underweight")</f>
        <v>Obesity</v>
      </c>
      <c r="D1172" s="12">
        <v>4.96</v>
      </c>
      <c r="E1172" s="12" t="str" cm="1">
        <f t="array" ref="E1172">_xlfn.IFS(Medical_Examinations!$D1172&gt;6.5,"Diabetes",Medical_Examinations!$D1172&gt;5.7,"Prediabetes",TRUE,"Normal")</f>
        <v>Normal</v>
      </c>
      <c r="F1172" s="12" t="s">
        <v>9</v>
      </c>
      <c r="G1172" s="12" t="s">
        <v>9</v>
      </c>
      <c r="H1172" s="12" t="s">
        <v>9</v>
      </c>
      <c r="I1172" s="12">
        <v>1</v>
      </c>
      <c r="J1172" s="13" t="s">
        <v>9</v>
      </c>
    </row>
    <row r="1173" spans="1:10" x14ac:dyDescent="0.3">
      <c r="A1173" s="14" t="s">
        <v>1182</v>
      </c>
      <c r="B1173" s="15">
        <v>31.2</v>
      </c>
      <c r="C1173" s="15" t="str" cm="1">
        <f t="array" ref="C1173">_xlfn.IFS(Medical_Examinations!$B1173&gt;=30,"Obesity",Medical_Examinations!$B1173&gt;=25,"Overweight",Medical_Examinations!$B1173&gt;=18.5,"Normal Weight",TRUE,"Underweight")</f>
        <v>Obesity</v>
      </c>
      <c r="D1173" s="15">
        <v>11.04</v>
      </c>
      <c r="E1173" s="15" t="str" cm="1">
        <f t="array" ref="E1173">_xlfn.IFS(Medical_Examinations!$D1173&gt;6.5,"Diabetes",Medical_Examinations!$D1173&gt;5.7,"Prediabetes",TRUE,"Normal")</f>
        <v>Diabetes</v>
      </c>
      <c r="F1173" s="15" t="s">
        <v>10</v>
      </c>
      <c r="G1173" s="15" t="s">
        <v>9</v>
      </c>
      <c r="H1173" s="15" t="s">
        <v>9</v>
      </c>
      <c r="I1173" s="15">
        <v>2</v>
      </c>
      <c r="J1173" s="16" t="s">
        <v>9</v>
      </c>
    </row>
    <row r="1174" spans="1:10" x14ac:dyDescent="0.3">
      <c r="A1174" s="11" t="s">
        <v>1183</v>
      </c>
      <c r="B1174" s="12">
        <v>29.83</v>
      </c>
      <c r="C1174" s="12" t="str" cm="1">
        <f t="array" ref="C1174">_xlfn.IFS(Medical_Examinations!$B1174&gt;=30,"Obesity",Medical_Examinations!$B1174&gt;=25,"Overweight",Medical_Examinations!$B1174&gt;=18.5,"Normal Weight",TRUE,"Underweight")</f>
        <v>Overweight</v>
      </c>
      <c r="D1174" s="12">
        <v>7.81</v>
      </c>
      <c r="E1174" s="12" t="str" cm="1">
        <f t="array" ref="E1174">_xlfn.IFS(Medical_Examinations!$D1174&gt;6.5,"Diabetes",Medical_Examinations!$D1174&gt;5.7,"Prediabetes",TRUE,"Normal")</f>
        <v>Diabetes</v>
      </c>
      <c r="F1174" s="12" t="s">
        <v>10</v>
      </c>
      <c r="G1174" s="12" t="s">
        <v>9</v>
      </c>
      <c r="H1174" s="12" t="s">
        <v>9</v>
      </c>
      <c r="I1174" s="12">
        <v>1</v>
      </c>
      <c r="J1174" s="13" t="s">
        <v>9</v>
      </c>
    </row>
    <row r="1175" spans="1:10" x14ac:dyDescent="0.3">
      <c r="A1175" s="14" t="s">
        <v>1184</v>
      </c>
      <c r="B1175" s="15">
        <v>29.06</v>
      </c>
      <c r="C1175" s="15" t="str" cm="1">
        <f t="array" ref="C1175">_xlfn.IFS(Medical_Examinations!$B1175&gt;=30,"Obesity",Medical_Examinations!$B1175&gt;=25,"Overweight",Medical_Examinations!$B1175&gt;=18.5,"Normal Weight",TRUE,"Underweight")</f>
        <v>Overweight</v>
      </c>
      <c r="D1175" s="15">
        <v>4.55</v>
      </c>
      <c r="E1175" s="15" t="str" cm="1">
        <f t="array" ref="E1175">_xlfn.IFS(Medical_Examinations!$D1175&gt;6.5,"Diabetes",Medical_Examinations!$D1175&gt;5.7,"Prediabetes",TRUE,"Normal")</f>
        <v>Normal</v>
      </c>
      <c r="F1175" s="15" t="s">
        <v>9</v>
      </c>
      <c r="G1175" s="15" t="s">
        <v>9</v>
      </c>
      <c r="H1175" s="15" t="s">
        <v>9</v>
      </c>
      <c r="I1175" s="15">
        <v>0</v>
      </c>
      <c r="J1175" s="16" t="s">
        <v>9</v>
      </c>
    </row>
    <row r="1176" spans="1:10" x14ac:dyDescent="0.3">
      <c r="A1176" s="11" t="s">
        <v>1185</v>
      </c>
      <c r="B1176" s="12">
        <v>27.454999999999998</v>
      </c>
      <c r="C1176" s="12" t="str" cm="1">
        <f t="array" ref="C1176">_xlfn.IFS(Medical_Examinations!$B1176&gt;=30,"Obesity",Medical_Examinations!$B1176&gt;=25,"Overweight",Medical_Examinations!$B1176&gt;=18.5,"Normal Weight",TRUE,"Underweight")</f>
        <v>Overweight</v>
      </c>
      <c r="D1176" s="12">
        <v>6.13</v>
      </c>
      <c r="E1176" s="12" t="str" cm="1">
        <f t="array" ref="E1176">_xlfn.IFS(Medical_Examinations!$D1176&gt;6.5,"Diabetes",Medical_Examinations!$D1176&gt;5.7,"Prediabetes",TRUE,"Normal")</f>
        <v>Prediabetes</v>
      </c>
      <c r="F1176" s="12" t="s">
        <v>9</v>
      </c>
      <c r="G1176" s="12" t="s">
        <v>9</v>
      </c>
      <c r="H1176" s="12" t="s">
        <v>9</v>
      </c>
      <c r="I1176" s="12">
        <v>2</v>
      </c>
      <c r="J1176" s="13" t="s">
        <v>9</v>
      </c>
    </row>
    <row r="1177" spans="1:10" x14ac:dyDescent="0.3">
      <c r="A1177" s="14" t="s">
        <v>1186</v>
      </c>
      <c r="B1177" s="15">
        <v>23.01</v>
      </c>
      <c r="C1177" s="15" t="str" cm="1">
        <f t="array" ref="C1177">_xlfn.IFS(Medical_Examinations!$B1177&gt;=30,"Obesity",Medical_Examinations!$B1177&gt;=25,"Overweight",Medical_Examinations!$B1177&gt;=18.5,"Normal Weight",TRUE,"Underweight")</f>
        <v>Normal Weight</v>
      </c>
      <c r="D1177" s="15">
        <v>6.04</v>
      </c>
      <c r="E1177" s="15" t="str" cm="1">
        <f t="array" ref="E1177">_xlfn.IFS(Medical_Examinations!$D1177&gt;6.5,"Diabetes",Medical_Examinations!$D1177&gt;5.7,"Prediabetes",TRUE,"Normal")</f>
        <v>Prediabetes</v>
      </c>
      <c r="F1177" s="15" t="s">
        <v>10</v>
      </c>
      <c r="G1177" s="15" t="s">
        <v>9</v>
      </c>
      <c r="H1177" s="15" t="s">
        <v>9</v>
      </c>
      <c r="I1177" s="15">
        <v>1</v>
      </c>
      <c r="J1177" s="16" t="s">
        <v>9</v>
      </c>
    </row>
    <row r="1178" spans="1:10" x14ac:dyDescent="0.3">
      <c r="A1178" s="11" t="s">
        <v>1187</v>
      </c>
      <c r="B1178" s="12">
        <v>31.39</v>
      </c>
      <c r="C1178" s="12" t="str" cm="1">
        <f t="array" ref="C1178">_xlfn.IFS(Medical_Examinations!$B1178&gt;=30,"Obesity",Medical_Examinations!$B1178&gt;=25,"Overweight",Medical_Examinations!$B1178&gt;=18.5,"Normal Weight",TRUE,"Underweight")</f>
        <v>Obesity</v>
      </c>
      <c r="D1178" s="12">
        <v>8.85</v>
      </c>
      <c r="E1178" s="12" t="str" cm="1">
        <f t="array" ref="E1178">_xlfn.IFS(Medical_Examinations!$D1178&gt;6.5,"Diabetes",Medical_Examinations!$D1178&gt;5.7,"Prediabetes",TRUE,"Normal")</f>
        <v>Diabetes</v>
      </c>
      <c r="F1178" s="12" t="s">
        <v>10</v>
      </c>
      <c r="G1178" s="12" t="s">
        <v>9</v>
      </c>
      <c r="H1178" s="12" t="s">
        <v>9</v>
      </c>
      <c r="I1178" s="12">
        <v>0</v>
      </c>
      <c r="J1178" s="13" t="s">
        <v>9</v>
      </c>
    </row>
    <row r="1179" spans="1:10" x14ac:dyDescent="0.3">
      <c r="A1179" s="14" t="s">
        <v>1188</v>
      </c>
      <c r="B1179" s="15">
        <v>34.770000000000003</v>
      </c>
      <c r="C1179" s="15" t="str" cm="1">
        <f t="array" ref="C1179">_xlfn.IFS(Medical_Examinations!$B1179&gt;=30,"Obesity",Medical_Examinations!$B1179&gt;=25,"Overweight",Medical_Examinations!$B1179&gt;=18.5,"Normal Weight",TRUE,"Underweight")</f>
        <v>Obesity</v>
      </c>
      <c r="D1179" s="15">
        <v>10.54</v>
      </c>
      <c r="E1179" s="15" t="str" cm="1">
        <f t="array" ref="E1179">_xlfn.IFS(Medical_Examinations!$D1179&gt;6.5,"Diabetes",Medical_Examinations!$D1179&gt;5.7,"Prediabetes",TRUE,"Normal")</f>
        <v>Diabetes</v>
      </c>
      <c r="F1179" s="15" t="s">
        <v>9</v>
      </c>
      <c r="G1179" s="15" t="s">
        <v>9</v>
      </c>
      <c r="H1179" s="15" t="s">
        <v>9</v>
      </c>
      <c r="I1179" s="15">
        <v>2</v>
      </c>
      <c r="J1179" s="16" t="s">
        <v>9</v>
      </c>
    </row>
    <row r="1180" spans="1:10" x14ac:dyDescent="0.3">
      <c r="A1180" s="11" t="s">
        <v>1189</v>
      </c>
      <c r="B1180" s="12">
        <v>24.48</v>
      </c>
      <c r="C1180" s="12" t="str" cm="1">
        <f t="array" ref="C1180">_xlfn.IFS(Medical_Examinations!$B1180&gt;=30,"Obesity",Medical_Examinations!$B1180&gt;=25,"Overweight",Medical_Examinations!$B1180&gt;=18.5,"Normal Weight",TRUE,"Underweight")</f>
        <v>Normal Weight</v>
      </c>
      <c r="D1180" s="12">
        <v>4.37</v>
      </c>
      <c r="E1180" s="12" t="str" cm="1">
        <f t="array" ref="E1180">_xlfn.IFS(Medical_Examinations!$D1180&gt;6.5,"Diabetes",Medical_Examinations!$D1180&gt;5.7,"Prediabetes",TRUE,"Normal")</f>
        <v>Normal</v>
      </c>
      <c r="F1180" s="12" t="s">
        <v>10</v>
      </c>
      <c r="G1180" s="12" t="s">
        <v>9</v>
      </c>
      <c r="H1180" s="12" t="s">
        <v>9</v>
      </c>
      <c r="I1180" s="12">
        <v>2</v>
      </c>
      <c r="J1180" s="13" t="s">
        <v>9</v>
      </c>
    </row>
    <row r="1181" spans="1:10" x14ac:dyDescent="0.3">
      <c r="A1181" s="14" t="s">
        <v>1190</v>
      </c>
      <c r="B1181" s="15">
        <v>22.61</v>
      </c>
      <c r="C1181" s="15" t="str" cm="1">
        <f t="array" ref="C1181">_xlfn.IFS(Medical_Examinations!$B1181&gt;=30,"Obesity",Medical_Examinations!$B1181&gt;=25,"Overweight",Medical_Examinations!$B1181&gt;=18.5,"Normal Weight",TRUE,"Underweight")</f>
        <v>Normal Weight</v>
      </c>
      <c r="D1181" s="15">
        <v>9.6300000000000008</v>
      </c>
      <c r="E1181" s="15" t="str" cm="1">
        <f t="array" ref="E1181">_xlfn.IFS(Medical_Examinations!$D1181&gt;6.5,"Diabetes",Medical_Examinations!$D1181&gt;5.7,"Prediabetes",TRUE,"Normal")</f>
        <v>Diabetes</v>
      </c>
      <c r="F1181" s="15" t="s">
        <v>9</v>
      </c>
      <c r="G1181" s="15" t="s">
        <v>9</v>
      </c>
      <c r="H1181" s="15" t="s">
        <v>9</v>
      </c>
      <c r="I1181" s="15">
        <v>2</v>
      </c>
      <c r="J1181" s="16" t="s">
        <v>9</v>
      </c>
    </row>
    <row r="1182" spans="1:10" x14ac:dyDescent="0.3">
      <c r="A1182" s="11" t="s">
        <v>1191</v>
      </c>
      <c r="B1182" s="12">
        <v>34.299999999999997</v>
      </c>
      <c r="C1182" s="12" t="str" cm="1">
        <f t="array" ref="C1182">_xlfn.IFS(Medical_Examinations!$B1182&gt;=30,"Obesity",Medical_Examinations!$B1182&gt;=25,"Overweight",Medical_Examinations!$B1182&gt;=18.5,"Normal Weight",TRUE,"Underweight")</f>
        <v>Obesity</v>
      </c>
      <c r="D1182" s="12">
        <v>10.37</v>
      </c>
      <c r="E1182" s="12" t="str" cm="1">
        <f t="array" ref="E1182">_xlfn.IFS(Medical_Examinations!$D1182&gt;6.5,"Diabetes",Medical_Examinations!$D1182&gt;5.7,"Prediabetes",TRUE,"Normal")</f>
        <v>Diabetes</v>
      </c>
      <c r="F1182" s="12" t="s">
        <v>9</v>
      </c>
      <c r="G1182" s="12" t="s">
        <v>9</v>
      </c>
      <c r="H1182" s="12" t="s">
        <v>9</v>
      </c>
      <c r="I1182" s="12">
        <v>0</v>
      </c>
      <c r="J1182" s="13" t="s">
        <v>9</v>
      </c>
    </row>
    <row r="1183" spans="1:10" x14ac:dyDescent="0.3">
      <c r="A1183" s="14" t="s">
        <v>1192</v>
      </c>
      <c r="B1183" s="15">
        <v>46.09</v>
      </c>
      <c r="C1183" s="15" t="str" cm="1">
        <f t="array" ref="C1183">_xlfn.IFS(Medical_Examinations!$B1183&gt;=30,"Obesity",Medical_Examinations!$B1183&gt;=25,"Overweight",Medical_Examinations!$B1183&gt;=18.5,"Normal Weight",TRUE,"Underweight")</f>
        <v>Obesity</v>
      </c>
      <c r="D1183" s="15">
        <v>5.44</v>
      </c>
      <c r="E1183" s="15" t="str" cm="1">
        <f t="array" ref="E1183">_xlfn.IFS(Medical_Examinations!$D1183&gt;6.5,"Diabetes",Medical_Examinations!$D1183&gt;5.7,"Prediabetes",TRUE,"Normal")</f>
        <v>Normal</v>
      </c>
      <c r="F1183" s="15" t="s">
        <v>9</v>
      </c>
      <c r="G1183" s="15" t="s">
        <v>9</v>
      </c>
      <c r="H1183" s="15" t="s">
        <v>9</v>
      </c>
      <c r="I1183" s="15">
        <v>2</v>
      </c>
      <c r="J1183" s="16" t="s">
        <v>9</v>
      </c>
    </row>
    <row r="1184" spans="1:10" x14ac:dyDescent="0.3">
      <c r="A1184" s="11" t="s">
        <v>1193</v>
      </c>
      <c r="B1184" s="12">
        <v>44.744999999999997</v>
      </c>
      <c r="C1184" s="12" t="str" cm="1">
        <f t="array" ref="C1184">_xlfn.IFS(Medical_Examinations!$B1184&gt;=30,"Obesity",Medical_Examinations!$B1184&gt;=25,"Overweight",Medical_Examinations!$B1184&gt;=18.5,"Normal Weight",TRUE,"Underweight")</f>
        <v>Obesity</v>
      </c>
      <c r="D1184" s="12">
        <v>5.19</v>
      </c>
      <c r="E1184" s="12" t="str" cm="1">
        <f t="array" ref="E1184">_xlfn.IFS(Medical_Examinations!$D1184&gt;6.5,"Diabetes",Medical_Examinations!$D1184&gt;5.7,"Prediabetes",TRUE,"Normal")</f>
        <v>Normal</v>
      </c>
      <c r="F1184" s="12" t="s">
        <v>9</v>
      </c>
      <c r="G1184" s="12" t="s">
        <v>9</v>
      </c>
      <c r="H1184" s="12" t="s">
        <v>9</v>
      </c>
      <c r="I1184" s="12">
        <v>2</v>
      </c>
      <c r="J1184" s="13" t="s">
        <v>9</v>
      </c>
    </row>
    <row r="1185" spans="1:10" x14ac:dyDescent="0.3">
      <c r="A1185" s="14" t="s">
        <v>1194</v>
      </c>
      <c r="B1185" s="15">
        <v>26.33</v>
      </c>
      <c r="C1185" s="15" t="str" cm="1">
        <f t="array" ref="C1185">_xlfn.IFS(Medical_Examinations!$B1185&gt;=30,"Obesity",Medical_Examinations!$B1185&gt;=25,"Overweight",Medical_Examinations!$B1185&gt;=18.5,"Normal Weight",TRUE,"Underweight")</f>
        <v>Overweight</v>
      </c>
      <c r="D1185" s="15">
        <v>11.8</v>
      </c>
      <c r="E1185" s="15" t="str" cm="1">
        <f t="array" ref="E1185">_xlfn.IFS(Medical_Examinations!$D1185&gt;6.5,"Diabetes",Medical_Examinations!$D1185&gt;5.7,"Prediabetes",TRUE,"Normal")</f>
        <v>Diabetes</v>
      </c>
      <c r="F1185" s="15" t="s">
        <v>10</v>
      </c>
      <c r="G1185" s="15" t="s">
        <v>9</v>
      </c>
      <c r="H1185" s="15" t="s">
        <v>9</v>
      </c>
      <c r="I1185" s="15">
        <v>1</v>
      </c>
      <c r="J1185" s="16" t="s">
        <v>9</v>
      </c>
    </row>
    <row r="1186" spans="1:10" x14ac:dyDescent="0.3">
      <c r="A1186" s="11" t="s">
        <v>1195</v>
      </c>
      <c r="B1186" s="12">
        <v>26.6</v>
      </c>
      <c r="C1186" s="12" t="str" cm="1">
        <f t="array" ref="C1186">_xlfn.IFS(Medical_Examinations!$B1186&gt;=30,"Obesity",Medical_Examinations!$B1186&gt;=25,"Overweight",Medical_Examinations!$B1186&gt;=18.5,"Normal Weight",TRUE,"Underweight")</f>
        <v>Overweight</v>
      </c>
      <c r="D1186" s="12">
        <v>8.3800000000000008</v>
      </c>
      <c r="E1186" s="12" t="str" cm="1">
        <f t="array" ref="E1186">_xlfn.IFS(Medical_Examinations!$D1186&gt;6.5,"Diabetes",Medical_Examinations!$D1186&gt;5.7,"Prediabetes",TRUE,"Normal")</f>
        <v>Diabetes</v>
      </c>
      <c r="F1186" s="12" t="s">
        <v>9</v>
      </c>
      <c r="G1186" s="12" t="s">
        <v>9</v>
      </c>
      <c r="H1186" s="12" t="s">
        <v>9</v>
      </c>
      <c r="I1186" s="12">
        <v>2</v>
      </c>
      <c r="J1186" s="13" t="s">
        <v>9</v>
      </c>
    </row>
    <row r="1187" spans="1:10" x14ac:dyDescent="0.3">
      <c r="A1187" s="14" t="s">
        <v>1196</v>
      </c>
      <c r="B1187" s="15">
        <v>27.5</v>
      </c>
      <c r="C1187" s="15" t="str" cm="1">
        <f t="array" ref="C1187">_xlfn.IFS(Medical_Examinations!$B1187&gt;=30,"Obesity",Medical_Examinations!$B1187&gt;=25,"Overweight",Medical_Examinations!$B1187&gt;=18.5,"Normal Weight",TRUE,"Underweight")</f>
        <v>Overweight</v>
      </c>
      <c r="D1187" s="15">
        <v>7.58</v>
      </c>
      <c r="E1187" s="15" t="str" cm="1">
        <f t="array" ref="E1187">_xlfn.IFS(Medical_Examinations!$D1187&gt;6.5,"Diabetes",Medical_Examinations!$D1187&gt;5.7,"Prediabetes",TRUE,"Normal")</f>
        <v>Diabetes</v>
      </c>
      <c r="F1187" s="15" t="s">
        <v>9</v>
      </c>
      <c r="G1187" s="15" t="s">
        <v>9</v>
      </c>
      <c r="H1187" s="15" t="s">
        <v>9</v>
      </c>
      <c r="I1187" s="15">
        <v>0</v>
      </c>
      <c r="J1187" s="16" t="s">
        <v>9</v>
      </c>
    </row>
    <row r="1188" spans="1:10" x14ac:dyDescent="0.3">
      <c r="A1188" s="11" t="s">
        <v>1197</v>
      </c>
      <c r="B1188" s="12">
        <v>41.55</v>
      </c>
      <c r="C1188" s="12" t="str" cm="1">
        <f t="array" ref="C1188">_xlfn.IFS(Medical_Examinations!$B1188&gt;=30,"Obesity",Medical_Examinations!$B1188&gt;=25,"Overweight",Medical_Examinations!$B1188&gt;=18.5,"Normal Weight",TRUE,"Underweight")</f>
        <v>Obesity</v>
      </c>
      <c r="D1188" s="12">
        <v>4.6100000000000003</v>
      </c>
      <c r="E1188" s="12" t="str" cm="1">
        <f t="array" ref="E1188">_xlfn.IFS(Medical_Examinations!$D1188&gt;6.5,"Diabetes",Medical_Examinations!$D1188&gt;5.7,"Prediabetes",TRUE,"Normal")</f>
        <v>Normal</v>
      </c>
      <c r="F1188" s="12" t="s">
        <v>9</v>
      </c>
      <c r="G1188" s="12" t="s">
        <v>9</v>
      </c>
      <c r="H1188" s="12" t="s">
        <v>9</v>
      </c>
      <c r="I1188" s="12">
        <v>1</v>
      </c>
      <c r="J1188" s="13" t="s">
        <v>9</v>
      </c>
    </row>
    <row r="1189" spans="1:10" x14ac:dyDescent="0.3">
      <c r="A1189" s="14" t="s">
        <v>1198</v>
      </c>
      <c r="B1189" s="15">
        <v>41.47</v>
      </c>
      <c r="C1189" s="15" t="str" cm="1">
        <f t="array" ref="C1189">_xlfn.IFS(Medical_Examinations!$B1189&gt;=30,"Obesity",Medical_Examinations!$B1189&gt;=25,"Overweight",Medical_Examinations!$B1189&gt;=18.5,"Normal Weight",TRUE,"Underweight")</f>
        <v>Obesity</v>
      </c>
      <c r="D1189" s="15">
        <v>4.7</v>
      </c>
      <c r="E1189" s="15" t="str" cm="1">
        <f t="array" ref="E1189">_xlfn.IFS(Medical_Examinations!$D1189&gt;6.5,"Diabetes",Medical_Examinations!$D1189&gt;5.7,"Prediabetes",TRUE,"Normal")</f>
        <v>Normal</v>
      </c>
      <c r="F1189" s="15" t="s">
        <v>10</v>
      </c>
      <c r="G1189" s="15" t="s">
        <v>9</v>
      </c>
      <c r="H1189" s="15" t="s">
        <v>19</v>
      </c>
      <c r="I1189" s="15">
        <v>1</v>
      </c>
      <c r="J1189" s="16" t="s">
        <v>9</v>
      </c>
    </row>
    <row r="1190" spans="1:10" x14ac:dyDescent="0.3">
      <c r="A1190" s="11" t="s">
        <v>1199</v>
      </c>
      <c r="B1190" s="12">
        <v>24.795000000000002</v>
      </c>
      <c r="C1190" s="12" t="str" cm="1">
        <f t="array" ref="C1190">_xlfn.IFS(Medical_Examinations!$B1190&gt;=30,"Obesity",Medical_Examinations!$B1190&gt;=25,"Overweight",Medical_Examinations!$B1190&gt;=18.5,"Normal Weight",TRUE,"Underweight")</f>
        <v>Normal Weight</v>
      </c>
      <c r="D1190" s="12">
        <v>6.05</v>
      </c>
      <c r="E1190" s="12" t="str" cm="1">
        <f t="array" ref="E1190">_xlfn.IFS(Medical_Examinations!$D1190&gt;6.5,"Diabetes",Medical_Examinations!$D1190&gt;5.7,"Prediabetes",TRUE,"Normal")</f>
        <v>Prediabetes</v>
      </c>
      <c r="F1190" s="12" t="s">
        <v>10</v>
      </c>
      <c r="G1190" s="12" t="s">
        <v>9</v>
      </c>
      <c r="H1190" s="12" t="s">
        <v>9</v>
      </c>
      <c r="I1190" s="12">
        <v>0</v>
      </c>
      <c r="J1190" s="13" t="s">
        <v>9</v>
      </c>
    </row>
    <row r="1191" spans="1:10" x14ac:dyDescent="0.3">
      <c r="A1191" s="14" t="s">
        <v>1200</v>
      </c>
      <c r="B1191" s="15">
        <v>29.48</v>
      </c>
      <c r="C1191" s="15" t="str" cm="1">
        <f t="array" ref="C1191">_xlfn.IFS(Medical_Examinations!$B1191&gt;=30,"Obesity",Medical_Examinations!$B1191&gt;=25,"Overweight",Medical_Examinations!$B1191&gt;=18.5,"Normal Weight",TRUE,"Underweight")</f>
        <v>Overweight</v>
      </c>
      <c r="D1191" s="15">
        <v>5.63</v>
      </c>
      <c r="E1191" s="15" t="str" cm="1">
        <f t="array" ref="E1191">_xlfn.IFS(Medical_Examinations!$D1191&gt;6.5,"Diabetes",Medical_Examinations!$D1191&gt;5.7,"Prediabetes",TRUE,"Normal")</f>
        <v>Normal</v>
      </c>
      <c r="F1191" s="15" t="s">
        <v>10</v>
      </c>
      <c r="G1191" s="15" t="s">
        <v>9</v>
      </c>
      <c r="H1191" s="15" t="s">
        <v>19</v>
      </c>
      <c r="I1191" s="15">
        <v>1</v>
      </c>
      <c r="J1191" s="16" t="s">
        <v>9</v>
      </c>
    </row>
    <row r="1192" spans="1:10" x14ac:dyDescent="0.3">
      <c r="A1192" s="11" t="s">
        <v>1201</v>
      </c>
      <c r="B1192" s="12">
        <v>28.09</v>
      </c>
      <c r="C1192" s="12" t="str" cm="1">
        <f t="array" ref="C1192">_xlfn.IFS(Medical_Examinations!$B1192&gt;=30,"Obesity",Medical_Examinations!$B1192&gt;=25,"Overweight",Medical_Examinations!$B1192&gt;=18.5,"Normal Weight",TRUE,"Underweight")</f>
        <v>Overweight</v>
      </c>
      <c r="D1192" s="12">
        <v>6.06</v>
      </c>
      <c r="E1192" s="12" t="str" cm="1">
        <f t="array" ref="E1192">_xlfn.IFS(Medical_Examinations!$D1192&gt;6.5,"Diabetes",Medical_Examinations!$D1192&gt;5.7,"Prediabetes",TRUE,"Normal")</f>
        <v>Prediabetes</v>
      </c>
      <c r="F1192" s="12" t="s">
        <v>9</v>
      </c>
      <c r="G1192" s="12" t="s">
        <v>9</v>
      </c>
      <c r="H1192" s="12" t="s">
        <v>19</v>
      </c>
      <c r="I1192" s="12">
        <v>1</v>
      </c>
      <c r="J1192" s="13" t="s">
        <v>9</v>
      </c>
    </row>
    <row r="1193" spans="1:10" x14ac:dyDescent="0.3">
      <c r="A1193" s="14" t="s">
        <v>1202</v>
      </c>
      <c r="B1193" s="15">
        <v>32.729999999999997</v>
      </c>
      <c r="C1193" s="15" t="str" cm="1">
        <f t="array" ref="C1193">_xlfn.IFS(Medical_Examinations!$B1193&gt;=30,"Obesity",Medical_Examinations!$B1193&gt;=25,"Overweight",Medical_Examinations!$B1193&gt;=18.5,"Normal Weight",TRUE,"Underweight")</f>
        <v>Obesity</v>
      </c>
      <c r="D1193" s="15">
        <v>5.19</v>
      </c>
      <c r="E1193" s="15" t="str" cm="1">
        <f t="array" ref="E1193">_xlfn.IFS(Medical_Examinations!$D1193&gt;6.5,"Diabetes",Medical_Examinations!$D1193&gt;5.7,"Prediabetes",TRUE,"Normal")</f>
        <v>Normal</v>
      </c>
      <c r="F1193" s="15" t="s">
        <v>9</v>
      </c>
      <c r="G1193" s="15" t="s">
        <v>9</v>
      </c>
      <c r="H1193" s="15" t="s">
        <v>9</v>
      </c>
      <c r="I1193" s="15">
        <v>1</v>
      </c>
      <c r="J1193" s="16" t="s">
        <v>9</v>
      </c>
    </row>
    <row r="1194" spans="1:10" x14ac:dyDescent="0.3">
      <c r="A1194" s="11" t="s">
        <v>1203</v>
      </c>
      <c r="B1194" s="12">
        <v>27.36</v>
      </c>
      <c r="C1194" s="12" t="str" cm="1">
        <f t="array" ref="C1194">_xlfn.IFS(Medical_Examinations!$B1194&gt;=30,"Obesity",Medical_Examinations!$B1194&gt;=25,"Overweight",Medical_Examinations!$B1194&gt;=18.5,"Normal Weight",TRUE,"Underweight")</f>
        <v>Overweight</v>
      </c>
      <c r="D1194" s="12">
        <v>8.9600000000000009</v>
      </c>
      <c r="E1194" s="12" t="str" cm="1">
        <f t="array" ref="E1194">_xlfn.IFS(Medical_Examinations!$D1194&gt;6.5,"Diabetes",Medical_Examinations!$D1194&gt;5.7,"Prediabetes",TRUE,"Normal")</f>
        <v>Diabetes</v>
      </c>
      <c r="F1194" s="12" t="s">
        <v>9</v>
      </c>
      <c r="G1194" s="12" t="s">
        <v>9</v>
      </c>
      <c r="H1194" s="12" t="s">
        <v>9</v>
      </c>
      <c r="I1194" s="12">
        <v>0</v>
      </c>
      <c r="J1194" s="13" t="s">
        <v>9</v>
      </c>
    </row>
    <row r="1195" spans="1:10" x14ac:dyDescent="0.3">
      <c r="A1195" s="14" t="s">
        <v>1204</v>
      </c>
      <c r="B1195" s="15">
        <v>27.265000000000001</v>
      </c>
      <c r="C1195" s="15" t="str" cm="1">
        <f t="array" ref="C1195">_xlfn.IFS(Medical_Examinations!$B1195&gt;=30,"Obesity",Medical_Examinations!$B1195&gt;=25,"Overweight",Medical_Examinations!$B1195&gt;=18.5,"Normal Weight",TRUE,"Underweight")</f>
        <v>Overweight</v>
      </c>
      <c r="D1195" s="15">
        <v>11.39</v>
      </c>
      <c r="E1195" s="15" t="str" cm="1">
        <f t="array" ref="E1195">_xlfn.IFS(Medical_Examinations!$D1195&gt;6.5,"Diabetes",Medical_Examinations!$D1195&gt;5.7,"Prediabetes",TRUE,"Normal")</f>
        <v>Diabetes</v>
      </c>
      <c r="F1195" s="15" t="s">
        <v>9</v>
      </c>
      <c r="G1195" s="15" t="s">
        <v>9</v>
      </c>
      <c r="H1195" s="15" t="s">
        <v>9</v>
      </c>
      <c r="I1195" s="15">
        <v>0</v>
      </c>
      <c r="J1195" s="16" t="s">
        <v>9</v>
      </c>
    </row>
    <row r="1196" spans="1:10" x14ac:dyDescent="0.3">
      <c r="A1196" s="11" t="s">
        <v>1205</v>
      </c>
      <c r="B1196" s="12">
        <v>48.07</v>
      </c>
      <c r="C1196" s="12" t="str" cm="1">
        <f t="array" ref="C1196">_xlfn.IFS(Medical_Examinations!$B1196&gt;=30,"Obesity",Medical_Examinations!$B1196&gt;=25,"Overweight",Medical_Examinations!$B1196&gt;=18.5,"Normal Weight",TRUE,"Underweight")</f>
        <v>Obesity</v>
      </c>
      <c r="D1196" s="12">
        <v>4.0599999999999996</v>
      </c>
      <c r="E1196" s="12" t="str" cm="1">
        <f t="array" ref="E1196">_xlfn.IFS(Medical_Examinations!$D1196&gt;6.5,"Diabetes",Medical_Examinations!$D1196&gt;5.7,"Prediabetes",TRUE,"Normal")</f>
        <v>Normal</v>
      </c>
      <c r="F1196" s="12" t="s">
        <v>10</v>
      </c>
      <c r="G1196" s="12" t="s">
        <v>9</v>
      </c>
      <c r="H1196" s="12" t="s">
        <v>9</v>
      </c>
      <c r="I1196" s="12">
        <v>0</v>
      </c>
      <c r="J1196" s="13" t="s">
        <v>9</v>
      </c>
    </row>
    <row r="1197" spans="1:10" x14ac:dyDescent="0.3">
      <c r="A1197" s="14" t="s">
        <v>1206</v>
      </c>
      <c r="B1197" s="15">
        <v>30.8</v>
      </c>
      <c r="C1197" s="15" t="str" cm="1">
        <f t="array" ref="C1197">_xlfn.IFS(Medical_Examinations!$B1197&gt;=30,"Obesity",Medical_Examinations!$B1197&gt;=25,"Overweight",Medical_Examinations!$B1197&gt;=18.5,"Normal Weight",TRUE,"Underweight")</f>
        <v>Obesity</v>
      </c>
      <c r="D1197" s="15">
        <v>5.23</v>
      </c>
      <c r="E1197" s="15" t="str" cm="1">
        <f t="array" ref="E1197">_xlfn.IFS(Medical_Examinations!$D1197&gt;6.5,"Diabetes",Medical_Examinations!$D1197&gt;5.7,"Prediabetes",TRUE,"Normal")</f>
        <v>Normal</v>
      </c>
      <c r="F1197" s="15" t="s">
        <v>10</v>
      </c>
      <c r="G1197" s="15" t="s">
        <v>9</v>
      </c>
      <c r="H1197" s="15" t="s">
        <v>9</v>
      </c>
      <c r="I1197" s="15">
        <v>0</v>
      </c>
      <c r="J1197" s="16" t="s">
        <v>9</v>
      </c>
    </row>
    <row r="1198" spans="1:10" x14ac:dyDescent="0.3">
      <c r="A1198" s="11" t="s">
        <v>1207</v>
      </c>
      <c r="B1198" s="12">
        <v>32.299999999999997</v>
      </c>
      <c r="C1198" s="12" t="str" cm="1">
        <f t="array" ref="C1198">_xlfn.IFS(Medical_Examinations!$B1198&gt;=30,"Obesity",Medical_Examinations!$B1198&gt;=25,"Overweight",Medical_Examinations!$B1198&gt;=18.5,"Normal Weight",TRUE,"Underweight")</f>
        <v>Obesity</v>
      </c>
      <c r="D1198" s="12">
        <v>5.05</v>
      </c>
      <c r="E1198" s="12" t="str" cm="1">
        <f t="array" ref="E1198">_xlfn.IFS(Medical_Examinations!$D1198&gt;6.5,"Diabetes",Medical_Examinations!$D1198&gt;5.7,"Prediabetes",TRUE,"Normal")</f>
        <v>Normal</v>
      </c>
      <c r="F1198" s="12" t="s">
        <v>10</v>
      </c>
      <c r="G1198" s="12" t="s">
        <v>9</v>
      </c>
      <c r="H1198" s="12" t="s">
        <v>9</v>
      </c>
      <c r="I1198" s="12">
        <v>0</v>
      </c>
      <c r="J1198" s="13" t="s">
        <v>9</v>
      </c>
    </row>
    <row r="1199" spans="1:10" x14ac:dyDescent="0.3">
      <c r="A1199" s="14" t="s">
        <v>1208</v>
      </c>
      <c r="B1199" s="15">
        <v>39.700000000000003</v>
      </c>
      <c r="C1199" s="15" t="str" cm="1">
        <f t="array" ref="C1199">_xlfn.IFS(Medical_Examinations!$B1199&gt;=30,"Obesity",Medical_Examinations!$B1199&gt;=25,"Overweight",Medical_Examinations!$B1199&gt;=18.5,"Normal Weight",TRUE,"Underweight")</f>
        <v>Obesity</v>
      </c>
      <c r="D1199" s="15">
        <v>7.34</v>
      </c>
      <c r="E1199" s="15" t="str" cm="1">
        <f t="array" ref="E1199">_xlfn.IFS(Medical_Examinations!$D1199&gt;6.5,"Diabetes",Medical_Examinations!$D1199&gt;5.7,"Prediabetes",TRUE,"Normal")</f>
        <v>Diabetes</v>
      </c>
      <c r="F1199" s="15" t="s">
        <v>9</v>
      </c>
      <c r="G1199" s="15" t="s">
        <v>9</v>
      </c>
      <c r="H1199" s="15" t="s">
        <v>9</v>
      </c>
      <c r="I1199" s="15">
        <v>0</v>
      </c>
      <c r="J1199" s="16" t="s">
        <v>9</v>
      </c>
    </row>
    <row r="1200" spans="1:10" x14ac:dyDescent="0.3">
      <c r="A1200" s="11" t="s">
        <v>1209</v>
      </c>
      <c r="B1200" s="12">
        <v>35.97</v>
      </c>
      <c r="C1200" s="12" t="str" cm="1">
        <f t="array" ref="C1200">_xlfn.IFS(Medical_Examinations!$B1200&gt;=30,"Obesity",Medical_Examinations!$B1200&gt;=25,"Overweight",Medical_Examinations!$B1200&gt;=18.5,"Normal Weight",TRUE,"Underweight")</f>
        <v>Obesity</v>
      </c>
      <c r="D1200" s="12">
        <v>8.1300000000000008</v>
      </c>
      <c r="E1200" s="12" t="str" cm="1">
        <f t="array" ref="E1200">_xlfn.IFS(Medical_Examinations!$D1200&gt;6.5,"Diabetes",Medical_Examinations!$D1200&gt;5.7,"Prediabetes",TRUE,"Normal")</f>
        <v>Diabetes</v>
      </c>
      <c r="F1200" s="12" t="s">
        <v>9</v>
      </c>
      <c r="G1200" s="12" t="s">
        <v>9</v>
      </c>
      <c r="H1200" s="12" t="s">
        <v>9</v>
      </c>
      <c r="I1200" s="12">
        <v>0</v>
      </c>
      <c r="J1200" s="13" t="s">
        <v>9</v>
      </c>
    </row>
    <row r="1201" spans="1:10" x14ac:dyDescent="0.3">
      <c r="A1201" s="14" t="s">
        <v>1210</v>
      </c>
      <c r="B1201" s="15">
        <v>25.86</v>
      </c>
      <c r="C1201" s="15" t="str" cm="1">
        <f t="array" ref="C1201">_xlfn.IFS(Medical_Examinations!$B1201&gt;=30,"Obesity",Medical_Examinations!$B1201&gt;=25,"Overweight",Medical_Examinations!$B1201&gt;=18.5,"Normal Weight",TRUE,"Underweight")</f>
        <v>Overweight</v>
      </c>
      <c r="D1201" s="15">
        <v>6.68</v>
      </c>
      <c r="E1201" s="15" t="str" cm="1">
        <f t="array" ref="E1201">_xlfn.IFS(Medical_Examinations!$D1201&gt;6.5,"Diabetes",Medical_Examinations!$D1201&gt;5.7,"Prediabetes",TRUE,"Normal")</f>
        <v>Diabetes</v>
      </c>
      <c r="F1201" s="15" t="s">
        <v>10</v>
      </c>
      <c r="G1201" s="15" t="s">
        <v>9</v>
      </c>
      <c r="H1201" s="15" t="s">
        <v>9</v>
      </c>
      <c r="I1201" s="15">
        <v>1</v>
      </c>
      <c r="J1201" s="16" t="s">
        <v>9</v>
      </c>
    </row>
    <row r="1202" spans="1:10" x14ac:dyDescent="0.3">
      <c r="A1202" s="11" t="s">
        <v>1211</v>
      </c>
      <c r="B1202" s="12">
        <v>30.03</v>
      </c>
      <c r="C1202" s="12" t="str" cm="1">
        <f t="array" ref="C1202">_xlfn.IFS(Medical_Examinations!$B1202&gt;=30,"Obesity",Medical_Examinations!$B1202&gt;=25,"Overweight",Medical_Examinations!$B1202&gt;=18.5,"Normal Weight",TRUE,"Underweight")</f>
        <v>Obesity</v>
      </c>
      <c r="D1202" s="12">
        <v>11.51</v>
      </c>
      <c r="E1202" s="12" t="str" cm="1">
        <f t="array" ref="E1202">_xlfn.IFS(Medical_Examinations!$D1202&gt;6.5,"Diabetes",Medical_Examinations!$D1202&gt;5.7,"Prediabetes",TRUE,"Normal")</f>
        <v>Diabetes</v>
      </c>
      <c r="F1202" s="12" t="s">
        <v>9</v>
      </c>
      <c r="G1202" s="12" t="s">
        <v>9</v>
      </c>
      <c r="H1202" s="12" t="s">
        <v>9</v>
      </c>
      <c r="I1202" s="12">
        <v>0</v>
      </c>
      <c r="J1202" s="13" t="s">
        <v>9</v>
      </c>
    </row>
    <row r="1203" spans="1:10" x14ac:dyDescent="0.3">
      <c r="A1203" s="14" t="s">
        <v>1212</v>
      </c>
      <c r="B1203" s="15">
        <v>25.76</v>
      </c>
      <c r="C1203" s="15" t="str" cm="1">
        <f t="array" ref="C1203">_xlfn.IFS(Medical_Examinations!$B1203&gt;=30,"Obesity",Medical_Examinations!$B1203&gt;=25,"Overweight",Medical_Examinations!$B1203&gt;=18.5,"Normal Weight",TRUE,"Underweight")</f>
        <v>Overweight</v>
      </c>
      <c r="D1203" s="15">
        <v>6.02</v>
      </c>
      <c r="E1203" s="15" t="str" cm="1">
        <f t="array" ref="E1203">_xlfn.IFS(Medical_Examinations!$D1203&gt;6.5,"Diabetes",Medical_Examinations!$D1203&gt;5.7,"Prediabetes",TRUE,"Normal")</f>
        <v>Prediabetes</v>
      </c>
      <c r="F1203" s="15" t="s">
        <v>10</v>
      </c>
      <c r="G1203" s="15" t="s">
        <v>9</v>
      </c>
      <c r="H1203" s="15" t="s">
        <v>19</v>
      </c>
      <c r="I1203" s="15">
        <v>1</v>
      </c>
      <c r="J1203" s="16" t="s">
        <v>9</v>
      </c>
    </row>
    <row r="1204" spans="1:10" x14ac:dyDescent="0.3">
      <c r="A1204" s="11" t="s">
        <v>1213</v>
      </c>
      <c r="B1204" s="12">
        <v>22.42</v>
      </c>
      <c r="C1204" s="12" t="str" cm="1">
        <f t="array" ref="C1204">_xlfn.IFS(Medical_Examinations!$B1204&gt;=30,"Obesity",Medical_Examinations!$B1204&gt;=25,"Overweight",Medical_Examinations!$B1204&gt;=18.5,"Normal Weight",TRUE,"Underweight")</f>
        <v>Normal Weight</v>
      </c>
      <c r="D1204" s="12">
        <v>7.96</v>
      </c>
      <c r="E1204" s="12" t="str" cm="1">
        <f t="array" ref="E1204">_xlfn.IFS(Medical_Examinations!$D1204&gt;6.5,"Diabetes",Medical_Examinations!$D1204&gt;5.7,"Prediabetes",TRUE,"Normal")</f>
        <v>Diabetes</v>
      </c>
      <c r="F1204" s="12" t="s">
        <v>9</v>
      </c>
      <c r="G1204" s="12" t="s">
        <v>9</v>
      </c>
      <c r="H1204" s="12" t="s">
        <v>9</v>
      </c>
      <c r="I1204" s="12">
        <v>0</v>
      </c>
      <c r="J1204" s="13" t="s">
        <v>9</v>
      </c>
    </row>
    <row r="1205" spans="1:10" x14ac:dyDescent="0.3">
      <c r="A1205" s="14" t="s">
        <v>1214</v>
      </c>
      <c r="B1205" s="15">
        <v>33.18</v>
      </c>
      <c r="C1205" s="15" t="str" cm="1">
        <f t="array" ref="C1205">_xlfn.IFS(Medical_Examinations!$B1205&gt;=30,"Obesity",Medical_Examinations!$B1205&gt;=25,"Overweight",Medical_Examinations!$B1205&gt;=18.5,"Normal Weight",TRUE,"Underweight")</f>
        <v>Obesity</v>
      </c>
      <c r="D1205" s="15">
        <v>6.01</v>
      </c>
      <c r="E1205" s="15" t="str" cm="1">
        <f t="array" ref="E1205">_xlfn.IFS(Medical_Examinations!$D1205&gt;6.5,"Diabetes",Medical_Examinations!$D1205&gt;5.7,"Prediabetes",TRUE,"Normal")</f>
        <v>Prediabetes</v>
      </c>
      <c r="F1205" s="15" t="s">
        <v>10</v>
      </c>
      <c r="G1205" s="15" t="s">
        <v>9</v>
      </c>
      <c r="H1205" s="15" t="s">
        <v>9</v>
      </c>
      <c r="I1205" s="15">
        <v>1</v>
      </c>
      <c r="J1205" s="16" t="s">
        <v>9</v>
      </c>
    </row>
    <row r="1206" spans="1:10" x14ac:dyDescent="0.3">
      <c r="A1206" s="11" t="s">
        <v>1215</v>
      </c>
      <c r="B1206" s="12">
        <v>43.04</v>
      </c>
      <c r="C1206" s="12" t="str" cm="1">
        <f t="array" ref="C1206">_xlfn.IFS(Medical_Examinations!$B1206&gt;=30,"Obesity",Medical_Examinations!$B1206&gt;=25,"Overweight",Medical_Examinations!$B1206&gt;=18.5,"Normal Weight",TRUE,"Underweight")</f>
        <v>Obesity</v>
      </c>
      <c r="D1206" s="12">
        <v>5.9</v>
      </c>
      <c r="E1206" s="12" t="str" cm="1">
        <f t="array" ref="E1206">_xlfn.IFS(Medical_Examinations!$D1206&gt;6.5,"Diabetes",Medical_Examinations!$D1206&gt;5.7,"Prediabetes",TRUE,"Normal")</f>
        <v>Prediabetes</v>
      </c>
      <c r="F1206" s="12" t="s">
        <v>10</v>
      </c>
      <c r="G1206" s="12" t="s">
        <v>9</v>
      </c>
      <c r="H1206" s="12" t="s">
        <v>9</v>
      </c>
      <c r="I1206" s="12">
        <v>0</v>
      </c>
      <c r="J1206" s="13" t="s">
        <v>9</v>
      </c>
    </row>
    <row r="1207" spans="1:10" x14ac:dyDescent="0.3">
      <c r="A1207" s="14" t="s">
        <v>1216</v>
      </c>
      <c r="B1207" s="15">
        <v>34.15</v>
      </c>
      <c r="C1207" s="15" t="str" cm="1">
        <f t="array" ref="C1207">_xlfn.IFS(Medical_Examinations!$B1207&gt;=30,"Obesity",Medical_Examinations!$B1207&gt;=25,"Overweight",Medical_Examinations!$B1207&gt;=18.5,"Normal Weight",TRUE,"Underweight")</f>
        <v>Obesity</v>
      </c>
      <c r="D1207" s="15">
        <v>4.49</v>
      </c>
      <c r="E1207" s="15" t="str" cm="1">
        <f t="array" ref="E1207">_xlfn.IFS(Medical_Examinations!$D1207&gt;6.5,"Diabetes",Medical_Examinations!$D1207&gt;5.7,"Prediabetes",TRUE,"Normal")</f>
        <v>Normal</v>
      </c>
      <c r="F1207" s="15" t="s">
        <v>10</v>
      </c>
      <c r="G1207" s="15" t="s">
        <v>9</v>
      </c>
      <c r="H1207" s="15" t="s">
        <v>9</v>
      </c>
      <c r="I1207" s="15">
        <v>1</v>
      </c>
      <c r="J1207" s="16" t="s">
        <v>9</v>
      </c>
    </row>
    <row r="1208" spans="1:10" x14ac:dyDescent="0.3">
      <c r="A1208" s="11" t="s">
        <v>1217</v>
      </c>
      <c r="B1208" s="12">
        <v>25.78</v>
      </c>
      <c r="C1208" s="12" t="str" cm="1">
        <f t="array" ref="C1208">_xlfn.IFS(Medical_Examinations!$B1208&gt;=30,"Obesity",Medical_Examinations!$B1208&gt;=25,"Overweight",Medical_Examinations!$B1208&gt;=18.5,"Normal Weight",TRUE,"Underweight")</f>
        <v>Overweight</v>
      </c>
      <c r="D1208" s="12">
        <v>6.25</v>
      </c>
      <c r="E1208" s="12" t="str" cm="1">
        <f t="array" ref="E1208">_xlfn.IFS(Medical_Examinations!$D1208&gt;6.5,"Diabetes",Medical_Examinations!$D1208&gt;5.7,"Prediabetes",TRUE,"Normal")</f>
        <v>Prediabetes</v>
      </c>
      <c r="F1208" s="12" t="s">
        <v>9</v>
      </c>
      <c r="G1208" s="12" t="s">
        <v>9</v>
      </c>
      <c r="H1208" s="12" t="s">
        <v>9</v>
      </c>
      <c r="I1208" s="12">
        <v>0</v>
      </c>
      <c r="J1208" s="13" t="s">
        <v>9</v>
      </c>
    </row>
    <row r="1209" spans="1:10" x14ac:dyDescent="0.3">
      <c r="A1209" s="14" t="s">
        <v>1218</v>
      </c>
      <c r="B1209" s="15">
        <v>21.02</v>
      </c>
      <c r="C1209" s="15" t="str" cm="1">
        <f t="array" ref="C1209">_xlfn.IFS(Medical_Examinations!$B1209&gt;=30,"Obesity",Medical_Examinations!$B1209&gt;=25,"Overweight",Medical_Examinations!$B1209&gt;=18.5,"Normal Weight",TRUE,"Underweight")</f>
        <v>Normal Weight</v>
      </c>
      <c r="D1209" s="15">
        <v>9.6199999999999992</v>
      </c>
      <c r="E1209" s="15" t="str" cm="1">
        <f t="array" ref="E1209">_xlfn.IFS(Medical_Examinations!$D1209&gt;6.5,"Diabetes",Medical_Examinations!$D1209&gt;5.7,"Prediabetes",TRUE,"Normal")</f>
        <v>Diabetes</v>
      </c>
      <c r="F1209" s="15" t="s">
        <v>10</v>
      </c>
      <c r="G1209" s="15" t="s">
        <v>9</v>
      </c>
      <c r="H1209" s="15" t="s">
        <v>19</v>
      </c>
      <c r="I1209" s="15">
        <v>1</v>
      </c>
      <c r="J1209" s="16" t="s">
        <v>9</v>
      </c>
    </row>
    <row r="1210" spans="1:10" x14ac:dyDescent="0.3">
      <c r="A1210" s="11" t="s">
        <v>1219</v>
      </c>
      <c r="B1210" s="12">
        <v>37.51</v>
      </c>
      <c r="C1210" s="12" t="str" cm="1">
        <f t="array" ref="C1210">_xlfn.IFS(Medical_Examinations!$B1210&gt;=30,"Obesity",Medical_Examinations!$B1210&gt;=25,"Overweight",Medical_Examinations!$B1210&gt;=18.5,"Normal Weight",TRUE,"Underweight")</f>
        <v>Obesity</v>
      </c>
      <c r="D1210" s="12">
        <v>11.06</v>
      </c>
      <c r="E1210" s="12" t="str" cm="1">
        <f t="array" ref="E1210">_xlfn.IFS(Medical_Examinations!$D1210&gt;6.5,"Diabetes",Medical_Examinations!$D1210&gt;5.7,"Prediabetes",TRUE,"Normal")</f>
        <v>Diabetes</v>
      </c>
      <c r="F1210" s="12" t="s">
        <v>9</v>
      </c>
      <c r="G1210" s="12" t="s">
        <v>9</v>
      </c>
      <c r="H1210" s="12" t="s">
        <v>9</v>
      </c>
      <c r="I1210" s="12">
        <v>2</v>
      </c>
      <c r="J1210" s="13" t="s">
        <v>9</v>
      </c>
    </row>
    <row r="1211" spans="1:10" x14ac:dyDescent="0.3">
      <c r="A1211" s="14" t="s">
        <v>1220</v>
      </c>
      <c r="B1211" s="15">
        <v>25.745000000000001</v>
      </c>
      <c r="C1211" s="15" t="str" cm="1">
        <f t="array" ref="C1211">_xlfn.IFS(Medical_Examinations!$B1211&gt;=30,"Obesity",Medical_Examinations!$B1211&gt;=25,"Overweight",Medical_Examinations!$B1211&gt;=18.5,"Normal Weight",TRUE,"Underweight")</f>
        <v>Overweight</v>
      </c>
      <c r="D1211" s="15">
        <v>6.11</v>
      </c>
      <c r="E1211" s="15" t="str" cm="1">
        <f t="array" ref="E1211">_xlfn.IFS(Medical_Examinations!$D1211&gt;6.5,"Diabetes",Medical_Examinations!$D1211&gt;5.7,"Prediabetes",TRUE,"Normal")</f>
        <v>Prediabetes</v>
      </c>
      <c r="F1211" s="15" t="s">
        <v>10</v>
      </c>
      <c r="G1211" s="15" t="s">
        <v>9</v>
      </c>
      <c r="H1211" s="15" t="s">
        <v>9</v>
      </c>
      <c r="I1211" s="15">
        <v>0</v>
      </c>
      <c r="J1211" s="16" t="s">
        <v>9</v>
      </c>
    </row>
    <row r="1212" spans="1:10" x14ac:dyDescent="0.3">
      <c r="A1212" s="11" t="s">
        <v>1221</v>
      </c>
      <c r="B1212" s="12">
        <v>31.35</v>
      </c>
      <c r="C1212" s="12" t="str" cm="1">
        <f t="array" ref="C1212">_xlfn.IFS(Medical_Examinations!$B1212&gt;=30,"Obesity",Medical_Examinations!$B1212&gt;=25,"Overweight",Medical_Examinations!$B1212&gt;=18.5,"Normal Weight",TRUE,"Underweight")</f>
        <v>Obesity</v>
      </c>
      <c r="D1212" s="12">
        <v>11.49</v>
      </c>
      <c r="E1212" s="12" t="str" cm="1">
        <f t="array" ref="E1212">_xlfn.IFS(Medical_Examinations!$D1212&gt;6.5,"Diabetes",Medical_Examinations!$D1212&gt;5.7,"Prediabetes",TRUE,"Normal")</f>
        <v>Diabetes</v>
      </c>
      <c r="F1212" s="12" t="s">
        <v>9</v>
      </c>
      <c r="G1212" s="12" t="s">
        <v>9</v>
      </c>
      <c r="H1212" s="12" t="s">
        <v>9</v>
      </c>
      <c r="I1212" s="12">
        <v>2</v>
      </c>
      <c r="J1212" s="13" t="s">
        <v>9</v>
      </c>
    </row>
    <row r="1213" spans="1:10" x14ac:dyDescent="0.3">
      <c r="A1213" s="14" t="s">
        <v>1222</v>
      </c>
      <c r="B1213" s="15">
        <v>29.83</v>
      </c>
      <c r="C1213" s="15" t="str" cm="1">
        <f t="array" ref="C1213">_xlfn.IFS(Medical_Examinations!$B1213&gt;=30,"Obesity",Medical_Examinations!$B1213&gt;=25,"Overweight",Medical_Examinations!$B1213&gt;=18.5,"Normal Weight",TRUE,"Underweight")</f>
        <v>Overweight</v>
      </c>
      <c r="D1213" s="15">
        <v>8.68</v>
      </c>
      <c r="E1213" s="15" t="str" cm="1">
        <f t="array" ref="E1213">_xlfn.IFS(Medical_Examinations!$D1213&gt;6.5,"Diabetes",Medical_Examinations!$D1213&gt;5.7,"Prediabetes",TRUE,"Normal")</f>
        <v>Diabetes</v>
      </c>
      <c r="F1213" s="15" t="s">
        <v>9</v>
      </c>
      <c r="G1213" s="15" t="s">
        <v>9</v>
      </c>
      <c r="H1213" s="15" t="s">
        <v>9</v>
      </c>
      <c r="I1213" s="15">
        <v>2</v>
      </c>
      <c r="J1213" s="16" t="s">
        <v>9</v>
      </c>
    </row>
    <row r="1214" spans="1:10" x14ac:dyDescent="0.3">
      <c r="A1214" s="11" t="s">
        <v>1223</v>
      </c>
      <c r="B1214" s="12">
        <v>25.49</v>
      </c>
      <c r="C1214" s="12" t="str" cm="1">
        <f t="array" ref="C1214">_xlfn.IFS(Medical_Examinations!$B1214&gt;=30,"Obesity",Medical_Examinations!$B1214&gt;=25,"Overweight",Medical_Examinations!$B1214&gt;=18.5,"Normal Weight",TRUE,"Underweight")</f>
        <v>Overweight</v>
      </c>
      <c r="D1214" s="12">
        <v>5.68</v>
      </c>
      <c r="E1214" s="12" t="str" cm="1">
        <f t="array" ref="E1214">_xlfn.IFS(Medical_Examinations!$D1214&gt;6.5,"Diabetes",Medical_Examinations!$D1214&gt;5.7,"Prediabetes",TRUE,"Normal")</f>
        <v>Normal</v>
      </c>
      <c r="F1214" s="12" t="s">
        <v>10</v>
      </c>
      <c r="G1214" s="12" t="s">
        <v>9</v>
      </c>
      <c r="H1214" s="12" t="s">
        <v>19</v>
      </c>
      <c r="I1214" s="12">
        <v>1</v>
      </c>
      <c r="J1214" s="13" t="s">
        <v>9</v>
      </c>
    </row>
    <row r="1215" spans="1:10" x14ac:dyDescent="0.3">
      <c r="A1215" s="14" t="s">
        <v>1224</v>
      </c>
      <c r="B1215" s="15">
        <v>34.1</v>
      </c>
      <c r="C1215" s="15" t="str" cm="1">
        <f t="array" ref="C1215">_xlfn.IFS(Medical_Examinations!$B1215&gt;=30,"Obesity",Medical_Examinations!$B1215&gt;=25,"Overweight",Medical_Examinations!$B1215&gt;=18.5,"Normal Weight",TRUE,"Underweight")</f>
        <v>Obesity</v>
      </c>
      <c r="D1215" s="15">
        <v>8.4499999999999993</v>
      </c>
      <c r="E1215" s="15" t="str" cm="1">
        <f t="array" ref="E1215">_xlfn.IFS(Medical_Examinations!$D1215&gt;6.5,"Diabetes",Medical_Examinations!$D1215&gt;5.7,"Prediabetes",TRUE,"Normal")</f>
        <v>Diabetes</v>
      </c>
      <c r="F1215" s="15" t="s">
        <v>9</v>
      </c>
      <c r="G1215" s="15" t="s">
        <v>9</v>
      </c>
      <c r="H1215" s="15" t="s">
        <v>9</v>
      </c>
      <c r="I1215" s="15">
        <v>0</v>
      </c>
      <c r="J1215" s="16" t="s">
        <v>9</v>
      </c>
    </row>
    <row r="1216" spans="1:10" x14ac:dyDescent="0.3">
      <c r="A1216" s="11" t="s">
        <v>1225</v>
      </c>
      <c r="B1216" s="12">
        <v>25.84</v>
      </c>
      <c r="C1216" s="12" t="str" cm="1">
        <f t="array" ref="C1216">_xlfn.IFS(Medical_Examinations!$B1216&gt;=30,"Obesity",Medical_Examinations!$B1216&gt;=25,"Overweight",Medical_Examinations!$B1216&gt;=18.5,"Normal Weight",TRUE,"Underweight")</f>
        <v>Overweight</v>
      </c>
      <c r="D1216" s="12">
        <v>8.51</v>
      </c>
      <c r="E1216" s="12" t="str" cm="1">
        <f t="array" ref="E1216">_xlfn.IFS(Medical_Examinations!$D1216&gt;6.5,"Diabetes",Medical_Examinations!$D1216&gt;5.7,"Prediabetes",TRUE,"Normal")</f>
        <v>Diabetes</v>
      </c>
      <c r="F1216" s="12" t="s">
        <v>9</v>
      </c>
      <c r="G1216" s="12" t="s">
        <v>9</v>
      </c>
      <c r="H1216" s="12" t="s">
        <v>9</v>
      </c>
      <c r="I1216" s="12">
        <v>2</v>
      </c>
      <c r="J1216" s="13" t="s">
        <v>9</v>
      </c>
    </row>
    <row r="1217" spans="1:10" x14ac:dyDescent="0.3">
      <c r="A1217" s="14" t="s">
        <v>1226</v>
      </c>
      <c r="B1217" s="15">
        <v>20.6</v>
      </c>
      <c r="C1217" s="15" t="str" cm="1">
        <f t="array" ref="C1217">_xlfn.IFS(Medical_Examinations!$B1217&gt;=30,"Obesity",Medical_Examinations!$B1217&gt;=25,"Overweight",Medical_Examinations!$B1217&gt;=18.5,"Normal Weight",TRUE,"Underweight")</f>
        <v>Normal Weight</v>
      </c>
      <c r="D1217" s="15">
        <v>7.62</v>
      </c>
      <c r="E1217" s="15" t="str" cm="1">
        <f t="array" ref="E1217">_xlfn.IFS(Medical_Examinations!$D1217&gt;6.5,"Diabetes",Medical_Examinations!$D1217&gt;5.7,"Prediabetes",TRUE,"Normal")</f>
        <v>Diabetes</v>
      </c>
      <c r="F1217" s="15" t="s">
        <v>9</v>
      </c>
      <c r="G1217" s="15" t="s">
        <v>9</v>
      </c>
      <c r="H1217" s="15" t="s">
        <v>9</v>
      </c>
      <c r="I1217" s="15">
        <v>0</v>
      </c>
      <c r="J1217" s="16" t="s">
        <v>9</v>
      </c>
    </row>
    <row r="1218" spans="1:10" x14ac:dyDescent="0.3">
      <c r="A1218" s="11" t="s">
        <v>1227</v>
      </c>
      <c r="B1218" s="12">
        <v>28.88</v>
      </c>
      <c r="C1218" s="12" t="str" cm="1">
        <f t="array" ref="C1218">_xlfn.IFS(Medical_Examinations!$B1218&gt;=30,"Obesity",Medical_Examinations!$B1218&gt;=25,"Overweight",Medical_Examinations!$B1218&gt;=18.5,"Normal Weight",TRUE,"Underweight")</f>
        <v>Overweight</v>
      </c>
      <c r="D1218" s="12">
        <v>10.18</v>
      </c>
      <c r="E1218" s="12" t="str" cm="1">
        <f t="array" ref="E1218">_xlfn.IFS(Medical_Examinations!$D1218&gt;6.5,"Diabetes",Medical_Examinations!$D1218&gt;5.7,"Prediabetes",TRUE,"Normal")</f>
        <v>Diabetes</v>
      </c>
      <c r="F1218" s="12" t="s">
        <v>9</v>
      </c>
      <c r="G1218" s="12" t="s">
        <v>9</v>
      </c>
      <c r="H1218" s="12" t="s">
        <v>9</v>
      </c>
      <c r="I1218" s="12">
        <v>0</v>
      </c>
      <c r="J1218" s="13" t="s">
        <v>9</v>
      </c>
    </row>
    <row r="1219" spans="1:10" x14ac:dyDescent="0.3">
      <c r="A1219" s="14" t="s">
        <v>1228</v>
      </c>
      <c r="B1219" s="15">
        <v>28.24</v>
      </c>
      <c r="C1219" s="15" t="str" cm="1">
        <f t="array" ref="C1219">_xlfn.IFS(Medical_Examinations!$B1219&gt;=30,"Obesity",Medical_Examinations!$B1219&gt;=25,"Overweight",Medical_Examinations!$B1219&gt;=18.5,"Normal Weight",TRUE,"Underweight")</f>
        <v>Overweight</v>
      </c>
      <c r="D1219" s="15">
        <v>5.36</v>
      </c>
      <c r="E1219" s="15" t="str" cm="1">
        <f t="array" ref="E1219">_xlfn.IFS(Medical_Examinations!$D1219&gt;6.5,"Diabetes",Medical_Examinations!$D1219&gt;5.7,"Prediabetes",TRUE,"Normal")</f>
        <v>Normal</v>
      </c>
      <c r="F1219" s="15" t="s">
        <v>9</v>
      </c>
      <c r="G1219" s="15" t="s">
        <v>9</v>
      </c>
      <c r="H1219" s="15" t="s">
        <v>9</v>
      </c>
      <c r="I1219" s="15">
        <v>0</v>
      </c>
      <c r="J1219" s="16" t="s">
        <v>9</v>
      </c>
    </row>
    <row r="1220" spans="1:10" x14ac:dyDescent="0.3">
      <c r="A1220" s="11" t="s">
        <v>1229</v>
      </c>
      <c r="B1220" s="12">
        <v>25.46</v>
      </c>
      <c r="C1220" s="12" t="str" cm="1">
        <f t="array" ref="C1220">_xlfn.IFS(Medical_Examinations!$B1220&gt;=30,"Obesity",Medical_Examinations!$B1220&gt;=25,"Overweight",Medical_Examinations!$B1220&gt;=18.5,"Normal Weight",TRUE,"Underweight")</f>
        <v>Overweight</v>
      </c>
      <c r="D1220" s="12">
        <v>11.78</v>
      </c>
      <c r="E1220" s="12" t="str" cm="1">
        <f t="array" ref="E1220">_xlfn.IFS(Medical_Examinations!$D1220&gt;6.5,"Diabetes",Medical_Examinations!$D1220&gt;5.7,"Prediabetes",TRUE,"Normal")</f>
        <v>Diabetes</v>
      </c>
      <c r="F1220" s="12" t="s">
        <v>10</v>
      </c>
      <c r="G1220" s="12" t="s">
        <v>9</v>
      </c>
      <c r="H1220" s="12" t="s">
        <v>9</v>
      </c>
      <c r="I1220" s="12">
        <v>1</v>
      </c>
      <c r="J1220" s="13" t="s">
        <v>9</v>
      </c>
    </row>
    <row r="1221" spans="1:10" x14ac:dyDescent="0.3">
      <c r="A1221" s="14" t="s">
        <v>1230</v>
      </c>
      <c r="B1221" s="15">
        <v>29.64</v>
      </c>
      <c r="C1221" s="15" t="str" cm="1">
        <f t="array" ref="C1221">_xlfn.IFS(Medical_Examinations!$B1221&gt;=30,"Obesity",Medical_Examinations!$B1221&gt;=25,"Overweight",Medical_Examinations!$B1221&gt;=18.5,"Normal Weight",TRUE,"Underweight")</f>
        <v>Overweight</v>
      </c>
      <c r="D1221" s="15">
        <v>10.82</v>
      </c>
      <c r="E1221" s="15" t="str" cm="1">
        <f t="array" ref="E1221">_xlfn.IFS(Medical_Examinations!$D1221&gt;6.5,"Diabetes",Medical_Examinations!$D1221&gt;5.7,"Prediabetes",TRUE,"Normal")</f>
        <v>Diabetes</v>
      </c>
      <c r="F1221" s="15" t="s">
        <v>10</v>
      </c>
      <c r="G1221" s="15" t="s">
        <v>9</v>
      </c>
      <c r="H1221" s="15" t="s">
        <v>9</v>
      </c>
      <c r="I1221" s="15">
        <v>0</v>
      </c>
      <c r="J1221" s="16" t="s">
        <v>9</v>
      </c>
    </row>
    <row r="1222" spans="1:10" x14ac:dyDescent="0.3">
      <c r="A1222" s="11" t="s">
        <v>1231</v>
      </c>
      <c r="B1222" s="12">
        <v>31.27</v>
      </c>
      <c r="C1222" s="12" t="str" cm="1">
        <f t="array" ref="C1222">_xlfn.IFS(Medical_Examinations!$B1222&gt;=30,"Obesity",Medical_Examinations!$B1222&gt;=25,"Overweight",Medical_Examinations!$B1222&gt;=18.5,"Normal Weight",TRUE,"Underweight")</f>
        <v>Obesity</v>
      </c>
      <c r="D1222" s="12">
        <v>7.73</v>
      </c>
      <c r="E1222" s="12" t="str" cm="1">
        <f t="array" ref="E1222">_xlfn.IFS(Medical_Examinations!$D1222&gt;6.5,"Diabetes",Medical_Examinations!$D1222&gt;5.7,"Prediabetes",TRUE,"Normal")</f>
        <v>Diabetes</v>
      </c>
      <c r="F1222" s="12" t="s">
        <v>10</v>
      </c>
      <c r="G1222" s="12" t="s">
        <v>9</v>
      </c>
      <c r="H1222" s="12" t="s">
        <v>9</v>
      </c>
      <c r="I1222" s="12">
        <v>1</v>
      </c>
      <c r="J1222" s="13" t="s">
        <v>9</v>
      </c>
    </row>
    <row r="1223" spans="1:10" x14ac:dyDescent="0.3">
      <c r="A1223" s="14" t="s">
        <v>1232</v>
      </c>
      <c r="B1223" s="15">
        <v>19.95</v>
      </c>
      <c r="C1223" s="15" t="str" cm="1">
        <f t="array" ref="C1223">_xlfn.IFS(Medical_Examinations!$B1223&gt;=30,"Obesity",Medical_Examinations!$B1223&gt;=25,"Overweight",Medical_Examinations!$B1223&gt;=18.5,"Normal Weight",TRUE,"Underweight")</f>
        <v>Normal Weight</v>
      </c>
      <c r="D1223" s="15">
        <v>6.24</v>
      </c>
      <c r="E1223" s="15" t="str" cm="1">
        <f t="array" ref="E1223">_xlfn.IFS(Medical_Examinations!$D1223&gt;6.5,"Diabetes",Medical_Examinations!$D1223&gt;5.7,"Prediabetes",TRUE,"Normal")</f>
        <v>Prediabetes</v>
      </c>
      <c r="F1223" s="15" t="s">
        <v>10</v>
      </c>
      <c r="G1223" s="15" t="s">
        <v>9</v>
      </c>
      <c r="H1223" s="15" t="s">
        <v>9</v>
      </c>
      <c r="I1223" s="15">
        <v>0</v>
      </c>
      <c r="J1223" s="16" t="s">
        <v>9</v>
      </c>
    </row>
    <row r="1224" spans="1:10" x14ac:dyDescent="0.3">
      <c r="A1224" s="11" t="s">
        <v>1233</v>
      </c>
      <c r="B1224" s="12">
        <v>21.3</v>
      </c>
      <c r="C1224" s="12" t="str" cm="1">
        <f t="array" ref="C1224">_xlfn.IFS(Medical_Examinations!$B1224&gt;=30,"Obesity",Medical_Examinations!$B1224&gt;=25,"Overweight",Medical_Examinations!$B1224&gt;=18.5,"Normal Weight",TRUE,"Underweight")</f>
        <v>Normal Weight</v>
      </c>
      <c r="D1224" s="12">
        <v>10.42</v>
      </c>
      <c r="E1224" s="12" t="str" cm="1">
        <f t="array" ref="E1224">_xlfn.IFS(Medical_Examinations!$D1224&gt;6.5,"Diabetes",Medical_Examinations!$D1224&gt;5.7,"Prediabetes",TRUE,"Normal")</f>
        <v>Diabetes</v>
      </c>
      <c r="F1224" s="12" t="s">
        <v>9</v>
      </c>
      <c r="G1224" s="12" t="s">
        <v>9</v>
      </c>
      <c r="H1224" s="12" t="s">
        <v>9</v>
      </c>
      <c r="I1224" s="12">
        <v>2</v>
      </c>
      <c r="J1224" s="13" t="s">
        <v>9</v>
      </c>
    </row>
    <row r="1225" spans="1:10" x14ac:dyDescent="0.3">
      <c r="A1225" s="14" t="s">
        <v>1234</v>
      </c>
      <c r="B1225" s="15">
        <v>31.635000000000002</v>
      </c>
      <c r="C1225" s="15" t="str" cm="1">
        <f t="array" ref="C1225">_xlfn.IFS(Medical_Examinations!$B1225&gt;=30,"Obesity",Medical_Examinations!$B1225&gt;=25,"Overweight",Medical_Examinations!$B1225&gt;=18.5,"Normal Weight",TRUE,"Underweight")</f>
        <v>Obesity</v>
      </c>
      <c r="D1225" s="15">
        <v>11.11</v>
      </c>
      <c r="E1225" s="15" t="str" cm="1">
        <f t="array" ref="E1225">_xlfn.IFS(Medical_Examinations!$D1225&gt;6.5,"Diabetes",Medical_Examinations!$D1225&gt;5.7,"Prediabetes",TRUE,"Normal")</f>
        <v>Diabetes</v>
      </c>
      <c r="F1225" s="15" t="s">
        <v>9</v>
      </c>
      <c r="G1225" s="15" t="s">
        <v>9</v>
      </c>
      <c r="H1225" s="15" t="s">
        <v>9</v>
      </c>
      <c r="I1225" s="15">
        <v>0</v>
      </c>
      <c r="J1225" s="16" t="s">
        <v>9</v>
      </c>
    </row>
    <row r="1226" spans="1:10" x14ac:dyDescent="0.3">
      <c r="A1226" s="11" t="s">
        <v>1235</v>
      </c>
      <c r="B1226" s="12">
        <v>23.9</v>
      </c>
      <c r="C1226" s="12" t="str" cm="1">
        <f t="array" ref="C1226">_xlfn.IFS(Medical_Examinations!$B1226&gt;=30,"Obesity",Medical_Examinations!$B1226&gt;=25,"Overweight",Medical_Examinations!$B1226&gt;=18.5,"Normal Weight",TRUE,"Underweight")</f>
        <v>Normal Weight</v>
      </c>
      <c r="D1226" s="12">
        <v>7.67</v>
      </c>
      <c r="E1226" s="12" t="str" cm="1">
        <f t="array" ref="E1226">_xlfn.IFS(Medical_Examinations!$D1226&gt;6.5,"Diabetes",Medical_Examinations!$D1226&gt;5.7,"Prediabetes",TRUE,"Normal")</f>
        <v>Diabetes</v>
      </c>
      <c r="F1226" s="12" t="s">
        <v>10</v>
      </c>
      <c r="G1226" s="12" t="s">
        <v>9</v>
      </c>
      <c r="H1226" s="12" t="s">
        <v>9</v>
      </c>
      <c r="I1226" s="12">
        <v>2</v>
      </c>
      <c r="J1226" s="13" t="s">
        <v>9</v>
      </c>
    </row>
    <row r="1227" spans="1:10" x14ac:dyDescent="0.3">
      <c r="A1227" s="14" t="s">
        <v>1236</v>
      </c>
      <c r="B1227" s="15">
        <v>34.15</v>
      </c>
      <c r="C1227" s="15" t="str" cm="1">
        <f t="array" ref="C1227">_xlfn.IFS(Medical_Examinations!$B1227&gt;=30,"Obesity",Medical_Examinations!$B1227&gt;=25,"Overweight",Medical_Examinations!$B1227&gt;=18.5,"Normal Weight",TRUE,"Underweight")</f>
        <v>Obesity</v>
      </c>
      <c r="D1227" s="15">
        <v>6.15</v>
      </c>
      <c r="E1227" s="15" t="str" cm="1">
        <f t="array" ref="E1227">_xlfn.IFS(Medical_Examinations!$D1227&gt;6.5,"Diabetes",Medical_Examinations!$D1227&gt;5.7,"Prediabetes",TRUE,"Normal")</f>
        <v>Prediabetes</v>
      </c>
      <c r="F1227" s="15" t="s">
        <v>9</v>
      </c>
      <c r="G1227" s="15" t="s">
        <v>9</v>
      </c>
      <c r="H1227" s="15" t="s">
        <v>9</v>
      </c>
      <c r="I1227" s="15">
        <v>0</v>
      </c>
      <c r="J1227" s="16" t="s">
        <v>9</v>
      </c>
    </row>
    <row r="1228" spans="1:10" x14ac:dyDescent="0.3">
      <c r="A1228" s="11" t="s">
        <v>1237</v>
      </c>
      <c r="B1228" s="12">
        <v>28.71</v>
      </c>
      <c r="C1228" s="12" t="str" cm="1">
        <f t="array" ref="C1228">_xlfn.IFS(Medical_Examinations!$B1228&gt;=30,"Obesity",Medical_Examinations!$B1228&gt;=25,"Overweight",Medical_Examinations!$B1228&gt;=18.5,"Normal Weight",TRUE,"Underweight")</f>
        <v>Overweight</v>
      </c>
      <c r="D1228" s="12">
        <v>5.71</v>
      </c>
      <c r="E1228" s="12" t="str" cm="1">
        <f t="array" ref="E1228">_xlfn.IFS(Medical_Examinations!$D1228&gt;6.5,"Diabetes",Medical_Examinations!$D1228&gt;5.7,"Prediabetes",TRUE,"Normal")</f>
        <v>Prediabetes</v>
      </c>
      <c r="F1228" s="12" t="s">
        <v>9</v>
      </c>
      <c r="G1228" s="12" t="s">
        <v>9</v>
      </c>
      <c r="H1228" s="12" t="s">
        <v>9</v>
      </c>
      <c r="I1228" s="12">
        <v>0</v>
      </c>
      <c r="J1228" s="13" t="s">
        <v>9</v>
      </c>
    </row>
    <row r="1229" spans="1:10" x14ac:dyDescent="0.3">
      <c r="A1229" s="14" t="s">
        <v>1238</v>
      </c>
      <c r="B1229" s="15">
        <v>36.700000000000003</v>
      </c>
      <c r="C1229" s="15" t="str" cm="1">
        <f t="array" ref="C1229">_xlfn.IFS(Medical_Examinations!$B1229&gt;=30,"Obesity",Medical_Examinations!$B1229&gt;=25,"Overweight",Medical_Examinations!$B1229&gt;=18.5,"Normal Weight",TRUE,"Underweight")</f>
        <v>Obesity</v>
      </c>
      <c r="D1229" s="15">
        <v>8.6999999999999993</v>
      </c>
      <c r="E1229" s="15" t="str" cm="1">
        <f t="array" ref="E1229">_xlfn.IFS(Medical_Examinations!$D1229&gt;6.5,"Diabetes",Medical_Examinations!$D1229&gt;5.7,"Prediabetes",TRUE,"Normal")</f>
        <v>Diabetes</v>
      </c>
      <c r="F1229" s="15" t="s">
        <v>10</v>
      </c>
      <c r="G1229" s="15" t="s">
        <v>9</v>
      </c>
      <c r="H1229" s="15" t="s">
        <v>9</v>
      </c>
      <c r="I1229" s="15">
        <v>2</v>
      </c>
      <c r="J1229" s="16" t="s">
        <v>9</v>
      </c>
    </row>
    <row r="1230" spans="1:10" x14ac:dyDescent="0.3">
      <c r="A1230" s="11" t="s">
        <v>1239</v>
      </c>
      <c r="B1230" s="12">
        <v>34.1</v>
      </c>
      <c r="C1230" s="12" t="str" cm="1">
        <f t="array" ref="C1230">_xlfn.IFS(Medical_Examinations!$B1230&gt;=30,"Obesity",Medical_Examinations!$B1230&gt;=25,"Overweight",Medical_Examinations!$B1230&gt;=18.5,"Normal Weight",TRUE,"Underweight")</f>
        <v>Obesity</v>
      </c>
      <c r="D1230" s="12">
        <v>9.0399999999999991</v>
      </c>
      <c r="E1230" s="12" t="str" cm="1">
        <f t="array" ref="E1230">_xlfn.IFS(Medical_Examinations!$D1230&gt;6.5,"Diabetes",Medical_Examinations!$D1230&gt;5.7,"Prediabetes",TRUE,"Normal")</f>
        <v>Diabetes</v>
      </c>
      <c r="F1230" s="12" t="s">
        <v>10</v>
      </c>
      <c r="G1230" s="12" t="s">
        <v>9</v>
      </c>
      <c r="H1230" s="12" t="s">
        <v>9</v>
      </c>
      <c r="I1230" s="12">
        <v>2</v>
      </c>
      <c r="J1230" s="13" t="s">
        <v>9</v>
      </c>
    </row>
    <row r="1231" spans="1:10" x14ac:dyDescent="0.3">
      <c r="A1231" s="14" t="s">
        <v>1240</v>
      </c>
      <c r="B1231" s="15">
        <v>25.7</v>
      </c>
      <c r="C1231" s="15" t="str" cm="1">
        <f t="array" ref="C1231">_xlfn.IFS(Medical_Examinations!$B1231&gt;=30,"Obesity",Medical_Examinations!$B1231&gt;=25,"Overweight",Medical_Examinations!$B1231&gt;=18.5,"Normal Weight",TRUE,"Underweight")</f>
        <v>Overweight</v>
      </c>
      <c r="D1231" s="15">
        <v>5.61</v>
      </c>
      <c r="E1231" s="15" t="str" cm="1">
        <f t="array" ref="E1231">_xlfn.IFS(Medical_Examinations!$D1231&gt;6.5,"Diabetes",Medical_Examinations!$D1231&gt;5.7,"Prediabetes",TRUE,"Normal")</f>
        <v>Normal</v>
      </c>
      <c r="F1231" s="15" t="s">
        <v>9</v>
      </c>
      <c r="G1231" s="15" t="s">
        <v>9</v>
      </c>
      <c r="H1231" s="15" t="s">
        <v>9</v>
      </c>
      <c r="I1231" s="15">
        <v>0</v>
      </c>
      <c r="J1231" s="16" t="s">
        <v>9</v>
      </c>
    </row>
    <row r="1232" spans="1:10" x14ac:dyDescent="0.3">
      <c r="A1232" s="11" t="s">
        <v>1241</v>
      </c>
      <c r="B1232" s="12">
        <v>21.68</v>
      </c>
      <c r="C1232" s="12" t="str" cm="1">
        <f t="array" ref="C1232">_xlfn.IFS(Medical_Examinations!$B1232&gt;=30,"Obesity",Medical_Examinations!$B1232&gt;=25,"Overweight",Medical_Examinations!$B1232&gt;=18.5,"Normal Weight",TRUE,"Underweight")</f>
        <v>Normal Weight</v>
      </c>
      <c r="D1232" s="12">
        <v>8.1199999999999992</v>
      </c>
      <c r="E1232" s="12" t="str" cm="1">
        <f t="array" ref="E1232">_xlfn.IFS(Medical_Examinations!$D1232&gt;6.5,"Diabetes",Medical_Examinations!$D1232&gt;5.7,"Prediabetes",TRUE,"Normal")</f>
        <v>Diabetes</v>
      </c>
      <c r="F1232" s="12" t="s">
        <v>9</v>
      </c>
      <c r="G1232" s="12" t="s">
        <v>9</v>
      </c>
      <c r="H1232" s="12" t="s">
        <v>9</v>
      </c>
      <c r="I1232" s="12">
        <v>0</v>
      </c>
      <c r="J1232" s="13" t="s">
        <v>9</v>
      </c>
    </row>
    <row r="1233" spans="1:10" x14ac:dyDescent="0.3">
      <c r="A1233" s="14" t="s">
        <v>1242</v>
      </c>
      <c r="B1233" s="15">
        <v>25.175000000000001</v>
      </c>
      <c r="C1233" s="15" t="str" cm="1">
        <f t="array" ref="C1233">_xlfn.IFS(Medical_Examinations!$B1233&gt;=30,"Obesity",Medical_Examinations!$B1233&gt;=25,"Overweight",Medical_Examinations!$B1233&gt;=18.5,"Normal Weight",TRUE,"Underweight")</f>
        <v>Overweight</v>
      </c>
      <c r="D1233" s="15">
        <v>4.74</v>
      </c>
      <c r="E1233" s="15" t="str" cm="1">
        <f t="array" ref="E1233">_xlfn.IFS(Medical_Examinations!$D1233&gt;6.5,"Diabetes",Medical_Examinations!$D1233&gt;5.7,"Prediabetes",TRUE,"Normal")</f>
        <v>Normal</v>
      </c>
      <c r="F1233" s="15" t="s">
        <v>9</v>
      </c>
      <c r="G1233" s="15" t="s">
        <v>9</v>
      </c>
      <c r="H1233" s="15" t="s">
        <v>9</v>
      </c>
      <c r="I1233" s="15">
        <v>0</v>
      </c>
      <c r="J1233" s="16" t="s">
        <v>9</v>
      </c>
    </row>
    <row r="1234" spans="1:10" x14ac:dyDescent="0.3">
      <c r="A1234" s="11" t="s">
        <v>1243</v>
      </c>
      <c r="B1234" s="12">
        <v>44.77</v>
      </c>
      <c r="C1234" s="12" t="str" cm="1">
        <f t="array" ref="C1234">_xlfn.IFS(Medical_Examinations!$B1234&gt;=30,"Obesity",Medical_Examinations!$B1234&gt;=25,"Overweight",Medical_Examinations!$B1234&gt;=18.5,"Normal Weight",TRUE,"Underweight")</f>
        <v>Obesity</v>
      </c>
      <c r="D1234" s="12">
        <v>4.0599999999999996</v>
      </c>
      <c r="E1234" s="12" t="str" cm="1">
        <f t="array" ref="E1234">_xlfn.IFS(Medical_Examinations!$D1234&gt;6.5,"Diabetes",Medical_Examinations!$D1234&gt;5.7,"Prediabetes",TRUE,"Normal")</f>
        <v>Normal</v>
      </c>
      <c r="F1234" s="12" t="s">
        <v>9</v>
      </c>
      <c r="G1234" s="12" t="s">
        <v>9</v>
      </c>
      <c r="H1234" s="12" t="s">
        <v>9</v>
      </c>
      <c r="I1234" s="12">
        <v>2</v>
      </c>
      <c r="J1234" s="13" t="s">
        <v>9</v>
      </c>
    </row>
    <row r="1235" spans="1:10" x14ac:dyDescent="0.3">
      <c r="A1235" s="14" t="s">
        <v>1244</v>
      </c>
      <c r="B1235" s="15">
        <v>37.07</v>
      </c>
      <c r="C1235" s="15" t="str" cm="1">
        <f t="array" ref="C1235">_xlfn.IFS(Medical_Examinations!$B1235&gt;=30,"Obesity",Medical_Examinations!$B1235&gt;=25,"Overweight",Medical_Examinations!$B1235&gt;=18.5,"Normal Weight",TRUE,"Underweight")</f>
        <v>Obesity</v>
      </c>
      <c r="D1235" s="15">
        <v>5.69</v>
      </c>
      <c r="E1235" s="15" t="str" cm="1">
        <f t="array" ref="E1235">_xlfn.IFS(Medical_Examinations!$D1235&gt;6.5,"Diabetes",Medical_Examinations!$D1235&gt;5.7,"Prediabetes",TRUE,"Normal")</f>
        <v>Normal</v>
      </c>
      <c r="F1235" s="15" t="s">
        <v>9</v>
      </c>
      <c r="G1235" s="15" t="s">
        <v>9</v>
      </c>
      <c r="H1235" s="15" t="s">
        <v>9</v>
      </c>
      <c r="I1235" s="15">
        <v>2</v>
      </c>
      <c r="J1235" s="16" t="s">
        <v>9</v>
      </c>
    </row>
    <row r="1236" spans="1:10" x14ac:dyDescent="0.3">
      <c r="A1236" s="11" t="s">
        <v>1245</v>
      </c>
      <c r="B1236" s="12">
        <v>39.799999999999997</v>
      </c>
      <c r="C1236" s="12" t="str" cm="1">
        <f t="array" ref="C1236">_xlfn.IFS(Medical_Examinations!$B1236&gt;=30,"Obesity",Medical_Examinations!$B1236&gt;=25,"Overweight",Medical_Examinations!$B1236&gt;=18.5,"Normal Weight",TRUE,"Underweight")</f>
        <v>Obesity</v>
      </c>
      <c r="D1236" s="12">
        <v>5.66</v>
      </c>
      <c r="E1236" s="12" t="str" cm="1">
        <f t="array" ref="E1236">_xlfn.IFS(Medical_Examinations!$D1236&gt;6.5,"Diabetes",Medical_Examinations!$D1236&gt;5.7,"Prediabetes",TRUE,"Normal")</f>
        <v>Normal</v>
      </c>
      <c r="F1236" s="12" t="s">
        <v>9</v>
      </c>
      <c r="G1236" s="12" t="s">
        <v>9</v>
      </c>
      <c r="H1236" s="12" t="s">
        <v>19</v>
      </c>
      <c r="I1236" s="12">
        <v>1</v>
      </c>
      <c r="J1236" s="13" t="s">
        <v>9</v>
      </c>
    </row>
    <row r="1237" spans="1:10" x14ac:dyDescent="0.3">
      <c r="A1237" s="14" t="s">
        <v>1246</v>
      </c>
      <c r="B1237" s="15">
        <v>26.36</v>
      </c>
      <c r="C1237" s="15" t="str" cm="1">
        <f t="array" ref="C1237">_xlfn.IFS(Medical_Examinations!$B1237&gt;=30,"Obesity",Medical_Examinations!$B1237&gt;=25,"Overweight",Medical_Examinations!$B1237&gt;=18.5,"Normal Weight",TRUE,"Underweight")</f>
        <v>Overweight</v>
      </c>
      <c r="D1237" s="15">
        <v>4.32</v>
      </c>
      <c r="E1237" s="15" t="str" cm="1">
        <f t="array" ref="E1237">_xlfn.IFS(Medical_Examinations!$D1237&gt;6.5,"Diabetes",Medical_Examinations!$D1237&gt;5.7,"Prediabetes",TRUE,"Normal")</f>
        <v>Normal</v>
      </c>
      <c r="F1237" s="15" t="s">
        <v>9</v>
      </c>
      <c r="G1237" s="15" t="s">
        <v>9</v>
      </c>
      <c r="H1237" s="15" t="s">
        <v>19</v>
      </c>
      <c r="I1237" s="15">
        <v>1</v>
      </c>
      <c r="J1237" s="16" t="s">
        <v>9</v>
      </c>
    </row>
    <row r="1238" spans="1:10" x14ac:dyDescent="0.3">
      <c r="A1238" s="11" t="s">
        <v>1247</v>
      </c>
      <c r="B1238" s="12">
        <v>29.925000000000001</v>
      </c>
      <c r="C1238" s="12" t="str" cm="1">
        <f t="array" ref="C1238">_xlfn.IFS(Medical_Examinations!$B1238&gt;=30,"Obesity",Medical_Examinations!$B1238&gt;=25,"Overweight",Medical_Examinations!$B1238&gt;=18.5,"Normal Weight",TRUE,"Underweight")</f>
        <v>Overweight</v>
      </c>
      <c r="D1238" s="12">
        <v>8.2899999999999991</v>
      </c>
      <c r="E1238" s="12" t="str" cm="1">
        <f t="array" ref="E1238">_xlfn.IFS(Medical_Examinations!$D1238&gt;6.5,"Diabetes",Medical_Examinations!$D1238&gt;5.7,"Prediabetes",TRUE,"Normal")</f>
        <v>Diabetes</v>
      </c>
      <c r="F1238" s="12" t="s">
        <v>9</v>
      </c>
      <c r="G1238" s="12" t="s">
        <v>9</v>
      </c>
      <c r="H1238" s="12" t="s">
        <v>9</v>
      </c>
      <c r="I1238" s="12">
        <v>2</v>
      </c>
      <c r="J1238" s="13" t="s">
        <v>9</v>
      </c>
    </row>
    <row r="1239" spans="1:10" x14ac:dyDescent="0.3">
      <c r="A1239" s="14" t="s">
        <v>1248</v>
      </c>
      <c r="B1239" s="15">
        <v>37.29</v>
      </c>
      <c r="C1239" s="15" t="str" cm="1">
        <f t="array" ref="C1239">_xlfn.IFS(Medical_Examinations!$B1239&gt;=30,"Obesity",Medical_Examinations!$B1239&gt;=25,"Overweight",Medical_Examinations!$B1239&gt;=18.5,"Normal Weight",TRUE,"Underweight")</f>
        <v>Obesity</v>
      </c>
      <c r="D1239" s="15">
        <v>10.46</v>
      </c>
      <c r="E1239" s="15" t="str" cm="1">
        <f t="array" ref="E1239">_xlfn.IFS(Medical_Examinations!$D1239&gt;6.5,"Diabetes",Medical_Examinations!$D1239&gt;5.7,"Prediabetes",TRUE,"Normal")</f>
        <v>Diabetes</v>
      </c>
      <c r="F1239" s="15" t="s">
        <v>9</v>
      </c>
      <c r="G1239" s="15" t="s">
        <v>9</v>
      </c>
      <c r="H1239" s="15" t="s">
        <v>9</v>
      </c>
      <c r="I1239" s="15">
        <v>0</v>
      </c>
      <c r="J1239" s="16" t="s">
        <v>9</v>
      </c>
    </row>
    <row r="1240" spans="1:10" x14ac:dyDescent="0.3">
      <c r="A1240" s="11" t="s">
        <v>1249</v>
      </c>
      <c r="B1240" s="12">
        <v>30.2</v>
      </c>
      <c r="C1240" s="12" t="str" cm="1">
        <f t="array" ref="C1240">_xlfn.IFS(Medical_Examinations!$B1240&gt;=30,"Obesity",Medical_Examinations!$B1240&gt;=25,"Overweight",Medical_Examinations!$B1240&gt;=18.5,"Normal Weight",TRUE,"Underweight")</f>
        <v>Obesity</v>
      </c>
      <c r="D1240" s="12">
        <v>11.96</v>
      </c>
      <c r="E1240" s="12" t="str" cm="1">
        <f t="array" ref="E1240">_xlfn.IFS(Medical_Examinations!$D1240&gt;6.5,"Diabetes",Medical_Examinations!$D1240&gt;5.7,"Prediabetes",TRUE,"Normal")</f>
        <v>Diabetes</v>
      </c>
      <c r="F1240" s="12" t="s">
        <v>9</v>
      </c>
      <c r="G1240" s="12" t="s">
        <v>9</v>
      </c>
      <c r="H1240" s="12" t="s">
        <v>9</v>
      </c>
      <c r="I1240" s="12">
        <v>0</v>
      </c>
      <c r="J1240" s="13" t="s">
        <v>9</v>
      </c>
    </row>
    <row r="1241" spans="1:10" x14ac:dyDescent="0.3">
      <c r="A1241" s="14" t="s">
        <v>1250</v>
      </c>
      <c r="B1241" s="15">
        <v>24.225000000000001</v>
      </c>
      <c r="C1241" s="15" t="str" cm="1">
        <f t="array" ref="C1241">_xlfn.IFS(Medical_Examinations!$B1241&gt;=30,"Obesity",Medical_Examinations!$B1241&gt;=25,"Overweight",Medical_Examinations!$B1241&gt;=18.5,"Normal Weight",TRUE,"Underweight")</f>
        <v>Normal Weight</v>
      </c>
      <c r="D1241" s="15">
        <v>4.25</v>
      </c>
      <c r="E1241" s="15" t="str" cm="1">
        <f t="array" ref="E1241">_xlfn.IFS(Medical_Examinations!$D1241&gt;6.5,"Diabetes",Medical_Examinations!$D1241&gt;5.7,"Prediabetes",TRUE,"Normal")</f>
        <v>Normal</v>
      </c>
      <c r="F1241" s="15" t="s">
        <v>10</v>
      </c>
      <c r="G1241" s="15" t="s">
        <v>9</v>
      </c>
      <c r="H1241" s="15" t="s">
        <v>19</v>
      </c>
      <c r="I1241" s="15">
        <v>1</v>
      </c>
      <c r="J1241" s="16" t="s">
        <v>9</v>
      </c>
    </row>
    <row r="1242" spans="1:10" x14ac:dyDescent="0.3">
      <c r="A1242" s="11" t="s">
        <v>1251</v>
      </c>
      <c r="B1242" s="12">
        <v>31.445</v>
      </c>
      <c r="C1242" s="12" t="str" cm="1">
        <f t="array" ref="C1242">_xlfn.IFS(Medical_Examinations!$B1242&gt;=30,"Obesity",Medical_Examinations!$B1242&gt;=25,"Overweight",Medical_Examinations!$B1242&gt;=18.5,"Normal Weight",TRUE,"Underweight")</f>
        <v>Obesity</v>
      </c>
      <c r="D1242" s="12">
        <v>8.33</v>
      </c>
      <c r="E1242" s="12" t="str" cm="1">
        <f t="array" ref="E1242">_xlfn.IFS(Medical_Examinations!$D1242&gt;6.5,"Diabetes",Medical_Examinations!$D1242&gt;5.7,"Prediabetes",TRUE,"Normal")</f>
        <v>Diabetes</v>
      </c>
      <c r="F1242" s="12" t="s">
        <v>9</v>
      </c>
      <c r="G1242" s="12" t="s">
        <v>9</v>
      </c>
      <c r="H1242" s="12" t="s">
        <v>9</v>
      </c>
      <c r="I1242" s="12">
        <v>0</v>
      </c>
      <c r="J1242" s="13" t="s">
        <v>9</v>
      </c>
    </row>
    <row r="1243" spans="1:10" x14ac:dyDescent="0.3">
      <c r="A1243" s="14" t="s">
        <v>1252</v>
      </c>
      <c r="B1243" s="15">
        <v>38.880000000000003</v>
      </c>
      <c r="C1243" s="15" t="str" cm="1">
        <f t="array" ref="C1243">_xlfn.IFS(Medical_Examinations!$B1243&gt;=30,"Obesity",Medical_Examinations!$B1243&gt;=25,"Overweight",Medical_Examinations!$B1243&gt;=18.5,"Normal Weight",TRUE,"Underweight")</f>
        <v>Obesity</v>
      </c>
      <c r="D1243" s="15">
        <v>4.29</v>
      </c>
      <c r="E1243" s="15" t="str" cm="1">
        <f t="array" ref="E1243">_xlfn.IFS(Medical_Examinations!$D1243&gt;6.5,"Diabetes",Medical_Examinations!$D1243&gt;5.7,"Prediabetes",TRUE,"Normal")</f>
        <v>Normal</v>
      </c>
      <c r="F1243" s="15" t="s">
        <v>9</v>
      </c>
      <c r="G1243" s="15" t="s">
        <v>9</v>
      </c>
      <c r="H1243" s="15" t="s">
        <v>9</v>
      </c>
      <c r="I1243" s="15">
        <v>1</v>
      </c>
      <c r="J1243" s="16" t="s">
        <v>9</v>
      </c>
    </row>
    <row r="1244" spans="1:10" x14ac:dyDescent="0.3">
      <c r="A1244" s="11" t="s">
        <v>1253</v>
      </c>
      <c r="B1244" s="12">
        <v>43.89</v>
      </c>
      <c r="C1244" s="12" t="str" cm="1">
        <f t="array" ref="C1244">_xlfn.IFS(Medical_Examinations!$B1244&gt;=30,"Obesity",Medical_Examinations!$B1244&gt;=25,"Overweight",Medical_Examinations!$B1244&gt;=18.5,"Normal Weight",TRUE,"Underweight")</f>
        <v>Obesity</v>
      </c>
      <c r="D1244" s="12">
        <v>6.32</v>
      </c>
      <c r="E1244" s="12" t="str" cm="1">
        <f t="array" ref="E1244">_xlfn.IFS(Medical_Examinations!$D1244&gt;6.5,"Diabetes",Medical_Examinations!$D1244&gt;5.7,"Prediabetes",TRUE,"Normal")</f>
        <v>Prediabetes</v>
      </c>
      <c r="F1244" s="12" t="s">
        <v>10</v>
      </c>
      <c r="G1244" s="12" t="s">
        <v>9</v>
      </c>
      <c r="H1244" s="12" t="s">
        <v>9</v>
      </c>
      <c r="I1244" s="12">
        <v>0</v>
      </c>
      <c r="J1244" s="13" t="s">
        <v>9</v>
      </c>
    </row>
    <row r="1245" spans="1:10" x14ac:dyDescent="0.3">
      <c r="A1245" s="14" t="s">
        <v>1254</v>
      </c>
      <c r="B1245" s="15">
        <v>25.6</v>
      </c>
      <c r="C1245" s="15" t="str" cm="1">
        <f t="array" ref="C1245">_xlfn.IFS(Medical_Examinations!$B1245&gt;=30,"Obesity",Medical_Examinations!$B1245&gt;=25,"Overweight",Medical_Examinations!$B1245&gt;=18.5,"Normal Weight",TRUE,"Underweight")</f>
        <v>Overweight</v>
      </c>
      <c r="D1245" s="15">
        <v>5.65</v>
      </c>
      <c r="E1245" s="15" t="str" cm="1">
        <f t="array" ref="E1245">_xlfn.IFS(Medical_Examinations!$D1245&gt;6.5,"Diabetes",Medical_Examinations!$D1245&gt;5.7,"Prediabetes",TRUE,"Normal")</f>
        <v>Normal</v>
      </c>
      <c r="F1245" s="15" t="s">
        <v>9</v>
      </c>
      <c r="G1245" s="15" t="s">
        <v>9</v>
      </c>
      <c r="H1245" s="15" t="s">
        <v>9</v>
      </c>
      <c r="I1245" s="15">
        <v>2</v>
      </c>
      <c r="J1245" s="16" t="s">
        <v>9</v>
      </c>
    </row>
    <row r="1246" spans="1:10" x14ac:dyDescent="0.3">
      <c r="A1246" s="11" t="s">
        <v>1255</v>
      </c>
      <c r="B1246" s="12">
        <v>29.545000000000002</v>
      </c>
      <c r="C1246" s="12" t="str" cm="1">
        <f t="array" ref="C1246">_xlfn.IFS(Medical_Examinations!$B1246&gt;=30,"Obesity",Medical_Examinations!$B1246&gt;=25,"Overweight",Medical_Examinations!$B1246&gt;=18.5,"Normal Weight",TRUE,"Underweight")</f>
        <v>Overweight</v>
      </c>
      <c r="D1246" s="12">
        <v>8.41</v>
      </c>
      <c r="E1246" s="12" t="str" cm="1">
        <f t="array" ref="E1246">_xlfn.IFS(Medical_Examinations!$D1246&gt;6.5,"Diabetes",Medical_Examinations!$D1246&gt;5.7,"Prediabetes",TRUE,"Normal")</f>
        <v>Diabetes</v>
      </c>
      <c r="F1246" s="12" t="s">
        <v>10</v>
      </c>
      <c r="G1246" s="12" t="s">
        <v>9</v>
      </c>
      <c r="H1246" s="12" t="s">
        <v>9</v>
      </c>
      <c r="I1246" s="12">
        <v>1</v>
      </c>
      <c r="J1246" s="13" t="s">
        <v>9</v>
      </c>
    </row>
    <row r="1247" spans="1:10" x14ac:dyDescent="0.3">
      <c r="A1247" s="14" t="s">
        <v>1256</v>
      </c>
      <c r="B1247" s="15">
        <v>23.25</v>
      </c>
      <c r="C1247" s="15" t="str" cm="1">
        <f t="array" ref="C1247">_xlfn.IFS(Medical_Examinations!$B1247&gt;=30,"Obesity",Medical_Examinations!$B1247&gt;=25,"Overweight",Medical_Examinations!$B1247&gt;=18.5,"Normal Weight",TRUE,"Underweight")</f>
        <v>Normal Weight</v>
      </c>
      <c r="D1247" s="15">
        <v>11.96</v>
      </c>
      <c r="E1247" s="15" t="str" cm="1">
        <f t="array" ref="E1247">_xlfn.IFS(Medical_Examinations!$D1247&gt;6.5,"Diabetes",Medical_Examinations!$D1247&gt;5.7,"Prediabetes",TRUE,"Normal")</f>
        <v>Diabetes</v>
      </c>
      <c r="F1247" s="15" t="s">
        <v>10</v>
      </c>
      <c r="G1247" s="15" t="s">
        <v>9</v>
      </c>
      <c r="H1247" s="15" t="s">
        <v>9</v>
      </c>
      <c r="I1247" s="15">
        <v>0</v>
      </c>
      <c r="J1247" s="16" t="s">
        <v>9</v>
      </c>
    </row>
    <row r="1248" spans="1:10" x14ac:dyDescent="0.3">
      <c r="A1248" s="11" t="s">
        <v>1257</v>
      </c>
      <c r="B1248" s="12">
        <v>43.95</v>
      </c>
      <c r="C1248" s="12" t="str" cm="1">
        <f t="array" ref="C1248">_xlfn.IFS(Medical_Examinations!$B1248&gt;=30,"Obesity",Medical_Examinations!$B1248&gt;=25,"Overweight",Medical_Examinations!$B1248&gt;=18.5,"Normal Weight",TRUE,"Underweight")</f>
        <v>Obesity</v>
      </c>
      <c r="D1248" s="12">
        <v>5.17</v>
      </c>
      <c r="E1248" s="12" t="str" cm="1">
        <f t="array" ref="E1248">_xlfn.IFS(Medical_Examinations!$D1248&gt;6.5,"Diabetes",Medical_Examinations!$D1248&gt;5.7,"Prediabetes",TRUE,"Normal")</f>
        <v>Normal</v>
      </c>
      <c r="F1248" s="12" t="s">
        <v>10</v>
      </c>
      <c r="G1248" s="12" t="s">
        <v>9</v>
      </c>
      <c r="H1248" s="12" t="s">
        <v>19</v>
      </c>
      <c r="I1248" s="12">
        <v>1</v>
      </c>
      <c r="J1248" s="13" t="s">
        <v>9</v>
      </c>
    </row>
    <row r="1249" spans="1:10" x14ac:dyDescent="0.3">
      <c r="A1249" s="14" t="s">
        <v>1258</v>
      </c>
      <c r="B1249" s="15">
        <v>21.85</v>
      </c>
      <c r="C1249" s="15" t="str" cm="1">
        <f t="array" ref="C1249">_xlfn.IFS(Medical_Examinations!$B1249&gt;=30,"Obesity",Medical_Examinations!$B1249&gt;=25,"Overweight",Medical_Examinations!$B1249&gt;=18.5,"Normal Weight",TRUE,"Underweight")</f>
        <v>Normal Weight</v>
      </c>
      <c r="D1249" s="15">
        <v>8.76</v>
      </c>
      <c r="E1249" s="15" t="str" cm="1">
        <f t="array" ref="E1249">_xlfn.IFS(Medical_Examinations!$D1249&gt;6.5,"Diabetes",Medical_Examinations!$D1249&gt;5.7,"Prediabetes",TRUE,"Normal")</f>
        <v>Diabetes</v>
      </c>
      <c r="F1249" s="15" t="s">
        <v>9</v>
      </c>
      <c r="G1249" s="15" t="s">
        <v>9</v>
      </c>
      <c r="H1249" s="15" t="s">
        <v>9</v>
      </c>
      <c r="I1249" s="15">
        <v>0</v>
      </c>
      <c r="J1249" s="16" t="s">
        <v>9</v>
      </c>
    </row>
    <row r="1250" spans="1:10" x14ac:dyDescent="0.3">
      <c r="A1250" s="11" t="s">
        <v>1259</v>
      </c>
      <c r="B1250" s="12">
        <v>25.73</v>
      </c>
      <c r="C1250" s="12" t="str" cm="1">
        <f t="array" ref="C1250">_xlfn.IFS(Medical_Examinations!$B1250&gt;=30,"Obesity",Medical_Examinations!$B1250&gt;=25,"Overweight",Medical_Examinations!$B1250&gt;=18.5,"Normal Weight",TRUE,"Underweight")</f>
        <v>Overweight</v>
      </c>
      <c r="D1250" s="12">
        <v>7.99</v>
      </c>
      <c r="E1250" s="12" t="str" cm="1">
        <f t="array" ref="E1250">_xlfn.IFS(Medical_Examinations!$D1250&gt;6.5,"Diabetes",Medical_Examinations!$D1250&gt;5.7,"Prediabetes",TRUE,"Normal")</f>
        <v>Diabetes</v>
      </c>
      <c r="F1250" s="12" t="s">
        <v>9</v>
      </c>
      <c r="G1250" s="12" t="s">
        <v>9</v>
      </c>
      <c r="H1250" s="12" t="s">
        <v>9</v>
      </c>
      <c r="I1250" s="12">
        <v>2</v>
      </c>
      <c r="J1250" s="13" t="s">
        <v>9</v>
      </c>
    </row>
    <row r="1251" spans="1:10" x14ac:dyDescent="0.3">
      <c r="A1251" s="14" t="s">
        <v>1260</v>
      </c>
      <c r="B1251" s="15">
        <v>32.229999999999997</v>
      </c>
      <c r="C1251" s="15" t="str" cm="1">
        <f t="array" ref="C1251">_xlfn.IFS(Medical_Examinations!$B1251&gt;=30,"Obesity",Medical_Examinations!$B1251&gt;=25,"Overweight",Medical_Examinations!$B1251&gt;=18.5,"Normal Weight",TRUE,"Underweight")</f>
        <v>Obesity</v>
      </c>
      <c r="D1251" s="15">
        <v>8.59</v>
      </c>
      <c r="E1251" s="15" t="str" cm="1">
        <f t="array" ref="E1251">_xlfn.IFS(Medical_Examinations!$D1251&gt;6.5,"Diabetes",Medical_Examinations!$D1251&gt;5.7,"Prediabetes",TRUE,"Normal")</f>
        <v>Diabetes</v>
      </c>
      <c r="F1251" s="15" t="s">
        <v>9</v>
      </c>
      <c r="G1251" s="15" t="s">
        <v>9</v>
      </c>
      <c r="H1251" s="15" t="s">
        <v>9</v>
      </c>
      <c r="I1251" s="15">
        <v>0</v>
      </c>
      <c r="J1251" s="16" t="s">
        <v>9</v>
      </c>
    </row>
    <row r="1252" spans="1:10" x14ac:dyDescent="0.3">
      <c r="A1252" s="11" t="s">
        <v>1261</v>
      </c>
      <c r="B1252" s="12">
        <v>32.204999999999998</v>
      </c>
      <c r="C1252" s="12" t="str" cm="1">
        <f t="array" ref="C1252">_xlfn.IFS(Medical_Examinations!$B1252&gt;=30,"Obesity",Medical_Examinations!$B1252&gt;=25,"Overweight",Medical_Examinations!$B1252&gt;=18.5,"Normal Weight",TRUE,"Underweight")</f>
        <v>Obesity</v>
      </c>
      <c r="D1252" s="12">
        <v>6.14</v>
      </c>
      <c r="E1252" s="12" t="str" cm="1">
        <f t="array" ref="E1252">_xlfn.IFS(Medical_Examinations!$D1252&gt;6.5,"Diabetes",Medical_Examinations!$D1252&gt;5.7,"Prediabetes",TRUE,"Normal")</f>
        <v>Prediabetes</v>
      </c>
      <c r="F1252" s="12" t="s">
        <v>9</v>
      </c>
      <c r="G1252" s="12" t="s">
        <v>9</v>
      </c>
      <c r="H1252" s="12" t="s">
        <v>9</v>
      </c>
      <c r="I1252" s="12">
        <v>2</v>
      </c>
      <c r="J1252" s="13" t="s">
        <v>9</v>
      </c>
    </row>
    <row r="1253" spans="1:10" x14ac:dyDescent="0.3">
      <c r="A1253" s="14" t="s">
        <v>1262</v>
      </c>
      <c r="B1253" s="15">
        <v>26.41</v>
      </c>
      <c r="C1253" s="15" t="str" cm="1">
        <f t="array" ref="C1253">_xlfn.IFS(Medical_Examinations!$B1253&gt;=30,"Obesity",Medical_Examinations!$B1253&gt;=25,"Overweight",Medical_Examinations!$B1253&gt;=18.5,"Normal Weight",TRUE,"Underweight")</f>
        <v>Overweight</v>
      </c>
      <c r="D1253" s="15">
        <v>4.08</v>
      </c>
      <c r="E1253" s="15" t="str" cm="1">
        <f t="array" ref="E1253">_xlfn.IFS(Medical_Examinations!$D1253&gt;6.5,"Diabetes",Medical_Examinations!$D1253&gt;5.7,"Prediabetes",TRUE,"Normal")</f>
        <v>Normal</v>
      </c>
      <c r="F1253" s="15" t="s">
        <v>9</v>
      </c>
      <c r="G1253" s="15" t="s">
        <v>9</v>
      </c>
      <c r="H1253" s="15" t="s">
        <v>9</v>
      </c>
      <c r="I1253" s="15">
        <v>2</v>
      </c>
      <c r="J1253" s="16" t="s">
        <v>9</v>
      </c>
    </row>
    <row r="1254" spans="1:10" x14ac:dyDescent="0.3">
      <c r="A1254" s="11" t="s">
        <v>1263</v>
      </c>
      <c r="B1254" s="12">
        <v>30.2</v>
      </c>
      <c r="C1254" s="12" t="str" cm="1">
        <f t="array" ref="C1254">_xlfn.IFS(Medical_Examinations!$B1254&gt;=30,"Obesity",Medical_Examinations!$B1254&gt;=25,"Overweight",Medical_Examinations!$B1254&gt;=18.5,"Normal Weight",TRUE,"Underweight")</f>
        <v>Obesity</v>
      </c>
      <c r="D1254" s="12">
        <v>6.25</v>
      </c>
      <c r="E1254" s="12" t="str" cm="1">
        <f t="array" ref="E1254">_xlfn.IFS(Medical_Examinations!$D1254&gt;6.5,"Diabetes",Medical_Examinations!$D1254&gt;5.7,"Prediabetes",TRUE,"Normal")</f>
        <v>Prediabetes</v>
      </c>
      <c r="F1254" s="12" t="s">
        <v>10</v>
      </c>
      <c r="G1254" s="12" t="s">
        <v>9</v>
      </c>
      <c r="H1254" s="12" t="s">
        <v>9</v>
      </c>
      <c r="I1254" s="12">
        <v>0</v>
      </c>
      <c r="J1254" s="13" t="s">
        <v>9</v>
      </c>
    </row>
    <row r="1255" spans="1:10" x14ac:dyDescent="0.3">
      <c r="A1255" s="14" t="s">
        <v>1264</v>
      </c>
      <c r="B1255" s="15">
        <v>31.26</v>
      </c>
      <c r="C1255" s="15" t="str" cm="1">
        <f t="array" ref="C1255">_xlfn.IFS(Medical_Examinations!$B1255&gt;=30,"Obesity",Medical_Examinations!$B1255&gt;=25,"Overweight",Medical_Examinations!$B1255&gt;=18.5,"Normal Weight",TRUE,"Underweight")</f>
        <v>Obesity</v>
      </c>
      <c r="D1255" s="15">
        <v>5.94</v>
      </c>
      <c r="E1255" s="15" t="str" cm="1">
        <f t="array" ref="E1255">_xlfn.IFS(Medical_Examinations!$D1255&gt;6.5,"Diabetes",Medical_Examinations!$D1255&gt;5.7,"Prediabetes",TRUE,"Normal")</f>
        <v>Prediabetes</v>
      </c>
      <c r="F1255" s="15" t="s">
        <v>10</v>
      </c>
      <c r="G1255" s="15" t="s">
        <v>9</v>
      </c>
      <c r="H1255" s="15" t="s">
        <v>9</v>
      </c>
      <c r="I1255" s="15">
        <v>1</v>
      </c>
      <c r="J1255" s="16" t="s">
        <v>9</v>
      </c>
    </row>
    <row r="1256" spans="1:10" x14ac:dyDescent="0.3">
      <c r="A1256" s="11" t="s">
        <v>1265</v>
      </c>
      <c r="B1256" s="12">
        <v>33.725000000000001</v>
      </c>
      <c r="C1256" s="12" t="str" cm="1">
        <f t="array" ref="C1256">_xlfn.IFS(Medical_Examinations!$B1256&gt;=30,"Obesity",Medical_Examinations!$B1256&gt;=25,"Overweight",Medical_Examinations!$B1256&gt;=18.5,"Normal Weight",TRUE,"Underweight")</f>
        <v>Obesity</v>
      </c>
      <c r="D1256" s="12">
        <v>6.45</v>
      </c>
      <c r="E1256" s="12" t="str" cm="1">
        <f t="array" ref="E1256">_xlfn.IFS(Medical_Examinations!$D1256&gt;6.5,"Diabetes",Medical_Examinations!$D1256&gt;5.7,"Prediabetes",TRUE,"Normal")</f>
        <v>Prediabetes</v>
      </c>
      <c r="F1256" s="12" t="s">
        <v>10</v>
      </c>
      <c r="G1256" s="12" t="s">
        <v>9</v>
      </c>
      <c r="H1256" s="12" t="s">
        <v>9</v>
      </c>
      <c r="I1256" s="12">
        <v>0</v>
      </c>
      <c r="J1256" s="13" t="s">
        <v>9</v>
      </c>
    </row>
    <row r="1257" spans="1:10" x14ac:dyDescent="0.3">
      <c r="A1257" s="14" t="s">
        <v>1266</v>
      </c>
      <c r="B1257" s="15">
        <v>28.9</v>
      </c>
      <c r="C1257" s="15" t="str" cm="1">
        <f t="array" ref="C1257">_xlfn.IFS(Medical_Examinations!$B1257&gt;=30,"Obesity",Medical_Examinations!$B1257&gt;=25,"Overweight",Medical_Examinations!$B1257&gt;=18.5,"Normal Weight",TRUE,"Underweight")</f>
        <v>Overweight</v>
      </c>
      <c r="D1257" s="15">
        <v>5.74</v>
      </c>
      <c r="E1257" s="15" t="str" cm="1">
        <f t="array" ref="E1257">_xlfn.IFS(Medical_Examinations!$D1257&gt;6.5,"Diabetes",Medical_Examinations!$D1257&gt;5.7,"Prediabetes",TRUE,"Normal")</f>
        <v>Prediabetes</v>
      </c>
      <c r="F1257" s="15" t="s">
        <v>10</v>
      </c>
      <c r="G1257" s="15" t="s">
        <v>9</v>
      </c>
      <c r="H1257" s="15" t="s">
        <v>9</v>
      </c>
      <c r="I1257" s="15">
        <v>0</v>
      </c>
      <c r="J1257" s="16" t="s">
        <v>9</v>
      </c>
    </row>
    <row r="1258" spans="1:10" x14ac:dyDescent="0.3">
      <c r="A1258" s="11" t="s">
        <v>1267</v>
      </c>
      <c r="B1258" s="12">
        <v>45.69</v>
      </c>
      <c r="C1258" s="12" t="str" cm="1">
        <f t="array" ref="C1258">_xlfn.IFS(Medical_Examinations!$B1258&gt;=30,"Obesity",Medical_Examinations!$B1258&gt;=25,"Overweight",Medical_Examinations!$B1258&gt;=18.5,"Normal Weight",TRUE,"Underweight")</f>
        <v>Obesity</v>
      </c>
      <c r="D1258" s="12">
        <v>4.43</v>
      </c>
      <c r="E1258" s="12" t="str" cm="1">
        <f t="array" ref="E1258">_xlfn.IFS(Medical_Examinations!$D1258&gt;6.5,"Diabetes",Medical_Examinations!$D1258&gt;5.7,"Prediabetes",TRUE,"Normal")</f>
        <v>Normal</v>
      </c>
      <c r="F1258" s="12" t="s">
        <v>10</v>
      </c>
      <c r="G1258" s="12" t="s">
        <v>9</v>
      </c>
      <c r="H1258" s="12" t="s">
        <v>9</v>
      </c>
      <c r="I1258" s="12">
        <v>0</v>
      </c>
      <c r="J1258" s="13" t="s">
        <v>9</v>
      </c>
    </row>
    <row r="1259" spans="1:10" x14ac:dyDescent="0.3">
      <c r="A1259" s="14" t="s">
        <v>1268</v>
      </c>
      <c r="B1259" s="15">
        <v>21.03</v>
      </c>
      <c r="C1259" s="15" t="str" cm="1">
        <f t="array" ref="C1259">_xlfn.IFS(Medical_Examinations!$B1259&gt;=30,"Obesity",Medical_Examinations!$B1259&gt;=25,"Overweight",Medical_Examinations!$B1259&gt;=18.5,"Normal Weight",TRUE,"Underweight")</f>
        <v>Normal Weight</v>
      </c>
      <c r="D1259" s="15">
        <v>6.5</v>
      </c>
      <c r="E1259" s="15" t="str" cm="1">
        <f t="array" ref="E1259">_xlfn.IFS(Medical_Examinations!$D1259&gt;6.5,"Diabetes",Medical_Examinations!$D1259&gt;5.7,"Prediabetes",TRUE,"Normal")</f>
        <v>Prediabetes</v>
      </c>
      <c r="F1259" s="15" t="s">
        <v>9</v>
      </c>
      <c r="G1259" s="15" t="s">
        <v>9</v>
      </c>
      <c r="H1259" s="15" t="s">
        <v>9</v>
      </c>
      <c r="I1259" s="15">
        <v>0</v>
      </c>
      <c r="J1259" s="16" t="s">
        <v>9</v>
      </c>
    </row>
    <row r="1260" spans="1:10" x14ac:dyDescent="0.3">
      <c r="A1260" s="11" t="s">
        <v>1269</v>
      </c>
      <c r="B1260" s="12">
        <v>37</v>
      </c>
      <c r="C1260" s="12" t="str" cm="1">
        <f t="array" ref="C1260">_xlfn.IFS(Medical_Examinations!$B1260&gt;=30,"Obesity",Medical_Examinations!$B1260&gt;=25,"Overweight",Medical_Examinations!$B1260&gt;=18.5,"Normal Weight",TRUE,"Underweight")</f>
        <v>Obesity</v>
      </c>
      <c r="D1260" s="12">
        <v>8.75</v>
      </c>
      <c r="E1260" s="12" t="str" cm="1">
        <f t="array" ref="E1260">_xlfn.IFS(Medical_Examinations!$D1260&gt;6.5,"Diabetes",Medical_Examinations!$D1260&gt;5.7,"Prediabetes",TRUE,"Normal")</f>
        <v>Diabetes</v>
      </c>
      <c r="F1260" s="12" t="s">
        <v>9</v>
      </c>
      <c r="G1260" s="12" t="s">
        <v>9</v>
      </c>
      <c r="H1260" s="12" t="s">
        <v>9</v>
      </c>
      <c r="I1260" s="12">
        <v>0</v>
      </c>
      <c r="J1260" s="13" t="s">
        <v>9</v>
      </c>
    </row>
    <row r="1261" spans="1:10" x14ac:dyDescent="0.3">
      <c r="A1261" s="14" t="s">
        <v>1270</v>
      </c>
      <c r="B1261" s="15">
        <v>25.4</v>
      </c>
      <c r="C1261" s="15" t="str" cm="1">
        <f t="array" ref="C1261">_xlfn.IFS(Medical_Examinations!$B1261&gt;=30,"Obesity",Medical_Examinations!$B1261&gt;=25,"Overweight",Medical_Examinations!$B1261&gt;=18.5,"Normal Weight",TRUE,"Underweight")</f>
        <v>Overweight</v>
      </c>
      <c r="D1261" s="15">
        <v>11.96</v>
      </c>
      <c r="E1261" s="15" t="str" cm="1">
        <f t="array" ref="E1261">_xlfn.IFS(Medical_Examinations!$D1261&gt;6.5,"Diabetes",Medical_Examinations!$D1261&gt;5.7,"Prediabetes",TRUE,"Normal")</f>
        <v>Diabetes</v>
      </c>
      <c r="F1261" s="15" t="s">
        <v>9</v>
      </c>
      <c r="G1261" s="15" t="s">
        <v>9</v>
      </c>
      <c r="H1261" s="15" t="s">
        <v>9</v>
      </c>
      <c r="I1261" s="15">
        <v>0</v>
      </c>
      <c r="J1261" s="16" t="s">
        <v>9</v>
      </c>
    </row>
    <row r="1262" spans="1:10" x14ac:dyDescent="0.3">
      <c r="A1262" s="11" t="s">
        <v>1271</v>
      </c>
      <c r="B1262" s="12">
        <v>32.299999999999997</v>
      </c>
      <c r="C1262" s="12" t="str" cm="1">
        <f t="array" ref="C1262">_xlfn.IFS(Medical_Examinations!$B1262&gt;=30,"Obesity",Medical_Examinations!$B1262&gt;=25,"Overweight",Medical_Examinations!$B1262&gt;=18.5,"Normal Weight",TRUE,"Underweight")</f>
        <v>Obesity</v>
      </c>
      <c r="D1262" s="12">
        <v>10.54</v>
      </c>
      <c r="E1262" s="12" t="str" cm="1">
        <f t="array" ref="E1262">_xlfn.IFS(Medical_Examinations!$D1262&gt;6.5,"Diabetes",Medical_Examinations!$D1262&gt;5.7,"Prediabetes",TRUE,"Normal")</f>
        <v>Diabetes</v>
      </c>
      <c r="F1262" s="12" t="s">
        <v>9</v>
      </c>
      <c r="G1262" s="12" t="s">
        <v>9</v>
      </c>
      <c r="H1262" s="12" t="s">
        <v>9</v>
      </c>
      <c r="I1262" s="12">
        <v>0</v>
      </c>
      <c r="J1262" s="13" t="s">
        <v>9</v>
      </c>
    </row>
    <row r="1263" spans="1:10" x14ac:dyDescent="0.3">
      <c r="A1263" s="14" t="s">
        <v>1272</v>
      </c>
      <c r="B1263" s="15">
        <v>23.94</v>
      </c>
      <c r="C1263" s="15" t="str" cm="1">
        <f t="array" ref="C1263">_xlfn.IFS(Medical_Examinations!$B1263&gt;=30,"Obesity",Medical_Examinations!$B1263&gt;=25,"Overweight",Medical_Examinations!$B1263&gt;=18.5,"Normal Weight",TRUE,"Underweight")</f>
        <v>Normal Weight</v>
      </c>
      <c r="D1263" s="15">
        <v>4.54</v>
      </c>
      <c r="E1263" s="15" t="str" cm="1">
        <f t="array" ref="E1263">_xlfn.IFS(Medical_Examinations!$D1263&gt;6.5,"Diabetes",Medical_Examinations!$D1263&gt;5.7,"Prediabetes",TRUE,"Normal")</f>
        <v>Normal</v>
      </c>
      <c r="F1263" s="15" t="s">
        <v>10</v>
      </c>
      <c r="G1263" s="15" t="s">
        <v>9</v>
      </c>
      <c r="H1263" s="15" t="s">
        <v>19</v>
      </c>
      <c r="I1263" s="15">
        <v>1</v>
      </c>
      <c r="J1263" s="16" t="s">
        <v>9</v>
      </c>
    </row>
    <row r="1264" spans="1:10" x14ac:dyDescent="0.3">
      <c r="A1264" s="11" t="s">
        <v>1273</v>
      </c>
      <c r="B1264" s="12">
        <v>46.4</v>
      </c>
      <c r="C1264" s="12" t="str" cm="1">
        <f t="array" ref="C1264">_xlfn.IFS(Medical_Examinations!$B1264&gt;=30,"Obesity",Medical_Examinations!$B1264&gt;=25,"Overweight",Medical_Examinations!$B1264&gt;=18.5,"Normal Weight",TRUE,"Underweight")</f>
        <v>Obesity</v>
      </c>
      <c r="D1264" s="12">
        <v>5.71</v>
      </c>
      <c r="E1264" s="12" t="str" cm="1">
        <f t="array" ref="E1264">_xlfn.IFS(Medical_Examinations!$D1264&gt;6.5,"Diabetes",Medical_Examinations!$D1264&gt;5.7,"Prediabetes",TRUE,"Normal")</f>
        <v>Prediabetes</v>
      </c>
      <c r="F1264" s="12" t="s">
        <v>9</v>
      </c>
      <c r="G1264" s="12" t="s">
        <v>9</v>
      </c>
      <c r="H1264" s="12" t="s">
        <v>9</v>
      </c>
      <c r="I1264" s="12">
        <v>0</v>
      </c>
      <c r="J1264" s="13" t="s">
        <v>9</v>
      </c>
    </row>
    <row r="1265" spans="1:10" x14ac:dyDescent="0.3">
      <c r="A1265" s="14" t="s">
        <v>1274</v>
      </c>
      <c r="B1265" s="15">
        <v>40.375</v>
      </c>
      <c r="C1265" s="15" t="str" cm="1">
        <f t="array" ref="C1265">_xlfn.IFS(Medical_Examinations!$B1265&gt;=30,"Obesity",Medical_Examinations!$B1265&gt;=25,"Overweight",Medical_Examinations!$B1265&gt;=18.5,"Normal Weight",TRUE,"Underweight")</f>
        <v>Obesity</v>
      </c>
      <c r="D1265" s="15">
        <v>6.25</v>
      </c>
      <c r="E1265" s="15" t="str" cm="1">
        <f t="array" ref="E1265">_xlfn.IFS(Medical_Examinations!$D1265&gt;6.5,"Diabetes",Medical_Examinations!$D1265&gt;5.7,"Prediabetes",TRUE,"Normal")</f>
        <v>Prediabetes</v>
      </c>
      <c r="F1265" s="15" t="s">
        <v>10</v>
      </c>
      <c r="G1265" s="15" t="s">
        <v>9</v>
      </c>
      <c r="H1265" s="15" t="s">
        <v>9</v>
      </c>
      <c r="I1265" s="15">
        <v>0</v>
      </c>
      <c r="J1265" s="16" t="s">
        <v>9</v>
      </c>
    </row>
    <row r="1266" spans="1:10" x14ac:dyDescent="0.3">
      <c r="A1266" s="11" t="s">
        <v>1275</v>
      </c>
      <c r="B1266" s="12">
        <v>28.7</v>
      </c>
      <c r="C1266" s="12" t="str" cm="1">
        <f t="array" ref="C1266">_xlfn.IFS(Medical_Examinations!$B1266&gt;=30,"Obesity",Medical_Examinations!$B1266&gt;=25,"Overweight",Medical_Examinations!$B1266&gt;=18.5,"Normal Weight",TRUE,"Underweight")</f>
        <v>Overweight</v>
      </c>
      <c r="D1266" s="12">
        <v>9.4700000000000006</v>
      </c>
      <c r="E1266" s="12" t="str" cm="1">
        <f t="array" ref="E1266">_xlfn.IFS(Medical_Examinations!$D1266&gt;6.5,"Diabetes",Medical_Examinations!$D1266&gt;5.7,"Prediabetes",TRUE,"Normal")</f>
        <v>Diabetes</v>
      </c>
      <c r="F1266" s="12" t="s">
        <v>9</v>
      </c>
      <c r="G1266" s="12" t="s">
        <v>9</v>
      </c>
      <c r="H1266" s="12" t="s">
        <v>9</v>
      </c>
      <c r="I1266" s="12">
        <v>2</v>
      </c>
      <c r="J1266" s="13" t="s">
        <v>9</v>
      </c>
    </row>
    <row r="1267" spans="1:10" x14ac:dyDescent="0.3">
      <c r="A1267" s="14" t="s">
        <v>1276</v>
      </c>
      <c r="B1267" s="15">
        <v>26.63</v>
      </c>
      <c r="C1267" s="15" t="str" cm="1">
        <f t="array" ref="C1267">_xlfn.IFS(Medical_Examinations!$B1267&gt;=30,"Obesity",Medical_Examinations!$B1267&gt;=25,"Overweight",Medical_Examinations!$B1267&gt;=18.5,"Normal Weight",TRUE,"Underweight")</f>
        <v>Overweight</v>
      </c>
      <c r="D1267" s="15">
        <v>5.7</v>
      </c>
      <c r="E1267" s="15" t="str" cm="1">
        <f t="array" ref="E1267">_xlfn.IFS(Medical_Examinations!$D1267&gt;6.5,"Diabetes",Medical_Examinations!$D1267&gt;5.7,"Prediabetes",TRUE,"Normal")</f>
        <v>Normal</v>
      </c>
      <c r="F1267" s="15" t="s">
        <v>9</v>
      </c>
      <c r="G1267" s="15" t="s">
        <v>9</v>
      </c>
      <c r="H1267" s="15" t="s">
        <v>9</v>
      </c>
      <c r="I1267" s="15">
        <v>0</v>
      </c>
      <c r="J1267" s="16" t="s">
        <v>9</v>
      </c>
    </row>
    <row r="1268" spans="1:10" x14ac:dyDescent="0.3">
      <c r="A1268" s="11" t="s">
        <v>1277</v>
      </c>
      <c r="B1268" s="12">
        <v>22.515000000000001</v>
      </c>
      <c r="C1268" s="12" t="str" cm="1">
        <f t="array" ref="C1268">_xlfn.IFS(Medical_Examinations!$B1268&gt;=30,"Obesity",Medical_Examinations!$B1268&gt;=25,"Overweight",Medical_Examinations!$B1268&gt;=18.5,"Normal Weight",TRUE,"Underweight")</f>
        <v>Normal Weight</v>
      </c>
      <c r="D1268" s="12">
        <v>11.18</v>
      </c>
      <c r="E1268" s="12" t="str" cm="1">
        <f t="array" ref="E1268">_xlfn.IFS(Medical_Examinations!$D1268&gt;6.5,"Diabetes",Medical_Examinations!$D1268&gt;5.7,"Prediabetes",TRUE,"Normal")</f>
        <v>Diabetes</v>
      </c>
      <c r="F1268" s="12" t="s">
        <v>9</v>
      </c>
      <c r="G1268" s="12" t="s">
        <v>9</v>
      </c>
      <c r="H1268" s="12" t="s">
        <v>9</v>
      </c>
      <c r="I1268" s="12">
        <v>2</v>
      </c>
      <c r="J1268" s="13" t="s">
        <v>9</v>
      </c>
    </row>
    <row r="1269" spans="1:10" x14ac:dyDescent="0.3">
      <c r="A1269" s="14" t="s">
        <v>1278</v>
      </c>
      <c r="B1269" s="15">
        <v>36.575000000000003</v>
      </c>
      <c r="C1269" s="15" t="str" cm="1">
        <f t="array" ref="C1269">_xlfn.IFS(Medical_Examinations!$B1269&gt;=30,"Obesity",Medical_Examinations!$B1269&gt;=25,"Overweight",Medical_Examinations!$B1269&gt;=18.5,"Normal Weight",TRUE,"Underweight")</f>
        <v>Obesity</v>
      </c>
      <c r="D1269" s="15">
        <v>10.98</v>
      </c>
      <c r="E1269" s="15" t="str" cm="1">
        <f t="array" ref="E1269">_xlfn.IFS(Medical_Examinations!$D1269&gt;6.5,"Diabetes",Medical_Examinations!$D1269&gt;5.7,"Prediabetes",TRUE,"Normal")</f>
        <v>Diabetes</v>
      </c>
      <c r="F1269" s="15" t="s">
        <v>9</v>
      </c>
      <c r="G1269" s="15" t="s">
        <v>9</v>
      </c>
      <c r="H1269" s="15" t="s">
        <v>9</v>
      </c>
      <c r="I1269" s="15">
        <v>0</v>
      </c>
      <c r="J1269" s="16" t="s">
        <v>9</v>
      </c>
    </row>
    <row r="1270" spans="1:10" x14ac:dyDescent="0.3">
      <c r="A1270" s="11" t="s">
        <v>1279</v>
      </c>
      <c r="B1270" s="12">
        <v>23.66</v>
      </c>
      <c r="C1270" s="12" t="str" cm="1">
        <f t="array" ref="C1270">_xlfn.IFS(Medical_Examinations!$B1270&gt;=30,"Obesity",Medical_Examinations!$B1270&gt;=25,"Overweight",Medical_Examinations!$B1270&gt;=18.5,"Normal Weight",TRUE,"Underweight")</f>
        <v>Normal Weight</v>
      </c>
      <c r="D1270" s="12">
        <v>5.1100000000000003</v>
      </c>
      <c r="E1270" s="12" t="str" cm="1">
        <f t="array" ref="E1270">_xlfn.IFS(Medical_Examinations!$D1270&gt;6.5,"Diabetes",Medical_Examinations!$D1270&gt;5.7,"Prediabetes",TRUE,"Normal")</f>
        <v>Normal</v>
      </c>
      <c r="F1270" s="12" t="s">
        <v>10</v>
      </c>
      <c r="G1270" s="12" t="s">
        <v>9</v>
      </c>
      <c r="H1270" s="12" t="s">
        <v>19</v>
      </c>
      <c r="I1270" s="12">
        <v>1</v>
      </c>
      <c r="J1270" s="13" t="s">
        <v>9</v>
      </c>
    </row>
    <row r="1271" spans="1:10" x14ac:dyDescent="0.3">
      <c r="A1271" s="14" t="s">
        <v>1280</v>
      </c>
      <c r="B1271" s="15">
        <v>18.62</v>
      </c>
      <c r="C1271" s="15" t="str" cm="1">
        <f t="array" ref="C1271">_xlfn.IFS(Medical_Examinations!$B1271&gt;=30,"Obesity",Medical_Examinations!$B1271&gt;=25,"Overweight",Medical_Examinations!$B1271&gt;=18.5,"Normal Weight",TRUE,"Underweight")</f>
        <v>Normal Weight</v>
      </c>
      <c r="D1271" s="15">
        <v>10.24</v>
      </c>
      <c r="E1271" s="15" t="str" cm="1">
        <f t="array" ref="E1271">_xlfn.IFS(Medical_Examinations!$D1271&gt;6.5,"Diabetes",Medical_Examinations!$D1271&gt;5.7,"Prediabetes",TRUE,"Normal")</f>
        <v>Diabetes</v>
      </c>
      <c r="F1271" s="15" t="s">
        <v>9</v>
      </c>
      <c r="G1271" s="15" t="s">
        <v>9</v>
      </c>
      <c r="H1271" s="15" t="s">
        <v>9</v>
      </c>
      <c r="I1271" s="15">
        <v>0</v>
      </c>
      <c r="J1271" s="16" t="s">
        <v>9</v>
      </c>
    </row>
    <row r="1272" spans="1:10" x14ac:dyDescent="0.3">
      <c r="A1272" s="11" t="s">
        <v>1281</v>
      </c>
      <c r="B1272" s="12">
        <v>19.190000000000001</v>
      </c>
      <c r="C1272" s="12" t="str" cm="1">
        <f t="array" ref="C1272">_xlfn.IFS(Medical_Examinations!$B1272&gt;=30,"Obesity",Medical_Examinations!$B1272&gt;=25,"Overweight",Medical_Examinations!$B1272&gt;=18.5,"Normal Weight",TRUE,"Underweight")</f>
        <v>Normal Weight</v>
      </c>
      <c r="D1272" s="12">
        <v>7.71</v>
      </c>
      <c r="E1272" s="12" t="str" cm="1">
        <f t="array" ref="E1272">_xlfn.IFS(Medical_Examinations!$D1272&gt;6.5,"Diabetes",Medical_Examinations!$D1272&gt;5.7,"Prediabetes",TRUE,"Normal")</f>
        <v>Diabetes</v>
      </c>
      <c r="F1272" s="12" t="s">
        <v>10</v>
      </c>
      <c r="G1272" s="12" t="s">
        <v>9</v>
      </c>
      <c r="H1272" s="12" t="s">
        <v>9</v>
      </c>
      <c r="I1272" s="12">
        <v>1</v>
      </c>
      <c r="J1272" s="13" t="s">
        <v>9</v>
      </c>
    </row>
    <row r="1273" spans="1:10" x14ac:dyDescent="0.3">
      <c r="A1273" s="14" t="s">
        <v>1282</v>
      </c>
      <c r="B1273" s="15">
        <v>27.5</v>
      </c>
      <c r="C1273" s="15" t="str" cm="1">
        <f t="array" ref="C1273">_xlfn.IFS(Medical_Examinations!$B1273&gt;=30,"Obesity",Medical_Examinations!$B1273&gt;=25,"Overweight",Medical_Examinations!$B1273&gt;=18.5,"Normal Weight",TRUE,"Underweight")</f>
        <v>Overweight</v>
      </c>
      <c r="D1273" s="15">
        <v>6.03</v>
      </c>
      <c r="E1273" s="15" t="str" cm="1">
        <f t="array" ref="E1273">_xlfn.IFS(Medical_Examinations!$D1273&gt;6.5,"Diabetes",Medical_Examinations!$D1273&gt;5.7,"Prediabetes",TRUE,"Normal")</f>
        <v>Prediabetes</v>
      </c>
      <c r="F1273" s="15" t="s">
        <v>9</v>
      </c>
      <c r="G1273" s="15" t="s">
        <v>9</v>
      </c>
      <c r="H1273" s="15" t="s">
        <v>9</v>
      </c>
      <c r="I1273" s="15">
        <v>0</v>
      </c>
      <c r="J1273" s="16" t="s">
        <v>9</v>
      </c>
    </row>
    <row r="1274" spans="1:10" x14ac:dyDescent="0.3">
      <c r="A1274" s="11" t="s">
        <v>1283</v>
      </c>
      <c r="B1274" s="12">
        <v>27.36</v>
      </c>
      <c r="C1274" s="12" t="str" cm="1">
        <f t="array" ref="C1274">_xlfn.IFS(Medical_Examinations!$B1274&gt;=30,"Obesity",Medical_Examinations!$B1274&gt;=25,"Overweight",Medical_Examinations!$B1274&gt;=18.5,"Normal Weight",TRUE,"Underweight")</f>
        <v>Overweight</v>
      </c>
      <c r="D1274" s="12">
        <v>5.96</v>
      </c>
      <c r="E1274" s="12" t="str" cm="1">
        <f t="array" ref="E1274">_xlfn.IFS(Medical_Examinations!$D1274&gt;6.5,"Diabetes",Medical_Examinations!$D1274&gt;5.7,"Prediabetes",TRUE,"Normal")</f>
        <v>Prediabetes</v>
      </c>
      <c r="F1274" s="12" t="s">
        <v>9</v>
      </c>
      <c r="G1274" s="12" t="s">
        <v>9</v>
      </c>
      <c r="H1274" s="12" t="s">
        <v>19</v>
      </c>
      <c r="I1274" s="12">
        <v>1</v>
      </c>
      <c r="J1274" s="13" t="s">
        <v>9</v>
      </c>
    </row>
    <row r="1275" spans="1:10" x14ac:dyDescent="0.3">
      <c r="A1275" s="14" t="s">
        <v>1284</v>
      </c>
      <c r="B1275" s="15">
        <v>20.350000000000001</v>
      </c>
      <c r="C1275" s="15" t="str" cm="1">
        <f t="array" ref="C1275">_xlfn.IFS(Medical_Examinations!$B1275&gt;=30,"Obesity",Medical_Examinations!$B1275&gt;=25,"Overweight",Medical_Examinations!$B1275&gt;=18.5,"Normal Weight",TRUE,"Underweight")</f>
        <v>Normal Weight</v>
      </c>
      <c r="D1275" s="15">
        <v>4.16</v>
      </c>
      <c r="E1275" s="15" t="str" cm="1">
        <f t="array" ref="E1275">_xlfn.IFS(Medical_Examinations!$D1275&gt;6.5,"Diabetes",Medical_Examinations!$D1275&gt;5.7,"Prediabetes",TRUE,"Normal")</f>
        <v>Normal</v>
      </c>
      <c r="F1275" s="15" t="s">
        <v>9</v>
      </c>
      <c r="G1275" s="15" t="s">
        <v>9</v>
      </c>
      <c r="H1275" s="15" t="s">
        <v>9</v>
      </c>
      <c r="I1275" s="15">
        <v>0</v>
      </c>
      <c r="J1275" s="16" t="s">
        <v>9</v>
      </c>
    </row>
    <row r="1276" spans="1:10" x14ac:dyDescent="0.3">
      <c r="A1276" s="11" t="s">
        <v>1285</v>
      </c>
      <c r="B1276" s="12">
        <v>24.035</v>
      </c>
      <c r="C1276" s="12" t="str" cm="1">
        <f t="array" ref="C1276">_xlfn.IFS(Medical_Examinations!$B1276&gt;=30,"Obesity",Medical_Examinations!$B1276&gt;=25,"Overweight",Medical_Examinations!$B1276&gt;=18.5,"Normal Weight",TRUE,"Underweight")</f>
        <v>Normal Weight</v>
      </c>
      <c r="D1276" s="12">
        <v>6.11</v>
      </c>
      <c r="E1276" s="12" t="str" cm="1">
        <f t="array" ref="E1276">_xlfn.IFS(Medical_Examinations!$D1276&gt;6.5,"Diabetes",Medical_Examinations!$D1276&gt;5.7,"Prediabetes",TRUE,"Normal")</f>
        <v>Prediabetes</v>
      </c>
      <c r="F1276" s="12" t="s">
        <v>9</v>
      </c>
      <c r="G1276" s="12" t="s">
        <v>9</v>
      </c>
      <c r="H1276" s="12" t="s">
        <v>9</v>
      </c>
      <c r="I1276" s="12">
        <v>0</v>
      </c>
      <c r="J1276" s="13" t="s">
        <v>9</v>
      </c>
    </row>
    <row r="1277" spans="1:10" x14ac:dyDescent="0.3">
      <c r="A1277" s="14" t="s">
        <v>1286</v>
      </c>
      <c r="B1277" s="15">
        <v>23.56</v>
      </c>
      <c r="C1277" s="15" t="str" cm="1">
        <f t="array" ref="C1277">_xlfn.IFS(Medical_Examinations!$B1277&gt;=30,"Obesity",Medical_Examinations!$B1277&gt;=25,"Overweight",Medical_Examinations!$B1277&gt;=18.5,"Normal Weight",TRUE,"Underweight")</f>
        <v>Normal Weight</v>
      </c>
      <c r="D1277" s="15">
        <v>5.97</v>
      </c>
      <c r="E1277" s="15" t="str" cm="1">
        <f t="array" ref="E1277">_xlfn.IFS(Medical_Examinations!$D1277&gt;6.5,"Diabetes",Medical_Examinations!$D1277&gt;5.7,"Prediabetes",TRUE,"Normal")</f>
        <v>Prediabetes</v>
      </c>
      <c r="F1277" s="15" t="s">
        <v>9</v>
      </c>
      <c r="G1277" s="15" t="s">
        <v>9</v>
      </c>
      <c r="H1277" s="15" t="s">
        <v>9</v>
      </c>
      <c r="I1277" s="15">
        <v>0</v>
      </c>
      <c r="J1277" s="16" t="s">
        <v>9</v>
      </c>
    </row>
    <row r="1278" spans="1:10" x14ac:dyDescent="0.3">
      <c r="A1278" s="11" t="s">
        <v>1287</v>
      </c>
      <c r="B1278" s="12">
        <v>27.17</v>
      </c>
      <c r="C1278" s="12" t="str" cm="1">
        <f t="array" ref="C1278">_xlfn.IFS(Medical_Examinations!$B1278&gt;=30,"Obesity",Medical_Examinations!$B1278&gt;=25,"Overweight",Medical_Examinations!$B1278&gt;=18.5,"Normal Weight",TRUE,"Underweight")</f>
        <v>Overweight</v>
      </c>
      <c r="D1278" s="12">
        <v>10.81</v>
      </c>
      <c r="E1278" s="12" t="str" cm="1">
        <f t="array" ref="E1278">_xlfn.IFS(Medical_Examinations!$D1278&gt;6.5,"Diabetes",Medical_Examinations!$D1278&gt;5.7,"Prediabetes",TRUE,"Normal")</f>
        <v>Diabetes</v>
      </c>
      <c r="F1278" s="12" t="s">
        <v>9</v>
      </c>
      <c r="G1278" s="12" t="s">
        <v>9</v>
      </c>
      <c r="H1278" s="12" t="s">
        <v>9</v>
      </c>
      <c r="I1278" s="12">
        <v>2</v>
      </c>
      <c r="J1278" s="13" t="s">
        <v>9</v>
      </c>
    </row>
    <row r="1279" spans="1:10" x14ac:dyDescent="0.3">
      <c r="A1279" s="14" t="s">
        <v>1288</v>
      </c>
      <c r="B1279" s="15">
        <v>34.32</v>
      </c>
      <c r="C1279" s="15" t="str" cm="1">
        <f t="array" ref="C1279">_xlfn.IFS(Medical_Examinations!$B1279&gt;=30,"Obesity",Medical_Examinations!$B1279&gt;=25,"Overweight",Medical_Examinations!$B1279&gt;=18.5,"Normal Weight",TRUE,"Underweight")</f>
        <v>Obesity</v>
      </c>
      <c r="D1279" s="15">
        <v>5.7</v>
      </c>
      <c r="E1279" s="15" t="str" cm="1">
        <f t="array" ref="E1279">_xlfn.IFS(Medical_Examinations!$D1279&gt;6.5,"Diabetes",Medical_Examinations!$D1279&gt;5.7,"Prediabetes",TRUE,"Normal")</f>
        <v>Normal</v>
      </c>
      <c r="F1279" s="15" t="s">
        <v>10</v>
      </c>
      <c r="G1279" s="15" t="s">
        <v>9</v>
      </c>
      <c r="H1279" s="15" t="s">
        <v>19</v>
      </c>
      <c r="I1279" s="15">
        <v>1</v>
      </c>
      <c r="J1279" s="16" t="s">
        <v>9</v>
      </c>
    </row>
    <row r="1280" spans="1:10" x14ac:dyDescent="0.3">
      <c r="A1280" s="11" t="s">
        <v>1289</v>
      </c>
      <c r="B1280" s="12">
        <v>23.87</v>
      </c>
      <c r="C1280" s="12" t="str" cm="1">
        <f t="array" ref="C1280">_xlfn.IFS(Medical_Examinations!$B1280&gt;=30,"Obesity",Medical_Examinations!$B1280&gt;=25,"Overweight",Medical_Examinations!$B1280&gt;=18.5,"Normal Weight",TRUE,"Underweight")</f>
        <v>Normal Weight</v>
      </c>
      <c r="D1280" s="12">
        <v>4.7699999999999996</v>
      </c>
      <c r="E1280" s="12" t="str" cm="1">
        <f t="array" ref="E1280">_xlfn.IFS(Medical_Examinations!$D1280&gt;6.5,"Diabetes",Medical_Examinations!$D1280&gt;5.7,"Prediabetes",TRUE,"Normal")</f>
        <v>Normal</v>
      </c>
      <c r="F1280" s="12" t="s">
        <v>10</v>
      </c>
      <c r="G1280" s="12" t="s">
        <v>9</v>
      </c>
      <c r="H1280" s="12" t="s">
        <v>19</v>
      </c>
      <c r="I1280" s="12">
        <v>1</v>
      </c>
      <c r="J1280" s="13" t="s">
        <v>9</v>
      </c>
    </row>
    <row r="1281" spans="1:10" x14ac:dyDescent="0.3">
      <c r="A1281" s="14" t="s">
        <v>1290</v>
      </c>
      <c r="B1281" s="15">
        <v>30.15</v>
      </c>
      <c r="C1281" s="15" t="str" cm="1">
        <f t="array" ref="C1281">_xlfn.IFS(Medical_Examinations!$B1281&gt;=30,"Obesity",Medical_Examinations!$B1281&gt;=25,"Overweight",Medical_Examinations!$B1281&gt;=18.5,"Normal Weight",TRUE,"Underweight")</f>
        <v>Obesity</v>
      </c>
      <c r="D1281" s="15">
        <v>4.25</v>
      </c>
      <c r="E1281" s="15" t="str" cm="1">
        <f t="array" ref="E1281">_xlfn.IFS(Medical_Examinations!$D1281&gt;6.5,"Diabetes",Medical_Examinations!$D1281&gt;5.7,"Prediabetes",TRUE,"Normal")</f>
        <v>Normal</v>
      </c>
      <c r="F1281" s="15" t="s">
        <v>9</v>
      </c>
      <c r="G1281" s="15" t="s">
        <v>9</v>
      </c>
      <c r="H1281" s="15" t="s">
        <v>9</v>
      </c>
      <c r="I1281" s="15">
        <v>1</v>
      </c>
      <c r="J1281" s="16" t="s">
        <v>9</v>
      </c>
    </row>
    <row r="1282" spans="1:10" x14ac:dyDescent="0.3">
      <c r="A1282" s="11" t="s">
        <v>1291</v>
      </c>
      <c r="B1282" s="12">
        <v>26.36</v>
      </c>
      <c r="C1282" s="12" t="str" cm="1">
        <f t="array" ref="C1282">_xlfn.IFS(Medical_Examinations!$B1282&gt;=30,"Obesity",Medical_Examinations!$B1282&gt;=25,"Overweight",Medical_Examinations!$B1282&gt;=18.5,"Normal Weight",TRUE,"Underweight")</f>
        <v>Overweight</v>
      </c>
      <c r="D1282" s="12">
        <v>5.52</v>
      </c>
      <c r="E1282" s="12" t="str" cm="1">
        <f t="array" ref="E1282">_xlfn.IFS(Medical_Examinations!$D1282&gt;6.5,"Diabetes",Medical_Examinations!$D1282&gt;5.7,"Prediabetes",TRUE,"Normal")</f>
        <v>Normal</v>
      </c>
      <c r="F1282" s="12" t="s">
        <v>9</v>
      </c>
      <c r="G1282" s="12" t="s">
        <v>9</v>
      </c>
      <c r="H1282" s="12" t="s">
        <v>9</v>
      </c>
      <c r="I1282" s="12">
        <v>0</v>
      </c>
      <c r="J1282" s="13" t="s">
        <v>9</v>
      </c>
    </row>
    <row r="1283" spans="1:10" x14ac:dyDescent="0.3">
      <c r="A1283" s="14" t="s">
        <v>1292</v>
      </c>
      <c r="B1283" s="15">
        <v>45.32</v>
      </c>
      <c r="C1283" s="15" t="str" cm="1">
        <f t="array" ref="C1283">_xlfn.IFS(Medical_Examinations!$B1283&gt;=30,"Obesity",Medical_Examinations!$B1283&gt;=25,"Overweight",Medical_Examinations!$B1283&gt;=18.5,"Normal Weight",TRUE,"Underweight")</f>
        <v>Obesity</v>
      </c>
      <c r="D1283" s="15">
        <v>6.53</v>
      </c>
      <c r="E1283" s="15" t="str" cm="1">
        <f t="array" ref="E1283">_xlfn.IFS(Medical_Examinations!$D1283&gt;6.5,"Diabetes",Medical_Examinations!$D1283&gt;5.7,"Prediabetes",TRUE,"Normal")</f>
        <v>Diabetes</v>
      </c>
      <c r="F1283" s="15" t="s">
        <v>10</v>
      </c>
      <c r="G1283" s="15" t="s">
        <v>9</v>
      </c>
      <c r="H1283" s="15" t="s">
        <v>9</v>
      </c>
      <c r="I1283" s="15">
        <v>1</v>
      </c>
      <c r="J1283" s="16" t="s">
        <v>9</v>
      </c>
    </row>
    <row r="1284" spans="1:10" x14ac:dyDescent="0.3">
      <c r="A1284" s="11" t="s">
        <v>1293</v>
      </c>
      <c r="B1284" s="12">
        <v>31.93</v>
      </c>
      <c r="C1284" s="12" t="str" cm="1">
        <f t="array" ref="C1284">_xlfn.IFS(Medical_Examinations!$B1284&gt;=30,"Obesity",Medical_Examinations!$B1284&gt;=25,"Overweight",Medical_Examinations!$B1284&gt;=18.5,"Normal Weight",TRUE,"Underweight")</f>
        <v>Obesity</v>
      </c>
      <c r="D1284" s="12">
        <v>4.82</v>
      </c>
      <c r="E1284" s="12" t="str" cm="1">
        <f t="array" ref="E1284">_xlfn.IFS(Medical_Examinations!$D1284&gt;6.5,"Diabetes",Medical_Examinations!$D1284&gt;5.7,"Prediabetes",TRUE,"Normal")</f>
        <v>Normal</v>
      </c>
      <c r="F1284" s="12" t="s">
        <v>10</v>
      </c>
      <c r="G1284" s="12" t="s">
        <v>9</v>
      </c>
      <c r="H1284" s="12" t="s">
        <v>9</v>
      </c>
      <c r="I1284" s="12">
        <v>1</v>
      </c>
      <c r="J1284" s="13" t="s">
        <v>9</v>
      </c>
    </row>
    <row r="1285" spans="1:10" x14ac:dyDescent="0.3">
      <c r="A1285" s="14" t="s">
        <v>1294</v>
      </c>
      <c r="B1285" s="15">
        <v>36</v>
      </c>
      <c r="C1285" s="15" t="str" cm="1">
        <f t="array" ref="C1285">_xlfn.IFS(Medical_Examinations!$B1285&gt;=30,"Obesity",Medical_Examinations!$B1285&gt;=25,"Overweight",Medical_Examinations!$B1285&gt;=18.5,"Normal Weight",TRUE,"Underweight")</f>
        <v>Obesity</v>
      </c>
      <c r="D1285" s="15">
        <v>11.94</v>
      </c>
      <c r="E1285" s="15" t="str" cm="1">
        <f t="array" ref="E1285">_xlfn.IFS(Medical_Examinations!$D1285&gt;6.5,"Diabetes",Medical_Examinations!$D1285&gt;5.7,"Prediabetes",TRUE,"Normal")</f>
        <v>Diabetes</v>
      </c>
      <c r="F1285" s="15" t="s">
        <v>10</v>
      </c>
      <c r="G1285" s="15" t="s">
        <v>9</v>
      </c>
      <c r="H1285" s="15" t="s">
        <v>9</v>
      </c>
      <c r="I1285" s="15">
        <v>1</v>
      </c>
      <c r="J1285" s="16" t="s">
        <v>9</v>
      </c>
    </row>
    <row r="1286" spans="1:10" x14ac:dyDescent="0.3">
      <c r="A1286" s="11" t="s">
        <v>1295</v>
      </c>
      <c r="B1286" s="12">
        <v>32</v>
      </c>
      <c r="C1286" s="12" t="str" cm="1">
        <f t="array" ref="C1286">_xlfn.IFS(Medical_Examinations!$B1286&gt;=30,"Obesity",Medical_Examinations!$B1286&gt;=25,"Overweight",Medical_Examinations!$B1286&gt;=18.5,"Normal Weight",TRUE,"Underweight")</f>
        <v>Obesity</v>
      </c>
      <c r="D1286" s="12">
        <v>7.85</v>
      </c>
      <c r="E1286" s="12" t="str" cm="1">
        <f t="array" ref="E1286">_xlfn.IFS(Medical_Examinations!$D1286&gt;6.5,"Diabetes",Medical_Examinations!$D1286&gt;5.7,"Prediabetes",TRUE,"Normal")</f>
        <v>Diabetes</v>
      </c>
      <c r="F1286" s="12" t="s">
        <v>10</v>
      </c>
      <c r="G1286" s="12" t="s">
        <v>9</v>
      </c>
      <c r="H1286" s="12" t="s">
        <v>9</v>
      </c>
      <c r="I1286" s="12">
        <v>1</v>
      </c>
      <c r="J1286" s="13" t="s">
        <v>9</v>
      </c>
    </row>
    <row r="1287" spans="1:10" x14ac:dyDescent="0.3">
      <c r="A1287" s="14" t="s">
        <v>1296</v>
      </c>
      <c r="B1287" s="15">
        <v>29.37</v>
      </c>
      <c r="C1287" s="15" t="str" cm="1">
        <f t="array" ref="C1287">_xlfn.IFS(Medical_Examinations!$B1287&gt;=30,"Obesity",Medical_Examinations!$B1287&gt;=25,"Overweight",Medical_Examinations!$B1287&gt;=18.5,"Normal Weight",TRUE,"Underweight")</f>
        <v>Overweight</v>
      </c>
      <c r="D1287" s="15">
        <v>8.01</v>
      </c>
      <c r="E1287" s="15" t="str" cm="1">
        <f t="array" ref="E1287">_xlfn.IFS(Medical_Examinations!$D1287&gt;6.5,"Diabetes",Medical_Examinations!$D1287&gt;5.7,"Prediabetes",TRUE,"Normal")</f>
        <v>Diabetes</v>
      </c>
      <c r="F1287" s="15" t="s">
        <v>10</v>
      </c>
      <c r="G1287" s="15" t="s">
        <v>9</v>
      </c>
      <c r="H1287" s="15" t="s">
        <v>9</v>
      </c>
      <c r="I1287" s="15">
        <v>1</v>
      </c>
      <c r="J1287" s="16" t="s">
        <v>9</v>
      </c>
    </row>
    <row r="1288" spans="1:10" x14ac:dyDescent="0.3">
      <c r="A1288" s="11" t="s">
        <v>1297</v>
      </c>
      <c r="B1288" s="12">
        <v>23.6</v>
      </c>
      <c r="C1288" s="12" t="str" cm="1">
        <f t="array" ref="C1288">_xlfn.IFS(Medical_Examinations!$B1288&gt;=30,"Obesity",Medical_Examinations!$B1288&gt;=25,"Overweight",Medical_Examinations!$B1288&gt;=18.5,"Normal Weight",TRUE,"Underweight")</f>
        <v>Normal Weight</v>
      </c>
      <c r="D1288" s="12">
        <v>7.4</v>
      </c>
      <c r="E1288" s="12" t="str" cm="1">
        <f t="array" ref="E1288">_xlfn.IFS(Medical_Examinations!$D1288&gt;6.5,"Diabetes",Medical_Examinations!$D1288&gt;5.7,"Prediabetes",TRUE,"Normal")</f>
        <v>Diabetes</v>
      </c>
      <c r="F1288" s="12" t="s">
        <v>10</v>
      </c>
      <c r="G1288" s="12" t="s">
        <v>9</v>
      </c>
      <c r="H1288" s="12" t="s">
        <v>9</v>
      </c>
      <c r="I1288" s="12">
        <v>1</v>
      </c>
      <c r="J1288" s="13" t="s">
        <v>9</v>
      </c>
    </row>
    <row r="1289" spans="1:10" x14ac:dyDescent="0.3">
      <c r="A1289" s="14" t="s">
        <v>1298</v>
      </c>
      <c r="B1289" s="15">
        <v>33.155000000000001</v>
      </c>
      <c r="C1289" s="15" t="str" cm="1">
        <f t="array" ref="C1289">_xlfn.IFS(Medical_Examinations!$B1289&gt;=30,"Obesity",Medical_Examinations!$B1289&gt;=25,"Overweight",Medical_Examinations!$B1289&gt;=18.5,"Normal Weight",TRUE,"Underweight")</f>
        <v>Obesity</v>
      </c>
      <c r="D1289" s="15">
        <v>8.3800000000000008</v>
      </c>
      <c r="E1289" s="15" t="str" cm="1">
        <f t="array" ref="E1289">_xlfn.IFS(Medical_Examinations!$D1289&gt;6.5,"Diabetes",Medical_Examinations!$D1289&gt;5.7,"Prediabetes",TRUE,"Normal")</f>
        <v>Diabetes</v>
      </c>
      <c r="F1289" s="15" t="s">
        <v>10</v>
      </c>
      <c r="G1289" s="15" t="s">
        <v>9</v>
      </c>
      <c r="H1289" s="15" t="s">
        <v>9</v>
      </c>
      <c r="I1289" s="15">
        <v>0</v>
      </c>
      <c r="J1289" s="16" t="s">
        <v>9</v>
      </c>
    </row>
    <row r="1290" spans="1:10" x14ac:dyDescent="0.3">
      <c r="A1290" s="11" t="s">
        <v>1299</v>
      </c>
      <c r="B1290" s="12">
        <v>24.32</v>
      </c>
      <c r="C1290" s="12" t="str" cm="1">
        <f t="array" ref="C1290">_xlfn.IFS(Medical_Examinations!$B1290&gt;=30,"Obesity",Medical_Examinations!$B1290&gt;=25,"Overweight",Medical_Examinations!$B1290&gt;=18.5,"Normal Weight",TRUE,"Underweight")</f>
        <v>Normal Weight</v>
      </c>
      <c r="D1290" s="12">
        <v>11.56</v>
      </c>
      <c r="E1290" s="12" t="str" cm="1">
        <f t="array" ref="E1290">_xlfn.IFS(Medical_Examinations!$D1290&gt;6.5,"Diabetes",Medical_Examinations!$D1290&gt;5.7,"Prediabetes",TRUE,"Normal")</f>
        <v>Diabetes</v>
      </c>
      <c r="F1290" s="12" t="s">
        <v>10</v>
      </c>
      <c r="G1290" s="12" t="s">
        <v>9</v>
      </c>
      <c r="H1290" s="12" t="s">
        <v>9</v>
      </c>
      <c r="I1290" s="12">
        <v>1</v>
      </c>
      <c r="J1290" s="13" t="s">
        <v>9</v>
      </c>
    </row>
    <row r="1291" spans="1:10" x14ac:dyDescent="0.3">
      <c r="A1291" s="14" t="s">
        <v>1300</v>
      </c>
      <c r="B1291" s="15">
        <v>36.299999999999997</v>
      </c>
      <c r="C1291" s="15" t="str" cm="1">
        <f t="array" ref="C1291">_xlfn.IFS(Medical_Examinations!$B1291&gt;=30,"Obesity",Medical_Examinations!$B1291&gt;=25,"Overweight",Medical_Examinations!$B1291&gt;=18.5,"Normal Weight",TRUE,"Underweight")</f>
        <v>Obesity</v>
      </c>
      <c r="D1291" s="15">
        <v>4.6100000000000003</v>
      </c>
      <c r="E1291" s="15" t="str" cm="1">
        <f t="array" ref="E1291">_xlfn.IFS(Medical_Examinations!$D1291&gt;6.5,"Diabetes",Medical_Examinations!$D1291&gt;5.7,"Prediabetes",TRUE,"Normal")</f>
        <v>Normal</v>
      </c>
      <c r="F1291" s="15" t="s">
        <v>9</v>
      </c>
      <c r="G1291" s="15" t="s">
        <v>9</v>
      </c>
      <c r="H1291" s="15" t="s">
        <v>9</v>
      </c>
      <c r="I1291" s="15">
        <v>0</v>
      </c>
      <c r="J1291" s="16" t="s">
        <v>9</v>
      </c>
    </row>
    <row r="1292" spans="1:10" x14ac:dyDescent="0.3">
      <c r="A1292" s="11" t="s">
        <v>1301</v>
      </c>
      <c r="B1292" s="12">
        <v>34.4</v>
      </c>
      <c r="C1292" s="12" t="str" cm="1">
        <f t="array" ref="C1292">_xlfn.IFS(Medical_Examinations!$B1292&gt;=30,"Obesity",Medical_Examinations!$B1292&gt;=25,"Overweight",Medical_Examinations!$B1292&gt;=18.5,"Normal Weight",TRUE,"Underweight")</f>
        <v>Obesity</v>
      </c>
      <c r="D1292" s="12">
        <v>4.95</v>
      </c>
      <c r="E1292" s="12" t="str" cm="1">
        <f t="array" ref="E1292">_xlfn.IFS(Medical_Examinations!$D1292&gt;6.5,"Diabetes",Medical_Examinations!$D1292&gt;5.7,"Prediabetes",TRUE,"Normal")</f>
        <v>Normal</v>
      </c>
      <c r="F1292" s="12" t="s">
        <v>9</v>
      </c>
      <c r="G1292" s="12" t="s">
        <v>9</v>
      </c>
      <c r="H1292" s="12" t="s">
        <v>19</v>
      </c>
      <c r="I1292" s="12">
        <v>1</v>
      </c>
      <c r="J1292" s="13" t="s">
        <v>9</v>
      </c>
    </row>
    <row r="1293" spans="1:10" x14ac:dyDescent="0.3">
      <c r="A1293" s="14" t="s">
        <v>1302</v>
      </c>
      <c r="B1293" s="15">
        <v>30.9</v>
      </c>
      <c r="C1293" s="15" t="str" cm="1">
        <f t="array" ref="C1293">_xlfn.IFS(Medical_Examinations!$B1293&gt;=30,"Obesity",Medical_Examinations!$B1293&gt;=25,"Overweight",Medical_Examinations!$B1293&gt;=18.5,"Normal Weight",TRUE,"Underweight")</f>
        <v>Obesity</v>
      </c>
      <c r="D1293" s="15">
        <v>5.04</v>
      </c>
      <c r="E1293" s="15" t="str" cm="1">
        <f t="array" ref="E1293">_xlfn.IFS(Medical_Examinations!$D1293&gt;6.5,"Diabetes",Medical_Examinations!$D1293&gt;5.7,"Prediabetes",TRUE,"Normal")</f>
        <v>Normal</v>
      </c>
      <c r="F1293" s="15" t="s">
        <v>9</v>
      </c>
      <c r="G1293" s="15" t="s">
        <v>9</v>
      </c>
      <c r="H1293" s="15" t="s">
        <v>9</v>
      </c>
      <c r="I1293" s="15">
        <v>0</v>
      </c>
      <c r="J1293" s="16" t="s">
        <v>9</v>
      </c>
    </row>
    <row r="1294" spans="1:10" x14ac:dyDescent="0.3">
      <c r="A1294" s="11" t="s">
        <v>1303</v>
      </c>
      <c r="B1294" s="12">
        <v>28.6</v>
      </c>
      <c r="C1294" s="12" t="str" cm="1">
        <f t="array" ref="C1294">_xlfn.IFS(Medical_Examinations!$B1294&gt;=30,"Obesity",Medical_Examinations!$B1294&gt;=25,"Overweight",Medical_Examinations!$B1294&gt;=18.5,"Normal Weight",TRUE,"Underweight")</f>
        <v>Overweight</v>
      </c>
      <c r="D1294" s="12">
        <v>5.42</v>
      </c>
      <c r="E1294" s="12" t="str" cm="1">
        <f t="array" ref="E1294">_xlfn.IFS(Medical_Examinations!$D1294&gt;6.5,"Diabetes",Medical_Examinations!$D1294&gt;5.7,"Prediabetes",TRUE,"Normal")</f>
        <v>Normal</v>
      </c>
      <c r="F1294" s="12" t="s">
        <v>9</v>
      </c>
      <c r="G1294" s="12" t="s">
        <v>9</v>
      </c>
      <c r="H1294" s="12" t="s">
        <v>9</v>
      </c>
      <c r="I1294" s="12">
        <v>0</v>
      </c>
      <c r="J1294" s="13" t="s">
        <v>9</v>
      </c>
    </row>
    <row r="1295" spans="1:10" x14ac:dyDescent="0.3">
      <c r="A1295" s="14" t="s">
        <v>1304</v>
      </c>
      <c r="B1295" s="15">
        <v>27.83</v>
      </c>
      <c r="C1295" s="15" t="str" cm="1">
        <f t="array" ref="C1295">_xlfn.IFS(Medical_Examinations!$B1295&gt;=30,"Obesity",Medical_Examinations!$B1295&gt;=25,"Overweight",Medical_Examinations!$B1295&gt;=18.5,"Normal Weight",TRUE,"Underweight")</f>
        <v>Overweight</v>
      </c>
      <c r="D1295" s="15">
        <v>5.39</v>
      </c>
      <c r="E1295" s="15" t="str" cm="1">
        <f t="array" ref="E1295">_xlfn.IFS(Medical_Examinations!$D1295&gt;6.5,"Diabetes",Medical_Examinations!$D1295&gt;5.7,"Prediabetes",TRUE,"Normal")</f>
        <v>Normal</v>
      </c>
      <c r="F1295" s="15" t="s">
        <v>9</v>
      </c>
      <c r="G1295" s="15" t="s">
        <v>9</v>
      </c>
      <c r="H1295" s="15" t="s">
        <v>9</v>
      </c>
      <c r="I1295" s="15">
        <v>0</v>
      </c>
      <c r="J1295" s="16" t="s">
        <v>9</v>
      </c>
    </row>
    <row r="1296" spans="1:10" x14ac:dyDescent="0.3">
      <c r="A1296" s="11" t="s">
        <v>1305</v>
      </c>
      <c r="B1296" s="12">
        <v>39.64</v>
      </c>
      <c r="C1296" s="12" t="str" cm="1">
        <f t="array" ref="C1296">_xlfn.IFS(Medical_Examinations!$B1296&gt;=30,"Obesity",Medical_Examinations!$B1296&gt;=25,"Overweight",Medical_Examinations!$B1296&gt;=18.5,"Normal Weight",TRUE,"Underweight")</f>
        <v>Obesity</v>
      </c>
      <c r="D1296" s="12">
        <v>6</v>
      </c>
      <c r="E1296" s="12" t="str" cm="1">
        <f t="array" ref="E1296">_xlfn.IFS(Medical_Examinations!$D1296&gt;6.5,"Diabetes",Medical_Examinations!$D1296&gt;5.7,"Prediabetes",TRUE,"Normal")</f>
        <v>Prediabetes</v>
      </c>
      <c r="F1296" s="12" t="s">
        <v>9</v>
      </c>
      <c r="G1296" s="12" t="s">
        <v>9</v>
      </c>
      <c r="H1296" s="12" t="s">
        <v>19</v>
      </c>
      <c r="I1296" s="12">
        <v>1</v>
      </c>
      <c r="J1296" s="13" t="s">
        <v>9</v>
      </c>
    </row>
    <row r="1297" spans="1:10" x14ac:dyDescent="0.3">
      <c r="A1297" s="14" t="s">
        <v>1306</v>
      </c>
      <c r="B1297" s="15">
        <v>38.479999999999997</v>
      </c>
      <c r="C1297" s="15" t="str" cm="1">
        <f t="array" ref="C1297">_xlfn.IFS(Medical_Examinations!$B1297&gt;=30,"Obesity",Medical_Examinations!$B1297&gt;=25,"Overweight",Medical_Examinations!$B1297&gt;=18.5,"Normal Weight",TRUE,"Underweight")</f>
        <v>Obesity</v>
      </c>
      <c r="D1297" s="15">
        <v>6.02</v>
      </c>
      <c r="E1297" s="15" t="str" cm="1">
        <f t="array" ref="E1297">_xlfn.IFS(Medical_Examinations!$D1297&gt;6.5,"Diabetes",Medical_Examinations!$D1297&gt;5.7,"Prediabetes",TRUE,"Normal")</f>
        <v>Prediabetes</v>
      </c>
      <c r="F1297" s="15" t="s">
        <v>9</v>
      </c>
      <c r="G1297" s="15" t="s">
        <v>9</v>
      </c>
      <c r="H1297" s="15" t="s">
        <v>9</v>
      </c>
      <c r="I1297" s="15">
        <v>1</v>
      </c>
      <c r="J1297" s="16" t="s">
        <v>9</v>
      </c>
    </row>
    <row r="1298" spans="1:10" x14ac:dyDescent="0.3">
      <c r="A1298" s="11" t="s">
        <v>1307</v>
      </c>
      <c r="B1298" s="12">
        <v>36.200000000000003</v>
      </c>
      <c r="C1298" s="12" t="str" cm="1">
        <f t="array" ref="C1298">_xlfn.IFS(Medical_Examinations!$B1298&gt;=30,"Obesity",Medical_Examinations!$B1298&gt;=25,"Overweight",Medical_Examinations!$B1298&gt;=18.5,"Normal Weight",TRUE,"Underweight")</f>
        <v>Obesity</v>
      </c>
      <c r="D1298" s="12">
        <v>4.62</v>
      </c>
      <c r="E1298" s="12" t="str" cm="1">
        <f t="array" ref="E1298">_xlfn.IFS(Medical_Examinations!$D1298&gt;6.5,"Diabetes",Medical_Examinations!$D1298&gt;5.7,"Prediabetes",TRUE,"Normal")</f>
        <v>Normal</v>
      </c>
      <c r="F1298" s="12" t="s">
        <v>9</v>
      </c>
      <c r="G1298" s="12" t="s">
        <v>9</v>
      </c>
      <c r="H1298" s="12" t="s">
        <v>9</v>
      </c>
      <c r="I1298" s="12">
        <v>2</v>
      </c>
      <c r="J1298" s="13" t="s">
        <v>9</v>
      </c>
    </row>
    <row r="1299" spans="1:10" x14ac:dyDescent="0.3">
      <c r="A1299" s="14" t="s">
        <v>1308</v>
      </c>
      <c r="B1299" s="15">
        <v>27.13</v>
      </c>
      <c r="C1299" s="15" t="str" cm="1">
        <f t="array" ref="C1299">_xlfn.IFS(Medical_Examinations!$B1299&gt;=30,"Obesity",Medical_Examinations!$B1299&gt;=25,"Overweight",Medical_Examinations!$B1299&gt;=18.5,"Normal Weight",TRUE,"Underweight")</f>
        <v>Overweight</v>
      </c>
      <c r="D1299" s="15">
        <v>5.59</v>
      </c>
      <c r="E1299" s="15" t="str" cm="1">
        <f t="array" ref="E1299">_xlfn.IFS(Medical_Examinations!$D1299&gt;6.5,"Diabetes",Medical_Examinations!$D1299&gt;5.7,"Prediabetes",TRUE,"Normal")</f>
        <v>Normal</v>
      </c>
      <c r="F1299" s="15" t="s">
        <v>9</v>
      </c>
      <c r="G1299" s="15" t="s">
        <v>9</v>
      </c>
      <c r="H1299" s="15" t="s">
        <v>9</v>
      </c>
      <c r="I1299" s="15">
        <v>1</v>
      </c>
      <c r="J1299" s="16" t="s">
        <v>9</v>
      </c>
    </row>
    <row r="1300" spans="1:10" x14ac:dyDescent="0.3">
      <c r="A1300" s="11" t="s">
        <v>1309</v>
      </c>
      <c r="B1300" s="12">
        <v>20.75</v>
      </c>
      <c r="C1300" s="12" t="str" cm="1">
        <f t="array" ref="C1300">_xlfn.IFS(Medical_Examinations!$B1300&gt;=30,"Obesity",Medical_Examinations!$B1300&gt;=25,"Overweight",Medical_Examinations!$B1300&gt;=18.5,"Normal Weight",TRUE,"Underweight")</f>
        <v>Normal Weight</v>
      </c>
      <c r="D1300" s="12">
        <v>5.18</v>
      </c>
      <c r="E1300" s="12" t="str" cm="1">
        <f t="array" ref="E1300">_xlfn.IFS(Medical_Examinations!$D1300&gt;6.5,"Diabetes",Medical_Examinations!$D1300&gt;5.7,"Prediabetes",TRUE,"Normal")</f>
        <v>Normal</v>
      </c>
      <c r="F1300" s="12" t="s">
        <v>10</v>
      </c>
      <c r="G1300" s="12" t="s">
        <v>9</v>
      </c>
      <c r="H1300" s="12" t="s">
        <v>9</v>
      </c>
      <c r="I1300" s="12">
        <v>2</v>
      </c>
      <c r="J1300" s="13" t="s">
        <v>9</v>
      </c>
    </row>
    <row r="1301" spans="1:10" x14ac:dyDescent="0.3">
      <c r="A1301" s="14" t="s">
        <v>1310</v>
      </c>
      <c r="B1301" s="15">
        <v>26.6</v>
      </c>
      <c r="C1301" s="15" t="str" cm="1">
        <f t="array" ref="C1301">_xlfn.IFS(Medical_Examinations!$B1301&gt;=30,"Obesity",Medical_Examinations!$B1301&gt;=25,"Overweight",Medical_Examinations!$B1301&gt;=18.5,"Normal Weight",TRUE,"Underweight")</f>
        <v>Overweight</v>
      </c>
      <c r="D1301" s="15">
        <v>6.29</v>
      </c>
      <c r="E1301" s="15" t="str" cm="1">
        <f t="array" ref="E1301">_xlfn.IFS(Medical_Examinations!$D1301&gt;6.5,"Diabetes",Medical_Examinations!$D1301&gt;5.7,"Prediabetes",TRUE,"Normal")</f>
        <v>Prediabetes</v>
      </c>
      <c r="F1301" s="15" t="s">
        <v>9</v>
      </c>
      <c r="G1301" s="15" t="s">
        <v>9</v>
      </c>
      <c r="H1301" s="15" t="s">
        <v>9</v>
      </c>
      <c r="I1301" s="15">
        <v>2</v>
      </c>
      <c r="J1301" s="16" t="s">
        <v>9</v>
      </c>
    </row>
    <row r="1302" spans="1:10" x14ac:dyDescent="0.3">
      <c r="A1302" s="11" t="s">
        <v>1311</v>
      </c>
      <c r="B1302" s="12">
        <v>25.3</v>
      </c>
      <c r="C1302" s="12" t="str" cm="1">
        <f t="array" ref="C1302">_xlfn.IFS(Medical_Examinations!$B1302&gt;=30,"Obesity",Medical_Examinations!$B1302&gt;=25,"Overweight",Medical_Examinations!$B1302&gt;=18.5,"Normal Weight",TRUE,"Underweight")</f>
        <v>Overweight</v>
      </c>
      <c r="D1302" s="12">
        <v>4.49</v>
      </c>
      <c r="E1302" s="12" t="str" cm="1">
        <f t="array" ref="E1302">_xlfn.IFS(Medical_Examinations!$D1302&gt;6.5,"Diabetes",Medical_Examinations!$D1302&gt;5.7,"Prediabetes",TRUE,"Normal")</f>
        <v>Normal</v>
      </c>
      <c r="F1302" s="12" t="s">
        <v>9</v>
      </c>
      <c r="G1302" s="12" t="s">
        <v>9</v>
      </c>
      <c r="H1302" s="12" t="s">
        <v>9</v>
      </c>
      <c r="I1302" s="12">
        <v>2</v>
      </c>
      <c r="J1302" s="13" t="s">
        <v>9</v>
      </c>
    </row>
    <row r="1303" spans="1:10" x14ac:dyDescent="0.3">
      <c r="A1303" s="14" t="s">
        <v>1312</v>
      </c>
      <c r="B1303" s="15">
        <v>18.84</v>
      </c>
      <c r="C1303" s="15" t="str" cm="1">
        <f t="array" ref="C1303">_xlfn.IFS(Medical_Examinations!$B1303&gt;=30,"Obesity",Medical_Examinations!$B1303&gt;=25,"Overweight",Medical_Examinations!$B1303&gt;=18.5,"Normal Weight",TRUE,"Underweight")</f>
        <v>Normal Weight</v>
      </c>
      <c r="D1303" s="15">
        <v>11.82</v>
      </c>
      <c r="E1303" s="15" t="str" cm="1">
        <f t="array" ref="E1303">_xlfn.IFS(Medical_Examinations!$D1303&gt;6.5,"Diabetes",Medical_Examinations!$D1303&gt;5.7,"Prediabetes",TRUE,"Normal")</f>
        <v>Diabetes</v>
      </c>
      <c r="F1303" s="15" t="s">
        <v>10</v>
      </c>
      <c r="G1303" s="15" t="s">
        <v>9</v>
      </c>
      <c r="H1303" s="15" t="s">
        <v>19</v>
      </c>
      <c r="I1303" s="15">
        <v>1</v>
      </c>
      <c r="J1303" s="16" t="s">
        <v>9</v>
      </c>
    </row>
    <row r="1304" spans="1:10" x14ac:dyDescent="0.3">
      <c r="A1304" s="11" t="s">
        <v>1313</v>
      </c>
      <c r="B1304" s="12">
        <v>19.57</v>
      </c>
      <c r="C1304" s="12" t="str" cm="1">
        <f t="array" ref="C1304">_xlfn.IFS(Medical_Examinations!$B1304&gt;=30,"Obesity",Medical_Examinations!$B1304&gt;=25,"Overweight",Medical_Examinations!$B1304&gt;=18.5,"Normal Weight",TRUE,"Underweight")</f>
        <v>Normal Weight</v>
      </c>
      <c r="D1304" s="12">
        <v>7.41</v>
      </c>
      <c r="E1304" s="12" t="str" cm="1">
        <f t="array" ref="E1304">_xlfn.IFS(Medical_Examinations!$D1304&gt;6.5,"Diabetes",Medical_Examinations!$D1304&gt;5.7,"Prediabetes",TRUE,"Normal")</f>
        <v>Diabetes</v>
      </c>
      <c r="F1304" s="12" t="s">
        <v>10</v>
      </c>
      <c r="G1304" s="12" t="s">
        <v>9</v>
      </c>
      <c r="H1304" s="12" t="s">
        <v>9</v>
      </c>
      <c r="I1304" s="12">
        <v>1</v>
      </c>
      <c r="J1304" s="13" t="s">
        <v>9</v>
      </c>
    </row>
    <row r="1305" spans="1:10" x14ac:dyDescent="0.3">
      <c r="A1305" s="14" t="s">
        <v>1314</v>
      </c>
      <c r="B1305" s="15">
        <v>30.495000000000001</v>
      </c>
      <c r="C1305" s="15" t="str" cm="1">
        <f t="array" ref="C1305">_xlfn.IFS(Medical_Examinations!$B1305&gt;=30,"Obesity",Medical_Examinations!$B1305&gt;=25,"Overweight",Medical_Examinations!$B1305&gt;=18.5,"Normal Weight",TRUE,"Underweight")</f>
        <v>Obesity</v>
      </c>
      <c r="D1305" s="15">
        <v>5.97</v>
      </c>
      <c r="E1305" s="15" t="str" cm="1">
        <f t="array" ref="E1305">_xlfn.IFS(Medical_Examinations!$D1305&gt;6.5,"Diabetes",Medical_Examinations!$D1305&gt;5.7,"Prediabetes",TRUE,"Normal")</f>
        <v>Prediabetes</v>
      </c>
      <c r="F1305" s="15" t="s">
        <v>9</v>
      </c>
      <c r="G1305" s="15" t="s">
        <v>9</v>
      </c>
      <c r="H1305" s="15" t="s">
        <v>9</v>
      </c>
      <c r="I1305" s="15">
        <v>0</v>
      </c>
      <c r="J1305" s="16" t="s">
        <v>9</v>
      </c>
    </row>
    <row r="1306" spans="1:10" x14ac:dyDescent="0.3">
      <c r="A1306" s="11" t="s">
        <v>1315</v>
      </c>
      <c r="B1306" s="12">
        <v>30.114999999999998</v>
      </c>
      <c r="C1306" s="12" t="str" cm="1">
        <f t="array" ref="C1306">_xlfn.IFS(Medical_Examinations!$B1306&gt;=30,"Obesity",Medical_Examinations!$B1306&gt;=25,"Overweight",Medical_Examinations!$B1306&gt;=18.5,"Normal Weight",TRUE,"Underweight")</f>
        <v>Obesity</v>
      </c>
      <c r="D1306" s="12">
        <v>5.74</v>
      </c>
      <c r="E1306" s="12" t="str" cm="1">
        <f t="array" ref="E1306">_xlfn.IFS(Medical_Examinations!$D1306&gt;6.5,"Diabetes",Medical_Examinations!$D1306&gt;5.7,"Prediabetes",TRUE,"Normal")</f>
        <v>Prediabetes</v>
      </c>
      <c r="F1306" s="12" t="s">
        <v>9</v>
      </c>
      <c r="G1306" s="12" t="s">
        <v>9</v>
      </c>
      <c r="H1306" s="12" t="s">
        <v>19</v>
      </c>
      <c r="I1306" s="12">
        <v>1</v>
      </c>
      <c r="J1306" s="13" t="s">
        <v>9</v>
      </c>
    </row>
    <row r="1307" spans="1:10" x14ac:dyDescent="0.3">
      <c r="A1307" s="14" t="s">
        <v>1316</v>
      </c>
      <c r="B1307" s="15">
        <v>24.78</v>
      </c>
      <c r="C1307" s="15" t="str" cm="1">
        <f t="array" ref="C1307">_xlfn.IFS(Medical_Examinations!$B1307&gt;=30,"Obesity",Medical_Examinations!$B1307&gt;=25,"Overweight",Medical_Examinations!$B1307&gt;=18.5,"Normal Weight",TRUE,"Underweight")</f>
        <v>Normal Weight</v>
      </c>
      <c r="D1307" s="15">
        <v>9.85</v>
      </c>
      <c r="E1307" s="15" t="str" cm="1">
        <f t="array" ref="E1307">_xlfn.IFS(Medical_Examinations!$D1307&gt;6.5,"Diabetes",Medical_Examinations!$D1307&gt;5.7,"Prediabetes",TRUE,"Normal")</f>
        <v>Diabetes</v>
      </c>
      <c r="F1307" s="15" t="s">
        <v>9</v>
      </c>
      <c r="G1307" s="15" t="s">
        <v>9</v>
      </c>
      <c r="H1307" s="15" t="s">
        <v>9</v>
      </c>
      <c r="I1307" s="15">
        <v>0</v>
      </c>
      <c r="J1307" s="16" t="s">
        <v>9</v>
      </c>
    </row>
    <row r="1308" spans="1:10" x14ac:dyDescent="0.3">
      <c r="A1308" s="11" t="s">
        <v>1317</v>
      </c>
      <c r="B1308" s="12">
        <v>24.77</v>
      </c>
      <c r="C1308" s="12" t="str" cm="1">
        <f t="array" ref="C1308">_xlfn.IFS(Medical_Examinations!$B1308&gt;=30,"Obesity",Medical_Examinations!$B1308&gt;=25,"Overweight",Medical_Examinations!$B1308&gt;=18.5,"Normal Weight",TRUE,"Underweight")</f>
        <v>Normal Weight</v>
      </c>
      <c r="D1308" s="12">
        <v>7.59</v>
      </c>
      <c r="E1308" s="12" t="str" cm="1">
        <f t="array" ref="E1308">_xlfn.IFS(Medical_Examinations!$D1308&gt;6.5,"Diabetes",Medical_Examinations!$D1308&gt;5.7,"Prediabetes",TRUE,"Normal")</f>
        <v>Diabetes</v>
      </c>
      <c r="F1308" s="12" t="s">
        <v>9</v>
      </c>
      <c r="G1308" s="12" t="s">
        <v>9</v>
      </c>
      <c r="H1308" s="12" t="s">
        <v>9</v>
      </c>
      <c r="I1308" s="12">
        <v>0</v>
      </c>
      <c r="J1308" s="13" t="s">
        <v>9</v>
      </c>
    </row>
    <row r="1309" spans="1:10" x14ac:dyDescent="0.3">
      <c r="A1309" s="14" t="s">
        <v>1318</v>
      </c>
      <c r="B1309" s="15">
        <v>16.579999999999998</v>
      </c>
      <c r="C1309" s="15" t="str" cm="1">
        <f t="array" ref="C1309">_xlfn.IFS(Medical_Examinations!$B1309&gt;=30,"Obesity",Medical_Examinations!$B1309&gt;=25,"Overweight",Medical_Examinations!$B1309&gt;=18.5,"Normal Weight",TRUE,"Underweight")</f>
        <v>Underweight</v>
      </c>
      <c r="D1309" s="15">
        <v>6.98</v>
      </c>
      <c r="E1309" s="15" t="str" cm="1">
        <f t="array" ref="E1309">_xlfn.IFS(Medical_Examinations!$D1309&gt;6.5,"Diabetes",Medical_Examinations!$D1309&gt;5.7,"Prediabetes",TRUE,"Normal")</f>
        <v>Diabetes</v>
      </c>
      <c r="F1309" s="15" t="s">
        <v>10</v>
      </c>
      <c r="G1309" s="15" t="s">
        <v>9</v>
      </c>
      <c r="H1309" s="15" t="s">
        <v>19</v>
      </c>
      <c r="I1309" s="15">
        <v>1</v>
      </c>
      <c r="J1309" s="16" t="s">
        <v>9</v>
      </c>
    </row>
    <row r="1310" spans="1:10" x14ac:dyDescent="0.3">
      <c r="A1310" s="11" t="s">
        <v>1319</v>
      </c>
      <c r="B1310" s="12">
        <v>38.17</v>
      </c>
      <c r="C1310" s="12" t="str" cm="1">
        <f t="array" ref="C1310">_xlfn.IFS(Medical_Examinations!$B1310&gt;=30,"Obesity",Medical_Examinations!$B1310&gt;=25,"Overweight",Medical_Examinations!$B1310&gt;=18.5,"Normal Weight",TRUE,"Underweight")</f>
        <v>Obesity</v>
      </c>
      <c r="D1310" s="12">
        <v>4.7300000000000004</v>
      </c>
      <c r="E1310" s="12" t="str" cm="1">
        <f t="array" ref="E1310">_xlfn.IFS(Medical_Examinations!$D1310&gt;6.5,"Diabetes",Medical_Examinations!$D1310&gt;5.7,"Prediabetes",TRUE,"Normal")</f>
        <v>Normal</v>
      </c>
      <c r="F1310" s="12" t="s">
        <v>10</v>
      </c>
      <c r="G1310" s="12" t="s">
        <v>9</v>
      </c>
      <c r="H1310" s="12" t="s">
        <v>9</v>
      </c>
      <c r="I1310" s="12">
        <v>0</v>
      </c>
      <c r="J1310" s="13" t="s">
        <v>9</v>
      </c>
    </row>
    <row r="1311" spans="1:10" x14ac:dyDescent="0.3">
      <c r="A1311" s="14" t="s">
        <v>1320</v>
      </c>
      <c r="B1311" s="15">
        <v>39.424999999999997</v>
      </c>
      <c r="C1311" s="15" t="str" cm="1">
        <f t="array" ref="C1311">_xlfn.IFS(Medical_Examinations!$B1311&gt;=30,"Obesity",Medical_Examinations!$B1311&gt;=25,"Overweight",Medical_Examinations!$B1311&gt;=18.5,"Normal Weight",TRUE,"Underweight")</f>
        <v>Obesity</v>
      </c>
      <c r="D1311" s="15">
        <v>4.76</v>
      </c>
      <c r="E1311" s="15" t="str" cm="1">
        <f t="array" ref="E1311">_xlfn.IFS(Medical_Examinations!$D1311&gt;6.5,"Diabetes",Medical_Examinations!$D1311&gt;5.7,"Prediabetes",TRUE,"Normal")</f>
        <v>Normal</v>
      </c>
      <c r="F1311" s="15" t="s">
        <v>10</v>
      </c>
      <c r="G1311" s="15" t="s">
        <v>9</v>
      </c>
      <c r="H1311" s="15" t="s">
        <v>9</v>
      </c>
      <c r="I1311" s="15">
        <v>0</v>
      </c>
      <c r="J1311" s="16" t="s">
        <v>9</v>
      </c>
    </row>
    <row r="1312" spans="1:10" x14ac:dyDescent="0.3">
      <c r="A1312" s="11" t="s">
        <v>1321</v>
      </c>
      <c r="B1312" s="12">
        <v>33.44</v>
      </c>
      <c r="C1312" s="12" t="str" cm="1">
        <f t="array" ref="C1312">_xlfn.IFS(Medical_Examinations!$B1312&gt;=30,"Obesity",Medical_Examinations!$B1312&gt;=25,"Overweight",Medical_Examinations!$B1312&gt;=18.5,"Normal Weight",TRUE,"Underweight")</f>
        <v>Obesity</v>
      </c>
      <c r="D1312" s="12">
        <v>6.24</v>
      </c>
      <c r="E1312" s="12" t="str" cm="1">
        <f t="array" ref="E1312">_xlfn.IFS(Medical_Examinations!$D1312&gt;6.5,"Diabetes",Medical_Examinations!$D1312&gt;5.7,"Prediabetes",TRUE,"Normal")</f>
        <v>Prediabetes</v>
      </c>
      <c r="F1312" s="12" t="s">
        <v>10</v>
      </c>
      <c r="G1312" s="12" t="s">
        <v>9</v>
      </c>
      <c r="H1312" s="12" t="s">
        <v>9</v>
      </c>
      <c r="I1312" s="12">
        <v>0</v>
      </c>
      <c r="J1312" s="13" t="s">
        <v>9</v>
      </c>
    </row>
    <row r="1313" spans="1:10" x14ac:dyDescent="0.3">
      <c r="A1313" s="14" t="s">
        <v>1322</v>
      </c>
      <c r="B1313" s="15">
        <v>33.344999999999999</v>
      </c>
      <c r="C1313" s="15" t="str" cm="1">
        <f t="array" ref="C1313">_xlfn.IFS(Medical_Examinations!$B1313&gt;=30,"Obesity",Medical_Examinations!$B1313&gt;=25,"Overweight",Medical_Examinations!$B1313&gt;=18.5,"Normal Weight",TRUE,"Underweight")</f>
        <v>Obesity</v>
      </c>
      <c r="D1313" s="15">
        <v>5.44</v>
      </c>
      <c r="E1313" s="15" t="str" cm="1">
        <f t="array" ref="E1313">_xlfn.IFS(Medical_Examinations!$D1313&gt;6.5,"Diabetes",Medical_Examinations!$D1313&gt;5.7,"Prediabetes",TRUE,"Normal")</f>
        <v>Normal</v>
      </c>
      <c r="F1313" s="15" t="s">
        <v>10</v>
      </c>
      <c r="G1313" s="15" t="s">
        <v>9</v>
      </c>
      <c r="H1313" s="15" t="s">
        <v>9</v>
      </c>
      <c r="I1313" s="15">
        <v>0</v>
      </c>
      <c r="J1313" s="16" t="s">
        <v>9</v>
      </c>
    </row>
    <row r="1314" spans="1:10" x14ac:dyDescent="0.3">
      <c r="A1314" s="11" t="s">
        <v>1323</v>
      </c>
      <c r="B1314" s="12">
        <v>38.79</v>
      </c>
      <c r="C1314" s="12" t="str" cm="1">
        <f t="array" ref="C1314">_xlfn.IFS(Medical_Examinations!$B1314&gt;=30,"Obesity",Medical_Examinations!$B1314&gt;=25,"Overweight",Medical_Examinations!$B1314&gt;=18.5,"Normal Weight",TRUE,"Underweight")</f>
        <v>Obesity</v>
      </c>
      <c r="D1314" s="12">
        <v>5.08</v>
      </c>
      <c r="E1314" s="12" t="str" cm="1">
        <f t="array" ref="E1314">_xlfn.IFS(Medical_Examinations!$D1314&gt;6.5,"Diabetes",Medical_Examinations!$D1314&gt;5.7,"Prediabetes",TRUE,"Normal")</f>
        <v>Normal</v>
      </c>
      <c r="F1314" s="12" t="s">
        <v>9</v>
      </c>
      <c r="G1314" s="12" t="s">
        <v>9</v>
      </c>
      <c r="H1314" s="12" t="s">
        <v>19</v>
      </c>
      <c r="I1314" s="12">
        <v>1</v>
      </c>
      <c r="J1314" s="13" t="s">
        <v>9</v>
      </c>
    </row>
    <row r="1315" spans="1:10" x14ac:dyDescent="0.3">
      <c r="A1315" s="14" t="s">
        <v>1324</v>
      </c>
      <c r="B1315" s="15">
        <v>30.684999999999999</v>
      </c>
      <c r="C1315" s="15" t="str" cm="1">
        <f t="array" ref="C1315">_xlfn.IFS(Medical_Examinations!$B1315&gt;=30,"Obesity",Medical_Examinations!$B1315&gt;=25,"Overweight",Medical_Examinations!$B1315&gt;=18.5,"Normal Weight",TRUE,"Underweight")</f>
        <v>Obesity</v>
      </c>
      <c r="D1315" s="15">
        <v>4.87</v>
      </c>
      <c r="E1315" s="15" t="str" cm="1">
        <f t="array" ref="E1315">_xlfn.IFS(Medical_Examinations!$D1315&gt;6.5,"Diabetes",Medical_Examinations!$D1315&gt;5.7,"Prediabetes",TRUE,"Normal")</f>
        <v>Normal</v>
      </c>
      <c r="F1315" s="15" t="s">
        <v>9</v>
      </c>
      <c r="G1315" s="15" t="s">
        <v>9</v>
      </c>
      <c r="H1315" s="15" t="s">
        <v>19</v>
      </c>
      <c r="I1315" s="15">
        <v>1</v>
      </c>
      <c r="J1315" s="16" t="s">
        <v>9</v>
      </c>
    </row>
    <row r="1316" spans="1:10" x14ac:dyDescent="0.3">
      <c r="A1316" s="11" t="s">
        <v>1325</v>
      </c>
      <c r="B1316" s="12">
        <v>22.135000000000002</v>
      </c>
      <c r="C1316" s="12" t="str" cm="1">
        <f t="array" ref="C1316">_xlfn.IFS(Medical_Examinations!$B1316&gt;=30,"Obesity",Medical_Examinations!$B1316&gt;=25,"Overweight",Medical_Examinations!$B1316&gt;=18.5,"Normal Weight",TRUE,"Underweight")</f>
        <v>Normal Weight</v>
      </c>
      <c r="D1316" s="12">
        <v>8.17</v>
      </c>
      <c r="E1316" s="12" t="str" cm="1">
        <f t="array" ref="E1316">_xlfn.IFS(Medical_Examinations!$D1316&gt;6.5,"Diabetes",Medical_Examinations!$D1316&gt;5.7,"Prediabetes",TRUE,"Normal")</f>
        <v>Diabetes</v>
      </c>
      <c r="F1316" s="12" t="s">
        <v>9</v>
      </c>
      <c r="G1316" s="12" t="s">
        <v>9</v>
      </c>
      <c r="H1316" s="12" t="s">
        <v>9</v>
      </c>
      <c r="I1316" s="12">
        <v>0</v>
      </c>
      <c r="J1316" s="13" t="s">
        <v>9</v>
      </c>
    </row>
    <row r="1317" spans="1:10" x14ac:dyDescent="0.3">
      <c r="A1317" s="14" t="s">
        <v>1326</v>
      </c>
      <c r="B1317" s="15">
        <v>33.33</v>
      </c>
      <c r="C1317" s="15" t="str" cm="1">
        <f t="array" ref="C1317">_xlfn.IFS(Medical_Examinations!$B1317&gt;=30,"Obesity",Medical_Examinations!$B1317&gt;=25,"Overweight",Medical_Examinations!$B1317&gt;=18.5,"Normal Weight",TRUE,"Underweight")</f>
        <v>Obesity</v>
      </c>
      <c r="D1317" s="15">
        <v>7.61</v>
      </c>
      <c r="E1317" s="15" t="str" cm="1">
        <f t="array" ref="E1317">_xlfn.IFS(Medical_Examinations!$D1317&gt;6.5,"Diabetes",Medical_Examinations!$D1317&gt;5.7,"Prediabetes",TRUE,"Normal")</f>
        <v>Diabetes</v>
      </c>
      <c r="F1317" s="15" t="s">
        <v>9</v>
      </c>
      <c r="G1317" s="15" t="s">
        <v>9</v>
      </c>
      <c r="H1317" s="15" t="s">
        <v>9</v>
      </c>
      <c r="I1317" s="15">
        <v>0</v>
      </c>
      <c r="J1317" s="16" t="s">
        <v>9</v>
      </c>
    </row>
    <row r="1318" spans="1:10" x14ac:dyDescent="0.3">
      <c r="A1318" s="11" t="s">
        <v>1327</v>
      </c>
      <c r="B1318" s="12">
        <v>31.13</v>
      </c>
      <c r="C1318" s="12" t="str" cm="1">
        <f t="array" ref="C1318">_xlfn.IFS(Medical_Examinations!$B1318&gt;=30,"Obesity",Medical_Examinations!$B1318&gt;=25,"Overweight",Medical_Examinations!$B1318&gt;=18.5,"Normal Weight",TRUE,"Underweight")</f>
        <v>Obesity</v>
      </c>
      <c r="D1318" s="12">
        <v>10.1</v>
      </c>
      <c r="E1318" s="12" t="str" cm="1">
        <f t="array" ref="E1318">_xlfn.IFS(Medical_Examinations!$D1318&gt;6.5,"Diabetes",Medical_Examinations!$D1318&gt;5.7,"Prediabetes",TRUE,"Normal")</f>
        <v>Diabetes</v>
      </c>
      <c r="F1318" s="12" t="s">
        <v>9</v>
      </c>
      <c r="G1318" s="12" t="s">
        <v>9</v>
      </c>
      <c r="H1318" s="12" t="s">
        <v>9</v>
      </c>
      <c r="I1318" s="12">
        <v>0</v>
      </c>
      <c r="J1318" s="13" t="s">
        <v>9</v>
      </c>
    </row>
    <row r="1319" spans="1:10" x14ac:dyDescent="0.3">
      <c r="A1319" s="14" t="s">
        <v>1328</v>
      </c>
      <c r="B1319" s="15">
        <v>28.9</v>
      </c>
      <c r="C1319" s="15" t="str" cm="1">
        <f t="array" ref="C1319">_xlfn.IFS(Medical_Examinations!$B1319&gt;=30,"Obesity",Medical_Examinations!$B1319&gt;=25,"Overweight",Medical_Examinations!$B1319&gt;=18.5,"Normal Weight",TRUE,"Underweight")</f>
        <v>Overweight</v>
      </c>
      <c r="D1319" s="15">
        <v>11.24</v>
      </c>
      <c r="E1319" s="15" t="str" cm="1">
        <f t="array" ref="E1319">_xlfn.IFS(Medical_Examinations!$D1319&gt;6.5,"Diabetes",Medical_Examinations!$D1319&gt;5.7,"Prediabetes",TRUE,"Normal")</f>
        <v>Diabetes</v>
      </c>
      <c r="F1319" s="15" t="s">
        <v>9</v>
      </c>
      <c r="G1319" s="15" t="s">
        <v>9</v>
      </c>
      <c r="H1319" s="15" t="s">
        <v>9</v>
      </c>
      <c r="I1319" s="15">
        <v>0</v>
      </c>
      <c r="J1319" s="16" t="s">
        <v>9</v>
      </c>
    </row>
    <row r="1320" spans="1:10" x14ac:dyDescent="0.3">
      <c r="A1320" s="11" t="s">
        <v>1329</v>
      </c>
      <c r="B1320" s="12">
        <v>43.31</v>
      </c>
      <c r="C1320" s="12" t="str" cm="1">
        <f t="array" ref="C1320">_xlfn.IFS(Medical_Examinations!$B1320&gt;=30,"Obesity",Medical_Examinations!$B1320&gt;=25,"Overweight",Medical_Examinations!$B1320&gt;=18.5,"Normal Weight",TRUE,"Underweight")</f>
        <v>Obesity</v>
      </c>
      <c r="D1320" s="12">
        <v>6.1</v>
      </c>
      <c r="E1320" s="12" t="str" cm="1">
        <f t="array" ref="E1320">_xlfn.IFS(Medical_Examinations!$D1320&gt;6.5,"Diabetes",Medical_Examinations!$D1320&gt;5.7,"Prediabetes",TRUE,"Normal")</f>
        <v>Prediabetes</v>
      </c>
      <c r="F1320" s="12" t="s">
        <v>10</v>
      </c>
      <c r="G1320" s="12" t="s">
        <v>10</v>
      </c>
      <c r="H1320" s="12" t="s">
        <v>9</v>
      </c>
      <c r="I1320" s="12">
        <v>1</v>
      </c>
      <c r="J1320" s="13" t="s">
        <v>9</v>
      </c>
    </row>
    <row r="1321" spans="1:10" x14ac:dyDescent="0.3">
      <c r="A1321" s="14" t="s">
        <v>1330</v>
      </c>
      <c r="B1321" s="15">
        <v>22.8</v>
      </c>
      <c r="C1321" s="15" t="str" cm="1">
        <f t="array" ref="C1321">_xlfn.IFS(Medical_Examinations!$B1321&gt;=30,"Obesity",Medical_Examinations!$B1321&gt;=25,"Overweight",Medical_Examinations!$B1321&gt;=18.5,"Normal Weight",TRUE,"Underweight")</f>
        <v>Normal Weight</v>
      </c>
      <c r="D1321" s="15">
        <v>6.98</v>
      </c>
      <c r="E1321" s="15" t="str" cm="1">
        <f t="array" ref="E1321">_xlfn.IFS(Medical_Examinations!$D1321&gt;6.5,"Diabetes",Medical_Examinations!$D1321&gt;5.7,"Prediabetes",TRUE,"Normal")</f>
        <v>Diabetes</v>
      </c>
      <c r="F1321" s="15" t="s">
        <v>9</v>
      </c>
      <c r="G1321" s="15" t="s">
        <v>9</v>
      </c>
      <c r="H1321" s="15" t="s">
        <v>9</v>
      </c>
      <c r="I1321" s="15">
        <v>0</v>
      </c>
      <c r="J1321" s="16" t="s">
        <v>9</v>
      </c>
    </row>
    <row r="1322" spans="1:10" x14ac:dyDescent="0.3">
      <c r="A1322" s="11" t="s">
        <v>1331</v>
      </c>
      <c r="B1322" s="12">
        <v>19.09</v>
      </c>
      <c r="C1322" s="12" t="str" cm="1">
        <f t="array" ref="C1322">_xlfn.IFS(Medical_Examinations!$B1322&gt;=30,"Obesity",Medical_Examinations!$B1322&gt;=25,"Overweight",Medical_Examinations!$B1322&gt;=18.5,"Normal Weight",TRUE,"Underweight")</f>
        <v>Normal Weight</v>
      </c>
      <c r="D1322" s="12">
        <v>4</v>
      </c>
      <c r="E1322" s="12" t="str" cm="1">
        <f t="array" ref="E1322">_xlfn.IFS(Medical_Examinations!$D1322&gt;6.5,"Diabetes",Medical_Examinations!$D1322&gt;5.7,"Prediabetes",TRUE,"Normal")</f>
        <v>Normal</v>
      </c>
      <c r="F1322" s="12" t="s">
        <v>10</v>
      </c>
      <c r="G1322" s="12" t="s">
        <v>9</v>
      </c>
      <c r="H1322" s="12" t="s">
        <v>9</v>
      </c>
      <c r="I1322" s="12">
        <v>1</v>
      </c>
      <c r="J1322" s="13" t="s">
        <v>9</v>
      </c>
    </row>
    <row r="1323" spans="1:10" x14ac:dyDescent="0.3">
      <c r="A1323" s="14" t="s">
        <v>1332</v>
      </c>
      <c r="B1323" s="15">
        <v>23.37</v>
      </c>
      <c r="C1323" s="15" t="str" cm="1">
        <f t="array" ref="C1323">_xlfn.IFS(Medical_Examinations!$B1323&gt;=30,"Obesity",Medical_Examinations!$B1323&gt;=25,"Overweight",Medical_Examinations!$B1323&gt;=18.5,"Normal Weight",TRUE,"Underweight")</f>
        <v>Normal Weight</v>
      </c>
      <c r="D1323" s="15">
        <v>4.2300000000000004</v>
      </c>
      <c r="E1323" s="15" t="str" cm="1">
        <f t="array" ref="E1323">_xlfn.IFS(Medical_Examinations!$D1323&gt;6.5,"Diabetes",Medical_Examinations!$D1323&gt;5.7,"Prediabetes",TRUE,"Normal")</f>
        <v>Normal</v>
      </c>
      <c r="F1323" s="15" t="s">
        <v>9</v>
      </c>
      <c r="G1323" s="15" t="s">
        <v>9</v>
      </c>
      <c r="H1323" s="15" t="s">
        <v>9</v>
      </c>
      <c r="I1323" s="15">
        <v>0</v>
      </c>
      <c r="J1323" s="16" t="s">
        <v>9</v>
      </c>
    </row>
    <row r="1324" spans="1:10" x14ac:dyDescent="0.3">
      <c r="A1324" s="11" t="s">
        <v>1333</v>
      </c>
      <c r="B1324" s="12">
        <v>33.44</v>
      </c>
      <c r="C1324" s="12" t="str" cm="1">
        <f t="array" ref="C1324">_xlfn.IFS(Medical_Examinations!$B1324&gt;=30,"Obesity",Medical_Examinations!$B1324&gt;=25,"Overweight",Medical_Examinations!$B1324&gt;=18.5,"Normal Weight",TRUE,"Underweight")</f>
        <v>Obesity</v>
      </c>
      <c r="D1324" s="12">
        <v>4.72</v>
      </c>
      <c r="E1324" s="12" t="str" cm="1">
        <f t="array" ref="E1324">_xlfn.IFS(Medical_Examinations!$D1324&gt;6.5,"Diabetes",Medical_Examinations!$D1324&gt;5.7,"Prediabetes",TRUE,"Normal")</f>
        <v>Normal</v>
      </c>
      <c r="F1324" s="12" t="s">
        <v>10</v>
      </c>
      <c r="G1324" s="12" t="s">
        <v>9</v>
      </c>
      <c r="H1324" s="12" t="s">
        <v>9</v>
      </c>
      <c r="I1324" s="12">
        <v>0</v>
      </c>
      <c r="J1324" s="13" t="s">
        <v>9</v>
      </c>
    </row>
    <row r="1325" spans="1:10" x14ac:dyDescent="0.3">
      <c r="A1325" s="14" t="s">
        <v>1334</v>
      </c>
      <c r="B1325" s="15">
        <v>28.05</v>
      </c>
      <c r="C1325" s="15" t="str" cm="1">
        <f t="array" ref="C1325">_xlfn.IFS(Medical_Examinations!$B1325&gt;=30,"Obesity",Medical_Examinations!$B1325&gt;=25,"Overweight",Medical_Examinations!$B1325&gt;=18.5,"Normal Weight",TRUE,"Underweight")</f>
        <v>Overweight</v>
      </c>
      <c r="D1325" s="15">
        <v>5.63</v>
      </c>
      <c r="E1325" s="15" t="str" cm="1">
        <f t="array" ref="E1325">_xlfn.IFS(Medical_Examinations!$D1325&gt;6.5,"Diabetes",Medical_Examinations!$D1325&gt;5.7,"Prediabetes",TRUE,"Normal")</f>
        <v>Normal</v>
      </c>
      <c r="F1325" s="15" t="s">
        <v>10</v>
      </c>
      <c r="G1325" s="15" t="s">
        <v>9</v>
      </c>
      <c r="H1325" s="15" t="s">
        <v>9</v>
      </c>
      <c r="I1325" s="15">
        <v>0</v>
      </c>
      <c r="J1325" s="16" t="s">
        <v>9</v>
      </c>
    </row>
    <row r="1326" spans="1:10" x14ac:dyDescent="0.3">
      <c r="A1326" s="11" t="s">
        <v>1335</v>
      </c>
      <c r="B1326" s="12">
        <v>27.72</v>
      </c>
      <c r="C1326" s="12" t="str" cm="1">
        <f t="array" ref="C1326">_xlfn.IFS(Medical_Examinations!$B1326&gt;=30,"Obesity",Medical_Examinations!$B1326&gt;=25,"Overweight",Medical_Examinations!$B1326&gt;=18.5,"Normal Weight",TRUE,"Underweight")</f>
        <v>Overweight</v>
      </c>
      <c r="D1326" s="12">
        <v>5.83</v>
      </c>
      <c r="E1326" s="12" t="str" cm="1">
        <f t="array" ref="E1326">_xlfn.IFS(Medical_Examinations!$D1326&gt;6.5,"Diabetes",Medical_Examinations!$D1326&gt;5.7,"Prediabetes",TRUE,"Normal")</f>
        <v>Prediabetes</v>
      </c>
      <c r="F1326" s="12" t="s">
        <v>10</v>
      </c>
      <c r="G1326" s="12" t="s">
        <v>9</v>
      </c>
      <c r="H1326" s="12" t="s">
        <v>9</v>
      </c>
      <c r="I1326" s="12">
        <v>0</v>
      </c>
      <c r="J1326" s="13" t="s">
        <v>9</v>
      </c>
    </row>
    <row r="1327" spans="1:10" x14ac:dyDescent="0.3">
      <c r="A1327" s="14" t="s">
        <v>1336</v>
      </c>
      <c r="B1327" s="15">
        <v>29.81</v>
      </c>
      <c r="C1327" s="15" t="str" cm="1">
        <f t="array" ref="C1327">_xlfn.IFS(Medical_Examinations!$B1327&gt;=30,"Obesity",Medical_Examinations!$B1327&gt;=25,"Overweight",Medical_Examinations!$B1327&gt;=18.5,"Normal Weight",TRUE,"Underweight")</f>
        <v>Overweight</v>
      </c>
      <c r="D1327" s="15">
        <v>9.23</v>
      </c>
      <c r="E1327" s="15" t="str" cm="1">
        <f t="array" ref="E1327">_xlfn.IFS(Medical_Examinations!$D1327&gt;6.5,"Diabetes",Medical_Examinations!$D1327&gt;5.7,"Prediabetes",TRUE,"Normal")</f>
        <v>Diabetes</v>
      </c>
      <c r="F1327" s="15" t="s">
        <v>9</v>
      </c>
      <c r="G1327" s="15" t="s">
        <v>9</v>
      </c>
      <c r="H1327" s="15" t="s">
        <v>9</v>
      </c>
      <c r="I1327" s="15">
        <v>0</v>
      </c>
      <c r="J1327" s="16" t="s">
        <v>9</v>
      </c>
    </row>
    <row r="1328" spans="1:10" x14ac:dyDescent="0.3">
      <c r="A1328" s="11" t="s">
        <v>1337</v>
      </c>
      <c r="B1328" s="12">
        <v>23.98</v>
      </c>
      <c r="C1328" s="12" t="str" cm="1">
        <f t="array" ref="C1328">_xlfn.IFS(Medical_Examinations!$B1328&gt;=30,"Obesity",Medical_Examinations!$B1328&gt;=25,"Overweight",Medical_Examinations!$B1328&gt;=18.5,"Normal Weight",TRUE,"Underweight")</f>
        <v>Normal Weight</v>
      </c>
      <c r="D1328" s="12">
        <v>9.89</v>
      </c>
      <c r="E1328" s="12" t="str" cm="1">
        <f t="array" ref="E1328">_xlfn.IFS(Medical_Examinations!$D1328&gt;6.5,"Diabetes",Medical_Examinations!$D1328&gt;5.7,"Prediabetes",TRUE,"Normal")</f>
        <v>Diabetes</v>
      </c>
      <c r="F1328" s="12" t="s">
        <v>9</v>
      </c>
      <c r="G1328" s="12" t="s">
        <v>9</v>
      </c>
      <c r="H1328" s="12" t="s">
        <v>9</v>
      </c>
      <c r="I1328" s="12">
        <v>0</v>
      </c>
      <c r="J1328" s="13" t="s">
        <v>9</v>
      </c>
    </row>
    <row r="1329" spans="1:10" x14ac:dyDescent="0.3">
      <c r="A1329" s="14" t="s">
        <v>1338</v>
      </c>
      <c r="B1329" s="15">
        <v>17.34</v>
      </c>
      <c r="C1329" s="15" t="str" cm="1">
        <f t="array" ref="C1329">_xlfn.IFS(Medical_Examinations!$B1329&gt;=30,"Obesity",Medical_Examinations!$B1329&gt;=25,"Overweight",Medical_Examinations!$B1329&gt;=18.5,"Normal Weight",TRUE,"Underweight")</f>
        <v>Underweight</v>
      </c>
      <c r="D1329" s="15">
        <v>12</v>
      </c>
      <c r="E1329" s="15" t="str" cm="1">
        <f t="array" ref="E1329">_xlfn.IFS(Medical_Examinations!$D1329&gt;6.5,"Diabetes",Medical_Examinations!$D1329&gt;5.7,"Prediabetes",TRUE,"Normal")</f>
        <v>Diabetes</v>
      </c>
      <c r="F1329" s="15" t="s">
        <v>9</v>
      </c>
      <c r="G1329" s="15" t="s">
        <v>9</v>
      </c>
      <c r="H1329" s="15" t="s">
        <v>9</v>
      </c>
      <c r="I1329" s="15">
        <v>0</v>
      </c>
      <c r="J1329" s="16" t="s">
        <v>9</v>
      </c>
    </row>
    <row r="1330" spans="1:10" x14ac:dyDescent="0.3">
      <c r="A1330" s="11" t="s">
        <v>1339</v>
      </c>
      <c r="B1330" s="12">
        <v>40.39</v>
      </c>
      <c r="C1330" s="12" t="str" cm="1">
        <f t="array" ref="C1330">_xlfn.IFS(Medical_Examinations!$B1330&gt;=30,"Obesity",Medical_Examinations!$B1330&gt;=25,"Overweight",Medical_Examinations!$B1330&gt;=18.5,"Normal Weight",TRUE,"Underweight")</f>
        <v>Obesity</v>
      </c>
      <c r="D1330" s="12">
        <v>4.24</v>
      </c>
      <c r="E1330" s="12" t="str" cm="1">
        <f t="array" ref="E1330">_xlfn.IFS(Medical_Examinations!$D1330&gt;6.5,"Diabetes",Medical_Examinations!$D1330&gt;5.7,"Prediabetes",TRUE,"Normal")</f>
        <v>Normal</v>
      </c>
      <c r="F1330" s="12" t="s">
        <v>10</v>
      </c>
      <c r="G1330" s="12" t="s">
        <v>9</v>
      </c>
      <c r="H1330" s="12" t="s">
        <v>19</v>
      </c>
      <c r="I1330" s="12">
        <v>1</v>
      </c>
      <c r="J1330" s="13" t="s">
        <v>9</v>
      </c>
    </row>
    <row r="1331" spans="1:10" x14ac:dyDescent="0.3">
      <c r="A1331" s="14" t="s">
        <v>1340</v>
      </c>
      <c r="B1331" s="15">
        <v>25.96</v>
      </c>
      <c r="C1331" s="15" t="str" cm="1">
        <f t="array" ref="C1331">_xlfn.IFS(Medical_Examinations!$B1331&gt;=30,"Obesity",Medical_Examinations!$B1331&gt;=25,"Overweight",Medical_Examinations!$B1331&gt;=18.5,"Normal Weight",TRUE,"Underweight")</f>
        <v>Overweight</v>
      </c>
      <c r="D1331" s="15">
        <v>4.68</v>
      </c>
      <c r="E1331" s="15" t="str" cm="1">
        <f t="array" ref="E1331">_xlfn.IFS(Medical_Examinations!$D1331&gt;6.5,"Diabetes",Medical_Examinations!$D1331&gt;5.7,"Prediabetes",TRUE,"Normal")</f>
        <v>Normal</v>
      </c>
      <c r="F1331" s="15" t="s">
        <v>10</v>
      </c>
      <c r="G1331" s="15" t="s">
        <v>9</v>
      </c>
      <c r="H1331" s="15" t="s">
        <v>19</v>
      </c>
      <c r="I1331" s="15">
        <v>1</v>
      </c>
      <c r="J1331" s="16" t="s">
        <v>9</v>
      </c>
    </row>
    <row r="1332" spans="1:10" x14ac:dyDescent="0.3">
      <c r="A1332" s="11" t="s">
        <v>1341</v>
      </c>
      <c r="B1332" s="12">
        <v>17.68</v>
      </c>
      <c r="C1332" s="12" t="str" cm="1">
        <f t="array" ref="C1332">_xlfn.IFS(Medical_Examinations!$B1332&gt;=30,"Obesity",Medical_Examinations!$B1332&gt;=25,"Overweight",Medical_Examinations!$B1332&gt;=18.5,"Normal Weight",TRUE,"Underweight")</f>
        <v>Underweight</v>
      </c>
      <c r="D1332" s="12">
        <v>8.57</v>
      </c>
      <c r="E1332" s="12" t="str" cm="1">
        <f t="array" ref="E1332">_xlfn.IFS(Medical_Examinations!$D1332&gt;6.5,"Diabetes",Medical_Examinations!$D1332&gt;5.7,"Prediabetes",TRUE,"Normal")</f>
        <v>Diabetes</v>
      </c>
      <c r="F1332" s="12" t="s">
        <v>10</v>
      </c>
      <c r="G1332" s="12" t="s">
        <v>9</v>
      </c>
      <c r="H1332" s="12" t="s">
        <v>19</v>
      </c>
      <c r="I1332" s="12">
        <v>1</v>
      </c>
      <c r="J1332" s="13" t="s">
        <v>9</v>
      </c>
    </row>
    <row r="1333" spans="1:10" x14ac:dyDescent="0.3">
      <c r="A1333" s="14" t="s">
        <v>1342</v>
      </c>
      <c r="B1333" s="15">
        <v>30.875</v>
      </c>
      <c r="C1333" s="15" t="str" cm="1">
        <f t="array" ref="C1333">_xlfn.IFS(Medical_Examinations!$B1333&gt;=30,"Obesity",Medical_Examinations!$B1333&gt;=25,"Overweight",Medical_Examinations!$B1333&gt;=18.5,"Normal Weight",TRUE,"Underweight")</f>
        <v>Obesity</v>
      </c>
      <c r="D1333" s="15">
        <v>4.0999999999999996</v>
      </c>
      <c r="E1333" s="15" t="str" cm="1">
        <f t="array" ref="E1333">_xlfn.IFS(Medical_Examinations!$D1333&gt;6.5,"Diabetes",Medical_Examinations!$D1333&gt;5.7,"Prediabetes",TRUE,"Normal")</f>
        <v>Normal</v>
      </c>
      <c r="F1333" s="15" t="s">
        <v>9</v>
      </c>
      <c r="G1333" s="15" t="s">
        <v>9</v>
      </c>
      <c r="H1333" s="15" t="s">
        <v>9</v>
      </c>
      <c r="I1333" s="15">
        <v>0</v>
      </c>
      <c r="J1333" s="16" t="s">
        <v>9</v>
      </c>
    </row>
    <row r="1334" spans="1:10" x14ac:dyDescent="0.3">
      <c r="A1334" s="11" t="s">
        <v>1343</v>
      </c>
      <c r="B1334" s="12">
        <v>30.81</v>
      </c>
      <c r="C1334" s="12" t="str" cm="1">
        <f t="array" ref="C1334">_xlfn.IFS(Medical_Examinations!$B1334&gt;=30,"Obesity",Medical_Examinations!$B1334&gt;=25,"Overweight",Medical_Examinations!$B1334&gt;=18.5,"Normal Weight",TRUE,"Underweight")</f>
        <v>Obesity</v>
      </c>
      <c r="D1334" s="12">
        <v>4.49</v>
      </c>
      <c r="E1334" s="12" t="str" cm="1">
        <f t="array" ref="E1334">_xlfn.IFS(Medical_Examinations!$D1334&gt;6.5,"Diabetes",Medical_Examinations!$D1334&gt;5.7,"Prediabetes",TRUE,"Normal")</f>
        <v>Normal</v>
      </c>
      <c r="F1334" s="12" t="s">
        <v>9</v>
      </c>
      <c r="G1334" s="12" t="s">
        <v>9</v>
      </c>
      <c r="H1334" s="12" t="s">
        <v>9</v>
      </c>
      <c r="I1334" s="12">
        <v>0</v>
      </c>
      <c r="J1334" s="13" t="s">
        <v>9</v>
      </c>
    </row>
    <row r="1335" spans="1:10" x14ac:dyDescent="0.3">
      <c r="A1335" s="14" t="s">
        <v>1344</v>
      </c>
      <c r="B1335" s="15">
        <v>36.85</v>
      </c>
      <c r="C1335" s="15" t="str" cm="1">
        <f t="array" ref="C1335">_xlfn.IFS(Medical_Examinations!$B1335&gt;=30,"Obesity",Medical_Examinations!$B1335&gt;=25,"Overweight",Medical_Examinations!$B1335&gt;=18.5,"Normal Weight",TRUE,"Underweight")</f>
        <v>Obesity</v>
      </c>
      <c r="D1335" s="15">
        <v>8.8000000000000007</v>
      </c>
      <c r="E1335" s="15" t="str" cm="1">
        <f t="array" ref="E1335">_xlfn.IFS(Medical_Examinations!$D1335&gt;6.5,"Diabetes",Medical_Examinations!$D1335&gt;5.7,"Prediabetes",TRUE,"Normal")</f>
        <v>Diabetes</v>
      </c>
      <c r="F1335" s="15" t="s">
        <v>9</v>
      </c>
      <c r="G1335" s="15" t="s">
        <v>9</v>
      </c>
      <c r="H1335" s="15" t="s">
        <v>9</v>
      </c>
      <c r="I1335" s="15">
        <v>2</v>
      </c>
      <c r="J1335" s="16" t="s">
        <v>9</v>
      </c>
    </row>
    <row r="1336" spans="1:10" x14ac:dyDescent="0.3">
      <c r="A1336" s="11" t="s">
        <v>1345</v>
      </c>
      <c r="B1336" s="12">
        <v>35.86</v>
      </c>
      <c r="C1336" s="12" t="str" cm="1">
        <f t="array" ref="C1336">_xlfn.IFS(Medical_Examinations!$B1336&gt;=30,"Obesity",Medical_Examinations!$B1336&gt;=25,"Overweight",Medical_Examinations!$B1336&gt;=18.5,"Normal Weight",TRUE,"Underweight")</f>
        <v>Obesity</v>
      </c>
      <c r="D1336" s="12">
        <v>7.93</v>
      </c>
      <c r="E1336" s="12" t="str" cm="1">
        <f t="array" ref="E1336">_xlfn.IFS(Medical_Examinations!$D1336&gt;6.5,"Diabetes",Medical_Examinations!$D1336&gt;5.7,"Prediabetes",TRUE,"Normal")</f>
        <v>Diabetes</v>
      </c>
      <c r="F1336" s="12" t="s">
        <v>9</v>
      </c>
      <c r="G1336" s="12" t="s">
        <v>9</v>
      </c>
      <c r="H1336" s="12" t="s">
        <v>9</v>
      </c>
      <c r="I1336" s="12">
        <v>2</v>
      </c>
      <c r="J1336" s="13" t="s">
        <v>9</v>
      </c>
    </row>
    <row r="1337" spans="1:10" x14ac:dyDescent="0.3">
      <c r="A1337" s="14" t="s">
        <v>1346</v>
      </c>
      <c r="B1337" s="15">
        <v>30.3</v>
      </c>
      <c r="C1337" s="15" t="str" cm="1">
        <f t="array" ref="C1337">_xlfn.IFS(Medical_Examinations!$B1337&gt;=30,"Obesity",Medical_Examinations!$B1337&gt;=25,"Overweight",Medical_Examinations!$B1337&gt;=18.5,"Normal Weight",TRUE,"Underweight")</f>
        <v>Obesity</v>
      </c>
      <c r="D1337" s="15">
        <v>9.4499999999999993</v>
      </c>
      <c r="E1337" s="15" t="str" cm="1">
        <f t="array" ref="E1337">_xlfn.IFS(Medical_Examinations!$D1337&gt;6.5,"Diabetes",Medical_Examinations!$D1337&gt;5.7,"Prediabetes",TRUE,"Normal")</f>
        <v>Diabetes</v>
      </c>
      <c r="F1337" s="15" t="s">
        <v>9</v>
      </c>
      <c r="G1337" s="15" t="s">
        <v>9</v>
      </c>
      <c r="H1337" s="15" t="s">
        <v>9</v>
      </c>
      <c r="I1337" s="15">
        <v>2</v>
      </c>
      <c r="J1337" s="16" t="s">
        <v>9</v>
      </c>
    </row>
    <row r="1338" spans="1:10" x14ac:dyDescent="0.3">
      <c r="A1338" s="11" t="s">
        <v>1347</v>
      </c>
      <c r="B1338" s="12">
        <v>32.015000000000001</v>
      </c>
      <c r="C1338" s="12" t="str" cm="1">
        <f t="array" ref="C1338">_xlfn.IFS(Medical_Examinations!$B1338&gt;=30,"Obesity",Medical_Examinations!$B1338&gt;=25,"Overweight",Medical_Examinations!$B1338&gt;=18.5,"Normal Weight",TRUE,"Underweight")</f>
        <v>Obesity</v>
      </c>
      <c r="D1338" s="12">
        <v>7.67</v>
      </c>
      <c r="E1338" s="12" t="str" cm="1">
        <f t="array" ref="E1338">_xlfn.IFS(Medical_Examinations!$D1338&gt;6.5,"Diabetes",Medical_Examinations!$D1338&gt;5.7,"Prediabetes",TRUE,"Normal")</f>
        <v>Diabetes</v>
      </c>
      <c r="F1338" s="12" t="s">
        <v>9</v>
      </c>
      <c r="G1338" s="12" t="s">
        <v>9</v>
      </c>
      <c r="H1338" s="12" t="s">
        <v>9</v>
      </c>
      <c r="I1338" s="12">
        <v>0</v>
      </c>
      <c r="J1338" s="13" t="s">
        <v>9</v>
      </c>
    </row>
    <row r="1339" spans="1:10" x14ac:dyDescent="0.3">
      <c r="A1339" s="14" t="s">
        <v>1348</v>
      </c>
      <c r="B1339" s="15">
        <v>25.06</v>
      </c>
      <c r="C1339" s="15" t="str" cm="1">
        <f t="array" ref="C1339">_xlfn.IFS(Medical_Examinations!$B1339&gt;=30,"Obesity",Medical_Examinations!$B1339&gt;=25,"Overweight",Medical_Examinations!$B1339&gt;=18.5,"Normal Weight",TRUE,"Underweight")</f>
        <v>Overweight</v>
      </c>
      <c r="D1339" s="15">
        <v>10.53</v>
      </c>
      <c r="E1339" s="15" t="str" cm="1">
        <f t="array" ref="E1339">_xlfn.IFS(Medical_Examinations!$D1339&gt;6.5,"Diabetes",Medical_Examinations!$D1339&gt;5.7,"Prediabetes",TRUE,"Normal")</f>
        <v>Diabetes</v>
      </c>
      <c r="F1339" s="15" t="s">
        <v>9</v>
      </c>
      <c r="G1339" s="15" t="s">
        <v>9</v>
      </c>
      <c r="H1339" s="15" t="s">
        <v>9</v>
      </c>
      <c r="I1339" s="15">
        <v>2</v>
      </c>
      <c r="J1339" s="16" t="s">
        <v>9</v>
      </c>
    </row>
    <row r="1340" spans="1:10" x14ac:dyDescent="0.3">
      <c r="A1340" s="11" t="s">
        <v>1349</v>
      </c>
      <c r="B1340" s="12">
        <v>18.829999999999998</v>
      </c>
      <c r="C1340" s="12" t="str" cm="1">
        <f t="array" ref="C1340">_xlfn.IFS(Medical_Examinations!$B1340&gt;=30,"Obesity",Medical_Examinations!$B1340&gt;=25,"Overweight",Medical_Examinations!$B1340&gt;=18.5,"Normal Weight",TRUE,"Underweight")</f>
        <v>Normal Weight</v>
      </c>
      <c r="D1340" s="12">
        <v>10.08</v>
      </c>
      <c r="E1340" s="12" t="str" cm="1">
        <f t="array" ref="E1340">_xlfn.IFS(Medical_Examinations!$D1340&gt;6.5,"Diabetes",Medical_Examinations!$D1340&gt;5.7,"Prediabetes",TRUE,"Normal")</f>
        <v>Diabetes</v>
      </c>
      <c r="F1340" s="12" t="s">
        <v>10</v>
      </c>
      <c r="G1340" s="12" t="s">
        <v>9</v>
      </c>
      <c r="H1340" s="12" t="s">
        <v>9</v>
      </c>
      <c r="I1340" s="12">
        <v>0</v>
      </c>
      <c r="J1340" s="13" t="s">
        <v>9</v>
      </c>
    </row>
    <row r="1341" spans="1:10" x14ac:dyDescent="0.3">
      <c r="A1341" s="14" t="s">
        <v>1350</v>
      </c>
      <c r="B1341" s="15">
        <v>47.52</v>
      </c>
      <c r="C1341" s="15" t="str" cm="1">
        <f t="array" ref="C1341">_xlfn.IFS(Medical_Examinations!$B1341&gt;=30,"Obesity",Medical_Examinations!$B1341&gt;=25,"Overweight",Medical_Examinations!$B1341&gt;=18.5,"Normal Weight",TRUE,"Underweight")</f>
        <v>Obesity</v>
      </c>
      <c r="D1341" s="15">
        <v>11.39</v>
      </c>
      <c r="E1341" s="15" t="str" cm="1">
        <f t="array" ref="E1341">_xlfn.IFS(Medical_Examinations!$D1341&gt;6.5,"Diabetes",Medical_Examinations!$D1341&gt;5.7,"Prediabetes",TRUE,"Normal")</f>
        <v>Diabetes</v>
      </c>
      <c r="F1341" s="15" t="s">
        <v>10</v>
      </c>
      <c r="G1341" s="15" t="s">
        <v>9</v>
      </c>
      <c r="H1341" s="15" t="s">
        <v>9</v>
      </c>
      <c r="I1341" s="15">
        <v>1</v>
      </c>
      <c r="J1341" s="16" t="s">
        <v>9</v>
      </c>
    </row>
    <row r="1342" spans="1:10" x14ac:dyDescent="0.3">
      <c r="A1342" s="11" t="s">
        <v>1351</v>
      </c>
      <c r="B1342" s="12">
        <v>37.82</v>
      </c>
      <c r="C1342" s="12" t="str" cm="1">
        <f t="array" ref="C1342">_xlfn.IFS(Medical_Examinations!$B1342&gt;=30,"Obesity",Medical_Examinations!$B1342&gt;=25,"Overweight",Medical_Examinations!$B1342&gt;=18.5,"Normal Weight",TRUE,"Underweight")</f>
        <v>Obesity</v>
      </c>
      <c r="D1342" s="12">
        <v>6.36</v>
      </c>
      <c r="E1342" s="12" t="str" cm="1">
        <f t="array" ref="E1342">_xlfn.IFS(Medical_Examinations!$D1342&gt;6.5,"Diabetes",Medical_Examinations!$D1342&gt;5.7,"Prediabetes",TRUE,"Normal")</f>
        <v>Prediabetes</v>
      </c>
      <c r="F1342" s="12" t="s">
        <v>9</v>
      </c>
      <c r="G1342" s="12" t="s">
        <v>9</v>
      </c>
      <c r="H1342" s="12" t="s">
        <v>9</v>
      </c>
      <c r="I1342" s="12">
        <v>0</v>
      </c>
      <c r="J1342" s="13" t="s">
        <v>9</v>
      </c>
    </row>
    <row r="1343" spans="1:10" x14ac:dyDescent="0.3">
      <c r="A1343" s="14" t="s">
        <v>1352</v>
      </c>
      <c r="B1343" s="15">
        <v>44.16</v>
      </c>
      <c r="C1343" s="15" t="str" cm="1">
        <f t="array" ref="C1343">_xlfn.IFS(Medical_Examinations!$B1343&gt;=30,"Obesity",Medical_Examinations!$B1343&gt;=25,"Overweight",Medical_Examinations!$B1343&gt;=18.5,"Normal Weight",TRUE,"Underweight")</f>
        <v>Obesity</v>
      </c>
      <c r="D1343" s="15">
        <v>5.31</v>
      </c>
      <c r="E1343" s="15" t="str" cm="1">
        <f t="array" ref="E1343">_xlfn.IFS(Medical_Examinations!$D1343&gt;6.5,"Diabetes",Medical_Examinations!$D1343&gt;5.7,"Prediabetes",TRUE,"Normal")</f>
        <v>Normal</v>
      </c>
      <c r="F1343" s="15" t="s">
        <v>10</v>
      </c>
      <c r="G1343" s="15" t="s">
        <v>9</v>
      </c>
      <c r="H1343" s="15" t="s">
        <v>9</v>
      </c>
      <c r="I1343" s="15">
        <v>0</v>
      </c>
      <c r="J1343" s="16" t="s">
        <v>9</v>
      </c>
    </row>
    <row r="1344" spans="1:10" x14ac:dyDescent="0.3">
      <c r="A1344" s="11" t="s">
        <v>1353</v>
      </c>
      <c r="B1344" s="12">
        <v>37.049999999999997</v>
      </c>
      <c r="C1344" s="12" t="str" cm="1">
        <f t="array" ref="C1344">_xlfn.IFS(Medical_Examinations!$B1344&gt;=30,"Obesity",Medical_Examinations!$B1344&gt;=25,"Overweight",Medical_Examinations!$B1344&gt;=18.5,"Normal Weight",TRUE,"Underweight")</f>
        <v>Obesity</v>
      </c>
      <c r="D1344" s="12">
        <v>4.74</v>
      </c>
      <c r="E1344" s="12" t="str" cm="1">
        <f t="array" ref="E1344">_xlfn.IFS(Medical_Examinations!$D1344&gt;6.5,"Diabetes",Medical_Examinations!$D1344&gt;5.7,"Prediabetes",TRUE,"Normal")</f>
        <v>Normal</v>
      </c>
      <c r="F1344" s="12" t="s">
        <v>9</v>
      </c>
      <c r="G1344" s="12" t="s">
        <v>9</v>
      </c>
      <c r="H1344" s="12" t="s">
        <v>19</v>
      </c>
      <c r="I1344" s="12">
        <v>1</v>
      </c>
      <c r="J1344" s="13" t="s">
        <v>9</v>
      </c>
    </row>
    <row r="1345" spans="1:10" x14ac:dyDescent="0.3">
      <c r="A1345" s="14" t="s">
        <v>1354</v>
      </c>
      <c r="B1345" s="15">
        <v>18.66</v>
      </c>
      <c r="C1345" s="15" t="str" cm="1">
        <f t="array" ref="C1345">_xlfn.IFS(Medical_Examinations!$B1345&gt;=30,"Obesity",Medical_Examinations!$B1345&gt;=25,"Overweight",Medical_Examinations!$B1345&gt;=18.5,"Normal Weight",TRUE,"Underweight")</f>
        <v>Normal Weight</v>
      </c>
      <c r="D1345" s="15">
        <v>11.35</v>
      </c>
      <c r="E1345" s="15" t="str" cm="1">
        <f t="array" ref="E1345">_xlfn.IFS(Medical_Examinations!$D1345&gt;6.5,"Diabetes",Medical_Examinations!$D1345&gt;5.7,"Prediabetes",TRUE,"Normal")</f>
        <v>Diabetes</v>
      </c>
      <c r="F1345" s="15" t="s">
        <v>9</v>
      </c>
      <c r="G1345" s="15" t="s">
        <v>9</v>
      </c>
      <c r="H1345" s="15" t="s">
        <v>9</v>
      </c>
      <c r="I1345" s="15">
        <v>0</v>
      </c>
      <c r="J1345" s="16" t="s">
        <v>9</v>
      </c>
    </row>
    <row r="1346" spans="1:10" x14ac:dyDescent="0.3">
      <c r="A1346" s="11" t="s">
        <v>1355</v>
      </c>
      <c r="B1346" s="12">
        <v>36.200000000000003</v>
      </c>
      <c r="C1346" s="12" t="str" cm="1">
        <f t="array" ref="C1346">_xlfn.IFS(Medical_Examinations!$B1346&gt;=30,"Obesity",Medical_Examinations!$B1346&gt;=25,"Overweight",Medical_Examinations!$B1346&gt;=18.5,"Normal Weight",TRUE,"Underweight")</f>
        <v>Obesity</v>
      </c>
      <c r="D1346" s="12">
        <v>6.81</v>
      </c>
      <c r="E1346" s="12" t="str" cm="1">
        <f t="array" ref="E1346">_xlfn.IFS(Medical_Examinations!$D1346&gt;6.5,"Diabetes",Medical_Examinations!$D1346&gt;5.7,"Prediabetes",TRUE,"Normal")</f>
        <v>Diabetes</v>
      </c>
      <c r="F1346" s="12" t="s">
        <v>10</v>
      </c>
      <c r="G1346" s="12" t="s">
        <v>9</v>
      </c>
      <c r="H1346" s="12" t="s">
        <v>9</v>
      </c>
      <c r="I1346" s="12">
        <v>1</v>
      </c>
      <c r="J1346" s="13" t="s">
        <v>9</v>
      </c>
    </row>
    <row r="1347" spans="1:10" x14ac:dyDescent="0.3">
      <c r="A1347" s="14" t="s">
        <v>1356</v>
      </c>
      <c r="B1347" s="15">
        <v>18.87</v>
      </c>
      <c r="C1347" s="15" t="str" cm="1">
        <f t="array" ref="C1347">_xlfn.IFS(Medical_Examinations!$B1347&gt;=30,"Obesity",Medical_Examinations!$B1347&gt;=25,"Overweight",Medical_Examinations!$B1347&gt;=18.5,"Normal Weight",TRUE,"Underweight")</f>
        <v>Normal Weight</v>
      </c>
      <c r="D1347" s="15">
        <v>8.06</v>
      </c>
      <c r="E1347" s="15" t="str" cm="1">
        <f t="array" ref="E1347">_xlfn.IFS(Medical_Examinations!$D1347&gt;6.5,"Diabetes",Medical_Examinations!$D1347&gt;5.7,"Prediabetes",TRUE,"Normal")</f>
        <v>Diabetes</v>
      </c>
      <c r="F1347" s="15" t="s">
        <v>9</v>
      </c>
      <c r="G1347" s="15" t="s">
        <v>9</v>
      </c>
      <c r="H1347" s="15" t="s">
        <v>9</v>
      </c>
      <c r="I1347" s="15">
        <v>0</v>
      </c>
      <c r="J1347" s="16" t="s">
        <v>9</v>
      </c>
    </row>
    <row r="1348" spans="1:10" x14ac:dyDescent="0.3">
      <c r="A1348" s="11" t="s">
        <v>1357</v>
      </c>
      <c r="B1348" s="12">
        <v>32.299999999999997</v>
      </c>
      <c r="C1348" s="12" t="str" cm="1">
        <f t="array" ref="C1348">_xlfn.IFS(Medical_Examinations!$B1348&gt;=30,"Obesity",Medical_Examinations!$B1348&gt;=25,"Overweight",Medical_Examinations!$B1348&gt;=18.5,"Normal Weight",TRUE,"Underweight")</f>
        <v>Obesity</v>
      </c>
      <c r="D1348" s="12">
        <v>6.74</v>
      </c>
      <c r="E1348" s="12" t="str" cm="1">
        <f t="array" ref="E1348">_xlfn.IFS(Medical_Examinations!$D1348&gt;6.5,"Diabetes",Medical_Examinations!$D1348&gt;5.7,"Prediabetes",TRUE,"Normal")</f>
        <v>Diabetes</v>
      </c>
      <c r="F1348" s="12" t="s">
        <v>10</v>
      </c>
      <c r="G1348" s="12" t="s">
        <v>9</v>
      </c>
      <c r="H1348" s="12" t="s">
        <v>9</v>
      </c>
      <c r="I1348" s="12">
        <v>1</v>
      </c>
      <c r="J1348" s="13" t="s">
        <v>9</v>
      </c>
    </row>
    <row r="1349" spans="1:10" x14ac:dyDescent="0.3">
      <c r="A1349" s="14" t="s">
        <v>1358</v>
      </c>
      <c r="B1349" s="15">
        <v>22.64</v>
      </c>
      <c r="C1349" s="15" t="str" cm="1">
        <f t="array" ref="C1349">_xlfn.IFS(Medical_Examinations!$B1349&gt;=30,"Obesity",Medical_Examinations!$B1349&gt;=25,"Overweight",Medical_Examinations!$B1349&gt;=18.5,"Normal Weight",TRUE,"Underweight")</f>
        <v>Normal Weight</v>
      </c>
      <c r="D1349" s="15">
        <v>6.54</v>
      </c>
      <c r="E1349" s="15" t="str" cm="1">
        <f t="array" ref="E1349">_xlfn.IFS(Medical_Examinations!$D1349&gt;6.5,"Diabetes",Medical_Examinations!$D1349&gt;5.7,"Prediabetes",TRUE,"Normal")</f>
        <v>Diabetes</v>
      </c>
      <c r="F1349" s="15" t="s">
        <v>10</v>
      </c>
      <c r="G1349" s="15" t="s">
        <v>9</v>
      </c>
      <c r="H1349" s="15" t="s">
        <v>9</v>
      </c>
      <c r="I1349" s="15">
        <v>2</v>
      </c>
      <c r="J1349" s="16" t="s">
        <v>9</v>
      </c>
    </row>
    <row r="1350" spans="1:10" x14ac:dyDescent="0.3">
      <c r="A1350" s="11" t="s">
        <v>1359</v>
      </c>
      <c r="B1350" s="12">
        <v>28.69</v>
      </c>
      <c r="C1350" s="12" t="str" cm="1">
        <f t="array" ref="C1350">_xlfn.IFS(Medical_Examinations!$B1350&gt;=30,"Obesity",Medical_Examinations!$B1350&gt;=25,"Overweight",Medical_Examinations!$B1350&gt;=18.5,"Normal Weight",TRUE,"Underweight")</f>
        <v>Overweight</v>
      </c>
      <c r="D1350" s="12">
        <v>5.4</v>
      </c>
      <c r="E1350" s="12" t="str" cm="1">
        <f t="array" ref="E1350">_xlfn.IFS(Medical_Examinations!$D1350&gt;6.5,"Diabetes",Medical_Examinations!$D1350&gt;5.7,"Prediabetes",TRUE,"Normal")</f>
        <v>Normal</v>
      </c>
      <c r="F1350" s="12" t="s">
        <v>9</v>
      </c>
      <c r="G1350" s="12" t="s">
        <v>9</v>
      </c>
      <c r="H1350" s="12" t="s">
        <v>9</v>
      </c>
      <c r="I1350" s="12">
        <v>0</v>
      </c>
      <c r="J1350" s="13" t="s">
        <v>9</v>
      </c>
    </row>
    <row r="1351" spans="1:10" x14ac:dyDescent="0.3">
      <c r="A1351" s="14" t="s">
        <v>1360</v>
      </c>
      <c r="B1351" s="15">
        <v>28.16</v>
      </c>
      <c r="C1351" s="15" t="str" cm="1">
        <f t="array" ref="C1351">_xlfn.IFS(Medical_Examinations!$B1351&gt;=30,"Obesity",Medical_Examinations!$B1351&gt;=25,"Overweight",Medical_Examinations!$B1351&gt;=18.5,"Normal Weight",TRUE,"Underweight")</f>
        <v>Overweight</v>
      </c>
      <c r="D1351" s="15">
        <v>5.58</v>
      </c>
      <c r="E1351" s="15" t="str" cm="1">
        <f t="array" ref="E1351">_xlfn.IFS(Medical_Examinations!$D1351&gt;6.5,"Diabetes",Medical_Examinations!$D1351&gt;5.7,"Prediabetes",TRUE,"Normal")</f>
        <v>Normal</v>
      </c>
      <c r="F1351" s="15" t="s">
        <v>10</v>
      </c>
      <c r="G1351" s="15" t="s">
        <v>9</v>
      </c>
      <c r="H1351" s="15" t="s">
        <v>9</v>
      </c>
      <c r="I1351" s="15">
        <v>0</v>
      </c>
      <c r="J1351" s="16" t="s">
        <v>9</v>
      </c>
    </row>
    <row r="1352" spans="1:10" x14ac:dyDescent="0.3">
      <c r="A1352" s="11" t="s">
        <v>1361</v>
      </c>
      <c r="B1352" s="12">
        <v>45.54</v>
      </c>
      <c r="C1352" s="12" t="str" cm="1">
        <f t="array" ref="C1352">_xlfn.IFS(Medical_Examinations!$B1352&gt;=30,"Obesity",Medical_Examinations!$B1352&gt;=25,"Overweight",Medical_Examinations!$B1352&gt;=18.5,"Normal Weight",TRUE,"Underweight")</f>
        <v>Obesity</v>
      </c>
      <c r="D1352" s="12">
        <v>5.84</v>
      </c>
      <c r="E1352" s="12" t="str" cm="1">
        <f t="array" ref="E1352">_xlfn.IFS(Medical_Examinations!$D1352&gt;6.5,"Diabetes",Medical_Examinations!$D1352&gt;5.7,"Prediabetes",TRUE,"Normal")</f>
        <v>Prediabetes</v>
      </c>
      <c r="F1352" s="12" t="s">
        <v>9</v>
      </c>
      <c r="G1352" s="12" t="s">
        <v>9</v>
      </c>
      <c r="H1352" s="12" t="s">
        <v>19</v>
      </c>
      <c r="I1352" s="12">
        <v>1</v>
      </c>
      <c r="J1352" s="13" t="s">
        <v>9</v>
      </c>
    </row>
    <row r="1353" spans="1:10" x14ac:dyDescent="0.3">
      <c r="A1353" s="14" t="s">
        <v>1362</v>
      </c>
      <c r="B1353" s="15">
        <v>28.7</v>
      </c>
      <c r="C1353" s="15" t="str" cm="1">
        <f t="array" ref="C1353">_xlfn.IFS(Medical_Examinations!$B1353&gt;=30,"Obesity",Medical_Examinations!$B1353&gt;=25,"Overweight",Medical_Examinations!$B1353&gt;=18.5,"Normal Weight",TRUE,"Underweight")</f>
        <v>Overweight</v>
      </c>
      <c r="D1353" s="15">
        <v>4.2</v>
      </c>
      <c r="E1353" s="15" t="str" cm="1">
        <f t="array" ref="E1353">_xlfn.IFS(Medical_Examinations!$D1353&gt;6.5,"Diabetes",Medical_Examinations!$D1353&gt;5.7,"Prediabetes",TRUE,"Normal")</f>
        <v>Normal</v>
      </c>
      <c r="F1353" s="15" t="s">
        <v>9</v>
      </c>
      <c r="G1353" s="15" t="s">
        <v>9</v>
      </c>
      <c r="H1353" s="15" t="s">
        <v>9</v>
      </c>
      <c r="I1353" s="15">
        <v>0</v>
      </c>
      <c r="J1353" s="16" t="s">
        <v>9</v>
      </c>
    </row>
    <row r="1354" spans="1:10" x14ac:dyDescent="0.3">
      <c r="A1354" s="11" t="s">
        <v>1363</v>
      </c>
      <c r="B1354" s="12">
        <v>27.74</v>
      </c>
      <c r="C1354" s="12" t="str" cm="1">
        <f t="array" ref="C1354">_xlfn.IFS(Medical_Examinations!$B1354&gt;=30,"Obesity",Medical_Examinations!$B1354&gt;=25,"Overweight",Medical_Examinations!$B1354&gt;=18.5,"Normal Weight",TRUE,"Underweight")</f>
        <v>Overweight</v>
      </c>
      <c r="D1354" s="12">
        <v>6.06</v>
      </c>
      <c r="E1354" s="12" t="str" cm="1">
        <f t="array" ref="E1354">_xlfn.IFS(Medical_Examinations!$D1354&gt;6.5,"Diabetes",Medical_Examinations!$D1354&gt;5.7,"Prediabetes",TRUE,"Normal")</f>
        <v>Prediabetes</v>
      </c>
      <c r="F1354" s="12" t="s">
        <v>10</v>
      </c>
      <c r="G1354" s="12" t="s">
        <v>9</v>
      </c>
      <c r="H1354" s="12" t="s">
        <v>9</v>
      </c>
      <c r="I1354" s="12">
        <v>0</v>
      </c>
      <c r="J1354" s="13" t="s">
        <v>9</v>
      </c>
    </row>
    <row r="1355" spans="1:10" x14ac:dyDescent="0.3">
      <c r="A1355" s="14" t="s">
        <v>1364</v>
      </c>
      <c r="B1355" s="15">
        <v>36.954999999999998</v>
      </c>
      <c r="C1355" s="15" t="str" cm="1">
        <f t="array" ref="C1355">_xlfn.IFS(Medical_Examinations!$B1355&gt;=30,"Obesity",Medical_Examinations!$B1355&gt;=25,"Overweight",Medical_Examinations!$B1355&gt;=18.5,"Normal Weight",TRUE,"Underweight")</f>
        <v>Obesity</v>
      </c>
      <c r="D1355" s="15">
        <v>7.57</v>
      </c>
      <c r="E1355" s="15" t="str" cm="1">
        <f t="array" ref="E1355">_xlfn.IFS(Medical_Examinations!$D1355&gt;6.5,"Diabetes",Medical_Examinations!$D1355&gt;5.7,"Prediabetes",TRUE,"Normal")</f>
        <v>Diabetes</v>
      </c>
      <c r="F1355" s="15" t="s">
        <v>9</v>
      </c>
      <c r="G1355" s="15" t="s">
        <v>9</v>
      </c>
      <c r="H1355" s="15" t="s">
        <v>9</v>
      </c>
      <c r="I1355" s="15">
        <v>0</v>
      </c>
      <c r="J1355" s="16" t="s">
        <v>9</v>
      </c>
    </row>
    <row r="1356" spans="1:10" x14ac:dyDescent="0.3">
      <c r="A1356" s="11" t="s">
        <v>1365</v>
      </c>
      <c r="B1356" s="12">
        <v>30.69</v>
      </c>
      <c r="C1356" s="12" t="str" cm="1">
        <f t="array" ref="C1356">_xlfn.IFS(Medical_Examinations!$B1356&gt;=30,"Obesity",Medical_Examinations!$B1356&gt;=25,"Overweight",Medical_Examinations!$B1356&gt;=18.5,"Normal Weight",TRUE,"Underweight")</f>
        <v>Obesity</v>
      </c>
      <c r="D1356" s="12">
        <v>6.15</v>
      </c>
      <c r="E1356" s="12" t="str" cm="1">
        <f t="array" ref="E1356">_xlfn.IFS(Medical_Examinations!$D1356&gt;6.5,"Diabetes",Medical_Examinations!$D1356&gt;5.7,"Prediabetes",TRUE,"Normal")</f>
        <v>Prediabetes</v>
      </c>
      <c r="F1356" s="12" t="s">
        <v>9</v>
      </c>
      <c r="G1356" s="12" t="s">
        <v>9</v>
      </c>
      <c r="H1356" s="12" t="s">
        <v>9</v>
      </c>
      <c r="I1356" s="12">
        <v>0</v>
      </c>
      <c r="J1356" s="13" t="s">
        <v>9</v>
      </c>
    </row>
    <row r="1357" spans="1:10" x14ac:dyDescent="0.3">
      <c r="A1357" s="14" t="s">
        <v>1366</v>
      </c>
      <c r="B1357" s="15">
        <v>24.984999999999999</v>
      </c>
      <c r="C1357" s="15" t="str" cm="1">
        <f t="array" ref="C1357">_xlfn.IFS(Medical_Examinations!$B1357&gt;=30,"Obesity",Medical_Examinations!$B1357&gt;=25,"Overweight",Medical_Examinations!$B1357&gt;=18.5,"Normal Weight",TRUE,"Underweight")</f>
        <v>Normal Weight</v>
      </c>
      <c r="D1357" s="15">
        <v>4.5599999999999996</v>
      </c>
      <c r="E1357" s="15" t="str" cm="1">
        <f t="array" ref="E1357">_xlfn.IFS(Medical_Examinations!$D1357&gt;6.5,"Diabetes",Medical_Examinations!$D1357&gt;5.7,"Prediabetes",TRUE,"Normal")</f>
        <v>Normal</v>
      </c>
      <c r="F1357" s="15" t="s">
        <v>9</v>
      </c>
      <c r="G1357" s="15" t="s">
        <v>9</v>
      </c>
      <c r="H1357" s="15" t="s">
        <v>9</v>
      </c>
      <c r="I1357" s="15">
        <v>0</v>
      </c>
      <c r="J1357" s="16" t="s">
        <v>9</v>
      </c>
    </row>
    <row r="1358" spans="1:10" x14ac:dyDescent="0.3">
      <c r="A1358" s="11" t="s">
        <v>1367</v>
      </c>
      <c r="B1358" s="12">
        <v>39.42</v>
      </c>
      <c r="C1358" s="12" t="str" cm="1">
        <f t="array" ref="C1358">_xlfn.IFS(Medical_Examinations!$B1358&gt;=30,"Obesity",Medical_Examinations!$B1358&gt;=25,"Overweight",Medical_Examinations!$B1358&gt;=18.5,"Normal Weight",TRUE,"Underweight")</f>
        <v>Obesity</v>
      </c>
      <c r="D1358" s="12">
        <v>4.72</v>
      </c>
      <c r="E1358" s="12" t="str" cm="1">
        <f t="array" ref="E1358">_xlfn.IFS(Medical_Examinations!$D1358&gt;6.5,"Diabetes",Medical_Examinations!$D1358&gt;5.7,"Prediabetes",TRUE,"Normal")</f>
        <v>Normal</v>
      </c>
      <c r="F1358" s="12" t="s">
        <v>10</v>
      </c>
      <c r="G1358" s="12" t="s">
        <v>9</v>
      </c>
      <c r="H1358" s="12" t="s">
        <v>9</v>
      </c>
      <c r="I1358" s="12">
        <v>1</v>
      </c>
      <c r="J1358" s="13" t="s">
        <v>9</v>
      </c>
    </row>
    <row r="1359" spans="1:10" x14ac:dyDescent="0.3">
      <c r="A1359" s="14" t="s">
        <v>1368</v>
      </c>
      <c r="B1359" s="15">
        <v>16.8</v>
      </c>
      <c r="C1359" s="15" t="str" cm="1">
        <f t="array" ref="C1359">_xlfn.IFS(Medical_Examinations!$B1359&gt;=30,"Obesity",Medical_Examinations!$B1359&gt;=25,"Overweight",Medical_Examinations!$B1359&gt;=18.5,"Normal Weight",TRUE,"Underweight")</f>
        <v>Underweight</v>
      </c>
      <c r="D1359" s="15">
        <v>7.98</v>
      </c>
      <c r="E1359" s="15" t="str" cm="1">
        <f t="array" ref="E1359">_xlfn.IFS(Medical_Examinations!$D1359&gt;6.5,"Diabetes",Medical_Examinations!$D1359&gt;5.7,"Prediabetes",TRUE,"Normal")</f>
        <v>Diabetes</v>
      </c>
      <c r="F1359" s="15" t="s">
        <v>9</v>
      </c>
      <c r="G1359" s="15" t="s">
        <v>9</v>
      </c>
      <c r="H1359" s="15" t="s">
        <v>9</v>
      </c>
      <c r="I1359" s="15">
        <v>0</v>
      </c>
      <c r="J1359" s="16" t="s">
        <v>9</v>
      </c>
    </row>
    <row r="1360" spans="1:10" x14ac:dyDescent="0.3">
      <c r="A1360" s="11" t="s">
        <v>1369</v>
      </c>
      <c r="B1360" s="12">
        <v>23.274999999999999</v>
      </c>
      <c r="C1360" s="12" t="str" cm="1">
        <f t="array" ref="C1360">_xlfn.IFS(Medical_Examinations!$B1360&gt;=30,"Obesity",Medical_Examinations!$B1360&gt;=25,"Overweight",Medical_Examinations!$B1360&gt;=18.5,"Normal Weight",TRUE,"Underweight")</f>
        <v>Normal Weight</v>
      </c>
      <c r="D1360" s="12">
        <v>6.26</v>
      </c>
      <c r="E1360" s="12" t="str" cm="1">
        <f t="array" ref="E1360">_xlfn.IFS(Medical_Examinations!$D1360&gt;6.5,"Diabetes",Medical_Examinations!$D1360&gt;5.7,"Prediabetes",TRUE,"Normal")</f>
        <v>Prediabetes</v>
      </c>
      <c r="F1360" s="12" t="s">
        <v>10</v>
      </c>
      <c r="G1360" s="12" t="s">
        <v>9</v>
      </c>
      <c r="H1360" s="12" t="s">
        <v>19</v>
      </c>
      <c r="I1360" s="12">
        <v>1</v>
      </c>
      <c r="J1360" s="13" t="s">
        <v>9</v>
      </c>
    </row>
    <row r="1361" spans="1:10" x14ac:dyDescent="0.3">
      <c r="A1361" s="14" t="s">
        <v>1370</v>
      </c>
      <c r="B1361" s="15">
        <v>22.8</v>
      </c>
      <c r="C1361" s="15" t="str" cm="1">
        <f t="array" ref="C1361">_xlfn.IFS(Medical_Examinations!$B1361&gt;=30,"Obesity",Medical_Examinations!$B1361&gt;=25,"Overweight",Medical_Examinations!$B1361&gt;=18.5,"Normal Weight",TRUE,"Underweight")</f>
        <v>Normal Weight</v>
      </c>
      <c r="D1361" s="15">
        <v>4.29</v>
      </c>
      <c r="E1361" s="15" t="str" cm="1">
        <f t="array" ref="E1361">_xlfn.IFS(Medical_Examinations!$D1361&gt;6.5,"Diabetes",Medical_Examinations!$D1361&gt;5.7,"Prediabetes",TRUE,"Normal")</f>
        <v>Normal</v>
      </c>
      <c r="F1361" s="15" t="s">
        <v>10</v>
      </c>
      <c r="G1361" s="15" t="s">
        <v>9</v>
      </c>
      <c r="H1361" s="15" t="s">
        <v>19</v>
      </c>
      <c r="I1361" s="15">
        <v>1</v>
      </c>
      <c r="J1361" s="16" t="s">
        <v>9</v>
      </c>
    </row>
    <row r="1362" spans="1:10" x14ac:dyDescent="0.3">
      <c r="A1362" s="11" t="s">
        <v>1371</v>
      </c>
      <c r="B1362" s="12">
        <v>24.3</v>
      </c>
      <c r="C1362" s="12" t="str" cm="1">
        <f t="array" ref="C1362">_xlfn.IFS(Medical_Examinations!$B1362&gt;=30,"Obesity",Medical_Examinations!$B1362&gt;=25,"Overweight",Medical_Examinations!$B1362&gt;=18.5,"Normal Weight",TRUE,"Underweight")</f>
        <v>Normal Weight</v>
      </c>
      <c r="D1362" s="12">
        <v>5.43</v>
      </c>
      <c r="E1362" s="12" t="str" cm="1">
        <f t="array" ref="E1362">_xlfn.IFS(Medical_Examinations!$D1362&gt;6.5,"Diabetes",Medical_Examinations!$D1362&gt;5.7,"Prediabetes",TRUE,"Normal")</f>
        <v>Normal</v>
      </c>
      <c r="F1362" s="12" t="s">
        <v>9</v>
      </c>
      <c r="G1362" s="12" t="s">
        <v>9</v>
      </c>
      <c r="H1362" s="12" t="s">
        <v>9</v>
      </c>
      <c r="I1362" s="12">
        <v>2</v>
      </c>
      <c r="J1362" s="13" t="s">
        <v>9</v>
      </c>
    </row>
    <row r="1363" spans="1:10" x14ac:dyDescent="0.3">
      <c r="A1363" s="14" t="s">
        <v>1372</v>
      </c>
      <c r="B1363" s="15">
        <v>25.13</v>
      </c>
      <c r="C1363" s="15" t="str" cm="1">
        <f t="array" ref="C1363">_xlfn.IFS(Medical_Examinations!$B1363&gt;=30,"Obesity",Medical_Examinations!$B1363&gt;=25,"Overweight",Medical_Examinations!$B1363&gt;=18.5,"Normal Weight",TRUE,"Underweight")</f>
        <v>Overweight</v>
      </c>
      <c r="D1363" s="15">
        <v>8</v>
      </c>
      <c r="E1363" s="15" t="str" cm="1">
        <f t="array" ref="E1363">_xlfn.IFS(Medical_Examinations!$D1363&gt;6.5,"Diabetes",Medical_Examinations!$D1363&gt;5.7,"Prediabetes",TRUE,"Normal")</f>
        <v>Diabetes</v>
      </c>
      <c r="F1363" s="15" t="s">
        <v>10</v>
      </c>
      <c r="G1363" s="15" t="s">
        <v>9</v>
      </c>
      <c r="H1363" s="15" t="s">
        <v>9</v>
      </c>
      <c r="I1363" s="15">
        <v>1</v>
      </c>
      <c r="J1363" s="16" t="s">
        <v>9</v>
      </c>
    </row>
    <row r="1364" spans="1:10" x14ac:dyDescent="0.3">
      <c r="A1364" s="11" t="s">
        <v>1373</v>
      </c>
      <c r="B1364" s="12">
        <v>22.72</v>
      </c>
      <c r="C1364" s="12" t="str" cm="1">
        <f t="array" ref="C1364">_xlfn.IFS(Medical_Examinations!$B1364&gt;=30,"Obesity",Medical_Examinations!$B1364&gt;=25,"Overweight",Medical_Examinations!$B1364&gt;=18.5,"Normal Weight",TRUE,"Underweight")</f>
        <v>Normal Weight</v>
      </c>
      <c r="D1364" s="12">
        <v>9.9600000000000009</v>
      </c>
      <c r="E1364" s="12" t="str" cm="1">
        <f t="array" ref="E1364">_xlfn.IFS(Medical_Examinations!$D1364&gt;6.5,"Diabetes",Medical_Examinations!$D1364&gt;5.7,"Prediabetes",TRUE,"Normal")</f>
        <v>Diabetes</v>
      </c>
      <c r="F1364" s="12" t="s">
        <v>10</v>
      </c>
      <c r="G1364" s="12" t="s">
        <v>9</v>
      </c>
      <c r="H1364" s="12" t="s">
        <v>9</v>
      </c>
      <c r="I1364" s="12">
        <v>2</v>
      </c>
      <c r="J1364" s="13" t="s">
        <v>9</v>
      </c>
    </row>
    <row r="1365" spans="1:10" x14ac:dyDescent="0.3">
      <c r="A1365" s="14" t="s">
        <v>1374</v>
      </c>
      <c r="B1365" s="15">
        <v>32.6</v>
      </c>
      <c r="C1365" s="15" t="str" cm="1">
        <f t="array" ref="C1365">_xlfn.IFS(Medical_Examinations!$B1365&gt;=30,"Obesity",Medical_Examinations!$B1365&gt;=25,"Overweight",Medical_Examinations!$B1365&gt;=18.5,"Normal Weight",TRUE,"Underweight")</f>
        <v>Obesity</v>
      </c>
      <c r="D1365" s="15">
        <v>6.8</v>
      </c>
      <c r="E1365" s="15" t="str" cm="1">
        <f t="array" ref="E1365">_xlfn.IFS(Medical_Examinations!$D1365&gt;6.5,"Diabetes",Medical_Examinations!$D1365&gt;5.7,"Prediabetes",TRUE,"Normal")</f>
        <v>Diabetes</v>
      </c>
      <c r="F1365" s="15" t="s">
        <v>10</v>
      </c>
      <c r="G1365" s="15" t="s">
        <v>9</v>
      </c>
      <c r="H1365" s="15" t="s">
        <v>9</v>
      </c>
      <c r="I1365" s="15">
        <v>0</v>
      </c>
      <c r="J1365" s="16" t="s">
        <v>9</v>
      </c>
    </row>
    <row r="1366" spans="1:10" x14ac:dyDescent="0.3">
      <c r="A1366" s="11" t="s">
        <v>1375</v>
      </c>
      <c r="B1366" s="12">
        <v>17.28</v>
      </c>
      <c r="C1366" s="12" t="str" cm="1">
        <f t="array" ref="C1366">_xlfn.IFS(Medical_Examinations!$B1366&gt;=30,"Obesity",Medical_Examinations!$B1366&gt;=25,"Overweight",Medical_Examinations!$B1366&gt;=18.5,"Normal Weight",TRUE,"Underweight")</f>
        <v>Underweight</v>
      </c>
      <c r="D1366" s="12">
        <v>6.22</v>
      </c>
      <c r="E1366" s="12" t="str" cm="1">
        <f t="array" ref="E1366">_xlfn.IFS(Medical_Examinations!$D1366&gt;6.5,"Diabetes",Medical_Examinations!$D1366&gt;5.7,"Prediabetes",TRUE,"Normal")</f>
        <v>Prediabetes</v>
      </c>
      <c r="F1366" s="12" t="s">
        <v>10</v>
      </c>
      <c r="G1366" s="12" t="s">
        <v>9</v>
      </c>
      <c r="H1366" s="12" t="s">
        <v>9</v>
      </c>
      <c r="I1366" s="12">
        <v>2</v>
      </c>
      <c r="J1366" s="13" t="s">
        <v>9</v>
      </c>
    </row>
    <row r="1367" spans="1:10" x14ac:dyDescent="0.3">
      <c r="A1367" s="14" t="s">
        <v>1376</v>
      </c>
      <c r="B1367" s="15">
        <v>27.92</v>
      </c>
      <c r="C1367" s="15" t="str" cm="1">
        <f t="array" ref="C1367">_xlfn.IFS(Medical_Examinations!$B1367&gt;=30,"Obesity",Medical_Examinations!$B1367&gt;=25,"Overweight",Medical_Examinations!$B1367&gt;=18.5,"Normal Weight",TRUE,"Underweight")</f>
        <v>Overweight</v>
      </c>
      <c r="D1367" s="15">
        <v>5.79</v>
      </c>
      <c r="E1367" s="15" t="str" cm="1">
        <f t="array" ref="E1367">_xlfn.IFS(Medical_Examinations!$D1367&gt;6.5,"Diabetes",Medical_Examinations!$D1367&gt;5.7,"Prediabetes",TRUE,"Normal")</f>
        <v>Prediabetes</v>
      </c>
      <c r="F1367" s="15" t="s">
        <v>9</v>
      </c>
      <c r="G1367" s="15" t="s">
        <v>9</v>
      </c>
      <c r="H1367" s="15" t="s">
        <v>9</v>
      </c>
      <c r="I1367" s="15">
        <v>1</v>
      </c>
      <c r="J1367" s="16" t="s">
        <v>9</v>
      </c>
    </row>
    <row r="1368" spans="1:10" x14ac:dyDescent="0.3">
      <c r="A1368" s="11" t="s">
        <v>1377</v>
      </c>
      <c r="B1368" s="12">
        <v>38.284999999999997</v>
      </c>
      <c r="C1368" s="12" t="str" cm="1">
        <f t="array" ref="C1368">_xlfn.IFS(Medical_Examinations!$B1368&gt;=30,"Obesity",Medical_Examinations!$B1368&gt;=25,"Overweight",Medical_Examinations!$B1368&gt;=18.5,"Normal Weight",TRUE,"Underweight")</f>
        <v>Obesity</v>
      </c>
      <c r="D1368" s="12">
        <v>5.41</v>
      </c>
      <c r="E1368" s="12" t="str" cm="1">
        <f t="array" ref="E1368">_xlfn.IFS(Medical_Examinations!$D1368&gt;6.5,"Diabetes",Medical_Examinations!$D1368&gt;5.7,"Prediabetes",TRUE,"Normal")</f>
        <v>Normal</v>
      </c>
      <c r="F1368" s="12" t="s">
        <v>9</v>
      </c>
      <c r="G1368" s="12" t="s">
        <v>9</v>
      </c>
      <c r="H1368" s="12" t="s">
        <v>9</v>
      </c>
      <c r="I1368" s="12">
        <v>0</v>
      </c>
      <c r="J1368" s="13" t="s">
        <v>9</v>
      </c>
    </row>
    <row r="1369" spans="1:10" x14ac:dyDescent="0.3">
      <c r="A1369" s="14" t="s">
        <v>1378</v>
      </c>
      <c r="B1369" s="15">
        <v>16.48</v>
      </c>
      <c r="C1369" s="15" t="str" cm="1">
        <f t="array" ref="C1369">_xlfn.IFS(Medical_Examinations!$B1369&gt;=30,"Obesity",Medical_Examinations!$B1369&gt;=25,"Overweight",Medical_Examinations!$B1369&gt;=18.5,"Normal Weight",TRUE,"Underweight")</f>
        <v>Underweight</v>
      </c>
      <c r="D1369" s="15">
        <v>11.05</v>
      </c>
      <c r="E1369" s="15" t="str" cm="1">
        <f t="array" ref="E1369">_xlfn.IFS(Medical_Examinations!$D1369&gt;6.5,"Diabetes",Medical_Examinations!$D1369&gt;5.7,"Prediabetes",TRUE,"Normal")</f>
        <v>Diabetes</v>
      </c>
      <c r="F1369" s="15" t="s">
        <v>9</v>
      </c>
      <c r="G1369" s="15" t="s">
        <v>9</v>
      </c>
      <c r="H1369" s="15" t="s">
        <v>9</v>
      </c>
      <c r="I1369" s="15">
        <v>0</v>
      </c>
      <c r="J1369" s="16" t="s">
        <v>9</v>
      </c>
    </row>
    <row r="1370" spans="1:10" x14ac:dyDescent="0.3">
      <c r="A1370" s="11" t="s">
        <v>1379</v>
      </c>
      <c r="B1370" s="12">
        <v>38.57</v>
      </c>
      <c r="C1370" s="12" t="str" cm="1">
        <f t="array" ref="C1370">_xlfn.IFS(Medical_Examinations!$B1370&gt;=30,"Obesity",Medical_Examinations!$B1370&gt;=25,"Overweight",Medical_Examinations!$B1370&gt;=18.5,"Normal Weight",TRUE,"Underweight")</f>
        <v>Obesity</v>
      </c>
      <c r="D1370" s="12">
        <v>6.27</v>
      </c>
      <c r="E1370" s="12" t="str" cm="1">
        <f t="array" ref="E1370">_xlfn.IFS(Medical_Examinations!$D1370&gt;6.5,"Diabetes",Medical_Examinations!$D1370&gt;5.7,"Prediabetes",TRUE,"Normal")</f>
        <v>Prediabetes</v>
      </c>
      <c r="F1370" s="12" t="s">
        <v>9</v>
      </c>
      <c r="G1370" s="12" t="s">
        <v>9</v>
      </c>
      <c r="H1370" s="12" t="s">
        <v>9</v>
      </c>
      <c r="I1370" s="12">
        <v>0</v>
      </c>
      <c r="J1370" s="13" t="s">
        <v>9</v>
      </c>
    </row>
    <row r="1371" spans="1:10" x14ac:dyDescent="0.3">
      <c r="A1371" s="14" t="s">
        <v>1380</v>
      </c>
      <c r="B1371" s="15">
        <v>43.85</v>
      </c>
      <c r="C1371" s="15" t="str" cm="1">
        <f t="array" ref="C1371">_xlfn.IFS(Medical_Examinations!$B1371&gt;=30,"Obesity",Medical_Examinations!$B1371&gt;=25,"Overweight",Medical_Examinations!$B1371&gt;=18.5,"Normal Weight",TRUE,"Underweight")</f>
        <v>Obesity</v>
      </c>
      <c r="D1371" s="15">
        <v>4.7699999999999996</v>
      </c>
      <c r="E1371" s="15" t="str" cm="1">
        <f t="array" ref="E1371">_xlfn.IFS(Medical_Examinations!$D1371&gt;6.5,"Diabetes",Medical_Examinations!$D1371&gt;5.7,"Prediabetes",TRUE,"Normal")</f>
        <v>Normal</v>
      </c>
      <c r="F1371" s="15" t="s">
        <v>10</v>
      </c>
      <c r="G1371" s="15" t="s">
        <v>9</v>
      </c>
      <c r="H1371" s="15" t="s">
        <v>9</v>
      </c>
      <c r="I1371" s="15">
        <v>0</v>
      </c>
      <c r="J1371" s="16" t="s">
        <v>9</v>
      </c>
    </row>
    <row r="1372" spans="1:10" x14ac:dyDescent="0.3">
      <c r="A1372" s="11" t="s">
        <v>1381</v>
      </c>
      <c r="B1372" s="12">
        <v>30.11</v>
      </c>
      <c r="C1372" s="12" t="str" cm="1">
        <f t="array" ref="C1372">_xlfn.IFS(Medical_Examinations!$B1372&gt;=30,"Obesity",Medical_Examinations!$B1372&gt;=25,"Overweight",Medical_Examinations!$B1372&gt;=18.5,"Normal Weight",TRUE,"Underweight")</f>
        <v>Obesity</v>
      </c>
      <c r="D1372" s="12">
        <v>4.08</v>
      </c>
      <c r="E1372" s="12" t="str" cm="1">
        <f t="array" ref="E1372">_xlfn.IFS(Medical_Examinations!$D1372&gt;6.5,"Diabetes",Medical_Examinations!$D1372&gt;5.7,"Prediabetes",TRUE,"Normal")</f>
        <v>Normal</v>
      </c>
      <c r="F1372" s="12" t="s">
        <v>9</v>
      </c>
      <c r="G1372" s="12" t="s">
        <v>9</v>
      </c>
      <c r="H1372" s="12" t="s">
        <v>9</v>
      </c>
      <c r="I1372" s="12">
        <v>0</v>
      </c>
      <c r="J1372" s="13" t="s">
        <v>9</v>
      </c>
    </row>
    <row r="1373" spans="1:10" x14ac:dyDescent="0.3">
      <c r="A1373" s="14" t="s">
        <v>1382</v>
      </c>
      <c r="B1373" s="15">
        <v>31.59</v>
      </c>
      <c r="C1373" s="15" t="str" cm="1">
        <f t="array" ref="C1373">_xlfn.IFS(Medical_Examinations!$B1373&gt;=30,"Obesity",Medical_Examinations!$B1373&gt;=25,"Overweight",Medical_Examinations!$B1373&gt;=18.5,"Normal Weight",TRUE,"Underweight")</f>
        <v>Obesity</v>
      </c>
      <c r="D1373" s="15">
        <v>6.01</v>
      </c>
      <c r="E1373" s="15" t="str" cm="1">
        <f t="array" ref="E1373">_xlfn.IFS(Medical_Examinations!$D1373&gt;6.5,"Diabetes",Medical_Examinations!$D1373&gt;5.7,"Prediabetes",TRUE,"Normal")</f>
        <v>Prediabetes</v>
      </c>
      <c r="F1373" s="15" t="s">
        <v>9</v>
      </c>
      <c r="G1373" s="15" t="s">
        <v>9</v>
      </c>
      <c r="H1373" s="15" t="s">
        <v>9</v>
      </c>
      <c r="I1373" s="15">
        <v>0</v>
      </c>
      <c r="J1373" s="16" t="s">
        <v>9</v>
      </c>
    </row>
    <row r="1374" spans="1:10" x14ac:dyDescent="0.3">
      <c r="A1374" s="11" t="s">
        <v>1383</v>
      </c>
      <c r="B1374" s="12">
        <v>40.15</v>
      </c>
      <c r="C1374" s="12" t="str" cm="1">
        <f t="array" ref="C1374">_xlfn.IFS(Medical_Examinations!$B1374&gt;=30,"Obesity",Medical_Examinations!$B1374&gt;=25,"Overweight",Medical_Examinations!$B1374&gt;=18.5,"Normal Weight",TRUE,"Underweight")</f>
        <v>Obesity</v>
      </c>
      <c r="D1374" s="12">
        <v>11.84</v>
      </c>
      <c r="E1374" s="12" t="str" cm="1">
        <f t="array" ref="E1374">_xlfn.IFS(Medical_Examinations!$D1374&gt;6.5,"Diabetes",Medical_Examinations!$D1374&gt;5.7,"Prediabetes",TRUE,"Normal")</f>
        <v>Diabetes</v>
      </c>
      <c r="F1374" s="12" t="s">
        <v>9</v>
      </c>
      <c r="G1374" s="12" t="s">
        <v>9</v>
      </c>
      <c r="H1374" s="12" t="s">
        <v>9</v>
      </c>
      <c r="I1374" s="12">
        <v>0</v>
      </c>
      <c r="J1374" s="13" t="s">
        <v>9</v>
      </c>
    </row>
    <row r="1375" spans="1:10" x14ac:dyDescent="0.3">
      <c r="A1375" s="14" t="s">
        <v>1384</v>
      </c>
      <c r="B1375" s="15">
        <v>40.700000000000003</v>
      </c>
      <c r="C1375" s="15" t="str" cm="1">
        <f t="array" ref="C1375">_xlfn.IFS(Medical_Examinations!$B1375&gt;=30,"Obesity",Medical_Examinations!$B1375&gt;=25,"Overweight",Medical_Examinations!$B1375&gt;=18.5,"Normal Weight",TRUE,"Underweight")</f>
        <v>Obesity</v>
      </c>
      <c r="D1375" s="15">
        <v>6.27</v>
      </c>
      <c r="E1375" s="15" t="str" cm="1">
        <f t="array" ref="E1375">_xlfn.IFS(Medical_Examinations!$D1375&gt;6.5,"Diabetes",Medical_Examinations!$D1375&gt;5.7,"Prediabetes",TRUE,"Normal")</f>
        <v>Prediabetes</v>
      </c>
      <c r="F1375" s="15" t="s">
        <v>10</v>
      </c>
      <c r="G1375" s="15" t="s">
        <v>9</v>
      </c>
      <c r="H1375" s="15" t="s">
        <v>19</v>
      </c>
      <c r="I1375" s="15">
        <v>1</v>
      </c>
      <c r="J1375" s="16" t="s">
        <v>9</v>
      </c>
    </row>
    <row r="1376" spans="1:10" x14ac:dyDescent="0.3">
      <c r="A1376" s="11" t="s">
        <v>1385</v>
      </c>
      <c r="B1376" s="12">
        <v>40.76</v>
      </c>
      <c r="C1376" s="12" t="str" cm="1">
        <f t="array" ref="C1376">_xlfn.IFS(Medical_Examinations!$B1376&gt;=30,"Obesity",Medical_Examinations!$B1376&gt;=25,"Overweight",Medical_Examinations!$B1376&gt;=18.5,"Normal Weight",TRUE,"Underweight")</f>
        <v>Obesity</v>
      </c>
      <c r="D1376" s="12">
        <v>5.28</v>
      </c>
      <c r="E1376" s="12" t="str" cm="1">
        <f t="array" ref="E1376">_xlfn.IFS(Medical_Examinations!$D1376&gt;6.5,"Diabetes",Medical_Examinations!$D1376&gt;5.7,"Prediabetes",TRUE,"Normal")</f>
        <v>Normal</v>
      </c>
      <c r="F1376" s="12" t="s">
        <v>9</v>
      </c>
      <c r="G1376" s="12" t="s">
        <v>9</v>
      </c>
      <c r="H1376" s="12" t="s">
        <v>9</v>
      </c>
      <c r="I1376" s="12">
        <v>0</v>
      </c>
      <c r="J1376" s="13" t="s">
        <v>9</v>
      </c>
    </row>
    <row r="1377" spans="1:10" x14ac:dyDescent="0.3">
      <c r="A1377" s="14" t="s">
        <v>1386</v>
      </c>
      <c r="B1377" s="15">
        <v>29.7</v>
      </c>
      <c r="C1377" s="15" t="str" cm="1">
        <f t="array" ref="C1377">_xlfn.IFS(Medical_Examinations!$B1377&gt;=30,"Obesity",Medical_Examinations!$B1377&gt;=25,"Overweight",Medical_Examinations!$B1377&gt;=18.5,"Normal Weight",TRUE,"Underweight")</f>
        <v>Overweight</v>
      </c>
      <c r="D1377" s="15">
        <v>7.03</v>
      </c>
      <c r="E1377" s="15" t="str" cm="1">
        <f t="array" ref="E1377">_xlfn.IFS(Medical_Examinations!$D1377&gt;6.5,"Diabetes",Medical_Examinations!$D1377&gt;5.7,"Prediabetes",TRUE,"Normal")</f>
        <v>Diabetes</v>
      </c>
      <c r="F1377" s="15" t="s">
        <v>9</v>
      </c>
      <c r="G1377" s="15" t="s">
        <v>9</v>
      </c>
      <c r="H1377" s="15" t="s">
        <v>9</v>
      </c>
      <c r="I1377" s="15">
        <v>0</v>
      </c>
      <c r="J1377" s="16" t="s">
        <v>9</v>
      </c>
    </row>
    <row r="1378" spans="1:10" x14ac:dyDescent="0.3">
      <c r="A1378" s="11" t="s">
        <v>1387</v>
      </c>
      <c r="B1378" s="12">
        <v>40.58</v>
      </c>
      <c r="C1378" s="12" t="str" cm="1">
        <f t="array" ref="C1378">_xlfn.IFS(Medical_Examinations!$B1378&gt;=30,"Obesity",Medical_Examinations!$B1378&gt;=25,"Overweight",Medical_Examinations!$B1378&gt;=18.5,"Normal Weight",TRUE,"Underweight")</f>
        <v>Obesity</v>
      </c>
      <c r="D1378" s="12">
        <v>5.32</v>
      </c>
      <c r="E1378" s="12" t="str" cm="1">
        <f t="array" ref="E1378">_xlfn.IFS(Medical_Examinations!$D1378&gt;6.5,"Diabetes",Medical_Examinations!$D1378&gt;5.7,"Prediabetes",TRUE,"Normal")</f>
        <v>Normal</v>
      </c>
      <c r="F1378" s="12" t="s">
        <v>10</v>
      </c>
      <c r="G1378" s="12" t="s">
        <v>9</v>
      </c>
      <c r="H1378" s="12" t="s">
        <v>19</v>
      </c>
      <c r="I1378" s="12">
        <v>1</v>
      </c>
      <c r="J1378" s="13" t="s">
        <v>9</v>
      </c>
    </row>
    <row r="1379" spans="1:10" x14ac:dyDescent="0.3">
      <c r="A1379" s="14" t="s">
        <v>1388</v>
      </c>
      <c r="B1379" s="15">
        <v>33.06</v>
      </c>
      <c r="C1379" s="15" t="str" cm="1">
        <f t="array" ref="C1379">_xlfn.IFS(Medical_Examinations!$B1379&gt;=30,"Obesity",Medical_Examinations!$B1379&gt;=25,"Overweight",Medical_Examinations!$B1379&gt;=18.5,"Normal Weight",TRUE,"Underweight")</f>
        <v>Obesity</v>
      </c>
      <c r="D1379" s="15">
        <v>9.59</v>
      </c>
      <c r="E1379" s="15" t="str" cm="1">
        <f t="array" ref="E1379">_xlfn.IFS(Medical_Examinations!$D1379&gt;6.5,"Diabetes",Medical_Examinations!$D1379&gt;5.7,"Prediabetes",TRUE,"Normal")</f>
        <v>Diabetes</v>
      </c>
      <c r="F1379" s="15" t="s">
        <v>10</v>
      </c>
      <c r="G1379" s="15" t="s">
        <v>9</v>
      </c>
      <c r="H1379" s="15" t="s">
        <v>9</v>
      </c>
      <c r="I1379" s="15">
        <v>0</v>
      </c>
      <c r="J1379" s="16" t="s">
        <v>9</v>
      </c>
    </row>
    <row r="1380" spans="1:10" x14ac:dyDescent="0.3">
      <c r="A1380" s="11" t="s">
        <v>1389</v>
      </c>
      <c r="B1380" s="12">
        <v>26.62</v>
      </c>
      <c r="C1380" s="12" t="str" cm="1">
        <f t="array" ref="C1380">_xlfn.IFS(Medical_Examinations!$B1380&gt;=30,"Obesity",Medical_Examinations!$B1380&gt;=25,"Overweight",Medical_Examinations!$B1380&gt;=18.5,"Normal Weight",TRUE,"Underweight")</f>
        <v>Overweight</v>
      </c>
      <c r="D1380" s="12">
        <v>6.15</v>
      </c>
      <c r="E1380" s="12" t="str" cm="1">
        <f t="array" ref="E1380">_xlfn.IFS(Medical_Examinations!$D1380&gt;6.5,"Diabetes",Medical_Examinations!$D1380&gt;5.7,"Prediabetes",TRUE,"Normal")</f>
        <v>Prediabetes</v>
      </c>
      <c r="F1380" s="12" t="s">
        <v>10</v>
      </c>
      <c r="G1380" s="12" t="s">
        <v>9</v>
      </c>
      <c r="H1380" s="12" t="s">
        <v>9</v>
      </c>
      <c r="I1380" s="12">
        <v>0</v>
      </c>
      <c r="J1380" s="13" t="s">
        <v>9</v>
      </c>
    </row>
    <row r="1381" spans="1:10" x14ac:dyDescent="0.3">
      <c r="A1381" s="14" t="s">
        <v>1390</v>
      </c>
      <c r="B1381" s="15">
        <v>37.1</v>
      </c>
      <c r="C1381" s="15" t="str" cm="1">
        <f t="array" ref="C1381">_xlfn.IFS(Medical_Examinations!$B1381&gt;=30,"Obesity",Medical_Examinations!$B1381&gt;=25,"Overweight",Medical_Examinations!$B1381&gt;=18.5,"Normal Weight",TRUE,"Underweight")</f>
        <v>Obesity</v>
      </c>
      <c r="D1381" s="15">
        <v>11.08</v>
      </c>
      <c r="E1381" s="15" t="str" cm="1">
        <f t="array" ref="E1381">_xlfn.IFS(Medical_Examinations!$D1381&gt;6.5,"Diabetes",Medical_Examinations!$D1381&gt;5.7,"Prediabetes",TRUE,"Normal")</f>
        <v>Diabetes</v>
      </c>
      <c r="F1381" s="15" t="s">
        <v>9</v>
      </c>
      <c r="G1381" s="15" t="s">
        <v>9</v>
      </c>
      <c r="H1381" s="15" t="s">
        <v>9</v>
      </c>
      <c r="I1381" s="15">
        <v>0</v>
      </c>
      <c r="J1381" s="16" t="s">
        <v>9</v>
      </c>
    </row>
    <row r="1382" spans="1:10" x14ac:dyDescent="0.3">
      <c r="A1382" s="11" t="s">
        <v>1391</v>
      </c>
      <c r="B1382" s="12">
        <v>18.28</v>
      </c>
      <c r="C1382" s="12" t="str" cm="1">
        <f t="array" ref="C1382">_xlfn.IFS(Medical_Examinations!$B1382&gt;=30,"Obesity",Medical_Examinations!$B1382&gt;=25,"Overweight",Medical_Examinations!$B1382&gt;=18.5,"Normal Weight",TRUE,"Underweight")</f>
        <v>Underweight</v>
      </c>
      <c r="D1382" s="12">
        <v>7.95</v>
      </c>
      <c r="E1382" s="12" t="str" cm="1">
        <f t="array" ref="E1382">_xlfn.IFS(Medical_Examinations!$D1382&gt;6.5,"Diabetes",Medical_Examinations!$D1382&gt;5.7,"Prediabetes",TRUE,"Normal")</f>
        <v>Diabetes</v>
      </c>
      <c r="F1382" s="12" t="s">
        <v>9</v>
      </c>
      <c r="G1382" s="12" t="s">
        <v>9</v>
      </c>
      <c r="H1382" s="12" t="s">
        <v>9</v>
      </c>
      <c r="I1382" s="12">
        <v>0</v>
      </c>
      <c r="J1382" s="13" t="s">
        <v>9</v>
      </c>
    </row>
    <row r="1383" spans="1:10" x14ac:dyDescent="0.3">
      <c r="A1383" s="14" t="s">
        <v>1392</v>
      </c>
      <c r="B1383" s="15">
        <v>35.814999999999998</v>
      </c>
      <c r="C1383" s="15" t="str" cm="1">
        <f t="array" ref="C1383">_xlfn.IFS(Medical_Examinations!$B1383&gt;=30,"Obesity",Medical_Examinations!$B1383&gt;=25,"Overweight",Medical_Examinations!$B1383&gt;=18.5,"Normal Weight",TRUE,"Underweight")</f>
        <v>Obesity</v>
      </c>
      <c r="D1383" s="15">
        <v>6.23</v>
      </c>
      <c r="E1383" s="15" t="str" cm="1">
        <f t="array" ref="E1383">_xlfn.IFS(Medical_Examinations!$D1383&gt;6.5,"Diabetes",Medical_Examinations!$D1383&gt;5.7,"Prediabetes",TRUE,"Normal")</f>
        <v>Prediabetes</v>
      </c>
      <c r="F1383" s="15" t="s">
        <v>9</v>
      </c>
      <c r="G1383" s="15" t="s">
        <v>9</v>
      </c>
      <c r="H1383" s="15" t="s">
        <v>9</v>
      </c>
      <c r="I1383" s="15">
        <v>0</v>
      </c>
      <c r="J1383" s="16" t="s">
        <v>9</v>
      </c>
    </row>
    <row r="1384" spans="1:10" x14ac:dyDescent="0.3">
      <c r="A1384" s="11" t="s">
        <v>1393</v>
      </c>
      <c r="B1384" s="12">
        <v>30.69</v>
      </c>
      <c r="C1384" s="12" t="str" cm="1">
        <f t="array" ref="C1384">_xlfn.IFS(Medical_Examinations!$B1384&gt;=30,"Obesity",Medical_Examinations!$B1384&gt;=25,"Overweight",Medical_Examinations!$B1384&gt;=18.5,"Normal Weight",TRUE,"Underweight")</f>
        <v>Obesity</v>
      </c>
      <c r="D1384" s="12">
        <v>6.5</v>
      </c>
      <c r="E1384" s="12" t="str" cm="1">
        <f t="array" ref="E1384">_xlfn.IFS(Medical_Examinations!$D1384&gt;6.5,"Diabetes",Medical_Examinations!$D1384&gt;5.7,"Prediabetes",TRUE,"Normal")</f>
        <v>Prediabetes</v>
      </c>
      <c r="F1384" s="12" t="s">
        <v>9</v>
      </c>
      <c r="G1384" s="12" t="s">
        <v>9</v>
      </c>
      <c r="H1384" s="12" t="s">
        <v>9</v>
      </c>
      <c r="I1384" s="12">
        <v>0</v>
      </c>
      <c r="J1384" s="13" t="s">
        <v>9</v>
      </c>
    </row>
    <row r="1385" spans="1:10" x14ac:dyDescent="0.3">
      <c r="A1385" s="14" t="s">
        <v>1394</v>
      </c>
      <c r="B1385" s="15">
        <v>26.125</v>
      </c>
      <c r="C1385" s="15" t="str" cm="1">
        <f t="array" ref="C1385">_xlfn.IFS(Medical_Examinations!$B1385&gt;=30,"Obesity",Medical_Examinations!$B1385&gt;=25,"Overweight",Medical_Examinations!$B1385&gt;=18.5,"Normal Weight",TRUE,"Underweight")</f>
        <v>Overweight</v>
      </c>
      <c r="D1385" s="15">
        <v>5.22</v>
      </c>
      <c r="E1385" s="15" t="str" cm="1">
        <f t="array" ref="E1385">_xlfn.IFS(Medical_Examinations!$D1385&gt;6.5,"Diabetes",Medical_Examinations!$D1385&gt;5.7,"Prediabetes",TRUE,"Normal")</f>
        <v>Normal</v>
      </c>
      <c r="F1385" s="15" t="s">
        <v>9</v>
      </c>
      <c r="G1385" s="15" t="s">
        <v>9</v>
      </c>
      <c r="H1385" s="15" t="s">
        <v>9</v>
      </c>
      <c r="I1385" s="15">
        <v>0</v>
      </c>
      <c r="J1385" s="16" t="s">
        <v>9</v>
      </c>
    </row>
    <row r="1386" spans="1:10" x14ac:dyDescent="0.3">
      <c r="A1386" s="11" t="s">
        <v>1395</v>
      </c>
      <c r="B1386" s="12">
        <v>34.58</v>
      </c>
      <c r="C1386" s="12" t="str" cm="1">
        <f t="array" ref="C1386">_xlfn.IFS(Medical_Examinations!$B1386&gt;=30,"Obesity",Medical_Examinations!$B1386&gt;=25,"Overweight",Medical_Examinations!$B1386&gt;=18.5,"Normal Weight",TRUE,"Underweight")</f>
        <v>Obesity</v>
      </c>
      <c r="D1386" s="12">
        <v>6.3</v>
      </c>
      <c r="E1386" s="12" t="str" cm="1">
        <f t="array" ref="E1386">_xlfn.IFS(Medical_Examinations!$D1386&gt;6.5,"Diabetes",Medical_Examinations!$D1386&gt;5.7,"Prediabetes",TRUE,"Normal")</f>
        <v>Prediabetes</v>
      </c>
      <c r="F1386" s="12" t="s">
        <v>9</v>
      </c>
      <c r="G1386" s="12" t="s">
        <v>9</v>
      </c>
      <c r="H1386" s="12" t="s">
        <v>19</v>
      </c>
      <c r="I1386" s="12">
        <v>1</v>
      </c>
      <c r="J1386" s="13" t="s">
        <v>9</v>
      </c>
    </row>
    <row r="1387" spans="1:10" x14ac:dyDescent="0.3">
      <c r="A1387" s="14" t="s">
        <v>1396</v>
      </c>
      <c r="B1387" s="15">
        <v>27.4</v>
      </c>
      <c r="C1387" s="15" t="str" cm="1">
        <f t="array" ref="C1387">_xlfn.IFS(Medical_Examinations!$B1387&gt;=30,"Obesity",Medical_Examinations!$B1387&gt;=25,"Overweight",Medical_Examinations!$B1387&gt;=18.5,"Normal Weight",TRUE,"Underweight")</f>
        <v>Overweight</v>
      </c>
      <c r="D1387" s="15">
        <v>8.84</v>
      </c>
      <c r="E1387" s="15" t="str" cm="1">
        <f t="array" ref="E1387">_xlfn.IFS(Medical_Examinations!$D1387&gt;6.5,"Diabetes",Medical_Examinations!$D1387&gt;5.7,"Prediabetes",TRUE,"Normal")</f>
        <v>Diabetes</v>
      </c>
      <c r="F1387" s="15" t="s">
        <v>9</v>
      </c>
      <c r="G1387" s="15" t="s">
        <v>9</v>
      </c>
      <c r="H1387" s="15" t="s">
        <v>9</v>
      </c>
      <c r="I1387" s="15">
        <v>0</v>
      </c>
      <c r="J1387" s="16" t="s">
        <v>9</v>
      </c>
    </row>
    <row r="1388" spans="1:10" x14ac:dyDescent="0.3">
      <c r="A1388" s="11" t="s">
        <v>1397</v>
      </c>
      <c r="B1388" s="12">
        <v>27.53</v>
      </c>
      <c r="C1388" s="12" t="str" cm="1">
        <f t="array" ref="C1388">_xlfn.IFS(Medical_Examinations!$B1388&gt;=30,"Obesity",Medical_Examinations!$B1388&gt;=25,"Overweight",Medical_Examinations!$B1388&gt;=18.5,"Normal Weight",TRUE,"Underweight")</f>
        <v>Overweight</v>
      </c>
      <c r="D1388" s="12">
        <v>4.1100000000000003</v>
      </c>
      <c r="E1388" s="12" t="str" cm="1">
        <f t="array" ref="E1388">_xlfn.IFS(Medical_Examinations!$D1388&gt;6.5,"Diabetes",Medical_Examinations!$D1388&gt;5.7,"Prediabetes",TRUE,"Normal")</f>
        <v>Normal</v>
      </c>
      <c r="F1388" s="12" t="s">
        <v>9</v>
      </c>
      <c r="G1388" s="12" t="s">
        <v>9</v>
      </c>
      <c r="H1388" s="12" t="s">
        <v>9</v>
      </c>
      <c r="I1388" s="12">
        <v>1</v>
      </c>
      <c r="J1388" s="13" t="s">
        <v>9</v>
      </c>
    </row>
    <row r="1389" spans="1:10" x14ac:dyDescent="0.3">
      <c r="A1389" s="14" t="s">
        <v>1398</v>
      </c>
      <c r="B1389" s="15">
        <v>33</v>
      </c>
      <c r="C1389" s="15" t="str" cm="1">
        <f t="array" ref="C1389">_xlfn.IFS(Medical_Examinations!$B1389&gt;=30,"Obesity",Medical_Examinations!$B1389&gt;=25,"Overweight",Medical_Examinations!$B1389&gt;=18.5,"Normal Weight",TRUE,"Underweight")</f>
        <v>Obesity</v>
      </c>
      <c r="D1389" s="15">
        <v>4.57</v>
      </c>
      <c r="E1389" s="15" t="str" cm="1">
        <f t="array" ref="E1389">_xlfn.IFS(Medical_Examinations!$D1389&gt;6.5,"Diabetes",Medical_Examinations!$D1389&gt;5.7,"Prediabetes",TRUE,"Normal")</f>
        <v>Normal</v>
      </c>
      <c r="F1389" s="15" t="s">
        <v>9</v>
      </c>
      <c r="G1389" s="15" t="s">
        <v>9</v>
      </c>
      <c r="H1389" s="15" t="s">
        <v>9</v>
      </c>
      <c r="I1389" s="15">
        <v>0</v>
      </c>
      <c r="J1389" s="16" t="s">
        <v>9</v>
      </c>
    </row>
    <row r="1390" spans="1:10" x14ac:dyDescent="0.3">
      <c r="A1390" s="11" t="s">
        <v>1399</v>
      </c>
      <c r="B1390" s="12">
        <v>25.78</v>
      </c>
      <c r="C1390" s="12" t="str" cm="1">
        <f t="array" ref="C1390">_xlfn.IFS(Medical_Examinations!$B1390&gt;=30,"Obesity",Medical_Examinations!$B1390&gt;=25,"Overweight",Medical_Examinations!$B1390&gt;=18.5,"Normal Weight",TRUE,"Underweight")</f>
        <v>Overweight</v>
      </c>
      <c r="D1390" s="12">
        <v>11.06</v>
      </c>
      <c r="E1390" s="12" t="str" cm="1">
        <f t="array" ref="E1390">_xlfn.IFS(Medical_Examinations!$D1390&gt;6.5,"Diabetes",Medical_Examinations!$D1390&gt;5.7,"Prediabetes",TRUE,"Normal")</f>
        <v>Diabetes</v>
      </c>
      <c r="F1390" s="12" t="s">
        <v>10</v>
      </c>
      <c r="G1390" s="12" t="s">
        <v>9</v>
      </c>
      <c r="H1390" s="12" t="s">
        <v>9</v>
      </c>
      <c r="I1390" s="12">
        <v>0</v>
      </c>
      <c r="J1390" s="13" t="s">
        <v>9</v>
      </c>
    </row>
    <row r="1391" spans="1:10" x14ac:dyDescent="0.3">
      <c r="A1391" s="14" t="s">
        <v>1400</v>
      </c>
      <c r="B1391" s="15">
        <v>22.66</v>
      </c>
      <c r="C1391" s="15" t="str" cm="1">
        <f t="array" ref="C1391">_xlfn.IFS(Medical_Examinations!$B1391&gt;=30,"Obesity",Medical_Examinations!$B1391&gt;=25,"Overweight",Medical_Examinations!$B1391&gt;=18.5,"Normal Weight",TRUE,"Underweight")</f>
        <v>Normal Weight</v>
      </c>
      <c r="D1391" s="15">
        <v>10.68</v>
      </c>
      <c r="E1391" s="15" t="str" cm="1">
        <f t="array" ref="E1391">_xlfn.IFS(Medical_Examinations!$D1391&gt;6.5,"Diabetes",Medical_Examinations!$D1391&gt;5.7,"Prediabetes",TRUE,"Normal")</f>
        <v>Diabetes</v>
      </c>
      <c r="F1391" s="15" t="s">
        <v>9</v>
      </c>
      <c r="G1391" s="15" t="s">
        <v>9</v>
      </c>
      <c r="H1391" s="15" t="s">
        <v>9</v>
      </c>
      <c r="I1391" s="15">
        <v>0</v>
      </c>
      <c r="J1391" s="16" t="s">
        <v>9</v>
      </c>
    </row>
    <row r="1392" spans="1:10" x14ac:dyDescent="0.3">
      <c r="A1392" s="11" t="s">
        <v>1401</v>
      </c>
      <c r="B1392" s="12">
        <v>38.81</v>
      </c>
      <c r="C1392" s="12" t="str" cm="1">
        <f t="array" ref="C1392">_xlfn.IFS(Medical_Examinations!$B1392&gt;=30,"Obesity",Medical_Examinations!$B1392&gt;=25,"Overweight",Medical_Examinations!$B1392&gt;=18.5,"Normal Weight",TRUE,"Underweight")</f>
        <v>Obesity</v>
      </c>
      <c r="D1392" s="12">
        <v>6.14</v>
      </c>
      <c r="E1392" s="12" t="str" cm="1">
        <f t="array" ref="E1392">_xlfn.IFS(Medical_Examinations!$D1392&gt;6.5,"Diabetes",Medical_Examinations!$D1392&gt;5.7,"Prediabetes",TRUE,"Normal")</f>
        <v>Prediabetes</v>
      </c>
      <c r="F1392" s="12" t="s">
        <v>10</v>
      </c>
      <c r="G1392" s="12" t="s">
        <v>9</v>
      </c>
      <c r="H1392" s="12" t="s">
        <v>9</v>
      </c>
      <c r="I1392" s="12">
        <v>1</v>
      </c>
      <c r="J1392" s="13" t="s">
        <v>9</v>
      </c>
    </row>
    <row r="1393" spans="1:10" x14ac:dyDescent="0.3">
      <c r="A1393" s="14" t="s">
        <v>1402</v>
      </c>
      <c r="B1393" s="15">
        <v>38.51</v>
      </c>
      <c r="C1393" s="15" t="str" cm="1">
        <f t="array" ref="C1393">_xlfn.IFS(Medical_Examinations!$B1393&gt;=30,"Obesity",Medical_Examinations!$B1393&gt;=25,"Overweight",Medical_Examinations!$B1393&gt;=18.5,"Normal Weight",TRUE,"Underweight")</f>
        <v>Obesity</v>
      </c>
      <c r="D1393" s="15">
        <v>5.45</v>
      </c>
      <c r="E1393" s="15" t="str" cm="1">
        <f t="array" ref="E1393">_xlfn.IFS(Medical_Examinations!$D1393&gt;6.5,"Diabetes",Medical_Examinations!$D1393&gt;5.7,"Prediabetes",TRUE,"Normal")</f>
        <v>Normal</v>
      </c>
      <c r="F1393" s="15" t="s">
        <v>10</v>
      </c>
      <c r="G1393" s="15" t="s">
        <v>9</v>
      </c>
      <c r="H1393" s="15" t="s">
        <v>9</v>
      </c>
      <c r="I1393" s="15">
        <v>0</v>
      </c>
      <c r="J1393" s="16" t="s">
        <v>9</v>
      </c>
    </row>
    <row r="1394" spans="1:10" x14ac:dyDescent="0.3">
      <c r="A1394" s="11" t="s">
        <v>1403</v>
      </c>
      <c r="B1394" s="12">
        <v>22.98</v>
      </c>
      <c r="C1394" s="12" t="str" cm="1">
        <f t="array" ref="C1394">_xlfn.IFS(Medical_Examinations!$B1394&gt;=30,"Obesity",Medical_Examinations!$B1394&gt;=25,"Overweight",Medical_Examinations!$B1394&gt;=18.5,"Normal Weight",TRUE,"Underweight")</f>
        <v>Normal Weight</v>
      </c>
      <c r="D1394" s="12">
        <v>6.14</v>
      </c>
      <c r="E1394" s="12" t="str" cm="1">
        <f t="array" ref="E1394">_xlfn.IFS(Medical_Examinations!$D1394&gt;6.5,"Diabetes",Medical_Examinations!$D1394&gt;5.7,"Prediabetes",TRUE,"Normal")</f>
        <v>Prediabetes</v>
      </c>
      <c r="F1394" s="12" t="s">
        <v>10</v>
      </c>
      <c r="G1394" s="12" t="s">
        <v>9</v>
      </c>
      <c r="H1394" s="12" t="s">
        <v>9</v>
      </c>
      <c r="I1394" s="12">
        <v>0</v>
      </c>
      <c r="J1394" s="13" t="s">
        <v>9</v>
      </c>
    </row>
    <row r="1395" spans="1:10" x14ac:dyDescent="0.3">
      <c r="A1395" s="14" t="s">
        <v>1404</v>
      </c>
      <c r="B1395" s="15">
        <v>15.65</v>
      </c>
      <c r="C1395" s="15" t="str" cm="1">
        <f t="array" ref="C1395">_xlfn.IFS(Medical_Examinations!$B1395&gt;=30,"Obesity",Medical_Examinations!$B1395&gt;=25,"Overweight",Medical_Examinations!$B1395&gt;=18.5,"Normal Weight",TRUE,"Underweight")</f>
        <v>Underweight</v>
      </c>
      <c r="D1395" s="15">
        <v>7.85</v>
      </c>
      <c r="E1395" s="15" t="str" cm="1">
        <f t="array" ref="E1395">_xlfn.IFS(Medical_Examinations!$D1395&gt;6.5,"Diabetes",Medical_Examinations!$D1395&gt;5.7,"Prediabetes",TRUE,"Normal")</f>
        <v>Diabetes</v>
      </c>
      <c r="F1395" s="15" t="s">
        <v>9</v>
      </c>
      <c r="G1395" s="15" t="s">
        <v>9</v>
      </c>
      <c r="H1395" s="15" t="s">
        <v>9</v>
      </c>
      <c r="I1395" s="15">
        <v>0</v>
      </c>
      <c r="J1395" s="16" t="s">
        <v>9</v>
      </c>
    </row>
    <row r="1396" spans="1:10" x14ac:dyDescent="0.3">
      <c r="A1396" s="11" t="s">
        <v>1405</v>
      </c>
      <c r="B1396" s="12">
        <v>39.97</v>
      </c>
      <c r="C1396" s="12" t="str" cm="1">
        <f t="array" ref="C1396">_xlfn.IFS(Medical_Examinations!$B1396&gt;=30,"Obesity",Medical_Examinations!$B1396&gt;=25,"Overweight",Medical_Examinations!$B1396&gt;=18.5,"Normal Weight",TRUE,"Underweight")</f>
        <v>Obesity</v>
      </c>
      <c r="D1396" s="12">
        <v>4.09</v>
      </c>
      <c r="E1396" s="12" t="str" cm="1">
        <f t="array" ref="E1396">_xlfn.IFS(Medical_Examinations!$D1396&gt;6.5,"Diabetes",Medical_Examinations!$D1396&gt;5.7,"Prediabetes",TRUE,"Normal")</f>
        <v>Normal</v>
      </c>
      <c r="F1396" s="12" t="s">
        <v>9</v>
      </c>
      <c r="G1396" s="12" t="s">
        <v>9</v>
      </c>
      <c r="H1396" s="12" t="s">
        <v>9</v>
      </c>
      <c r="I1396" s="12">
        <v>1</v>
      </c>
      <c r="J1396" s="13" t="s">
        <v>9</v>
      </c>
    </row>
    <row r="1397" spans="1:10" x14ac:dyDescent="0.3">
      <c r="A1397" s="14" t="s">
        <v>1406</v>
      </c>
      <c r="B1397" s="15">
        <v>37.22</v>
      </c>
      <c r="C1397" s="15" t="str" cm="1">
        <f t="array" ref="C1397">_xlfn.IFS(Medical_Examinations!$B1397&gt;=30,"Obesity",Medical_Examinations!$B1397&gt;=25,"Overweight",Medical_Examinations!$B1397&gt;=18.5,"Normal Weight",TRUE,"Underweight")</f>
        <v>Obesity</v>
      </c>
      <c r="D1397" s="15">
        <v>4.62</v>
      </c>
      <c r="E1397" s="15" t="str" cm="1">
        <f t="array" ref="E1397">_xlfn.IFS(Medical_Examinations!$D1397&gt;6.5,"Diabetes",Medical_Examinations!$D1397&gt;5.7,"Prediabetes",TRUE,"Normal")</f>
        <v>Normal</v>
      </c>
      <c r="F1397" s="15" t="s">
        <v>9</v>
      </c>
      <c r="G1397" s="15" t="s">
        <v>9</v>
      </c>
      <c r="H1397" s="15" t="s">
        <v>19</v>
      </c>
      <c r="I1397" s="15">
        <v>1</v>
      </c>
      <c r="J1397" s="16" t="s">
        <v>9</v>
      </c>
    </row>
    <row r="1398" spans="1:10" x14ac:dyDescent="0.3">
      <c r="A1398" s="11" t="s">
        <v>1407</v>
      </c>
      <c r="B1398" s="12">
        <v>41.325000000000003</v>
      </c>
      <c r="C1398" s="12" t="str" cm="1">
        <f t="array" ref="C1398">_xlfn.IFS(Medical_Examinations!$B1398&gt;=30,"Obesity",Medical_Examinations!$B1398&gt;=25,"Overweight",Medical_Examinations!$B1398&gt;=18.5,"Normal Weight",TRUE,"Underweight")</f>
        <v>Obesity</v>
      </c>
      <c r="D1398" s="12">
        <v>5.77</v>
      </c>
      <c r="E1398" s="12" t="str" cm="1">
        <f t="array" ref="E1398">_xlfn.IFS(Medical_Examinations!$D1398&gt;6.5,"Diabetes",Medical_Examinations!$D1398&gt;5.7,"Prediabetes",TRUE,"Normal")</f>
        <v>Prediabetes</v>
      </c>
      <c r="F1398" s="12" t="s">
        <v>9</v>
      </c>
      <c r="G1398" s="12" t="s">
        <v>9</v>
      </c>
      <c r="H1398" s="12" t="s">
        <v>9</v>
      </c>
      <c r="I1398" s="12">
        <v>0</v>
      </c>
      <c r="J1398" s="13" t="s">
        <v>9</v>
      </c>
    </row>
    <row r="1399" spans="1:10" x14ac:dyDescent="0.3">
      <c r="A1399" s="14" t="s">
        <v>1408</v>
      </c>
      <c r="B1399" s="15">
        <v>40.31</v>
      </c>
      <c r="C1399" s="15" t="str" cm="1">
        <f t="array" ref="C1399">_xlfn.IFS(Medical_Examinations!$B1399&gt;=30,"Obesity",Medical_Examinations!$B1399&gt;=25,"Overweight",Medical_Examinations!$B1399&gt;=18.5,"Normal Weight",TRUE,"Underweight")</f>
        <v>Obesity</v>
      </c>
      <c r="D1399" s="15">
        <v>5.84</v>
      </c>
      <c r="E1399" s="15" t="str" cm="1">
        <f t="array" ref="E1399">_xlfn.IFS(Medical_Examinations!$D1399&gt;6.5,"Diabetes",Medical_Examinations!$D1399&gt;5.7,"Prediabetes",TRUE,"Normal")</f>
        <v>Prediabetes</v>
      </c>
      <c r="F1399" s="15" t="s">
        <v>9</v>
      </c>
      <c r="G1399" s="15" t="s">
        <v>9</v>
      </c>
      <c r="H1399" s="15" t="s">
        <v>9</v>
      </c>
      <c r="I1399" s="15">
        <v>0</v>
      </c>
      <c r="J1399" s="16" t="s">
        <v>9</v>
      </c>
    </row>
    <row r="1400" spans="1:10" x14ac:dyDescent="0.3">
      <c r="A1400" s="11" t="s">
        <v>1409</v>
      </c>
      <c r="B1400" s="12">
        <v>29.48</v>
      </c>
      <c r="C1400" s="12" t="str" cm="1">
        <f t="array" ref="C1400">_xlfn.IFS(Medical_Examinations!$B1400&gt;=30,"Obesity",Medical_Examinations!$B1400&gt;=25,"Overweight",Medical_Examinations!$B1400&gt;=18.5,"Normal Weight",TRUE,"Underweight")</f>
        <v>Overweight</v>
      </c>
      <c r="D1400" s="12">
        <v>4.91</v>
      </c>
      <c r="E1400" s="12" t="str" cm="1">
        <f t="array" ref="E1400">_xlfn.IFS(Medical_Examinations!$D1400&gt;6.5,"Diabetes",Medical_Examinations!$D1400&gt;5.7,"Prediabetes",TRUE,"Normal")</f>
        <v>Normal</v>
      </c>
      <c r="F1400" s="12" t="s">
        <v>9</v>
      </c>
      <c r="G1400" s="12" t="s">
        <v>9</v>
      </c>
      <c r="H1400" s="12" t="s">
        <v>9</v>
      </c>
      <c r="I1400" s="12">
        <v>0</v>
      </c>
      <c r="J1400" s="13" t="s">
        <v>9</v>
      </c>
    </row>
    <row r="1401" spans="1:10" x14ac:dyDescent="0.3">
      <c r="A1401" s="14" t="s">
        <v>1410</v>
      </c>
      <c r="B1401" s="15">
        <v>33.155000000000001</v>
      </c>
      <c r="C1401" s="15" t="str" cm="1">
        <f t="array" ref="C1401">_xlfn.IFS(Medical_Examinations!$B1401&gt;=30,"Obesity",Medical_Examinations!$B1401&gt;=25,"Overweight",Medical_Examinations!$B1401&gt;=18.5,"Normal Weight",TRUE,"Underweight")</f>
        <v>Obesity</v>
      </c>
      <c r="D1401" s="15">
        <v>5.07</v>
      </c>
      <c r="E1401" s="15" t="str" cm="1">
        <f t="array" ref="E1401">_xlfn.IFS(Medical_Examinations!$D1401&gt;6.5,"Diabetes",Medical_Examinations!$D1401&gt;5.7,"Prediabetes",TRUE,"Normal")</f>
        <v>Normal</v>
      </c>
      <c r="F1401" s="15" t="s">
        <v>9</v>
      </c>
      <c r="G1401" s="15" t="s">
        <v>9</v>
      </c>
      <c r="H1401" s="15" t="s">
        <v>9</v>
      </c>
      <c r="I1401" s="15">
        <v>0</v>
      </c>
      <c r="J1401" s="16" t="s">
        <v>9</v>
      </c>
    </row>
    <row r="1402" spans="1:10" x14ac:dyDescent="0.3">
      <c r="A1402" s="11" t="s">
        <v>1411</v>
      </c>
      <c r="B1402" s="12">
        <v>42.85</v>
      </c>
      <c r="C1402" s="12" t="str" cm="1">
        <f t="array" ref="C1402">_xlfn.IFS(Medical_Examinations!$B1402&gt;=30,"Obesity",Medical_Examinations!$B1402&gt;=25,"Overweight",Medical_Examinations!$B1402&gt;=18.5,"Normal Weight",TRUE,"Underweight")</f>
        <v>Obesity</v>
      </c>
      <c r="D1402" s="12">
        <v>5.81</v>
      </c>
      <c r="E1402" s="12" t="str" cm="1">
        <f t="array" ref="E1402">_xlfn.IFS(Medical_Examinations!$D1402&gt;6.5,"Diabetes",Medical_Examinations!$D1402&gt;5.7,"Prediabetes",TRUE,"Normal")</f>
        <v>Prediabetes</v>
      </c>
      <c r="F1402" s="12" t="s">
        <v>10</v>
      </c>
      <c r="G1402" s="12" t="s">
        <v>9</v>
      </c>
      <c r="H1402" s="12" t="s">
        <v>9</v>
      </c>
      <c r="I1402" s="12">
        <v>0</v>
      </c>
      <c r="J1402" s="13" t="s">
        <v>9</v>
      </c>
    </row>
    <row r="1403" spans="1:10" x14ac:dyDescent="0.3">
      <c r="A1403" s="14" t="s">
        <v>1412</v>
      </c>
      <c r="B1403" s="15">
        <v>32.340000000000003</v>
      </c>
      <c r="C1403" s="15" t="str" cm="1">
        <f t="array" ref="C1403">_xlfn.IFS(Medical_Examinations!$B1403&gt;=30,"Obesity",Medical_Examinations!$B1403&gt;=25,"Overweight",Medical_Examinations!$B1403&gt;=18.5,"Normal Weight",TRUE,"Underweight")</f>
        <v>Obesity</v>
      </c>
      <c r="D1403" s="15">
        <v>11.2</v>
      </c>
      <c r="E1403" s="15" t="str" cm="1">
        <f t="array" ref="E1403">_xlfn.IFS(Medical_Examinations!$D1403&gt;6.5,"Diabetes",Medical_Examinations!$D1403&gt;5.7,"Prediabetes",TRUE,"Normal")</f>
        <v>Diabetes</v>
      </c>
      <c r="F1403" s="15" t="s">
        <v>9</v>
      </c>
      <c r="G1403" s="15" t="s">
        <v>9</v>
      </c>
      <c r="H1403" s="15" t="s">
        <v>9</v>
      </c>
      <c r="I1403" s="15">
        <v>0</v>
      </c>
      <c r="J1403" s="16" t="s">
        <v>9</v>
      </c>
    </row>
    <row r="1404" spans="1:10" x14ac:dyDescent="0.3">
      <c r="A1404" s="11" t="s">
        <v>1413</v>
      </c>
      <c r="B1404" s="12">
        <v>27.5</v>
      </c>
      <c r="C1404" s="12" t="str" cm="1">
        <f t="array" ref="C1404">_xlfn.IFS(Medical_Examinations!$B1404&gt;=30,"Obesity",Medical_Examinations!$B1404&gt;=25,"Overweight",Medical_Examinations!$B1404&gt;=18.5,"Normal Weight",TRUE,"Underweight")</f>
        <v>Overweight</v>
      </c>
      <c r="D1404" s="12">
        <v>10.75</v>
      </c>
      <c r="E1404" s="12" t="str" cm="1">
        <f t="array" ref="E1404">_xlfn.IFS(Medical_Examinations!$D1404&gt;6.5,"Diabetes",Medical_Examinations!$D1404&gt;5.7,"Prediabetes",TRUE,"Normal")</f>
        <v>Diabetes</v>
      </c>
      <c r="F1404" s="12" t="s">
        <v>9</v>
      </c>
      <c r="G1404" s="12" t="s">
        <v>9</v>
      </c>
      <c r="H1404" s="12" t="s">
        <v>9</v>
      </c>
      <c r="I1404" s="12">
        <v>0</v>
      </c>
      <c r="J1404" s="13" t="s">
        <v>9</v>
      </c>
    </row>
    <row r="1405" spans="1:10" x14ac:dyDescent="0.3">
      <c r="A1405" s="14" t="s">
        <v>1414</v>
      </c>
      <c r="B1405" s="15">
        <v>25.8</v>
      </c>
      <c r="C1405" s="15" t="str" cm="1">
        <f t="array" ref="C1405">_xlfn.IFS(Medical_Examinations!$B1405&gt;=30,"Obesity",Medical_Examinations!$B1405&gt;=25,"Overweight",Medical_Examinations!$B1405&gt;=18.5,"Normal Weight",TRUE,"Underweight")</f>
        <v>Overweight</v>
      </c>
      <c r="D1405" s="15">
        <v>7.8</v>
      </c>
      <c r="E1405" s="15" t="str" cm="1">
        <f t="array" ref="E1405">_xlfn.IFS(Medical_Examinations!$D1405&gt;6.5,"Diabetes",Medical_Examinations!$D1405&gt;5.7,"Prediabetes",TRUE,"Normal")</f>
        <v>Diabetes</v>
      </c>
      <c r="F1405" s="15" t="s">
        <v>9</v>
      </c>
      <c r="G1405" s="15" t="s">
        <v>9</v>
      </c>
      <c r="H1405" s="15" t="s">
        <v>9</v>
      </c>
      <c r="I1405" s="15">
        <v>0</v>
      </c>
      <c r="J1405" s="16" t="s">
        <v>9</v>
      </c>
    </row>
    <row r="1406" spans="1:10" x14ac:dyDescent="0.3">
      <c r="A1406" s="11" t="s">
        <v>1415</v>
      </c>
      <c r="B1406" s="12">
        <v>25</v>
      </c>
      <c r="C1406" s="12" t="str" cm="1">
        <f t="array" ref="C1406">_xlfn.IFS(Medical_Examinations!$B1406&gt;=30,"Obesity",Medical_Examinations!$B1406&gt;=25,"Overweight",Medical_Examinations!$B1406&gt;=18.5,"Normal Weight",TRUE,"Underweight")</f>
        <v>Overweight</v>
      </c>
      <c r="D1406" s="12">
        <v>7.04</v>
      </c>
      <c r="E1406" s="12" t="str" cm="1">
        <f t="array" ref="E1406">_xlfn.IFS(Medical_Examinations!$D1406&gt;6.5,"Diabetes",Medical_Examinations!$D1406&gt;5.7,"Prediabetes",TRUE,"Normal")</f>
        <v>Diabetes</v>
      </c>
      <c r="F1406" s="12" t="s">
        <v>9</v>
      </c>
      <c r="G1406" s="12" t="s">
        <v>9</v>
      </c>
      <c r="H1406" s="12" t="s">
        <v>9</v>
      </c>
      <c r="I1406" s="12">
        <v>0</v>
      </c>
      <c r="J1406" s="13" t="s">
        <v>9</v>
      </c>
    </row>
    <row r="1407" spans="1:10" x14ac:dyDescent="0.3">
      <c r="A1407" s="14" t="s">
        <v>1416</v>
      </c>
      <c r="B1407" s="15">
        <v>41.2</v>
      </c>
      <c r="C1407" s="15" t="str" cm="1">
        <f t="array" ref="C1407">_xlfn.IFS(Medical_Examinations!$B1407&gt;=30,"Obesity",Medical_Examinations!$B1407&gt;=25,"Overweight",Medical_Examinations!$B1407&gt;=18.5,"Normal Weight",TRUE,"Underweight")</f>
        <v>Obesity</v>
      </c>
      <c r="D1407" s="15">
        <v>4.18</v>
      </c>
      <c r="E1407" s="15" t="str" cm="1">
        <f t="array" ref="E1407">_xlfn.IFS(Medical_Examinations!$D1407&gt;6.5,"Diabetes",Medical_Examinations!$D1407&gt;5.7,"Prediabetes",TRUE,"Normal")</f>
        <v>Normal</v>
      </c>
      <c r="F1407" s="15" t="s">
        <v>10</v>
      </c>
      <c r="G1407" s="15" t="s">
        <v>9</v>
      </c>
      <c r="H1407" s="15" t="s">
        <v>9</v>
      </c>
      <c r="I1407" s="15">
        <v>0</v>
      </c>
      <c r="J1407" s="16" t="s">
        <v>9</v>
      </c>
    </row>
    <row r="1408" spans="1:10" x14ac:dyDescent="0.3">
      <c r="A1408" s="11" t="s">
        <v>1417</v>
      </c>
      <c r="B1408" s="12">
        <v>17.78</v>
      </c>
      <c r="C1408" s="12" t="str" cm="1">
        <f t="array" ref="C1408">_xlfn.IFS(Medical_Examinations!$B1408&gt;=30,"Obesity",Medical_Examinations!$B1408&gt;=25,"Overweight",Medical_Examinations!$B1408&gt;=18.5,"Normal Weight",TRUE,"Underweight")</f>
        <v>Underweight</v>
      </c>
      <c r="D1408" s="12">
        <v>8.19</v>
      </c>
      <c r="E1408" s="12" t="str" cm="1">
        <f t="array" ref="E1408">_xlfn.IFS(Medical_Examinations!$D1408&gt;6.5,"Diabetes",Medical_Examinations!$D1408&gt;5.7,"Prediabetes",TRUE,"Normal")</f>
        <v>Diabetes</v>
      </c>
      <c r="F1408" s="12" t="s">
        <v>9</v>
      </c>
      <c r="G1408" s="12" t="s">
        <v>9</v>
      </c>
      <c r="H1408" s="12" t="s">
        <v>9</v>
      </c>
      <c r="I1408" s="12">
        <v>0</v>
      </c>
      <c r="J1408" s="13" t="s">
        <v>9</v>
      </c>
    </row>
    <row r="1409" spans="1:10" x14ac:dyDescent="0.3">
      <c r="A1409" s="14" t="s">
        <v>1418</v>
      </c>
      <c r="B1409" s="15">
        <v>40.119999999999997</v>
      </c>
      <c r="C1409" s="15" t="str" cm="1">
        <f t="array" ref="C1409">_xlfn.IFS(Medical_Examinations!$B1409&gt;=30,"Obesity",Medical_Examinations!$B1409&gt;=25,"Overweight",Medical_Examinations!$B1409&gt;=18.5,"Normal Weight",TRUE,"Underweight")</f>
        <v>Obesity</v>
      </c>
      <c r="D1409" s="15">
        <v>6.22</v>
      </c>
      <c r="E1409" s="15" t="str" cm="1">
        <f t="array" ref="E1409">_xlfn.IFS(Medical_Examinations!$D1409&gt;6.5,"Diabetes",Medical_Examinations!$D1409&gt;5.7,"Prediabetes",TRUE,"Normal")</f>
        <v>Prediabetes</v>
      </c>
      <c r="F1409" s="15" t="s">
        <v>10</v>
      </c>
      <c r="G1409" s="15" t="s">
        <v>9</v>
      </c>
      <c r="H1409" s="15" t="s">
        <v>19</v>
      </c>
      <c r="I1409" s="15">
        <v>1</v>
      </c>
      <c r="J1409" s="16" t="s">
        <v>9</v>
      </c>
    </row>
    <row r="1410" spans="1:10" x14ac:dyDescent="0.3">
      <c r="A1410" s="11" t="s">
        <v>1419</v>
      </c>
      <c r="B1410" s="12">
        <v>19.350000000000001</v>
      </c>
      <c r="C1410" s="12" t="str" cm="1">
        <f t="array" ref="C1410">_xlfn.IFS(Medical_Examinations!$B1410&gt;=30,"Obesity",Medical_Examinations!$B1410&gt;=25,"Overweight",Medical_Examinations!$B1410&gt;=18.5,"Normal Weight",TRUE,"Underweight")</f>
        <v>Normal Weight</v>
      </c>
      <c r="D1410" s="12">
        <v>8.2200000000000006</v>
      </c>
      <c r="E1410" s="12" t="str" cm="1">
        <f t="array" ref="E1410">_xlfn.IFS(Medical_Examinations!$D1410&gt;6.5,"Diabetes",Medical_Examinations!$D1410&gt;5.7,"Prediabetes",TRUE,"Normal")</f>
        <v>Diabetes</v>
      </c>
      <c r="F1410" s="12" t="s">
        <v>10</v>
      </c>
      <c r="G1410" s="12" t="s">
        <v>9</v>
      </c>
      <c r="H1410" s="12" t="s">
        <v>9</v>
      </c>
      <c r="I1410" s="12">
        <v>0</v>
      </c>
      <c r="J1410" s="13" t="s">
        <v>9</v>
      </c>
    </row>
    <row r="1411" spans="1:10" x14ac:dyDescent="0.3">
      <c r="A1411" s="14" t="s">
        <v>1420</v>
      </c>
      <c r="B1411" s="15">
        <v>36.69</v>
      </c>
      <c r="C1411" s="15" t="str" cm="1">
        <f t="array" ref="C1411">_xlfn.IFS(Medical_Examinations!$B1411&gt;=30,"Obesity",Medical_Examinations!$B1411&gt;=25,"Overweight",Medical_Examinations!$B1411&gt;=18.5,"Normal Weight",TRUE,"Underweight")</f>
        <v>Obesity</v>
      </c>
      <c r="D1411" s="15">
        <v>6.15</v>
      </c>
      <c r="E1411" s="15" t="str" cm="1">
        <f t="array" ref="E1411">_xlfn.IFS(Medical_Examinations!$D1411&gt;6.5,"Diabetes",Medical_Examinations!$D1411&gt;5.7,"Prediabetes",TRUE,"Normal")</f>
        <v>Prediabetes</v>
      </c>
      <c r="F1411" s="15" t="s">
        <v>9</v>
      </c>
      <c r="G1411" s="15" t="s">
        <v>9</v>
      </c>
      <c r="H1411" s="15" t="s">
        <v>9</v>
      </c>
      <c r="I1411" s="15">
        <v>0</v>
      </c>
      <c r="J1411" s="16" t="s">
        <v>9</v>
      </c>
    </row>
    <row r="1412" spans="1:10" x14ac:dyDescent="0.3">
      <c r="A1412" s="11" t="s">
        <v>1421</v>
      </c>
      <c r="B1412" s="12">
        <v>28.51</v>
      </c>
      <c r="C1412" s="12" t="str" cm="1">
        <f t="array" ref="C1412">_xlfn.IFS(Medical_Examinations!$B1412&gt;=30,"Obesity",Medical_Examinations!$B1412&gt;=25,"Overweight",Medical_Examinations!$B1412&gt;=18.5,"Normal Weight",TRUE,"Underweight")</f>
        <v>Overweight</v>
      </c>
      <c r="D1412" s="12">
        <v>5.65</v>
      </c>
      <c r="E1412" s="12" t="str" cm="1">
        <f t="array" ref="E1412">_xlfn.IFS(Medical_Examinations!$D1412&gt;6.5,"Diabetes",Medical_Examinations!$D1412&gt;5.7,"Prediabetes",TRUE,"Normal")</f>
        <v>Normal</v>
      </c>
      <c r="F1412" s="12" t="s">
        <v>10</v>
      </c>
      <c r="G1412" s="12" t="s">
        <v>9</v>
      </c>
      <c r="H1412" s="12" t="s">
        <v>9</v>
      </c>
      <c r="I1412" s="12">
        <v>1</v>
      </c>
      <c r="J1412" s="13" t="s">
        <v>9</v>
      </c>
    </row>
    <row r="1413" spans="1:10" x14ac:dyDescent="0.3">
      <c r="A1413" s="14" t="s">
        <v>1422</v>
      </c>
      <c r="B1413" s="15">
        <v>30.21</v>
      </c>
      <c r="C1413" s="15" t="str" cm="1">
        <f t="array" ref="C1413">_xlfn.IFS(Medical_Examinations!$B1413&gt;=30,"Obesity",Medical_Examinations!$B1413&gt;=25,"Overweight",Medical_Examinations!$B1413&gt;=18.5,"Normal Weight",TRUE,"Underweight")</f>
        <v>Obesity</v>
      </c>
      <c r="D1413" s="15">
        <v>5.5</v>
      </c>
      <c r="E1413" s="15" t="str" cm="1">
        <f t="array" ref="E1413">_xlfn.IFS(Medical_Examinations!$D1413&gt;6.5,"Diabetes",Medical_Examinations!$D1413&gt;5.7,"Prediabetes",TRUE,"Normal")</f>
        <v>Normal</v>
      </c>
      <c r="F1413" s="15" t="s">
        <v>9</v>
      </c>
      <c r="G1413" s="15" t="s">
        <v>9</v>
      </c>
      <c r="H1413" s="15" t="s">
        <v>9</v>
      </c>
      <c r="I1413" s="15">
        <v>1</v>
      </c>
      <c r="J1413" s="16" t="s">
        <v>9</v>
      </c>
    </row>
    <row r="1414" spans="1:10" x14ac:dyDescent="0.3">
      <c r="A1414" s="11" t="s">
        <v>1423</v>
      </c>
      <c r="B1414" s="12">
        <v>24.33</v>
      </c>
      <c r="C1414" s="12" t="str" cm="1">
        <f t="array" ref="C1414">_xlfn.IFS(Medical_Examinations!$B1414&gt;=30,"Obesity",Medical_Examinations!$B1414&gt;=25,"Overweight",Medical_Examinations!$B1414&gt;=18.5,"Normal Weight",TRUE,"Underweight")</f>
        <v>Normal Weight</v>
      </c>
      <c r="D1414" s="12">
        <v>8</v>
      </c>
      <c r="E1414" s="12" t="str" cm="1">
        <f t="array" ref="E1414">_xlfn.IFS(Medical_Examinations!$D1414&gt;6.5,"Diabetes",Medical_Examinations!$D1414&gt;5.7,"Prediabetes",TRUE,"Normal")</f>
        <v>Diabetes</v>
      </c>
      <c r="F1414" s="12" t="s">
        <v>9</v>
      </c>
      <c r="G1414" s="12" t="s">
        <v>9</v>
      </c>
      <c r="H1414" s="12" t="s">
        <v>9</v>
      </c>
      <c r="I1414" s="12">
        <v>0</v>
      </c>
      <c r="J1414" s="13" t="s">
        <v>9</v>
      </c>
    </row>
    <row r="1415" spans="1:10" x14ac:dyDescent="0.3">
      <c r="A1415" s="14" t="s">
        <v>1424</v>
      </c>
      <c r="B1415" s="15">
        <v>19.855</v>
      </c>
      <c r="C1415" s="15" t="str" cm="1">
        <f t="array" ref="C1415">_xlfn.IFS(Medical_Examinations!$B1415&gt;=30,"Obesity",Medical_Examinations!$B1415&gt;=25,"Overweight",Medical_Examinations!$B1415&gt;=18.5,"Normal Weight",TRUE,"Underweight")</f>
        <v>Normal Weight</v>
      </c>
      <c r="D1415" s="15">
        <v>5.71</v>
      </c>
      <c r="E1415" s="15" t="str" cm="1">
        <f t="array" ref="E1415">_xlfn.IFS(Medical_Examinations!$D1415&gt;6.5,"Diabetes",Medical_Examinations!$D1415&gt;5.7,"Prediabetes",TRUE,"Normal")</f>
        <v>Prediabetes</v>
      </c>
      <c r="F1415" s="15" t="s">
        <v>10</v>
      </c>
      <c r="G1415" s="15" t="s">
        <v>9</v>
      </c>
      <c r="H1415" s="15" t="s">
        <v>9</v>
      </c>
      <c r="I1415" s="15">
        <v>0</v>
      </c>
      <c r="J1415" s="16" t="s">
        <v>9</v>
      </c>
    </row>
    <row r="1416" spans="1:10" x14ac:dyDescent="0.3">
      <c r="A1416" s="11" t="s">
        <v>1425</v>
      </c>
      <c r="B1416" s="12">
        <v>25.364999999999998</v>
      </c>
      <c r="C1416" s="12" t="str" cm="1">
        <f t="array" ref="C1416">_xlfn.IFS(Medical_Examinations!$B1416&gt;=30,"Obesity",Medical_Examinations!$B1416&gt;=25,"Overweight",Medical_Examinations!$B1416&gt;=18.5,"Normal Weight",TRUE,"Underweight")</f>
        <v>Overweight</v>
      </c>
      <c r="D1416" s="12">
        <v>11.71</v>
      </c>
      <c r="E1416" s="12" t="str" cm="1">
        <f t="array" ref="E1416">_xlfn.IFS(Medical_Examinations!$D1416&gt;6.5,"Diabetes",Medical_Examinations!$D1416&gt;5.7,"Prediabetes",TRUE,"Normal")</f>
        <v>Diabetes</v>
      </c>
      <c r="F1416" s="12" t="s">
        <v>9</v>
      </c>
      <c r="G1416" s="12" t="s">
        <v>9</v>
      </c>
      <c r="H1416" s="12" t="s">
        <v>9</v>
      </c>
      <c r="I1416" s="12">
        <v>0</v>
      </c>
      <c r="J1416" s="13" t="s">
        <v>9</v>
      </c>
    </row>
    <row r="1417" spans="1:10" x14ac:dyDescent="0.3">
      <c r="A1417" s="14" t="s">
        <v>1426</v>
      </c>
      <c r="B1417" s="15">
        <v>29.6</v>
      </c>
      <c r="C1417" s="15" t="str" cm="1">
        <f t="array" ref="C1417">_xlfn.IFS(Medical_Examinations!$B1417&gt;=30,"Obesity",Medical_Examinations!$B1417&gt;=25,"Overweight",Medical_Examinations!$B1417&gt;=18.5,"Normal Weight",TRUE,"Underweight")</f>
        <v>Overweight</v>
      </c>
      <c r="D1417" s="15">
        <v>6.17</v>
      </c>
      <c r="E1417" s="15" t="str" cm="1">
        <f t="array" ref="E1417">_xlfn.IFS(Medical_Examinations!$D1417&gt;6.5,"Diabetes",Medical_Examinations!$D1417&gt;5.7,"Prediabetes",TRUE,"Normal")</f>
        <v>Prediabetes</v>
      </c>
      <c r="F1417" s="15" t="s">
        <v>10</v>
      </c>
      <c r="G1417" s="15" t="s">
        <v>9</v>
      </c>
      <c r="H1417" s="15" t="s">
        <v>19</v>
      </c>
      <c r="I1417" s="15">
        <v>1</v>
      </c>
      <c r="J1417" s="16" t="s">
        <v>9</v>
      </c>
    </row>
    <row r="1418" spans="1:10" x14ac:dyDescent="0.3">
      <c r="A1418" s="11" t="s">
        <v>1427</v>
      </c>
      <c r="B1418" s="12">
        <v>39.43</v>
      </c>
      <c r="C1418" s="12" t="str" cm="1">
        <f t="array" ref="C1418">_xlfn.IFS(Medical_Examinations!$B1418&gt;=30,"Obesity",Medical_Examinations!$B1418&gt;=25,"Overweight",Medical_Examinations!$B1418&gt;=18.5,"Normal Weight",TRUE,"Underweight")</f>
        <v>Obesity</v>
      </c>
      <c r="D1418" s="12">
        <v>6.1</v>
      </c>
      <c r="E1418" s="12" t="str" cm="1">
        <f t="array" ref="E1418">_xlfn.IFS(Medical_Examinations!$D1418&gt;6.5,"Diabetes",Medical_Examinations!$D1418&gt;5.7,"Prediabetes",TRUE,"Normal")</f>
        <v>Prediabetes</v>
      </c>
      <c r="F1418" s="12" t="s">
        <v>10</v>
      </c>
      <c r="G1418" s="12" t="s">
        <v>9</v>
      </c>
      <c r="H1418" s="12" t="s">
        <v>19</v>
      </c>
      <c r="I1418" s="12">
        <v>1</v>
      </c>
      <c r="J1418" s="13" t="s">
        <v>9</v>
      </c>
    </row>
    <row r="1419" spans="1:10" x14ac:dyDescent="0.3">
      <c r="A1419" s="14" t="s">
        <v>1428</v>
      </c>
      <c r="B1419" s="15">
        <v>27.34</v>
      </c>
      <c r="C1419" s="15" t="str" cm="1">
        <f t="array" ref="C1419">_xlfn.IFS(Medical_Examinations!$B1419&gt;=30,"Obesity",Medical_Examinations!$B1419&gt;=25,"Overweight",Medical_Examinations!$B1419&gt;=18.5,"Normal Weight",TRUE,"Underweight")</f>
        <v>Overweight</v>
      </c>
      <c r="D1419" s="15">
        <v>5.19</v>
      </c>
      <c r="E1419" s="15" t="str" cm="1">
        <f t="array" ref="E1419">_xlfn.IFS(Medical_Examinations!$D1419&gt;6.5,"Diabetes",Medical_Examinations!$D1419&gt;5.7,"Prediabetes",TRUE,"Normal")</f>
        <v>Normal</v>
      </c>
      <c r="F1419" s="15" t="s">
        <v>10</v>
      </c>
      <c r="G1419" s="15" t="s">
        <v>9</v>
      </c>
      <c r="H1419" s="15" t="s">
        <v>9</v>
      </c>
      <c r="I1419" s="15">
        <v>1</v>
      </c>
      <c r="J1419" s="16" t="s">
        <v>9</v>
      </c>
    </row>
    <row r="1420" spans="1:10" x14ac:dyDescent="0.3">
      <c r="A1420" s="11" t="s">
        <v>1429</v>
      </c>
      <c r="B1420" s="12">
        <v>39.01</v>
      </c>
      <c r="C1420" s="12" t="str" cm="1">
        <f t="array" ref="C1420">_xlfn.IFS(Medical_Examinations!$B1420&gt;=30,"Obesity",Medical_Examinations!$B1420&gt;=25,"Overweight",Medical_Examinations!$B1420&gt;=18.5,"Normal Weight",TRUE,"Underweight")</f>
        <v>Obesity</v>
      </c>
      <c r="D1420" s="12">
        <v>5.37</v>
      </c>
      <c r="E1420" s="12" t="str" cm="1">
        <f t="array" ref="E1420">_xlfn.IFS(Medical_Examinations!$D1420&gt;6.5,"Diabetes",Medical_Examinations!$D1420&gt;5.7,"Prediabetes",TRUE,"Normal")</f>
        <v>Normal</v>
      </c>
      <c r="F1420" s="12" t="s">
        <v>10</v>
      </c>
      <c r="G1420" s="12" t="s">
        <v>9</v>
      </c>
      <c r="H1420" s="12" t="s">
        <v>9</v>
      </c>
      <c r="I1420" s="12">
        <v>0</v>
      </c>
      <c r="J1420" s="13" t="s">
        <v>9</v>
      </c>
    </row>
    <row r="1421" spans="1:10" x14ac:dyDescent="0.3">
      <c r="A1421" s="14" t="s">
        <v>1430</v>
      </c>
      <c r="B1421" s="15">
        <v>18.989999999999998</v>
      </c>
      <c r="C1421" s="15" t="str" cm="1">
        <f t="array" ref="C1421">_xlfn.IFS(Medical_Examinations!$B1421&gt;=30,"Obesity",Medical_Examinations!$B1421&gt;=25,"Overweight",Medical_Examinations!$B1421&gt;=18.5,"Normal Weight",TRUE,"Underweight")</f>
        <v>Normal Weight</v>
      </c>
      <c r="D1421" s="15">
        <v>10.82</v>
      </c>
      <c r="E1421" s="15" t="str" cm="1">
        <f t="array" ref="E1421">_xlfn.IFS(Medical_Examinations!$D1421&gt;6.5,"Diabetes",Medical_Examinations!$D1421&gt;5.7,"Prediabetes",TRUE,"Normal")</f>
        <v>Diabetes</v>
      </c>
      <c r="F1421" s="15" t="s">
        <v>10</v>
      </c>
      <c r="G1421" s="15" t="s">
        <v>9</v>
      </c>
      <c r="H1421" s="15" t="s">
        <v>9</v>
      </c>
      <c r="I1421" s="15">
        <v>0</v>
      </c>
      <c r="J1421" s="16" t="s">
        <v>9</v>
      </c>
    </row>
    <row r="1422" spans="1:10" x14ac:dyDescent="0.3">
      <c r="A1422" s="11" t="s">
        <v>1431</v>
      </c>
      <c r="B1422" s="12">
        <v>42.3</v>
      </c>
      <c r="C1422" s="12" t="str" cm="1">
        <f t="array" ref="C1422">_xlfn.IFS(Medical_Examinations!$B1422&gt;=30,"Obesity",Medical_Examinations!$B1422&gt;=25,"Overweight",Medical_Examinations!$B1422&gt;=18.5,"Normal Weight",TRUE,"Underweight")</f>
        <v>Obesity</v>
      </c>
      <c r="D1422" s="12">
        <v>6.06</v>
      </c>
      <c r="E1422" s="12" t="str" cm="1">
        <f t="array" ref="E1422">_xlfn.IFS(Medical_Examinations!$D1422&gt;6.5,"Diabetes",Medical_Examinations!$D1422&gt;5.7,"Prediabetes",TRUE,"Normal")</f>
        <v>Prediabetes</v>
      </c>
      <c r="F1422" s="12" t="s">
        <v>10</v>
      </c>
      <c r="G1422" s="12" t="s">
        <v>9</v>
      </c>
      <c r="H1422" s="12" t="s">
        <v>9</v>
      </c>
      <c r="I1422" s="12">
        <v>0</v>
      </c>
      <c r="J1422" s="13" t="s">
        <v>9</v>
      </c>
    </row>
    <row r="1423" spans="1:10" x14ac:dyDescent="0.3">
      <c r="A1423" s="14" t="s">
        <v>1432</v>
      </c>
      <c r="B1423" s="15">
        <v>39.805</v>
      </c>
      <c r="C1423" s="15" t="str" cm="1">
        <f t="array" ref="C1423">_xlfn.IFS(Medical_Examinations!$B1423&gt;=30,"Obesity",Medical_Examinations!$B1423&gt;=25,"Overweight",Medical_Examinations!$B1423&gt;=18.5,"Normal Weight",TRUE,"Underweight")</f>
        <v>Obesity</v>
      </c>
      <c r="D1423" s="15">
        <v>5.91</v>
      </c>
      <c r="E1423" s="15" t="str" cm="1">
        <f t="array" ref="E1423">_xlfn.IFS(Medical_Examinations!$D1423&gt;6.5,"Diabetes",Medical_Examinations!$D1423&gt;5.7,"Prediabetes",TRUE,"Normal")</f>
        <v>Prediabetes</v>
      </c>
      <c r="F1423" s="15" t="s">
        <v>9</v>
      </c>
      <c r="G1423" s="15" t="s">
        <v>9</v>
      </c>
      <c r="H1423" s="15" t="s">
        <v>9</v>
      </c>
      <c r="I1423" s="15">
        <v>0</v>
      </c>
      <c r="J1423" s="16" t="s">
        <v>9</v>
      </c>
    </row>
    <row r="1424" spans="1:10" x14ac:dyDescent="0.3">
      <c r="A1424" s="11" t="s">
        <v>1433</v>
      </c>
      <c r="B1424" s="12">
        <v>33.700000000000003</v>
      </c>
      <c r="C1424" s="12" t="str" cm="1">
        <f t="array" ref="C1424">_xlfn.IFS(Medical_Examinations!$B1424&gt;=30,"Obesity",Medical_Examinations!$B1424&gt;=25,"Overweight",Medical_Examinations!$B1424&gt;=18.5,"Normal Weight",TRUE,"Underweight")</f>
        <v>Obesity</v>
      </c>
      <c r="D1424" s="12">
        <v>5.87</v>
      </c>
      <c r="E1424" s="12" t="str" cm="1">
        <f t="array" ref="E1424">_xlfn.IFS(Medical_Examinations!$D1424&gt;6.5,"Diabetes",Medical_Examinations!$D1424&gt;5.7,"Prediabetes",TRUE,"Normal")</f>
        <v>Prediabetes</v>
      </c>
      <c r="F1424" s="12" t="s">
        <v>9</v>
      </c>
      <c r="G1424" s="12" t="s">
        <v>9</v>
      </c>
      <c r="H1424" s="12" t="s">
        <v>9</v>
      </c>
      <c r="I1424" s="12">
        <v>0</v>
      </c>
      <c r="J1424" s="13" t="s">
        <v>9</v>
      </c>
    </row>
    <row r="1425" spans="1:10" x14ac:dyDescent="0.3">
      <c r="A1425" s="14" t="s">
        <v>1434</v>
      </c>
      <c r="B1425" s="15">
        <v>36.195</v>
      </c>
      <c r="C1425" s="15" t="str" cm="1">
        <f t="array" ref="C1425">_xlfn.IFS(Medical_Examinations!$B1425&gt;=30,"Obesity",Medical_Examinations!$B1425&gt;=25,"Overweight",Medical_Examinations!$B1425&gt;=18.5,"Normal Weight",TRUE,"Underweight")</f>
        <v>Obesity</v>
      </c>
      <c r="D1425" s="15">
        <v>6.22</v>
      </c>
      <c r="E1425" s="15" t="str" cm="1">
        <f t="array" ref="E1425">_xlfn.IFS(Medical_Examinations!$D1425&gt;6.5,"Diabetes",Medical_Examinations!$D1425&gt;5.7,"Prediabetes",TRUE,"Normal")</f>
        <v>Prediabetes</v>
      </c>
      <c r="F1425" s="15" t="s">
        <v>9</v>
      </c>
      <c r="G1425" s="15" t="s">
        <v>9</v>
      </c>
      <c r="H1425" s="15" t="s">
        <v>9</v>
      </c>
      <c r="I1425" s="15">
        <v>0</v>
      </c>
      <c r="J1425" s="16" t="s">
        <v>9</v>
      </c>
    </row>
    <row r="1426" spans="1:10" x14ac:dyDescent="0.3">
      <c r="A1426" s="11" t="s">
        <v>1435</v>
      </c>
      <c r="B1426" s="12">
        <v>32.6</v>
      </c>
      <c r="C1426" s="12" t="str" cm="1">
        <f t="array" ref="C1426">_xlfn.IFS(Medical_Examinations!$B1426&gt;=30,"Obesity",Medical_Examinations!$B1426&gt;=25,"Overweight",Medical_Examinations!$B1426&gt;=18.5,"Normal Weight",TRUE,"Underweight")</f>
        <v>Obesity</v>
      </c>
      <c r="D1426" s="12">
        <v>5.73</v>
      </c>
      <c r="E1426" s="12" t="str" cm="1">
        <f t="array" ref="E1426">_xlfn.IFS(Medical_Examinations!$D1426&gt;6.5,"Diabetes",Medical_Examinations!$D1426&gt;5.7,"Prediabetes",TRUE,"Normal")</f>
        <v>Prediabetes</v>
      </c>
      <c r="F1426" s="12" t="s">
        <v>9</v>
      </c>
      <c r="G1426" s="12" t="s">
        <v>9</v>
      </c>
      <c r="H1426" s="12" t="s">
        <v>19</v>
      </c>
      <c r="I1426" s="12">
        <v>1</v>
      </c>
      <c r="J1426" s="13" t="s">
        <v>9</v>
      </c>
    </row>
    <row r="1427" spans="1:10" x14ac:dyDescent="0.3">
      <c r="A1427" s="14" t="s">
        <v>1436</v>
      </c>
      <c r="B1427" s="15">
        <v>30.2</v>
      </c>
      <c r="C1427" s="15" t="str" cm="1">
        <f t="array" ref="C1427">_xlfn.IFS(Medical_Examinations!$B1427&gt;=30,"Obesity",Medical_Examinations!$B1427&gt;=25,"Overweight",Medical_Examinations!$B1427&gt;=18.5,"Normal Weight",TRUE,"Underweight")</f>
        <v>Obesity</v>
      </c>
      <c r="D1427" s="15">
        <v>5.7</v>
      </c>
      <c r="E1427" s="15" t="str" cm="1">
        <f t="array" ref="E1427">_xlfn.IFS(Medical_Examinations!$D1427&gt;6.5,"Diabetes",Medical_Examinations!$D1427&gt;5.7,"Prediabetes",TRUE,"Normal")</f>
        <v>Normal</v>
      </c>
      <c r="F1427" s="15" t="s">
        <v>9</v>
      </c>
      <c r="G1427" s="15" t="s">
        <v>9</v>
      </c>
      <c r="H1427" s="15" t="s">
        <v>9</v>
      </c>
      <c r="I1427" s="15">
        <v>0</v>
      </c>
      <c r="J1427" s="16" t="s">
        <v>9</v>
      </c>
    </row>
    <row r="1428" spans="1:10" x14ac:dyDescent="0.3">
      <c r="A1428" s="11" t="s">
        <v>1437</v>
      </c>
      <c r="B1428" s="12">
        <v>27.645</v>
      </c>
      <c r="C1428" s="12" t="str" cm="1">
        <f t="array" ref="C1428">_xlfn.IFS(Medical_Examinations!$B1428&gt;=30,"Obesity",Medical_Examinations!$B1428&gt;=25,"Overweight",Medical_Examinations!$B1428&gt;=18.5,"Normal Weight",TRUE,"Underweight")</f>
        <v>Overweight</v>
      </c>
      <c r="D1428" s="12">
        <v>9.91</v>
      </c>
      <c r="E1428" s="12" t="str" cm="1">
        <f t="array" ref="E1428">_xlfn.IFS(Medical_Examinations!$D1428&gt;6.5,"Diabetes",Medical_Examinations!$D1428&gt;5.7,"Prediabetes",TRUE,"Normal")</f>
        <v>Diabetes</v>
      </c>
      <c r="F1428" s="12" t="s">
        <v>9</v>
      </c>
      <c r="G1428" s="12" t="s">
        <v>9</v>
      </c>
      <c r="H1428" s="12" t="s">
        <v>9</v>
      </c>
      <c r="I1428" s="12">
        <v>0</v>
      </c>
      <c r="J1428" s="13" t="s">
        <v>9</v>
      </c>
    </row>
    <row r="1429" spans="1:10" x14ac:dyDescent="0.3">
      <c r="A1429" s="14" t="s">
        <v>1438</v>
      </c>
      <c r="B1429" s="15">
        <v>26.41</v>
      </c>
      <c r="C1429" s="15" t="str" cm="1">
        <f t="array" ref="C1429">_xlfn.IFS(Medical_Examinations!$B1429&gt;=30,"Obesity",Medical_Examinations!$B1429&gt;=25,"Overweight",Medical_Examinations!$B1429&gt;=18.5,"Normal Weight",TRUE,"Underweight")</f>
        <v>Overweight</v>
      </c>
      <c r="D1429" s="15">
        <v>11.4</v>
      </c>
      <c r="E1429" s="15" t="str" cm="1">
        <f t="array" ref="E1429">_xlfn.IFS(Medical_Examinations!$D1429&gt;6.5,"Diabetes",Medical_Examinations!$D1429&gt;5.7,"Prediabetes",TRUE,"Normal")</f>
        <v>Diabetes</v>
      </c>
      <c r="F1429" s="15" t="s">
        <v>9</v>
      </c>
      <c r="G1429" s="15" t="s">
        <v>9</v>
      </c>
      <c r="H1429" s="15" t="s">
        <v>9</v>
      </c>
      <c r="I1429" s="15">
        <v>0</v>
      </c>
      <c r="J1429" s="16" t="s">
        <v>9</v>
      </c>
    </row>
    <row r="1430" spans="1:10" x14ac:dyDescent="0.3">
      <c r="A1430" s="11" t="s">
        <v>1439</v>
      </c>
      <c r="B1430" s="12">
        <v>34.1</v>
      </c>
      <c r="C1430" s="12" t="str" cm="1">
        <f t="array" ref="C1430">_xlfn.IFS(Medical_Examinations!$B1430&gt;=30,"Obesity",Medical_Examinations!$B1430&gt;=25,"Overweight",Medical_Examinations!$B1430&gt;=18.5,"Normal Weight",TRUE,"Underweight")</f>
        <v>Obesity</v>
      </c>
      <c r="D1430" s="12">
        <v>6.29</v>
      </c>
      <c r="E1430" s="12" t="str" cm="1">
        <f t="array" ref="E1430">_xlfn.IFS(Medical_Examinations!$D1430&gt;6.5,"Diabetes",Medical_Examinations!$D1430&gt;5.7,"Prediabetes",TRUE,"Normal")</f>
        <v>Prediabetes</v>
      </c>
      <c r="F1430" s="12" t="s">
        <v>10</v>
      </c>
      <c r="G1430" s="12" t="s">
        <v>9</v>
      </c>
      <c r="H1430" s="12" t="s">
        <v>19</v>
      </c>
      <c r="I1430" s="12">
        <v>1</v>
      </c>
      <c r="J1430" s="13" t="s">
        <v>9</v>
      </c>
    </row>
    <row r="1431" spans="1:10" x14ac:dyDescent="0.3">
      <c r="A1431" s="14" t="s">
        <v>1440</v>
      </c>
      <c r="B1431" s="15">
        <v>17.3</v>
      </c>
      <c r="C1431" s="15" t="str" cm="1">
        <f t="array" ref="C1431">_xlfn.IFS(Medical_Examinations!$B1431&gt;=30,"Obesity",Medical_Examinations!$B1431&gt;=25,"Overweight",Medical_Examinations!$B1431&gt;=18.5,"Normal Weight",TRUE,"Underweight")</f>
        <v>Underweight</v>
      </c>
      <c r="D1431" s="15">
        <v>9.2799999999999994</v>
      </c>
      <c r="E1431" s="15" t="str" cm="1">
        <f t="array" ref="E1431">_xlfn.IFS(Medical_Examinations!$D1431&gt;6.5,"Diabetes",Medical_Examinations!$D1431&gt;5.7,"Prediabetes",TRUE,"Normal")</f>
        <v>Diabetes</v>
      </c>
      <c r="F1431" s="15" t="s">
        <v>9</v>
      </c>
      <c r="G1431" s="15" t="s">
        <v>9</v>
      </c>
      <c r="H1431" s="15" t="s">
        <v>9</v>
      </c>
      <c r="I1431" s="15">
        <v>0</v>
      </c>
      <c r="J1431" s="16" t="s">
        <v>9</v>
      </c>
    </row>
    <row r="1432" spans="1:10" x14ac:dyDescent="0.3">
      <c r="A1432" s="11" t="s">
        <v>1441</v>
      </c>
      <c r="B1432" s="12">
        <v>35.020000000000003</v>
      </c>
      <c r="C1432" s="12" t="str" cm="1">
        <f t="array" ref="C1432">_xlfn.IFS(Medical_Examinations!$B1432&gt;=30,"Obesity",Medical_Examinations!$B1432&gt;=25,"Overweight",Medical_Examinations!$B1432&gt;=18.5,"Normal Weight",TRUE,"Underweight")</f>
        <v>Obesity</v>
      </c>
      <c r="D1432" s="12">
        <v>4.78</v>
      </c>
      <c r="E1432" s="12" t="str" cm="1">
        <f t="array" ref="E1432">_xlfn.IFS(Medical_Examinations!$D1432&gt;6.5,"Diabetes",Medical_Examinations!$D1432&gt;5.7,"Prediabetes",TRUE,"Normal")</f>
        <v>Normal</v>
      </c>
      <c r="F1432" s="12" t="s">
        <v>9</v>
      </c>
      <c r="G1432" s="12" t="s">
        <v>9</v>
      </c>
      <c r="H1432" s="12" t="s">
        <v>19</v>
      </c>
      <c r="I1432" s="12">
        <v>1</v>
      </c>
      <c r="J1432" s="13" t="s">
        <v>9</v>
      </c>
    </row>
    <row r="1433" spans="1:10" x14ac:dyDescent="0.3">
      <c r="A1433" s="14" t="s">
        <v>1442</v>
      </c>
      <c r="B1433" s="15">
        <v>37.1</v>
      </c>
      <c r="C1433" s="15" t="str" cm="1">
        <f t="array" ref="C1433">_xlfn.IFS(Medical_Examinations!$B1433&gt;=30,"Obesity",Medical_Examinations!$B1433&gt;=25,"Overweight",Medical_Examinations!$B1433&gt;=18.5,"Normal Weight",TRUE,"Underweight")</f>
        <v>Obesity</v>
      </c>
      <c r="D1433" s="15">
        <v>8.8699999999999992</v>
      </c>
      <c r="E1433" s="15" t="str" cm="1">
        <f t="array" ref="E1433">_xlfn.IFS(Medical_Examinations!$D1433&gt;6.5,"Diabetes",Medical_Examinations!$D1433&gt;5.7,"Prediabetes",TRUE,"Normal")</f>
        <v>Diabetes</v>
      </c>
      <c r="F1433" s="15" t="s">
        <v>10</v>
      </c>
      <c r="G1433" s="15" t="s">
        <v>9</v>
      </c>
      <c r="H1433" s="15" t="s">
        <v>9</v>
      </c>
      <c r="I1433" s="15">
        <v>0</v>
      </c>
      <c r="J1433" s="16" t="s">
        <v>9</v>
      </c>
    </row>
    <row r="1434" spans="1:10" x14ac:dyDescent="0.3">
      <c r="A1434" s="11" t="s">
        <v>1443</v>
      </c>
      <c r="B1434" s="12">
        <v>16.79</v>
      </c>
      <c r="C1434" s="12" t="str" cm="1">
        <f t="array" ref="C1434">_xlfn.IFS(Medical_Examinations!$B1434&gt;=30,"Obesity",Medical_Examinations!$B1434&gt;=25,"Overweight",Medical_Examinations!$B1434&gt;=18.5,"Normal Weight",TRUE,"Underweight")</f>
        <v>Underweight</v>
      </c>
      <c r="D1434" s="12">
        <v>11.4</v>
      </c>
      <c r="E1434" s="12" t="str" cm="1">
        <f t="array" ref="E1434">_xlfn.IFS(Medical_Examinations!$D1434&gt;6.5,"Diabetes",Medical_Examinations!$D1434&gt;5.7,"Prediabetes",TRUE,"Normal")</f>
        <v>Diabetes</v>
      </c>
      <c r="F1434" s="12" t="s">
        <v>9</v>
      </c>
      <c r="G1434" s="12" t="s">
        <v>9</v>
      </c>
      <c r="H1434" s="12" t="s">
        <v>9</v>
      </c>
      <c r="I1434" s="12">
        <v>0</v>
      </c>
      <c r="J1434" s="13" t="s">
        <v>9</v>
      </c>
    </row>
    <row r="1435" spans="1:10" x14ac:dyDescent="0.3">
      <c r="A1435" s="14" t="s">
        <v>1444</v>
      </c>
      <c r="B1435" s="15">
        <v>31.635000000000002</v>
      </c>
      <c r="C1435" s="15" t="str" cm="1">
        <f t="array" ref="C1435">_xlfn.IFS(Medical_Examinations!$B1435&gt;=30,"Obesity",Medical_Examinations!$B1435&gt;=25,"Overweight",Medical_Examinations!$B1435&gt;=18.5,"Normal Weight",TRUE,"Underweight")</f>
        <v>Obesity</v>
      </c>
      <c r="D1435" s="15">
        <v>9.1300000000000008</v>
      </c>
      <c r="E1435" s="15" t="str" cm="1">
        <f t="array" ref="E1435">_xlfn.IFS(Medical_Examinations!$D1435&gt;6.5,"Diabetes",Medical_Examinations!$D1435&gt;5.7,"Prediabetes",TRUE,"Normal")</f>
        <v>Diabetes</v>
      </c>
      <c r="F1435" s="15" t="s">
        <v>10</v>
      </c>
      <c r="G1435" s="15" t="s">
        <v>9</v>
      </c>
      <c r="H1435" s="15" t="s">
        <v>9</v>
      </c>
      <c r="I1435" s="15">
        <v>0</v>
      </c>
      <c r="J1435" s="16" t="s">
        <v>9</v>
      </c>
    </row>
    <row r="1436" spans="1:10" x14ac:dyDescent="0.3">
      <c r="A1436" s="11" t="s">
        <v>1445</v>
      </c>
      <c r="B1436" s="12">
        <v>24.19</v>
      </c>
      <c r="C1436" s="12" t="str" cm="1">
        <f t="array" ref="C1436">_xlfn.IFS(Medical_Examinations!$B1436&gt;=30,"Obesity",Medical_Examinations!$B1436&gt;=25,"Overweight",Medical_Examinations!$B1436&gt;=18.5,"Normal Weight",TRUE,"Underweight")</f>
        <v>Normal Weight</v>
      </c>
      <c r="D1436" s="12">
        <v>6.22</v>
      </c>
      <c r="E1436" s="12" t="str" cm="1">
        <f t="array" ref="E1436">_xlfn.IFS(Medical_Examinations!$D1436&gt;6.5,"Diabetes",Medical_Examinations!$D1436&gt;5.7,"Prediabetes",TRUE,"Normal")</f>
        <v>Prediabetes</v>
      </c>
      <c r="F1436" s="12" t="s">
        <v>10</v>
      </c>
      <c r="G1436" s="12" t="s">
        <v>9</v>
      </c>
      <c r="H1436" s="12" t="s">
        <v>19</v>
      </c>
      <c r="I1436" s="12">
        <v>1</v>
      </c>
      <c r="J1436" s="13" t="s">
        <v>9</v>
      </c>
    </row>
    <row r="1437" spans="1:10" x14ac:dyDescent="0.3">
      <c r="A1437" s="14" t="s">
        <v>1446</v>
      </c>
      <c r="B1437" s="15">
        <v>35.29</v>
      </c>
      <c r="C1437" s="15" t="str" cm="1">
        <f t="array" ref="C1437">_xlfn.IFS(Medical_Examinations!$B1437&gt;=30,"Obesity",Medical_Examinations!$B1437&gt;=25,"Overweight",Medical_Examinations!$B1437&gt;=18.5,"Normal Weight",TRUE,"Underweight")</f>
        <v>Obesity</v>
      </c>
      <c r="D1437" s="15">
        <v>5.9</v>
      </c>
      <c r="E1437" s="15" t="str" cm="1">
        <f t="array" ref="E1437">_xlfn.IFS(Medical_Examinations!$D1437&gt;6.5,"Diabetes",Medical_Examinations!$D1437&gt;5.7,"Prediabetes",TRUE,"Normal")</f>
        <v>Prediabetes</v>
      </c>
      <c r="F1437" s="15" t="s">
        <v>9</v>
      </c>
      <c r="G1437" s="15" t="s">
        <v>9</v>
      </c>
      <c r="H1437" s="15" t="s">
        <v>19</v>
      </c>
      <c r="I1437" s="15">
        <v>1</v>
      </c>
      <c r="J1437" s="16" t="s">
        <v>9</v>
      </c>
    </row>
    <row r="1438" spans="1:10" x14ac:dyDescent="0.3">
      <c r="A1438" s="11" t="s">
        <v>1447</v>
      </c>
      <c r="B1438" s="12">
        <v>35.299999999999997</v>
      </c>
      <c r="C1438" s="12" t="str" cm="1">
        <f t="array" ref="C1438">_xlfn.IFS(Medical_Examinations!$B1438&gt;=30,"Obesity",Medical_Examinations!$B1438&gt;=25,"Overweight",Medical_Examinations!$B1438&gt;=18.5,"Normal Weight",TRUE,"Underweight")</f>
        <v>Obesity</v>
      </c>
      <c r="D1438" s="12">
        <v>4.45</v>
      </c>
      <c r="E1438" s="12" t="str" cm="1">
        <f t="array" ref="E1438">_xlfn.IFS(Medical_Examinations!$D1438&gt;6.5,"Diabetes",Medical_Examinations!$D1438&gt;5.7,"Prediabetes",TRUE,"Normal")</f>
        <v>Normal</v>
      </c>
      <c r="F1438" s="12" t="s">
        <v>9</v>
      </c>
      <c r="G1438" s="12" t="s">
        <v>9</v>
      </c>
      <c r="H1438" s="12" t="s">
        <v>9</v>
      </c>
      <c r="I1438" s="12">
        <v>0</v>
      </c>
      <c r="J1438" s="13" t="s">
        <v>9</v>
      </c>
    </row>
    <row r="1439" spans="1:10" x14ac:dyDescent="0.3">
      <c r="A1439" s="14" t="s">
        <v>1448</v>
      </c>
      <c r="B1439" s="15">
        <v>35.64</v>
      </c>
      <c r="C1439" s="15" t="str" cm="1">
        <f t="array" ref="C1439">_xlfn.IFS(Medical_Examinations!$B1439&gt;=30,"Obesity",Medical_Examinations!$B1439&gt;=25,"Overweight",Medical_Examinations!$B1439&gt;=18.5,"Normal Weight",TRUE,"Underweight")</f>
        <v>Obesity</v>
      </c>
      <c r="D1439" s="15">
        <v>6.17</v>
      </c>
      <c r="E1439" s="15" t="str" cm="1">
        <f t="array" ref="E1439">_xlfn.IFS(Medical_Examinations!$D1439&gt;6.5,"Diabetes",Medical_Examinations!$D1439&gt;5.7,"Prediabetes",TRUE,"Normal")</f>
        <v>Prediabetes</v>
      </c>
      <c r="F1439" s="15" t="s">
        <v>9</v>
      </c>
      <c r="G1439" s="15" t="s">
        <v>9</v>
      </c>
      <c r="H1439" s="15" t="s">
        <v>19</v>
      </c>
      <c r="I1439" s="15">
        <v>1</v>
      </c>
      <c r="J1439" s="16" t="s">
        <v>9</v>
      </c>
    </row>
    <row r="1440" spans="1:10" x14ac:dyDescent="0.3">
      <c r="A1440" s="11" t="s">
        <v>1449</v>
      </c>
      <c r="B1440" s="12">
        <v>33.1</v>
      </c>
      <c r="C1440" s="12" t="str" cm="1">
        <f t="array" ref="C1440">_xlfn.IFS(Medical_Examinations!$B1440&gt;=30,"Obesity",Medical_Examinations!$B1440&gt;=25,"Overweight",Medical_Examinations!$B1440&gt;=18.5,"Normal Weight",TRUE,"Underweight")</f>
        <v>Obesity</v>
      </c>
      <c r="D1440" s="12">
        <v>4.93</v>
      </c>
      <c r="E1440" s="12" t="str" cm="1">
        <f t="array" ref="E1440">_xlfn.IFS(Medical_Examinations!$D1440&gt;6.5,"Diabetes",Medical_Examinations!$D1440&gt;5.7,"Prediabetes",TRUE,"Normal")</f>
        <v>Normal</v>
      </c>
      <c r="F1440" s="12" t="s">
        <v>9</v>
      </c>
      <c r="G1440" s="12" t="s">
        <v>9</v>
      </c>
      <c r="H1440" s="12" t="s">
        <v>9</v>
      </c>
      <c r="I1440" s="12">
        <v>0</v>
      </c>
      <c r="J1440" s="13" t="s">
        <v>9</v>
      </c>
    </row>
    <row r="1441" spans="1:10" x14ac:dyDescent="0.3">
      <c r="A1441" s="14" t="s">
        <v>1450</v>
      </c>
      <c r="B1441" s="15">
        <v>26.41</v>
      </c>
      <c r="C1441" s="15" t="str" cm="1">
        <f t="array" ref="C1441">_xlfn.IFS(Medical_Examinations!$B1441&gt;=30,"Obesity",Medical_Examinations!$B1441&gt;=25,"Overweight",Medical_Examinations!$B1441&gt;=18.5,"Normal Weight",TRUE,"Underweight")</f>
        <v>Overweight</v>
      </c>
      <c r="D1441" s="15">
        <v>7.32</v>
      </c>
      <c r="E1441" s="15" t="str" cm="1">
        <f t="array" ref="E1441">_xlfn.IFS(Medical_Examinations!$D1441&gt;6.5,"Diabetes",Medical_Examinations!$D1441&gt;5.7,"Prediabetes",TRUE,"Normal")</f>
        <v>Diabetes</v>
      </c>
      <c r="F1441" s="15" t="s">
        <v>10</v>
      </c>
      <c r="G1441" s="15" t="s">
        <v>9</v>
      </c>
      <c r="H1441" s="15" t="s">
        <v>9</v>
      </c>
      <c r="I1441" s="15">
        <v>1</v>
      </c>
      <c r="J1441" s="16" t="s">
        <v>9</v>
      </c>
    </row>
    <row r="1442" spans="1:10" x14ac:dyDescent="0.3">
      <c r="A1442" s="11" t="s">
        <v>1451</v>
      </c>
      <c r="B1442" s="12">
        <v>29.9</v>
      </c>
      <c r="C1442" s="12" t="str" cm="1">
        <f t="array" ref="C1442">_xlfn.IFS(Medical_Examinations!$B1442&gt;=30,"Obesity",Medical_Examinations!$B1442&gt;=25,"Overweight",Medical_Examinations!$B1442&gt;=18.5,"Normal Weight",TRUE,"Underweight")</f>
        <v>Overweight</v>
      </c>
      <c r="D1442" s="12">
        <v>5.27</v>
      </c>
      <c r="E1442" s="12" t="str" cm="1">
        <f t="array" ref="E1442">_xlfn.IFS(Medical_Examinations!$D1442&gt;6.5,"Diabetes",Medical_Examinations!$D1442&gt;5.7,"Prediabetes",TRUE,"Normal")</f>
        <v>Normal</v>
      </c>
      <c r="F1442" s="12" t="s">
        <v>9</v>
      </c>
      <c r="G1442" s="12" t="s">
        <v>9</v>
      </c>
      <c r="H1442" s="12" t="s">
        <v>19</v>
      </c>
      <c r="I1442" s="12">
        <v>1</v>
      </c>
      <c r="J1442" s="13" t="s">
        <v>9</v>
      </c>
    </row>
    <row r="1443" spans="1:10" x14ac:dyDescent="0.3">
      <c r="A1443" s="14" t="s">
        <v>1452</v>
      </c>
      <c r="B1443" s="15">
        <v>25.24</v>
      </c>
      <c r="C1443" s="15" t="str" cm="1">
        <f t="array" ref="C1443">_xlfn.IFS(Medical_Examinations!$B1443&gt;=30,"Obesity",Medical_Examinations!$B1443&gt;=25,"Overweight",Medical_Examinations!$B1443&gt;=18.5,"Normal Weight",TRUE,"Underweight")</f>
        <v>Overweight</v>
      </c>
      <c r="D1443" s="15">
        <v>5.82</v>
      </c>
      <c r="E1443" s="15" t="str" cm="1">
        <f t="array" ref="E1443">_xlfn.IFS(Medical_Examinations!$D1443&gt;6.5,"Diabetes",Medical_Examinations!$D1443&gt;5.7,"Prediabetes",TRUE,"Normal")</f>
        <v>Prediabetes</v>
      </c>
      <c r="F1443" s="15" t="s">
        <v>9</v>
      </c>
      <c r="G1443" s="15" t="s">
        <v>9</v>
      </c>
      <c r="H1443" s="15" t="s">
        <v>9</v>
      </c>
      <c r="I1443" s="15">
        <v>1</v>
      </c>
      <c r="J1443" s="16" t="s">
        <v>9</v>
      </c>
    </row>
    <row r="1444" spans="1:10" x14ac:dyDescent="0.3">
      <c r="A1444" s="11" t="s">
        <v>1453</v>
      </c>
      <c r="B1444" s="12">
        <v>25.08</v>
      </c>
      <c r="C1444" s="12" t="str" cm="1">
        <f t="array" ref="C1444">_xlfn.IFS(Medical_Examinations!$B1444&gt;=30,"Obesity",Medical_Examinations!$B1444&gt;=25,"Overweight",Medical_Examinations!$B1444&gt;=18.5,"Normal Weight",TRUE,"Underweight")</f>
        <v>Overweight</v>
      </c>
      <c r="D1444" s="12">
        <v>5.8</v>
      </c>
      <c r="E1444" s="12" t="str" cm="1">
        <f t="array" ref="E1444">_xlfn.IFS(Medical_Examinations!$D1444&gt;6.5,"Diabetes",Medical_Examinations!$D1444&gt;5.7,"Prediabetes",TRUE,"Normal")</f>
        <v>Prediabetes</v>
      </c>
      <c r="F1444" s="12" t="s">
        <v>9</v>
      </c>
      <c r="G1444" s="12" t="s">
        <v>9</v>
      </c>
      <c r="H1444" s="12" t="s">
        <v>19</v>
      </c>
      <c r="I1444" s="12">
        <v>1</v>
      </c>
      <c r="J1444" s="13" t="s">
        <v>9</v>
      </c>
    </row>
    <row r="1445" spans="1:10" x14ac:dyDescent="0.3">
      <c r="A1445" s="14" t="s">
        <v>1454</v>
      </c>
      <c r="B1445" s="15">
        <v>29.164999999999999</v>
      </c>
      <c r="C1445" s="15" t="str" cm="1">
        <f t="array" ref="C1445">_xlfn.IFS(Medical_Examinations!$B1445&gt;=30,"Obesity",Medical_Examinations!$B1445&gt;=25,"Overweight",Medical_Examinations!$B1445&gt;=18.5,"Normal Weight",TRUE,"Underweight")</f>
        <v>Overweight</v>
      </c>
      <c r="D1445" s="15">
        <v>4.87</v>
      </c>
      <c r="E1445" s="15" t="str" cm="1">
        <f t="array" ref="E1445">_xlfn.IFS(Medical_Examinations!$D1445&gt;6.5,"Diabetes",Medical_Examinations!$D1445&gt;5.7,"Prediabetes",TRUE,"Normal")</f>
        <v>Normal</v>
      </c>
      <c r="F1445" s="15" t="s">
        <v>9</v>
      </c>
      <c r="G1445" s="15" t="s">
        <v>10</v>
      </c>
      <c r="H1445" s="15" t="s">
        <v>9</v>
      </c>
      <c r="I1445" s="15">
        <v>1</v>
      </c>
      <c r="J1445" s="16" t="s">
        <v>9</v>
      </c>
    </row>
    <row r="1446" spans="1:10" x14ac:dyDescent="0.3">
      <c r="A1446" s="11" t="s">
        <v>1455</v>
      </c>
      <c r="B1446" s="12">
        <v>15.05</v>
      </c>
      <c r="C1446" s="12" t="str" cm="1">
        <f t="array" ref="C1446">_xlfn.IFS(Medical_Examinations!$B1446&gt;=30,"Obesity",Medical_Examinations!$B1446&gt;=25,"Overweight",Medical_Examinations!$B1446&gt;=18.5,"Normal Weight",TRUE,"Underweight")</f>
        <v>Underweight</v>
      </c>
      <c r="D1446" s="12">
        <v>8.1199999999999992</v>
      </c>
      <c r="E1446" s="12" t="str" cm="1">
        <f t="array" ref="E1446">_xlfn.IFS(Medical_Examinations!$D1446&gt;6.5,"Diabetes",Medical_Examinations!$D1446&gt;5.7,"Prediabetes",TRUE,"Normal")</f>
        <v>Diabetes</v>
      </c>
      <c r="F1446" s="12" t="s">
        <v>9</v>
      </c>
      <c r="G1446" s="12" t="s">
        <v>9</v>
      </c>
      <c r="H1446" s="12" t="s">
        <v>9</v>
      </c>
      <c r="I1446" s="12">
        <v>0</v>
      </c>
      <c r="J1446" s="13" t="s">
        <v>9</v>
      </c>
    </row>
    <row r="1447" spans="1:10" x14ac:dyDescent="0.3">
      <c r="A1447" s="14" t="s">
        <v>1456</v>
      </c>
      <c r="B1447" s="15">
        <v>19.95</v>
      </c>
      <c r="C1447" s="15" t="str" cm="1">
        <f t="array" ref="C1447">_xlfn.IFS(Medical_Examinations!$B1447&gt;=30,"Obesity",Medical_Examinations!$B1447&gt;=25,"Overweight",Medical_Examinations!$B1447&gt;=18.5,"Normal Weight",TRUE,"Underweight")</f>
        <v>Normal Weight</v>
      </c>
      <c r="D1447" s="15">
        <v>4.3600000000000003</v>
      </c>
      <c r="E1447" s="15" t="str" cm="1">
        <f t="array" ref="E1447">_xlfn.IFS(Medical_Examinations!$D1447&gt;6.5,"Diabetes",Medical_Examinations!$D1447&gt;5.7,"Prediabetes",TRUE,"Normal")</f>
        <v>Normal</v>
      </c>
      <c r="F1447" s="15" t="s">
        <v>9</v>
      </c>
      <c r="G1447" s="15" t="s">
        <v>9</v>
      </c>
      <c r="H1447" s="15" t="s">
        <v>9</v>
      </c>
      <c r="I1447" s="15">
        <v>2</v>
      </c>
      <c r="J1447" s="16" t="s">
        <v>9</v>
      </c>
    </row>
    <row r="1448" spans="1:10" x14ac:dyDescent="0.3">
      <c r="A1448" s="11" t="s">
        <v>1457</v>
      </c>
      <c r="B1448" s="12">
        <v>16.66</v>
      </c>
      <c r="C1448" s="12" t="str" cm="1">
        <f t="array" ref="C1448">_xlfn.IFS(Medical_Examinations!$B1448&gt;=30,"Obesity",Medical_Examinations!$B1448&gt;=25,"Overweight",Medical_Examinations!$B1448&gt;=18.5,"Normal Weight",TRUE,"Underweight")</f>
        <v>Underweight</v>
      </c>
      <c r="D1448" s="12">
        <v>9.16</v>
      </c>
      <c r="E1448" s="12" t="str" cm="1">
        <f t="array" ref="E1448">_xlfn.IFS(Medical_Examinations!$D1448&gt;6.5,"Diabetes",Medical_Examinations!$D1448&gt;5.7,"Prediabetes",TRUE,"Normal")</f>
        <v>Diabetes</v>
      </c>
      <c r="F1448" s="12" t="s">
        <v>9</v>
      </c>
      <c r="G1448" s="12" t="s">
        <v>9</v>
      </c>
      <c r="H1448" s="12" t="s">
        <v>9</v>
      </c>
      <c r="I1448" s="12">
        <v>0</v>
      </c>
      <c r="J1448" s="13" t="s">
        <v>9</v>
      </c>
    </row>
    <row r="1449" spans="1:10" x14ac:dyDescent="0.3">
      <c r="A1449" s="14" t="s">
        <v>1458</v>
      </c>
      <c r="B1449" s="15">
        <v>16.62</v>
      </c>
      <c r="C1449" s="15" t="str" cm="1">
        <f t="array" ref="C1449">_xlfn.IFS(Medical_Examinations!$B1449&gt;=30,"Obesity",Medical_Examinations!$B1449&gt;=25,"Overweight",Medical_Examinations!$B1449&gt;=18.5,"Normal Weight",TRUE,"Underweight")</f>
        <v>Underweight</v>
      </c>
      <c r="D1449" s="15">
        <v>9.14</v>
      </c>
      <c r="E1449" s="15" t="str" cm="1">
        <f t="array" ref="E1449">_xlfn.IFS(Medical_Examinations!$D1449&gt;6.5,"Diabetes",Medical_Examinations!$D1449&gt;5.7,"Prediabetes",TRUE,"Normal")</f>
        <v>Diabetes</v>
      </c>
      <c r="F1449" s="15" t="s">
        <v>9</v>
      </c>
      <c r="G1449" s="15" t="s">
        <v>9</v>
      </c>
      <c r="H1449" s="15" t="s">
        <v>9</v>
      </c>
      <c r="I1449" s="15">
        <v>0</v>
      </c>
      <c r="J1449" s="16" t="s">
        <v>9</v>
      </c>
    </row>
    <row r="1450" spans="1:10" x14ac:dyDescent="0.3">
      <c r="A1450" s="11" t="s">
        <v>1459</v>
      </c>
      <c r="B1450" s="12">
        <v>15.36</v>
      </c>
      <c r="C1450" s="12" t="str" cm="1">
        <f t="array" ref="C1450">_xlfn.IFS(Medical_Examinations!$B1450&gt;=30,"Obesity",Medical_Examinations!$B1450&gt;=25,"Overweight",Medical_Examinations!$B1450&gt;=18.5,"Normal Weight",TRUE,"Underweight")</f>
        <v>Underweight</v>
      </c>
      <c r="D1450" s="12">
        <v>5.49</v>
      </c>
      <c r="E1450" s="12" t="str" cm="1">
        <f t="array" ref="E1450">_xlfn.IFS(Medical_Examinations!$D1450&gt;6.5,"Diabetes",Medical_Examinations!$D1450&gt;5.7,"Prediabetes",TRUE,"Normal")</f>
        <v>Normal</v>
      </c>
      <c r="F1450" s="12" t="s">
        <v>10</v>
      </c>
      <c r="G1450" s="12" t="s">
        <v>9</v>
      </c>
      <c r="H1450" s="12" t="s">
        <v>9</v>
      </c>
      <c r="I1450" s="12">
        <v>2</v>
      </c>
      <c r="J1450" s="13" t="s">
        <v>9</v>
      </c>
    </row>
    <row r="1451" spans="1:10" x14ac:dyDescent="0.3">
      <c r="A1451" s="14" t="s">
        <v>1460</v>
      </c>
      <c r="B1451" s="15">
        <v>27.74</v>
      </c>
      <c r="C1451" s="15" t="str" cm="1">
        <f t="array" ref="C1451">_xlfn.IFS(Medical_Examinations!$B1451&gt;=30,"Obesity",Medical_Examinations!$B1451&gt;=25,"Overweight",Medical_Examinations!$B1451&gt;=18.5,"Normal Weight",TRUE,"Underweight")</f>
        <v>Overweight</v>
      </c>
      <c r="D1451" s="15">
        <v>5.96</v>
      </c>
      <c r="E1451" s="15" t="str" cm="1">
        <f t="array" ref="E1451">_xlfn.IFS(Medical_Examinations!$D1451&gt;6.5,"Diabetes",Medical_Examinations!$D1451&gt;5.7,"Prediabetes",TRUE,"Normal")</f>
        <v>Prediabetes</v>
      </c>
      <c r="F1451" s="15" t="s">
        <v>10</v>
      </c>
      <c r="G1451" s="15" t="s">
        <v>9</v>
      </c>
      <c r="H1451" s="15" t="s">
        <v>9</v>
      </c>
      <c r="I1451" s="15">
        <v>0</v>
      </c>
      <c r="J1451" s="16" t="s">
        <v>9</v>
      </c>
    </row>
    <row r="1452" spans="1:10" x14ac:dyDescent="0.3">
      <c r="A1452" s="11" t="s">
        <v>1461</v>
      </c>
      <c r="B1452" s="12">
        <v>22.44</v>
      </c>
      <c r="C1452" s="12" t="str" cm="1">
        <f t="array" ref="C1452">_xlfn.IFS(Medical_Examinations!$B1452&gt;=30,"Obesity",Medical_Examinations!$B1452&gt;=25,"Overweight",Medical_Examinations!$B1452&gt;=18.5,"Normal Weight",TRUE,"Underweight")</f>
        <v>Normal Weight</v>
      </c>
      <c r="D1452" s="12">
        <v>4.62</v>
      </c>
      <c r="E1452" s="12" t="str" cm="1">
        <f t="array" ref="E1452">_xlfn.IFS(Medical_Examinations!$D1452&gt;6.5,"Diabetes",Medical_Examinations!$D1452&gt;5.7,"Prediabetes",TRUE,"Normal")</f>
        <v>Normal</v>
      </c>
      <c r="F1452" s="12" t="s">
        <v>10</v>
      </c>
      <c r="G1452" s="12" t="s">
        <v>9</v>
      </c>
      <c r="H1452" s="12" t="s">
        <v>9</v>
      </c>
      <c r="I1452" s="12">
        <v>0</v>
      </c>
      <c r="J1452" s="13" t="s">
        <v>9</v>
      </c>
    </row>
    <row r="1453" spans="1:10" x14ac:dyDescent="0.3">
      <c r="A1453" s="14" t="s">
        <v>1462</v>
      </c>
      <c r="B1453" s="15">
        <v>37.049999999999997</v>
      </c>
      <c r="C1453" s="15" t="str" cm="1">
        <f t="array" ref="C1453">_xlfn.IFS(Medical_Examinations!$B1453&gt;=30,"Obesity",Medical_Examinations!$B1453&gt;=25,"Overweight",Medical_Examinations!$B1453&gt;=18.5,"Normal Weight",TRUE,"Underweight")</f>
        <v>Obesity</v>
      </c>
      <c r="D1453" s="15">
        <v>9.9600000000000009</v>
      </c>
      <c r="E1453" s="15" t="str" cm="1">
        <f t="array" ref="E1453">_xlfn.IFS(Medical_Examinations!$D1453&gt;6.5,"Diabetes",Medical_Examinations!$D1453&gt;5.7,"Prediabetes",TRUE,"Normal")</f>
        <v>Diabetes</v>
      </c>
      <c r="F1453" s="15" t="s">
        <v>10</v>
      </c>
      <c r="G1453" s="15" t="s">
        <v>9</v>
      </c>
      <c r="H1453" s="15" t="s">
        <v>9</v>
      </c>
      <c r="I1453" s="15">
        <v>0</v>
      </c>
      <c r="J1453" s="16" t="s">
        <v>9</v>
      </c>
    </row>
    <row r="1454" spans="1:10" x14ac:dyDescent="0.3">
      <c r="A1454" s="11" t="s">
        <v>1463</v>
      </c>
      <c r="B1454" s="12">
        <v>22.95</v>
      </c>
      <c r="C1454" s="12" t="str" cm="1">
        <f t="array" ref="C1454">_xlfn.IFS(Medical_Examinations!$B1454&gt;=30,"Obesity",Medical_Examinations!$B1454&gt;=25,"Overweight",Medical_Examinations!$B1454&gt;=18.5,"Normal Weight",TRUE,"Underweight")</f>
        <v>Normal Weight</v>
      </c>
      <c r="D1454" s="12">
        <v>10.53</v>
      </c>
      <c r="E1454" s="12" t="str" cm="1">
        <f t="array" ref="E1454">_xlfn.IFS(Medical_Examinations!$D1454&gt;6.5,"Diabetes",Medical_Examinations!$D1454&gt;5.7,"Prediabetes",TRUE,"Normal")</f>
        <v>Diabetes</v>
      </c>
      <c r="F1454" s="12" t="s">
        <v>9</v>
      </c>
      <c r="G1454" s="12" t="s">
        <v>9</v>
      </c>
      <c r="H1454" s="12" t="s">
        <v>9</v>
      </c>
      <c r="I1454" s="12">
        <v>2</v>
      </c>
      <c r="J1454" s="13" t="s">
        <v>9</v>
      </c>
    </row>
    <row r="1455" spans="1:10" x14ac:dyDescent="0.3">
      <c r="A1455" s="14" t="s">
        <v>1464</v>
      </c>
      <c r="B1455" s="15">
        <v>34.200000000000003</v>
      </c>
      <c r="C1455" s="15" t="str" cm="1">
        <f t="array" ref="C1455">_xlfn.IFS(Medical_Examinations!$B1455&gt;=30,"Obesity",Medical_Examinations!$B1455&gt;=25,"Overweight",Medical_Examinations!$B1455&gt;=18.5,"Normal Weight",TRUE,"Underweight")</f>
        <v>Obesity</v>
      </c>
      <c r="D1455" s="15">
        <v>6.69</v>
      </c>
      <c r="E1455" s="15" t="str" cm="1">
        <f t="array" ref="E1455">_xlfn.IFS(Medical_Examinations!$D1455&gt;6.5,"Diabetes",Medical_Examinations!$D1455&gt;5.7,"Prediabetes",TRUE,"Normal")</f>
        <v>Diabetes</v>
      </c>
      <c r="F1455" s="15" t="s">
        <v>10</v>
      </c>
      <c r="G1455" s="15" t="s">
        <v>9</v>
      </c>
      <c r="H1455" s="15" t="s">
        <v>9</v>
      </c>
      <c r="I1455" s="15">
        <v>0</v>
      </c>
      <c r="J1455" s="16" t="s">
        <v>9</v>
      </c>
    </row>
    <row r="1456" spans="1:10" x14ac:dyDescent="0.3">
      <c r="A1456" s="11" t="s">
        <v>1465</v>
      </c>
      <c r="B1456" s="12">
        <v>30.59</v>
      </c>
      <c r="C1456" s="12" t="str" cm="1">
        <f t="array" ref="C1456">_xlfn.IFS(Medical_Examinations!$B1456&gt;=30,"Obesity",Medical_Examinations!$B1456&gt;=25,"Overweight",Medical_Examinations!$B1456&gt;=18.5,"Normal Weight",TRUE,"Underweight")</f>
        <v>Obesity</v>
      </c>
      <c r="D1456" s="12">
        <v>9.5500000000000007</v>
      </c>
      <c r="E1456" s="12" t="str" cm="1">
        <f t="array" ref="E1456">_xlfn.IFS(Medical_Examinations!$D1456&gt;6.5,"Diabetes",Medical_Examinations!$D1456&gt;5.7,"Prediabetes",TRUE,"Normal")</f>
        <v>Diabetes</v>
      </c>
      <c r="F1456" s="12" t="s">
        <v>10</v>
      </c>
      <c r="G1456" s="12" t="s">
        <v>9</v>
      </c>
      <c r="H1456" s="12" t="s">
        <v>9</v>
      </c>
      <c r="I1456" s="12">
        <v>0</v>
      </c>
      <c r="J1456" s="13" t="s">
        <v>9</v>
      </c>
    </row>
    <row r="1457" spans="1:10" x14ac:dyDescent="0.3">
      <c r="A1457" s="14" t="s">
        <v>1466</v>
      </c>
      <c r="B1457" s="15">
        <v>25.51</v>
      </c>
      <c r="C1457" s="15" t="str" cm="1">
        <f t="array" ref="C1457">_xlfn.IFS(Medical_Examinations!$B1457&gt;=30,"Obesity",Medical_Examinations!$B1457&gt;=25,"Overweight",Medical_Examinations!$B1457&gt;=18.5,"Normal Weight",TRUE,"Underweight")</f>
        <v>Overweight</v>
      </c>
      <c r="D1457" s="15">
        <v>6.05</v>
      </c>
      <c r="E1457" s="15" t="str" cm="1">
        <f t="array" ref="E1457">_xlfn.IFS(Medical_Examinations!$D1457&gt;6.5,"Diabetes",Medical_Examinations!$D1457&gt;5.7,"Prediabetes",TRUE,"Normal")</f>
        <v>Prediabetes</v>
      </c>
      <c r="F1457" s="15" t="s">
        <v>9</v>
      </c>
      <c r="G1457" s="15" t="s">
        <v>9</v>
      </c>
      <c r="H1457" s="15" t="s">
        <v>9</v>
      </c>
      <c r="I1457" s="15">
        <v>0</v>
      </c>
      <c r="J1457" s="16" t="s">
        <v>9</v>
      </c>
    </row>
    <row r="1458" spans="1:10" x14ac:dyDescent="0.3">
      <c r="A1458" s="11" t="s">
        <v>1467</v>
      </c>
      <c r="B1458" s="12">
        <v>29.04</v>
      </c>
      <c r="C1458" s="12" t="str" cm="1">
        <f t="array" ref="C1458">_xlfn.IFS(Medical_Examinations!$B1458&gt;=30,"Obesity",Medical_Examinations!$B1458&gt;=25,"Overweight",Medical_Examinations!$B1458&gt;=18.5,"Normal Weight",TRUE,"Underweight")</f>
        <v>Overweight</v>
      </c>
      <c r="D1458" s="12">
        <v>10.56</v>
      </c>
      <c r="E1458" s="12" t="str" cm="1">
        <f t="array" ref="E1458">_xlfn.IFS(Medical_Examinations!$D1458&gt;6.5,"Diabetes",Medical_Examinations!$D1458&gt;5.7,"Prediabetes",TRUE,"Normal")</f>
        <v>Diabetes</v>
      </c>
      <c r="F1458" s="12" t="s">
        <v>10</v>
      </c>
      <c r="G1458" s="12" t="s">
        <v>9</v>
      </c>
      <c r="H1458" s="12" t="s">
        <v>9</v>
      </c>
      <c r="I1458" s="12">
        <v>1</v>
      </c>
      <c r="J1458" s="13" t="s">
        <v>9</v>
      </c>
    </row>
    <row r="1459" spans="1:10" x14ac:dyDescent="0.3">
      <c r="A1459" s="14" t="s">
        <v>1468</v>
      </c>
      <c r="B1459" s="15">
        <v>22.135000000000002</v>
      </c>
      <c r="C1459" s="15" t="str" cm="1">
        <f t="array" ref="C1459">_xlfn.IFS(Medical_Examinations!$B1459&gt;=30,"Obesity",Medical_Examinations!$B1459&gt;=25,"Overweight",Medical_Examinations!$B1459&gt;=18.5,"Normal Weight",TRUE,"Underweight")</f>
        <v>Normal Weight</v>
      </c>
      <c r="D1459" s="15">
        <v>10.81</v>
      </c>
      <c r="E1459" s="15" t="str" cm="1">
        <f t="array" ref="E1459">_xlfn.IFS(Medical_Examinations!$D1459&gt;6.5,"Diabetes",Medical_Examinations!$D1459&gt;5.7,"Prediabetes",TRUE,"Normal")</f>
        <v>Diabetes</v>
      </c>
      <c r="F1459" s="15" t="s">
        <v>10</v>
      </c>
      <c r="G1459" s="15" t="s">
        <v>9</v>
      </c>
      <c r="H1459" s="15" t="s">
        <v>9</v>
      </c>
      <c r="I1459" s="15">
        <v>1</v>
      </c>
      <c r="J1459" s="16" t="s">
        <v>9</v>
      </c>
    </row>
    <row r="1460" spans="1:10" x14ac:dyDescent="0.3">
      <c r="A1460" s="11" t="s">
        <v>1469</v>
      </c>
      <c r="B1460" s="12">
        <v>21.375</v>
      </c>
      <c r="C1460" s="12" t="str" cm="1">
        <f t="array" ref="C1460">_xlfn.IFS(Medical_Examinations!$B1460&gt;=30,"Obesity",Medical_Examinations!$B1460&gt;=25,"Overweight",Medical_Examinations!$B1460&gt;=18.5,"Normal Weight",TRUE,"Underweight")</f>
        <v>Normal Weight</v>
      </c>
      <c r="D1460" s="12">
        <v>4.32</v>
      </c>
      <c r="E1460" s="12" t="str" cm="1">
        <f t="array" ref="E1460">_xlfn.IFS(Medical_Examinations!$D1460&gt;6.5,"Diabetes",Medical_Examinations!$D1460&gt;5.7,"Prediabetes",TRUE,"Normal")</f>
        <v>Normal</v>
      </c>
      <c r="F1460" s="12" t="s">
        <v>9</v>
      </c>
      <c r="G1460" s="12" t="s">
        <v>9</v>
      </c>
      <c r="H1460" s="12" t="s">
        <v>9</v>
      </c>
      <c r="I1460" s="12">
        <v>0</v>
      </c>
      <c r="J1460" s="13" t="s">
        <v>9</v>
      </c>
    </row>
    <row r="1461" spans="1:10" x14ac:dyDescent="0.3">
      <c r="A1461" s="14" t="s">
        <v>1470</v>
      </c>
      <c r="B1461" s="15">
        <v>29.19</v>
      </c>
      <c r="C1461" s="15" t="str" cm="1">
        <f t="array" ref="C1461">_xlfn.IFS(Medical_Examinations!$B1461&gt;=30,"Obesity",Medical_Examinations!$B1461&gt;=25,"Overweight",Medical_Examinations!$B1461&gt;=18.5,"Normal Weight",TRUE,"Underweight")</f>
        <v>Overweight</v>
      </c>
      <c r="D1461" s="15">
        <v>4.37</v>
      </c>
      <c r="E1461" s="15" t="str" cm="1">
        <f t="array" ref="E1461">_xlfn.IFS(Medical_Examinations!$D1461&gt;6.5,"Diabetes",Medical_Examinations!$D1461&gt;5.7,"Prediabetes",TRUE,"Normal")</f>
        <v>Normal</v>
      </c>
      <c r="F1461" s="15" t="s">
        <v>9</v>
      </c>
      <c r="G1461" s="15" t="s">
        <v>9</v>
      </c>
      <c r="H1461" s="15" t="s">
        <v>9</v>
      </c>
      <c r="I1461" s="15">
        <v>0</v>
      </c>
      <c r="J1461" s="16" t="s">
        <v>9</v>
      </c>
    </row>
    <row r="1462" spans="1:10" x14ac:dyDescent="0.3">
      <c r="A1462" s="11" t="s">
        <v>1471</v>
      </c>
      <c r="B1462" s="12">
        <v>31.92</v>
      </c>
      <c r="C1462" s="12" t="str" cm="1">
        <f t="array" ref="C1462">_xlfn.IFS(Medical_Examinations!$B1462&gt;=30,"Obesity",Medical_Examinations!$B1462&gt;=25,"Overweight",Medical_Examinations!$B1462&gt;=18.5,"Normal Weight",TRUE,"Underweight")</f>
        <v>Obesity</v>
      </c>
      <c r="D1462" s="12">
        <v>4.8099999999999996</v>
      </c>
      <c r="E1462" s="12" t="str" cm="1">
        <f t="array" ref="E1462">_xlfn.IFS(Medical_Examinations!$D1462&gt;6.5,"Diabetes",Medical_Examinations!$D1462&gt;5.7,"Prediabetes",TRUE,"Normal")</f>
        <v>Normal</v>
      </c>
      <c r="F1462" s="12" t="s">
        <v>10</v>
      </c>
      <c r="G1462" s="12" t="s">
        <v>9</v>
      </c>
      <c r="H1462" s="12" t="s">
        <v>19</v>
      </c>
      <c r="I1462" s="12">
        <v>1</v>
      </c>
      <c r="J1462" s="13" t="s">
        <v>9</v>
      </c>
    </row>
    <row r="1463" spans="1:10" x14ac:dyDescent="0.3">
      <c r="A1463" s="14" t="s">
        <v>1472</v>
      </c>
      <c r="B1463" s="15">
        <v>26.315000000000001</v>
      </c>
      <c r="C1463" s="15" t="str" cm="1">
        <f t="array" ref="C1463">_xlfn.IFS(Medical_Examinations!$B1463&gt;=30,"Obesity",Medical_Examinations!$B1463&gt;=25,"Overweight",Medical_Examinations!$B1463&gt;=18.5,"Normal Weight",TRUE,"Underweight")</f>
        <v>Overweight</v>
      </c>
      <c r="D1463" s="15">
        <v>4.5599999999999996</v>
      </c>
      <c r="E1463" s="15" t="str" cm="1">
        <f t="array" ref="E1463">_xlfn.IFS(Medical_Examinations!$D1463&gt;6.5,"Diabetes",Medical_Examinations!$D1463&gt;5.7,"Prediabetes",TRUE,"Normal")</f>
        <v>Normal</v>
      </c>
      <c r="F1463" s="15" t="s">
        <v>10</v>
      </c>
      <c r="G1463" s="15" t="s">
        <v>9</v>
      </c>
      <c r="H1463" s="15" t="s">
        <v>19</v>
      </c>
      <c r="I1463" s="15">
        <v>1</v>
      </c>
      <c r="J1463" s="16" t="s">
        <v>9</v>
      </c>
    </row>
    <row r="1464" spans="1:10" x14ac:dyDescent="0.3">
      <c r="A1464" s="11" t="s">
        <v>1473</v>
      </c>
      <c r="B1464" s="12">
        <v>35.299999999999997</v>
      </c>
      <c r="C1464" s="12" t="str" cm="1">
        <f t="array" ref="C1464">_xlfn.IFS(Medical_Examinations!$B1464&gt;=30,"Obesity",Medical_Examinations!$B1464&gt;=25,"Overweight",Medical_Examinations!$B1464&gt;=18.5,"Normal Weight",TRUE,"Underweight")</f>
        <v>Obesity</v>
      </c>
      <c r="D1464" s="12">
        <v>4.3899999999999997</v>
      </c>
      <c r="E1464" s="12" t="str" cm="1">
        <f t="array" ref="E1464">_xlfn.IFS(Medical_Examinations!$D1464&gt;6.5,"Diabetes",Medical_Examinations!$D1464&gt;5.7,"Prediabetes",TRUE,"Normal")</f>
        <v>Normal</v>
      </c>
      <c r="F1464" s="12" t="s">
        <v>9</v>
      </c>
      <c r="G1464" s="12" t="s">
        <v>9</v>
      </c>
      <c r="H1464" s="12" t="s">
        <v>9</v>
      </c>
      <c r="I1464" s="12">
        <v>0</v>
      </c>
      <c r="J1464" s="13" t="s">
        <v>9</v>
      </c>
    </row>
    <row r="1465" spans="1:10" x14ac:dyDescent="0.3">
      <c r="A1465" s="14" t="s">
        <v>1474</v>
      </c>
      <c r="B1465" s="15">
        <v>18.91</v>
      </c>
      <c r="C1465" s="15" t="str" cm="1">
        <f t="array" ref="C1465">_xlfn.IFS(Medical_Examinations!$B1465&gt;=30,"Obesity",Medical_Examinations!$B1465&gt;=25,"Overweight",Medical_Examinations!$B1465&gt;=18.5,"Normal Weight",TRUE,"Underweight")</f>
        <v>Normal Weight</v>
      </c>
      <c r="D1465" s="15">
        <v>11.44</v>
      </c>
      <c r="E1465" s="15" t="str" cm="1">
        <f t="array" ref="E1465">_xlfn.IFS(Medical_Examinations!$D1465&gt;6.5,"Diabetes",Medical_Examinations!$D1465&gt;5.7,"Prediabetes",TRUE,"Normal")</f>
        <v>Diabetes</v>
      </c>
      <c r="F1465" s="15" t="s">
        <v>9</v>
      </c>
      <c r="G1465" s="15" t="s">
        <v>9</v>
      </c>
      <c r="H1465" s="15" t="s">
        <v>9</v>
      </c>
      <c r="I1465" s="15">
        <v>0</v>
      </c>
      <c r="J1465" s="16" t="s">
        <v>9</v>
      </c>
    </row>
    <row r="1466" spans="1:10" x14ac:dyDescent="0.3">
      <c r="A1466" s="11" t="s">
        <v>1475</v>
      </c>
      <c r="B1466" s="12">
        <v>22.41</v>
      </c>
      <c r="C1466" s="12" t="str" cm="1">
        <f t="array" ref="C1466">_xlfn.IFS(Medical_Examinations!$B1466&gt;=30,"Obesity",Medical_Examinations!$B1466&gt;=25,"Overweight",Medical_Examinations!$B1466&gt;=18.5,"Normal Weight",TRUE,"Underweight")</f>
        <v>Normal Weight</v>
      </c>
      <c r="D1466" s="12">
        <v>11.37</v>
      </c>
      <c r="E1466" s="12" t="str" cm="1">
        <f t="array" ref="E1466">_xlfn.IFS(Medical_Examinations!$D1466&gt;6.5,"Diabetes",Medical_Examinations!$D1466&gt;5.7,"Prediabetes",TRUE,"Normal")</f>
        <v>Diabetes</v>
      </c>
      <c r="F1466" s="12" t="s">
        <v>10</v>
      </c>
      <c r="G1466" s="12" t="s">
        <v>9</v>
      </c>
      <c r="H1466" s="12" t="s">
        <v>9</v>
      </c>
      <c r="I1466" s="12">
        <v>1</v>
      </c>
      <c r="J1466" s="13" t="s">
        <v>9</v>
      </c>
    </row>
    <row r="1467" spans="1:10" x14ac:dyDescent="0.3">
      <c r="A1467" s="14" t="s">
        <v>1476</v>
      </c>
      <c r="B1467" s="15">
        <v>22.704999999999998</v>
      </c>
      <c r="C1467" s="15" t="str" cm="1">
        <f t="array" ref="C1467">_xlfn.IFS(Medical_Examinations!$B1467&gt;=30,"Obesity",Medical_Examinations!$B1467&gt;=25,"Overweight",Medical_Examinations!$B1467&gt;=18.5,"Normal Weight",TRUE,"Underweight")</f>
        <v>Normal Weight</v>
      </c>
      <c r="D1467" s="15">
        <v>6.14</v>
      </c>
      <c r="E1467" s="15" t="str" cm="1">
        <f t="array" ref="E1467">_xlfn.IFS(Medical_Examinations!$D1467&gt;6.5,"Diabetes",Medical_Examinations!$D1467&gt;5.7,"Prediabetes",TRUE,"Normal")</f>
        <v>Prediabetes</v>
      </c>
      <c r="F1467" s="15" t="s">
        <v>9</v>
      </c>
      <c r="G1467" s="15" t="s">
        <v>9</v>
      </c>
      <c r="H1467" s="15" t="s">
        <v>9</v>
      </c>
      <c r="I1467" s="15">
        <v>0</v>
      </c>
      <c r="J1467" s="16" t="s">
        <v>9</v>
      </c>
    </row>
    <row r="1468" spans="1:10" x14ac:dyDescent="0.3">
      <c r="A1468" s="11" t="s">
        <v>1477</v>
      </c>
      <c r="B1468" s="12">
        <v>37.18</v>
      </c>
      <c r="C1468" s="12" t="str" cm="1">
        <f t="array" ref="C1468">_xlfn.IFS(Medical_Examinations!$B1468&gt;=30,"Obesity",Medical_Examinations!$B1468&gt;=25,"Overweight",Medical_Examinations!$B1468&gt;=18.5,"Normal Weight",TRUE,"Underweight")</f>
        <v>Obesity</v>
      </c>
      <c r="D1468" s="12">
        <v>4.8899999999999997</v>
      </c>
      <c r="E1468" s="12" t="str" cm="1">
        <f t="array" ref="E1468">_xlfn.IFS(Medical_Examinations!$D1468&gt;6.5,"Diabetes",Medical_Examinations!$D1468&gt;5.7,"Prediabetes",TRUE,"Normal")</f>
        <v>Normal</v>
      </c>
      <c r="F1468" s="12" t="s">
        <v>9</v>
      </c>
      <c r="G1468" s="12" t="s">
        <v>9</v>
      </c>
      <c r="H1468" s="12" t="s">
        <v>9</v>
      </c>
      <c r="I1468" s="12">
        <v>0</v>
      </c>
      <c r="J1468" s="13" t="s">
        <v>9</v>
      </c>
    </row>
    <row r="1469" spans="1:10" x14ac:dyDescent="0.3">
      <c r="A1469" s="14" t="s">
        <v>1478</v>
      </c>
      <c r="B1469" s="15">
        <v>35.97</v>
      </c>
      <c r="C1469" s="15" t="str" cm="1">
        <f t="array" ref="C1469">_xlfn.IFS(Medical_Examinations!$B1469&gt;=30,"Obesity",Medical_Examinations!$B1469&gt;=25,"Overweight",Medical_Examinations!$B1469&gt;=18.5,"Normal Weight",TRUE,"Underweight")</f>
        <v>Obesity</v>
      </c>
      <c r="D1469" s="15">
        <v>4.5999999999999996</v>
      </c>
      <c r="E1469" s="15" t="str" cm="1">
        <f t="array" ref="E1469">_xlfn.IFS(Medical_Examinations!$D1469&gt;6.5,"Diabetes",Medical_Examinations!$D1469&gt;5.7,"Prediabetes",TRUE,"Normal")</f>
        <v>Normal</v>
      </c>
      <c r="F1469" s="15" t="s">
        <v>9</v>
      </c>
      <c r="G1469" s="15" t="s">
        <v>9</v>
      </c>
      <c r="H1469" s="15" t="s">
        <v>9</v>
      </c>
      <c r="I1469" s="15">
        <v>0</v>
      </c>
      <c r="J1469" s="16" t="s">
        <v>9</v>
      </c>
    </row>
    <row r="1470" spans="1:10" x14ac:dyDescent="0.3">
      <c r="A1470" s="11" t="s">
        <v>1479</v>
      </c>
      <c r="B1470" s="12">
        <v>35.799999999999997</v>
      </c>
      <c r="C1470" s="12" t="str" cm="1">
        <f t="array" ref="C1470">_xlfn.IFS(Medical_Examinations!$B1470&gt;=30,"Obesity",Medical_Examinations!$B1470&gt;=25,"Overweight",Medical_Examinations!$B1470&gt;=18.5,"Normal Weight",TRUE,"Underweight")</f>
        <v>Obesity</v>
      </c>
      <c r="D1470" s="12">
        <v>4.42</v>
      </c>
      <c r="E1470" s="12" t="str" cm="1">
        <f t="array" ref="E1470">_xlfn.IFS(Medical_Examinations!$D1470&gt;6.5,"Diabetes",Medical_Examinations!$D1470&gt;5.7,"Prediabetes",TRUE,"Normal")</f>
        <v>Normal</v>
      </c>
      <c r="F1470" s="12" t="s">
        <v>9</v>
      </c>
      <c r="G1470" s="12" t="s">
        <v>9</v>
      </c>
      <c r="H1470" s="12" t="s">
        <v>9</v>
      </c>
      <c r="I1470" s="12">
        <v>0</v>
      </c>
      <c r="J1470" s="13" t="s">
        <v>9</v>
      </c>
    </row>
    <row r="1471" spans="1:10" x14ac:dyDescent="0.3">
      <c r="A1471" s="14" t="s">
        <v>1480</v>
      </c>
      <c r="B1471" s="15">
        <v>28.31</v>
      </c>
      <c r="C1471" s="15" t="str" cm="1">
        <f t="array" ref="C1471">_xlfn.IFS(Medical_Examinations!$B1471&gt;=30,"Obesity",Medical_Examinations!$B1471&gt;=25,"Overweight",Medical_Examinations!$B1471&gt;=18.5,"Normal Weight",TRUE,"Underweight")</f>
        <v>Overweight</v>
      </c>
      <c r="D1471" s="15">
        <v>7.48</v>
      </c>
      <c r="E1471" s="15" t="str" cm="1">
        <f t="array" ref="E1471">_xlfn.IFS(Medical_Examinations!$D1471&gt;6.5,"Diabetes",Medical_Examinations!$D1471&gt;5.7,"Prediabetes",TRUE,"Normal")</f>
        <v>Diabetes</v>
      </c>
      <c r="F1471" s="15" t="s">
        <v>10</v>
      </c>
      <c r="G1471" s="15" t="s">
        <v>9</v>
      </c>
      <c r="H1471" s="15" t="s">
        <v>9</v>
      </c>
      <c r="I1471" s="15">
        <v>0</v>
      </c>
      <c r="J1471" s="16" t="s">
        <v>9</v>
      </c>
    </row>
    <row r="1472" spans="1:10" x14ac:dyDescent="0.3">
      <c r="A1472" s="11" t="s">
        <v>1481</v>
      </c>
      <c r="B1472" s="12">
        <v>38.06</v>
      </c>
      <c r="C1472" s="12" t="str" cm="1">
        <f t="array" ref="C1472">_xlfn.IFS(Medical_Examinations!$B1472&gt;=30,"Obesity",Medical_Examinations!$B1472&gt;=25,"Overweight",Medical_Examinations!$B1472&gt;=18.5,"Normal Weight",TRUE,"Underweight")</f>
        <v>Obesity</v>
      </c>
      <c r="D1472" s="12">
        <v>10.74</v>
      </c>
      <c r="E1472" s="12" t="str" cm="1">
        <f t="array" ref="E1472">_xlfn.IFS(Medical_Examinations!$D1472&gt;6.5,"Diabetes",Medical_Examinations!$D1472&gt;5.7,"Prediabetes",TRUE,"Normal")</f>
        <v>Diabetes</v>
      </c>
      <c r="F1472" s="12" t="s">
        <v>9</v>
      </c>
      <c r="G1472" s="12" t="s">
        <v>9</v>
      </c>
      <c r="H1472" s="12" t="s">
        <v>9</v>
      </c>
      <c r="I1472" s="12">
        <v>0</v>
      </c>
      <c r="J1472" s="13" t="s">
        <v>9</v>
      </c>
    </row>
    <row r="1473" spans="1:10" x14ac:dyDescent="0.3">
      <c r="A1473" s="14" t="s">
        <v>1482</v>
      </c>
      <c r="B1473" s="15">
        <v>28</v>
      </c>
      <c r="C1473" s="15" t="str" cm="1">
        <f t="array" ref="C1473">_xlfn.IFS(Medical_Examinations!$B1473&gt;=30,"Obesity",Medical_Examinations!$B1473&gt;=25,"Overweight",Medical_Examinations!$B1473&gt;=18.5,"Normal Weight",TRUE,"Underweight")</f>
        <v>Overweight</v>
      </c>
      <c r="D1473" s="15">
        <v>5.19</v>
      </c>
      <c r="E1473" s="15" t="str" cm="1">
        <f t="array" ref="E1473">_xlfn.IFS(Medical_Examinations!$D1473&gt;6.5,"Diabetes",Medical_Examinations!$D1473&gt;5.7,"Prediabetes",TRUE,"Normal")</f>
        <v>Normal</v>
      </c>
      <c r="F1473" s="15" t="s">
        <v>9</v>
      </c>
      <c r="G1473" s="15" t="s">
        <v>9</v>
      </c>
      <c r="H1473" s="15" t="s">
        <v>9</v>
      </c>
      <c r="I1473" s="15">
        <v>1</v>
      </c>
      <c r="J1473" s="16" t="s">
        <v>9</v>
      </c>
    </row>
    <row r="1474" spans="1:10" x14ac:dyDescent="0.3">
      <c r="A1474" s="11" t="s">
        <v>1483</v>
      </c>
      <c r="B1474" s="12">
        <v>34.32</v>
      </c>
      <c r="C1474" s="12" t="str" cm="1">
        <f t="array" ref="C1474">_xlfn.IFS(Medical_Examinations!$B1474&gt;=30,"Obesity",Medical_Examinations!$B1474&gt;=25,"Overweight",Medical_Examinations!$B1474&gt;=18.5,"Normal Weight",TRUE,"Underweight")</f>
        <v>Obesity</v>
      </c>
      <c r="D1474" s="12">
        <v>9.17</v>
      </c>
      <c r="E1474" s="12" t="str" cm="1">
        <f t="array" ref="E1474">_xlfn.IFS(Medical_Examinations!$D1474&gt;6.5,"Diabetes",Medical_Examinations!$D1474&gt;5.7,"Prediabetes",TRUE,"Normal")</f>
        <v>Diabetes</v>
      </c>
      <c r="F1474" s="12" t="s">
        <v>9</v>
      </c>
      <c r="G1474" s="12" t="s">
        <v>9</v>
      </c>
      <c r="H1474" s="12" t="s">
        <v>9</v>
      </c>
      <c r="I1474" s="12">
        <v>0</v>
      </c>
      <c r="J1474" s="13" t="s">
        <v>9</v>
      </c>
    </row>
    <row r="1475" spans="1:10" x14ac:dyDescent="0.3">
      <c r="A1475" s="14" t="s">
        <v>1484</v>
      </c>
      <c r="B1475" s="15">
        <v>22.3</v>
      </c>
      <c r="C1475" s="15" t="str" cm="1">
        <f t="array" ref="C1475">_xlfn.IFS(Medical_Examinations!$B1475&gt;=30,"Obesity",Medical_Examinations!$B1475&gt;=25,"Overweight",Medical_Examinations!$B1475&gt;=18.5,"Normal Weight",TRUE,"Underweight")</f>
        <v>Normal Weight</v>
      </c>
      <c r="D1475" s="15">
        <v>4.95</v>
      </c>
      <c r="E1475" s="15" t="str" cm="1">
        <f t="array" ref="E1475">_xlfn.IFS(Medical_Examinations!$D1475&gt;6.5,"Diabetes",Medical_Examinations!$D1475&gt;5.7,"Prediabetes",TRUE,"Normal")</f>
        <v>Normal</v>
      </c>
      <c r="F1475" s="15" t="s">
        <v>10</v>
      </c>
      <c r="G1475" s="15" t="s">
        <v>9</v>
      </c>
      <c r="H1475" s="15" t="s">
        <v>9</v>
      </c>
      <c r="I1475" s="15">
        <v>0</v>
      </c>
      <c r="J1475" s="16" t="s">
        <v>9</v>
      </c>
    </row>
    <row r="1476" spans="1:10" x14ac:dyDescent="0.3">
      <c r="A1476" s="11" t="s">
        <v>1485</v>
      </c>
      <c r="B1476" s="12">
        <v>27.835000000000001</v>
      </c>
      <c r="C1476" s="12" t="str" cm="1">
        <f t="array" ref="C1476">_xlfn.IFS(Medical_Examinations!$B1476&gt;=30,"Obesity",Medical_Examinations!$B1476&gt;=25,"Overweight",Medical_Examinations!$B1476&gt;=18.5,"Normal Weight",TRUE,"Underweight")</f>
        <v>Overweight</v>
      </c>
      <c r="D1476" s="12">
        <v>6.03</v>
      </c>
      <c r="E1476" s="12" t="str" cm="1">
        <f t="array" ref="E1476">_xlfn.IFS(Medical_Examinations!$D1476&gt;6.5,"Diabetes",Medical_Examinations!$D1476&gt;5.7,"Prediabetes",TRUE,"Normal")</f>
        <v>Prediabetes</v>
      </c>
      <c r="F1476" s="12" t="s">
        <v>9</v>
      </c>
      <c r="G1476" s="12" t="s">
        <v>9</v>
      </c>
      <c r="H1476" s="12" t="s">
        <v>9</v>
      </c>
      <c r="I1476" s="12">
        <v>1</v>
      </c>
      <c r="J1476" s="13" t="s">
        <v>9</v>
      </c>
    </row>
    <row r="1477" spans="1:10" x14ac:dyDescent="0.3">
      <c r="A1477" s="14" t="s">
        <v>1486</v>
      </c>
      <c r="B1477" s="15">
        <v>39.229999999999997</v>
      </c>
      <c r="C1477" s="15" t="str" cm="1">
        <f t="array" ref="C1477">_xlfn.IFS(Medical_Examinations!$B1477&gt;=30,"Obesity",Medical_Examinations!$B1477&gt;=25,"Overweight",Medical_Examinations!$B1477&gt;=18.5,"Normal Weight",TRUE,"Underweight")</f>
        <v>Obesity</v>
      </c>
      <c r="D1477" s="15">
        <v>5.36</v>
      </c>
      <c r="E1477" s="15" t="str" cm="1">
        <f t="array" ref="E1477">_xlfn.IFS(Medical_Examinations!$D1477&gt;6.5,"Diabetes",Medical_Examinations!$D1477&gt;5.7,"Prediabetes",TRUE,"Normal")</f>
        <v>Normal</v>
      </c>
      <c r="F1477" s="15" t="s">
        <v>9</v>
      </c>
      <c r="G1477" s="15" t="s">
        <v>9</v>
      </c>
      <c r="H1477" s="15" t="s">
        <v>9</v>
      </c>
      <c r="I1477" s="15">
        <v>0</v>
      </c>
      <c r="J1477" s="16" t="s">
        <v>9</v>
      </c>
    </row>
    <row r="1478" spans="1:10" x14ac:dyDescent="0.3">
      <c r="A1478" s="11" t="s">
        <v>1487</v>
      </c>
      <c r="B1478" s="12">
        <v>19.95</v>
      </c>
      <c r="C1478" s="12" t="str" cm="1">
        <f t="array" ref="C1478">_xlfn.IFS(Medical_Examinations!$B1478&gt;=30,"Obesity",Medical_Examinations!$B1478&gt;=25,"Overweight",Medical_Examinations!$B1478&gt;=18.5,"Normal Weight",TRUE,"Underweight")</f>
        <v>Normal Weight</v>
      </c>
      <c r="D1478" s="12">
        <v>6.11</v>
      </c>
      <c r="E1478" s="12" t="str" cm="1">
        <f t="array" ref="E1478">_xlfn.IFS(Medical_Examinations!$D1478&gt;6.5,"Diabetes",Medical_Examinations!$D1478&gt;5.7,"Prediabetes",TRUE,"Normal")</f>
        <v>Prediabetes</v>
      </c>
      <c r="F1478" s="12" t="s">
        <v>9</v>
      </c>
      <c r="G1478" s="12" t="s">
        <v>9</v>
      </c>
      <c r="H1478" s="12" t="s">
        <v>9</v>
      </c>
      <c r="I1478" s="12">
        <v>1</v>
      </c>
      <c r="J1478" s="13" t="s">
        <v>9</v>
      </c>
    </row>
    <row r="1479" spans="1:10" x14ac:dyDescent="0.3">
      <c r="A1479" s="14" t="s">
        <v>1488</v>
      </c>
      <c r="B1479" s="15">
        <v>34.64</v>
      </c>
      <c r="C1479" s="15" t="str" cm="1">
        <f t="array" ref="C1479">_xlfn.IFS(Medical_Examinations!$B1479&gt;=30,"Obesity",Medical_Examinations!$B1479&gt;=25,"Overweight",Medical_Examinations!$B1479&gt;=18.5,"Normal Weight",TRUE,"Underweight")</f>
        <v>Obesity</v>
      </c>
      <c r="D1479" s="15">
        <v>4.88</v>
      </c>
      <c r="E1479" s="15" t="str" cm="1">
        <f t="array" ref="E1479">_xlfn.IFS(Medical_Examinations!$D1479&gt;6.5,"Diabetes",Medical_Examinations!$D1479&gt;5.7,"Prediabetes",TRUE,"Normal")</f>
        <v>Normal</v>
      </c>
      <c r="F1479" s="15" t="s">
        <v>9</v>
      </c>
      <c r="G1479" s="15" t="s">
        <v>9</v>
      </c>
      <c r="H1479" s="15" t="s">
        <v>19</v>
      </c>
      <c r="I1479" s="15">
        <v>1</v>
      </c>
      <c r="J1479" s="16" t="s">
        <v>9</v>
      </c>
    </row>
    <row r="1480" spans="1:10" x14ac:dyDescent="0.3">
      <c r="A1480" s="11" t="s">
        <v>1489</v>
      </c>
      <c r="B1480" s="12">
        <v>18.75</v>
      </c>
      <c r="C1480" s="12" t="str" cm="1">
        <f t="array" ref="C1480">_xlfn.IFS(Medical_Examinations!$B1480&gt;=30,"Obesity",Medical_Examinations!$B1480&gt;=25,"Overweight",Medical_Examinations!$B1480&gt;=18.5,"Normal Weight",TRUE,"Underweight")</f>
        <v>Normal Weight</v>
      </c>
      <c r="D1480" s="12">
        <v>6.72</v>
      </c>
      <c r="E1480" s="12" t="str" cm="1">
        <f t="array" ref="E1480">_xlfn.IFS(Medical_Examinations!$D1480&gt;6.5,"Diabetes",Medical_Examinations!$D1480&gt;5.7,"Prediabetes",TRUE,"Normal")</f>
        <v>Diabetes</v>
      </c>
      <c r="F1480" s="12" t="s">
        <v>9</v>
      </c>
      <c r="G1480" s="12" t="s">
        <v>9</v>
      </c>
      <c r="H1480" s="12" t="s">
        <v>9</v>
      </c>
      <c r="I1480" s="12">
        <v>0</v>
      </c>
      <c r="J1480" s="13" t="s">
        <v>9</v>
      </c>
    </row>
    <row r="1481" spans="1:10" x14ac:dyDescent="0.3">
      <c r="A1481" s="14" t="s">
        <v>1490</v>
      </c>
      <c r="B1481" s="15">
        <v>26.48</v>
      </c>
      <c r="C1481" s="15" t="str" cm="1">
        <f t="array" ref="C1481">_xlfn.IFS(Medical_Examinations!$B1481&gt;=30,"Obesity",Medical_Examinations!$B1481&gt;=25,"Overweight",Medical_Examinations!$B1481&gt;=18.5,"Normal Weight",TRUE,"Underweight")</f>
        <v>Overweight</v>
      </c>
      <c r="D1481" s="15">
        <v>4.2</v>
      </c>
      <c r="E1481" s="15" t="str" cm="1">
        <f t="array" ref="E1481">_xlfn.IFS(Medical_Examinations!$D1481&gt;6.5,"Diabetes",Medical_Examinations!$D1481&gt;5.7,"Prediabetes",TRUE,"Normal")</f>
        <v>Normal</v>
      </c>
      <c r="F1481" s="15" t="s">
        <v>9</v>
      </c>
      <c r="G1481" s="15" t="s">
        <v>9</v>
      </c>
      <c r="H1481" s="15" t="s">
        <v>9</v>
      </c>
      <c r="I1481" s="15">
        <v>1</v>
      </c>
      <c r="J1481" s="16" t="s">
        <v>9</v>
      </c>
    </row>
    <row r="1482" spans="1:10" x14ac:dyDescent="0.3">
      <c r="A1482" s="11" t="s">
        <v>1491</v>
      </c>
      <c r="B1482" s="12">
        <v>34.83</v>
      </c>
      <c r="C1482" s="12" t="str" cm="1">
        <f t="array" ref="C1482">_xlfn.IFS(Medical_Examinations!$B1482&gt;=30,"Obesity",Medical_Examinations!$B1482&gt;=25,"Overweight",Medical_Examinations!$B1482&gt;=18.5,"Normal Weight",TRUE,"Underweight")</f>
        <v>Obesity</v>
      </c>
      <c r="D1482" s="12">
        <v>5.79</v>
      </c>
      <c r="E1482" s="12" t="str" cm="1">
        <f t="array" ref="E1482">_xlfn.IFS(Medical_Examinations!$D1482&gt;6.5,"Diabetes",Medical_Examinations!$D1482&gt;5.7,"Prediabetes",TRUE,"Normal")</f>
        <v>Prediabetes</v>
      </c>
      <c r="F1482" s="12" t="s">
        <v>9</v>
      </c>
      <c r="G1482" s="12" t="s">
        <v>9</v>
      </c>
      <c r="H1482" s="12" t="s">
        <v>9</v>
      </c>
      <c r="I1482" s="12">
        <v>1</v>
      </c>
      <c r="J1482" s="13" t="s">
        <v>9</v>
      </c>
    </row>
    <row r="1483" spans="1:10" x14ac:dyDescent="0.3">
      <c r="A1483" s="14" t="s">
        <v>1492</v>
      </c>
      <c r="B1483" s="15">
        <v>25.46</v>
      </c>
      <c r="C1483" s="15" t="str" cm="1">
        <f t="array" ref="C1483">_xlfn.IFS(Medical_Examinations!$B1483&gt;=30,"Obesity",Medical_Examinations!$B1483&gt;=25,"Overweight",Medical_Examinations!$B1483&gt;=18.5,"Normal Weight",TRUE,"Underweight")</f>
        <v>Overweight</v>
      </c>
      <c r="D1483" s="15">
        <v>4.29</v>
      </c>
      <c r="E1483" s="15" t="str" cm="1">
        <f t="array" ref="E1483">_xlfn.IFS(Medical_Examinations!$D1483&gt;6.5,"Diabetes",Medical_Examinations!$D1483&gt;5.7,"Prediabetes",TRUE,"Normal")</f>
        <v>Normal</v>
      </c>
      <c r="F1483" s="15" t="s">
        <v>9</v>
      </c>
      <c r="G1483" s="15" t="s">
        <v>9</v>
      </c>
      <c r="H1483" s="15" t="s">
        <v>9</v>
      </c>
      <c r="I1483" s="15">
        <v>0</v>
      </c>
      <c r="J1483" s="16" t="s">
        <v>9</v>
      </c>
    </row>
    <row r="1484" spans="1:10" x14ac:dyDescent="0.3">
      <c r="A1484" s="11" t="s">
        <v>1493</v>
      </c>
      <c r="B1484" s="12">
        <v>23.31</v>
      </c>
      <c r="C1484" s="12" t="str" cm="1">
        <f t="array" ref="C1484">_xlfn.IFS(Medical_Examinations!$B1484&gt;=30,"Obesity",Medical_Examinations!$B1484&gt;=25,"Overweight",Medical_Examinations!$B1484&gt;=18.5,"Normal Weight",TRUE,"Underweight")</f>
        <v>Normal Weight</v>
      </c>
      <c r="D1484" s="12">
        <v>8.27</v>
      </c>
      <c r="E1484" s="12" t="str" cm="1">
        <f t="array" ref="E1484">_xlfn.IFS(Medical_Examinations!$D1484&gt;6.5,"Diabetes",Medical_Examinations!$D1484&gt;5.7,"Prediabetes",TRUE,"Normal")</f>
        <v>Diabetes</v>
      </c>
      <c r="F1484" s="12" t="s">
        <v>9</v>
      </c>
      <c r="G1484" s="12" t="s">
        <v>9</v>
      </c>
      <c r="H1484" s="12" t="s">
        <v>9</v>
      </c>
      <c r="I1484" s="12">
        <v>0</v>
      </c>
      <c r="J1484" s="13" t="s">
        <v>9</v>
      </c>
    </row>
    <row r="1485" spans="1:10" x14ac:dyDescent="0.3">
      <c r="A1485" s="14" t="s">
        <v>1494</v>
      </c>
      <c r="B1485" s="15">
        <v>29</v>
      </c>
      <c r="C1485" s="15" t="str" cm="1">
        <f t="array" ref="C1485">_xlfn.IFS(Medical_Examinations!$B1485&gt;=30,"Obesity",Medical_Examinations!$B1485&gt;=25,"Overweight",Medical_Examinations!$B1485&gt;=18.5,"Normal Weight",TRUE,"Underweight")</f>
        <v>Overweight</v>
      </c>
      <c r="D1485" s="15">
        <v>4.5599999999999996</v>
      </c>
      <c r="E1485" s="15" t="str" cm="1">
        <f t="array" ref="E1485">_xlfn.IFS(Medical_Examinations!$D1485&gt;6.5,"Diabetes",Medical_Examinations!$D1485&gt;5.7,"Prediabetes",TRUE,"Normal")</f>
        <v>Normal</v>
      </c>
      <c r="F1485" s="15" t="s">
        <v>9</v>
      </c>
      <c r="G1485" s="15" t="s">
        <v>9</v>
      </c>
      <c r="H1485" s="15" t="s">
        <v>9</v>
      </c>
      <c r="I1485" s="15">
        <v>0</v>
      </c>
      <c r="J1485" s="16" t="s">
        <v>9</v>
      </c>
    </row>
    <row r="1486" spans="1:10" x14ac:dyDescent="0.3">
      <c r="A1486" s="11" t="s">
        <v>1495</v>
      </c>
      <c r="B1486" s="12">
        <v>32.869999999999997</v>
      </c>
      <c r="C1486" s="12" t="str" cm="1">
        <f t="array" ref="C1486">_xlfn.IFS(Medical_Examinations!$B1486&gt;=30,"Obesity",Medical_Examinations!$B1486&gt;=25,"Overweight",Medical_Examinations!$B1486&gt;=18.5,"Normal Weight",TRUE,"Underweight")</f>
        <v>Obesity</v>
      </c>
      <c r="D1486" s="12">
        <v>5.33</v>
      </c>
      <c r="E1486" s="12" t="str" cm="1">
        <f t="array" ref="E1486">_xlfn.IFS(Medical_Examinations!$D1486&gt;6.5,"Diabetes",Medical_Examinations!$D1486&gt;5.7,"Prediabetes",TRUE,"Normal")</f>
        <v>Normal</v>
      </c>
      <c r="F1486" s="12" t="s">
        <v>9</v>
      </c>
      <c r="G1486" s="12" t="s">
        <v>9</v>
      </c>
      <c r="H1486" s="12" t="s">
        <v>9</v>
      </c>
      <c r="I1486" s="12">
        <v>0</v>
      </c>
      <c r="J1486" s="13" t="s">
        <v>9</v>
      </c>
    </row>
    <row r="1487" spans="1:10" x14ac:dyDescent="0.3">
      <c r="A1487" s="14" t="s">
        <v>1496</v>
      </c>
      <c r="B1487" s="15">
        <v>26.18</v>
      </c>
      <c r="C1487" s="15" t="str" cm="1">
        <f t="array" ref="C1487">_xlfn.IFS(Medical_Examinations!$B1487&gt;=30,"Obesity",Medical_Examinations!$B1487&gt;=25,"Overweight",Medical_Examinations!$B1487&gt;=18.5,"Normal Weight",TRUE,"Underweight")</f>
        <v>Overweight</v>
      </c>
      <c r="D1487" s="15">
        <v>5.63</v>
      </c>
      <c r="E1487" s="15" t="str" cm="1">
        <f t="array" ref="E1487">_xlfn.IFS(Medical_Examinations!$D1487&gt;6.5,"Diabetes",Medical_Examinations!$D1487&gt;5.7,"Prediabetes",TRUE,"Normal")</f>
        <v>Normal</v>
      </c>
      <c r="F1487" s="15" t="s">
        <v>9</v>
      </c>
      <c r="G1487" s="15" t="s">
        <v>9</v>
      </c>
      <c r="H1487" s="15" t="s">
        <v>9</v>
      </c>
      <c r="I1487" s="15">
        <v>0</v>
      </c>
      <c r="J1487" s="16" t="s">
        <v>9</v>
      </c>
    </row>
    <row r="1488" spans="1:10" x14ac:dyDescent="0.3">
      <c r="A1488" s="11" t="s">
        <v>1497</v>
      </c>
      <c r="B1488" s="12">
        <v>25.3</v>
      </c>
      <c r="C1488" s="12" t="str" cm="1">
        <f t="array" ref="C1488">_xlfn.IFS(Medical_Examinations!$B1488&gt;=30,"Obesity",Medical_Examinations!$B1488&gt;=25,"Overweight",Medical_Examinations!$B1488&gt;=18.5,"Normal Weight",TRUE,"Underweight")</f>
        <v>Overweight</v>
      </c>
      <c r="D1488" s="12">
        <v>5.12</v>
      </c>
      <c r="E1488" s="12" t="str" cm="1">
        <f t="array" ref="E1488">_xlfn.IFS(Medical_Examinations!$D1488&gt;6.5,"Diabetes",Medical_Examinations!$D1488&gt;5.7,"Prediabetes",TRUE,"Normal")</f>
        <v>Normal</v>
      </c>
      <c r="F1488" s="12" t="s">
        <v>9</v>
      </c>
      <c r="G1488" s="12" t="s">
        <v>9</v>
      </c>
      <c r="H1488" s="12" t="s">
        <v>9</v>
      </c>
      <c r="I1488" s="12">
        <v>0</v>
      </c>
      <c r="J1488" s="13" t="s">
        <v>9</v>
      </c>
    </row>
    <row r="1489" spans="1:10" x14ac:dyDescent="0.3">
      <c r="A1489" s="14" t="s">
        <v>1498</v>
      </c>
      <c r="B1489" s="15">
        <v>36.94</v>
      </c>
      <c r="C1489" s="15" t="str" cm="1">
        <f t="array" ref="C1489">_xlfn.IFS(Medical_Examinations!$B1489&gt;=30,"Obesity",Medical_Examinations!$B1489&gt;=25,"Overweight",Medical_Examinations!$B1489&gt;=18.5,"Normal Weight",TRUE,"Underweight")</f>
        <v>Obesity</v>
      </c>
      <c r="D1489" s="15">
        <v>5.15</v>
      </c>
      <c r="E1489" s="15" t="str" cm="1">
        <f t="array" ref="E1489">_xlfn.IFS(Medical_Examinations!$D1489&gt;6.5,"Diabetes",Medical_Examinations!$D1489&gt;5.7,"Prediabetes",TRUE,"Normal")</f>
        <v>Normal</v>
      </c>
      <c r="F1489" s="15" t="s">
        <v>10</v>
      </c>
      <c r="G1489" s="15" t="s">
        <v>9</v>
      </c>
      <c r="H1489" s="15" t="s">
        <v>9</v>
      </c>
      <c r="I1489" s="15">
        <v>1</v>
      </c>
      <c r="J1489" s="16" t="s">
        <v>9</v>
      </c>
    </row>
    <row r="1490" spans="1:10" x14ac:dyDescent="0.3">
      <c r="A1490" s="11" t="s">
        <v>1499</v>
      </c>
      <c r="B1490" s="12">
        <v>22.86</v>
      </c>
      <c r="C1490" s="12" t="str" cm="1">
        <f t="array" ref="C1490">_xlfn.IFS(Medical_Examinations!$B1490&gt;=30,"Obesity",Medical_Examinations!$B1490&gt;=25,"Overweight",Medical_Examinations!$B1490&gt;=18.5,"Normal Weight",TRUE,"Underweight")</f>
        <v>Normal Weight</v>
      </c>
      <c r="D1490" s="12">
        <v>7.5</v>
      </c>
      <c r="E1490" s="12" t="str" cm="1">
        <f t="array" ref="E1490">_xlfn.IFS(Medical_Examinations!$D1490&gt;6.5,"Diabetes",Medical_Examinations!$D1490&gt;5.7,"Prediabetes",TRUE,"Normal")</f>
        <v>Diabetes</v>
      </c>
      <c r="F1490" s="12" t="s">
        <v>9</v>
      </c>
      <c r="G1490" s="12" t="s">
        <v>9</v>
      </c>
      <c r="H1490" s="12" t="s">
        <v>9</v>
      </c>
      <c r="I1490" s="12">
        <v>0</v>
      </c>
      <c r="J1490" s="13" t="s">
        <v>9</v>
      </c>
    </row>
    <row r="1491" spans="1:10" x14ac:dyDescent="0.3">
      <c r="A1491" s="14" t="s">
        <v>1500</v>
      </c>
      <c r="B1491" s="15">
        <v>18.760000000000002</v>
      </c>
      <c r="C1491" s="15" t="str" cm="1">
        <f t="array" ref="C1491">_xlfn.IFS(Medical_Examinations!$B1491&gt;=30,"Obesity",Medical_Examinations!$B1491&gt;=25,"Overweight",Medical_Examinations!$B1491&gt;=18.5,"Normal Weight",TRUE,"Underweight")</f>
        <v>Normal Weight</v>
      </c>
      <c r="D1491" s="15">
        <v>4.88</v>
      </c>
      <c r="E1491" s="15" t="str" cm="1">
        <f t="array" ref="E1491">_xlfn.IFS(Medical_Examinations!$D1491&gt;6.5,"Diabetes",Medical_Examinations!$D1491&gt;5.7,"Prediabetes",TRUE,"Normal")</f>
        <v>Normal</v>
      </c>
      <c r="F1491" s="15" t="s">
        <v>10</v>
      </c>
      <c r="G1491" s="15" t="s">
        <v>9</v>
      </c>
      <c r="H1491" s="15" t="s">
        <v>19</v>
      </c>
      <c r="I1491" s="15">
        <v>1</v>
      </c>
      <c r="J1491" s="16" t="s">
        <v>9</v>
      </c>
    </row>
    <row r="1492" spans="1:10" x14ac:dyDescent="0.3">
      <c r="A1492" s="11" t="s">
        <v>1501</v>
      </c>
      <c r="B1492" s="12">
        <v>24.36</v>
      </c>
      <c r="C1492" s="12" t="str" cm="1">
        <f t="array" ref="C1492">_xlfn.IFS(Medical_Examinations!$B1492&gt;=30,"Obesity",Medical_Examinations!$B1492&gt;=25,"Overweight",Medical_Examinations!$B1492&gt;=18.5,"Normal Weight",TRUE,"Underweight")</f>
        <v>Normal Weight</v>
      </c>
      <c r="D1492" s="12">
        <v>5.57</v>
      </c>
      <c r="E1492" s="12" t="str" cm="1">
        <f t="array" ref="E1492">_xlfn.IFS(Medical_Examinations!$D1492&gt;6.5,"Diabetes",Medical_Examinations!$D1492&gt;5.7,"Prediabetes",TRUE,"Normal")</f>
        <v>Normal</v>
      </c>
      <c r="F1492" s="12" t="s">
        <v>9</v>
      </c>
      <c r="G1492" s="12" t="s">
        <v>9</v>
      </c>
      <c r="H1492" s="12" t="s">
        <v>9</v>
      </c>
      <c r="I1492" s="12">
        <v>0</v>
      </c>
      <c r="J1492" s="13" t="s">
        <v>9</v>
      </c>
    </row>
    <row r="1493" spans="1:10" x14ac:dyDescent="0.3">
      <c r="A1493" s="14" t="s">
        <v>1502</v>
      </c>
      <c r="B1493" s="15">
        <v>32.299999999999997</v>
      </c>
      <c r="C1493" s="15" t="str" cm="1">
        <f t="array" ref="C1493">_xlfn.IFS(Medical_Examinations!$B1493&gt;=30,"Obesity",Medical_Examinations!$B1493&gt;=25,"Overweight",Medical_Examinations!$B1493&gt;=18.5,"Normal Weight",TRUE,"Underweight")</f>
        <v>Obesity</v>
      </c>
      <c r="D1493" s="15">
        <v>5.31</v>
      </c>
      <c r="E1493" s="15" t="str" cm="1">
        <f t="array" ref="E1493">_xlfn.IFS(Medical_Examinations!$D1493&gt;6.5,"Diabetes",Medical_Examinations!$D1493&gt;5.7,"Prediabetes",TRUE,"Normal")</f>
        <v>Normal</v>
      </c>
      <c r="F1493" s="15" t="s">
        <v>9</v>
      </c>
      <c r="G1493" s="15" t="s">
        <v>9</v>
      </c>
      <c r="H1493" s="15" t="s">
        <v>9</v>
      </c>
      <c r="I1493" s="15">
        <v>0</v>
      </c>
      <c r="J1493" s="16" t="s">
        <v>9</v>
      </c>
    </row>
    <row r="1494" spans="1:10" x14ac:dyDescent="0.3">
      <c r="A1494" s="11" t="s">
        <v>1503</v>
      </c>
      <c r="B1494" s="12">
        <v>22.704999999999998</v>
      </c>
      <c r="C1494" s="12" t="str" cm="1">
        <f t="array" ref="C1494">_xlfn.IFS(Medical_Examinations!$B1494&gt;=30,"Obesity",Medical_Examinations!$B1494&gt;=25,"Overweight",Medical_Examinations!$B1494&gt;=18.5,"Normal Weight",TRUE,"Underweight")</f>
        <v>Normal Weight</v>
      </c>
      <c r="D1494" s="12">
        <v>4.57</v>
      </c>
      <c r="E1494" s="12" t="str" cm="1">
        <f t="array" ref="E1494">_xlfn.IFS(Medical_Examinations!$D1494&gt;6.5,"Diabetes",Medical_Examinations!$D1494&gt;5.7,"Prediabetes",TRUE,"Normal")</f>
        <v>Normal</v>
      </c>
      <c r="F1494" s="12" t="s">
        <v>10</v>
      </c>
      <c r="G1494" s="12" t="s">
        <v>9</v>
      </c>
      <c r="H1494" s="12" t="s">
        <v>9</v>
      </c>
      <c r="I1494" s="12">
        <v>0</v>
      </c>
      <c r="J1494" s="13" t="s">
        <v>9</v>
      </c>
    </row>
    <row r="1495" spans="1:10" x14ac:dyDescent="0.3">
      <c r="A1495" s="14" t="s">
        <v>1504</v>
      </c>
      <c r="B1495" s="15">
        <v>21.79</v>
      </c>
      <c r="C1495" s="15" t="str" cm="1">
        <f t="array" ref="C1495">_xlfn.IFS(Medical_Examinations!$B1495&gt;=30,"Obesity",Medical_Examinations!$B1495&gt;=25,"Overweight",Medical_Examinations!$B1495&gt;=18.5,"Normal Weight",TRUE,"Underweight")</f>
        <v>Normal Weight</v>
      </c>
      <c r="D1495" s="15">
        <v>8.6999999999999993</v>
      </c>
      <c r="E1495" s="15" t="str" cm="1">
        <f t="array" ref="E1495">_xlfn.IFS(Medical_Examinations!$D1495&gt;6.5,"Diabetes",Medical_Examinations!$D1495&gt;5.7,"Prediabetes",TRUE,"Normal")</f>
        <v>Diabetes</v>
      </c>
      <c r="F1495" s="15" t="s">
        <v>10</v>
      </c>
      <c r="G1495" s="15" t="s">
        <v>9</v>
      </c>
      <c r="H1495" s="15" t="s">
        <v>9</v>
      </c>
      <c r="I1495" s="15">
        <v>1</v>
      </c>
      <c r="J1495" s="16" t="s">
        <v>9</v>
      </c>
    </row>
    <row r="1496" spans="1:10" x14ac:dyDescent="0.3">
      <c r="A1496" s="11" t="s">
        <v>1505</v>
      </c>
      <c r="B1496" s="12">
        <v>24.52</v>
      </c>
      <c r="C1496" s="12" t="str" cm="1">
        <f t="array" ref="C1496">_xlfn.IFS(Medical_Examinations!$B1496&gt;=30,"Obesity",Medical_Examinations!$B1496&gt;=25,"Overweight",Medical_Examinations!$B1496&gt;=18.5,"Normal Weight",TRUE,"Underweight")</f>
        <v>Normal Weight</v>
      </c>
      <c r="D1496" s="12">
        <v>4.76</v>
      </c>
      <c r="E1496" s="12" t="str" cm="1">
        <f t="array" ref="E1496">_xlfn.IFS(Medical_Examinations!$D1496&gt;6.5,"Diabetes",Medical_Examinations!$D1496&gt;5.7,"Prediabetes",TRUE,"Normal")</f>
        <v>Normal</v>
      </c>
      <c r="F1496" s="12" t="s">
        <v>9</v>
      </c>
      <c r="G1496" s="12" t="s">
        <v>9</v>
      </c>
      <c r="H1496" s="12" t="s">
        <v>9</v>
      </c>
      <c r="I1496" s="12">
        <v>0</v>
      </c>
      <c r="J1496" s="13" t="s">
        <v>9</v>
      </c>
    </row>
    <row r="1497" spans="1:10" x14ac:dyDescent="0.3">
      <c r="A1497" s="14" t="s">
        <v>1506</v>
      </c>
      <c r="B1497" s="15">
        <v>39.520000000000003</v>
      </c>
      <c r="C1497" s="15" t="str" cm="1">
        <f t="array" ref="C1497">_xlfn.IFS(Medical_Examinations!$B1497&gt;=30,"Obesity",Medical_Examinations!$B1497&gt;=25,"Overweight",Medical_Examinations!$B1497&gt;=18.5,"Normal Weight",TRUE,"Underweight")</f>
        <v>Obesity</v>
      </c>
      <c r="D1497" s="15">
        <v>11.81</v>
      </c>
      <c r="E1497" s="15" t="str" cm="1">
        <f t="array" ref="E1497">_xlfn.IFS(Medical_Examinations!$D1497&gt;6.5,"Diabetes",Medical_Examinations!$D1497&gt;5.7,"Prediabetes",TRUE,"Normal")</f>
        <v>Diabetes</v>
      </c>
      <c r="F1497" s="15" t="s">
        <v>9</v>
      </c>
      <c r="G1497" s="15" t="s">
        <v>9</v>
      </c>
      <c r="H1497" s="15" t="s">
        <v>9</v>
      </c>
      <c r="I1497" s="15">
        <v>0</v>
      </c>
      <c r="J1497" s="16" t="s">
        <v>9</v>
      </c>
    </row>
    <row r="1498" spans="1:10" x14ac:dyDescent="0.3">
      <c r="A1498" s="11" t="s">
        <v>1507</v>
      </c>
      <c r="B1498" s="12">
        <v>24.49</v>
      </c>
      <c r="C1498" s="12" t="str" cm="1">
        <f t="array" ref="C1498">_xlfn.IFS(Medical_Examinations!$B1498&gt;=30,"Obesity",Medical_Examinations!$B1498&gt;=25,"Overweight",Medical_Examinations!$B1498&gt;=18.5,"Normal Weight",TRUE,"Underweight")</f>
        <v>Normal Weight</v>
      </c>
      <c r="D1498" s="12">
        <v>4.67</v>
      </c>
      <c r="E1498" s="12" t="str" cm="1">
        <f t="array" ref="E1498">_xlfn.IFS(Medical_Examinations!$D1498&gt;6.5,"Diabetes",Medical_Examinations!$D1498&gt;5.7,"Prediabetes",TRUE,"Normal")</f>
        <v>Normal</v>
      </c>
      <c r="F1498" s="12" t="s">
        <v>9</v>
      </c>
      <c r="G1498" s="12" t="s">
        <v>9</v>
      </c>
      <c r="H1498" s="12" t="s">
        <v>9</v>
      </c>
      <c r="I1498" s="12">
        <v>0</v>
      </c>
      <c r="J1498" s="13" t="s">
        <v>9</v>
      </c>
    </row>
    <row r="1499" spans="1:10" x14ac:dyDescent="0.3">
      <c r="A1499" s="14" t="s">
        <v>1508</v>
      </c>
      <c r="B1499" s="15">
        <v>26.315000000000001</v>
      </c>
      <c r="C1499" s="15" t="str" cm="1">
        <f t="array" ref="C1499">_xlfn.IFS(Medical_Examinations!$B1499&gt;=30,"Obesity",Medical_Examinations!$B1499&gt;=25,"Overweight",Medical_Examinations!$B1499&gt;=18.5,"Normal Weight",TRUE,"Underweight")</f>
        <v>Overweight</v>
      </c>
      <c r="D1499" s="15">
        <v>6.02</v>
      </c>
      <c r="E1499" s="15" t="str" cm="1">
        <f t="array" ref="E1499">_xlfn.IFS(Medical_Examinations!$D1499&gt;6.5,"Diabetes",Medical_Examinations!$D1499&gt;5.7,"Prediabetes",TRUE,"Normal")</f>
        <v>Prediabetes</v>
      </c>
      <c r="F1499" s="15" t="s">
        <v>9</v>
      </c>
      <c r="G1499" s="15" t="s">
        <v>9</v>
      </c>
      <c r="H1499" s="15" t="s">
        <v>9</v>
      </c>
      <c r="I1499" s="15">
        <v>0</v>
      </c>
      <c r="J1499" s="16" t="s">
        <v>9</v>
      </c>
    </row>
    <row r="1500" spans="1:10" x14ac:dyDescent="0.3">
      <c r="A1500" s="11" t="s">
        <v>1509</v>
      </c>
      <c r="B1500" s="12">
        <v>22.58</v>
      </c>
      <c r="C1500" s="12" t="str" cm="1">
        <f t="array" ref="C1500">_xlfn.IFS(Medical_Examinations!$B1500&gt;=30,"Obesity",Medical_Examinations!$B1500&gt;=25,"Overweight",Medical_Examinations!$B1500&gt;=18.5,"Normal Weight",TRUE,"Underweight")</f>
        <v>Normal Weight</v>
      </c>
      <c r="D1500" s="12">
        <v>7.46</v>
      </c>
      <c r="E1500" s="12" t="str" cm="1">
        <f t="array" ref="E1500">_xlfn.IFS(Medical_Examinations!$D1500&gt;6.5,"Diabetes",Medical_Examinations!$D1500&gt;5.7,"Prediabetes",TRUE,"Normal")</f>
        <v>Diabetes</v>
      </c>
      <c r="F1500" s="12" t="s">
        <v>9</v>
      </c>
      <c r="G1500" s="12" t="s">
        <v>9</v>
      </c>
      <c r="H1500" s="12" t="s">
        <v>9</v>
      </c>
      <c r="I1500" s="12">
        <v>0</v>
      </c>
      <c r="J1500" s="13" t="s">
        <v>9</v>
      </c>
    </row>
    <row r="1501" spans="1:10" x14ac:dyDescent="0.3">
      <c r="A1501" s="14" t="s">
        <v>1510</v>
      </c>
      <c r="B1501" s="15">
        <v>19.475000000000001</v>
      </c>
      <c r="C1501" s="15" t="str" cm="1">
        <f t="array" ref="C1501">_xlfn.IFS(Medical_Examinations!$B1501&gt;=30,"Obesity",Medical_Examinations!$B1501&gt;=25,"Overweight",Medical_Examinations!$B1501&gt;=18.5,"Normal Weight",TRUE,"Underweight")</f>
        <v>Normal Weight</v>
      </c>
      <c r="D1501" s="15">
        <v>4.74</v>
      </c>
      <c r="E1501" s="15" t="str" cm="1">
        <f t="array" ref="E1501">_xlfn.IFS(Medical_Examinations!$D1501&gt;6.5,"Diabetes",Medical_Examinations!$D1501&gt;5.7,"Prediabetes",TRUE,"Normal")</f>
        <v>Normal</v>
      </c>
      <c r="F1501" s="15" t="s">
        <v>9</v>
      </c>
      <c r="G1501" s="15" t="s">
        <v>9</v>
      </c>
      <c r="H1501" s="15" t="s">
        <v>9</v>
      </c>
      <c r="I1501" s="15">
        <v>1</v>
      </c>
      <c r="J1501" s="16" t="s">
        <v>9</v>
      </c>
    </row>
    <row r="1502" spans="1:10" x14ac:dyDescent="0.3">
      <c r="A1502" s="11" t="s">
        <v>1511</v>
      </c>
      <c r="B1502" s="12">
        <v>26.33</v>
      </c>
      <c r="C1502" s="12" t="str" cm="1">
        <f t="array" ref="C1502">_xlfn.IFS(Medical_Examinations!$B1502&gt;=30,"Obesity",Medical_Examinations!$B1502&gt;=25,"Overweight",Medical_Examinations!$B1502&gt;=18.5,"Normal Weight",TRUE,"Underweight")</f>
        <v>Overweight</v>
      </c>
      <c r="D1502" s="12">
        <v>4.79</v>
      </c>
      <c r="E1502" s="12" t="str" cm="1">
        <f t="array" ref="E1502">_xlfn.IFS(Medical_Examinations!$D1502&gt;6.5,"Diabetes",Medical_Examinations!$D1502&gt;5.7,"Prediabetes",TRUE,"Normal")</f>
        <v>Normal</v>
      </c>
      <c r="F1502" s="12" t="s">
        <v>9</v>
      </c>
      <c r="G1502" s="12" t="s">
        <v>9</v>
      </c>
      <c r="H1502" s="12" t="s">
        <v>9</v>
      </c>
      <c r="I1502" s="12">
        <v>0</v>
      </c>
      <c r="J1502" s="13" t="s">
        <v>9</v>
      </c>
    </row>
    <row r="1503" spans="1:10" x14ac:dyDescent="0.3">
      <c r="A1503" s="14" t="s">
        <v>1512</v>
      </c>
      <c r="B1503" s="15">
        <v>17.29</v>
      </c>
      <c r="C1503" s="15" t="str" cm="1">
        <f t="array" ref="C1503">_xlfn.IFS(Medical_Examinations!$B1503&gt;=30,"Obesity",Medical_Examinations!$B1503&gt;=25,"Overweight",Medical_Examinations!$B1503&gt;=18.5,"Normal Weight",TRUE,"Underweight")</f>
        <v>Underweight</v>
      </c>
      <c r="D1503" s="15">
        <v>5.35</v>
      </c>
      <c r="E1503" s="15" t="str" cm="1">
        <f t="array" ref="E1503">_xlfn.IFS(Medical_Examinations!$D1503&gt;6.5,"Diabetes",Medical_Examinations!$D1503&gt;5.7,"Prediabetes",TRUE,"Normal")</f>
        <v>Normal</v>
      </c>
      <c r="F1503" s="15" t="s">
        <v>10</v>
      </c>
      <c r="G1503" s="15" t="s">
        <v>9</v>
      </c>
      <c r="H1503" s="15" t="s">
        <v>9</v>
      </c>
      <c r="I1503" s="15">
        <v>0</v>
      </c>
      <c r="J1503" s="16" t="s">
        <v>9</v>
      </c>
    </row>
    <row r="1504" spans="1:10" x14ac:dyDescent="0.3">
      <c r="A1504" s="11" t="s">
        <v>1513</v>
      </c>
      <c r="B1504" s="12">
        <v>42.88</v>
      </c>
      <c r="C1504" s="12" t="str" cm="1">
        <f t="array" ref="C1504">_xlfn.IFS(Medical_Examinations!$B1504&gt;=30,"Obesity",Medical_Examinations!$B1504&gt;=25,"Overweight",Medical_Examinations!$B1504&gt;=18.5,"Normal Weight",TRUE,"Underweight")</f>
        <v>Obesity</v>
      </c>
      <c r="D1504" s="12">
        <v>4.87</v>
      </c>
      <c r="E1504" s="12" t="str" cm="1">
        <f t="array" ref="E1504">_xlfn.IFS(Medical_Examinations!$D1504&gt;6.5,"Diabetes",Medical_Examinations!$D1504&gt;5.7,"Prediabetes",TRUE,"Normal")</f>
        <v>Normal</v>
      </c>
      <c r="F1504" s="12" t="s">
        <v>9</v>
      </c>
      <c r="G1504" s="12" t="s">
        <v>10</v>
      </c>
      <c r="H1504" s="12" t="s">
        <v>9</v>
      </c>
      <c r="I1504" s="12">
        <v>1</v>
      </c>
      <c r="J1504" s="13" t="s">
        <v>9</v>
      </c>
    </row>
    <row r="1505" spans="1:10" x14ac:dyDescent="0.3">
      <c r="A1505" s="14" t="s">
        <v>1514</v>
      </c>
      <c r="B1505" s="15">
        <v>32.200000000000003</v>
      </c>
      <c r="C1505" s="15" t="str" cm="1">
        <f t="array" ref="C1505">_xlfn.IFS(Medical_Examinations!$B1505&gt;=30,"Obesity",Medical_Examinations!$B1505&gt;=25,"Overweight",Medical_Examinations!$B1505&gt;=18.5,"Normal Weight",TRUE,"Underweight")</f>
        <v>Obesity</v>
      </c>
      <c r="D1505" s="15">
        <v>10.09</v>
      </c>
      <c r="E1505" s="15" t="str" cm="1">
        <f t="array" ref="E1505">_xlfn.IFS(Medical_Examinations!$D1505&gt;6.5,"Diabetes",Medical_Examinations!$D1505&gt;5.7,"Prediabetes",TRUE,"Normal")</f>
        <v>Diabetes</v>
      </c>
      <c r="F1505" s="15" t="s">
        <v>10</v>
      </c>
      <c r="G1505" s="15" t="s">
        <v>9</v>
      </c>
      <c r="H1505" s="15" t="s">
        <v>9</v>
      </c>
      <c r="I1505" s="15">
        <v>0</v>
      </c>
      <c r="J1505" s="16" t="s">
        <v>9</v>
      </c>
    </row>
    <row r="1506" spans="1:10" x14ac:dyDescent="0.3">
      <c r="A1506" s="11" t="s">
        <v>1515</v>
      </c>
      <c r="B1506" s="12">
        <v>18.75</v>
      </c>
      <c r="C1506" s="12" t="str" cm="1">
        <f t="array" ref="C1506">_xlfn.IFS(Medical_Examinations!$B1506&gt;=30,"Obesity",Medical_Examinations!$B1506&gt;=25,"Overweight",Medical_Examinations!$B1506&gt;=18.5,"Normal Weight",TRUE,"Underweight")</f>
        <v>Normal Weight</v>
      </c>
      <c r="D1506" s="12">
        <v>5.47</v>
      </c>
      <c r="E1506" s="12" t="str" cm="1">
        <f t="array" ref="E1506">_xlfn.IFS(Medical_Examinations!$D1506&gt;6.5,"Diabetes",Medical_Examinations!$D1506&gt;5.7,"Prediabetes",TRUE,"Normal")</f>
        <v>Normal</v>
      </c>
      <c r="F1506" s="12" t="s">
        <v>10</v>
      </c>
      <c r="G1506" s="12" t="s">
        <v>9</v>
      </c>
      <c r="H1506" s="12" t="s">
        <v>19</v>
      </c>
      <c r="I1506" s="12">
        <v>1</v>
      </c>
      <c r="J1506" s="13" t="s">
        <v>9</v>
      </c>
    </row>
    <row r="1507" spans="1:10" x14ac:dyDescent="0.3">
      <c r="A1507" s="14" t="s">
        <v>1516</v>
      </c>
      <c r="B1507" s="15">
        <v>22.36</v>
      </c>
      <c r="C1507" s="15" t="str" cm="1">
        <f t="array" ref="C1507">_xlfn.IFS(Medical_Examinations!$B1507&gt;=30,"Obesity",Medical_Examinations!$B1507&gt;=25,"Overweight",Medical_Examinations!$B1507&gt;=18.5,"Normal Weight",TRUE,"Underweight")</f>
        <v>Normal Weight</v>
      </c>
      <c r="D1507" s="15">
        <v>8.6</v>
      </c>
      <c r="E1507" s="15" t="str" cm="1">
        <f t="array" ref="E1507">_xlfn.IFS(Medical_Examinations!$D1507&gt;6.5,"Diabetes",Medical_Examinations!$D1507&gt;5.7,"Prediabetes",TRUE,"Normal")</f>
        <v>Diabetes</v>
      </c>
      <c r="F1507" s="15" t="s">
        <v>9</v>
      </c>
      <c r="G1507" s="15" t="s">
        <v>9</v>
      </c>
      <c r="H1507" s="15" t="s">
        <v>9</v>
      </c>
      <c r="I1507" s="15">
        <v>0</v>
      </c>
      <c r="J1507" s="16" t="s">
        <v>9</v>
      </c>
    </row>
    <row r="1508" spans="1:10" x14ac:dyDescent="0.3">
      <c r="A1508" s="11" t="s">
        <v>1517</v>
      </c>
      <c r="B1508" s="12">
        <v>23.94</v>
      </c>
      <c r="C1508" s="12" t="str" cm="1">
        <f t="array" ref="C1508">_xlfn.IFS(Medical_Examinations!$B1508&gt;=30,"Obesity",Medical_Examinations!$B1508&gt;=25,"Overweight",Medical_Examinations!$B1508&gt;=18.5,"Normal Weight",TRUE,"Underweight")</f>
        <v>Normal Weight</v>
      </c>
      <c r="D1508" s="12">
        <v>10.74</v>
      </c>
      <c r="E1508" s="12" t="str" cm="1">
        <f t="array" ref="E1508">_xlfn.IFS(Medical_Examinations!$D1508&gt;6.5,"Diabetes",Medical_Examinations!$D1508&gt;5.7,"Prediabetes",TRUE,"Normal")</f>
        <v>Diabetes</v>
      </c>
      <c r="F1508" s="12" t="s">
        <v>10</v>
      </c>
      <c r="G1508" s="12" t="s">
        <v>9</v>
      </c>
      <c r="H1508" s="12" t="s">
        <v>9</v>
      </c>
      <c r="I1508" s="12">
        <v>0</v>
      </c>
      <c r="J1508" s="13" t="s">
        <v>9</v>
      </c>
    </row>
    <row r="1509" spans="1:10" x14ac:dyDescent="0.3">
      <c r="A1509" s="14" t="s">
        <v>1518</v>
      </c>
      <c r="B1509" s="15">
        <v>30.1</v>
      </c>
      <c r="C1509" s="15" t="str" cm="1">
        <f t="array" ref="C1509">_xlfn.IFS(Medical_Examinations!$B1509&gt;=30,"Obesity",Medical_Examinations!$B1509&gt;=25,"Overweight",Medical_Examinations!$B1509&gt;=18.5,"Normal Weight",TRUE,"Underweight")</f>
        <v>Obesity</v>
      </c>
      <c r="D1509" s="15">
        <v>4.3899999999999997</v>
      </c>
      <c r="E1509" s="15" t="str" cm="1">
        <f t="array" ref="E1509">_xlfn.IFS(Medical_Examinations!$D1509&gt;6.5,"Diabetes",Medical_Examinations!$D1509&gt;5.7,"Prediabetes",TRUE,"Normal")</f>
        <v>Normal</v>
      </c>
      <c r="F1509" s="15" t="s">
        <v>9</v>
      </c>
      <c r="G1509" s="15" t="s">
        <v>9</v>
      </c>
      <c r="H1509" s="15" t="s">
        <v>19</v>
      </c>
      <c r="I1509" s="15">
        <v>1</v>
      </c>
      <c r="J1509" s="16" t="s">
        <v>9</v>
      </c>
    </row>
    <row r="1510" spans="1:10" x14ac:dyDescent="0.3">
      <c r="A1510" s="11" t="s">
        <v>1519</v>
      </c>
      <c r="B1510" s="12">
        <v>21.93</v>
      </c>
      <c r="C1510" s="12" t="str" cm="1">
        <f t="array" ref="C1510">_xlfn.IFS(Medical_Examinations!$B1510&gt;=30,"Obesity",Medical_Examinations!$B1510&gt;=25,"Overweight",Medical_Examinations!$B1510&gt;=18.5,"Normal Weight",TRUE,"Underweight")</f>
        <v>Normal Weight</v>
      </c>
      <c r="D1510" s="12">
        <v>6.3</v>
      </c>
      <c r="E1510" s="12" t="str" cm="1">
        <f t="array" ref="E1510">_xlfn.IFS(Medical_Examinations!$D1510&gt;6.5,"Diabetes",Medical_Examinations!$D1510&gt;5.7,"Prediabetes",TRUE,"Normal")</f>
        <v>Prediabetes</v>
      </c>
      <c r="F1510" s="12" t="s">
        <v>9</v>
      </c>
      <c r="G1510" s="12" t="s">
        <v>9</v>
      </c>
      <c r="H1510" s="12" t="s">
        <v>9</v>
      </c>
      <c r="I1510" s="12">
        <v>0</v>
      </c>
      <c r="J1510" s="13" t="s">
        <v>9</v>
      </c>
    </row>
    <row r="1511" spans="1:10" x14ac:dyDescent="0.3">
      <c r="A1511" s="14" t="s">
        <v>1520</v>
      </c>
      <c r="B1511" s="15">
        <v>39.75</v>
      </c>
      <c r="C1511" s="15" t="str" cm="1">
        <f t="array" ref="C1511">_xlfn.IFS(Medical_Examinations!$B1511&gt;=30,"Obesity",Medical_Examinations!$B1511&gt;=25,"Overweight",Medical_Examinations!$B1511&gt;=18.5,"Normal Weight",TRUE,"Underweight")</f>
        <v>Obesity</v>
      </c>
      <c r="D1511" s="15">
        <v>5.41</v>
      </c>
      <c r="E1511" s="15" t="str" cm="1">
        <f t="array" ref="E1511">_xlfn.IFS(Medical_Examinations!$D1511&gt;6.5,"Diabetes",Medical_Examinations!$D1511&gt;5.7,"Prediabetes",TRUE,"Normal")</f>
        <v>Normal</v>
      </c>
      <c r="F1511" s="15" t="s">
        <v>9</v>
      </c>
      <c r="G1511" s="15" t="s">
        <v>10</v>
      </c>
      <c r="H1511" s="15" t="s">
        <v>9</v>
      </c>
      <c r="I1511" s="15">
        <v>1</v>
      </c>
      <c r="J1511" s="16" t="s">
        <v>9</v>
      </c>
    </row>
    <row r="1512" spans="1:10" x14ac:dyDescent="0.3">
      <c r="A1512" s="11" t="s">
        <v>1521</v>
      </c>
      <c r="B1512" s="12">
        <v>26.03</v>
      </c>
      <c r="C1512" s="12" t="str" cm="1">
        <f t="array" ref="C1512">_xlfn.IFS(Medical_Examinations!$B1512&gt;=30,"Obesity",Medical_Examinations!$B1512&gt;=25,"Overweight",Medical_Examinations!$B1512&gt;=18.5,"Normal Weight",TRUE,"Underweight")</f>
        <v>Overweight</v>
      </c>
      <c r="D1512" s="12">
        <v>4.47</v>
      </c>
      <c r="E1512" s="12" t="str" cm="1">
        <f t="array" ref="E1512">_xlfn.IFS(Medical_Examinations!$D1512&gt;6.5,"Diabetes",Medical_Examinations!$D1512&gt;5.7,"Prediabetes",TRUE,"Normal")</f>
        <v>Normal</v>
      </c>
      <c r="F1512" s="12" t="s">
        <v>9</v>
      </c>
      <c r="G1512" s="12" t="s">
        <v>9</v>
      </c>
      <c r="H1512" s="12" t="s">
        <v>19</v>
      </c>
      <c r="I1512" s="12">
        <v>1</v>
      </c>
      <c r="J1512" s="13" t="s">
        <v>9</v>
      </c>
    </row>
    <row r="1513" spans="1:10" x14ac:dyDescent="0.3">
      <c r="A1513" s="14" t="s">
        <v>1522</v>
      </c>
      <c r="B1513" s="15">
        <v>34.51</v>
      </c>
      <c r="C1513" s="15" t="str" cm="1">
        <f t="array" ref="C1513">_xlfn.IFS(Medical_Examinations!$B1513&gt;=30,"Obesity",Medical_Examinations!$B1513&gt;=25,"Overweight",Medical_Examinations!$B1513&gt;=18.5,"Normal Weight",TRUE,"Underweight")</f>
        <v>Obesity</v>
      </c>
      <c r="D1513" s="15">
        <v>6.26</v>
      </c>
      <c r="E1513" s="15" t="str" cm="1">
        <f t="array" ref="E1513">_xlfn.IFS(Medical_Examinations!$D1513&gt;6.5,"Diabetes",Medical_Examinations!$D1513&gt;5.7,"Prediabetes",TRUE,"Normal")</f>
        <v>Prediabetes</v>
      </c>
      <c r="F1513" s="15" t="s">
        <v>9</v>
      </c>
      <c r="G1513" s="15" t="s">
        <v>9</v>
      </c>
      <c r="H1513" s="15" t="s">
        <v>9</v>
      </c>
      <c r="I1513" s="15">
        <v>0</v>
      </c>
      <c r="J1513" s="16" t="s">
        <v>9</v>
      </c>
    </row>
    <row r="1514" spans="1:10" x14ac:dyDescent="0.3">
      <c r="A1514" s="11" t="s">
        <v>1523</v>
      </c>
      <c r="B1514" s="12">
        <v>19.32</v>
      </c>
      <c r="C1514" s="12" t="str" cm="1">
        <f t="array" ref="C1514">_xlfn.IFS(Medical_Examinations!$B1514&gt;=30,"Obesity",Medical_Examinations!$B1514&gt;=25,"Overweight",Medical_Examinations!$B1514&gt;=18.5,"Normal Weight",TRUE,"Underweight")</f>
        <v>Normal Weight</v>
      </c>
      <c r="D1514" s="12">
        <v>11.58</v>
      </c>
      <c r="E1514" s="12" t="str" cm="1">
        <f t="array" ref="E1514">_xlfn.IFS(Medical_Examinations!$D1514&gt;6.5,"Diabetes",Medical_Examinations!$D1514&gt;5.7,"Prediabetes",TRUE,"Normal")</f>
        <v>Diabetes</v>
      </c>
      <c r="F1514" s="12" t="s">
        <v>10</v>
      </c>
      <c r="G1514" s="12" t="s">
        <v>9</v>
      </c>
      <c r="H1514" s="12" t="s">
        <v>9</v>
      </c>
      <c r="I1514" s="12">
        <v>1</v>
      </c>
      <c r="J1514" s="13" t="s">
        <v>9</v>
      </c>
    </row>
    <row r="1515" spans="1:10" x14ac:dyDescent="0.3">
      <c r="A1515" s="14" t="s">
        <v>1524</v>
      </c>
      <c r="B1515" s="15">
        <v>28.5</v>
      </c>
      <c r="C1515" s="15" t="str" cm="1">
        <f t="array" ref="C1515">_xlfn.IFS(Medical_Examinations!$B1515&gt;=30,"Obesity",Medical_Examinations!$B1515&gt;=25,"Overweight",Medical_Examinations!$B1515&gt;=18.5,"Normal Weight",TRUE,"Underweight")</f>
        <v>Overweight</v>
      </c>
      <c r="D1515" s="15">
        <v>4.3600000000000003</v>
      </c>
      <c r="E1515" s="15" t="str" cm="1">
        <f t="array" ref="E1515">_xlfn.IFS(Medical_Examinations!$D1515&gt;6.5,"Diabetes",Medical_Examinations!$D1515&gt;5.7,"Prediabetes",TRUE,"Normal")</f>
        <v>Normal</v>
      </c>
      <c r="F1515" s="15" t="s">
        <v>9</v>
      </c>
      <c r="G1515" s="15" t="s">
        <v>9</v>
      </c>
      <c r="H1515" s="15" t="s">
        <v>9</v>
      </c>
      <c r="I1515" s="15">
        <v>0</v>
      </c>
      <c r="J1515" s="16" t="s">
        <v>9</v>
      </c>
    </row>
    <row r="1516" spans="1:10" x14ac:dyDescent="0.3">
      <c r="A1516" s="11" t="s">
        <v>1525</v>
      </c>
      <c r="B1516" s="12">
        <v>30.875</v>
      </c>
      <c r="C1516" s="12" t="str" cm="1">
        <f t="array" ref="C1516">_xlfn.IFS(Medical_Examinations!$B1516&gt;=30,"Obesity",Medical_Examinations!$B1516&gt;=25,"Overweight",Medical_Examinations!$B1516&gt;=18.5,"Normal Weight",TRUE,"Underweight")</f>
        <v>Obesity</v>
      </c>
      <c r="D1516" s="12">
        <v>4.1399999999999997</v>
      </c>
      <c r="E1516" s="12" t="str" cm="1">
        <f t="array" ref="E1516">_xlfn.IFS(Medical_Examinations!$D1516&gt;6.5,"Diabetes",Medical_Examinations!$D1516&gt;5.7,"Prediabetes",TRUE,"Normal")</f>
        <v>Normal</v>
      </c>
      <c r="F1516" s="12" t="s">
        <v>10</v>
      </c>
      <c r="G1516" s="12" t="s">
        <v>9</v>
      </c>
      <c r="H1516" s="12" t="s">
        <v>9</v>
      </c>
      <c r="I1516" s="12">
        <v>0</v>
      </c>
      <c r="J1516" s="13" t="s">
        <v>9</v>
      </c>
    </row>
    <row r="1517" spans="1:10" x14ac:dyDescent="0.3">
      <c r="A1517" s="14" t="s">
        <v>1526</v>
      </c>
      <c r="B1517" s="15">
        <v>24.02</v>
      </c>
      <c r="C1517" s="15" t="str" cm="1">
        <f t="array" ref="C1517">_xlfn.IFS(Medical_Examinations!$B1517&gt;=30,"Obesity",Medical_Examinations!$B1517&gt;=25,"Overweight",Medical_Examinations!$B1517&gt;=18.5,"Normal Weight",TRUE,"Underweight")</f>
        <v>Normal Weight</v>
      </c>
      <c r="D1517" s="15">
        <v>4.38</v>
      </c>
      <c r="E1517" s="15" t="str" cm="1">
        <f t="array" ref="E1517">_xlfn.IFS(Medical_Examinations!$D1517&gt;6.5,"Diabetes",Medical_Examinations!$D1517&gt;5.7,"Prediabetes",TRUE,"Normal")</f>
        <v>Normal</v>
      </c>
      <c r="F1517" s="15" t="s">
        <v>9</v>
      </c>
      <c r="G1517" s="15" t="s">
        <v>9</v>
      </c>
      <c r="H1517" s="15" t="s">
        <v>9</v>
      </c>
      <c r="I1517" s="15">
        <v>0</v>
      </c>
      <c r="J1517" s="16" t="s">
        <v>9</v>
      </c>
    </row>
    <row r="1518" spans="1:10" x14ac:dyDescent="0.3">
      <c r="A1518" s="11" t="s">
        <v>1527</v>
      </c>
      <c r="B1518" s="12">
        <v>36.08</v>
      </c>
      <c r="C1518" s="12" t="str" cm="1">
        <f t="array" ref="C1518">_xlfn.IFS(Medical_Examinations!$B1518&gt;=30,"Obesity",Medical_Examinations!$B1518&gt;=25,"Overweight",Medical_Examinations!$B1518&gt;=18.5,"Normal Weight",TRUE,"Underweight")</f>
        <v>Obesity</v>
      </c>
      <c r="D1518" s="12">
        <v>11.61</v>
      </c>
      <c r="E1518" s="12" t="str" cm="1">
        <f t="array" ref="E1518">_xlfn.IFS(Medical_Examinations!$D1518&gt;6.5,"Diabetes",Medical_Examinations!$D1518&gt;5.7,"Prediabetes",TRUE,"Normal")</f>
        <v>Diabetes</v>
      </c>
      <c r="F1518" s="12" t="s">
        <v>10</v>
      </c>
      <c r="G1518" s="12" t="s">
        <v>9</v>
      </c>
      <c r="H1518" s="12" t="s">
        <v>9</v>
      </c>
      <c r="I1518" s="12">
        <v>0</v>
      </c>
      <c r="J1518" s="13" t="s">
        <v>9</v>
      </c>
    </row>
    <row r="1519" spans="1:10" x14ac:dyDescent="0.3">
      <c r="A1519" s="14" t="s">
        <v>1528</v>
      </c>
      <c r="B1519" s="15">
        <v>32.200000000000003</v>
      </c>
      <c r="C1519" s="15" t="str" cm="1">
        <f t="array" ref="C1519">_xlfn.IFS(Medical_Examinations!$B1519&gt;=30,"Obesity",Medical_Examinations!$B1519&gt;=25,"Overweight",Medical_Examinations!$B1519&gt;=18.5,"Normal Weight",TRUE,"Underweight")</f>
        <v>Obesity</v>
      </c>
      <c r="D1519" s="15">
        <v>10.59</v>
      </c>
      <c r="E1519" s="15" t="str" cm="1">
        <f t="array" ref="E1519">_xlfn.IFS(Medical_Examinations!$D1519&gt;6.5,"Diabetes",Medical_Examinations!$D1519&gt;5.7,"Prediabetes",TRUE,"Normal")</f>
        <v>Diabetes</v>
      </c>
      <c r="F1519" s="15" t="s">
        <v>10</v>
      </c>
      <c r="G1519" s="15" t="s">
        <v>9</v>
      </c>
      <c r="H1519" s="15" t="s">
        <v>9</v>
      </c>
      <c r="I1519" s="15">
        <v>0</v>
      </c>
      <c r="J1519" s="16" t="s">
        <v>9</v>
      </c>
    </row>
    <row r="1520" spans="1:10" x14ac:dyDescent="0.3">
      <c r="A1520" s="11" t="s">
        <v>1529</v>
      </c>
      <c r="B1520" s="12">
        <v>28.05</v>
      </c>
      <c r="C1520" s="12" t="str" cm="1">
        <f t="array" ref="C1520">_xlfn.IFS(Medical_Examinations!$B1520&gt;=30,"Obesity",Medical_Examinations!$B1520&gt;=25,"Overweight",Medical_Examinations!$B1520&gt;=18.5,"Normal Weight",TRUE,"Underweight")</f>
        <v>Overweight</v>
      </c>
      <c r="D1520" s="12">
        <v>11.85</v>
      </c>
      <c r="E1520" s="12" t="str" cm="1">
        <f t="array" ref="E1520">_xlfn.IFS(Medical_Examinations!$D1520&gt;6.5,"Diabetes",Medical_Examinations!$D1520&gt;5.7,"Prediabetes",TRUE,"Normal")</f>
        <v>Diabetes</v>
      </c>
      <c r="F1520" s="12" t="s">
        <v>10</v>
      </c>
      <c r="G1520" s="12" t="s">
        <v>9</v>
      </c>
      <c r="H1520" s="12" t="s">
        <v>9</v>
      </c>
      <c r="I1520" s="12">
        <v>0</v>
      </c>
      <c r="J1520" s="13" t="s">
        <v>9</v>
      </c>
    </row>
    <row r="1521" spans="1:10" x14ac:dyDescent="0.3">
      <c r="A1521" s="14" t="s">
        <v>1530</v>
      </c>
      <c r="B1521" s="15">
        <v>19</v>
      </c>
      <c r="C1521" s="15" t="str" cm="1">
        <f t="array" ref="C1521">_xlfn.IFS(Medical_Examinations!$B1521&gt;=30,"Obesity",Medical_Examinations!$B1521&gt;=25,"Overweight",Medical_Examinations!$B1521&gt;=18.5,"Normal Weight",TRUE,"Underweight")</f>
        <v>Normal Weight</v>
      </c>
      <c r="D1521" s="15">
        <v>5.46</v>
      </c>
      <c r="E1521" s="15" t="str" cm="1">
        <f t="array" ref="E1521">_xlfn.IFS(Medical_Examinations!$D1521&gt;6.5,"Diabetes",Medical_Examinations!$D1521&gt;5.7,"Prediabetes",TRUE,"Normal")</f>
        <v>Normal</v>
      </c>
      <c r="F1521" s="15" t="s">
        <v>10</v>
      </c>
      <c r="G1521" s="15" t="s">
        <v>9</v>
      </c>
      <c r="H1521" s="15" t="s">
        <v>9</v>
      </c>
      <c r="I1521" s="15">
        <v>1</v>
      </c>
      <c r="J1521" s="16" t="s">
        <v>9</v>
      </c>
    </row>
    <row r="1522" spans="1:10" x14ac:dyDescent="0.3">
      <c r="A1522" s="11" t="s">
        <v>1531</v>
      </c>
      <c r="B1522" s="12">
        <v>16.13</v>
      </c>
      <c r="C1522" s="12" t="str" cm="1">
        <f t="array" ref="C1522">_xlfn.IFS(Medical_Examinations!$B1522&gt;=30,"Obesity",Medical_Examinations!$B1522&gt;=25,"Overweight",Medical_Examinations!$B1522&gt;=18.5,"Normal Weight",TRUE,"Underweight")</f>
        <v>Underweight</v>
      </c>
      <c r="D1522" s="12">
        <v>4.54</v>
      </c>
      <c r="E1522" s="12" t="str" cm="1">
        <f t="array" ref="E1522">_xlfn.IFS(Medical_Examinations!$D1522&gt;6.5,"Diabetes",Medical_Examinations!$D1522&gt;5.7,"Prediabetes",TRUE,"Normal")</f>
        <v>Normal</v>
      </c>
      <c r="F1522" s="12" t="s">
        <v>10</v>
      </c>
      <c r="G1522" s="12" t="s">
        <v>9</v>
      </c>
      <c r="H1522" s="12" t="s">
        <v>9</v>
      </c>
      <c r="I1522" s="12">
        <v>2</v>
      </c>
      <c r="J1522" s="13" t="s">
        <v>9</v>
      </c>
    </row>
    <row r="1523" spans="1:10" x14ac:dyDescent="0.3">
      <c r="A1523" s="14" t="s">
        <v>1532</v>
      </c>
      <c r="B1523" s="15">
        <v>18.77</v>
      </c>
      <c r="C1523" s="15" t="str" cm="1">
        <f t="array" ref="C1523">_xlfn.IFS(Medical_Examinations!$B1523&gt;=30,"Obesity",Medical_Examinations!$B1523&gt;=25,"Overweight",Medical_Examinations!$B1523&gt;=18.5,"Normal Weight",TRUE,"Underweight")</f>
        <v>Normal Weight</v>
      </c>
      <c r="D1523" s="15">
        <v>11.98</v>
      </c>
      <c r="E1523" s="15" t="str" cm="1">
        <f t="array" ref="E1523">_xlfn.IFS(Medical_Examinations!$D1523&gt;6.5,"Diabetes",Medical_Examinations!$D1523&gt;5.7,"Prediabetes",TRUE,"Normal")</f>
        <v>Diabetes</v>
      </c>
      <c r="F1523" s="15" t="s">
        <v>10</v>
      </c>
      <c r="G1523" s="15" t="s">
        <v>9</v>
      </c>
      <c r="H1523" s="15" t="s">
        <v>9</v>
      </c>
      <c r="I1523" s="15">
        <v>2</v>
      </c>
      <c r="J1523" s="16" t="s">
        <v>9</v>
      </c>
    </row>
    <row r="1524" spans="1:10" x14ac:dyDescent="0.3">
      <c r="A1524" s="11" t="s">
        <v>1533</v>
      </c>
      <c r="B1524" s="12">
        <v>28.88</v>
      </c>
      <c r="C1524" s="12" t="str" cm="1">
        <f t="array" ref="C1524">_xlfn.IFS(Medical_Examinations!$B1524&gt;=30,"Obesity",Medical_Examinations!$B1524&gt;=25,"Overweight",Medical_Examinations!$B1524&gt;=18.5,"Normal Weight",TRUE,"Underweight")</f>
        <v>Overweight</v>
      </c>
      <c r="D1524" s="12">
        <v>6.59</v>
      </c>
      <c r="E1524" s="12" t="str" cm="1">
        <f t="array" ref="E1524">_xlfn.IFS(Medical_Examinations!$D1524&gt;6.5,"Diabetes",Medical_Examinations!$D1524&gt;5.7,"Prediabetes",TRUE,"Normal")</f>
        <v>Diabetes</v>
      </c>
      <c r="F1524" s="12" t="s">
        <v>10</v>
      </c>
      <c r="G1524" s="12" t="s">
        <v>9</v>
      </c>
      <c r="H1524" s="12" t="s">
        <v>9</v>
      </c>
      <c r="I1524" s="12">
        <v>1</v>
      </c>
      <c r="J1524" s="13" t="s">
        <v>9</v>
      </c>
    </row>
    <row r="1525" spans="1:10" x14ac:dyDescent="0.3">
      <c r="A1525" s="14" t="s">
        <v>1534</v>
      </c>
      <c r="B1525" s="15">
        <v>27.55</v>
      </c>
      <c r="C1525" s="15" t="str" cm="1">
        <f t="array" ref="C1525">_xlfn.IFS(Medical_Examinations!$B1525&gt;=30,"Obesity",Medical_Examinations!$B1525&gt;=25,"Overweight",Medical_Examinations!$B1525&gt;=18.5,"Normal Weight",TRUE,"Underweight")</f>
        <v>Overweight</v>
      </c>
      <c r="D1525" s="15">
        <v>10.83</v>
      </c>
      <c r="E1525" s="15" t="str" cm="1">
        <f t="array" ref="E1525">_xlfn.IFS(Medical_Examinations!$D1525&gt;6.5,"Diabetes",Medical_Examinations!$D1525&gt;5.7,"Prediabetes",TRUE,"Normal")</f>
        <v>Diabetes</v>
      </c>
      <c r="F1525" s="15" t="s">
        <v>10</v>
      </c>
      <c r="G1525" s="15" t="s">
        <v>9</v>
      </c>
      <c r="H1525" s="15" t="s">
        <v>9</v>
      </c>
      <c r="I1525" s="15">
        <v>1</v>
      </c>
      <c r="J1525" s="16" t="s">
        <v>9</v>
      </c>
    </row>
    <row r="1526" spans="1:10" x14ac:dyDescent="0.3">
      <c r="A1526" s="11" t="s">
        <v>1535</v>
      </c>
      <c r="B1526" s="12">
        <v>15.6</v>
      </c>
      <c r="C1526" s="12" t="str" cm="1">
        <f t="array" ref="C1526">_xlfn.IFS(Medical_Examinations!$B1526&gt;=30,"Obesity",Medical_Examinations!$B1526&gt;=25,"Overweight",Medical_Examinations!$B1526&gt;=18.5,"Normal Weight",TRUE,"Underweight")</f>
        <v>Underweight</v>
      </c>
      <c r="D1526" s="12">
        <v>8.6</v>
      </c>
      <c r="E1526" s="12" t="str" cm="1">
        <f t="array" ref="E1526">_xlfn.IFS(Medical_Examinations!$D1526&gt;6.5,"Diabetes",Medical_Examinations!$D1526&gt;5.7,"Prediabetes",TRUE,"Normal")</f>
        <v>Diabetes</v>
      </c>
      <c r="F1526" s="12" t="s">
        <v>9</v>
      </c>
      <c r="G1526" s="12" t="s">
        <v>9</v>
      </c>
      <c r="H1526" s="12" t="s">
        <v>9</v>
      </c>
      <c r="I1526" s="12">
        <v>0</v>
      </c>
      <c r="J1526" s="13" t="s">
        <v>9</v>
      </c>
    </row>
    <row r="1527" spans="1:10" x14ac:dyDescent="0.3">
      <c r="A1527" s="14" t="s">
        <v>1536</v>
      </c>
      <c r="B1527" s="15">
        <v>21.99</v>
      </c>
      <c r="C1527" s="15" t="str" cm="1">
        <f t="array" ref="C1527">_xlfn.IFS(Medical_Examinations!$B1527&gt;=30,"Obesity",Medical_Examinations!$B1527&gt;=25,"Overweight",Medical_Examinations!$B1527&gt;=18.5,"Normal Weight",TRUE,"Underweight")</f>
        <v>Normal Weight</v>
      </c>
      <c r="D1527" s="15">
        <v>11.17</v>
      </c>
      <c r="E1527" s="15" t="str" cm="1">
        <f t="array" ref="E1527">_xlfn.IFS(Medical_Examinations!$D1527&gt;6.5,"Diabetes",Medical_Examinations!$D1527&gt;5.7,"Prediabetes",TRUE,"Normal")</f>
        <v>Diabetes</v>
      </c>
      <c r="F1527" s="15" t="s">
        <v>9</v>
      </c>
      <c r="G1527" s="15" t="s">
        <v>9</v>
      </c>
      <c r="H1527" s="15" t="s">
        <v>9</v>
      </c>
      <c r="I1527" s="15">
        <v>0</v>
      </c>
      <c r="J1527" s="16" t="s">
        <v>9</v>
      </c>
    </row>
    <row r="1528" spans="1:10" x14ac:dyDescent="0.3">
      <c r="A1528" s="11" t="s">
        <v>1537</v>
      </c>
      <c r="B1528" s="12">
        <v>34.85</v>
      </c>
      <c r="C1528" s="12" t="str" cm="1">
        <f t="array" ref="C1528">_xlfn.IFS(Medical_Examinations!$B1528&gt;=30,"Obesity",Medical_Examinations!$B1528&gt;=25,"Overweight",Medical_Examinations!$B1528&gt;=18.5,"Normal Weight",TRUE,"Underweight")</f>
        <v>Obesity</v>
      </c>
      <c r="D1528" s="12">
        <v>5.75</v>
      </c>
      <c r="E1528" s="12" t="str" cm="1">
        <f t="array" ref="E1528">_xlfn.IFS(Medical_Examinations!$D1528&gt;6.5,"Diabetes",Medical_Examinations!$D1528&gt;5.7,"Prediabetes",TRUE,"Normal")</f>
        <v>Prediabetes</v>
      </c>
      <c r="F1528" s="12" t="s">
        <v>9</v>
      </c>
      <c r="G1528" s="12" t="s">
        <v>9</v>
      </c>
      <c r="H1528" s="12" t="s">
        <v>9</v>
      </c>
      <c r="I1528" s="12">
        <v>0</v>
      </c>
      <c r="J1528" s="13" t="s">
        <v>9</v>
      </c>
    </row>
    <row r="1529" spans="1:10" x14ac:dyDescent="0.3">
      <c r="A1529" s="14" t="s">
        <v>1538</v>
      </c>
      <c r="B1529" s="15">
        <v>24.51</v>
      </c>
      <c r="C1529" s="15" t="str" cm="1">
        <f t="array" ref="C1529">_xlfn.IFS(Medical_Examinations!$B1529&gt;=30,"Obesity",Medical_Examinations!$B1529&gt;=25,"Overweight",Medical_Examinations!$B1529&gt;=18.5,"Normal Weight",TRUE,"Underweight")</f>
        <v>Normal Weight</v>
      </c>
      <c r="D1529" s="15">
        <v>4.83</v>
      </c>
      <c r="E1529" s="15" t="str" cm="1">
        <f t="array" ref="E1529">_xlfn.IFS(Medical_Examinations!$D1529&gt;6.5,"Diabetes",Medical_Examinations!$D1529&gt;5.7,"Prediabetes",TRUE,"Normal")</f>
        <v>Normal</v>
      </c>
      <c r="F1529" s="15" t="s">
        <v>10</v>
      </c>
      <c r="G1529" s="15" t="s">
        <v>9</v>
      </c>
      <c r="H1529" s="15" t="s">
        <v>19</v>
      </c>
      <c r="I1529" s="15">
        <v>1</v>
      </c>
      <c r="J1529" s="16" t="s">
        <v>9</v>
      </c>
    </row>
    <row r="1530" spans="1:10" x14ac:dyDescent="0.3">
      <c r="A1530" s="11" t="s">
        <v>1539</v>
      </c>
      <c r="B1530" s="12">
        <v>19.399999999999999</v>
      </c>
      <c r="C1530" s="12" t="str" cm="1">
        <f t="array" ref="C1530">_xlfn.IFS(Medical_Examinations!$B1530&gt;=30,"Obesity",Medical_Examinations!$B1530&gt;=25,"Overweight",Medical_Examinations!$B1530&gt;=18.5,"Normal Weight",TRUE,"Underweight")</f>
        <v>Normal Weight</v>
      </c>
      <c r="D1530" s="12">
        <v>11.93</v>
      </c>
      <c r="E1530" s="12" t="str" cm="1">
        <f t="array" ref="E1530">_xlfn.IFS(Medical_Examinations!$D1530&gt;6.5,"Diabetes",Medical_Examinations!$D1530&gt;5.7,"Prediabetes",TRUE,"Normal")</f>
        <v>Diabetes</v>
      </c>
      <c r="F1530" s="12" t="s">
        <v>9</v>
      </c>
      <c r="G1530" s="12" t="s">
        <v>9</v>
      </c>
      <c r="H1530" s="12" t="s">
        <v>9</v>
      </c>
      <c r="I1530" s="12">
        <v>0</v>
      </c>
      <c r="J1530" s="13" t="s">
        <v>9</v>
      </c>
    </row>
    <row r="1531" spans="1:10" x14ac:dyDescent="0.3">
      <c r="A1531" s="14" t="s">
        <v>1540</v>
      </c>
      <c r="B1531" s="15">
        <v>15.1</v>
      </c>
      <c r="C1531" s="15" t="str" cm="1">
        <f t="array" ref="C1531">_xlfn.IFS(Medical_Examinations!$B1531&gt;=30,"Obesity",Medical_Examinations!$B1531&gt;=25,"Overweight",Medical_Examinations!$B1531&gt;=18.5,"Normal Weight",TRUE,"Underweight")</f>
        <v>Underweight</v>
      </c>
      <c r="D1531" s="15">
        <v>8.41</v>
      </c>
      <c r="E1531" s="15" t="str" cm="1">
        <f t="array" ref="E1531">_xlfn.IFS(Medical_Examinations!$D1531&gt;6.5,"Diabetes",Medical_Examinations!$D1531&gt;5.7,"Prediabetes",TRUE,"Normal")</f>
        <v>Diabetes</v>
      </c>
      <c r="F1531" s="15" t="s">
        <v>9</v>
      </c>
      <c r="G1531" s="15" t="s">
        <v>9</v>
      </c>
      <c r="H1531" s="15" t="s">
        <v>9</v>
      </c>
      <c r="I1531" s="15">
        <v>0</v>
      </c>
      <c r="J1531" s="16" t="s">
        <v>9</v>
      </c>
    </row>
    <row r="1532" spans="1:10" x14ac:dyDescent="0.3">
      <c r="A1532" s="11" t="s">
        <v>1541</v>
      </c>
      <c r="B1532" s="12">
        <v>23.37</v>
      </c>
      <c r="C1532" s="12" t="str" cm="1">
        <f t="array" ref="C1532">_xlfn.IFS(Medical_Examinations!$B1532&gt;=30,"Obesity",Medical_Examinations!$B1532&gt;=25,"Overweight",Medical_Examinations!$B1532&gt;=18.5,"Normal Weight",TRUE,"Underweight")</f>
        <v>Normal Weight</v>
      </c>
      <c r="D1532" s="12">
        <v>5.59</v>
      </c>
      <c r="E1532" s="12" t="str" cm="1">
        <f t="array" ref="E1532">_xlfn.IFS(Medical_Examinations!$D1532&gt;6.5,"Diabetes",Medical_Examinations!$D1532&gt;5.7,"Prediabetes",TRUE,"Normal")</f>
        <v>Normal</v>
      </c>
      <c r="F1532" s="12" t="s">
        <v>10</v>
      </c>
      <c r="G1532" s="12" t="s">
        <v>9</v>
      </c>
      <c r="H1532" s="12" t="s">
        <v>9</v>
      </c>
      <c r="I1532" s="12">
        <v>0</v>
      </c>
      <c r="J1532" s="13" t="s">
        <v>9</v>
      </c>
    </row>
    <row r="1533" spans="1:10" x14ac:dyDescent="0.3">
      <c r="A1533" s="14" t="s">
        <v>1542</v>
      </c>
      <c r="B1533" s="15">
        <v>42.4</v>
      </c>
      <c r="C1533" s="15" t="str" cm="1">
        <f t="array" ref="C1533">_xlfn.IFS(Medical_Examinations!$B1533&gt;=30,"Obesity",Medical_Examinations!$B1533&gt;=25,"Overweight",Medical_Examinations!$B1533&gt;=18.5,"Normal Weight",TRUE,"Underweight")</f>
        <v>Obesity</v>
      </c>
      <c r="D1533" s="15">
        <v>4.0599999999999996</v>
      </c>
      <c r="E1533" s="15" t="str" cm="1">
        <f t="array" ref="E1533">_xlfn.IFS(Medical_Examinations!$D1533&gt;6.5,"Diabetes",Medical_Examinations!$D1533&gt;5.7,"Prediabetes",TRUE,"Normal")</f>
        <v>Normal</v>
      </c>
      <c r="F1533" s="15" t="s">
        <v>9</v>
      </c>
      <c r="G1533" s="15" t="s">
        <v>9</v>
      </c>
      <c r="H1533" s="15" t="s">
        <v>9</v>
      </c>
      <c r="I1533" s="15">
        <v>0</v>
      </c>
      <c r="J1533" s="16" t="s">
        <v>9</v>
      </c>
    </row>
    <row r="1534" spans="1:10" x14ac:dyDescent="0.3">
      <c r="A1534" s="11" t="s">
        <v>1543</v>
      </c>
      <c r="B1534" s="12">
        <v>28.405000000000001</v>
      </c>
      <c r="C1534" s="12" t="str" cm="1">
        <f t="array" ref="C1534">_xlfn.IFS(Medical_Examinations!$B1534&gt;=30,"Obesity",Medical_Examinations!$B1534&gt;=25,"Overweight",Medical_Examinations!$B1534&gt;=18.5,"Normal Weight",TRUE,"Underweight")</f>
        <v>Overweight</v>
      </c>
      <c r="D1534" s="12">
        <v>7.02</v>
      </c>
      <c r="E1534" s="12" t="str" cm="1">
        <f t="array" ref="E1534">_xlfn.IFS(Medical_Examinations!$D1534&gt;6.5,"Diabetes",Medical_Examinations!$D1534&gt;5.7,"Prediabetes",TRUE,"Normal")</f>
        <v>Diabetes</v>
      </c>
      <c r="F1534" s="12" t="s">
        <v>10</v>
      </c>
      <c r="G1534" s="12" t="s">
        <v>9</v>
      </c>
      <c r="H1534" s="12" t="s">
        <v>9</v>
      </c>
      <c r="I1534" s="12">
        <v>0</v>
      </c>
      <c r="J1534" s="13" t="s">
        <v>9</v>
      </c>
    </row>
    <row r="1535" spans="1:10" x14ac:dyDescent="0.3">
      <c r="A1535" s="14" t="s">
        <v>1544</v>
      </c>
      <c r="B1535" s="15">
        <v>23.4</v>
      </c>
      <c r="C1535" s="15" t="str" cm="1">
        <f t="array" ref="C1535">_xlfn.IFS(Medical_Examinations!$B1535&gt;=30,"Obesity",Medical_Examinations!$B1535&gt;=25,"Overweight",Medical_Examinations!$B1535&gt;=18.5,"Normal Weight",TRUE,"Underweight")</f>
        <v>Normal Weight</v>
      </c>
      <c r="D1535" s="15">
        <v>4.47</v>
      </c>
      <c r="E1535" s="15" t="str" cm="1">
        <f t="array" ref="E1535">_xlfn.IFS(Medical_Examinations!$D1535&gt;6.5,"Diabetes",Medical_Examinations!$D1535&gt;5.7,"Prediabetes",TRUE,"Normal")</f>
        <v>Normal</v>
      </c>
      <c r="F1535" s="15" t="s">
        <v>9</v>
      </c>
      <c r="G1535" s="15" t="s">
        <v>9</v>
      </c>
      <c r="H1535" s="15" t="s">
        <v>9</v>
      </c>
      <c r="I1535" s="15">
        <v>0</v>
      </c>
      <c r="J1535" s="16" t="s">
        <v>9</v>
      </c>
    </row>
    <row r="1536" spans="1:10" x14ac:dyDescent="0.3">
      <c r="A1536" s="11" t="s">
        <v>1545</v>
      </c>
      <c r="B1536" s="12">
        <v>33.44</v>
      </c>
      <c r="C1536" s="12" t="str" cm="1">
        <f t="array" ref="C1536">_xlfn.IFS(Medical_Examinations!$B1536&gt;=30,"Obesity",Medical_Examinations!$B1536&gt;=25,"Overweight",Medical_Examinations!$B1536&gt;=18.5,"Normal Weight",TRUE,"Underweight")</f>
        <v>Obesity</v>
      </c>
      <c r="D1536" s="12">
        <v>4.54</v>
      </c>
      <c r="E1536" s="12" t="str" cm="1">
        <f t="array" ref="E1536">_xlfn.IFS(Medical_Examinations!$D1536&gt;6.5,"Diabetes",Medical_Examinations!$D1536&gt;5.7,"Prediabetes",TRUE,"Normal")</f>
        <v>Normal</v>
      </c>
      <c r="F1536" s="12" t="s">
        <v>9</v>
      </c>
      <c r="G1536" s="12" t="s">
        <v>9</v>
      </c>
      <c r="H1536" s="12" t="s">
        <v>9</v>
      </c>
      <c r="I1536" s="12">
        <v>0</v>
      </c>
      <c r="J1536" s="13" t="s">
        <v>9</v>
      </c>
    </row>
    <row r="1537" spans="1:10" x14ac:dyDescent="0.3">
      <c r="A1537" s="14" t="s">
        <v>1546</v>
      </c>
      <c r="B1537" s="15">
        <v>21.12</v>
      </c>
      <c r="C1537" s="15" t="str" cm="1">
        <f t="array" ref="C1537">_xlfn.IFS(Medical_Examinations!$B1537&gt;=30,"Obesity",Medical_Examinations!$B1537&gt;=25,"Overweight",Medical_Examinations!$B1537&gt;=18.5,"Normal Weight",TRUE,"Underweight")</f>
        <v>Normal Weight</v>
      </c>
      <c r="D1537" s="15">
        <v>4.99</v>
      </c>
      <c r="E1537" s="15" t="str" cm="1">
        <f t="array" ref="E1537">_xlfn.IFS(Medical_Examinations!$D1537&gt;6.5,"Diabetes",Medical_Examinations!$D1537&gt;5.7,"Prediabetes",TRUE,"Normal")</f>
        <v>Normal</v>
      </c>
      <c r="F1537" s="15" t="s">
        <v>9</v>
      </c>
      <c r="G1537" s="15" t="s">
        <v>9</v>
      </c>
      <c r="H1537" s="15" t="s">
        <v>9</v>
      </c>
      <c r="I1537" s="15">
        <v>1</v>
      </c>
      <c r="J1537" s="16" t="s">
        <v>9</v>
      </c>
    </row>
    <row r="1538" spans="1:10" x14ac:dyDescent="0.3">
      <c r="A1538" s="11" t="s">
        <v>1547</v>
      </c>
      <c r="B1538" s="12">
        <v>18.48</v>
      </c>
      <c r="C1538" s="12" t="str" cm="1">
        <f t="array" ref="C1538">_xlfn.IFS(Medical_Examinations!$B1538&gt;=30,"Obesity",Medical_Examinations!$B1538&gt;=25,"Overweight",Medical_Examinations!$B1538&gt;=18.5,"Normal Weight",TRUE,"Underweight")</f>
        <v>Underweight</v>
      </c>
      <c r="D1538" s="12">
        <v>10.84</v>
      </c>
      <c r="E1538" s="12" t="str" cm="1">
        <f t="array" ref="E1538">_xlfn.IFS(Medical_Examinations!$D1538&gt;6.5,"Diabetes",Medical_Examinations!$D1538&gt;5.7,"Prediabetes",TRUE,"Normal")</f>
        <v>Diabetes</v>
      </c>
      <c r="F1538" s="12" t="s">
        <v>10</v>
      </c>
      <c r="G1538" s="12" t="s">
        <v>9</v>
      </c>
      <c r="H1538" s="12" t="s">
        <v>9</v>
      </c>
      <c r="I1538" s="12">
        <v>2</v>
      </c>
      <c r="J1538" s="13" t="s">
        <v>9</v>
      </c>
    </row>
    <row r="1539" spans="1:10" x14ac:dyDescent="0.3">
      <c r="A1539" s="14" t="s">
        <v>1548</v>
      </c>
      <c r="B1539" s="15">
        <v>16.815000000000001</v>
      </c>
      <c r="C1539" s="15" t="str" cm="1">
        <f t="array" ref="C1539">_xlfn.IFS(Medical_Examinations!$B1539&gt;=30,"Obesity",Medical_Examinations!$B1539&gt;=25,"Overweight",Medical_Examinations!$B1539&gt;=18.5,"Normal Weight",TRUE,"Underweight")</f>
        <v>Underweight</v>
      </c>
      <c r="D1539" s="15">
        <v>5.63</v>
      </c>
      <c r="E1539" s="15" t="str" cm="1">
        <f t="array" ref="E1539">_xlfn.IFS(Medical_Examinations!$D1539&gt;6.5,"Diabetes",Medical_Examinations!$D1539&gt;5.7,"Prediabetes",TRUE,"Normal")</f>
        <v>Normal</v>
      </c>
      <c r="F1539" s="15" t="s">
        <v>9</v>
      </c>
      <c r="G1539" s="15" t="s">
        <v>9</v>
      </c>
      <c r="H1539" s="15" t="s">
        <v>9</v>
      </c>
      <c r="I1539" s="15">
        <v>1</v>
      </c>
      <c r="J1539" s="16" t="s">
        <v>9</v>
      </c>
    </row>
    <row r="1540" spans="1:10" x14ac:dyDescent="0.3">
      <c r="A1540" s="11" t="s">
        <v>1549</v>
      </c>
      <c r="B1540" s="12">
        <v>26.72</v>
      </c>
      <c r="C1540" s="12" t="str" cm="1">
        <f t="array" ref="C1540">_xlfn.IFS(Medical_Examinations!$B1540&gt;=30,"Obesity",Medical_Examinations!$B1540&gt;=25,"Overweight",Medical_Examinations!$B1540&gt;=18.5,"Normal Weight",TRUE,"Underweight")</f>
        <v>Overweight</v>
      </c>
      <c r="D1540" s="12">
        <v>4.1399999999999997</v>
      </c>
      <c r="E1540" s="12" t="str" cm="1">
        <f t="array" ref="E1540">_xlfn.IFS(Medical_Examinations!$D1540&gt;6.5,"Diabetes",Medical_Examinations!$D1540&gt;5.7,"Prediabetes",TRUE,"Normal")</f>
        <v>Normal</v>
      </c>
      <c r="F1540" s="12" t="s">
        <v>9</v>
      </c>
      <c r="G1540" s="12" t="s">
        <v>9</v>
      </c>
      <c r="H1540" s="12" t="s">
        <v>9</v>
      </c>
      <c r="I1540" s="12">
        <v>0</v>
      </c>
      <c r="J1540" s="13" t="s">
        <v>9</v>
      </c>
    </row>
    <row r="1541" spans="1:10" x14ac:dyDescent="0.3">
      <c r="A1541" s="14" t="s">
        <v>1550</v>
      </c>
      <c r="B1541" s="15">
        <v>41.42</v>
      </c>
      <c r="C1541" s="15" t="str" cm="1">
        <f t="array" ref="C1541">_xlfn.IFS(Medical_Examinations!$B1541&gt;=30,"Obesity",Medical_Examinations!$B1541&gt;=25,"Overweight",Medical_Examinations!$B1541&gt;=18.5,"Normal Weight",TRUE,"Underweight")</f>
        <v>Obesity</v>
      </c>
      <c r="D1541" s="15">
        <v>5.17</v>
      </c>
      <c r="E1541" s="15" t="str" cm="1">
        <f t="array" ref="E1541">_xlfn.IFS(Medical_Examinations!$D1541&gt;6.5,"Diabetes",Medical_Examinations!$D1541&gt;5.7,"Prediabetes",TRUE,"Normal")</f>
        <v>Normal</v>
      </c>
      <c r="F1541" s="15" t="s">
        <v>9</v>
      </c>
      <c r="G1541" s="15" t="s">
        <v>9</v>
      </c>
      <c r="H1541" s="15" t="s">
        <v>19</v>
      </c>
      <c r="I1541" s="15">
        <v>1</v>
      </c>
      <c r="J1541" s="16" t="s">
        <v>9</v>
      </c>
    </row>
    <row r="1542" spans="1:10" x14ac:dyDescent="0.3">
      <c r="A1542" s="11" t="s">
        <v>1551</v>
      </c>
      <c r="B1542" s="12">
        <v>20.69</v>
      </c>
      <c r="C1542" s="12" t="str" cm="1">
        <f t="array" ref="C1542">_xlfn.IFS(Medical_Examinations!$B1542&gt;=30,"Obesity",Medical_Examinations!$B1542&gt;=25,"Overweight",Medical_Examinations!$B1542&gt;=18.5,"Normal Weight",TRUE,"Underweight")</f>
        <v>Normal Weight</v>
      </c>
      <c r="D1542" s="12">
        <v>6.93</v>
      </c>
      <c r="E1542" s="12" t="str" cm="1">
        <f t="array" ref="E1542">_xlfn.IFS(Medical_Examinations!$D1542&gt;6.5,"Diabetes",Medical_Examinations!$D1542&gt;5.7,"Prediabetes",TRUE,"Normal")</f>
        <v>Diabetes</v>
      </c>
      <c r="F1542" s="12" t="s">
        <v>9</v>
      </c>
      <c r="G1542" s="12" t="s">
        <v>9</v>
      </c>
      <c r="H1542" s="12" t="s">
        <v>9</v>
      </c>
      <c r="I1542" s="12">
        <v>2</v>
      </c>
      <c r="J1542" s="13" t="s">
        <v>9</v>
      </c>
    </row>
    <row r="1543" spans="1:10" x14ac:dyDescent="0.3">
      <c r="A1543" s="14" t="s">
        <v>1552</v>
      </c>
      <c r="B1543" s="15">
        <v>41.23</v>
      </c>
      <c r="C1543" s="15" t="str" cm="1">
        <f t="array" ref="C1543">_xlfn.IFS(Medical_Examinations!$B1543&gt;=30,"Obesity",Medical_Examinations!$B1543&gt;=25,"Overweight",Medical_Examinations!$B1543&gt;=18.5,"Normal Weight",TRUE,"Underweight")</f>
        <v>Obesity</v>
      </c>
      <c r="D1543" s="15">
        <v>4.24</v>
      </c>
      <c r="E1543" s="15" t="str" cm="1">
        <f t="array" ref="E1543">_xlfn.IFS(Medical_Examinations!$D1543&gt;6.5,"Diabetes",Medical_Examinations!$D1543&gt;5.7,"Prediabetes",TRUE,"Normal")</f>
        <v>Normal</v>
      </c>
      <c r="F1543" s="15" t="s">
        <v>9</v>
      </c>
      <c r="G1543" s="15" t="s">
        <v>9</v>
      </c>
      <c r="H1543" s="15" t="s">
        <v>9</v>
      </c>
      <c r="I1543" s="15">
        <v>0</v>
      </c>
      <c r="J1543" s="16" t="s">
        <v>9</v>
      </c>
    </row>
    <row r="1544" spans="1:10" x14ac:dyDescent="0.3">
      <c r="A1544" s="11" t="s">
        <v>1553</v>
      </c>
      <c r="B1544" s="12">
        <v>29.9</v>
      </c>
      <c r="C1544" s="12" t="str" cm="1">
        <f t="array" ref="C1544">_xlfn.IFS(Medical_Examinations!$B1544&gt;=30,"Obesity",Medical_Examinations!$B1544&gt;=25,"Overweight",Medical_Examinations!$B1544&gt;=18.5,"Normal Weight",TRUE,"Underweight")</f>
        <v>Overweight</v>
      </c>
      <c r="D1544" s="12">
        <v>5.91</v>
      </c>
      <c r="E1544" s="12" t="str" cm="1">
        <f t="array" ref="E1544">_xlfn.IFS(Medical_Examinations!$D1544&gt;6.5,"Diabetes",Medical_Examinations!$D1544&gt;5.7,"Prediabetes",TRUE,"Normal")</f>
        <v>Prediabetes</v>
      </c>
      <c r="F1544" s="12" t="s">
        <v>9</v>
      </c>
      <c r="G1544" s="12" t="s">
        <v>9</v>
      </c>
      <c r="H1544" s="12" t="s">
        <v>9</v>
      </c>
      <c r="I1544" s="12">
        <v>0</v>
      </c>
      <c r="J1544" s="13" t="s">
        <v>9</v>
      </c>
    </row>
    <row r="1545" spans="1:10" x14ac:dyDescent="0.3">
      <c r="A1545" s="14" t="s">
        <v>1554</v>
      </c>
      <c r="B1545" s="15">
        <v>34.104999999999997</v>
      </c>
      <c r="C1545" s="15" t="str" cm="1">
        <f t="array" ref="C1545">_xlfn.IFS(Medical_Examinations!$B1545&gt;=30,"Obesity",Medical_Examinations!$B1545&gt;=25,"Overweight",Medical_Examinations!$B1545&gt;=18.5,"Normal Weight",TRUE,"Underweight")</f>
        <v>Obesity</v>
      </c>
      <c r="D1545" s="15">
        <v>5.93</v>
      </c>
      <c r="E1545" s="15" t="str" cm="1">
        <f t="array" ref="E1545">_xlfn.IFS(Medical_Examinations!$D1545&gt;6.5,"Diabetes",Medical_Examinations!$D1545&gt;5.7,"Prediabetes",TRUE,"Normal")</f>
        <v>Prediabetes</v>
      </c>
      <c r="F1545" s="15" t="s">
        <v>9</v>
      </c>
      <c r="G1545" s="15" t="s">
        <v>9</v>
      </c>
      <c r="H1545" s="15" t="s">
        <v>9</v>
      </c>
      <c r="I1545" s="15">
        <v>0</v>
      </c>
      <c r="J1545" s="16" t="s">
        <v>9</v>
      </c>
    </row>
    <row r="1546" spans="1:10" x14ac:dyDescent="0.3">
      <c r="A1546" s="11" t="s">
        <v>1555</v>
      </c>
      <c r="B1546" s="12">
        <v>24.97</v>
      </c>
      <c r="C1546" s="12" t="str" cm="1">
        <f t="array" ref="C1546">_xlfn.IFS(Medical_Examinations!$B1546&gt;=30,"Obesity",Medical_Examinations!$B1546&gt;=25,"Overweight",Medical_Examinations!$B1546&gt;=18.5,"Normal Weight",TRUE,"Underweight")</f>
        <v>Normal Weight</v>
      </c>
      <c r="D1546" s="12">
        <v>5.66</v>
      </c>
      <c r="E1546" s="12" t="str" cm="1">
        <f t="array" ref="E1546">_xlfn.IFS(Medical_Examinations!$D1546&gt;6.5,"Diabetes",Medical_Examinations!$D1546&gt;5.7,"Prediabetes",TRUE,"Normal")</f>
        <v>Normal</v>
      </c>
      <c r="F1546" s="12" t="s">
        <v>9</v>
      </c>
      <c r="G1546" s="12" t="s">
        <v>9</v>
      </c>
      <c r="H1546" s="12" t="s">
        <v>9</v>
      </c>
      <c r="I1546" s="12">
        <v>0</v>
      </c>
      <c r="J1546" s="13" t="s">
        <v>9</v>
      </c>
    </row>
    <row r="1547" spans="1:10" x14ac:dyDescent="0.3">
      <c r="A1547" s="14" t="s">
        <v>1556</v>
      </c>
      <c r="B1547" s="15">
        <v>34.799999999999997</v>
      </c>
      <c r="C1547" s="15" t="str" cm="1">
        <f t="array" ref="C1547">_xlfn.IFS(Medical_Examinations!$B1547&gt;=30,"Obesity",Medical_Examinations!$B1547&gt;=25,"Overweight",Medical_Examinations!$B1547&gt;=18.5,"Normal Weight",TRUE,"Underweight")</f>
        <v>Obesity</v>
      </c>
      <c r="D1547" s="15">
        <v>4.1900000000000004</v>
      </c>
      <c r="E1547" s="15" t="str" cm="1">
        <f t="array" ref="E1547">_xlfn.IFS(Medical_Examinations!$D1547&gt;6.5,"Diabetes",Medical_Examinations!$D1547&gt;5.7,"Prediabetes",TRUE,"Normal")</f>
        <v>Normal</v>
      </c>
      <c r="F1547" s="15" t="s">
        <v>9</v>
      </c>
      <c r="G1547" s="15" t="s">
        <v>9</v>
      </c>
      <c r="H1547" s="15" t="s">
        <v>9</v>
      </c>
      <c r="I1547" s="15">
        <v>1</v>
      </c>
      <c r="J1547" s="16" t="s">
        <v>9</v>
      </c>
    </row>
    <row r="1548" spans="1:10" x14ac:dyDescent="0.3">
      <c r="A1548" s="11" t="s">
        <v>1557</v>
      </c>
      <c r="B1548" s="12">
        <v>32.965000000000003</v>
      </c>
      <c r="C1548" s="12" t="str" cm="1">
        <f t="array" ref="C1548">_xlfn.IFS(Medical_Examinations!$B1548&gt;=30,"Obesity",Medical_Examinations!$B1548&gt;=25,"Overweight",Medical_Examinations!$B1548&gt;=18.5,"Normal Weight",TRUE,"Underweight")</f>
        <v>Obesity</v>
      </c>
      <c r="D1548" s="12">
        <v>9.2100000000000009</v>
      </c>
      <c r="E1548" s="12" t="str" cm="1">
        <f t="array" ref="E1548">_xlfn.IFS(Medical_Examinations!$D1548&gt;6.5,"Diabetes",Medical_Examinations!$D1548&gt;5.7,"Prediabetes",TRUE,"Normal")</f>
        <v>Diabetes</v>
      </c>
      <c r="F1548" s="12" t="s">
        <v>10</v>
      </c>
      <c r="G1548" s="12" t="s">
        <v>9</v>
      </c>
      <c r="H1548" s="12" t="s">
        <v>9</v>
      </c>
      <c r="I1548" s="12">
        <v>0</v>
      </c>
      <c r="J1548" s="13" t="s">
        <v>9</v>
      </c>
    </row>
    <row r="1549" spans="1:10" x14ac:dyDescent="0.3">
      <c r="A1549" s="14" t="s">
        <v>1558</v>
      </c>
      <c r="B1549" s="15">
        <v>27.265000000000001</v>
      </c>
      <c r="C1549" s="15" t="str" cm="1">
        <f t="array" ref="C1549">_xlfn.IFS(Medical_Examinations!$B1549&gt;=30,"Obesity",Medical_Examinations!$B1549&gt;=25,"Overweight",Medical_Examinations!$B1549&gt;=18.5,"Normal Weight",TRUE,"Underweight")</f>
        <v>Overweight</v>
      </c>
      <c r="D1549" s="15">
        <v>5.51</v>
      </c>
      <c r="E1549" s="15" t="str" cm="1">
        <f t="array" ref="E1549">_xlfn.IFS(Medical_Examinations!$D1549&gt;6.5,"Diabetes",Medical_Examinations!$D1549&gt;5.7,"Prediabetes",TRUE,"Normal")</f>
        <v>Normal</v>
      </c>
      <c r="F1549" s="15" t="s">
        <v>9</v>
      </c>
      <c r="G1549" s="15" t="s">
        <v>9</v>
      </c>
      <c r="H1549" s="15" t="s">
        <v>9</v>
      </c>
      <c r="I1549" s="15">
        <v>1</v>
      </c>
      <c r="J1549" s="16" t="s">
        <v>9</v>
      </c>
    </row>
    <row r="1550" spans="1:10" x14ac:dyDescent="0.3">
      <c r="A1550" s="11" t="s">
        <v>1559</v>
      </c>
      <c r="B1550" s="12">
        <v>17.059999999999999</v>
      </c>
      <c r="C1550" s="12" t="str" cm="1">
        <f t="array" ref="C1550">_xlfn.IFS(Medical_Examinations!$B1550&gt;=30,"Obesity",Medical_Examinations!$B1550&gt;=25,"Overweight",Medical_Examinations!$B1550&gt;=18.5,"Normal Weight",TRUE,"Underweight")</f>
        <v>Underweight</v>
      </c>
      <c r="D1550" s="12">
        <v>8.5</v>
      </c>
      <c r="E1550" s="12" t="str" cm="1">
        <f t="array" ref="E1550">_xlfn.IFS(Medical_Examinations!$D1550&gt;6.5,"Diabetes",Medical_Examinations!$D1550&gt;5.7,"Prediabetes",TRUE,"Normal")</f>
        <v>Diabetes</v>
      </c>
      <c r="F1550" s="12" t="s">
        <v>9</v>
      </c>
      <c r="G1550" s="12" t="s">
        <v>9</v>
      </c>
      <c r="H1550" s="12" t="s">
        <v>9</v>
      </c>
      <c r="I1550" s="12">
        <v>0</v>
      </c>
      <c r="J1550" s="13" t="s">
        <v>9</v>
      </c>
    </row>
    <row r="1551" spans="1:10" x14ac:dyDescent="0.3">
      <c r="A1551" s="14" t="s">
        <v>1560</v>
      </c>
      <c r="B1551" s="15">
        <v>36.29</v>
      </c>
      <c r="C1551" s="15" t="str" cm="1">
        <f t="array" ref="C1551">_xlfn.IFS(Medical_Examinations!$B1551&gt;=30,"Obesity",Medical_Examinations!$B1551&gt;=25,"Overweight",Medical_Examinations!$B1551&gt;=18.5,"Normal Weight",TRUE,"Underweight")</f>
        <v>Obesity</v>
      </c>
      <c r="D1551" s="15">
        <v>6.23</v>
      </c>
      <c r="E1551" s="15" t="str" cm="1">
        <f t="array" ref="E1551">_xlfn.IFS(Medical_Examinations!$D1551&gt;6.5,"Diabetes",Medical_Examinations!$D1551&gt;5.7,"Prediabetes",TRUE,"Normal")</f>
        <v>Prediabetes</v>
      </c>
      <c r="F1551" s="15" t="s">
        <v>9</v>
      </c>
      <c r="G1551" s="15" t="s">
        <v>9</v>
      </c>
      <c r="H1551" s="15" t="s">
        <v>9</v>
      </c>
      <c r="I1551" s="15">
        <v>0</v>
      </c>
      <c r="J1551" s="16" t="s">
        <v>9</v>
      </c>
    </row>
    <row r="1552" spans="1:10" x14ac:dyDescent="0.3">
      <c r="A1552" s="11" t="s">
        <v>1561</v>
      </c>
      <c r="B1552" s="12">
        <v>28.594999999999999</v>
      </c>
      <c r="C1552" s="12" t="str" cm="1">
        <f t="array" ref="C1552">_xlfn.IFS(Medical_Examinations!$B1552&gt;=30,"Obesity",Medical_Examinations!$B1552&gt;=25,"Overweight",Medical_Examinations!$B1552&gt;=18.5,"Normal Weight",TRUE,"Underweight")</f>
        <v>Overweight</v>
      </c>
      <c r="D1552" s="12">
        <v>8.5299999999999994</v>
      </c>
      <c r="E1552" s="12" t="str" cm="1">
        <f t="array" ref="E1552">_xlfn.IFS(Medical_Examinations!$D1552&gt;6.5,"Diabetes",Medical_Examinations!$D1552&gt;5.7,"Prediabetes",TRUE,"Normal")</f>
        <v>Diabetes</v>
      </c>
      <c r="F1552" s="12" t="s">
        <v>10</v>
      </c>
      <c r="G1552" s="12" t="s">
        <v>9</v>
      </c>
      <c r="H1552" s="12" t="s">
        <v>9</v>
      </c>
      <c r="I1552" s="12">
        <v>1</v>
      </c>
      <c r="J1552" s="13" t="s">
        <v>9</v>
      </c>
    </row>
    <row r="1553" spans="1:10" x14ac:dyDescent="0.3">
      <c r="A1553" s="14" t="s">
        <v>1562</v>
      </c>
      <c r="B1553" s="15">
        <v>17.8</v>
      </c>
      <c r="C1553" s="15" t="str" cm="1">
        <f t="array" ref="C1553">_xlfn.IFS(Medical_Examinations!$B1553&gt;=30,"Obesity",Medical_Examinations!$B1553&gt;=25,"Overweight",Medical_Examinations!$B1553&gt;=18.5,"Normal Weight",TRUE,"Underweight")</f>
        <v>Underweight</v>
      </c>
      <c r="D1553" s="15">
        <v>5.75</v>
      </c>
      <c r="E1553" s="15" t="str" cm="1">
        <f t="array" ref="E1553">_xlfn.IFS(Medical_Examinations!$D1553&gt;6.5,"Diabetes",Medical_Examinations!$D1553&gt;5.7,"Prediabetes",TRUE,"Normal")</f>
        <v>Prediabetes</v>
      </c>
      <c r="F1553" s="15" t="s">
        <v>10</v>
      </c>
      <c r="G1553" s="15" t="s">
        <v>9</v>
      </c>
      <c r="H1553" s="15" t="s">
        <v>19</v>
      </c>
      <c r="I1553" s="15">
        <v>1</v>
      </c>
      <c r="J1553" s="16" t="s">
        <v>9</v>
      </c>
    </row>
    <row r="1554" spans="1:10" x14ac:dyDescent="0.3">
      <c r="A1554" s="11" t="s">
        <v>1563</v>
      </c>
      <c r="B1554" s="12">
        <v>21.4</v>
      </c>
      <c r="C1554" s="12" t="str" cm="1">
        <f t="array" ref="C1554">_xlfn.IFS(Medical_Examinations!$B1554&gt;=30,"Obesity",Medical_Examinations!$B1554&gt;=25,"Overweight",Medical_Examinations!$B1554&gt;=18.5,"Normal Weight",TRUE,"Underweight")</f>
        <v>Normal Weight</v>
      </c>
      <c r="D1554" s="12">
        <v>5.6</v>
      </c>
      <c r="E1554" s="12" t="str" cm="1">
        <f t="array" ref="E1554">_xlfn.IFS(Medical_Examinations!$D1554&gt;6.5,"Diabetes",Medical_Examinations!$D1554&gt;5.7,"Prediabetes",TRUE,"Normal")</f>
        <v>Normal</v>
      </c>
      <c r="F1554" s="12" t="s">
        <v>9</v>
      </c>
      <c r="G1554" s="12" t="s">
        <v>9</v>
      </c>
      <c r="H1554" s="12" t="s">
        <v>9</v>
      </c>
      <c r="I1554" s="12">
        <v>0</v>
      </c>
      <c r="J1554" s="13" t="s">
        <v>9</v>
      </c>
    </row>
    <row r="1555" spans="1:10" x14ac:dyDescent="0.3">
      <c r="A1555" s="14" t="s">
        <v>1564</v>
      </c>
      <c r="B1555" s="15">
        <v>23.01</v>
      </c>
      <c r="C1555" s="15" t="str" cm="1">
        <f t="array" ref="C1555">_xlfn.IFS(Medical_Examinations!$B1555&gt;=30,"Obesity",Medical_Examinations!$B1555&gt;=25,"Overweight",Medical_Examinations!$B1555&gt;=18.5,"Normal Weight",TRUE,"Underweight")</f>
        <v>Normal Weight</v>
      </c>
      <c r="D1555" s="15">
        <v>4.68</v>
      </c>
      <c r="E1555" s="15" t="str" cm="1">
        <f t="array" ref="E1555">_xlfn.IFS(Medical_Examinations!$D1555&gt;6.5,"Diabetes",Medical_Examinations!$D1555&gt;5.7,"Prediabetes",TRUE,"Normal")</f>
        <v>Normal</v>
      </c>
      <c r="F1555" s="15" t="s">
        <v>9</v>
      </c>
      <c r="G1555" s="15" t="s">
        <v>9</v>
      </c>
      <c r="H1555" s="15" t="s">
        <v>9</v>
      </c>
      <c r="I1555" s="15">
        <v>0</v>
      </c>
      <c r="J1555" s="16" t="s">
        <v>9</v>
      </c>
    </row>
    <row r="1556" spans="1:10" x14ac:dyDescent="0.3">
      <c r="A1556" s="11" t="s">
        <v>1565</v>
      </c>
      <c r="B1556" s="12">
        <v>19.86</v>
      </c>
      <c r="C1556" s="12" t="str" cm="1">
        <f t="array" ref="C1556">_xlfn.IFS(Medical_Examinations!$B1556&gt;=30,"Obesity",Medical_Examinations!$B1556&gt;=25,"Overweight",Medical_Examinations!$B1556&gt;=18.5,"Normal Weight",TRUE,"Underweight")</f>
        <v>Normal Weight</v>
      </c>
      <c r="D1556" s="12">
        <v>5.62</v>
      </c>
      <c r="E1556" s="12" t="str" cm="1">
        <f t="array" ref="E1556">_xlfn.IFS(Medical_Examinations!$D1556&gt;6.5,"Diabetes",Medical_Examinations!$D1556&gt;5.7,"Prediabetes",TRUE,"Normal")</f>
        <v>Normal</v>
      </c>
      <c r="F1556" s="12" t="s">
        <v>10</v>
      </c>
      <c r="G1556" s="12" t="s">
        <v>9</v>
      </c>
      <c r="H1556" s="12" t="s">
        <v>9</v>
      </c>
      <c r="I1556" s="12">
        <v>0</v>
      </c>
      <c r="J1556" s="13" t="s">
        <v>9</v>
      </c>
    </row>
    <row r="1557" spans="1:10" x14ac:dyDescent="0.3">
      <c r="A1557" s="14" t="s">
        <v>1566</v>
      </c>
      <c r="B1557" s="15">
        <v>33.58</v>
      </c>
      <c r="C1557" s="15" t="str" cm="1">
        <f t="array" ref="C1557">_xlfn.IFS(Medical_Examinations!$B1557&gt;=30,"Obesity",Medical_Examinations!$B1557&gt;=25,"Overweight",Medical_Examinations!$B1557&gt;=18.5,"Normal Weight",TRUE,"Underweight")</f>
        <v>Obesity</v>
      </c>
      <c r="D1557" s="15">
        <v>5.08</v>
      </c>
      <c r="E1557" s="15" t="str" cm="1">
        <f t="array" ref="E1557">_xlfn.IFS(Medical_Examinations!$D1557&gt;6.5,"Diabetes",Medical_Examinations!$D1557&gt;5.7,"Prediabetes",TRUE,"Normal")</f>
        <v>Normal</v>
      </c>
      <c r="F1557" s="15" t="s">
        <v>9</v>
      </c>
      <c r="G1557" s="15" t="s">
        <v>9</v>
      </c>
      <c r="H1557" s="15" t="s">
        <v>9</v>
      </c>
      <c r="I1557" s="15">
        <v>0</v>
      </c>
      <c r="J1557" s="16" t="s">
        <v>9</v>
      </c>
    </row>
    <row r="1558" spans="1:10" x14ac:dyDescent="0.3">
      <c r="A1558" s="11" t="s">
        <v>1567</v>
      </c>
      <c r="B1558" s="12">
        <v>29.81</v>
      </c>
      <c r="C1558" s="12" t="str" cm="1">
        <f t="array" ref="C1558">_xlfn.IFS(Medical_Examinations!$B1558&gt;=30,"Obesity",Medical_Examinations!$B1558&gt;=25,"Overweight",Medical_Examinations!$B1558&gt;=18.5,"Normal Weight",TRUE,"Underweight")</f>
        <v>Overweight</v>
      </c>
      <c r="D1558" s="12">
        <v>5.28</v>
      </c>
      <c r="E1558" s="12" t="str" cm="1">
        <f t="array" ref="E1558">_xlfn.IFS(Medical_Examinations!$D1558&gt;6.5,"Diabetes",Medical_Examinations!$D1558&gt;5.7,"Prediabetes",TRUE,"Normal")</f>
        <v>Normal</v>
      </c>
      <c r="F1558" s="12" t="s">
        <v>9</v>
      </c>
      <c r="G1558" s="12" t="s">
        <v>9</v>
      </c>
      <c r="H1558" s="12" t="s">
        <v>9</v>
      </c>
      <c r="I1558" s="12">
        <v>0</v>
      </c>
      <c r="J1558" s="13" t="s">
        <v>9</v>
      </c>
    </row>
    <row r="1559" spans="1:10" x14ac:dyDescent="0.3">
      <c r="A1559" s="14" t="s">
        <v>1568</v>
      </c>
      <c r="B1559" s="15">
        <v>27.4</v>
      </c>
      <c r="C1559" s="15" t="str" cm="1">
        <f t="array" ref="C1559">_xlfn.IFS(Medical_Examinations!$B1559&gt;=30,"Obesity",Medical_Examinations!$B1559&gt;=25,"Overweight",Medical_Examinations!$B1559&gt;=18.5,"Normal Weight",TRUE,"Underweight")</f>
        <v>Overweight</v>
      </c>
      <c r="D1559" s="15">
        <v>4.6100000000000003</v>
      </c>
      <c r="E1559" s="15" t="str" cm="1">
        <f t="array" ref="E1559">_xlfn.IFS(Medical_Examinations!$D1559&gt;6.5,"Diabetes",Medical_Examinations!$D1559&gt;5.7,"Prediabetes",TRUE,"Normal")</f>
        <v>Normal</v>
      </c>
      <c r="F1559" s="15" t="s">
        <v>9</v>
      </c>
      <c r="G1559" s="15" t="s">
        <v>9</v>
      </c>
      <c r="H1559" s="15" t="s">
        <v>9</v>
      </c>
      <c r="I1559" s="15">
        <v>0</v>
      </c>
      <c r="J1559" s="16" t="s">
        <v>9</v>
      </c>
    </row>
    <row r="1560" spans="1:10" x14ac:dyDescent="0.3">
      <c r="A1560" s="11" t="s">
        <v>1569</v>
      </c>
      <c r="B1560" s="12">
        <v>17.98</v>
      </c>
      <c r="C1560" s="12" t="str" cm="1">
        <f t="array" ref="C1560">_xlfn.IFS(Medical_Examinations!$B1560&gt;=30,"Obesity",Medical_Examinations!$B1560&gt;=25,"Overweight",Medical_Examinations!$B1560&gt;=18.5,"Normal Weight",TRUE,"Underweight")</f>
        <v>Underweight</v>
      </c>
      <c r="D1560" s="12">
        <v>6.57</v>
      </c>
      <c r="E1560" s="12" t="str" cm="1">
        <f t="array" ref="E1560">_xlfn.IFS(Medical_Examinations!$D1560&gt;6.5,"Diabetes",Medical_Examinations!$D1560&gt;5.7,"Prediabetes",TRUE,"Normal")</f>
        <v>Diabetes</v>
      </c>
      <c r="F1560" s="12" t="s">
        <v>10</v>
      </c>
      <c r="G1560" s="12" t="s">
        <v>9</v>
      </c>
      <c r="H1560" s="12" t="s">
        <v>9</v>
      </c>
      <c r="I1560" s="12">
        <v>2</v>
      </c>
      <c r="J1560" s="13" t="s">
        <v>9</v>
      </c>
    </row>
    <row r="1561" spans="1:10" x14ac:dyDescent="0.3">
      <c r="A1561" s="14" t="s">
        <v>1570</v>
      </c>
      <c r="B1561" s="15">
        <v>37.9</v>
      </c>
      <c r="C1561" s="15" t="str" cm="1">
        <f t="array" ref="C1561">_xlfn.IFS(Medical_Examinations!$B1561&gt;=30,"Obesity",Medical_Examinations!$B1561&gt;=25,"Overweight",Medical_Examinations!$B1561&gt;=18.5,"Normal Weight",TRUE,"Underweight")</f>
        <v>Obesity</v>
      </c>
      <c r="D1561" s="15">
        <v>5.83</v>
      </c>
      <c r="E1561" s="15" t="str" cm="1">
        <f t="array" ref="E1561">_xlfn.IFS(Medical_Examinations!$D1561&gt;6.5,"Diabetes",Medical_Examinations!$D1561&gt;5.7,"Prediabetes",TRUE,"Normal")</f>
        <v>Prediabetes</v>
      </c>
      <c r="F1561" s="15" t="s">
        <v>9</v>
      </c>
      <c r="G1561" s="15" t="s">
        <v>9</v>
      </c>
      <c r="H1561" s="15" t="s">
        <v>9</v>
      </c>
      <c r="I1561" s="15">
        <v>0</v>
      </c>
      <c r="J1561" s="16" t="s">
        <v>9</v>
      </c>
    </row>
    <row r="1562" spans="1:10" x14ac:dyDescent="0.3">
      <c r="A1562" s="11" t="s">
        <v>1571</v>
      </c>
      <c r="B1562" s="12">
        <v>25.27</v>
      </c>
      <c r="C1562" s="12" t="str" cm="1">
        <f t="array" ref="C1562">_xlfn.IFS(Medical_Examinations!$B1562&gt;=30,"Obesity",Medical_Examinations!$B1562&gt;=25,"Overweight",Medical_Examinations!$B1562&gt;=18.5,"Normal Weight",TRUE,"Underweight")</f>
        <v>Overweight</v>
      </c>
      <c r="D1562" s="12">
        <v>6.98</v>
      </c>
      <c r="E1562" s="12" t="str" cm="1">
        <f t="array" ref="E1562">_xlfn.IFS(Medical_Examinations!$D1562&gt;6.5,"Diabetes",Medical_Examinations!$D1562&gt;5.7,"Prediabetes",TRUE,"Normal")</f>
        <v>Diabetes</v>
      </c>
      <c r="F1562" s="12" t="s">
        <v>10</v>
      </c>
      <c r="G1562" s="12" t="s">
        <v>9</v>
      </c>
      <c r="H1562" s="12" t="s">
        <v>9</v>
      </c>
      <c r="I1562" s="12">
        <v>0</v>
      </c>
      <c r="J1562" s="13" t="s">
        <v>9</v>
      </c>
    </row>
    <row r="1563" spans="1:10" x14ac:dyDescent="0.3">
      <c r="A1563" s="14" t="s">
        <v>1572</v>
      </c>
      <c r="B1563" s="15">
        <v>29.26</v>
      </c>
      <c r="C1563" s="15" t="str" cm="1">
        <f t="array" ref="C1563">_xlfn.IFS(Medical_Examinations!$B1563&gt;=30,"Obesity",Medical_Examinations!$B1563&gt;=25,"Overweight",Medical_Examinations!$B1563&gt;=18.5,"Normal Weight",TRUE,"Underweight")</f>
        <v>Overweight</v>
      </c>
      <c r="D1563" s="15">
        <v>4.03</v>
      </c>
      <c r="E1563" s="15" t="str" cm="1">
        <f t="array" ref="E1563">_xlfn.IFS(Medical_Examinations!$D1563&gt;6.5,"Diabetes",Medical_Examinations!$D1563&gt;5.7,"Prediabetes",TRUE,"Normal")</f>
        <v>Normal</v>
      </c>
      <c r="F1563" s="15" t="s">
        <v>9</v>
      </c>
      <c r="G1563" s="15" t="s">
        <v>9</v>
      </c>
      <c r="H1563" s="15" t="s">
        <v>9</v>
      </c>
      <c r="I1563" s="15">
        <v>1</v>
      </c>
      <c r="J1563" s="16" t="s">
        <v>9</v>
      </c>
    </row>
    <row r="1564" spans="1:10" x14ac:dyDescent="0.3">
      <c r="A1564" s="11" t="s">
        <v>1573</v>
      </c>
      <c r="B1564" s="12">
        <v>27.835000000000001</v>
      </c>
      <c r="C1564" s="12" t="str" cm="1">
        <f t="array" ref="C1564">_xlfn.IFS(Medical_Examinations!$B1564&gt;=30,"Obesity",Medical_Examinations!$B1564&gt;=25,"Overweight",Medical_Examinations!$B1564&gt;=18.5,"Normal Weight",TRUE,"Underweight")</f>
        <v>Overweight</v>
      </c>
      <c r="D1564" s="12">
        <v>4.5599999999999996</v>
      </c>
      <c r="E1564" s="12" t="str" cm="1">
        <f t="array" ref="E1564">_xlfn.IFS(Medical_Examinations!$D1564&gt;6.5,"Diabetes",Medical_Examinations!$D1564&gt;5.7,"Prediabetes",TRUE,"Normal")</f>
        <v>Normal</v>
      </c>
      <c r="F1564" s="12" t="s">
        <v>9</v>
      </c>
      <c r="G1564" s="12" t="s">
        <v>9</v>
      </c>
      <c r="H1564" s="12" t="s">
        <v>9</v>
      </c>
      <c r="I1564" s="12">
        <v>1</v>
      </c>
      <c r="J1564" s="13" t="s">
        <v>9</v>
      </c>
    </row>
    <row r="1565" spans="1:10" x14ac:dyDescent="0.3">
      <c r="A1565" s="14" t="s">
        <v>1574</v>
      </c>
      <c r="B1565" s="15">
        <v>46.53</v>
      </c>
      <c r="C1565" s="15" t="str" cm="1">
        <f t="array" ref="C1565">_xlfn.IFS(Medical_Examinations!$B1565&gt;=30,"Obesity",Medical_Examinations!$B1565&gt;=25,"Overweight",Medical_Examinations!$B1565&gt;=18.5,"Normal Weight",TRUE,"Underweight")</f>
        <v>Obesity</v>
      </c>
      <c r="D1565" s="15">
        <v>5.38</v>
      </c>
      <c r="E1565" s="15" t="str" cm="1">
        <f t="array" ref="E1565">_xlfn.IFS(Medical_Examinations!$D1565&gt;6.5,"Diabetes",Medical_Examinations!$D1565&gt;5.7,"Prediabetes",TRUE,"Normal")</f>
        <v>Normal</v>
      </c>
      <c r="F1565" s="15" t="s">
        <v>10</v>
      </c>
      <c r="G1565" s="15" t="s">
        <v>9</v>
      </c>
      <c r="H1565" s="15" t="s">
        <v>9</v>
      </c>
      <c r="I1565" s="15">
        <v>0</v>
      </c>
      <c r="J1565" s="16" t="s">
        <v>9</v>
      </c>
    </row>
    <row r="1566" spans="1:10" x14ac:dyDescent="0.3">
      <c r="A1566" s="11" t="s">
        <v>1575</v>
      </c>
      <c r="B1566" s="12">
        <v>20.58</v>
      </c>
      <c r="C1566" s="12" t="str" cm="1">
        <f t="array" ref="C1566">_xlfn.IFS(Medical_Examinations!$B1566&gt;=30,"Obesity",Medical_Examinations!$B1566&gt;=25,"Overweight",Medical_Examinations!$B1566&gt;=18.5,"Normal Weight",TRUE,"Underweight")</f>
        <v>Normal Weight</v>
      </c>
      <c r="D1566" s="12">
        <v>11.04</v>
      </c>
      <c r="E1566" s="12" t="str" cm="1">
        <f t="array" ref="E1566">_xlfn.IFS(Medical_Examinations!$D1566&gt;6.5,"Diabetes",Medical_Examinations!$D1566&gt;5.7,"Prediabetes",TRUE,"Normal")</f>
        <v>Diabetes</v>
      </c>
      <c r="F1566" s="12" t="s">
        <v>10</v>
      </c>
      <c r="G1566" s="12" t="s">
        <v>9</v>
      </c>
      <c r="H1566" s="12" t="s">
        <v>9</v>
      </c>
      <c r="I1566" s="12">
        <v>1</v>
      </c>
      <c r="J1566" s="13" t="s">
        <v>9</v>
      </c>
    </row>
    <row r="1567" spans="1:10" x14ac:dyDescent="0.3">
      <c r="A1567" s="14" t="s">
        <v>1576</v>
      </c>
      <c r="B1567" s="15">
        <v>19.53</v>
      </c>
      <c r="C1567" s="15" t="str" cm="1">
        <f t="array" ref="C1567">_xlfn.IFS(Medical_Examinations!$B1567&gt;=30,"Obesity",Medical_Examinations!$B1567&gt;=25,"Overweight",Medical_Examinations!$B1567&gt;=18.5,"Normal Weight",TRUE,"Underweight")</f>
        <v>Normal Weight</v>
      </c>
      <c r="D1567" s="15">
        <v>6.09</v>
      </c>
      <c r="E1567" s="15" t="str" cm="1">
        <f t="array" ref="E1567">_xlfn.IFS(Medical_Examinations!$D1567&gt;6.5,"Diabetes",Medical_Examinations!$D1567&gt;5.7,"Prediabetes",TRUE,"Normal")</f>
        <v>Prediabetes</v>
      </c>
      <c r="F1567" s="15" t="s">
        <v>10</v>
      </c>
      <c r="G1567" s="15" t="s">
        <v>9</v>
      </c>
      <c r="H1567" s="15" t="s">
        <v>9</v>
      </c>
      <c r="I1567" s="15">
        <v>0</v>
      </c>
      <c r="J1567" s="16" t="s">
        <v>9</v>
      </c>
    </row>
    <row r="1568" spans="1:10" x14ac:dyDescent="0.3">
      <c r="A1568" s="11" t="s">
        <v>1577</v>
      </c>
      <c r="B1568" s="12">
        <v>27.7</v>
      </c>
      <c r="C1568" s="12" t="str" cm="1">
        <f t="array" ref="C1568">_xlfn.IFS(Medical_Examinations!$B1568&gt;=30,"Obesity",Medical_Examinations!$B1568&gt;=25,"Overweight",Medical_Examinations!$B1568&gt;=18.5,"Normal Weight",TRUE,"Underweight")</f>
        <v>Overweight</v>
      </c>
      <c r="D1568" s="12">
        <v>4.71</v>
      </c>
      <c r="E1568" s="12" t="str" cm="1">
        <f t="array" ref="E1568">_xlfn.IFS(Medical_Examinations!$D1568&gt;6.5,"Diabetes",Medical_Examinations!$D1568&gt;5.7,"Prediabetes",TRUE,"Normal")</f>
        <v>Normal</v>
      </c>
      <c r="F1568" s="12" t="s">
        <v>9</v>
      </c>
      <c r="G1568" s="12" t="s">
        <v>9</v>
      </c>
      <c r="H1568" s="12" t="s">
        <v>9</v>
      </c>
      <c r="I1568" s="12">
        <v>1</v>
      </c>
      <c r="J1568" s="13" t="s">
        <v>9</v>
      </c>
    </row>
    <row r="1569" spans="1:10" x14ac:dyDescent="0.3">
      <c r="A1569" s="14" t="s">
        <v>1578</v>
      </c>
      <c r="B1569" s="15">
        <v>18.920000000000002</v>
      </c>
      <c r="C1569" s="15" t="str" cm="1">
        <f t="array" ref="C1569">_xlfn.IFS(Medical_Examinations!$B1569&gt;=30,"Obesity",Medical_Examinations!$B1569&gt;=25,"Overweight",Medical_Examinations!$B1569&gt;=18.5,"Normal Weight",TRUE,"Underweight")</f>
        <v>Normal Weight</v>
      </c>
      <c r="D1569" s="15">
        <v>8.18</v>
      </c>
      <c r="E1569" s="15" t="str" cm="1">
        <f t="array" ref="E1569">_xlfn.IFS(Medical_Examinations!$D1569&gt;6.5,"Diabetes",Medical_Examinations!$D1569&gt;5.7,"Prediabetes",TRUE,"Normal")</f>
        <v>Diabetes</v>
      </c>
      <c r="F1569" s="15" t="s">
        <v>9</v>
      </c>
      <c r="G1569" s="15" t="s">
        <v>9</v>
      </c>
      <c r="H1569" s="15" t="s">
        <v>9</v>
      </c>
      <c r="I1569" s="15">
        <v>0</v>
      </c>
      <c r="J1569" s="16" t="s">
        <v>9</v>
      </c>
    </row>
    <row r="1570" spans="1:10" x14ac:dyDescent="0.3">
      <c r="A1570" s="11" t="s">
        <v>1579</v>
      </c>
      <c r="B1570" s="12">
        <v>17.760000000000002</v>
      </c>
      <c r="C1570" s="12" t="str" cm="1">
        <f t="array" ref="C1570">_xlfn.IFS(Medical_Examinations!$B1570&gt;=30,"Obesity",Medical_Examinations!$B1570&gt;=25,"Overweight",Medical_Examinations!$B1570&gt;=18.5,"Normal Weight",TRUE,"Underweight")</f>
        <v>Underweight</v>
      </c>
      <c r="D1570" s="12">
        <v>11.18</v>
      </c>
      <c r="E1570" s="12" t="str" cm="1">
        <f t="array" ref="E1570">_xlfn.IFS(Medical_Examinations!$D1570&gt;6.5,"Diabetes",Medical_Examinations!$D1570&gt;5.7,"Prediabetes",TRUE,"Normal")</f>
        <v>Diabetes</v>
      </c>
      <c r="F1570" s="12" t="s">
        <v>10</v>
      </c>
      <c r="G1570" s="12" t="s">
        <v>9</v>
      </c>
      <c r="H1570" s="12" t="s">
        <v>9</v>
      </c>
      <c r="I1570" s="12">
        <v>2</v>
      </c>
      <c r="J1570" s="13" t="s">
        <v>9</v>
      </c>
    </row>
    <row r="1571" spans="1:10" x14ac:dyDescent="0.3">
      <c r="A1571" s="14" t="s">
        <v>1580</v>
      </c>
      <c r="B1571" s="15">
        <v>29.83</v>
      </c>
      <c r="C1571" s="15" t="str" cm="1">
        <f t="array" ref="C1571">_xlfn.IFS(Medical_Examinations!$B1571&gt;=30,"Obesity",Medical_Examinations!$B1571&gt;=25,"Overweight",Medical_Examinations!$B1571&gt;=18.5,"Normal Weight",TRUE,"Underweight")</f>
        <v>Overweight</v>
      </c>
      <c r="D1571" s="15">
        <v>5.03</v>
      </c>
      <c r="E1571" s="15" t="str" cm="1">
        <f t="array" ref="E1571">_xlfn.IFS(Medical_Examinations!$D1571&gt;6.5,"Diabetes",Medical_Examinations!$D1571&gt;5.7,"Prediabetes",TRUE,"Normal")</f>
        <v>Normal</v>
      </c>
      <c r="F1571" s="15" t="s">
        <v>10</v>
      </c>
      <c r="G1571" s="15" t="s">
        <v>9</v>
      </c>
      <c r="H1571" s="15" t="s">
        <v>9</v>
      </c>
      <c r="I1571" s="15">
        <v>0</v>
      </c>
      <c r="J1571" s="16" t="s">
        <v>9</v>
      </c>
    </row>
    <row r="1572" spans="1:10" x14ac:dyDescent="0.3">
      <c r="A1572" s="11" t="s">
        <v>1581</v>
      </c>
      <c r="B1572" s="12">
        <v>23.465</v>
      </c>
      <c r="C1572" s="12" t="str" cm="1">
        <f t="array" ref="C1572">_xlfn.IFS(Medical_Examinations!$B1572&gt;=30,"Obesity",Medical_Examinations!$B1572&gt;=25,"Overweight",Medical_Examinations!$B1572&gt;=18.5,"Normal Weight",TRUE,"Underweight")</f>
        <v>Normal Weight</v>
      </c>
      <c r="D1572" s="12">
        <v>5.56</v>
      </c>
      <c r="E1572" s="12" t="str" cm="1">
        <f t="array" ref="E1572">_xlfn.IFS(Medical_Examinations!$D1572&gt;6.5,"Diabetes",Medical_Examinations!$D1572&gt;5.7,"Prediabetes",TRUE,"Normal")</f>
        <v>Normal</v>
      </c>
      <c r="F1572" s="12" t="s">
        <v>9</v>
      </c>
      <c r="G1572" s="12" t="s">
        <v>9</v>
      </c>
      <c r="H1572" s="12" t="s">
        <v>9</v>
      </c>
      <c r="I1572" s="12">
        <v>1</v>
      </c>
      <c r="J1572" s="13" t="s">
        <v>9</v>
      </c>
    </row>
    <row r="1573" spans="1:10" x14ac:dyDescent="0.3">
      <c r="A1573" s="14" t="s">
        <v>1582</v>
      </c>
      <c r="B1573" s="15">
        <v>29.355</v>
      </c>
      <c r="C1573" s="15" t="str" cm="1">
        <f t="array" ref="C1573">_xlfn.IFS(Medical_Examinations!$B1573&gt;=30,"Obesity",Medical_Examinations!$B1573&gt;=25,"Overweight",Medical_Examinations!$B1573&gt;=18.5,"Normal Weight",TRUE,"Underweight")</f>
        <v>Overweight</v>
      </c>
      <c r="D1573" s="15">
        <v>4.33</v>
      </c>
      <c r="E1573" s="15" t="str" cm="1">
        <f t="array" ref="E1573">_xlfn.IFS(Medical_Examinations!$D1573&gt;6.5,"Diabetes",Medical_Examinations!$D1573&gt;5.7,"Prediabetes",TRUE,"Normal")</f>
        <v>Normal</v>
      </c>
      <c r="F1573" s="15" t="s">
        <v>9</v>
      </c>
      <c r="G1573" s="15" t="s">
        <v>9</v>
      </c>
      <c r="H1573" s="15" t="s">
        <v>9</v>
      </c>
      <c r="I1573" s="15">
        <v>0</v>
      </c>
      <c r="J1573" s="16" t="s">
        <v>9</v>
      </c>
    </row>
    <row r="1574" spans="1:10" x14ac:dyDescent="0.3">
      <c r="A1574" s="11" t="s">
        <v>1583</v>
      </c>
      <c r="B1574" s="12">
        <v>35.49</v>
      </c>
      <c r="C1574" s="12" t="str" cm="1">
        <f t="array" ref="C1574">_xlfn.IFS(Medical_Examinations!$B1574&gt;=30,"Obesity",Medical_Examinations!$B1574&gt;=25,"Overweight",Medical_Examinations!$B1574&gt;=18.5,"Normal Weight",TRUE,"Underweight")</f>
        <v>Obesity</v>
      </c>
      <c r="D1574" s="12">
        <v>5.21</v>
      </c>
      <c r="E1574" s="12" t="str" cm="1">
        <f t="array" ref="E1574">_xlfn.IFS(Medical_Examinations!$D1574&gt;6.5,"Diabetes",Medical_Examinations!$D1574&gt;5.7,"Prediabetes",TRUE,"Normal")</f>
        <v>Normal</v>
      </c>
      <c r="F1574" s="12" t="s">
        <v>10</v>
      </c>
      <c r="G1574" s="12" t="s">
        <v>9</v>
      </c>
      <c r="H1574" s="12" t="s">
        <v>19</v>
      </c>
      <c r="I1574" s="12">
        <v>1</v>
      </c>
      <c r="J1574" s="13" t="s">
        <v>9</v>
      </c>
    </row>
    <row r="1575" spans="1:10" x14ac:dyDescent="0.3">
      <c r="A1575" s="14" t="s">
        <v>1584</v>
      </c>
      <c r="B1575" s="15">
        <v>26.315000000000001</v>
      </c>
      <c r="C1575" s="15" t="str" cm="1">
        <f t="array" ref="C1575">_xlfn.IFS(Medical_Examinations!$B1575&gt;=30,"Obesity",Medical_Examinations!$B1575&gt;=25,"Overweight",Medical_Examinations!$B1575&gt;=18.5,"Normal Weight",TRUE,"Underweight")</f>
        <v>Overweight</v>
      </c>
      <c r="D1575" s="15">
        <v>5.89</v>
      </c>
      <c r="E1575" s="15" t="str" cm="1">
        <f t="array" ref="E1575">_xlfn.IFS(Medical_Examinations!$D1575&gt;6.5,"Diabetes",Medical_Examinations!$D1575&gt;5.7,"Prediabetes",TRUE,"Normal")</f>
        <v>Prediabetes</v>
      </c>
      <c r="F1575" s="15" t="s">
        <v>9</v>
      </c>
      <c r="G1575" s="15" t="s">
        <v>9</v>
      </c>
      <c r="H1575" s="15" t="s">
        <v>9</v>
      </c>
      <c r="I1575" s="15">
        <v>0</v>
      </c>
      <c r="J1575" s="16" t="s">
        <v>9</v>
      </c>
    </row>
    <row r="1576" spans="1:10" x14ac:dyDescent="0.3">
      <c r="A1576" s="11" t="s">
        <v>1585</v>
      </c>
      <c r="B1576" s="12">
        <v>19.79</v>
      </c>
      <c r="C1576" s="12" t="str" cm="1">
        <f t="array" ref="C1576">_xlfn.IFS(Medical_Examinations!$B1576&gt;=30,"Obesity",Medical_Examinations!$B1576&gt;=25,"Overweight",Medical_Examinations!$B1576&gt;=18.5,"Normal Weight",TRUE,"Underweight")</f>
        <v>Normal Weight</v>
      </c>
      <c r="D1576" s="12">
        <v>4.8099999999999996</v>
      </c>
      <c r="E1576" s="12" t="str" cm="1">
        <f t="array" ref="E1576">_xlfn.IFS(Medical_Examinations!$D1576&gt;6.5,"Diabetes",Medical_Examinations!$D1576&gt;5.7,"Prediabetes",TRUE,"Normal")</f>
        <v>Normal</v>
      </c>
      <c r="F1576" s="12" t="s">
        <v>10</v>
      </c>
      <c r="G1576" s="12" t="s">
        <v>9</v>
      </c>
      <c r="H1576" s="12" t="s">
        <v>9</v>
      </c>
      <c r="I1576" s="12">
        <v>0</v>
      </c>
      <c r="J1576" s="13" t="s">
        <v>9</v>
      </c>
    </row>
    <row r="1577" spans="1:10" x14ac:dyDescent="0.3">
      <c r="A1577" s="14" t="s">
        <v>1586</v>
      </c>
      <c r="B1577" s="15">
        <v>40.564999999999998</v>
      </c>
      <c r="C1577" s="15" t="str" cm="1">
        <f t="array" ref="C1577">_xlfn.IFS(Medical_Examinations!$B1577&gt;=30,"Obesity",Medical_Examinations!$B1577&gt;=25,"Overweight",Medical_Examinations!$B1577&gt;=18.5,"Normal Weight",TRUE,"Underweight")</f>
        <v>Obesity</v>
      </c>
      <c r="D1577" s="15">
        <v>5.66</v>
      </c>
      <c r="E1577" s="15" t="str" cm="1">
        <f t="array" ref="E1577">_xlfn.IFS(Medical_Examinations!$D1577&gt;6.5,"Diabetes",Medical_Examinations!$D1577&gt;5.7,"Prediabetes",TRUE,"Normal")</f>
        <v>Normal</v>
      </c>
      <c r="F1577" s="15" t="s">
        <v>9</v>
      </c>
      <c r="G1577" s="15" t="s">
        <v>9</v>
      </c>
      <c r="H1577" s="15" t="s">
        <v>9</v>
      </c>
      <c r="I1577" s="15">
        <v>1</v>
      </c>
      <c r="J1577" s="16" t="s">
        <v>9</v>
      </c>
    </row>
    <row r="1578" spans="1:10" x14ac:dyDescent="0.3">
      <c r="A1578" s="11" t="s">
        <v>1587</v>
      </c>
      <c r="B1578" s="12">
        <v>18.03</v>
      </c>
      <c r="C1578" s="12" t="str" cm="1">
        <f t="array" ref="C1578">_xlfn.IFS(Medical_Examinations!$B1578&gt;=30,"Obesity",Medical_Examinations!$B1578&gt;=25,"Overweight",Medical_Examinations!$B1578&gt;=18.5,"Normal Weight",TRUE,"Underweight")</f>
        <v>Underweight</v>
      </c>
      <c r="D1578" s="12">
        <v>10.66</v>
      </c>
      <c r="E1578" s="12" t="str" cm="1">
        <f t="array" ref="E1578">_xlfn.IFS(Medical_Examinations!$D1578&gt;6.5,"Diabetes",Medical_Examinations!$D1578&gt;5.7,"Prediabetes",TRUE,"Normal")</f>
        <v>Diabetes</v>
      </c>
      <c r="F1578" s="12" t="s">
        <v>10</v>
      </c>
      <c r="G1578" s="12" t="s">
        <v>9</v>
      </c>
      <c r="H1578" s="12" t="s">
        <v>9</v>
      </c>
      <c r="I1578" s="12">
        <v>2</v>
      </c>
      <c r="J1578" s="13" t="s">
        <v>9</v>
      </c>
    </row>
    <row r="1579" spans="1:10" x14ac:dyDescent="0.3">
      <c r="A1579" s="14" t="s">
        <v>1588</v>
      </c>
      <c r="B1579" s="15">
        <v>34.65</v>
      </c>
      <c r="C1579" s="15" t="str" cm="1">
        <f t="array" ref="C1579">_xlfn.IFS(Medical_Examinations!$B1579&gt;=30,"Obesity",Medical_Examinations!$B1579&gt;=25,"Overweight",Medical_Examinations!$B1579&gt;=18.5,"Normal Weight",TRUE,"Underweight")</f>
        <v>Obesity</v>
      </c>
      <c r="D1579" s="15">
        <v>5.98</v>
      </c>
      <c r="E1579" s="15" t="str" cm="1">
        <f t="array" ref="E1579">_xlfn.IFS(Medical_Examinations!$D1579&gt;6.5,"Diabetes",Medical_Examinations!$D1579&gt;5.7,"Prediabetes",TRUE,"Normal")</f>
        <v>Prediabetes</v>
      </c>
      <c r="F1579" s="15" t="s">
        <v>10</v>
      </c>
      <c r="G1579" s="15" t="s">
        <v>9</v>
      </c>
      <c r="H1579" s="15" t="s">
        <v>9</v>
      </c>
      <c r="I1579" s="15">
        <v>0</v>
      </c>
      <c r="J1579" s="16" t="s">
        <v>9</v>
      </c>
    </row>
    <row r="1580" spans="1:10" x14ac:dyDescent="0.3">
      <c r="A1580" s="11" t="s">
        <v>1589</v>
      </c>
      <c r="B1580" s="12">
        <v>42.94</v>
      </c>
      <c r="C1580" s="12" t="str" cm="1">
        <f t="array" ref="C1580">_xlfn.IFS(Medical_Examinations!$B1580&gt;=30,"Obesity",Medical_Examinations!$B1580&gt;=25,"Overweight",Medical_Examinations!$B1580&gt;=18.5,"Normal Weight",TRUE,"Underweight")</f>
        <v>Obesity</v>
      </c>
      <c r="D1580" s="12">
        <v>4.34</v>
      </c>
      <c r="E1580" s="12" t="str" cm="1">
        <f t="array" ref="E1580">_xlfn.IFS(Medical_Examinations!$D1580&gt;6.5,"Diabetes",Medical_Examinations!$D1580&gt;5.7,"Prediabetes",TRUE,"Normal")</f>
        <v>Normal</v>
      </c>
      <c r="F1580" s="12" t="s">
        <v>9</v>
      </c>
      <c r="G1580" s="12" t="s">
        <v>9</v>
      </c>
      <c r="H1580" s="12" t="s">
        <v>9</v>
      </c>
      <c r="I1580" s="12">
        <v>0</v>
      </c>
      <c r="J1580" s="13" t="s">
        <v>9</v>
      </c>
    </row>
    <row r="1581" spans="1:10" x14ac:dyDescent="0.3">
      <c r="A1581" s="14" t="s">
        <v>1590</v>
      </c>
      <c r="B1581" s="15">
        <v>31.254999999999999</v>
      </c>
      <c r="C1581" s="15" t="str" cm="1">
        <f t="array" ref="C1581">_xlfn.IFS(Medical_Examinations!$B1581&gt;=30,"Obesity",Medical_Examinations!$B1581&gt;=25,"Overweight",Medical_Examinations!$B1581&gt;=18.5,"Normal Weight",TRUE,"Underweight")</f>
        <v>Obesity</v>
      </c>
      <c r="D1581" s="15">
        <v>5.17</v>
      </c>
      <c r="E1581" s="15" t="str" cm="1">
        <f t="array" ref="E1581">_xlfn.IFS(Medical_Examinations!$D1581&gt;6.5,"Diabetes",Medical_Examinations!$D1581&gt;5.7,"Prediabetes",TRUE,"Normal")</f>
        <v>Normal</v>
      </c>
      <c r="F1581" s="15" t="s">
        <v>9</v>
      </c>
      <c r="G1581" s="15" t="s">
        <v>9</v>
      </c>
      <c r="H1581" s="15" t="s">
        <v>9</v>
      </c>
      <c r="I1581" s="15">
        <v>0</v>
      </c>
      <c r="J1581" s="16" t="s">
        <v>9</v>
      </c>
    </row>
    <row r="1582" spans="1:10" x14ac:dyDescent="0.3">
      <c r="A1582" s="11" t="s">
        <v>1591</v>
      </c>
      <c r="B1582" s="12">
        <v>45.43</v>
      </c>
      <c r="C1582" s="12" t="str" cm="1">
        <f t="array" ref="C1582">_xlfn.IFS(Medical_Examinations!$B1582&gt;=30,"Obesity",Medical_Examinations!$B1582&gt;=25,"Overweight",Medical_Examinations!$B1582&gt;=18.5,"Normal Weight",TRUE,"Underweight")</f>
        <v>Obesity</v>
      </c>
      <c r="D1582" s="12">
        <v>4.2300000000000004</v>
      </c>
      <c r="E1582" s="12" t="str" cm="1">
        <f t="array" ref="E1582">_xlfn.IFS(Medical_Examinations!$D1582&gt;6.5,"Diabetes",Medical_Examinations!$D1582&gt;5.7,"Prediabetes",TRUE,"Normal")</f>
        <v>Normal</v>
      </c>
      <c r="F1582" s="12" t="s">
        <v>10</v>
      </c>
      <c r="G1582" s="12" t="s">
        <v>9</v>
      </c>
      <c r="H1582" s="12" t="s">
        <v>19</v>
      </c>
      <c r="I1582" s="12">
        <v>1</v>
      </c>
      <c r="J1582" s="13" t="s">
        <v>9</v>
      </c>
    </row>
    <row r="1583" spans="1:10" x14ac:dyDescent="0.3">
      <c r="A1583" s="14" t="s">
        <v>1592</v>
      </c>
      <c r="B1583" s="15">
        <v>32.340000000000003</v>
      </c>
      <c r="C1583" s="15" t="str" cm="1">
        <f t="array" ref="C1583">_xlfn.IFS(Medical_Examinations!$B1583&gt;=30,"Obesity",Medical_Examinations!$B1583&gt;=25,"Overweight",Medical_Examinations!$B1583&gt;=18.5,"Normal Weight",TRUE,"Underweight")</f>
        <v>Obesity</v>
      </c>
      <c r="D1583" s="15">
        <v>4.88</v>
      </c>
      <c r="E1583" s="15" t="str" cm="1">
        <f t="array" ref="E1583">_xlfn.IFS(Medical_Examinations!$D1583&gt;6.5,"Diabetes",Medical_Examinations!$D1583&gt;5.7,"Prediabetes",TRUE,"Normal")</f>
        <v>Normal</v>
      </c>
      <c r="F1583" s="15" t="s">
        <v>10</v>
      </c>
      <c r="G1583" s="15" t="s">
        <v>9</v>
      </c>
      <c r="H1583" s="15" t="s">
        <v>19</v>
      </c>
      <c r="I1583" s="15">
        <v>1</v>
      </c>
      <c r="J1583" s="16" t="s">
        <v>9</v>
      </c>
    </row>
    <row r="1584" spans="1:10" x14ac:dyDescent="0.3">
      <c r="A1584" s="11" t="s">
        <v>1593</v>
      </c>
      <c r="B1584" s="12">
        <v>25.46</v>
      </c>
      <c r="C1584" s="12" t="str" cm="1">
        <f t="array" ref="C1584">_xlfn.IFS(Medical_Examinations!$B1584&gt;=30,"Obesity",Medical_Examinations!$B1584&gt;=25,"Overweight",Medical_Examinations!$B1584&gt;=18.5,"Normal Weight",TRUE,"Underweight")</f>
        <v>Overweight</v>
      </c>
      <c r="D1584" s="12">
        <v>9.7100000000000009</v>
      </c>
      <c r="E1584" s="12" t="str" cm="1">
        <f t="array" ref="E1584">_xlfn.IFS(Medical_Examinations!$D1584&gt;6.5,"Diabetes",Medical_Examinations!$D1584&gt;5.7,"Prediabetes",TRUE,"Normal")</f>
        <v>Diabetes</v>
      </c>
      <c r="F1584" s="12" t="s">
        <v>10</v>
      </c>
      <c r="G1584" s="12" t="s">
        <v>9</v>
      </c>
      <c r="H1584" s="12" t="s">
        <v>9</v>
      </c>
      <c r="I1584" s="12">
        <v>1</v>
      </c>
      <c r="J1584" s="13" t="s">
        <v>9</v>
      </c>
    </row>
    <row r="1585" spans="1:10" x14ac:dyDescent="0.3">
      <c r="A1585" s="14" t="s">
        <v>1594</v>
      </c>
      <c r="B1585" s="15">
        <v>37.145000000000003</v>
      </c>
      <c r="C1585" s="15" t="str" cm="1">
        <f t="array" ref="C1585">_xlfn.IFS(Medical_Examinations!$B1585&gt;=30,"Obesity",Medical_Examinations!$B1585&gt;=25,"Overweight",Medical_Examinations!$B1585&gt;=18.5,"Normal Weight",TRUE,"Underweight")</f>
        <v>Obesity</v>
      </c>
      <c r="D1585" s="15">
        <v>5.32</v>
      </c>
      <c r="E1585" s="15" t="str" cm="1">
        <f t="array" ref="E1585">_xlfn.IFS(Medical_Examinations!$D1585&gt;6.5,"Diabetes",Medical_Examinations!$D1585&gt;5.7,"Prediabetes",TRUE,"Normal")</f>
        <v>Normal</v>
      </c>
      <c r="F1585" s="15" t="s">
        <v>9</v>
      </c>
      <c r="G1585" s="15" t="s">
        <v>9</v>
      </c>
      <c r="H1585" s="15" t="s">
        <v>9</v>
      </c>
      <c r="I1585" s="15">
        <v>0</v>
      </c>
      <c r="J1585" s="16" t="s">
        <v>9</v>
      </c>
    </row>
    <row r="1586" spans="1:10" x14ac:dyDescent="0.3">
      <c r="A1586" s="11" t="s">
        <v>1595</v>
      </c>
      <c r="B1586" s="12">
        <v>30.8</v>
      </c>
      <c r="C1586" s="12" t="str" cm="1">
        <f t="array" ref="C1586">_xlfn.IFS(Medical_Examinations!$B1586&gt;=30,"Obesity",Medical_Examinations!$B1586&gt;=25,"Overweight",Medical_Examinations!$B1586&gt;=18.5,"Normal Weight",TRUE,"Underweight")</f>
        <v>Obesity</v>
      </c>
      <c r="D1586" s="12">
        <v>5.83</v>
      </c>
      <c r="E1586" s="12" t="str" cm="1">
        <f t="array" ref="E1586">_xlfn.IFS(Medical_Examinations!$D1586&gt;6.5,"Diabetes",Medical_Examinations!$D1586&gt;5.7,"Prediabetes",TRUE,"Normal")</f>
        <v>Prediabetes</v>
      </c>
      <c r="F1586" s="12" t="s">
        <v>10</v>
      </c>
      <c r="G1586" s="12" t="s">
        <v>9</v>
      </c>
      <c r="H1586" s="12" t="s">
        <v>9</v>
      </c>
      <c r="I1586" s="12">
        <v>0</v>
      </c>
      <c r="J1586" s="13" t="s">
        <v>9</v>
      </c>
    </row>
    <row r="1587" spans="1:10" x14ac:dyDescent="0.3">
      <c r="A1587" s="14" t="s">
        <v>1596</v>
      </c>
      <c r="B1587" s="15">
        <v>29.5</v>
      </c>
      <c r="C1587" s="15" t="str" cm="1">
        <f t="array" ref="C1587">_xlfn.IFS(Medical_Examinations!$B1587&gt;=30,"Obesity",Medical_Examinations!$B1587&gt;=25,"Overweight",Medical_Examinations!$B1587&gt;=18.5,"Normal Weight",TRUE,"Underweight")</f>
        <v>Overweight</v>
      </c>
      <c r="D1587" s="15">
        <v>5.54</v>
      </c>
      <c r="E1587" s="15" t="str" cm="1">
        <f t="array" ref="E1587">_xlfn.IFS(Medical_Examinations!$D1587&gt;6.5,"Diabetes",Medical_Examinations!$D1587&gt;5.7,"Prediabetes",TRUE,"Normal")</f>
        <v>Normal</v>
      </c>
      <c r="F1587" s="15" t="s">
        <v>10</v>
      </c>
      <c r="G1587" s="15" t="s">
        <v>9</v>
      </c>
      <c r="H1587" s="15" t="s">
        <v>9</v>
      </c>
      <c r="I1587" s="15">
        <v>0</v>
      </c>
      <c r="J1587" s="16" t="s">
        <v>9</v>
      </c>
    </row>
    <row r="1588" spans="1:10" x14ac:dyDescent="0.3">
      <c r="A1588" s="11" t="s">
        <v>1597</v>
      </c>
      <c r="B1588" s="12">
        <v>43.39</v>
      </c>
      <c r="C1588" s="12" t="str" cm="1">
        <f t="array" ref="C1588">_xlfn.IFS(Medical_Examinations!$B1588&gt;=30,"Obesity",Medical_Examinations!$B1588&gt;=25,"Overweight",Medical_Examinations!$B1588&gt;=18.5,"Normal Weight",TRUE,"Underweight")</f>
        <v>Obesity</v>
      </c>
      <c r="D1588" s="12">
        <v>5.85</v>
      </c>
      <c r="E1588" s="12" t="str" cm="1">
        <f t="array" ref="E1588">_xlfn.IFS(Medical_Examinations!$D1588&gt;6.5,"Diabetes",Medical_Examinations!$D1588&gt;5.7,"Prediabetes",TRUE,"Normal")</f>
        <v>Prediabetes</v>
      </c>
      <c r="F1588" s="12" t="s">
        <v>9</v>
      </c>
      <c r="G1588" s="12" t="s">
        <v>10</v>
      </c>
      <c r="H1588" s="12" t="s">
        <v>9</v>
      </c>
      <c r="I1588" s="12">
        <v>1</v>
      </c>
      <c r="J1588" s="13" t="s">
        <v>9</v>
      </c>
    </row>
    <row r="1589" spans="1:10" x14ac:dyDescent="0.3">
      <c r="A1589" s="14" t="s">
        <v>1598</v>
      </c>
      <c r="B1589" s="15">
        <v>15.08</v>
      </c>
      <c r="C1589" s="15" t="str" cm="1">
        <f t="array" ref="C1589">_xlfn.IFS(Medical_Examinations!$B1589&gt;=30,"Obesity",Medical_Examinations!$B1589&gt;=25,"Overweight",Medical_Examinations!$B1589&gt;=18.5,"Normal Weight",TRUE,"Underweight")</f>
        <v>Underweight</v>
      </c>
      <c r="D1589" s="15">
        <v>4.8499999999999996</v>
      </c>
      <c r="E1589" s="15" t="str" cm="1">
        <f t="array" ref="E1589">_xlfn.IFS(Medical_Examinations!$D1589&gt;6.5,"Diabetes",Medical_Examinations!$D1589&gt;5.7,"Prediabetes",TRUE,"Normal")</f>
        <v>Normal</v>
      </c>
      <c r="F1589" s="15" t="s">
        <v>10</v>
      </c>
      <c r="G1589" s="15" t="s">
        <v>9</v>
      </c>
      <c r="H1589" s="15" t="s">
        <v>19</v>
      </c>
      <c r="I1589" s="15">
        <v>1</v>
      </c>
      <c r="J1589" s="16" t="s">
        <v>9</v>
      </c>
    </row>
    <row r="1590" spans="1:10" x14ac:dyDescent="0.3">
      <c r="A1590" s="11" t="s">
        <v>1599</v>
      </c>
      <c r="B1590" s="12">
        <v>20.48</v>
      </c>
      <c r="C1590" s="12" t="str" cm="1">
        <f t="array" ref="C1590">_xlfn.IFS(Medical_Examinations!$B1590&gt;=30,"Obesity",Medical_Examinations!$B1590&gt;=25,"Overweight",Medical_Examinations!$B1590&gt;=18.5,"Normal Weight",TRUE,"Underweight")</f>
        <v>Normal Weight</v>
      </c>
      <c r="D1590" s="12">
        <v>11.09</v>
      </c>
      <c r="E1590" s="12" t="str" cm="1">
        <f t="array" ref="E1590">_xlfn.IFS(Medical_Examinations!$D1590&gt;6.5,"Diabetes",Medical_Examinations!$D1590&gt;5.7,"Prediabetes",TRUE,"Normal")</f>
        <v>Diabetes</v>
      </c>
      <c r="F1590" s="12" t="s">
        <v>9</v>
      </c>
      <c r="G1590" s="12" t="s">
        <v>9</v>
      </c>
      <c r="H1590" s="12" t="s">
        <v>9</v>
      </c>
      <c r="I1590" s="12">
        <v>0</v>
      </c>
      <c r="J1590" s="13" t="s">
        <v>9</v>
      </c>
    </row>
    <row r="1591" spans="1:10" x14ac:dyDescent="0.3">
      <c r="A1591" s="14" t="s">
        <v>1600</v>
      </c>
      <c r="B1591" s="15">
        <v>34.450000000000003</v>
      </c>
      <c r="C1591" s="15" t="str" cm="1">
        <f t="array" ref="C1591">_xlfn.IFS(Medical_Examinations!$B1591&gt;=30,"Obesity",Medical_Examinations!$B1591&gt;=25,"Overweight",Medical_Examinations!$B1591&gt;=18.5,"Normal Weight",TRUE,"Underweight")</f>
        <v>Obesity</v>
      </c>
      <c r="D1591" s="15">
        <v>5.58</v>
      </c>
      <c r="E1591" s="15" t="str" cm="1">
        <f t="array" ref="E1591">_xlfn.IFS(Medical_Examinations!$D1591&gt;6.5,"Diabetes",Medical_Examinations!$D1591&gt;5.7,"Prediabetes",TRUE,"Normal")</f>
        <v>Normal</v>
      </c>
      <c r="F1591" s="15" t="s">
        <v>10</v>
      </c>
      <c r="G1591" s="15" t="s">
        <v>9</v>
      </c>
      <c r="H1591" s="15" t="s">
        <v>9</v>
      </c>
      <c r="I1591" s="15">
        <v>0</v>
      </c>
      <c r="J1591" s="16" t="s">
        <v>9</v>
      </c>
    </row>
    <row r="1592" spans="1:10" x14ac:dyDescent="0.3">
      <c r="A1592" s="11" t="s">
        <v>1601</v>
      </c>
      <c r="B1592" s="12">
        <v>34.21</v>
      </c>
      <c r="C1592" s="12" t="str" cm="1">
        <f t="array" ref="C1592">_xlfn.IFS(Medical_Examinations!$B1592&gt;=30,"Obesity",Medical_Examinations!$B1592&gt;=25,"Overweight",Medical_Examinations!$B1592&gt;=18.5,"Normal Weight",TRUE,"Underweight")</f>
        <v>Obesity</v>
      </c>
      <c r="D1592" s="12">
        <v>9.7200000000000006</v>
      </c>
      <c r="E1592" s="12" t="str" cm="1">
        <f t="array" ref="E1592">_xlfn.IFS(Medical_Examinations!$D1592&gt;6.5,"Diabetes",Medical_Examinations!$D1592&gt;5.7,"Prediabetes",TRUE,"Normal")</f>
        <v>Diabetes</v>
      </c>
      <c r="F1592" s="12" t="s">
        <v>10</v>
      </c>
      <c r="G1592" s="12" t="s">
        <v>9</v>
      </c>
      <c r="H1592" s="12" t="s">
        <v>9</v>
      </c>
      <c r="I1592" s="12">
        <v>0</v>
      </c>
      <c r="J1592" s="13" t="s">
        <v>9</v>
      </c>
    </row>
    <row r="1593" spans="1:10" x14ac:dyDescent="0.3">
      <c r="A1593" s="14" t="s">
        <v>1602</v>
      </c>
      <c r="B1593" s="15">
        <v>28.8</v>
      </c>
      <c r="C1593" s="15" t="str" cm="1">
        <f t="array" ref="C1593">_xlfn.IFS(Medical_Examinations!$B1593&gt;=30,"Obesity",Medical_Examinations!$B1593&gt;=25,"Overweight",Medical_Examinations!$B1593&gt;=18.5,"Normal Weight",TRUE,"Underweight")</f>
        <v>Overweight</v>
      </c>
      <c r="D1593" s="15">
        <v>11.41</v>
      </c>
      <c r="E1593" s="15" t="str" cm="1">
        <f t="array" ref="E1593">_xlfn.IFS(Medical_Examinations!$D1593&gt;6.5,"Diabetes",Medical_Examinations!$D1593&gt;5.7,"Prediabetes",TRUE,"Normal")</f>
        <v>Diabetes</v>
      </c>
      <c r="F1593" s="15" t="s">
        <v>10</v>
      </c>
      <c r="G1593" s="15" t="s">
        <v>9</v>
      </c>
      <c r="H1593" s="15" t="s">
        <v>9</v>
      </c>
      <c r="I1593" s="15">
        <v>0</v>
      </c>
      <c r="J1593" s="16" t="s">
        <v>9</v>
      </c>
    </row>
    <row r="1594" spans="1:10" x14ac:dyDescent="0.3">
      <c r="A1594" s="11" t="s">
        <v>1603</v>
      </c>
      <c r="B1594" s="12">
        <v>31.74</v>
      </c>
      <c r="C1594" s="12" t="str" cm="1">
        <f t="array" ref="C1594">_xlfn.IFS(Medical_Examinations!$B1594&gt;=30,"Obesity",Medical_Examinations!$B1594&gt;=25,"Overweight",Medical_Examinations!$B1594&gt;=18.5,"Normal Weight",TRUE,"Underweight")</f>
        <v>Obesity</v>
      </c>
      <c r="D1594" s="12">
        <v>4.46</v>
      </c>
      <c r="E1594" s="12" t="str" cm="1">
        <f t="array" ref="E1594">_xlfn.IFS(Medical_Examinations!$D1594&gt;6.5,"Diabetes",Medical_Examinations!$D1594&gt;5.7,"Prediabetes",TRUE,"Normal")</f>
        <v>Normal</v>
      </c>
      <c r="F1594" s="12" t="s">
        <v>9</v>
      </c>
      <c r="G1594" s="12" t="s">
        <v>9</v>
      </c>
      <c r="H1594" s="12" t="s">
        <v>19</v>
      </c>
      <c r="I1594" s="12">
        <v>1</v>
      </c>
      <c r="J1594" s="13" t="s">
        <v>9</v>
      </c>
    </row>
    <row r="1595" spans="1:10" x14ac:dyDescent="0.3">
      <c r="A1595" s="14" t="s">
        <v>1604</v>
      </c>
      <c r="B1595" s="15">
        <v>21.78</v>
      </c>
      <c r="C1595" s="15" t="str" cm="1">
        <f t="array" ref="C1595">_xlfn.IFS(Medical_Examinations!$B1595&gt;=30,"Obesity",Medical_Examinations!$B1595&gt;=25,"Overweight",Medical_Examinations!$B1595&gt;=18.5,"Normal Weight",TRUE,"Underweight")</f>
        <v>Normal Weight</v>
      </c>
      <c r="D1595" s="15">
        <v>9.31</v>
      </c>
      <c r="E1595" s="15" t="str" cm="1">
        <f t="array" ref="E1595">_xlfn.IFS(Medical_Examinations!$D1595&gt;6.5,"Diabetes",Medical_Examinations!$D1595&gt;5.7,"Prediabetes",TRUE,"Normal")</f>
        <v>Diabetes</v>
      </c>
      <c r="F1595" s="15" t="s">
        <v>10</v>
      </c>
      <c r="G1595" s="15" t="s">
        <v>9</v>
      </c>
      <c r="H1595" s="15" t="s">
        <v>9</v>
      </c>
      <c r="I1595" s="15">
        <v>0</v>
      </c>
      <c r="J1595" s="16" t="s">
        <v>9</v>
      </c>
    </row>
    <row r="1596" spans="1:10" x14ac:dyDescent="0.3">
      <c r="A1596" s="11" t="s">
        <v>1605</v>
      </c>
      <c r="B1596" s="12">
        <v>23.75</v>
      </c>
      <c r="C1596" s="12" t="str" cm="1">
        <f t="array" ref="C1596">_xlfn.IFS(Medical_Examinations!$B1596&gt;=30,"Obesity",Medical_Examinations!$B1596&gt;=25,"Overweight",Medical_Examinations!$B1596&gt;=18.5,"Normal Weight",TRUE,"Underweight")</f>
        <v>Normal Weight</v>
      </c>
      <c r="D1596" s="12">
        <v>5.03</v>
      </c>
      <c r="E1596" s="12" t="str" cm="1">
        <f t="array" ref="E1596">_xlfn.IFS(Medical_Examinations!$D1596&gt;6.5,"Diabetes",Medical_Examinations!$D1596&gt;5.7,"Prediabetes",TRUE,"Normal")</f>
        <v>Normal</v>
      </c>
      <c r="F1596" s="12" t="s">
        <v>9</v>
      </c>
      <c r="G1596" s="12" t="s">
        <v>9</v>
      </c>
      <c r="H1596" s="12" t="s">
        <v>9</v>
      </c>
      <c r="I1596" s="12">
        <v>1</v>
      </c>
      <c r="J1596" s="13" t="s">
        <v>9</v>
      </c>
    </row>
    <row r="1597" spans="1:10" x14ac:dyDescent="0.3">
      <c r="A1597" s="14" t="s">
        <v>1606</v>
      </c>
      <c r="B1597" s="15">
        <v>33.21</v>
      </c>
      <c r="C1597" s="15" t="str" cm="1">
        <f t="array" ref="C1597">_xlfn.IFS(Medical_Examinations!$B1597&gt;=30,"Obesity",Medical_Examinations!$B1597&gt;=25,"Overweight",Medical_Examinations!$B1597&gt;=18.5,"Normal Weight",TRUE,"Underweight")</f>
        <v>Obesity</v>
      </c>
      <c r="D1597" s="15">
        <v>5.07</v>
      </c>
      <c r="E1597" s="15" t="str" cm="1">
        <f t="array" ref="E1597">_xlfn.IFS(Medical_Examinations!$D1597&gt;6.5,"Diabetes",Medical_Examinations!$D1597&gt;5.7,"Prediabetes",TRUE,"Normal")</f>
        <v>Normal</v>
      </c>
      <c r="F1597" s="15" t="s">
        <v>10</v>
      </c>
      <c r="G1597" s="15" t="s">
        <v>9</v>
      </c>
      <c r="H1597" s="15" t="s">
        <v>9</v>
      </c>
      <c r="I1597" s="15">
        <v>1</v>
      </c>
      <c r="J1597" s="16" t="s">
        <v>9</v>
      </c>
    </row>
    <row r="1598" spans="1:10" x14ac:dyDescent="0.3">
      <c r="A1598" s="11" t="s">
        <v>1607</v>
      </c>
      <c r="B1598" s="12">
        <v>17.7</v>
      </c>
      <c r="C1598" s="12" t="str" cm="1">
        <f t="array" ref="C1598">_xlfn.IFS(Medical_Examinations!$B1598&gt;=30,"Obesity",Medical_Examinations!$B1598&gt;=25,"Overweight",Medical_Examinations!$B1598&gt;=18.5,"Normal Weight",TRUE,"Underweight")</f>
        <v>Underweight</v>
      </c>
      <c r="D1598" s="12">
        <v>10.42</v>
      </c>
      <c r="E1598" s="12" t="str" cm="1">
        <f t="array" ref="E1598">_xlfn.IFS(Medical_Examinations!$D1598&gt;6.5,"Diabetes",Medical_Examinations!$D1598&gt;5.7,"Prediabetes",TRUE,"Normal")</f>
        <v>Diabetes</v>
      </c>
      <c r="F1598" s="12" t="s">
        <v>10</v>
      </c>
      <c r="G1598" s="12" t="s">
        <v>9</v>
      </c>
      <c r="H1598" s="12" t="s">
        <v>9</v>
      </c>
      <c r="I1598" s="12">
        <v>2</v>
      </c>
      <c r="J1598" s="13" t="s">
        <v>9</v>
      </c>
    </row>
    <row r="1599" spans="1:10" x14ac:dyDescent="0.3">
      <c r="A1599" s="14" t="s">
        <v>1608</v>
      </c>
      <c r="B1599" s="15">
        <v>17.2</v>
      </c>
      <c r="C1599" s="15" t="str" cm="1">
        <f t="array" ref="C1599">_xlfn.IFS(Medical_Examinations!$B1599&gt;=30,"Obesity",Medical_Examinations!$B1599&gt;=25,"Overweight",Medical_Examinations!$B1599&gt;=18.5,"Normal Weight",TRUE,"Underweight")</f>
        <v>Underweight</v>
      </c>
      <c r="D1599" s="15">
        <v>6.45</v>
      </c>
      <c r="E1599" s="15" t="str" cm="1">
        <f t="array" ref="E1599">_xlfn.IFS(Medical_Examinations!$D1599&gt;6.5,"Diabetes",Medical_Examinations!$D1599&gt;5.7,"Prediabetes",TRUE,"Normal")</f>
        <v>Prediabetes</v>
      </c>
      <c r="F1599" s="15" t="s">
        <v>9</v>
      </c>
      <c r="G1599" s="15" t="s">
        <v>9</v>
      </c>
      <c r="H1599" s="15" t="s">
        <v>9</v>
      </c>
      <c r="I1599" s="15">
        <v>2</v>
      </c>
      <c r="J1599" s="16" t="s">
        <v>9</v>
      </c>
    </row>
    <row r="1600" spans="1:10" x14ac:dyDescent="0.3">
      <c r="A1600" s="11" t="s">
        <v>1609</v>
      </c>
      <c r="B1600" s="12">
        <v>19.21</v>
      </c>
      <c r="C1600" s="12" t="str" cm="1">
        <f t="array" ref="C1600">_xlfn.IFS(Medical_Examinations!$B1600&gt;=30,"Obesity",Medical_Examinations!$B1600&gt;=25,"Overweight",Medical_Examinations!$B1600&gt;=18.5,"Normal Weight",TRUE,"Underweight")</f>
        <v>Normal Weight</v>
      </c>
      <c r="D1600" s="12">
        <v>5.52</v>
      </c>
      <c r="E1600" s="12" t="str" cm="1">
        <f t="array" ref="E1600">_xlfn.IFS(Medical_Examinations!$D1600&gt;6.5,"Diabetes",Medical_Examinations!$D1600&gt;5.7,"Prediabetes",TRUE,"Normal")</f>
        <v>Normal</v>
      </c>
      <c r="F1600" s="12" t="s">
        <v>9</v>
      </c>
      <c r="G1600" s="12" t="s">
        <v>9</v>
      </c>
      <c r="H1600" s="12" t="s">
        <v>9</v>
      </c>
      <c r="I1600" s="12">
        <v>2</v>
      </c>
      <c r="J1600" s="13" t="s">
        <v>9</v>
      </c>
    </row>
    <row r="1601" spans="1:10" x14ac:dyDescent="0.3">
      <c r="A1601" s="14" t="s">
        <v>1610</v>
      </c>
      <c r="B1601" s="15">
        <v>23.2</v>
      </c>
      <c r="C1601" s="15" t="str" cm="1">
        <f t="array" ref="C1601">_xlfn.IFS(Medical_Examinations!$B1601&gt;=30,"Obesity",Medical_Examinations!$B1601&gt;=25,"Overweight",Medical_Examinations!$B1601&gt;=18.5,"Normal Weight",TRUE,"Underweight")</f>
        <v>Normal Weight</v>
      </c>
      <c r="D1601" s="15">
        <v>4.41</v>
      </c>
      <c r="E1601" s="15" t="str" cm="1">
        <f t="array" ref="E1601">_xlfn.IFS(Medical_Examinations!$D1601&gt;6.5,"Diabetes",Medical_Examinations!$D1601&gt;5.7,"Prediabetes",TRUE,"Normal")</f>
        <v>Normal</v>
      </c>
      <c r="F1601" s="15" t="s">
        <v>9</v>
      </c>
      <c r="G1601" s="15" t="s">
        <v>9</v>
      </c>
      <c r="H1601" s="15" t="s">
        <v>19</v>
      </c>
      <c r="I1601" s="15">
        <v>1</v>
      </c>
      <c r="J1601" s="16" t="s">
        <v>9</v>
      </c>
    </row>
    <row r="1602" spans="1:10" x14ac:dyDescent="0.3">
      <c r="A1602" s="11" t="s">
        <v>1611</v>
      </c>
      <c r="B1602" s="12">
        <v>32.5</v>
      </c>
      <c r="C1602" s="12" t="str" cm="1">
        <f t="array" ref="C1602">_xlfn.IFS(Medical_Examinations!$B1602&gt;=30,"Obesity",Medical_Examinations!$B1602&gt;=25,"Overweight",Medical_Examinations!$B1602&gt;=18.5,"Normal Weight",TRUE,"Underweight")</f>
        <v>Obesity</v>
      </c>
      <c r="D1602" s="12">
        <v>4.6900000000000004</v>
      </c>
      <c r="E1602" s="12" t="str" cm="1">
        <f t="array" ref="E1602">_xlfn.IFS(Medical_Examinations!$D1602&gt;6.5,"Diabetes",Medical_Examinations!$D1602&gt;5.7,"Prediabetes",TRUE,"Normal")</f>
        <v>Normal</v>
      </c>
      <c r="F1602" s="12" t="s">
        <v>10</v>
      </c>
      <c r="G1602" s="12" t="s">
        <v>9</v>
      </c>
      <c r="H1602" s="12" t="s">
        <v>19</v>
      </c>
      <c r="I1602" s="12">
        <v>1</v>
      </c>
      <c r="J1602" s="13" t="s">
        <v>9</v>
      </c>
    </row>
    <row r="1603" spans="1:10" x14ac:dyDescent="0.3">
      <c r="A1603" s="14" t="s">
        <v>1612</v>
      </c>
      <c r="B1603" s="15">
        <v>20.9</v>
      </c>
      <c r="C1603" s="15" t="str" cm="1">
        <f t="array" ref="C1603">_xlfn.IFS(Medical_Examinations!$B1603&gt;=30,"Obesity",Medical_Examinations!$B1603&gt;=25,"Overweight",Medical_Examinations!$B1603&gt;=18.5,"Normal Weight",TRUE,"Underweight")</f>
        <v>Normal Weight</v>
      </c>
      <c r="D1603" s="15">
        <v>6.94</v>
      </c>
      <c r="E1603" s="15" t="str" cm="1">
        <f t="array" ref="E1603">_xlfn.IFS(Medical_Examinations!$D1603&gt;6.5,"Diabetes",Medical_Examinations!$D1603&gt;5.7,"Prediabetes",TRUE,"Normal")</f>
        <v>Diabetes</v>
      </c>
      <c r="F1603" s="15" t="s">
        <v>9</v>
      </c>
      <c r="G1603" s="15" t="s">
        <v>9</v>
      </c>
      <c r="H1603" s="15" t="s">
        <v>9</v>
      </c>
      <c r="I1603" s="15">
        <v>0</v>
      </c>
      <c r="J1603" s="16" t="s">
        <v>9</v>
      </c>
    </row>
    <row r="1604" spans="1:10" x14ac:dyDescent="0.3">
      <c r="A1604" s="11" t="s">
        <v>1613</v>
      </c>
      <c r="B1604" s="12">
        <v>19.11</v>
      </c>
      <c r="C1604" s="12" t="str" cm="1">
        <f t="array" ref="C1604">_xlfn.IFS(Medical_Examinations!$B1604&gt;=30,"Obesity",Medical_Examinations!$B1604&gt;=25,"Overweight",Medical_Examinations!$B1604&gt;=18.5,"Normal Weight",TRUE,"Underweight")</f>
        <v>Normal Weight</v>
      </c>
      <c r="D1604" s="12">
        <v>4.3499999999999996</v>
      </c>
      <c r="E1604" s="12" t="str" cm="1">
        <f t="array" ref="E1604">_xlfn.IFS(Medical_Examinations!$D1604&gt;6.5,"Diabetes",Medical_Examinations!$D1604&gt;5.7,"Prediabetes",TRUE,"Normal")</f>
        <v>Normal</v>
      </c>
      <c r="F1604" s="12" t="s">
        <v>9</v>
      </c>
      <c r="G1604" s="12" t="s">
        <v>9</v>
      </c>
      <c r="H1604" s="12" t="s">
        <v>9</v>
      </c>
      <c r="I1604" s="12">
        <v>2</v>
      </c>
      <c r="J1604" s="13" t="s">
        <v>9</v>
      </c>
    </row>
    <row r="1605" spans="1:10" x14ac:dyDescent="0.3">
      <c r="A1605" s="14" t="s">
        <v>1614</v>
      </c>
      <c r="B1605" s="15">
        <v>31.17</v>
      </c>
      <c r="C1605" s="15" t="str" cm="1">
        <f t="array" ref="C1605">_xlfn.IFS(Medical_Examinations!$B1605&gt;=30,"Obesity",Medical_Examinations!$B1605&gt;=25,"Overweight",Medical_Examinations!$B1605&gt;=18.5,"Normal Weight",TRUE,"Underweight")</f>
        <v>Obesity</v>
      </c>
      <c r="D1605" s="15">
        <v>5.28</v>
      </c>
      <c r="E1605" s="15" t="str" cm="1">
        <f t="array" ref="E1605">_xlfn.IFS(Medical_Examinations!$D1605&gt;6.5,"Diabetes",Medical_Examinations!$D1605&gt;5.7,"Prediabetes",TRUE,"Normal")</f>
        <v>Normal</v>
      </c>
      <c r="F1605" s="15" t="s">
        <v>9</v>
      </c>
      <c r="G1605" s="15" t="s">
        <v>9</v>
      </c>
      <c r="H1605" s="15" t="s">
        <v>9</v>
      </c>
      <c r="I1605" s="15">
        <v>1</v>
      </c>
      <c r="J1605" s="16" t="s">
        <v>9</v>
      </c>
    </row>
    <row r="1606" spans="1:10" x14ac:dyDescent="0.3">
      <c r="A1606" s="11" t="s">
        <v>1615</v>
      </c>
      <c r="B1606" s="12">
        <v>36.08</v>
      </c>
      <c r="C1606" s="12" t="str" cm="1">
        <f t="array" ref="C1606">_xlfn.IFS(Medical_Examinations!$B1606&gt;=30,"Obesity",Medical_Examinations!$B1606&gt;=25,"Overweight",Medical_Examinations!$B1606&gt;=18.5,"Normal Weight",TRUE,"Underweight")</f>
        <v>Obesity</v>
      </c>
      <c r="D1606" s="12">
        <v>4.29</v>
      </c>
      <c r="E1606" s="12" t="str" cm="1">
        <f t="array" ref="E1606">_xlfn.IFS(Medical_Examinations!$D1606&gt;6.5,"Diabetes",Medical_Examinations!$D1606&gt;5.7,"Prediabetes",TRUE,"Normal")</f>
        <v>Normal</v>
      </c>
      <c r="F1606" s="12" t="s">
        <v>9</v>
      </c>
      <c r="G1606" s="12" t="s">
        <v>9</v>
      </c>
      <c r="H1606" s="12" t="s">
        <v>9</v>
      </c>
      <c r="I1606" s="12">
        <v>0</v>
      </c>
      <c r="J1606" s="13" t="s">
        <v>9</v>
      </c>
    </row>
    <row r="1607" spans="1:10" x14ac:dyDescent="0.3">
      <c r="A1607" s="14" t="s">
        <v>1616</v>
      </c>
      <c r="B1607" s="15">
        <v>28.024999999999999</v>
      </c>
      <c r="C1607" s="15" t="str" cm="1">
        <f t="array" ref="C1607">_xlfn.IFS(Medical_Examinations!$B1607&gt;=30,"Obesity",Medical_Examinations!$B1607&gt;=25,"Overweight",Medical_Examinations!$B1607&gt;=18.5,"Normal Weight",TRUE,"Underweight")</f>
        <v>Overweight</v>
      </c>
      <c r="D1607" s="15">
        <v>5.69</v>
      </c>
      <c r="E1607" s="15" t="str" cm="1">
        <f t="array" ref="E1607">_xlfn.IFS(Medical_Examinations!$D1607&gt;6.5,"Diabetes",Medical_Examinations!$D1607&gt;5.7,"Prediabetes",TRUE,"Normal")</f>
        <v>Normal</v>
      </c>
      <c r="F1607" s="15" t="s">
        <v>10</v>
      </c>
      <c r="G1607" s="15" t="s">
        <v>9</v>
      </c>
      <c r="H1607" s="15" t="s">
        <v>9</v>
      </c>
      <c r="I1607" s="15">
        <v>0</v>
      </c>
      <c r="J1607" s="16" t="s">
        <v>9</v>
      </c>
    </row>
    <row r="1608" spans="1:10" x14ac:dyDescent="0.3">
      <c r="A1608" s="11" t="s">
        <v>1617</v>
      </c>
      <c r="B1608" s="12">
        <v>24.32</v>
      </c>
      <c r="C1608" s="12" t="str" cm="1">
        <f t="array" ref="C1608">_xlfn.IFS(Medical_Examinations!$B1608&gt;=30,"Obesity",Medical_Examinations!$B1608&gt;=25,"Overweight",Medical_Examinations!$B1608&gt;=18.5,"Normal Weight",TRUE,"Underweight")</f>
        <v>Normal Weight</v>
      </c>
      <c r="D1608" s="12">
        <v>5.56</v>
      </c>
      <c r="E1608" s="12" t="str" cm="1">
        <f t="array" ref="E1608">_xlfn.IFS(Medical_Examinations!$D1608&gt;6.5,"Diabetes",Medical_Examinations!$D1608&gt;5.7,"Prediabetes",TRUE,"Normal")</f>
        <v>Normal</v>
      </c>
      <c r="F1608" s="12" t="s">
        <v>10</v>
      </c>
      <c r="G1608" s="12" t="s">
        <v>9</v>
      </c>
      <c r="H1608" s="12" t="s">
        <v>9</v>
      </c>
      <c r="I1608" s="12">
        <v>0</v>
      </c>
      <c r="J1608" s="13" t="s">
        <v>9</v>
      </c>
    </row>
    <row r="1609" spans="1:10" x14ac:dyDescent="0.3">
      <c r="A1609" s="14" t="s">
        <v>1618</v>
      </c>
      <c r="B1609" s="15">
        <v>38</v>
      </c>
      <c r="C1609" s="15" t="str" cm="1">
        <f t="array" ref="C1609">_xlfn.IFS(Medical_Examinations!$B1609&gt;=30,"Obesity",Medical_Examinations!$B1609&gt;=25,"Overweight",Medical_Examinations!$B1609&gt;=18.5,"Normal Weight",TRUE,"Underweight")</f>
        <v>Obesity</v>
      </c>
      <c r="D1609" s="15">
        <v>5.41</v>
      </c>
      <c r="E1609" s="15" t="str" cm="1">
        <f t="array" ref="E1609">_xlfn.IFS(Medical_Examinations!$D1609&gt;6.5,"Diabetes",Medical_Examinations!$D1609&gt;5.7,"Prediabetes",TRUE,"Normal")</f>
        <v>Normal</v>
      </c>
      <c r="F1609" s="15" t="s">
        <v>10</v>
      </c>
      <c r="G1609" s="15" t="s">
        <v>9</v>
      </c>
      <c r="H1609" s="15" t="s">
        <v>9</v>
      </c>
      <c r="I1609" s="15">
        <v>1</v>
      </c>
      <c r="J1609" s="16" t="s">
        <v>9</v>
      </c>
    </row>
    <row r="1610" spans="1:10" x14ac:dyDescent="0.3">
      <c r="A1610" s="11" t="s">
        <v>1619</v>
      </c>
      <c r="B1610" s="12">
        <v>31.6</v>
      </c>
      <c r="C1610" s="12" t="str" cm="1">
        <f t="array" ref="C1610">_xlfn.IFS(Medical_Examinations!$B1610&gt;=30,"Obesity",Medical_Examinations!$B1610&gt;=25,"Overweight",Medical_Examinations!$B1610&gt;=18.5,"Normal Weight",TRUE,"Underweight")</f>
        <v>Obesity</v>
      </c>
      <c r="D1610" s="12">
        <v>10.85</v>
      </c>
      <c r="E1610" s="12" t="str" cm="1">
        <f t="array" ref="E1610">_xlfn.IFS(Medical_Examinations!$D1610&gt;6.5,"Diabetes",Medical_Examinations!$D1610&gt;5.7,"Prediabetes",TRUE,"Normal")</f>
        <v>Diabetes</v>
      </c>
      <c r="F1610" s="12" t="s">
        <v>10</v>
      </c>
      <c r="G1610" s="12" t="s">
        <v>9</v>
      </c>
      <c r="H1610" s="12" t="s">
        <v>9</v>
      </c>
      <c r="I1610" s="12">
        <v>0</v>
      </c>
      <c r="J1610" s="13" t="s">
        <v>9</v>
      </c>
    </row>
    <row r="1611" spans="1:10" x14ac:dyDescent="0.3">
      <c r="A1611" s="14" t="s">
        <v>1620</v>
      </c>
      <c r="B1611" s="15">
        <v>31.02</v>
      </c>
      <c r="C1611" s="15" t="str" cm="1">
        <f t="array" ref="C1611">_xlfn.IFS(Medical_Examinations!$B1611&gt;=30,"Obesity",Medical_Examinations!$B1611&gt;=25,"Overweight",Medical_Examinations!$B1611&gt;=18.5,"Normal Weight",TRUE,"Underweight")</f>
        <v>Obesity</v>
      </c>
      <c r="D1611" s="15">
        <v>11.63</v>
      </c>
      <c r="E1611" s="15" t="str" cm="1">
        <f t="array" ref="E1611">_xlfn.IFS(Medical_Examinations!$D1611&gt;6.5,"Diabetes",Medical_Examinations!$D1611&gt;5.7,"Prediabetes",TRUE,"Normal")</f>
        <v>Diabetes</v>
      </c>
      <c r="F1611" s="15" t="s">
        <v>10</v>
      </c>
      <c r="G1611" s="15" t="s">
        <v>9</v>
      </c>
      <c r="H1611" s="15" t="s">
        <v>9</v>
      </c>
      <c r="I1611" s="15">
        <v>0</v>
      </c>
      <c r="J1611" s="16" t="s">
        <v>9</v>
      </c>
    </row>
    <row r="1612" spans="1:10" x14ac:dyDescent="0.3">
      <c r="A1612" s="11" t="s">
        <v>1621</v>
      </c>
      <c r="B1612" s="12">
        <v>29.26</v>
      </c>
      <c r="C1612" s="12" t="str" cm="1">
        <f t="array" ref="C1612">_xlfn.IFS(Medical_Examinations!$B1612&gt;=30,"Obesity",Medical_Examinations!$B1612&gt;=25,"Overweight",Medical_Examinations!$B1612&gt;=18.5,"Normal Weight",TRUE,"Underweight")</f>
        <v>Overweight</v>
      </c>
      <c r="D1612" s="12">
        <v>5.68</v>
      </c>
      <c r="E1612" s="12" t="str" cm="1">
        <f t="array" ref="E1612">_xlfn.IFS(Medical_Examinations!$D1612&gt;6.5,"Diabetes",Medical_Examinations!$D1612&gt;5.7,"Prediabetes",TRUE,"Normal")</f>
        <v>Normal</v>
      </c>
      <c r="F1612" s="12" t="s">
        <v>10</v>
      </c>
      <c r="G1612" s="12" t="s">
        <v>9</v>
      </c>
      <c r="H1612" s="12" t="s">
        <v>9</v>
      </c>
      <c r="I1612" s="12">
        <v>1</v>
      </c>
      <c r="J1612" s="13" t="s">
        <v>9</v>
      </c>
    </row>
    <row r="1613" spans="1:10" x14ac:dyDescent="0.3">
      <c r="A1613" s="14" t="s">
        <v>1622</v>
      </c>
      <c r="B1613" s="15">
        <v>15.09</v>
      </c>
      <c r="C1613" s="15" t="str" cm="1">
        <f t="array" ref="C1613">_xlfn.IFS(Medical_Examinations!$B1613&gt;=30,"Obesity",Medical_Examinations!$B1613&gt;=25,"Overweight",Medical_Examinations!$B1613&gt;=18.5,"Normal Weight",TRUE,"Underweight")</f>
        <v>Underweight</v>
      </c>
      <c r="D1613" s="15">
        <v>7.59</v>
      </c>
      <c r="E1613" s="15" t="str" cm="1">
        <f t="array" ref="E1613">_xlfn.IFS(Medical_Examinations!$D1613&gt;6.5,"Diabetes",Medical_Examinations!$D1613&gt;5.7,"Prediabetes",TRUE,"Normal")</f>
        <v>Diabetes</v>
      </c>
      <c r="F1613" s="15" t="s">
        <v>10</v>
      </c>
      <c r="G1613" s="15" t="s">
        <v>9</v>
      </c>
      <c r="H1613" s="15" t="s">
        <v>9</v>
      </c>
      <c r="I1613" s="15">
        <v>2</v>
      </c>
      <c r="J1613" s="16" t="s">
        <v>9</v>
      </c>
    </row>
    <row r="1614" spans="1:10" x14ac:dyDescent="0.3">
      <c r="A1614" s="11" t="s">
        <v>1623</v>
      </c>
      <c r="B1614" s="12">
        <v>22.63</v>
      </c>
      <c r="C1614" s="12" t="str" cm="1">
        <f t="array" ref="C1614">_xlfn.IFS(Medical_Examinations!$B1614&gt;=30,"Obesity",Medical_Examinations!$B1614&gt;=25,"Overweight",Medical_Examinations!$B1614&gt;=18.5,"Normal Weight",TRUE,"Underweight")</f>
        <v>Normal Weight</v>
      </c>
      <c r="D1614" s="12">
        <v>5.09</v>
      </c>
      <c r="E1614" s="12" t="str" cm="1">
        <f t="array" ref="E1614">_xlfn.IFS(Medical_Examinations!$D1614&gt;6.5,"Diabetes",Medical_Examinations!$D1614&gt;5.7,"Prediabetes",TRUE,"Normal")</f>
        <v>Normal</v>
      </c>
      <c r="F1614" s="12" t="s">
        <v>10</v>
      </c>
      <c r="G1614" s="12" t="s">
        <v>9</v>
      </c>
      <c r="H1614" s="12" t="s">
        <v>9</v>
      </c>
      <c r="I1614" s="12">
        <v>0</v>
      </c>
      <c r="J1614" s="13" t="s">
        <v>9</v>
      </c>
    </row>
    <row r="1615" spans="1:10" x14ac:dyDescent="0.3">
      <c r="A1615" s="14" t="s">
        <v>1624</v>
      </c>
      <c r="B1615" s="15">
        <v>23.46</v>
      </c>
      <c r="C1615" s="15" t="str" cm="1">
        <f t="array" ref="C1615">_xlfn.IFS(Medical_Examinations!$B1615&gt;=30,"Obesity",Medical_Examinations!$B1615&gt;=25,"Overweight",Medical_Examinations!$B1615&gt;=18.5,"Normal Weight",TRUE,"Underweight")</f>
        <v>Normal Weight</v>
      </c>
      <c r="D1615" s="15">
        <v>4.21</v>
      </c>
      <c r="E1615" s="15" t="str" cm="1">
        <f t="array" ref="E1615">_xlfn.IFS(Medical_Examinations!$D1615&gt;6.5,"Diabetes",Medical_Examinations!$D1615&gt;5.7,"Prediabetes",TRUE,"Normal")</f>
        <v>Normal</v>
      </c>
      <c r="F1615" s="15" t="s">
        <v>9</v>
      </c>
      <c r="G1615" s="15" t="s">
        <v>9</v>
      </c>
      <c r="H1615" s="15" t="s">
        <v>9</v>
      </c>
      <c r="I1615" s="15">
        <v>1</v>
      </c>
      <c r="J1615" s="16" t="s">
        <v>9</v>
      </c>
    </row>
    <row r="1616" spans="1:10" x14ac:dyDescent="0.3">
      <c r="A1616" s="11" t="s">
        <v>1625</v>
      </c>
      <c r="B1616" s="12">
        <v>22.56</v>
      </c>
      <c r="C1616" s="12" t="str" cm="1">
        <f t="array" ref="C1616">_xlfn.IFS(Medical_Examinations!$B1616&gt;=30,"Obesity",Medical_Examinations!$B1616&gt;=25,"Overweight",Medical_Examinations!$B1616&gt;=18.5,"Normal Weight",TRUE,"Underweight")</f>
        <v>Normal Weight</v>
      </c>
      <c r="D1616" s="12">
        <v>4.34</v>
      </c>
      <c r="E1616" s="12" t="str" cm="1">
        <f t="array" ref="E1616">_xlfn.IFS(Medical_Examinations!$D1616&gt;6.5,"Diabetes",Medical_Examinations!$D1616&gt;5.7,"Prediabetes",TRUE,"Normal")</f>
        <v>Normal</v>
      </c>
      <c r="F1616" s="12" t="s">
        <v>10</v>
      </c>
      <c r="G1616" s="12" t="s">
        <v>9</v>
      </c>
      <c r="H1616" s="12" t="s">
        <v>9</v>
      </c>
      <c r="I1616" s="12">
        <v>0</v>
      </c>
      <c r="J1616" s="13" t="s">
        <v>9</v>
      </c>
    </row>
    <row r="1617" spans="1:10" x14ac:dyDescent="0.3">
      <c r="A1617" s="14" t="s">
        <v>1626</v>
      </c>
      <c r="B1617" s="15">
        <v>19.28</v>
      </c>
      <c r="C1617" s="15" t="str" cm="1">
        <f t="array" ref="C1617">_xlfn.IFS(Medical_Examinations!$B1617&gt;=30,"Obesity",Medical_Examinations!$B1617&gt;=25,"Overweight",Medical_Examinations!$B1617&gt;=18.5,"Normal Weight",TRUE,"Underweight")</f>
        <v>Normal Weight</v>
      </c>
      <c r="D1617" s="15">
        <v>11.85</v>
      </c>
      <c r="E1617" s="15" t="str" cm="1">
        <f t="array" ref="E1617">_xlfn.IFS(Medical_Examinations!$D1617&gt;6.5,"Diabetes",Medical_Examinations!$D1617&gt;5.7,"Prediabetes",TRUE,"Normal")</f>
        <v>Diabetes</v>
      </c>
      <c r="F1617" s="15" t="s">
        <v>9</v>
      </c>
      <c r="G1617" s="15" t="s">
        <v>9</v>
      </c>
      <c r="H1617" s="15" t="s">
        <v>9</v>
      </c>
      <c r="I1617" s="15">
        <v>2</v>
      </c>
      <c r="J1617" s="16" t="s">
        <v>9</v>
      </c>
    </row>
    <row r="1618" spans="1:10" x14ac:dyDescent="0.3">
      <c r="A1618" s="11" t="s">
        <v>1627</v>
      </c>
      <c r="B1618" s="12">
        <v>15.37</v>
      </c>
      <c r="C1618" s="12" t="str" cm="1">
        <f t="array" ref="C1618">_xlfn.IFS(Medical_Examinations!$B1618&gt;=30,"Obesity",Medical_Examinations!$B1618&gt;=25,"Overweight",Medical_Examinations!$B1618&gt;=18.5,"Normal Weight",TRUE,"Underweight")</f>
        <v>Underweight</v>
      </c>
      <c r="D1618" s="12">
        <v>9.61</v>
      </c>
      <c r="E1618" s="12" t="str" cm="1">
        <f t="array" ref="E1618">_xlfn.IFS(Medical_Examinations!$D1618&gt;6.5,"Diabetes",Medical_Examinations!$D1618&gt;5.7,"Prediabetes",TRUE,"Normal")</f>
        <v>Diabetes</v>
      </c>
      <c r="F1618" s="12" t="s">
        <v>10</v>
      </c>
      <c r="G1618" s="12" t="s">
        <v>9</v>
      </c>
      <c r="H1618" s="12" t="s">
        <v>9</v>
      </c>
      <c r="I1618" s="12">
        <v>2</v>
      </c>
      <c r="J1618" s="13" t="s">
        <v>9</v>
      </c>
    </row>
    <row r="1619" spans="1:10" x14ac:dyDescent="0.3">
      <c r="A1619" s="14" t="s">
        <v>1628</v>
      </c>
      <c r="B1619" s="15">
        <v>18.71</v>
      </c>
      <c r="C1619" s="15" t="str" cm="1">
        <f t="array" ref="C1619">_xlfn.IFS(Medical_Examinations!$B1619&gt;=30,"Obesity",Medical_Examinations!$B1619&gt;=25,"Overweight",Medical_Examinations!$B1619&gt;=18.5,"Normal Weight",TRUE,"Underweight")</f>
        <v>Normal Weight</v>
      </c>
      <c r="D1619" s="15">
        <v>5.29</v>
      </c>
      <c r="E1619" s="15" t="str" cm="1">
        <f t="array" ref="E1619">_xlfn.IFS(Medical_Examinations!$D1619&gt;6.5,"Diabetes",Medical_Examinations!$D1619&gt;5.7,"Prediabetes",TRUE,"Normal")</f>
        <v>Normal</v>
      </c>
      <c r="F1619" s="15" t="s">
        <v>10</v>
      </c>
      <c r="G1619" s="15" t="s">
        <v>9</v>
      </c>
      <c r="H1619" s="15" t="s">
        <v>9</v>
      </c>
      <c r="I1619" s="15">
        <v>0</v>
      </c>
      <c r="J1619" s="16" t="s">
        <v>9</v>
      </c>
    </row>
    <row r="1620" spans="1:10" x14ac:dyDescent="0.3">
      <c r="A1620" s="11" t="s">
        <v>1629</v>
      </c>
      <c r="B1620" s="12">
        <v>20.61</v>
      </c>
      <c r="C1620" s="12" t="str" cm="1">
        <f t="array" ref="C1620">_xlfn.IFS(Medical_Examinations!$B1620&gt;=30,"Obesity",Medical_Examinations!$B1620&gt;=25,"Overweight",Medical_Examinations!$B1620&gt;=18.5,"Normal Weight",TRUE,"Underweight")</f>
        <v>Normal Weight</v>
      </c>
      <c r="D1620" s="12">
        <v>6.89</v>
      </c>
      <c r="E1620" s="12" t="str" cm="1">
        <f t="array" ref="E1620">_xlfn.IFS(Medical_Examinations!$D1620&gt;6.5,"Diabetes",Medical_Examinations!$D1620&gt;5.7,"Prediabetes",TRUE,"Normal")</f>
        <v>Diabetes</v>
      </c>
      <c r="F1620" s="12" t="s">
        <v>9</v>
      </c>
      <c r="G1620" s="12" t="s">
        <v>9</v>
      </c>
      <c r="H1620" s="12" t="s">
        <v>9</v>
      </c>
      <c r="I1620" s="12">
        <v>0</v>
      </c>
      <c r="J1620" s="13" t="s">
        <v>9</v>
      </c>
    </row>
    <row r="1621" spans="1:10" x14ac:dyDescent="0.3">
      <c r="A1621" s="14" t="s">
        <v>1630</v>
      </c>
      <c r="B1621" s="15">
        <v>15.99</v>
      </c>
      <c r="C1621" s="15" t="str" cm="1">
        <f t="array" ref="C1621">_xlfn.IFS(Medical_Examinations!$B1621&gt;=30,"Obesity",Medical_Examinations!$B1621&gt;=25,"Overweight",Medical_Examinations!$B1621&gt;=18.5,"Normal Weight",TRUE,"Underweight")</f>
        <v>Underweight</v>
      </c>
      <c r="D1621" s="15">
        <v>4.57</v>
      </c>
      <c r="E1621" s="15" t="str" cm="1">
        <f t="array" ref="E1621">_xlfn.IFS(Medical_Examinations!$D1621&gt;6.5,"Diabetes",Medical_Examinations!$D1621&gt;5.7,"Prediabetes",TRUE,"Normal")</f>
        <v>Normal</v>
      </c>
      <c r="F1621" s="15" t="s">
        <v>10</v>
      </c>
      <c r="G1621" s="15" t="s">
        <v>9</v>
      </c>
      <c r="H1621" s="15" t="s">
        <v>19</v>
      </c>
      <c r="I1621" s="15">
        <v>1</v>
      </c>
      <c r="J1621" s="16" t="s">
        <v>9</v>
      </c>
    </row>
    <row r="1622" spans="1:10" x14ac:dyDescent="0.3">
      <c r="A1622" s="11" t="s">
        <v>1631</v>
      </c>
      <c r="B1622" s="12">
        <v>33.155000000000001</v>
      </c>
      <c r="C1622" s="12" t="str" cm="1">
        <f t="array" ref="C1622">_xlfn.IFS(Medical_Examinations!$B1622&gt;=30,"Obesity",Medical_Examinations!$B1622&gt;=25,"Overweight",Medical_Examinations!$B1622&gt;=18.5,"Normal Weight",TRUE,"Underweight")</f>
        <v>Obesity</v>
      </c>
      <c r="D1622" s="12">
        <v>4.32</v>
      </c>
      <c r="E1622" s="12" t="str" cm="1">
        <f t="array" ref="E1622">_xlfn.IFS(Medical_Examinations!$D1622&gt;6.5,"Diabetes",Medical_Examinations!$D1622&gt;5.7,"Prediabetes",TRUE,"Normal")</f>
        <v>Normal</v>
      </c>
      <c r="F1622" s="12" t="s">
        <v>9</v>
      </c>
      <c r="G1622" s="12" t="s">
        <v>9</v>
      </c>
      <c r="H1622" s="12" t="s">
        <v>9</v>
      </c>
      <c r="I1622" s="12">
        <v>0</v>
      </c>
      <c r="J1622" s="13" t="s">
        <v>9</v>
      </c>
    </row>
    <row r="1623" spans="1:10" x14ac:dyDescent="0.3">
      <c r="A1623" s="14" t="s">
        <v>1632</v>
      </c>
      <c r="B1623" s="15">
        <v>26.22</v>
      </c>
      <c r="C1623" s="15" t="str" cm="1">
        <f t="array" ref="C1623">_xlfn.IFS(Medical_Examinations!$B1623&gt;=30,"Obesity",Medical_Examinations!$B1623&gt;=25,"Overweight",Medical_Examinations!$B1623&gt;=18.5,"Normal Weight",TRUE,"Underweight")</f>
        <v>Overweight</v>
      </c>
      <c r="D1623" s="15">
        <v>5.57</v>
      </c>
      <c r="E1623" s="15" t="str" cm="1">
        <f t="array" ref="E1623">_xlfn.IFS(Medical_Examinations!$D1623&gt;6.5,"Diabetes",Medical_Examinations!$D1623&gt;5.7,"Prediabetes",TRUE,"Normal")</f>
        <v>Normal</v>
      </c>
      <c r="F1623" s="15" t="s">
        <v>10</v>
      </c>
      <c r="G1623" s="15" t="s">
        <v>9</v>
      </c>
      <c r="H1623" s="15" t="s">
        <v>19</v>
      </c>
      <c r="I1623" s="15">
        <v>1</v>
      </c>
      <c r="J1623" s="16" t="s">
        <v>9</v>
      </c>
    </row>
    <row r="1624" spans="1:10" x14ac:dyDescent="0.3">
      <c r="A1624" s="11" t="s">
        <v>1633</v>
      </c>
      <c r="B1624" s="12">
        <v>21.85</v>
      </c>
      <c r="C1624" s="12" t="str" cm="1">
        <f t="array" ref="C1624">_xlfn.IFS(Medical_Examinations!$B1624&gt;=30,"Obesity",Medical_Examinations!$B1624&gt;=25,"Overweight",Medical_Examinations!$B1624&gt;=18.5,"Normal Weight",TRUE,"Underweight")</f>
        <v>Normal Weight</v>
      </c>
      <c r="D1624" s="12">
        <v>5.26</v>
      </c>
      <c r="E1624" s="12" t="str" cm="1">
        <f t="array" ref="E1624">_xlfn.IFS(Medical_Examinations!$D1624&gt;6.5,"Diabetes",Medical_Examinations!$D1624&gt;5.7,"Prediabetes",TRUE,"Normal")</f>
        <v>Normal</v>
      </c>
      <c r="F1624" s="12" t="s">
        <v>10</v>
      </c>
      <c r="G1624" s="12" t="s">
        <v>9</v>
      </c>
      <c r="H1624" s="12" t="s">
        <v>19</v>
      </c>
      <c r="I1624" s="12">
        <v>1</v>
      </c>
      <c r="J1624" s="13" t="s">
        <v>9</v>
      </c>
    </row>
    <row r="1625" spans="1:10" x14ac:dyDescent="0.3">
      <c r="A1625" s="14" t="s">
        <v>1634</v>
      </c>
      <c r="B1625" s="15">
        <v>30.495000000000001</v>
      </c>
      <c r="C1625" s="15" t="str" cm="1">
        <f t="array" ref="C1625">_xlfn.IFS(Medical_Examinations!$B1625&gt;=30,"Obesity",Medical_Examinations!$B1625&gt;=25,"Overweight",Medical_Examinations!$B1625&gt;=18.5,"Normal Weight",TRUE,"Underweight")</f>
        <v>Obesity</v>
      </c>
      <c r="D1625" s="15">
        <v>6.25</v>
      </c>
      <c r="E1625" s="15" t="str" cm="1">
        <f t="array" ref="E1625">_xlfn.IFS(Medical_Examinations!$D1625&gt;6.5,"Diabetes",Medical_Examinations!$D1625&gt;5.7,"Prediabetes",TRUE,"Normal")</f>
        <v>Prediabetes</v>
      </c>
      <c r="F1625" s="15" t="s">
        <v>9</v>
      </c>
      <c r="G1625" s="15" t="s">
        <v>9</v>
      </c>
      <c r="H1625" s="15" t="s">
        <v>9</v>
      </c>
      <c r="I1625" s="15">
        <v>0</v>
      </c>
      <c r="J1625" s="16" t="s">
        <v>9</v>
      </c>
    </row>
    <row r="1626" spans="1:10" x14ac:dyDescent="0.3">
      <c r="A1626" s="11" t="s">
        <v>1635</v>
      </c>
      <c r="B1626" s="12">
        <v>34.104999999999997</v>
      </c>
      <c r="C1626" s="12" t="str" cm="1">
        <f t="array" ref="C1626">_xlfn.IFS(Medical_Examinations!$B1626&gt;=30,"Obesity",Medical_Examinations!$B1626&gt;=25,"Overweight",Medical_Examinations!$B1626&gt;=18.5,"Normal Weight",TRUE,"Underweight")</f>
        <v>Obesity</v>
      </c>
      <c r="D1626" s="12">
        <v>5.67</v>
      </c>
      <c r="E1626" s="12" t="str" cm="1">
        <f t="array" ref="E1626">_xlfn.IFS(Medical_Examinations!$D1626&gt;6.5,"Diabetes",Medical_Examinations!$D1626&gt;5.7,"Prediabetes",TRUE,"Normal")</f>
        <v>Normal</v>
      </c>
      <c r="F1626" s="12" t="s">
        <v>10</v>
      </c>
      <c r="G1626" s="12" t="s">
        <v>9</v>
      </c>
      <c r="H1626" s="12" t="s">
        <v>9</v>
      </c>
      <c r="I1626" s="12">
        <v>0</v>
      </c>
      <c r="J1626" s="13" t="s">
        <v>9</v>
      </c>
    </row>
    <row r="1627" spans="1:10" x14ac:dyDescent="0.3">
      <c r="A1627" s="14" t="s">
        <v>1636</v>
      </c>
      <c r="B1627" s="15">
        <v>32.770000000000003</v>
      </c>
      <c r="C1627" s="15" t="str" cm="1">
        <f t="array" ref="C1627">_xlfn.IFS(Medical_Examinations!$B1627&gt;=30,"Obesity",Medical_Examinations!$B1627&gt;=25,"Overweight",Medical_Examinations!$B1627&gt;=18.5,"Normal Weight",TRUE,"Underweight")</f>
        <v>Obesity</v>
      </c>
      <c r="D1627" s="15">
        <v>4.42</v>
      </c>
      <c r="E1627" s="15" t="str" cm="1">
        <f t="array" ref="E1627">_xlfn.IFS(Medical_Examinations!$D1627&gt;6.5,"Diabetes",Medical_Examinations!$D1627&gt;5.7,"Prediabetes",TRUE,"Normal")</f>
        <v>Normal</v>
      </c>
      <c r="F1627" s="15" t="s">
        <v>10</v>
      </c>
      <c r="G1627" s="15" t="s">
        <v>9</v>
      </c>
      <c r="H1627" s="15" t="s">
        <v>9</v>
      </c>
      <c r="I1627" s="15">
        <v>1</v>
      </c>
      <c r="J1627" s="16" t="s">
        <v>9</v>
      </c>
    </row>
    <row r="1628" spans="1:10" x14ac:dyDescent="0.3">
      <c r="A1628" s="11" t="s">
        <v>1637</v>
      </c>
      <c r="B1628" s="12">
        <v>16.850000000000001</v>
      </c>
      <c r="C1628" s="12" t="str" cm="1">
        <f t="array" ref="C1628">_xlfn.IFS(Medical_Examinations!$B1628&gt;=30,"Obesity",Medical_Examinations!$B1628&gt;=25,"Overweight",Medical_Examinations!$B1628&gt;=18.5,"Normal Weight",TRUE,"Underweight")</f>
        <v>Underweight</v>
      </c>
      <c r="D1628" s="12">
        <v>11.75</v>
      </c>
      <c r="E1628" s="12" t="str" cm="1">
        <f t="array" ref="E1628">_xlfn.IFS(Medical_Examinations!$D1628&gt;6.5,"Diabetes",Medical_Examinations!$D1628&gt;5.7,"Prediabetes",TRUE,"Normal")</f>
        <v>Diabetes</v>
      </c>
      <c r="F1628" s="12" t="s">
        <v>10</v>
      </c>
      <c r="G1628" s="12" t="s">
        <v>9</v>
      </c>
      <c r="H1628" s="12" t="s">
        <v>9</v>
      </c>
      <c r="I1628" s="12">
        <v>2</v>
      </c>
      <c r="J1628" s="13" t="s">
        <v>9</v>
      </c>
    </row>
    <row r="1629" spans="1:10" x14ac:dyDescent="0.3">
      <c r="A1629" s="14" t="s">
        <v>1638</v>
      </c>
      <c r="B1629" s="15">
        <v>34.700000000000003</v>
      </c>
      <c r="C1629" s="15" t="str" cm="1">
        <f t="array" ref="C1629">_xlfn.IFS(Medical_Examinations!$B1629&gt;=30,"Obesity",Medical_Examinations!$B1629&gt;=25,"Overweight",Medical_Examinations!$B1629&gt;=18.5,"Normal Weight",TRUE,"Underweight")</f>
        <v>Obesity</v>
      </c>
      <c r="D1629" s="15">
        <v>6.06</v>
      </c>
      <c r="E1629" s="15" t="str" cm="1">
        <f t="array" ref="E1629">_xlfn.IFS(Medical_Examinations!$D1629&gt;6.5,"Diabetes",Medical_Examinations!$D1629&gt;5.7,"Prediabetes",TRUE,"Normal")</f>
        <v>Prediabetes</v>
      </c>
      <c r="F1629" s="15" t="s">
        <v>9</v>
      </c>
      <c r="G1629" s="15" t="s">
        <v>9</v>
      </c>
      <c r="H1629" s="15" t="s">
        <v>9</v>
      </c>
      <c r="I1629" s="15">
        <v>1</v>
      </c>
      <c r="J1629" s="16" t="s">
        <v>9</v>
      </c>
    </row>
    <row r="1630" spans="1:10" x14ac:dyDescent="0.3">
      <c r="A1630" s="11" t="s">
        <v>1639</v>
      </c>
      <c r="B1630" s="12">
        <v>37.049999999999997</v>
      </c>
      <c r="C1630" s="12" t="str" cm="1">
        <f t="array" ref="C1630">_xlfn.IFS(Medical_Examinations!$B1630&gt;=30,"Obesity",Medical_Examinations!$B1630&gt;=25,"Overweight",Medical_Examinations!$B1630&gt;=18.5,"Normal Weight",TRUE,"Underweight")</f>
        <v>Obesity</v>
      </c>
      <c r="D1630" s="12">
        <v>5.48</v>
      </c>
      <c r="E1630" s="12" t="str" cm="1">
        <f t="array" ref="E1630">_xlfn.IFS(Medical_Examinations!$D1630&gt;6.5,"Diabetes",Medical_Examinations!$D1630&gt;5.7,"Prediabetes",TRUE,"Normal")</f>
        <v>Normal</v>
      </c>
      <c r="F1630" s="12" t="s">
        <v>9</v>
      </c>
      <c r="G1630" s="12" t="s">
        <v>9</v>
      </c>
      <c r="H1630" s="12" t="s">
        <v>9</v>
      </c>
      <c r="I1630" s="12">
        <v>1</v>
      </c>
      <c r="J1630" s="13" t="s">
        <v>9</v>
      </c>
    </row>
    <row r="1631" spans="1:10" x14ac:dyDescent="0.3">
      <c r="A1631" s="14" t="s">
        <v>1640</v>
      </c>
      <c r="B1631" s="15">
        <v>18.78</v>
      </c>
      <c r="C1631" s="15" t="str" cm="1">
        <f t="array" ref="C1631">_xlfn.IFS(Medical_Examinations!$B1631&gt;=30,"Obesity",Medical_Examinations!$B1631&gt;=25,"Overweight",Medical_Examinations!$B1631&gt;=18.5,"Normal Weight",TRUE,"Underweight")</f>
        <v>Normal Weight</v>
      </c>
      <c r="D1631" s="15">
        <v>4.45</v>
      </c>
      <c r="E1631" s="15" t="str" cm="1">
        <f t="array" ref="E1631">_xlfn.IFS(Medical_Examinations!$D1631&gt;6.5,"Diabetes",Medical_Examinations!$D1631&gt;5.7,"Prediabetes",TRUE,"Normal")</f>
        <v>Normal</v>
      </c>
      <c r="F1631" s="15" t="s">
        <v>9</v>
      </c>
      <c r="G1631" s="15" t="s">
        <v>9</v>
      </c>
      <c r="H1631" s="15" t="s">
        <v>19</v>
      </c>
      <c r="I1631" s="15">
        <v>1</v>
      </c>
      <c r="J1631" s="16" t="s">
        <v>9</v>
      </c>
    </row>
    <row r="1632" spans="1:10" x14ac:dyDescent="0.3">
      <c r="A1632" s="11" t="s">
        <v>1641</v>
      </c>
      <c r="B1632" s="12">
        <v>28.024999999999999</v>
      </c>
      <c r="C1632" s="12" t="str" cm="1">
        <f t="array" ref="C1632">_xlfn.IFS(Medical_Examinations!$B1632&gt;=30,"Obesity",Medical_Examinations!$B1632&gt;=25,"Overweight",Medical_Examinations!$B1632&gt;=18.5,"Normal Weight",TRUE,"Underweight")</f>
        <v>Overweight</v>
      </c>
      <c r="D1632" s="12">
        <v>5</v>
      </c>
      <c r="E1632" s="12" t="str" cm="1">
        <f t="array" ref="E1632">_xlfn.IFS(Medical_Examinations!$D1632&gt;6.5,"Diabetes",Medical_Examinations!$D1632&gt;5.7,"Prediabetes",TRUE,"Normal")</f>
        <v>Normal</v>
      </c>
      <c r="F1632" s="12" t="s">
        <v>9</v>
      </c>
      <c r="G1632" s="12" t="s">
        <v>9</v>
      </c>
      <c r="H1632" s="12" t="s">
        <v>9</v>
      </c>
      <c r="I1632" s="12">
        <v>1</v>
      </c>
      <c r="J1632" s="13" t="s">
        <v>9</v>
      </c>
    </row>
    <row r="1633" spans="1:10" x14ac:dyDescent="0.3">
      <c r="A1633" s="14" t="s">
        <v>1642</v>
      </c>
      <c r="B1633" s="15">
        <v>35.090000000000003</v>
      </c>
      <c r="C1633" s="15" t="str" cm="1">
        <f t="array" ref="C1633">_xlfn.IFS(Medical_Examinations!$B1633&gt;=30,"Obesity",Medical_Examinations!$B1633&gt;=25,"Overweight",Medical_Examinations!$B1633&gt;=18.5,"Normal Weight",TRUE,"Underweight")</f>
        <v>Obesity</v>
      </c>
      <c r="D1633" s="15">
        <v>5.84</v>
      </c>
      <c r="E1633" s="15" t="str" cm="1">
        <f t="array" ref="E1633">_xlfn.IFS(Medical_Examinations!$D1633&gt;6.5,"Diabetes",Medical_Examinations!$D1633&gt;5.7,"Prediabetes",TRUE,"Normal")</f>
        <v>Prediabetes</v>
      </c>
      <c r="F1633" s="15" t="s">
        <v>9</v>
      </c>
      <c r="G1633" s="15" t="s">
        <v>9</v>
      </c>
      <c r="H1633" s="15" t="s">
        <v>9</v>
      </c>
      <c r="I1633" s="15">
        <v>0</v>
      </c>
      <c r="J1633" s="16" t="s">
        <v>9</v>
      </c>
    </row>
    <row r="1634" spans="1:10" x14ac:dyDescent="0.3">
      <c r="A1634" s="11" t="s">
        <v>1643</v>
      </c>
      <c r="B1634" s="12">
        <v>34.42</v>
      </c>
      <c r="C1634" s="12" t="str" cm="1">
        <f t="array" ref="C1634">_xlfn.IFS(Medical_Examinations!$B1634&gt;=30,"Obesity",Medical_Examinations!$B1634&gt;=25,"Overweight",Medical_Examinations!$B1634&gt;=18.5,"Normal Weight",TRUE,"Underweight")</f>
        <v>Obesity</v>
      </c>
      <c r="D1634" s="12">
        <v>5.21</v>
      </c>
      <c r="E1634" s="12" t="str" cm="1">
        <f t="array" ref="E1634">_xlfn.IFS(Medical_Examinations!$D1634&gt;6.5,"Diabetes",Medical_Examinations!$D1634&gt;5.7,"Prediabetes",TRUE,"Normal")</f>
        <v>Normal</v>
      </c>
      <c r="F1634" s="12" t="s">
        <v>10</v>
      </c>
      <c r="G1634" s="12" t="s">
        <v>9</v>
      </c>
      <c r="H1634" s="12" t="s">
        <v>9</v>
      </c>
      <c r="I1634" s="12">
        <v>0</v>
      </c>
      <c r="J1634" s="13" t="s">
        <v>9</v>
      </c>
    </row>
    <row r="1635" spans="1:10" x14ac:dyDescent="0.3">
      <c r="A1635" s="14" t="s">
        <v>1644</v>
      </c>
      <c r="B1635" s="15">
        <v>29.4</v>
      </c>
      <c r="C1635" s="15" t="str" cm="1">
        <f t="array" ref="C1635">_xlfn.IFS(Medical_Examinations!$B1635&gt;=30,"Obesity",Medical_Examinations!$B1635&gt;=25,"Overweight",Medical_Examinations!$B1635&gt;=18.5,"Normal Weight",TRUE,"Underweight")</f>
        <v>Overweight</v>
      </c>
      <c r="D1635" s="15">
        <v>4.26</v>
      </c>
      <c r="E1635" s="15" t="str" cm="1">
        <f t="array" ref="E1635">_xlfn.IFS(Medical_Examinations!$D1635&gt;6.5,"Diabetes",Medical_Examinations!$D1635&gt;5.7,"Prediabetes",TRUE,"Normal")</f>
        <v>Normal</v>
      </c>
      <c r="F1635" s="15" t="s">
        <v>9</v>
      </c>
      <c r="G1635" s="15" t="s">
        <v>9</v>
      </c>
      <c r="H1635" s="15" t="s">
        <v>9</v>
      </c>
      <c r="I1635" s="15">
        <v>0</v>
      </c>
      <c r="J1635" s="16" t="s">
        <v>9</v>
      </c>
    </row>
    <row r="1636" spans="1:10" x14ac:dyDescent="0.3">
      <c r="A1636" s="11" t="s">
        <v>1645</v>
      </c>
      <c r="B1636" s="12">
        <v>21.31</v>
      </c>
      <c r="C1636" s="12" t="str" cm="1">
        <f t="array" ref="C1636">_xlfn.IFS(Medical_Examinations!$B1636&gt;=30,"Obesity",Medical_Examinations!$B1636&gt;=25,"Overweight",Medical_Examinations!$B1636&gt;=18.5,"Normal Weight",TRUE,"Underweight")</f>
        <v>Normal Weight</v>
      </c>
      <c r="D1636" s="12">
        <v>4.17</v>
      </c>
      <c r="E1636" s="12" t="str" cm="1">
        <f t="array" ref="E1636">_xlfn.IFS(Medical_Examinations!$D1636&gt;6.5,"Diabetes",Medical_Examinations!$D1636&gt;5.7,"Prediabetes",TRUE,"Normal")</f>
        <v>Normal</v>
      </c>
      <c r="F1636" s="12" t="s">
        <v>9</v>
      </c>
      <c r="G1636" s="12" t="s">
        <v>9</v>
      </c>
      <c r="H1636" s="12" t="s">
        <v>9</v>
      </c>
      <c r="I1636" s="12">
        <v>0</v>
      </c>
      <c r="J1636" s="13" t="s">
        <v>9</v>
      </c>
    </row>
    <row r="1637" spans="1:10" x14ac:dyDescent="0.3">
      <c r="A1637" s="14" t="s">
        <v>1646</v>
      </c>
      <c r="B1637" s="15">
        <v>19.559999999999999</v>
      </c>
      <c r="C1637" s="15" t="str" cm="1">
        <f t="array" ref="C1637">_xlfn.IFS(Medical_Examinations!$B1637&gt;=30,"Obesity",Medical_Examinations!$B1637&gt;=25,"Overweight",Medical_Examinations!$B1637&gt;=18.5,"Normal Weight",TRUE,"Underweight")</f>
        <v>Normal Weight</v>
      </c>
      <c r="D1637" s="15">
        <v>11.96</v>
      </c>
      <c r="E1637" s="15" t="str" cm="1">
        <f t="array" ref="E1637">_xlfn.IFS(Medical_Examinations!$D1637&gt;6.5,"Diabetes",Medical_Examinations!$D1637&gt;5.7,"Prediabetes",TRUE,"Normal")</f>
        <v>Diabetes</v>
      </c>
      <c r="F1637" s="15" t="s">
        <v>9</v>
      </c>
      <c r="G1637" s="15" t="s">
        <v>9</v>
      </c>
      <c r="H1637" s="15" t="s">
        <v>9</v>
      </c>
      <c r="I1637" s="15">
        <v>0</v>
      </c>
      <c r="J1637" s="16" t="s">
        <v>9</v>
      </c>
    </row>
    <row r="1638" spans="1:10" x14ac:dyDescent="0.3">
      <c r="A1638" s="11" t="s">
        <v>1647</v>
      </c>
      <c r="B1638" s="12">
        <v>37.335000000000001</v>
      </c>
      <c r="C1638" s="12" t="str" cm="1">
        <f t="array" ref="C1638">_xlfn.IFS(Medical_Examinations!$B1638&gt;=30,"Obesity",Medical_Examinations!$B1638&gt;=25,"Overweight",Medical_Examinations!$B1638&gt;=18.5,"Normal Weight",TRUE,"Underweight")</f>
        <v>Obesity</v>
      </c>
      <c r="D1638" s="12">
        <v>6.26</v>
      </c>
      <c r="E1638" s="12" t="str" cm="1">
        <f t="array" ref="E1638">_xlfn.IFS(Medical_Examinations!$D1638&gt;6.5,"Diabetes",Medical_Examinations!$D1638&gt;5.7,"Prediabetes",TRUE,"Normal")</f>
        <v>Prediabetes</v>
      </c>
      <c r="F1638" s="12" t="s">
        <v>10</v>
      </c>
      <c r="G1638" s="12" t="s">
        <v>9</v>
      </c>
      <c r="H1638" s="12" t="s">
        <v>9</v>
      </c>
      <c r="I1638" s="12">
        <v>1</v>
      </c>
      <c r="J1638" s="13" t="s">
        <v>9</v>
      </c>
    </row>
    <row r="1639" spans="1:10" x14ac:dyDescent="0.3">
      <c r="A1639" s="14" t="s">
        <v>1648</v>
      </c>
      <c r="B1639" s="15">
        <v>19.53</v>
      </c>
      <c r="C1639" s="15" t="str" cm="1">
        <f t="array" ref="C1639">_xlfn.IFS(Medical_Examinations!$B1639&gt;=30,"Obesity",Medical_Examinations!$B1639&gt;=25,"Overweight",Medical_Examinations!$B1639&gt;=18.5,"Normal Weight",TRUE,"Underweight")</f>
        <v>Normal Weight</v>
      </c>
      <c r="D1639" s="15">
        <v>11.68</v>
      </c>
      <c r="E1639" s="15" t="str" cm="1">
        <f t="array" ref="E1639">_xlfn.IFS(Medical_Examinations!$D1639&gt;6.5,"Diabetes",Medical_Examinations!$D1639&gt;5.7,"Prediabetes",TRUE,"Normal")</f>
        <v>Diabetes</v>
      </c>
      <c r="F1639" s="15" t="s">
        <v>9</v>
      </c>
      <c r="G1639" s="15" t="s">
        <v>9</v>
      </c>
      <c r="H1639" s="15" t="s">
        <v>9</v>
      </c>
      <c r="I1639" s="15">
        <v>0</v>
      </c>
      <c r="J1639" s="16" t="s">
        <v>9</v>
      </c>
    </row>
    <row r="1640" spans="1:10" x14ac:dyDescent="0.3">
      <c r="A1640" s="11" t="s">
        <v>1649</v>
      </c>
      <c r="B1640" s="12">
        <v>34.1</v>
      </c>
      <c r="C1640" s="12" t="str" cm="1">
        <f t="array" ref="C1640">_xlfn.IFS(Medical_Examinations!$B1640&gt;=30,"Obesity",Medical_Examinations!$B1640&gt;=25,"Overweight",Medical_Examinations!$B1640&gt;=18.5,"Normal Weight",TRUE,"Underweight")</f>
        <v>Obesity</v>
      </c>
      <c r="D1640" s="12">
        <v>5.16</v>
      </c>
      <c r="E1640" s="12" t="str" cm="1">
        <f t="array" ref="E1640">_xlfn.IFS(Medical_Examinations!$D1640&gt;6.5,"Diabetes",Medical_Examinations!$D1640&gt;5.7,"Prediabetes",TRUE,"Normal")</f>
        <v>Normal</v>
      </c>
      <c r="F1640" s="12" t="s">
        <v>9</v>
      </c>
      <c r="G1640" s="12" t="s">
        <v>9</v>
      </c>
      <c r="H1640" s="12" t="s">
        <v>9</v>
      </c>
      <c r="I1640" s="12">
        <v>0</v>
      </c>
      <c r="J1640" s="13" t="s">
        <v>9</v>
      </c>
    </row>
    <row r="1641" spans="1:10" x14ac:dyDescent="0.3">
      <c r="A1641" s="14" t="s">
        <v>1650</v>
      </c>
      <c r="B1641" s="15">
        <v>16.5</v>
      </c>
      <c r="C1641" s="15" t="str" cm="1">
        <f t="array" ref="C1641">_xlfn.IFS(Medical_Examinations!$B1641&gt;=30,"Obesity",Medical_Examinations!$B1641&gt;=25,"Overweight",Medical_Examinations!$B1641&gt;=18.5,"Normal Weight",TRUE,"Underweight")</f>
        <v>Underweight</v>
      </c>
      <c r="D1641" s="15">
        <v>6.9</v>
      </c>
      <c r="E1641" s="15" t="str" cm="1">
        <f t="array" ref="E1641">_xlfn.IFS(Medical_Examinations!$D1641&gt;6.5,"Diabetes",Medical_Examinations!$D1641&gt;5.7,"Prediabetes",TRUE,"Normal")</f>
        <v>Diabetes</v>
      </c>
      <c r="F1641" s="15" t="s">
        <v>10</v>
      </c>
      <c r="G1641" s="15" t="s">
        <v>9</v>
      </c>
      <c r="H1641" s="15" t="s">
        <v>9</v>
      </c>
      <c r="I1641" s="15">
        <v>2</v>
      </c>
      <c r="J1641" s="16" t="s">
        <v>9</v>
      </c>
    </row>
    <row r="1642" spans="1:10" x14ac:dyDescent="0.3">
      <c r="A1642" s="11" t="s">
        <v>1651</v>
      </c>
      <c r="B1642" s="12">
        <v>30.69</v>
      </c>
      <c r="C1642" s="12" t="str" cm="1">
        <f t="array" ref="C1642">_xlfn.IFS(Medical_Examinations!$B1642&gt;=30,"Obesity",Medical_Examinations!$B1642&gt;=25,"Overweight",Medical_Examinations!$B1642&gt;=18.5,"Normal Weight",TRUE,"Underweight")</f>
        <v>Obesity</v>
      </c>
      <c r="D1642" s="12">
        <v>4.83</v>
      </c>
      <c r="E1642" s="12" t="str" cm="1">
        <f t="array" ref="E1642">_xlfn.IFS(Medical_Examinations!$D1642&gt;6.5,"Diabetes",Medical_Examinations!$D1642&gt;5.7,"Prediabetes",TRUE,"Normal")</f>
        <v>Normal</v>
      </c>
      <c r="F1642" s="12" t="s">
        <v>9</v>
      </c>
      <c r="G1642" s="12" t="s">
        <v>9</v>
      </c>
      <c r="H1642" s="12" t="s">
        <v>9</v>
      </c>
      <c r="I1642" s="12">
        <v>1</v>
      </c>
      <c r="J1642" s="13" t="s">
        <v>9</v>
      </c>
    </row>
    <row r="1643" spans="1:10" x14ac:dyDescent="0.3">
      <c r="A1643" s="14" t="s">
        <v>1652</v>
      </c>
      <c r="B1643" s="15">
        <v>28.93</v>
      </c>
      <c r="C1643" s="15" t="str" cm="1">
        <f t="array" ref="C1643">_xlfn.IFS(Medical_Examinations!$B1643&gt;=30,"Obesity",Medical_Examinations!$B1643&gt;=25,"Overweight",Medical_Examinations!$B1643&gt;=18.5,"Normal Weight",TRUE,"Underweight")</f>
        <v>Overweight</v>
      </c>
      <c r="D1643" s="15">
        <v>4.87</v>
      </c>
      <c r="E1643" s="15" t="str" cm="1">
        <f t="array" ref="E1643">_xlfn.IFS(Medical_Examinations!$D1643&gt;6.5,"Diabetes",Medical_Examinations!$D1643&gt;5.7,"Prediabetes",TRUE,"Normal")</f>
        <v>Normal</v>
      </c>
      <c r="F1643" s="15" t="s">
        <v>9</v>
      </c>
      <c r="G1643" s="15" t="s">
        <v>9</v>
      </c>
      <c r="H1643" s="15" t="s">
        <v>9</v>
      </c>
      <c r="I1643" s="15">
        <v>1</v>
      </c>
      <c r="J1643" s="16" t="s">
        <v>9</v>
      </c>
    </row>
    <row r="1644" spans="1:10" x14ac:dyDescent="0.3">
      <c r="A1644" s="11" t="s">
        <v>1653</v>
      </c>
      <c r="B1644" s="12">
        <v>38.9</v>
      </c>
      <c r="C1644" s="12" t="str" cm="1">
        <f t="array" ref="C1644">_xlfn.IFS(Medical_Examinations!$B1644&gt;=30,"Obesity",Medical_Examinations!$B1644&gt;=25,"Overweight",Medical_Examinations!$B1644&gt;=18.5,"Normal Weight",TRUE,"Underweight")</f>
        <v>Obesity</v>
      </c>
      <c r="D1644" s="12">
        <v>4.28</v>
      </c>
      <c r="E1644" s="12" t="str" cm="1">
        <f t="array" ref="E1644">_xlfn.IFS(Medical_Examinations!$D1644&gt;6.5,"Diabetes",Medical_Examinations!$D1644&gt;5.7,"Prediabetes",TRUE,"Normal")</f>
        <v>Normal</v>
      </c>
      <c r="F1644" s="12" t="s">
        <v>9</v>
      </c>
      <c r="G1644" s="12" t="s">
        <v>9</v>
      </c>
      <c r="H1644" s="12" t="s">
        <v>9</v>
      </c>
      <c r="I1644" s="12">
        <v>0</v>
      </c>
      <c r="J1644" s="13" t="s">
        <v>9</v>
      </c>
    </row>
    <row r="1645" spans="1:10" x14ac:dyDescent="0.3">
      <c r="A1645" s="14" t="s">
        <v>1654</v>
      </c>
      <c r="B1645" s="15">
        <v>26.9</v>
      </c>
      <c r="C1645" s="15" t="str" cm="1">
        <f t="array" ref="C1645">_xlfn.IFS(Medical_Examinations!$B1645&gt;=30,"Obesity",Medical_Examinations!$B1645&gt;=25,"Overweight",Medical_Examinations!$B1645&gt;=18.5,"Normal Weight",TRUE,"Underweight")</f>
        <v>Overweight</v>
      </c>
      <c r="D1645" s="15">
        <v>4.07</v>
      </c>
      <c r="E1645" s="15" t="str" cm="1">
        <f t="array" ref="E1645">_xlfn.IFS(Medical_Examinations!$D1645&gt;6.5,"Diabetes",Medical_Examinations!$D1645&gt;5.7,"Prediabetes",TRUE,"Normal")</f>
        <v>Normal</v>
      </c>
      <c r="F1645" s="15" t="s">
        <v>9</v>
      </c>
      <c r="G1645" s="15" t="s">
        <v>9</v>
      </c>
      <c r="H1645" s="15" t="s">
        <v>9</v>
      </c>
      <c r="I1645" s="15">
        <v>0</v>
      </c>
      <c r="J1645" s="16" t="s">
        <v>9</v>
      </c>
    </row>
    <row r="1646" spans="1:10" x14ac:dyDescent="0.3">
      <c r="A1646" s="11" t="s">
        <v>1655</v>
      </c>
      <c r="B1646" s="12">
        <v>24.86</v>
      </c>
      <c r="C1646" s="12" t="str" cm="1">
        <f t="array" ref="C1646">_xlfn.IFS(Medical_Examinations!$B1646&gt;=30,"Obesity",Medical_Examinations!$B1646&gt;=25,"Overweight",Medical_Examinations!$B1646&gt;=18.5,"Normal Weight",TRUE,"Underweight")</f>
        <v>Normal Weight</v>
      </c>
      <c r="D1646" s="12">
        <v>6.23</v>
      </c>
      <c r="E1646" s="12" t="str" cm="1">
        <f t="array" ref="E1646">_xlfn.IFS(Medical_Examinations!$D1646&gt;6.5,"Diabetes",Medical_Examinations!$D1646&gt;5.7,"Prediabetes",TRUE,"Normal")</f>
        <v>Prediabetes</v>
      </c>
      <c r="F1646" s="12" t="s">
        <v>9</v>
      </c>
      <c r="G1646" s="12" t="s">
        <v>9</v>
      </c>
      <c r="H1646" s="12" t="s">
        <v>9</v>
      </c>
      <c r="I1646" s="12">
        <v>0</v>
      </c>
      <c r="J1646" s="13" t="s">
        <v>9</v>
      </c>
    </row>
    <row r="1647" spans="1:10" x14ac:dyDescent="0.3">
      <c r="A1647" s="14" t="s">
        <v>1656</v>
      </c>
      <c r="B1647" s="15">
        <v>39.14</v>
      </c>
      <c r="C1647" s="15" t="str" cm="1">
        <f t="array" ref="C1647">_xlfn.IFS(Medical_Examinations!$B1647&gt;=30,"Obesity",Medical_Examinations!$B1647&gt;=25,"Overweight",Medical_Examinations!$B1647&gt;=18.5,"Normal Weight",TRUE,"Underweight")</f>
        <v>Obesity</v>
      </c>
      <c r="D1647" s="15">
        <v>6.24</v>
      </c>
      <c r="E1647" s="15" t="str" cm="1">
        <f t="array" ref="E1647">_xlfn.IFS(Medical_Examinations!$D1647&gt;6.5,"Diabetes",Medical_Examinations!$D1647&gt;5.7,"Prediabetes",TRUE,"Normal")</f>
        <v>Prediabetes</v>
      </c>
      <c r="F1647" s="15" t="s">
        <v>9</v>
      </c>
      <c r="G1647" s="15" t="s">
        <v>10</v>
      </c>
      <c r="H1647" s="15" t="s">
        <v>9</v>
      </c>
      <c r="I1647" s="15">
        <v>1</v>
      </c>
      <c r="J1647" s="16" t="s">
        <v>9</v>
      </c>
    </row>
    <row r="1648" spans="1:10" x14ac:dyDescent="0.3">
      <c r="A1648" s="11" t="s">
        <v>1657</v>
      </c>
      <c r="B1648" s="12">
        <v>39.799999999999997</v>
      </c>
      <c r="C1648" s="12" t="str" cm="1">
        <f t="array" ref="C1648">_xlfn.IFS(Medical_Examinations!$B1648&gt;=30,"Obesity",Medical_Examinations!$B1648&gt;=25,"Overweight",Medical_Examinations!$B1648&gt;=18.5,"Normal Weight",TRUE,"Underweight")</f>
        <v>Obesity</v>
      </c>
      <c r="D1648" s="12">
        <v>6.17</v>
      </c>
      <c r="E1648" s="12" t="str" cm="1">
        <f t="array" ref="E1648">_xlfn.IFS(Medical_Examinations!$D1648&gt;6.5,"Diabetes",Medical_Examinations!$D1648&gt;5.7,"Prediabetes",TRUE,"Normal")</f>
        <v>Prediabetes</v>
      </c>
      <c r="F1648" s="12" t="s">
        <v>9</v>
      </c>
      <c r="G1648" s="12" t="s">
        <v>9</v>
      </c>
      <c r="H1648" s="12" t="s">
        <v>19</v>
      </c>
      <c r="I1648" s="12">
        <v>1</v>
      </c>
      <c r="J1648" s="13" t="s">
        <v>9</v>
      </c>
    </row>
    <row r="1649" spans="1:10" x14ac:dyDescent="0.3">
      <c r="A1649" s="14" t="s">
        <v>1658</v>
      </c>
      <c r="B1649" s="15">
        <v>34.32</v>
      </c>
      <c r="C1649" s="15" t="str" cm="1">
        <f t="array" ref="C1649">_xlfn.IFS(Medical_Examinations!$B1649&gt;=30,"Obesity",Medical_Examinations!$B1649&gt;=25,"Overweight",Medical_Examinations!$B1649&gt;=18.5,"Normal Weight",TRUE,"Underweight")</f>
        <v>Obesity</v>
      </c>
      <c r="D1649" s="15">
        <v>5.16</v>
      </c>
      <c r="E1649" s="15" t="str" cm="1">
        <f t="array" ref="E1649">_xlfn.IFS(Medical_Examinations!$D1649&gt;6.5,"Diabetes",Medical_Examinations!$D1649&gt;5.7,"Prediabetes",TRUE,"Normal")</f>
        <v>Normal</v>
      </c>
      <c r="F1649" s="15" t="s">
        <v>9</v>
      </c>
      <c r="G1649" s="15" t="s">
        <v>9</v>
      </c>
      <c r="H1649" s="15" t="s">
        <v>9</v>
      </c>
      <c r="I1649" s="15">
        <v>1</v>
      </c>
      <c r="J1649" s="16" t="s">
        <v>9</v>
      </c>
    </row>
    <row r="1650" spans="1:10" x14ac:dyDescent="0.3">
      <c r="A1650" s="11" t="s">
        <v>1659</v>
      </c>
      <c r="B1650" s="12">
        <v>32.51</v>
      </c>
      <c r="C1650" s="12" t="str" cm="1">
        <f t="array" ref="C1650">_xlfn.IFS(Medical_Examinations!$B1650&gt;=30,"Obesity",Medical_Examinations!$B1650&gt;=25,"Overweight",Medical_Examinations!$B1650&gt;=18.5,"Normal Weight",TRUE,"Underweight")</f>
        <v>Obesity</v>
      </c>
      <c r="D1650" s="12">
        <v>4.3</v>
      </c>
      <c r="E1650" s="12" t="str" cm="1">
        <f t="array" ref="E1650">_xlfn.IFS(Medical_Examinations!$D1650&gt;6.5,"Diabetes",Medical_Examinations!$D1650&gt;5.7,"Prediabetes",TRUE,"Normal")</f>
        <v>Normal</v>
      </c>
      <c r="F1650" s="12" t="s">
        <v>9</v>
      </c>
      <c r="G1650" s="12" t="s">
        <v>9</v>
      </c>
      <c r="H1650" s="12" t="s">
        <v>9</v>
      </c>
      <c r="I1650" s="12">
        <v>0</v>
      </c>
      <c r="J1650" s="13" t="s">
        <v>9</v>
      </c>
    </row>
    <row r="1651" spans="1:10" x14ac:dyDescent="0.3">
      <c r="A1651" s="14" t="s">
        <v>1660</v>
      </c>
      <c r="B1651" s="15">
        <v>30.71</v>
      </c>
      <c r="C1651" s="15" t="str" cm="1">
        <f t="array" ref="C1651">_xlfn.IFS(Medical_Examinations!$B1651&gt;=30,"Obesity",Medical_Examinations!$B1651&gt;=25,"Overweight",Medical_Examinations!$B1651&gt;=18.5,"Normal Weight",TRUE,"Underweight")</f>
        <v>Obesity</v>
      </c>
      <c r="D1651" s="15">
        <v>6.14</v>
      </c>
      <c r="E1651" s="15" t="str" cm="1">
        <f t="array" ref="E1651">_xlfn.IFS(Medical_Examinations!$D1651&gt;6.5,"Diabetes",Medical_Examinations!$D1651&gt;5.7,"Prediabetes",TRUE,"Normal")</f>
        <v>Prediabetes</v>
      </c>
      <c r="F1651" s="15" t="s">
        <v>9</v>
      </c>
      <c r="G1651" s="15" t="s">
        <v>9</v>
      </c>
      <c r="H1651" s="15" t="s">
        <v>19</v>
      </c>
      <c r="I1651" s="15">
        <v>1</v>
      </c>
      <c r="J1651" s="16" t="s">
        <v>9</v>
      </c>
    </row>
    <row r="1652" spans="1:10" x14ac:dyDescent="0.3">
      <c r="A1652" s="11" t="s">
        <v>1661</v>
      </c>
      <c r="B1652" s="12">
        <v>28.9</v>
      </c>
      <c r="C1652" s="12" t="str" cm="1">
        <f t="array" ref="C1652">_xlfn.IFS(Medical_Examinations!$B1652&gt;=30,"Obesity",Medical_Examinations!$B1652&gt;=25,"Overweight",Medical_Examinations!$B1652&gt;=18.5,"Normal Weight",TRUE,"Underweight")</f>
        <v>Overweight</v>
      </c>
      <c r="D1652" s="12">
        <v>5.36</v>
      </c>
      <c r="E1652" s="12" t="str" cm="1">
        <f t="array" ref="E1652">_xlfn.IFS(Medical_Examinations!$D1652&gt;6.5,"Diabetes",Medical_Examinations!$D1652&gt;5.7,"Prediabetes",TRUE,"Normal")</f>
        <v>Normal</v>
      </c>
      <c r="F1652" s="12" t="s">
        <v>9</v>
      </c>
      <c r="G1652" s="12" t="s">
        <v>9</v>
      </c>
      <c r="H1652" s="12" t="s">
        <v>9</v>
      </c>
      <c r="I1652" s="12">
        <v>1</v>
      </c>
      <c r="J1652" s="13" t="s">
        <v>9</v>
      </c>
    </row>
    <row r="1653" spans="1:10" x14ac:dyDescent="0.3">
      <c r="A1653" s="14" t="s">
        <v>1662</v>
      </c>
      <c r="B1653" s="15">
        <v>36.19</v>
      </c>
      <c r="C1653" s="15" t="str" cm="1">
        <f t="array" ref="C1653">_xlfn.IFS(Medical_Examinations!$B1653&gt;=30,"Obesity",Medical_Examinations!$B1653&gt;=25,"Overweight",Medical_Examinations!$B1653&gt;=18.5,"Normal Weight",TRUE,"Underweight")</f>
        <v>Obesity</v>
      </c>
      <c r="D1653" s="15">
        <v>4.3</v>
      </c>
      <c r="E1653" s="15" t="str" cm="1">
        <f t="array" ref="E1653">_xlfn.IFS(Medical_Examinations!$D1653&gt;6.5,"Diabetes",Medical_Examinations!$D1653&gt;5.7,"Prediabetes",TRUE,"Normal")</f>
        <v>Normal</v>
      </c>
      <c r="F1653" s="15" t="s">
        <v>9</v>
      </c>
      <c r="G1653" s="15" t="s">
        <v>9</v>
      </c>
      <c r="H1653" s="15" t="s">
        <v>9</v>
      </c>
      <c r="I1653" s="15">
        <v>0</v>
      </c>
      <c r="J1653" s="16" t="s">
        <v>9</v>
      </c>
    </row>
    <row r="1654" spans="1:10" x14ac:dyDescent="0.3">
      <c r="A1654" s="11" t="s">
        <v>1663</v>
      </c>
      <c r="B1654" s="12">
        <v>29.6</v>
      </c>
      <c r="C1654" s="12" t="str" cm="1">
        <f t="array" ref="C1654">_xlfn.IFS(Medical_Examinations!$B1654&gt;=30,"Obesity",Medical_Examinations!$B1654&gt;=25,"Overweight",Medical_Examinations!$B1654&gt;=18.5,"Normal Weight",TRUE,"Underweight")</f>
        <v>Overweight</v>
      </c>
      <c r="D1654" s="12">
        <v>4.09</v>
      </c>
      <c r="E1654" s="12" t="str" cm="1">
        <f t="array" ref="E1654">_xlfn.IFS(Medical_Examinations!$D1654&gt;6.5,"Diabetes",Medical_Examinations!$D1654&gt;5.7,"Prediabetes",TRUE,"Normal")</f>
        <v>Normal</v>
      </c>
      <c r="F1654" s="12" t="s">
        <v>9</v>
      </c>
      <c r="G1654" s="12" t="s">
        <v>9</v>
      </c>
      <c r="H1654" s="12" t="s">
        <v>9</v>
      </c>
      <c r="I1654" s="12">
        <v>0</v>
      </c>
      <c r="J1654" s="13" t="s">
        <v>9</v>
      </c>
    </row>
    <row r="1655" spans="1:10" x14ac:dyDescent="0.3">
      <c r="A1655" s="14" t="s">
        <v>1664</v>
      </c>
      <c r="B1655" s="15">
        <v>30.95</v>
      </c>
      <c r="C1655" s="15" t="str" cm="1">
        <f t="array" ref="C1655">_xlfn.IFS(Medical_Examinations!$B1655&gt;=30,"Obesity",Medical_Examinations!$B1655&gt;=25,"Overweight",Medical_Examinations!$B1655&gt;=18.5,"Normal Weight",TRUE,"Underweight")</f>
        <v>Obesity</v>
      </c>
      <c r="D1655" s="15">
        <v>6.27</v>
      </c>
      <c r="E1655" s="15" t="str" cm="1">
        <f t="array" ref="E1655">_xlfn.IFS(Medical_Examinations!$D1655&gt;6.5,"Diabetes",Medical_Examinations!$D1655&gt;5.7,"Prediabetes",TRUE,"Normal")</f>
        <v>Prediabetes</v>
      </c>
      <c r="F1655" s="15" t="s">
        <v>9</v>
      </c>
      <c r="G1655" s="15" t="s">
        <v>9</v>
      </c>
      <c r="H1655" s="15" t="s">
        <v>19</v>
      </c>
      <c r="I1655" s="15">
        <v>1</v>
      </c>
      <c r="J1655" s="16" t="s">
        <v>9</v>
      </c>
    </row>
    <row r="1656" spans="1:10" x14ac:dyDescent="0.3">
      <c r="A1656" s="11" t="s">
        <v>1665</v>
      </c>
      <c r="B1656" s="12">
        <v>19.95</v>
      </c>
      <c r="C1656" s="12" t="str" cm="1">
        <f t="array" ref="C1656">_xlfn.IFS(Medical_Examinations!$B1656&gt;=30,"Obesity",Medical_Examinations!$B1656&gt;=25,"Overweight",Medical_Examinations!$B1656&gt;=18.5,"Normal Weight",TRUE,"Underweight")</f>
        <v>Normal Weight</v>
      </c>
      <c r="D1656" s="12">
        <v>5.39</v>
      </c>
      <c r="E1656" s="12" t="str" cm="1">
        <f t="array" ref="E1656">_xlfn.IFS(Medical_Examinations!$D1656&gt;6.5,"Diabetes",Medical_Examinations!$D1656&gt;5.7,"Prediabetes",TRUE,"Normal")</f>
        <v>Normal</v>
      </c>
      <c r="F1656" s="12" t="s">
        <v>9</v>
      </c>
      <c r="G1656" s="12" t="s">
        <v>9</v>
      </c>
      <c r="H1656" s="12" t="s">
        <v>9</v>
      </c>
      <c r="I1656" s="12">
        <v>1</v>
      </c>
      <c r="J1656" s="13" t="s">
        <v>9</v>
      </c>
    </row>
    <row r="1657" spans="1:10" x14ac:dyDescent="0.3">
      <c r="A1657" s="14" t="s">
        <v>1666</v>
      </c>
      <c r="B1657" s="15">
        <v>23.65</v>
      </c>
      <c r="C1657" s="15" t="str" cm="1">
        <f t="array" ref="C1657">_xlfn.IFS(Medical_Examinations!$B1657&gt;=30,"Obesity",Medical_Examinations!$B1657&gt;=25,"Overweight",Medical_Examinations!$B1657&gt;=18.5,"Normal Weight",TRUE,"Underweight")</f>
        <v>Normal Weight</v>
      </c>
      <c r="D1657" s="15">
        <v>5.75</v>
      </c>
      <c r="E1657" s="15" t="str" cm="1">
        <f t="array" ref="E1657">_xlfn.IFS(Medical_Examinations!$D1657&gt;6.5,"Diabetes",Medical_Examinations!$D1657&gt;5.7,"Prediabetes",TRUE,"Normal")</f>
        <v>Prediabetes</v>
      </c>
      <c r="F1657" s="15" t="s">
        <v>10</v>
      </c>
      <c r="G1657" s="15" t="s">
        <v>9</v>
      </c>
      <c r="H1657" s="15" t="s">
        <v>9</v>
      </c>
      <c r="I1657" s="15">
        <v>0</v>
      </c>
      <c r="J1657" s="16" t="s">
        <v>9</v>
      </c>
    </row>
    <row r="1658" spans="1:10" x14ac:dyDescent="0.3">
      <c r="A1658" s="11" t="s">
        <v>1667</v>
      </c>
      <c r="B1658" s="12">
        <v>43.34</v>
      </c>
      <c r="C1658" s="12" t="str" cm="1">
        <f t="array" ref="C1658">_xlfn.IFS(Medical_Examinations!$B1658&gt;=30,"Obesity",Medical_Examinations!$B1658&gt;=25,"Overweight",Medical_Examinations!$B1658&gt;=18.5,"Normal Weight",TRUE,"Underweight")</f>
        <v>Obesity</v>
      </c>
      <c r="D1658" s="12">
        <v>4.91</v>
      </c>
      <c r="E1658" s="12" t="str" cm="1">
        <f t="array" ref="E1658">_xlfn.IFS(Medical_Examinations!$D1658&gt;6.5,"Diabetes",Medical_Examinations!$D1658&gt;5.7,"Prediabetes",TRUE,"Normal")</f>
        <v>Normal</v>
      </c>
      <c r="F1658" s="12" t="s">
        <v>9</v>
      </c>
      <c r="G1658" s="12" t="s">
        <v>9</v>
      </c>
      <c r="H1658" s="12" t="s">
        <v>9</v>
      </c>
      <c r="I1658" s="12">
        <v>1</v>
      </c>
      <c r="J1658" s="13" t="s">
        <v>9</v>
      </c>
    </row>
    <row r="1659" spans="1:10" x14ac:dyDescent="0.3">
      <c r="A1659" s="14" t="s">
        <v>1668</v>
      </c>
      <c r="B1659" s="15">
        <v>31.98</v>
      </c>
      <c r="C1659" s="15" t="str" cm="1">
        <f t="array" ref="C1659">_xlfn.IFS(Medical_Examinations!$B1659&gt;=30,"Obesity",Medical_Examinations!$B1659&gt;=25,"Overweight",Medical_Examinations!$B1659&gt;=18.5,"Normal Weight",TRUE,"Underweight")</f>
        <v>Obesity</v>
      </c>
      <c r="D1659" s="15">
        <v>4.46</v>
      </c>
      <c r="E1659" s="15" t="str" cm="1">
        <f t="array" ref="E1659">_xlfn.IFS(Medical_Examinations!$D1659&gt;6.5,"Diabetes",Medical_Examinations!$D1659&gt;5.7,"Prediabetes",TRUE,"Normal")</f>
        <v>Normal</v>
      </c>
      <c r="F1659" s="15" t="s">
        <v>10</v>
      </c>
      <c r="G1659" s="15" t="s">
        <v>9</v>
      </c>
      <c r="H1659" s="15" t="s">
        <v>9</v>
      </c>
      <c r="I1659" s="15">
        <v>1</v>
      </c>
      <c r="J1659" s="16" t="s">
        <v>9</v>
      </c>
    </row>
    <row r="1660" spans="1:10" x14ac:dyDescent="0.3">
      <c r="A1660" s="11" t="s">
        <v>1669</v>
      </c>
      <c r="B1660" s="12">
        <v>35.86</v>
      </c>
      <c r="C1660" s="12" t="str" cm="1">
        <f t="array" ref="C1660">_xlfn.IFS(Medical_Examinations!$B1660&gt;=30,"Obesity",Medical_Examinations!$B1660&gt;=25,"Overweight",Medical_Examinations!$B1660&gt;=18.5,"Normal Weight",TRUE,"Underweight")</f>
        <v>Obesity</v>
      </c>
      <c r="D1660" s="12">
        <v>6.22</v>
      </c>
      <c r="E1660" s="12" t="str" cm="1">
        <f t="array" ref="E1660">_xlfn.IFS(Medical_Examinations!$D1660&gt;6.5,"Diabetes",Medical_Examinations!$D1660&gt;5.7,"Prediabetes",TRUE,"Normal")</f>
        <v>Prediabetes</v>
      </c>
      <c r="F1660" s="12" t="s">
        <v>9</v>
      </c>
      <c r="G1660" s="12" t="s">
        <v>9</v>
      </c>
      <c r="H1660" s="12" t="s">
        <v>9</v>
      </c>
      <c r="I1660" s="12">
        <v>1</v>
      </c>
      <c r="J1660" s="13" t="s">
        <v>9</v>
      </c>
    </row>
    <row r="1661" spans="1:10" x14ac:dyDescent="0.3">
      <c r="A1661" s="14" t="s">
        <v>1670</v>
      </c>
      <c r="B1661" s="15">
        <v>15.2</v>
      </c>
      <c r="C1661" s="15" t="str" cm="1">
        <f t="array" ref="C1661">_xlfn.IFS(Medical_Examinations!$B1661&gt;=30,"Obesity",Medical_Examinations!$B1661&gt;=25,"Overweight",Medical_Examinations!$B1661&gt;=18.5,"Normal Weight",TRUE,"Underweight")</f>
        <v>Underweight</v>
      </c>
      <c r="D1661" s="15">
        <v>8.82</v>
      </c>
      <c r="E1661" s="15" t="str" cm="1">
        <f t="array" ref="E1661">_xlfn.IFS(Medical_Examinations!$D1661&gt;6.5,"Diabetes",Medical_Examinations!$D1661&gt;5.7,"Prediabetes",TRUE,"Normal")</f>
        <v>Diabetes</v>
      </c>
      <c r="F1661" s="15" t="s">
        <v>9</v>
      </c>
      <c r="G1661" s="15" t="s">
        <v>9</v>
      </c>
      <c r="H1661" s="15" t="s">
        <v>9</v>
      </c>
      <c r="I1661" s="15">
        <v>0</v>
      </c>
      <c r="J1661" s="16" t="s">
        <v>9</v>
      </c>
    </row>
    <row r="1662" spans="1:10" x14ac:dyDescent="0.3">
      <c r="A1662" s="11" t="s">
        <v>1671</v>
      </c>
      <c r="B1662" s="12">
        <v>37.200000000000003</v>
      </c>
      <c r="C1662" s="12" t="str" cm="1">
        <f t="array" ref="C1662">_xlfn.IFS(Medical_Examinations!$B1662&gt;=30,"Obesity",Medical_Examinations!$B1662&gt;=25,"Overweight",Medical_Examinations!$B1662&gt;=18.5,"Normal Weight",TRUE,"Underweight")</f>
        <v>Obesity</v>
      </c>
      <c r="D1662" s="12">
        <v>10.14</v>
      </c>
      <c r="E1662" s="12" t="str" cm="1">
        <f t="array" ref="E1662">_xlfn.IFS(Medical_Examinations!$D1662&gt;6.5,"Diabetes",Medical_Examinations!$D1662&gt;5.7,"Prediabetes",TRUE,"Normal")</f>
        <v>Diabetes</v>
      </c>
      <c r="F1662" s="12" t="s">
        <v>9</v>
      </c>
      <c r="G1662" s="12" t="s">
        <v>9</v>
      </c>
      <c r="H1662" s="12" t="s">
        <v>9</v>
      </c>
      <c r="I1662" s="12">
        <v>0</v>
      </c>
      <c r="J1662" s="13" t="s">
        <v>9</v>
      </c>
    </row>
    <row r="1663" spans="1:10" x14ac:dyDescent="0.3">
      <c r="A1663" s="14" t="s">
        <v>1672</v>
      </c>
      <c r="B1663" s="15">
        <v>17.91</v>
      </c>
      <c r="C1663" s="15" t="str" cm="1">
        <f t="array" ref="C1663">_xlfn.IFS(Medical_Examinations!$B1663&gt;=30,"Obesity",Medical_Examinations!$B1663&gt;=25,"Overweight",Medical_Examinations!$B1663&gt;=18.5,"Normal Weight",TRUE,"Underweight")</f>
        <v>Underweight</v>
      </c>
      <c r="D1663" s="15">
        <v>4.66</v>
      </c>
      <c r="E1663" s="15" t="str" cm="1">
        <f t="array" ref="E1663">_xlfn.IFS(Medical_Examinations!$D1663&gt;6.5,"Diabetes",Medical_Examinations!$D1663&gt;5.7,"Prediabetes",TRUE,"Normal")</f>
        <v>Normal</v>
      </c>
      <c r="F1663" s="15" t="s">
        <v>9</v>
      </c>
      <c r="G1663" s="15" t="s">
        <v>9</v>
      </c>
      <c r="H1663" s="15" t="s">
        <v>9</v>
      </c>
      <c r="I1663" s="15">
        <v>2</v>
      </c>
      <c r="J1663" s="16" t="s">
        <v>9</v>
      </c>
    </row>
    <row r="1664" spans="1:10" x14ac:dyDescent="0.3">
      <c r="A1664" s="11" t="s">
        <v>1673</v>
      </c>
      <c r="B1664" s="12">
        <v>20.76</v>
      </c>
      <c r="C1664" s="12" t="str" cm="1">
        <f t="array" ref="C1664">_xlfn.IFS(Medical_Examinations!$B1664&gt;=30,"Obesity",Medical_Examinations!$B1664&gt;=25,"Overweight",Medical_Examinations!$B1664&gt;=18.5,"Normal Weight",TRUE,"Underweight")</f>
        <v>Normal Weight</v>
      </c>
      <c r="D1664" s="12">
        <v>6.26</v>
      </c>
      <c r="E1664" s="12" t="str" cm="1">
        <f t="array" ref="E1664">_xlfn.IFS(Medical_Examinations!$D1664&gt;6.5,"Diabetes",Medical_Examinations!$D1664&gt;5.7,"Prediabetes",TRUE,"Normal")</f>
        <v>Prediabetes</v>
      </c>
      <c r="F1664" s="12" t="s">
        <v>9</v>
      </c>
      <c r="G1664" s="12" t="s">
        <v>9</v>
      </c>
      <c r="H1664" s="12" t="s">
        <v>9</v>
      </c>
      <c r="I1664" s="12">
        <v>0</v>
      </c>
      <c r="J1664" s="13" t="s">
        <v>9</v>
      </c>
    </row>
    <row r="1665" spans="1:10" x14ac:dyDescent="0.3">
      <c r="A1665" s="14" t="s">
        <v>1674</v>
      </c>
      <c r="B1665" s="15">
        <v>38.99</v>
      </c>
      <c r="C1665" s="15" t="str" cm="1">
        <f t="array" ref="C1665">_xlfn.IFS(Medical_Examinations!$B1665&gt;=30,"Obesity",Medical_Examinations!$B1665&gt;=25,"Overweight",Medical_Examinations!$B1665&gt;=18.5,"Normal Weight",TRUE,"Underweight")</f>
        <v>Obesity</v>
      </c>
      <c r="D1665" s="15">
        <v>5.21</v>
      </c>
      <c r="E1665" s="15" t="str" cm="1">
        <f t="array" ref="E1665">_xlfn.IFS(Medical_Examinations!$D1665&gt;6.5,"Diabetes",Medical_Examinations!$D1665&gt;5.7,"Prediabetes",TRUE,"Normal")</f>
        <v>Normal</v>
      </c>
      <c r="F1665" s="15" t="s">
        <v>9</v>
      </c>
      <c r="G1665" s="15" t="s">
        <v>10</v>
      </c>
      <c r="H1665" s="15" t="s">
        <v>9</v>
      </c>
      <c r="I1665" s="15">
        <v>1</v>
      </c>
      <c r="J1665" s="16" t="s">
        <v>9</v>
      </c>
    </row>
    <row r="1666" spans="1:10" x14ac:dyDescent="0.3">
      <c r="A1666" s="11" t="s">
        <v>1675</v>
      </c>
      <c r="B1666" s="12">
        <v>42.655000000000001</v>
      </c>
      <c r="C1666" s="12" t="str" cm="1">
        <f t="array" ref="C1666">_xlfn.IFS(Medical_Examinations!$B1666&gt;=30,"Obesity",Medical_Examinations!$B1666&gt;=25,"Overweight",Medical_Examinations!$B1666&gt;=18.5,"Normal Weight",TRUE,"Underweight")</f>
        <v>Obesity</v>
      </c>
      <c r="D1666" s="12">
        <v>5.94</v>
      </c>
      <c r="E1666" s="12" t="str" cm="1">
        <f t="array" ref="E1666">_xlfn.IFS(Medical_Examinations!$D1666&gt;6.5,"Diabetes",Medical_Examinations!$D1666&gt;5.7,"Prediabetes",TRUE,"Normal")</f>
        <v>Prediabetes</v>
      </c>
      <c r="F1666" s="12" t="s">
        <v>10</v>
      </c>
      <c r="G1666" s="12" t="s">
        <v>9</v>
      </c>
      <c r="H1666" s="12" t="s">
        <v>19</v>
      </c>
      <c r="I1666" s="12">
        <v>1</v>
      </c>
      <c r="J1666" s="13" t="s">
        <v>9</v>
      </c>
    </row>
    <row r="1667" spans="1:10" x14ac:dyDescent="0.3">
      <c r="A1667" s="14" t="s">
        <v>1676</v>
      </c>
      <c r="B1667" s="15">
        <v>30.57</v>
      </c>
      <c r="C1667" s="15" t="str" cm="1">
        <f t="array" ref="C1667">_xlfn.IFS(Medical_Examinations!$B1667&gt;=30,"Obesity",Medical_Examinations!$B1667&gt;=25,"Overweight",Medical_Examinations!$B1667&gt;=18.5,"Normal Weight",TRUE,"Underweight")</f>
        <v>Obesity</v>
      </c>
      <c r="D1667" s="15">
        <v>5.34</v>
      </c>
      <c r="E1667" s="15" t="str" cm="1">
        <f t="array" ref="E1667">_xlfn.IFS(Medical_Examinations!$D1667&gt;6.5,"Diabetes",Medical_Examinations!$D1667&gt;5.7,"Prediabetes",TRUE,"Normal")</f>
        <v>Normal</v>
      </c>
      <c r="F1667" s="15" t="s">
        <v>9</v>
      </c>
      <c r="G1667" s="15" t="s">
        <v>9</v>
      </c>
      <c r="H1667" s="15" t="s">
        <v>19</v>
      </c>
      <c r="I1667" s="15">
        <v>1</v>
      </c>
      <c r="J1667" s="16" t="s">
        <v>9</v>
      </c>
    </row>
    <row r="1668" spans="1:10" x14ac:dyDescent="0.3">
      <c r="A1668" s="11" t="s">
        <v>1677</v>
      </c>
      <c r="B1668" s="12">
        <v>17.7</v>
      </c>
      <c r="C1668" s="12" t="str" cm="1">
        <f t="array" ref="C1668">_xlfn.IFS(Medical_Examinations!$B1668&gt;=30,"Obesity",Medical_Examinations!$B1668&gt;=25,"Overweight",Medical_Examinations!$B1668&gt;=18.5,"Normal Weight",TRUE,"Underweight")</f>
        <v>Underweight</v>
      </c>
      <c r="D1668" s="12">
        <v>6.38</v>
      </c>
      <c r="E1668" s="12" t="str" cm="1">
        <f t="array" ref="E1668">_xlfn.IFS(Medical_Examinations!$D1668&gt;6.5,"Diabetes",Medical_Examinations!$D1668&gt;5.7,"Prediabetes",TRUE,"Normal")</f>
        <v>Prediabetes</v>
      </c>
      <c r="F1668" s="12" t="s">
        <v>9</v>
      </c>
      <c r="G1668" s="12" t="s">
        <v>9</v>
      </c>
      <c r="H1668" s="12" t="s">
        <v>9</v>
      </c>
      <c r="I1668" s="12">
        <v>2</v>
      </c>
      <c r="J1668" s="13" t="s">
        <v>9</v>
      </c>
    </row>
    <row r="1669" spans="1:10" x14ac:dyDescent="0.3">
      <c r="A1669" s="14" t="s">
        <v>1678</v>
      </c>
      <c r="B1669" s="15">
        <v>34.770000000000003</v>
      </c>
      <c r="C1669" s="15" t="str" cm="1">
        <f t="array" ref="C1669">_xlfn.IFS(Medical_Examinations!$B1669&gt;=30,"Obesity",Medical_Examinations!$B1669&gt;=25,"Overweight",Medical_Examinations!$B1669&gt;=18.5,"Normal Weight",TRUE,"Underweight")</f>
        <v>Obesity</v>
      </c>
      <c r="D1669" s="15">
        <v>4.47</v>
      </c>
      <c r="E1669" s="15" t="str" cm="1">
        <f t="array" ref="E1669">_xlfn.IFS(Medical_Examinations!$D1669&gt;6.5,"Diabetes",Medical_Examinations!$D1669&gt;5.7,"Prediabetes",TRUE,"Normal")</f>
        <v>Normal</v>
      </c>
      <c r="F1669" s="15" t="s">
        <v>9</v>
      </c>
      <c r="G1669" s="15" t="s">
        <v>9</v>
      </c>
      <c r="H1669" s="15" t="s">
        <v>9</v>
      </c>
      <c r="I1669" s="15">
        <v>1</v>
      </c>
      <c r="J1669" s="16" t="s">
        <v>9</v>
      </c>
    </row>
    <row r="1670" spans="1:10" x14ac:dyDescent="0.3">
      <c r="A1670" s="11" t="s">
        <v>1679</v>
      </c>
      <c r="B1670" s="12">
        <v>16.88</v>
      </c>
      <c r="C1670" s="12" t="str" cm="1">
        <f t="array" ref="C1670">_xlfn.IFS(Medical_Examinations!$B1670&gt;=30,"Obesity",Medical_Examinations!$B1670&gt;=25,"Overweight",Medical_Examinations!$B1670&gt;=18.5,"Normal Weight",TRUE,"Underweight")</f>
        <v>Underweight</v>
      </c>
      <c r="D1670" s="12">
        <v>9.9600000000000009</v>
      </c>
      <c r="E1670" s="12" t="str" cm="1">
        <f t="array" ref="E1670">_xlfn.IFS(Medical_Examinations!$D1670&gt;6.5,"Diabetes",Medical_Examinations!$D1670&gt;5.7,"Prediabetes",TRUE,"Normal")</f>
        <v>Diabetes</v>
      </c>
      <c r="F1670" s="12" t="s">
        <v>9</v>
      </c>
      <c r="G1670" s="12" t="s">
        <v>9</v>
      </c>
      <c r="H1670" s="12" t="s">
        <v>9</v>
      </c>
      <c r="I1670" s="12">
        <v>0</v>
      </c>
      <c r="J1670" s="13" t="s">
        <v>9</v>
      </c>
    </row>
    <row r="1671" spans="1:10" x14ac:dyDescent="0.3">
      <c r="A1671" s="14" t="s">
        <v>1680</v>
      </c>
      <c r="B1671" s="15">
        <v>40.26</v>
      </c>
      <c r="C1671" s="15" t="str" cm="1">
        <f t="array" ref="C1671">_xlfn.IFS(Medical_Examinations!$B1671&gt;=30,"Obesity",Medical_Examinations!$B1671&gt;=25,"Overweight",Medical_Examinations!$B1671&gt;=18.5,"Normal Weight",TRUE,"Underweight")</f>
        <v>Obesity</v>
      </c>
      <c r="D1671" s="15">
        <v>9.92</v>
      </c>
      <c r="E1671" s="15" t="str" cm="1">
        <f t="array" ref="E1671">_xlfn.IFS(Medical_Examinations!$D1671&gt;6.5,"Diabetes",Medical_Examinations!$D1671&gt;5.7,"Prediabetes",TRUE,"Normal")</f>
        <v>Diabetes</v>
      </c>
      <c r="F1671" s="15" t="s">
        <v>10</v>
      </c>
      <c r="G1671" s="15" t="s">
        <v>9</v>
      </c>
      <c r="H1671" s="15" t="s">
        <v>9</v>
      </c>
      <c r="I1671" s="15">
        <v>0</v>
      </c>
      <c r="J1671" s="16" t="s">
        <v>9</v>
      </c>
    </row>
    <row r="1672" spans="1:10" x14ac:dyDescent="0.3">
      <c r="A1672" s="11" t="s">
        <v>1681</v>
      </c>
      <c r="B1672" s="12">
        <v>25.6</v>
      </c>
      <c r="C1672" s="12" t="str" cm="1">
        <f t="array" ref="C1672">_xlfn.IFS(Medical_Examinations!$B1672&gt;=30,"Obesity",Medical_Examinations!$B1672&gt;=25,"Overweight",Medical_Examinations!$B1672&gt;=18.5,"Normal Weight",TRUE,"Underweight")</f>
        <v>Overweight</v>
      </c>
      <c r="D1672" s="12">
        <v>6.03</v>
      </c>
      <c r="E1672" s="12" t="str" cm="1">
        <f t="array" ref="E1672">_xlfn.IFS(Medical_Examinations!$D1672&gt;6.5,"Diabetes",Medical_Examinations!$D1672&gt;5.7,"Prediabetes",TRUE,"Normal")</f>
        <v>Prediabetes</v>
      </c>
      <c r="F1672" s="12" t="s">
        <v>9</v>
      </c>
      <c r="G1672" s="12" t="s">
        <v>9</v>
      </c>
      <c r="H1672" s="12" t="s">
        <v>19</v>
      </c>
      <c r="I1672" s="12">
        <v>1</v>
      </c>
      <c r="J1672" s="13" t="s">
        <v>9</v>
      </c>
    </row>
    <row r="1673" spans="1:10" x14ac:dyDescent="0.3">
      <c r="A1673" s="14" t="s">
        <v>1682</v>
      </c>
      <c r="B1673" s="15">
        <v>33.549999999999997</v>
      </c>
      <c r="C1673" s="15" t="str" cm="1">
        <f t="array" ref="C1673">_xlfn.IFS(Medical_Examinations!$B1673&gt;=30,"Obesity",Medical_Examinations!$B1673&gt;=25,"Overweight",Medical_Examinations!$B1673&gt;=18.5,"Normal Weight",TRUE,"Underweight")</f>
        <v>Obesity</v>
      </c>
      <c r="D1673" s="15">
        <v>10.9</v>
      </c>
      <c r="E1673" s="15" t="str" cm="1">
        <f t="array" ref="E1673">_xlfn.IFS(Medical_Examinations!$D1673&gt;6.5,"Diabetes",Medical_Examinations!$D1673&gt;5.7,"Prediabetes",TRUE,"Normal")</f>
        <v>Diabetes</v>
      </c>
      <c r="F1673" s="15" t="s">
        <v>10</v>
      </c>
      <c r="G1673" s="15" t="s">
        <v>9</v>
      </c>
      <c r="H1673" s="15" t="s">
        <v>9</v>
      </c>
      <c r="I1673" s="15">
        <v>0</v>
      </c>
      <c r="J1673" s="16" t="s">
        <v>9</v>
      </c>
    </row>
    <row r="1674" spans="1:10" x14ac:dyDescent="0.3">
      <c r="A1674" s="11" t="s">
        <v>1683</v>
      </c>
      <c r="B1674" s="12">
        <v>16.690000000000001</v>
      </c>
      <c r="C1674" s="12" t="str" cm="1">
        <f t="array" ref="C1674">_xlfn.IFS(Medical_Examinations!$B1674&gt;=30,"Obesity",Medical_Examinations!$B1674&gt;=25,"Overweight",Medical_Examinations!$B1674&gt;=18.5,"Normal Weight",TRUE,"Underweight")</f>
        <v>Underweight</v>
      </c>
      <c r="D1674" s="12">
        <v>10.66</v>
      </c>
      <c r="E1674" s="12" t="str" cm="1">
        <f t="array" ref="E1674">_xlfn.IFS(Medical_Examinations!$D1674&gt;6.5,"Diabetes",Medical_Examinations!$D1674&gt;5.7,"Prediabetes",TRUE,"Normal")</f>
        <v>Diabetes</v>
      </c>
      <c r="F1674" s="12" t="s">
        <v>9</v>
      </c>
      <c r="G1674" s="12" t="s">
        <v>9</v>
      </c>
      <c r="H1674" s="12" t="s">
        <v>9</v>
      </c>
      <c r="I1674" s="12">
        <v>0</v>
      </c>
      <c r="J1674" s="13" t="s">
        <v>9</v>
      </c>
    </row>
    <row r="1675" spans="1:10" x14ac:dyDescent="0.3">
      <c r="A1675" s="14" t="s">
        <v>1684</v>
      </c>
      <c r="B1675" s="15">
        <v>19.95</v>
      </c>
      <c r="C1675" s="15" t="str" cm="1">
        <f t="array" ref="C1675">_xlfn.IFS(Medical_Examinations!$B1675&gt;=30,"Obesity",Medical_Examinations!$B1675&gt;=25,"Overweight",Medical_Examinations!$B1675&gt;=18.5,"Normal Weight",TRUE,"Underweight")</f>
        <v>Normal Weight</v>
      </c>
      <c r="D1675" s="15">
        <v>4.05</v>
      </c>
      <c r="E1675" s="15" t="str" cm="1">
        <f t="array" ref="E1675">_xlfn.IFS(Medical_Examinations!$D1675&gt;6.5,"Diabetes",Medical_Examinations!$D1675&gt;5.7,"Prediabetes",TRUE,"Normal")</f>
        <v>Normal</v>
      </c>
      <c r="F1675" s="15" t="s">
        <v>9</v>
      </c>
      <c r="G1675" s="15" t="s">
        <v>9</v>
      </c>
      <c r="H1675" s="15" t="s">
        <v>9</v>
      </c>
      <c r="I1675" s="15">
        <v>1</v>
      </c>
      <c r="J1675" s="16" t="s">
        <v>9</v>
      </c>
    </row>
    <row r="1676" spans="1:10" x14ac:dyDescent="0.3">
      <c r="A1676" s="11" t="s">
        <v>1685</v>
      </c>
      <c r="B1676" s="12">
        <v>17.55</v>
      </c>
      <c r="C1676" s="12" t="str" cm="1">
        <f t="array" ref="C1676">_xlfn.IFS(Medical_Examinations!$B1676&gt;=30,"Obesity",Medical_Examinations!$B1676&gt;=25,"Overweight",Medical_Examinations!$B1676&gt;=18.5,"Normal Weight",TRUE,"Underweight")</f>
        <v>Underweight</v>
      </c>
      <c r="D1676" s="12">
        <v>4.2300000000000004</v>
      </c>
      <c r="E1676" s="12" t="str" cm="1">
        <f t="array" ref="E1676">_xlfn.IFS(Medical_Examinations!$D1676&gt;6.5,"Diabetes",Medical_Examinations!$D1676&gt;5.7,"Prediabetes",TRUE,"Normal")</f>
        <v>Normal</v>
      </c>
      <c r="F1676" s="12" t="s">
        <v>9</v>
      </c>
      <c r="G1676" s="12" t="s">
        <v>9</v>
      </c>
      <c r="H1676" s="12" t="s">
        <v>9</v>
      </c>
      <c r="I1676" s="12">
        <v>2</v>
      </c>
      <c r="J1676" s="13" t="s">
        <v>9</v>
      </c>
    </row>
    <row r="1677" spans="1:10" x14ac:dyDescent="0.3">
      <c r="A1677" s="14" t="s">
        <v>1686</v>
      </c>
      <c r="B1677" s="15">
        <v>22.01</v>
      </c>
      <c r="C1677" s="15" t="str" cm="1">
        <f t="array" ref="C1677">_xlfn.IFS(Medical_Examinations!$B1677&gt;=30,"Obesity",Medical_Examinations!$B1677&gt;=25,"Overweight",Medical_Examinations!$B1677&gt;=18.5,"Normal Weight",TRUE,"Underweight")</f>
        <v>Normal Weight</v>
      </c>
      <c r="D1677" s="15">
        <v>5.01</v>
      </c>
      <c r="E1677" s="15" t="str" cm="1">
        <f t="array" ref="E1677">_xlfn.IFS(Medical_Examinations!$D1677&gt;6.5,"Diabetes",Medical_Examinations!$D1677&gt;5.7,"Prediabetes",TRUE,"Normal")</f>
        <v>Normal</v>
      </c>
      <c r="F1677" s="15" t="s">
        <v>9</v>
      </c>
      <c r="G1677" s="15" t="s">
        <v>9</v>
      </c>
      <c r="H1677" s="15" t="s">
        <v>9</v>
      </c>
      <c r="I1677" s="15">
        <v>1</v>
      </c>
      <c r="J1677" s="16" t="s">
        <v>9</v>
      </c>
    </row>
    <row r="1678" spans="1:10" x14ac:dyDescent="0.3">
      <c r="A1678" s="11" t="s">
        <v>1687</v>
      </c>
      <c r="B1678" s="12">
        <v>41.8</v>
      </c>
      <c r="C1678" s="12" t="str" cm="1">
        <f t="array" ref="C1678">_xlfn.IFS(Medical_Examinations!$B1678&gt;=30,"Obesity",Medical_Examinations!$B1678&gt;=25,"Overweight",Medical_Examinations!$B1678&gt;=18.5,"Normal Weight",TRUE,"Underweight")</f>
        <v>Obesity</v>
      </c>
      <c r="D1678" s="12">
        <v>5.82</v>
      </c>
      <c r="E1678" s="12" t="str" cm="1">
        <f t="array" ref="E1678">_xlfn.IFS(Medical_Examinations!$D1678&gt;6.5,"Diabetes",Medical_Examinations!$D1678&gt;5.7,"Prediabetes",TRUE,"Normal")</f>
        <v>Prediabetes</v>
      </c>
      <c r="F1678" s="12" t="s">
        <v>10</v>
      </c>
      <c r="G1678" s="12" t="s">
        <v>9</v>
      </c>
      <c r="H1678" s="12" t="s">
        <v>19</v>
      </c>
      <c r="I1678" s="12">
        <v>1</v>
      </c>
      <c r="J1678" s="13" t="s">
        <v>9</v>
      </c>
    </row>
    <row r="1679" spans="1:10" x14ac:dyDescent="0.3">
      <c r="A1679" s="14" t="s">
        <v>1688</v>
      </c>
      <c r="B1679" s="15">
        <v>19.170000000000002</v>
      </c>
      <c r="C1679" s="15" t="str" cm="1">
        <f t="array" ref="C1679">_xlfn.IFS(Medical_Examinations!$B1679&gt;=30,"Obesity",Medical_Examinations!$B1679&gt;=25,"Overweight",Medical_Examinations!$B1679&gt;=18.5,"Normal Weight",TRUE,"Underweight")</f>
        <v>Normal Weight</v>
      </c>
      <c r="D1679" s="15">
        <v>7.94</v>
      </c>
      <c r="E1679" s="15" t="str" cm="1">
        <f t="array" ref="E1679">_xlfn.IFS(Medical_Examinations!$D1679&gt;6.5,"Diabetes",Medical_Examinations!$D1679&gt;5.7,"Prediabetes",TRUE,"Normal")</f>
        <v>Diabetes</v>
      </c>
      <c r="F1679" s="15" t="s">
        <v>9</v>
      </c>
      <c r="G1679" s="15" t="s">
        <v>9</v>
      </c>
      <c r="H1679" s="15" t="s">
        <v>9</v>
      </c>
      <c r="I1679" s="15">
        <v>0</v>
      </c>
      <c r="J1679" s="16" t="s">
        <v>9</v>
      </c>
    </row>
    <row r="1680" spans="1:10" x14ac:dyDescent="0.3">
      <c r="A1680" s="11" t="s">
        <v>1689</v>
      </c>
      <c r="B1680" s="12">
        <v>32.799999999999997</v>
      </c>
      <c r="C1680" s="12" t="str" cm="1">
        <f t="array" ref="C1680">_xlfn.IFS(Medical_Examinations!$B1680&gt;=30,"Obesity",Medical_Examinations!$B1680&gt;=25,"Overweight",Medical_Examinations!$B1680&gt;=18.5,"Normal Weight",TRUE,"Underweight")</f>
        <v>Obesity</v>
      </c>
      <c r="D1680" s="12">
        <v>6.16</v>
      </c>
      <c r="E1680" s="12" t="str" cm="1">
        <f t="array" ref="E1680">_xlfn.IFS(Medical_Examinations!$D1680&gt;6.5,"Diabetes",Medical_Examinations!$D1680&gt;5.7,"Prediabetes",TRUE,"Normal")</f>
        <v>Prediabetes</v>
      </c>
      <c r="F1680" s="12" t="s">
        <v>10</v>
      </c>
      <c r="G1680" s="12" t="s">
        <v>9</v>
      </c>
      <c r="H1680" s="12" t="s">
        <v>19</v>
      </c>
      <c r="I1680" s="12">
        <v>1</v>
      </c>
      <c r="J1680" s="13" t="s">
        <v>9</v>
      </c>
    </row>
    <row r="1681" spans="1:10" x14ac:dyDescent="0.3">
      <c r="A1681" s="14" t="s">
        <v>1690</v>
      </c>
      <c r="B1681" s="15">
        <v>35.814999999999998</v>
      </c>
      <c r="C1681" s="15" t="str" cm="1">
        <f t="array" ref="C1681">_xlfn.IFS(Medical_Examinations!$B1681&gt;=30,"Obesity",Medical_Examinations!$B1681&gt;=25,"Overweight",Medical_Examinations!$B1681&gt;=18.5,"Normal Weight",TRUE,"Underweight")</f>
        <v>Obesity</v>
      </c>
      <c r="D1681" s="15">
        <v>4.1500000000000004</v>
      </c>
      <c r="E1681" s="15" t="str" cm="1">
        <f t="array" ref="E1681">_xlfn.IFS(Medical_Examinations!$D1681&gt;6.5,"Diabetes",Medical_Examinations!$D1681&gt;5.7,"Prediabetes",TRUE,"Normal")</f>
        <v>Normal</v>
      </c>
      <c r="F1681" s="15" t="s">
        <v>9</v>
      </c>
      <c r="G1681" s="15" t="s">
        <v>9</v>
      </c>
      <c r="H1681" s="15" t="s">
        <v>9</v>
      </c>
      <c r="I1681" s="15">
        <v>1</v>
      </c>
      <c r="J1681" s="16" t="s">
        <v>9</v>
      </c>
    </row>
    <row r="1682" spans="1:10" x14ac:dyDescent="0.3">
      <c r="A1682" s="11" t="s">
        <v>1691</v>
      </c>
      <c r="B1682" s="12">
        <v>24.3</v>
      </c>
      <c r="C1682" s="12" t="str" cm="1">
        <f t="array" ref="C1682">_xlfn.IFS(Medical_Examinations!$B1682&gt;=30,"Obesity",Medical_Examinations!$B1682&gt;=25,"Overweight",Medical_Examinations!$B1682&gt;=18.5,"Normal Weight",TRUE,"Underweight")</f>
        <v>Normal Weight</v>
      </c>
      <c r="D1682" s="12">
        <v>6.23</v>
      </c>
      <c r="E1682" s="12" t="str" cm="1">
        <f t="array" ref="E1682">_xlfn.IFS(Medical_Examinations!$D1682&gt;6.5,"Diabetes",Medical_Examinations!$D1682&gt;5.7,"Prediabetes",TRUE,"Normal")</f>
        <v>Prediabetes</v>
      </c>
      <c r="F1682" s="12" t="s">
        <v>9</v>
      </c>
      <c r="G1682" s="12" t="s">
        <v>9</v>
      </c>
      <c r="H1682" s="12" t="s">
        <v>9</v>
      </c>
      <c r="I1682" s="12">
        <v>0</v>
      </c>
      <c r="J1682" s="13" t="s">
        <v>9</v>
      </c>
    </row>
    <row r="1683" spans="1:10" x14ac:dyDescent="0.3">
      <c r="A1683" s="14" t="s">
        <v>1692</v>
      </c>
      <c r="B1683" s="15">
        <v>19.059999999999999</v>
      </c>
      <c r="C1683" s="15" t="str" cm="1">
        <f t="array" ref="C1683">_xlfn.IFS(Medical_Examinations!$B1683&gt;=30,"Obesity",Medical_Examinations!$B1683&gt;=25,"Overweight",Medical_Examinations!$B1683&gt;=18.5,"Normal Weight",TRUE,"Underweight")</f>
        <v>Normal Weight</v>
      </c>
      <c r="D1683" s="15">
        <v>7.41</v>
      </c>
      <c r="E1683" s="15" t="str" cm="1">
        <f t="array" ref="E1683">_xlfn.IFS(Medical_Examinations!$D1683&gt;6.5,"Diabetes",Medical_Examinations!$D1683&gt;5.7,"Prediabetes",TRUE,"Normal")</f>
        <v>Diabetes</v>
      </c>
      <c r="F1683" s="15" t="s">
        <v>9</v>
      </c>
      <c r="G1683" s="15" t="s">
        <v>9</v>
      </c>
      <c r="H1683" s="15" t="s">
        <v>9</v>
      </c>
      <c r="I1683" s="15">
        <v>0</v>
      </c>
      <c r="J1683" s="16" t="s">
        <v>9</v>
      </c>
    </row>
    <row r="1684" spans="1:10" x14ac:dyDescent="0.3">
      <c r="A1684" s="11" t="s">
        <v>1693</v>
      </c>
      <c r="B1684" s="12">
        <v>33.25</v>
      </c>
      <c r="C1684" s="12" t="str" cm="1">
        <f t="array" ref="C1684">_xlfn.IFS(Medical_Examinations!$B1684&gt;=30,"Obesity",Medical_Examinations!$B1684&gt;=25,"Overweight",Medical_Examinations!$B1684&gt;=18.5,"Normal Weight",TRUE,"Underweight")</f>
        <v>Obesity</v>
      </c>
      <c r="D1684" s="12">
        <v>5.62</v>
      </c>
      <c r="E1684" s="12" t="str" cm="1">
        <f t="array" ref="E1684">_xlfn.IFS(Medical_Examinations!$D1684&gt;6.5,"Diabetes",Medical_Examinations!$D1684&gt;5.7,"Prediabetes",TRUE,"Normal")</f>
        <v>Normal</v>
      </c>
      <c r="F1684" s="12" t="s">
        <v>10</v>
      </c>
      <c r="G1684" s="12" t="s">
        <v>9</v>
      </c>
      <c r="H1684" s="12" t="s">
        <v>9</v>
      </c>
      <c r="I1684" s="12">
        <v>1</v>
      </c>
      <c r="J1684" s="13" t="s">
        <v>9</v>
      </c>
    </row>
    <row r="1685" spans="1:10" x14ac:dyDescent="0.3">
      <c r="A1685" s="14" t="s">
        <v>1694</v>
      </c>
      <c r="B1685" s="15">
        <v>21.37</v>
      </c>
      <c r="C1685" s="15" t="str" cm="1">
        <f t="array" ref="C1685">_xlfn.IFS(Medical_Examinations!$B1685&gt;=30,"Obesity",Medical_Examinations!$B1685&gt;=25,"Overweight",Medical_Examinations!$B1685&gt;=18.5,"Normal Weight",TRUE,"Underweight")</f>
        <v>Normal Weight</v>
      </c>
      <c r="D1685" s="15">
        <v>4.54</v>
      </c>
      <c r="E1685" s="15" t="str" cm="1">
        <f t="array" ref="E1685">_xlfn.IFS(Medical_Examinations!$D1685&gt;6.5,"Diabetes",Medical_Examinations!$D1685&gt;5.7,"Prediabetes",TRUE,"Normal")</f>
        <v>Normal</v>
      </c>
      <c r="F1685" s="15" t="s">
        <v>10</v>
      </c>
      <c r="G1685" s="15" t="s">
        <v>9</v>
      </c>
      <c r="H1685" s="15" t="s">
        <v>19</v>
      </c>
      <c r="I1685" s="15">
        <v>1</v>
      </c>
      <c r="J1685" s="16" t="s">
        <v>9</v>
      </c>
    </row>
    <row r="1686" spans="1:10" x14ac:dyDescent="0.3">
      <c r="A1686" s="11" t="s">
        <v>1695</v>
      </c>
      <c r="B1686" s="12">
        <v>34.43</v>
      </c>
      <c r="C1686" s="12" t="str" cm="1">
        <f t="array" ref="C1686">_xlfn.IFS(Medical_Examinations!$B1686&gt;=30,"Obesity",Medical_Examinations!$B1686&gt;=25,"Overweight",Medical_Examinations!$B1686&gt;=18.5,"Normal Weight",TRUE,"Underweight")</f>
        <v>Obesity</v>
      </c>
      <c r="D1686" s="12">
        <v>8.6199999999999992</v>
      </c>
      <c r="E1686" s="12" t="str" cm="1">
        <f t="array" ref="E1686">_xlfn.IFS(Medical_Examinations!$D1686&gt;6.5,"Diabetes",Medical_Examinations!$D1686&gt;5.7,"Prediabetes",TRUE,"Normal")</f>
        <v>Diabetes</v>
      </c>
      <c r="F1686" s="12" t="s">
        <v>10</v>
      </c>
      <c r="G1686" s="12" t="s">
        <v>9</v>
      </c>
      <c r="H1686" s="12" t="s">
        <v>9</v>
      </c>
      <c r="I1686" s="12">
        <v>1</v>
      </c>
      <c r="J1686" s="13" t="s">
        <v>9</v>
      </c>
    </row>
    <row r="1687" spans="1:10" x14ac:dyDescent="0.3">
      <c r="A1687" s="14" t="s">
        <v>1696</v>
      </c>
      <c r="B1687" s="15">
        <v>20.86</v>
      </c>
      <c r="C1687" s="15" t="str" cm="1">
        <f t="array" ref="C1687">_xlfn.IFS(Medical_Examinations!$B1687&gt;=30,"Obesity",Medical_Examinations!$B1687&gt;=25,"Overweight",Medical_Examinations!$B1687&gt;=18.5,"Normal Weight",TRUE,"Underweight")</f>
        <v>Normal Weight</v>
      </c>
      <c r="D1687" s="15">
        <v>4.3600000000000003</v>
      </c>
      <c r="E1687" s="15" t="str" cm="1">
        <f t="array" ref="E1687">_xlfn.IFS(Medical_Examinations!$D1687&gt;6.5,"Diabetes",Medical_Examinations!$D1687&gt;5.7,"Prediabetes",TRUE,"Normal")</f>
        <v>Normal</v>
      </c>
      <c r="F1687" s="15" t="s">
        <v>10</v>
      </c>
      <c r="G1687" s="15" t="s">
        <v>9</v>
      </c>
      <c r="H1687" s="15" t="s">
        <v>9</v>
      </c>
      <c r="I1687" s="15">
        <v>0</v>
      </c>
      <c r="J1687" s="16" t="s">
        <v>9</v>
      </c>
    </row>
    <row r="1688" spans="1:10" x14ac:dyDescent="0.3">
      <c r="A1688" s="11" t="s">
        <v>1697</v>
      </c>
      <c r="B1688" s="12">
        <v>18.34</v>
      </c>
      <c r="C1688" s="12" t="str" cm="1">
        <f t="array" ref="C1688">_xlfn.IFS(Medical_Examinations!$B1688&gt;=30,"Obesity",Medical_Examinations!$B1688&gt;=25,"Overweight",Medical_Examinations!$B1688&gt;=18.5,"Normal Weight",TRUE,"Underweight")</f>
        <v>Underweight</v>
      </c>
      <c r="D1688" s="12">
        <v>10.01</v>
      </c>
      <c r="E1688" s="12" t="str" cm="1">
        <f t="array" ref="E1688">_xlfn.IFS(Medical_Examinations!$D1688&gt;6.5,"Diabetes",Medical_Examinations!$D1688&gt;5.7,"Prediabetes",TRUE,"Normal")</f>
        <v>Diabetes</v>
      </c>
      <c r="F1688" s="12" t="s">
        <v>9</v>
      </c>
      <c r="G1688" s="12" t="s">
        <v>9</v>
      </c>
      <c r="H1688" s="12" t="s">
        <v>9</v>
      </c>
      <c r="I1688" s="12">
        <v>0</v>
      </c>
      <c r="J1688" s="13" t="s">
        <v>9</v>
      </c>
    </row>
    <row r="1689" spans="1:10" x14ac:dyDescent="0.3">
      <c r="A1689" s="14" t="s">
        <v>1698</v>
      </c>
      <c r="B1689" s="15">
        <v>34.15</v>
      </c>
      <c r="C1689" s="15" t="str" cm="1">
        <f t="array" ref="C1689">_xlfn.IFS(Medical_Examinations!$B1689&gt;=30,"Obesity",Medical_Examinations!$B1689&gt;=25,"Overweight",Medical_Examinations!$B1689&gt;=18.5,"Normal Weight",TRUE,"Underweight")</f>
        <v>Obesity</v>
      </c>
      <c r="D1689" s="15">
        <v>5.42</v>
      </c>
      <c r="E1689" s="15" t="str" cm="1">
        <f t="array" ref="E1689">_xlfn.IFS(Medical_Examinations!$D1689&gt;6.5,"Diabetes",Medical_Examinations!$D1689&gt;5.7,"Prediabetes",TRUE,"Normal")</f>
        <v>Normal</v>
      </c>
      <c r="F1689" s="15" t="s">
        <v>9</v>
      </c>
      <c r="G1689" s="15" t="s">
        <v>9</v>
      </c>
      <c r="H1689" s="15" t="s">
        <v>9</v>
      </c>
      <c r="I1689" s="15">
        <v>0</v>
      </c>
      <c r="J1689" s="16" t="s">
        <v>9</v>
      </c>
    </row>
    <row r="1690" spans="1:10" x14ac:dyDescent="0.3">
      <c r="A1690" s="11" t="s">
        <v>1699</v>
      </c>
      <c r="B1690" s="12">
        <v>18.350000000000001</v>
      </c>
      <c r="C1690" s="12" t="str" cm="1">
        <f t="array" ref="C1690">_xlfn.IFS(Medical_Examinations!$B1690&gt;=30,"Obesity",Medical_Examinations!$B1690&gt;=25,"Overweight",Medical_Examinations!$B1690&gt;=18.5,"Normal Weight",TRUE,"Underweight")</f>
        <v>Underweight</v>
      </c>
      <c r="D1690" s="12">
        <v>5.12</v>
      </c>
      <c r="E1690" s="12" t="str" cm="1">
        <f t="array" ref="E1690">_xlfn.IFS(Medical_Examinations!$D1690&gt;6.5,"Diabetes",Medical_Examinations!$D1690&gt;5.7,"Prediabetes",TRUE,"Normal")</f>
        <v>Normal</v>
      </c>
      <c r="F1690" s="12" t="s">
        <v>9</v>
      </c>
      <c r="G1690" s="12" t="s">
        <v>9</v>
      </c>
      <c r="H1690" s="12" t="s">
        <v>9</v>
      </c>
      <c r="I1690" s="12">
        <v>0</v>
      </c>
      <c r="J1690" s="13" t="s">
        <v>9</v>
      </c>
    </row>
    <row r="1691" spans="1:10" x14ac:dyDescent="0.3">
      <c r="A1691" s="14" t="s">
        <v>1700</v>
      </c>
      <c r="B1691" s="15">
        <v>22.13</v>
      </c>
      <c r="C1691" s="15" t="str" cm="1">
        <f t="array" ref="C1691">_xlfn.IFS(Medical_Examinations!$B1691&gt;=30,"Obesity",Medical_Examinations!$B1691&gt;=25,"Overweight",Medical_Examinations!$B1691&gt;=18.5,"Normal Weight",TRUE,"Underweight")</f>
        <v>Normal Weight</v>
      </c>
      <c r="D1691" s="15">
        <v>9.1999999999999993</v>
      </c>
      <c r="E1691" s="15" t="str" cm="1">
        <f t="array" ref="E1691">_xlfn.IFS(Medical_Examinations!$D1691&gt;6.5,"Diabetes",Medical_Examinations!$D1691&gt;5.7,"Prediabetes",TRUE,"Normal")</f>
        <v>Diabetes</v>
      </c>
      <c r="F1691" s="15" t="s">
        <v>10</v>
      </c>
      <c r="G1691" s="15" t="s">
        <v>9</v>
      </c>
      <c r="H1691" s="15" t="s">
        <v>9</v>
      </c>
      <c r="I1691" s="15">
        <v>0</v>
      </c>
      <c r="J1691" s="16" t="s">
        <v>9</v>
      </c>
    </row>
    <row r="1692" spans="1:10" x14ac:dyDescent="0.3">
      <c r="A1692" s="11" t="s">
        <v>1701</v>
      </c>
      <c r="B1692" s="12">
        <v>22.51</v>
      </c>
      <c r="C1692" s="12" t="str" cm="1">
        <f t="array" ref="C1692">_xlfn.IFS(Medical_Examinations!$B1692&gt;=30,"Obesity",Medical_Examinations!$B1692&gt;=25,"Overweight",Medical_Examinations!$B1692&gt;=18.5,"Normal Weight",TRUE,"Underweight")</f>
        <v>Normal Weight</v>
      </c>
      <c r="D1692" s="12">
        <v>6.08</v>
      </c>
      <c r="E1692" s="12" t="str" cm="1">
        <f t="array" ref="E1692">_xlfn.IFS(Medical_Examinations!$D1692&gt;6.5,"Diabetes",Medical_Examinations!$D1692&gt;5.7,"Prediabetes",TRUE,"Normal")</f>
        <v>Prediabetes</v>
      </c>
      <c r="F1692" s="12" t="s">
        <v>10</v>
      </c>
      <c r="G1692" s="12" t="s">
        <v>9</v>
      </c>
      <c r="H1692" s="12" t="s">
        <v>9</v>
      </c>
      <c r="I1692" s="12">
        <v>1</v>
      </c>
      <c r="J1692" s="13" t="s">
        <v>9</v>
      </c>
    </row>
    <row r="1693" spans="1:10" x14ac:dyDescent="0.3">
      <c r="A1693" s="14" t="s">
        <v>1702</v>
      </c>
      <c r="B1693" s="15">
        <v>31</v>
      </c>
      <c r="C1693" s="15" t="str" cm="1">
        <f t="array" ref="C1693">_xlfn.IFS(Medical_Examinations!$B1693&gt;=30,"Obesity",Medical_Examinations!$B1693&gt;=25,"Overweight",Medical_Examinations!$B1693&gt;=18.5,"Normal Weight",TRUE,"Underweight")</f>
        <v>Obesity</v>
      </c>
      <c r="D1693" s="15">
        <v>4.7699999999999996</v>
      </c>
      <c r="E1693" s="15" t="str" cm="1">
        <f t="array" ref="E1693">_xlfn.IFS(Medical_Examinations!$D1693&gt;6.5,"Diabetes",Medical_Examinations!$D1693&gt;5.7,"Prediabetes",TRUE,"Normal")</f>
        <v>Normal</v>
      </c>
      <c r="F1693" s="15" t="s">
        <v>9</v>
      </c>
      <c r="G1693" s="15" t="s">
        <v>9</v>
      </c>
      <c r="H1693" s="15" t="s">
        <v>9</v>
      </c>
      <c r="I1693" s="15">
        <v>1</v>
      </c>
      <c r="J1693" s="16" t="s">
        <v>9</v>
      </c>
    </row>
    <row r="1694" spans="1:10" x14ac:dyDescent="0.3">
      <c r="A1694" s="11" t="s">
        <v>1703</v>
      </c>
      <c r="B1694" s="12">
        <v>28.27</v>
      </c>
      <c r="C1694" s="12" t="str" cm="1">
        <f t="array" ref="C1694">_xlfn.IFS(Medical_Examinations!$B1694&gt;=30,"Obesity",Medical_Examinations!$B1694&gt;=25,"Overweight",Medical_Examinations!$B1694&gt;=18.5,"Normal Weight",TRUE,"Underweight")</f>
        <v>Overweight</v>
      </c>
      <c r="D1694" s="12">
        <v>4.62</v>
      </c>
      <c r="E1694" s="12" t="str" cm="1">
        <f t="array" ref="E1694">_xlfn.IFS(Medical_Examinations!$D1694&gt;6.5,"Diabetes",Medical_Examinations!$D1694&gt;5.7,"Prediabetes",TRUE,"Normal")</f>
        <v>Normal</v>
      </c>
      <c r="F1694" s="12" t="s">
        <v>9</v>
      </c>
      <c r="G1694" s="12" t="s">
        <v>9</v>
      </c>
      <c r="H1694" s="12" t="s">
        <v>9</v>
      </c>
      <c r="I1694" s="12">
        <v>1</v>
      </c>
      <c r="J1694" s="13" t="s">
        <v>9</v>
      </c>
    </row>
    <row r="1695" spans="1:10" x14ac:dyDescent="0.3">
      <c r="A1695" s="14" t="s">
        <v>1704</v>
      </c>
      <c r="B1695" s="15">
        <v>29.92</v>
      </c>
      <c r="C1695" s="15" t="str" cm="1">
        <f t="array" ref="C1695">_xlfn.IFS(Medical_Examinations!$B1695&gt;=30,"Obesity",Medical_Examinations!$B1695&gt;=25,"Overweight",Medical_Examinations!$B1695&gt;=18.5,"Normal Weight",TRUE,"Underweight")</f>
        <v>Overweight</v>
      </c>
      <c r="D1695" s="15">
        <v>9.07</v>
      </c>
      <c r="E1695" s="15" t="str" cm="1">
        <f t="array" ref="E1695">_xlfn.IFS(Medical_Examinations!$D1695&gt;6.5,"Diabetes",Medical_Examinations!$D1695&gt;5.7,"Prediabetes",TRUE,"Normal")</f>
        <v>Diabetes</v>
      </c>
      <c r="F1695" s="15" t="s">
        <v>10</v>
      </c>
      <c r="G1695" s="15" t="s">
        <v>9</v>
      </c>
      <c r="H1695" s="15" t="s">
        <v>9</v>
      </c>
      <c r="I1695" s="15">
        <v>1</v>
      </c>
      <c r="J1695" s="16" t="s">
        <v>9</v>
      </c>
    </row>
    <row r="1696" spans="1:10" x14ac:dyDescent="0.3">
      <c r="A1696" s="11" t="s">
        <v>1705</v>
      </c>
      <c r="B1696" s="12">
        <v>25.9</v>
      </c>
      <c r="C1696" s="12" t="str" cm="1">
        <f t="array" ref="C1696">_xlfn.IFS(Medical_Examinations!$B1696&gt;=30,"Obesity",Medical_Examinations!$B1696&gt;=25,"Overweight",Medical_Examinations!$B1696&gt;=18.5,"Normal Weight",TRUE,"Underweight")</f>
        <v>Overweight</v>
      </c>
      <c r="D1696" s="12">
        <v>9.1199999999999992</v>
      </c>
      <c r="E1696" s="12" t="str" cm="1">
        <f t="array" ref="E1696">_xlfn.IFS(Medical_Examinations!$D1696&gt;6.5,"Diabetes",Medical_Examinations!$D1696&gt;5.7,"Prediabetes",TRUE,"Normal")</f>
        <v>Diabetes</v>
      </c>
      <c r="F1696" s="12" t="s">
        <v>10</v>
      </c>
      <c r="G1696" s="12" t="s">
        <v>9</v>
      </c>
      <c r="H1696" s="12" t="s">
        <v>9</v>
      </c>
      <c r="I1696" s="12">
        <v>1</v>
      </c>
      <c r="J1696" s="13" t="s">
        <v>9</v>
      </c>
    </row>
    <row r="1697" spans="1:10" x14ac:dyDescent="0.3">
      <c r="A1697" s="14" t="s">
        <v>1706</v>
      </c>
      <c r="B1697" s="15">
        <v>27.74</v>
      </c>
      <c r="C1697" s="15" t="str" cm="1">
        <f t="array" ref="C1697">_xlfn.IFS(Medical_Examinations!$B1697&gt;=30,"Obesity",Medical_Examinations!$B1697&gt;=25,"Overweight",Medical_Examinations!$B1697&gt;=18.5,"Normal Weight",TRUE,"Underweight")</f>
        <v>Overweight</v>
      </c>
      <c r="D1697" s="15">
        <v>7.32</v>
      </c>
      <c r="E1697" s="15" t="str" cm="1">
        <f t="array" ref="E1697">_xlfn.IFS(Medical_Examinations!$D1697&gt;6.5,"Diabetes",Medical_Examinations!$D1697&gt;5.7,"Prediabetes",TRUE,"Normal")</f>
        <v>Diabetes</v>
      </c>
      <c r="F1697" s="15" t="s">
        <v>10</v>
      </c>
      <c r="G1697" s="15" t="s">
        <v>9</v>
      </c>
      <c r="H1697" s="15" t="s">
        <v>9</v>
      </c>
      <c r="I1697" s="15">
        <v>1</v>
      </c>
      <c r="J1697" s="16" t="s">
        <v>9</v>
      </c>
    </row>
    <row r="1698" spans="1:10" x14ac:dyDescent="0.3">
      <c r="A1698" s="11" t="s">
        <v>1707</v>
      </c>
      <c r="B1698" s="12">
        <v>17.260000000000002</v>
      </c>
      <c r="C1698" s="12" t="str" cm="1">
        <f t="array" ref="C1698">_xlfn.IFS(Medical_Examinations!$B1698&gt;=30,"Obesity",Medical_Examinations!$B1698&gt;=25,"Overweight",Medical_Examinations!$B1698&gt;=18.5,"Normal Weight",TRUE,"Underweight")</f>
        <v>Underweight</v>
      </c>
      <c r="D1698" s="12">
        <v>11.73</v>
      </c>
      <c r="E1698" s="12" t="str" cm="1">
        <f t="array" ref="E1698">_xlfn.IFS(Medical_Examinations!$D1698&gt;6.5,"Diabetes",Medical_Examinations!$D1698&gt;5.7,"Prediabetes",TRUE,"Normal")</f>
        <v>Diabetes</v>
      </c>
      <c r="F1698" s="12" t="s">
        <v>9</v>
      </c>
      <c r="G1698" s="12" t="s">
        <v>9</v>
      </c>
      <c r="H1698" s="12" t="s">
        <v>9</v>
      </c>
      <c r="I1698" s="12">
        <v>2</v>
      </c>
      <c r="J1698" s="13" t="s">
        <v>9</v>
      </c>
    </row>
    <row r="1699" spans="1:10" x14ac:dyDescent="0.3">
      <c r="A1699" s="14" t="s">
        <v>1708</v>
      </c>
      <c r="B1699" s="15">
        <v>19.855</v>
      </c>
      <c r="C1699" s="15" t="str" cm="1">
        <f t="array" ref="C1699">_xlfn.IFS(Medical_Examinations!$B1699&gt;=30,"Obesity",Medical_Examinations!$B1699&gt;=25,"Overweight",Medical_Examinations!$B1699&gt;=18.5,"Normal Weight",TRUE,"Underweight")</f>
        <v>Normal Weight</v>
      </c>
      <c r="D1699" s="15">
        <v>6.64</v>
      </c>
      <c r="E1699" s="15" t="str" cm="1">
        <f t="array" ref="E1699">_xlfn.IFS(Medical_Examinations!$D1699&gt;6.5,"Diabetes",Medical_Examinations!$D1699&gt;5.7,"Prediabetes",TRUE,"Normal")</f>
        <v>Diabetes</v>
      </c>
      <c r="F1699" s="15" t="s">
        <v>10</v>
      </c>
      <c r="G1699" s="15" t="s">
        <v>9</v>
      </c>
      <c r="H1699" s="15" t="s">
        <v>9</v>
      </c>
      <c r="I1699" s="15">
        <v>1</v>
      </c>
      <c r="J1699" s="16" t="s">
        <v>9</v>
      </c>
    </row>
    <row r="1700" spans="1:10" x14ac:dyDescent="0.3">
      <c r="A1700" s="11" t="s">
        <v>1709</v>
      </c>
      <c r="B1700" s="12">
        <v>41.69</v>
      </c>
      <c r="C1700" s="12" t="str" cm="1">
        <f t="array" ref="C1700">_xlfn.IFS(Medical_Examinations!$B1700&gt;=30,"Obesity",Medical_Examinations!$B1700&gt;=25,"Overweight",Medical_Examinations!$B1700&gt;=18.5,"Normal Weight",TRUE,"Underweight")</f>
        <v>Obesity</v>
      </c>
      <c r="D1700" s="12">
        <v>5.78</v>
      </c>
      <c r="E1700" s="12" t="str" cm="1">
        <f t="array" ref="E1700">_xlfn.IFS(Medical_Examinations!$D1700&gt;6.5,"Diabetes",Medical_Examinations!$D1700&gt;5.7,"Prediabetes",TRUE,"Normal")</f>
        <v>Prediabetes</v>
      </c>
      <c r="F1700" s="12" t="s">
        <v>9</v>
      </c>
      <c r="G1700" s="12" t="s">
        <v>9</v>
      </c>
      <c r="H1700" s="12" t="s">
        <v>9</v>
      </c>
      <c r="I1700" s="12">
        <v>0</v>
      </c>
      <c r="J1700" s="13" t="s">
        <v>9</v>
      </c>
    </row>
    <row r="1701" spans="1:10" x14ac:dyDescent="0.3">
      <c r="A1701" s="14" t="s">
        <v>1710</v>
      </c>
      <c r="B1701" s="15">
        <v>16.12</v>
      </c>
      <c r="C1701" s="15" t="str" cm="1">
        <f t="array" ref="C1701">_xlfn.IFS(Medical_Examinations!$B1701&gt;=30,"Obesity",Medical_Examinations!$B1701&gt;=25,"Overweight",Medical_Examinations!$B1701&gt;=18.5,"Normal Weight",TRUE,"Underweight")</f>
        <v>Underweight</v>
      </c>
      <c r="D1701" s="15">
        <v>10.45</v>
      </c>
      <c r="E1701" s="15" t="str" cm="1">
        <f t="array" ref="E1701">_xlfn.IFS(Medical_Examinations!$D1701&gt;6.5,"Diabetes",Medical_Examinations!$D1701&gt;5.7,"Prediabetes",TRUE,"Normal")</f>
        <v>Diabetes</v>
      </c>
      <c r="F1701" s="15" t="s">
        <v>9</v>
      </c>
      <c r="G1701" s="15" t="s">
        <v>9</v>
      </c>
      <c r="H1701" s="15" t="s">
        <v>9</v>
      </c>
      <c r="I1701" s="15">
        <v>0</v>
      </c>
      <c r="J1701" s="16" t="s">
        <v>9</v>
      </c>
    </row>
    <row r="1702" spans="1:10" x14ac:dyDescent="0.3">
      <c r="A1702" s="11" t="s">
        <v>1711</v>
      </c>
      <c r="B1702" s="12">
        <v>37.43</v>
      </c>
      <c r="C1702" s="12" t="str" cm="1">
        <f t="array" ref="C1702">_xlfn.IFS(Medical_Examinations!$B1702&gt;=30,"Obesity",Medical_Examinations!$B1702&gt;=25,"Overweight",Medical_Examinations!$B1702&gt;=18.5,"Normal Weight",TRUE,"Underweight")</f>
        <v>Obesity</v>
      </c>
      <c r="D1702" s="12">
        <v>4.5199999999999996</v>
      </c>
      <c r="E1702" s="12" t="str" cm="1">
        <f t="array" ref="E1702">_xlfn.IFS(Medical_Examinations!$D1702&gt;6.5,"Diabetes",Medical_Examinations!$D1702&gt;5.7,"Prediabetes",TRUE,"Normal")</f>
        <v>Normal</v>
      </c>
      <c r="F1702" s="12" t="s">
        <v>9</v>
      </c>
      <c r="G1702" s="12" t="s">
        <v>9</v>
      </c>
      <c r="H1702" s="12" t="s">
        <v>9</v>
      </c>
      <c r="I1702" s="12">
        <v>1</v>
      </c>
      <c r="J1702" s="13" t="s">
        <v>9</v>
      </c>
    </row>
    <row r="1703" spans="1:10" x14ac:dyDescent="0.3">
      <c r="A1703" s="14" t="s">
        <v>1712</v>
      </c>
      <c r="B1703" s="15">
        <v>31.065000000000001</v>
      </c>
      <c r="C1703" s="15" t="str" cm="1">
        <f t="array" ref="C1703">_xlfn.IFS(Medical_Examinations!$B1703&gt;=30,"Obesity",Medical_Examinations!$B1703&gt;=25,"Overweight",Medical_Examinations!$B1703&gt;=18.5,"Normal Weight",TRUE,"Underweight")</f>
        <v>Obesity</v>
      </c>
      <c r="D1703" s="15">
        <v>5.71</v>
      </c>
      <c r="E1703" s="15" t="str" cm="1">
        <f t="array" ref="E1703">_xlfn.IFS(Medical_Examinations!$D1703&gt;6.5,"Diabetes",Medical_Examinations!$D1703&gt;5.7,"Prediabetes",TRUE,"Normal")</f>
        <v>Prediabetes</v>
      </c>
      <c r="F1703" s="15" t="s">
        <v>9</v>
      </c>
      <c r="G1703" s="15" t="s">
        <v>9</v>
      </c>
      <c r="H1703" s="15" t="s">
        <v>9</v>
      </c>
      <c r="I1703" s="15">
        <v>0</v>
      </c>
      <c r="J1703" s="16" t="s">
        <v>9</v>
      </c>
    </row>
    <row r="1704" spans="1:10" x14ac:dyDescent="0.3">
      <c r="A1704" s="11" t="s">
        <v>1713</v>
      </c>
      <c r="B1704" s="12">
        <v>25.08</v>
      </c>
      <c r="C1704" s="12" t="str" cm="1">
        <f t="array" ref="C1704">_xlfn.IFS(Medical_Examinations!$B1704&gt;=30,"Obesity",Medical_Examinations!$B1704&gt;=25,"Overweight",Medical_Examinations!$B1704&gt;=18.5,"Normal Weight",TRUE,"Underweight")</f>
        <v>Overweight</v>
      </c>
      <c r="D1704" s="12">
        <v>4.7699999999999996</v>
      </c>
      <c r="E1704" s="12" t="str" cm="1">
        <f t="array" ref="E1704">_xlfn.IFS(Medical_Examinations!$D1704&gt;6.5,"Diabetes",Medical_Examinations!$D1704&gt;5.7,"Prediabetes",TRUE,"Normal")</f>
        <v>Normal</v>
      </c>
      <c r="F1704" s="12" t="s">
        <v>9</v>
      </c>
      <c r="G1704" s="12" t="s">
        <v>9</v>
      </c>
      <c r="H1704" s="12" t="s">
        <v>9</v>
      </c>
      <c r="I1704" s="12">
        <v>0</v>
      </c>
      <c r="J1704" s="13" t="s">
        <v>9</v>
      </c>
    </row>
    <row r="1705" spans="1:10" x14ac:dyDescent="0.3">
      <c r="A1705" s="14" t="s">
        <v>1714</v>
      </c>
      <c r="B1705" s="15">
        <v>15.2</v>
      </c>
      <c r="C1705" s="15" t="str" cm="1">
        <f t="array" ref="C1705">_xlfn.IFS(Medical_Examinations!$B1705&gt;=30,"Obesity",Medical_Examinations!$B1705&gt;=25,"Overweight",Medical_Examinations!$B1705&gt;=18.5,"Normal Weight",TRUE,"Underweight")</f>
        <v>Underweight</v>
      </c>
      <c r="D1705" s="15">
        <v>7.81</v>
      </c>
      <c r="E1705" s="15" t="str" cm="1">
        <f t="array" ref="E1705">_xlfn.IFS(Medical_Examinations!$D1705&gt;6.5,"Diabetes",Medical_Examinations!$D1705&gt;5.7,"Prediabetes",TRUE,"Normal")</f>
        <v>Diabetes</v>
      </c>
      <c r="F1705" s="15" t="s">
        <v>10</v>
      </c>
      <c r="G1705" s="15" t="s">
        <v>9</v>
      </c>
      <c r="H1705" s="15" t="s">
        <v>9</v>
      </c>
      <c r="I1705" s="15">
        <v>1</v>
      </c>
      <c r="J1705" s="16" t="s">
        <v>9</v>
      </c>
    </row>
    <row r="1706" spans="1:10" x14ac:dyDescent="0.3">
      <c r="A1706" s="11" t="s">
        <v>1715</v>
      </c>
      <c r="B1706" s="12">
        <v>22.34</v>
      </c>
      <c r="C1706" s="12" t="str" cm="1">
        <f t="array" ref="C1706">_xlfn.IFS(Medical_Examinations!$B1706&gt;=30,"Obesity",Medical_Examinations!$B1706&gt;=25,"Overweight",Medical_Examinations!$B1706&gt;=18.5,"Normal Weight",TRUE,"Underweight")</f>
        <v>Normal Weight</v>
      </c>
      <c r="D1706" s="12">
        <v>5.19</v>
      </c>
      <c r="E1706" s="12" t="str" cm="1">
        <f t="array" ref="E1706">_xlfn.IFS(Medical_Examinations!$D1706&gt;6.5,"Diabetes",Medical_Examinations!$D1706&gt;5.7,"Prediabetes",TRUE,"Normal")</f>
        <v>Normal</v>
      </c>
      <c r="F1706" s="12" t="s">
        <v>10</v>
      </c>
      <c r="G1706" s="12" t="s">
        <v>9</v>
      </c>
      <c r="H1706" s="12" t="s">
        <v>9</v>
      </c>
      <c r="I1706" s="12">
        <v>0</v>
      </c>
      <c r="J1706" s="13" t="s">
        <v>9</v>
      </c>
    </row>
    <row r="1707" spans="1:10" x14ac:dyDescent="0.3">
      <c r="A1707" s="14" t="s">
        <v>1716</v>
      </c>
      <c r="B1707" s="15">
        <v>40.15</v>
      </c>
      <c r="C1707" s="15" t="str" cm="1">
        <f t="array" ref="C1707">_xlfn.IFS(Medical_Examinations!$B1707&gt;=30,"Obesity",Medical_Examinations!$B1707&gt;=25,"Overweight",Medical_Examinations!$B1707&gt;=18.5,"Normal Weight",TRUE,"Underweight")</f>
        <v>Obesity</v>
      </c>
      <c r="D1707" s="15">
        <v>5.93</v>
      </c>
      <c r="E1707" s="15" t="str" cm="1">
        <f t="array" ref="E1707">_xlfn.IFS(Medical_Examinations!$D1707&gt;6.5,"Diabetes",Medical_Examinations!$D1707&gt;5.7,"Prediabetes",TRUE,"Normal")</f>
        <v>Prediabetes</v>
      </c>
      <c r="F1707" s="15" t="s">
        <v>9</v>
      </c>
      <c r="G1707" s="15" t="s">
        <v>9</v>
      </c>
      <c r="H1707" s="15" t="s">
        <v>9</v>
      </c>
      <c r="I1707" s="15">
        <v>1</v>
      </c>
      <c r="J1707" s="16" t="s">
        <v>9</v>
      </c>
    </row>
    <row r="1708" spans="1:10" x14ac:dyDescent="0.3">
      <c r="A1708" s="11" t="s">
        <v>1717</v>
      </c>
      <c r="B1708" s="12">
        <v>37.729999999999997</v>
      </c>
      <c r="C1708" s="12" t="str" cm="1">
        <f t="array" ref="C1708">_xlfn.IFS(Medical_Examinations!$B1708&gt;=30,"Obesity",Medical_Examinations!$B1708&gt;=25,"Overweight",Medical_Examinations!$B1708&gt;=18.5,"Normal Weight",TRUE,"Underweight")</f>
        <v>Obesity</v>
      </c>
      <c r="D1708" s="12">
        <v>6.29</v>
      </c>
      <c r="E1708" s="12" t="str" cm="1">
        <f t="array" ref="E1708">_xlfn.IFS(Medical_Examinations!$D1708&gt;6.5,"Diabetes",Medical_Examinations!$D1708&gt;5.7,"Prediabetes",TRUE,"Normal")</f>
        <v>Prediabetes</v>
      </c>
      <c r="F1708" s="12" t="s">
        <v>9</v>
      </c>
      <c r="G1708" s="12" t="s">
        <v>9</v>
      </c>
      <c r="H1708" s="12" t="s">
        <v>9</v>
      </c>
      <c r="I1708" s="12">
        <v>1</v>
      </c>
      <c r="J1708" s="13" t="s">
        <v>9</v>
      </c>
    </row>
    <row r="1709" spans="1:10" x14ac:dyDescent="0.3">
      <c r="A1709" s="14" t="s">
        <v>1718</v>
      </c>
      <c r="B1709" s="15">
        <v>25.35</v>
      </c>
      <c r="C1709" s="15" t="str" cm="1">
        <f t="array" ref="C1709">_xlfn.IFS(Medical_Examinations!$B1709&gt;=30,"Obesity",Medical_Examinations!$B1709&gt;=25,"Overweight",Medical_Examinations!$B1709&gt;=18.5,"Normal Weight",TRUE,"Underweight")</f>
        <v>Overweight</v>
      </c>
      <c r="D1709" s="15">
        <v>4.9000000000000004</v>
      </c>
      <c r="E1709" s="15" t="str" cm="1">
        <f t="array" ref="E1709">_xlfn.IFS(Medical_Examinations!$D1709&gt;6.5,"Diabetes",Medical_Examinations!$D1709&gt;5.7,"Prediabetes",TRUE,"Normal")</f>
        <v>Normal</v>
      </c>
      <c r="F1709" s="15" t="s">
        <v>9</v>
      </c>
      <c r="G1709" s="15" t="s">
        <v>9</v>
      </c>
      <c r="H1709" s="15" t="s">
        <v>9</v>
      </c>
      <c r="I1709" s="15">
        <v>0</v>
      </c>
      <c r="J1709" s="16" t="s">
        <v>9</v>
      </c>
    </row>
    <row r="1710" spans="1:10" x14ac:dyDescent="0.3">
      <c r="A1710" s="11" t="s">
        <v>1719</v>
      </c>
      <c r="B1710" s="12">
        <v>26.41</v>
      </c>
      <c r="C1710" s="12" t="str" cm="1">
        <f t="array" ref="C1710">_xlfn.IFS(Medical_Examinations!$B1710&gt;=30,"Obesity",Medical_Examinations!$B1710&gt;=25,"Overweight",Medical_Examinations!$B1710&gt;=18.5,"Normal Weight",TRUE,"Underweight")</f>
        <v>Overweight</v>
      </c>
      <c r="D1710" s="12">
        <v>5.07</v>
      </c>
      <c r="E1710" s="12" t="str" cm="1">
        <f t="array" ref="E1710">_xlfn.IFS(Medical_Examinations!$D1710&gt;6.5,"Diabetes",Medical_Examinations!$D1710&gt;5.7,"Prediabetes",TRUE,"Normal")</f>
        <v>Normal</v>
      </c>
      <c r="F1710" s="12" t="s">
        <v>10</v>
      </c>
      <c r="G1710" s="12" t="s">
        <v>9</v>
      </c>
      <c r="H1710" s="12" t="s">
        <v>9</v>
      </c>
      <c r="I1710" s="12">
        <v>1</v>
      </c>
      <c r="J1710" s="13" t="s">
        <v>9</v>
      </c>
    </row>
    <row r="1711" spans="1:10" x14ac:dyDescent="0.3">
      <c r="A1711" s="14" t="s">
        <v>1720</v>
      </c>
      <c r="B1711" s="15">
        <v>27.6</v>
      </c>
      <c r="C1711" s="15" t="str" cm="1">
        <f t="array" ref="C1711">_xlfn.IFS(Medical_Examinations!$B1711&gt;=30,"Obesity",Medical_Examinations!$B1711&gt;=25,"Overweight",Medical_Examinations!$B1711&gt;=18.5,"Normal Weight",TRUE,"Underweight")</f>
        <v>Overweight</v>
      </c>
      <c r="D1711" s="15">
        <v>5.33</v>
      </c>
      <c r="E1711" s="15" t="str" cm="1">
        <f t="array" ref="E1711">_xlfn.IFS(Medical_Examinations!$D1711&gt;6.5,"Diabetes",Medical_Examinations!$D1711&gt;5.7,"Prediabetes",TRUE,"Normal")</f>
        <v>Normal</v>
      </c>
      <c r="F1711" s="15" t="s">
        <v>9</v>
      </c>
      <c r="G1711" s="15" t="s">
        <v>9</v>
      </c>
      <c r="H1711" s="15" t="s">
        <v>9</v>
      </c>
      <c r="I1711" s="15">
        <v>1</v>
      </c>
      <c r="J1711" s="16" t="s">
        <v>9</v>
      </c>
    </row>
    <row r="1712" spans="1:10" x14ac:dyDescent="0.3">
      <c r="A1712" s="11" t="s">
        <v>1721</v>
      </c>
      <c r="B1712" s="12">
        <v>33.82</v>
      </c>
      <c r="C1712" s="12" t="str" cm="1">
        <f t="array" ref="C1712">_xlfn.IFS(Medical_Examinations!$B1712&gt;=30,"Obesity",Medical_Examinations!$B1712&gt;=25,"Overweight",Medical_Examinations!$B1712&gt;=18.5,"Normal Weight",TRUE,"Underweight")</f>
        <v>Obesity</v>
      </c>
      <c r="D1712" s="12">
        <v>8.93</v>
      </c>
      <c r="E1712" s="12" t="str" cm="1">
        <f t="array" ref="E1712">_xlfn.IFS(Medical_Examinations!$D1712&gt;6.5,"Diabetes",Medical_Examinations!$D1712&gt;5.7,"Prediabetes",TRUE,"Normal")</f>
        <v>Diabetes</v>
      </c>
      <c r="F1712" s="12" t="s">
        <v>10</v>
      </c>
      <c r="G1712" s="12" t="s">
        <v>9</v>
      </c>
      <c r="H1712" s="12" t="s">
        <v>9</v>
      </c>
      <c r="I1712" s="12">
        <v>1</v>
      </c>
      <c r="J1712" s="13" t="s">
        <v>9</v>
      </c>
    </row>
    <row r="1713" spans="1:10" x14ac:dyDescent="0.3">
      <c r="A1713" s="14" t="s">
        <v>1722</v>
      </c>
      <c r="B1713" s="15">
        <v>32.9</v>
      </c>
      <c r="C1713" s="15" t="str" cm="1">
        <f t="array" ref="C1713">_xlfn.IFS(Medical_Examinations!$B1713&gt;=30,"Obesity",Medical_Examinations!$B1713&gt;=25,"Overweight",Medical_Examinations!$B1713&gt;=18.5,"Normal Weight",TRUE,"Underweight")</f>
        <v>Obesity</v>
      </c>
      <c r="D1713" s="15">
        <v>4.3499999999999996</v>
      </c>
      <c r="E1713" s="15" t="str" cm="1">
        <f t="array" ref="E1713">_xlfn.IFS(Medical_Examinations!$D1713&gt;6.5,"Diabetes",Medical_Examinations!$D1713&gt;5.7,"Prediabetes",TRUE,"Normal")</f>
        <v>Normal</v>
      </c>
      <c r="F1713" s="15" t="s">
        <v>9</v>
      </c>
      <c r="G1713" s="15" t="s">
        <v>9</v>
      </c>
      <c r="H1713" s="15" t="s">
        <v>9</v>
      </c>
      <c r="I1713" s="15">
        <v>0</v>
      </c>
      <c r="J1713" s="16" t="s">
        <v>9</v>
      </c>
    </row>
    <row r="1714" spans="1:10" x14ac:dyDescent="0.3">
      <c r="A1714" s="11" t="s">
        <v>1723</v>
      </c>
      <c r="B1714" s="12">
        <v>30.875</v>
      </c>
      <c r="C1714" s="12" t="str" cm="1">
        <f t="array" ref="C1714">_xlfn.IFS(Medical_Examinations!$B1714&gt;=30,"Obesity",Medical_Examinations!$B1714&gt;=25,"Overweight",Medical_Examinations!$B1714&gt;=18.5,"Normal Weight",TRUE,"Underweight")</f>
        <v>Obesity</v>
      </c>
      <c r="D1714" s="12">
        <v>9.5399999999999991</v>
      </c>
      <c r="E1714" s="12" t="str" cm="1">
        <f t="array" ref="E1714">_xlfn.IFS(Medical_Examinations!$D1714&gt;6.5,"Diabetes",Medical_Examinations!$D1714&gt;5.7,"Prediabetes",TRUE,"Normal")</f>
        <v>Diabetes</v>
      </c>
      <c r="F1714" s="12" t="s">
        <v>10</v>
      </c>
      <c r="G1714" s="12" t="s">
        <v>9</v>
      </c>
      <c r="H1714" s="12" t="s">
        <v>9</v>
      </c>
      <c r="I1714" s="12">
        <v>1</v>
      </c>
      <c r="J1714" s="13" t="s">
        <v>9</v>
      </c>
    </row>
    <row r="1715" spans="1:10" x14ac:dyDescent="0.3">
      <c r="A1715" s="14" t="s">
        <v>1724</v>
      </c>
      <c r="B1715" s="15">
        <v>32.64</v>
      </c>
      <c r="C1715" s="15" t="str" cm="1">
        <f t="array" ref="C1715">_xlfn.IFS(Medical_Examinations!$B1715&gt;=30,"Obesity",Medical_Examinations!$B1715&gt;=25,"Overweight",Medical_Examinations!$B1715&gt;=18.5,"Normal Weight",TRUE,"Underweight")</f>
        <v>Obesity</v>
      </c>
      <c r="D1715" s="15">
        <v>5.91</v>
      </c>
      <c r="E1715" s="15" t="str" cm="1">
        <f t="array" ref="E1715">_xlfn.IFS(Medical_Examinations!$D1715&gt;6.5,"Diabetes",Medical_Examinations!$D1715&gt;5.7,"Prediabetes",TRUE,"Normal")</f>
        <v>Prediabetes</v>
      </c>
      <c r="F1715" s="15" t="s">
        <v>9</v>
      </c>
      <c r="G1715" s="15" t="s">
        <v>9</v>
      </c>
      <c r="H1715" s="15" t="s">
        <v>9</v>
      </c>
      <c r="I1715" s="15">
        <v>0</v>
      </c>
      <c r="J1715" s="16" t="s">
        <v>9</v>
      </c>
    </row>
    <row r="1716" spans="1:10" x14ac:dyDescent="0.3">
      <c r="A1716" s="11" t="s">
        <v>1725</v>
      </c>
      <c r="B1716" s="12">
        <v>22.135000000000002</v>
      </c>
      <c r="C1716" s="12" t="str" cm="1">
        <f t="array" ref="C1716">_xlfn.IFS(Medical_Examinations!$B1716&gt;=30,"Obesity",Medical_Examinations!$B1716&gt;=25,"Overweight",Medical_Examinations!$B1716&gt;=18.5,"Normal Weight",TRUE,"Underweight")</f>
        <v>Normal Weight</v>
      </c>
      <c r="D1716" s="12">
        <v>5.0999999999999996</v>
      </c>
      <c r="E1716" s="12" t="str" cm="1">
        <f t="array" ref="E1716">_xlfn.IFS(Medical_Examinations!$D1716&gt;6.5,"Diabetes",Medical_Examinations!$D1716&gt;5.7,"Prediabetes",TRUE,"Normal")</f>
        <v>Normal</v>
      </c>
      <c r="F1716" s="12" t="s">
        <v>9</v>
      </c>
      <c r="G1716" s="12" t="s">
        <v>9</v>
      </c>
      <c r="H1716" s="12" t="s">
        <v>9</v>
      </c>
      <c r="I1716" s="12">
        <v>0</v>
      </c>
      <c r="J1716" s="13" t="s">
        <v>9</v>
      </c>
    </row>
    <row r="1717" spans="1:10" x14ac:dyDescent="0.3">
      <c r="A1717" s="14" t="s">
        <v>1726</v>
      </c>
      <c r="B1717" s="15">
        <v>16.53</v>
      </c>
      <c r="C1717" s="15" t="str" cm="1">
        <f t="array" ref="C1717">_xlfn.IFS(Medical_Examinations!$B1717&gt;=30,"Obesity",Medical_Examinations!$B1717&gt;=25,"Overweight",Medical_Examinations!$B1717&gt;=18.5,"Normal Weight",TRUE,"Underweight")</f>
        <v>Underweight</v>
      </c>
      <c r="D1717" s="15">
        <v>5.08</v>
      </c>
      <c r="E1717" s="15" t="str" cm="1">
        <f t="array" ref="E1717">_xlfn.IFS(Medical_Examinations!$D1717&gt;6.5,"Diabetes",Medical_Examinations!$D1717&gt;5.7,"Prediabetes",TRUE,"Normal")</f>
        <v>Normal</v>
      </c>
      <c r="F1717" s="15" t="s">
        <v>9</v>
      </c>
      <c r="G1717" s="15" t="s">
        <v>9</v>
      </c>
      <c r="H1717" s="15" t="s">
        <v>9</v>
      </c>
      <c r="I1717" s="15">
        <v>2</v>
      </c>
      <c r="J1717" s="16" t="s">
        <v>9</v>
      </c>
    </row>
    <row r="1718" spans="1:10" x14ac:dyDescent="0.3">
      <c r="A1718" s="11" t="s">
        <v>1727</v>
      </c>
      <c r="B1718" s="12">
        <v>32.774999999999999</v>
      </c>
      <c r="C1718" s="12" t="str" cm="1">
        <f t="array" ref="C1718">_xlfn.IFS(Medical_Examinations!$B1718&gt;=30,"Obesity",Medical_Examinations!$B1718&gt;=25,"Overweight",Medical_Examinations!$B1718&gt;=18.5,"Normal Weight",TRUE,"Underweight")</f>
        <v>Obesity</v>
      </c>
      <c r="D1718" s="12">
        <v>4.75</v>
      </c>
      <c r="E1718" s="12" t="str" cm="1">
        <f t="array" ref="E1718">_xlfn.IFS(Medical_Examinations!$D1718&gt;6.5,"Diabetes",Medical_Examinations!$D1718&gt;5.7,"Prediabetes",TRUE,"Normal")</f>
        <v>Normal</v>
      </c>
      <c r="F1718" s="12" t="s">
        <v>9</v>
      </c>
      <c r="G1718" s="12" t="s">
        <v>9</v>
      </c>
      <c r="H1718" s="12" t="s">
        <v>9</v>
      </c>
      <c r="I1718" s="12">
        <v>0</v>
      </c>
      <c r="J1718" s="13" t="s">
        <v>9</v>
      </c>
    </row>
    <row r="1719" spans="1:10" x14ac:dyDescent="0.3">
      <c r="A1719" s="14" t="s">
        <v>1728</v>
      </c>
      <c r="B1719" s="15">
        <v>30.9</v>
      </c>
      <c r="C1719" s="15" t="str" cm="1">
        <f t="array" ref="C1719">_xlfn.IFS(Medical_Examinations!$B1719&gt;=30,"Obesity",Medical_Examinations!$B1719&gt;=25,"Overweight",Medical_Examinations!$B1719&gt;=18.5,"Normal Weight",TRUE,"Underweight")</f>
        <v>Obesity</v>
      </c>
      <c r="D1719" s="15">
        <v>6.05</v>
      </c>
      <c r="E1719" s="15" t="str" cm="1">
        <f t="array" ref="E1719">_xlfn.IFS(Medical_Examinations!$D1719&gt;6.5,"Diabetes",Medical_Examinations!$D1719&gt;5.7,"Prediabetes",TRUE,"Normal")</f>
        <v>Prediabetes</v>
      </c>
      <c r="F1719" s="15" t="s">
        <v>9</v>
      </c>
      <c r="G1719" s="15" t="s">
        <v>9</v>
      </c>
      <c r="H1719" s="15" t="s">
        <v>9</v>
      </c>
      <c r="I1719" s="15">
        <v>1</v>
      </c>
      <c r="J1719" s="16" t="s">
        <v>9</v>
      </c>
    </row>
    <row r="1720" spans="1:10" x14ac:dyDescent="0.3">
      <c r="A1720" s="11" t="s">
        <v>1729</v>
      </c>
      <c r="B1720" s="12">
        <v>15.58</v>
      </c>
      <c r="C1720" s="12" t="str" cm="1">
        <f t="array" ref="C1720">_xlfn.IFS(Medical_Examinations!$B1720&gt;=30,"Obesity",Medical_Examinations!$B1720&gt;=25,"Overweight",Medical_Examinations!$B1720&gt;=18.5,"Normal Weight",TRUE,"Underweight")</f>
        <v>Underweight</v>
      </c>
      <c r="D1720" s="12">
        <v>11.56</v>
      </c>
      <c r="E1720" s="12" t="str" cm="1">
        <f t="array" ref="E1720">_xlfn.IFS(Medical_Examinations!$D1720&gt;6.5,"Diabetes",Medical_Examinations!$D1720&gt;5.7,"Prediabetes",TRUE,"Normal")</f>
        <v>Diabetes</v>
      </c>
      <c r="F1720" s="12" t="s">
        <v>9</v>
      </c>
      <c r="G1720" s="12" t="s">
        <v>9</v>
      </c>
      <c r="H1720" s="12" t="s">
        <v>9</v>
      </c>
      <c r="I1720" s="12">
        <v>0</v>
      </c>
      <c r="J1720" s="13" t="s">
        <v>9</v>
      </c>
    </row>
    <row r="1721" spans="1:10" x14ac:dyDescent="0.3">
      <c r="A1721" s="14" t="s">
        <v>1730</v>
      </c>
      <c r="B1721" s="15">
        <v>26.315000000000001</v>
      </c>
      <c r="C1721" s="15" t="str" cm="1">
        <f t="array" ref="C1721">_xlfn.IFS(Medical_Examinations!$B1721&gt;=30,"Obesity",Medical_Examinations!$B1721&gt;=25,"Overweight",Medical_Examinations!$B1721&gt;=18.5,"Normal Weight",TRUE,"Underweight")</f>
        <v>Overweight</v>
      </c>
      <c r="D1721" s="15">
        <v>5.76</v>
      </c>
      <c r="E1721" s="15" t="str" cm="1">
        <f t="array" ref="E1721">_xlfn.IFS(Medical_Examinations!$D1721&gt;6.5,"Diabetes",Medical_Examinations!$D1721&gt;5.7,"Prediabetes",TRUE,"Normal")</f>
        <v>Prediabetes</v>
      </c>
      <c r="F1721" s="15" t="s">
        <v>9</v>
      </c>
      <c r="G1721" s="15" t="s">
        <v>9</v>
      </c>
      <c r="H1721" s="15" t="s">
        <v>9</v>
      </c>
      <c r="I1721" s="15">
        <v>0</v>
      </c>
      <c r="J1721" s="16" t="s">
        <v>9</v>
      </c>
    </row>
    <row r="1722" spans="1:10" x14ac:dyDescent="0.3">
      <c r="A1722" s="11" t="s">
        <v>1731</v>
      </c>
      <c r="B1722" s="12">
        <v>35.61</v>
      </c>
      <c r="C1722" s="12" t="str" cm="1">
        <f t="array" ref="C1722">_xlfn.IFS(Medical_Examinations!$B1722&gt;=30,"Obesity",Medical_Examinations!$B1722&gt;=25,"Overweight",Medical_Examinations!$B1722&gt;=18.5,"Normal Weight",TRUE,"Underweight")</f>
        <v>Obesity</v>
      </c>
      <c r="D1722" s="12">
        <v>5.65</v>
      </c>
      <c r="E1722" s="12" t="str" cm="1">
        <f t="array" ref="E1722">_xlfn.IFS(Medical_Examinations!$D1722&gt;6.5,"Diabetes",Medical_Examinations!$D1722&gt;5.7,"Prediabetes",TRUE,"Normal")</f>
        <v>Normal</v>
      </c>
      <c r="F1722" s="12" t="s">
        <v>9</v>
      </c>
      <c r="G1722" s="12" t="s">
        <v>10</v>
      </c>
      <c r="H1722" s="12" t="s">
        <v>9</v>
      </c>
      <c r="I1722" s="12">
        <v>1</v>
      </c>
      <c r="J1722" s="13" t="s">
        <v>9</v>
      </c>
    </row>
    <row r="1723" spans="1:10" x14ac:dyDescent="0.3">
      <c r="A1723" s="14" t="s">
        <v>1732</v>
      </c>
      <c r="B1723" s="15">
        <v>37.56</v>
      </c>
      <c r="C1723" s="15" t="str" cm="1">
        <f t="array" ref="C1723">_xlfn.IFS(Medical_Examinations!$B1723&gt;=30,"Obesity",Medical_Examinations!$B1723&gt;=25,"Overweight",Medical_Examinations!$B1723&gt;=18.5,"Normal Weight",TRUE,"Underweight")</f>
        <v>Obesity</v>
      </c>
      <c r="D1723" s="15">
        <v>5.88</v>
      </c>
      <c r="E1723" s="15" t="str" cm="1">
        <f t="array" ref="E1723">_xlfn.IFS(Medical_Examinations!$D1723&gt;6.5,"Diabetes",Medical_Examinations!$D1723&gt;5.7,"Prediabetes",TRUE,"Normal")</f>
        <v>Prediabetes</v>
      </c>
      <c r="F1723" s="15" t="s">
        <v>9</v>
      </c>
      <c r="G1723" s="15" t="s">
        <v>10</v>
      </c>
      <c r="H1723" s="15" t="s">
        <v>9</v>
      </c>
      <c r="I1723" s="15">
        <v>1</v>
      </c>
      <c r="J1723" s="16" t="s">
        <v>9</v>
      </c>
    </row>
    <row r="1724" spans="1:10" x14ac:dyDescent="0.3">
      <c r="A1724" s="11" t="s">
        <v>1733</v>
      </c>
      <c r="B1724" s="12">
        <v>15.49</v>
      </c>
      <c r="C1724" s="12" t="str" cm="1">
        <f t="array" ref="C1724">_xlfn.IFS(Medical_Examinations!$B1724&gt;=30,"Obesity",Medical_Examinations!$B1724&gt;=25,"Overweight",Medical_Examinations!$B1724&gt;=18.5,"Normal Weight",TRUE,"Underweight")</f>
        <v>Underweight</v>
      </c>
      <c r="D1724" s="12">
        <v>9.6</v>
      </c>
      <c r="E1724" s="12" t="str" cm="1">
        <f t="array" ref="E1724">_xlfn.IFS(Medical_Examinations!$D1724&gt;6.5,"Diabetes",Medical_Examinations!$D1724&gt;5.7,"Prediabetes",TRUE,"Normal")</f>
        <v>Diabetes</v>
      </c>
      <c r="F1724" s="12" t="s">
        <v>9</v>
      </c>
      <c r="G1724" s="12" t="s">
        <v>9</v>
      </c>
      <c r="H1724" s="12" t="s">
        <v>9</v>
      </c>
      <c r="I1724" s="12">
        <v>0</v>
      </c>
      <c r="J1724" s="13" t="s">
        <v>9</v>
      </c>
    </row>
    <row r="1725" spans="1:10" x14ac:dyDescent="0.3">
      <c r="A1725" s="14" t="s">
        <v>1734</v>
      </c>
      <c r="B1725" s="15">
        <v>23.48</v>
      </c>
      <c r="C1725" s="15" t="str" cm="1">
        <f t="array" ref="C1725">_xlfn.IFS(Medical_Examinations!$B1725&gt;=30,"Obesity",Medical_Examinations!$B1725&gt;=25,"Overweight",Medical_Examinations!$B1725&gt;=18.5,"Normal Weight",TRUE,"Underweight")</f>
        <v>Normal Weight</v>
      </c>
      <c r="D1725" s="15">
        <v>6.24</v>
      </c>
      <c r="E1725" s="15" t="str" cm="1">
        <f t="array" ref="E1725">_xlfn.IFS(Medical_Examinations!$D1725&gt;6.5,"Diabetes",Medical_Examinations!$D1725&gt;5.7,"Prediabetes",TRUE,"Normal")</f>
        <v>Prediabetes</v>
      </c>
      <c r="F1725" s="15" t="s">
        <v>9</v>
      </c>
      <c r="G1725" s="15" t="s">
        <v>9</v>
      </c>
      <c r="H1725" s="15" t="s">
        <v>9</v>
      </c>
      <c r="I1725" s="15">
        <v>1</v>
      </c>
      <c r="J1725" s="16" t="s">
        <v>9</v>
      </c>
    </row>
    <row r="1726" spans="1:10" x14ac:dyDescent="0.3">
      <c r="A1726" s="11" t="s">
        <v>1735</v>
      </c>
      <c r="B1726" s="12">
        <v>30.02</v>
      </c>
      <c r="C1726" s="12" t="str" cm="1">
        <f t="array" ref="C1726">_xlfn.IFS(Medical_Examinations!$B1726&gt;=30,"Obesity",Medical_Examinations!$B1726&gt;=25,"Overweight",Medical_Examinations!$B1726&gt;=18.5,"Normal Weight",TRUE,"Underweight")</f>
        <v>Obesity</v>
      </c>
      <c r="D1726" s="12">
        <v>7.63</v>
      </c>
      <c r="E1726" s="12" t="str" cm="1">
        <f t="array" ref="E1726">_xlfn.IFS(Medical_Examinations!$D1726&gt;6.5,"Diabetes",Medical_Examinations!$D1726&gt;5.7,"Prediabetes",TRUE,"Normal")</f>
        <v>Diabetes</v>
      </c>
      <c r="F1726" s="12" t="s">
        <v>10</v>
      </c>
      <c r="G1726" s="12" t="s">
        <v>9</v>
      </c>
      <c r="H1726" s="12" t="s">
        <v>9</v>
      </c>
      <c r="I1726" s="12">
        <v>1</v>
      </c>
      <c r="J1726" s="13" t="s">
        <v>9</v>
      </c>
    </row>
    <row r="1727" spans="1:10" x14ac:dyDescent="0.3">
      <c r="A1727" s="14" t="s">
        <v>1736</v>
      </c>
      <c r="B1727" s="15">
        <v>26.885000000000002</v>
      </c>
      <c r="C1727" s="15" t="str" cm="1">
        <f t="array" ref="C1727">_xlfn.IFS(Medical_Examinations!$B1727&gt;=30,"Obesity",Medical_Examinations!$B1727&gt;=25,"Overweight",Medical_Examinations!$B1727&gt;=18.5,"Normal Weight",TRUE,"Underweight")</f>
        <v>Overweight</v>
      </c>
      <c r="D1727" s="15">
        <v>8.66</v>
      </c>
      <c r="E1727" s="15" t="str" cm="1">
        <f t="array" ref="E1727">_xlfn.IFS(Medical_Examinations!$D1727&gt;6.5,"Diabetes",Medical_Examinations!$D1727&gt;5.7,"Prediabetes",TRUE,"Normal")</f>
        <v>Diabetes</v>
      </c>
      <c r="F1727" s="15" t="s">
        <v>10</v>
      </c>
      <c r="G1727" s="15" t="s">
        <v>9</v>
      </c>
      <c r="H1727" s="15" t="s">
        <v>9</v>
      </c>
      <c r="I1727" s="15">
        <v>1</v>
      </c>
      <c r="J1727" s="16" t="s">
        <v>9</v>
      </c>
    </row>
    <row r="1728" spans="1:10" x14ac:dyDescent="0.3">
      <c r="A1728" s="11" t="s">
        <v>1737</v>
      </c>
      <c r="B1728" s="12">
        <v>25.84</v>
      </c>
      <c r="C1728" s="12" t="str" cm="1">
        <f t="array" ref="C1728">_xlfn.IFS(Medical_Examinations!$B1728&gt;=30,"Obesity",Medical_Examinations!$B1728&gt;=25,"Overweight",Medical_Examinations!$B1728&gt;=18.5,"Normal Weight",TRUE,"Underweight")</f>
        <v>Overweight</v>
      </c>
      <c r="D1728" s="12">
        <v>8.5500000000000007</v>
      </c>
      <c r="E1728" s="12" t="str" cm="1">
        <f t="array" ref="E1728">_xlfn.IFS(Medical_Examinations!$D1728&gt;6.5,"Diabetes",Medical_Examinations!$D1728&gt;5.7,"Prediabetes",TRUE,"Normal")</f>
        <v>Diabetes</v>
      </c>
      <c r="F1728" s="12" t="s">
        <v>10</v>
      </c>
      <c r="G1728" s="12" t="s">
        <v>9</v>
      </c>
      <c r="H1728" s="12" t="s">
        <v>9</v>
      </c>
      <c r="I1728" s="12">
        <v>1</v>
      </c>
      <c r="J1728" s="13" t="s">
        <v>9</v>
      </c>
    </row>
    <row r="1729" spans="1:10" x14ac:dyDescent="0.3">
      <c r="A1729" s="14" t="s">
        <v>1738</v>
      </c>
      <c r="B1729" s="15">
        <v>27.454999999999998</v>
      </c>
      <c r="C1729" s="15" t="str" cm="1">
        <f t="array" ref="C1729">_xlfn.IFS(Medical_Examinations!$B1729&gt;=30,"Obesity",Medical_Examinations!$B1729&gt;=25,"Overweight",Medical_Examinations!$B1729&gt;=18.5,"Normal Weight",TRUE,"Underweight")</f>
        <v>Overweight</v>
      </c>
      <c r="D1729" s="15">
        <v>4.54</v>
      </c>
      <c r="E1729" s="15" t="str" cm="1">
        <f t="array" ref="E1729">_xlfn.IFS(Medical_Examinations!$D1729&gt;6.5,"Diabetes",Medical_Examinations!$D1729&gt;5.7,"Prediabetes",TRUE,"Normal")</f>
        <v>Normal</v>
      </c>
      <c r="F1729" s="15" t="s">
        <v>9</v>
      </c>
      <c r="G1729" s="15" t="s">
        <v>9</v>
      </c>
      <c r="H1729" s="15" t="s">
        <v>9</v>
      </c>
      <c r="I1729" s="15">
        <v>0</v>
      </c>
      <c r="J1729" s="16" t="s">
        <v>9</v>
      </c>
    </row>
    <row r="1730" spans="1:10" x14ac:dyDescent="0.3">
      <c r="A1730" s="11" t="s">
        <v>1739</v>
      </c>
      <c r="B1730" s="12">
        <v>24.605</v>
      </c>
      <c r="C1730" s="12" t="str" cm="1">
        <f t="array" ref="C1730">_xlfn.IFS(Medical_Examinations!$B1730&gt;=30,"Obesity",Medical_Examinations!$B1730&gt;=25,"Overweight",Medical_Examinations!$B1730&gt;=18.5,"Normal Weight",TRUE,"Underweight")</f>
        <v>Normal Weight</v>
      </c>
      <c r="D1730" s="12">
        <v>5.7</v>
      </c>
      <c r="E1730" s="12" t="str" cm="1">
        <f t="array" ref="E1730">_xlfn.IFS(Medical_Examinations!$D1730&gt;6.5,"Diabetes",Medical_Examinations!$D1730&gt;5.7,"Prediabetes",TRUE,"Normal")</f>
        <v>Normal</v>
      </c>
      <c r="F1730" s="12" t="s">
        <v>9</v>
      </c>
      <c r="G1730" s="12" t="s">
        <v>9</v>
      </c>
      <c r="H1730" s="12" t="s">
        <v>9</v>
      </c>
      <c r="I1730" s="12">
        <v>0</v>
      </c>
      <c r="J1730" s="13" t="s">
        <v>9</v>
      </c>
    </row>
    <row r="1731" spans="1:10" x14ac:dyDescent="0.3">
      <c r="A1731" s="14" t="s">
        <v>1740</v>
      </c>
      <c r="B1731" s="15">
        <v>30.8</v>
      </c>
      <c r="C1731" s="15" t="str" cm="1">
        <f t="array" ref="C1731">_xlfn.IFS(Medical_Examinations!$B1731&gt;=30,"Obesity",Medical_Examinations!$B1731&gt;=25,"Overweight",Medical_Examinations!$B1731&gt;=18.5,"Normal Weight",TRUE,"Underweight")</f>
        <v>Obesity</v>
      </c>
      <c r="D1731" s="15">
        <v>5.07</v>
      </c>
      <c r="E1731" s="15" t="str" cm="1">
        <f t="array" ref="E1731">_xlfn.IFS(Medical_Examinations!$D1731&gt;6.5,"Diabetes",Medical_Examinations!$D1731&gt;5.7,"Prediabetes",TRUE,"Normal")</f>
        <v>Normal</v>
      </c>
      <c r="F1731" s="15" t="s">
        <v>9</v>
      </c>
      <c r="G1731" s="15" t="s">
        <v>9</v>
      </c>
      <c r="H1731" s="15" t="s">
        <v>9</v>
      </c>
      <c r="I1731" s="15">
        <v>0</v>
      </c>
      <c r="J1731" s="16" t="s">
        <v>9</v>
      </c>
    </row>
    <row r="1732" spans="1:10" x14ac:dyDescent="0.3">
      <c r="A1732" s="11" t="s">
        <v>1741</v>
      </c>
      <c r="B1732" s="12">
        <v>34.799999999999997</v>
      </c>
      <c r="C1732" s="12" t="str" cm="1">
        <f t="array" ref="C1732">_xlfn.IFS(Medical_Examinations!$B1732&gt;=30,"Obesity",Medical_Examinations!$B1732&gt;=25,"Overweight",Medical_Examinations!$B1732&gt;=18.5,"Normal Weight",TRUE,"Underweight")</f>
        <v>Obesity</v>
      </c>
      <c r="D1732" s="12">
        <v>4.38</v>
      </c>
      <c r="E1732" s="12" t="str" cm="1">
        <f t="array" ref="E1732">_xlfn.IFS(Medical_Examinations!$D1732&gt;6.5,"Diabetes",Medical_Examinations!$D1732&gt;5.7,"Prediabetes",TRUE,"Normal")</f>
        <v>Normal</v>
      </c>
      <c r="F1732" s="12" t="s">
        <v>9</v>
      </c>
      <c r="G1732" s="12" t="s">
        <v>9</v>
      </c>
      <c r="H1732" s="12" t="s">
        <v>9</v>
      </c>
      <c r="I1732" s="12">
        <v>1</v>
      </c>
      <c r="J1732" s="13" t="s">
        <v>9</v>
      </c>
    </row>
    <row r="1733" spans="1:10" x14ac:dyDescent="0.3">
      <c r="A1733" s="14" t="s">
        <v>1742</v>
      </c>
      <c r="B1733" s="15">
        <v>34.21</v>
      </c>
      <c r="C1733" s="15" t="str" cm="1">
        <f t="array" ref="C1733">_xlfn.IFS(Medical_Examinations!$B1733&gt;=30,"Obesity",Medical_Examinations!$B1733&gt;=25,"Overweight",Medical_Examinations!$B1733&gt;=18.5,"Normal Weight",TRUE,"Underweight")</f>
        <v>Obesity</v>
      </c>
      <c r="D1733" s="15">
        <v>4.54</v>
      </c>
      <c r="E1733" s="15" t="str" cm="1">
        <f t="array" ref="E1733">_xlfn.IFS(Medical_Examinations!$D1733&gt;6.5,"Diabetes",Medical_Examinations!$D1733&gt;5.7,"Prediabetes",TRUE,"Normal")</f>
        <v>Normal</v>
      </c>
      <c r="F1733" s="15" t="s">
        <v>9</v>
      </c>
      <c r="G1733" s="15" t="s">
        <v>9</v>
      </c>
      <c r="H1733" s="15" t="s">
        <v>9</v>
      </c>
      <c r="I1733" s="15">
        <v>1</v>
      </c>
      <c r="J1733" s="16" t="s">
        <v>9</v>
      </c>
    </row>
    <row r="1734" spans="1:10" x14ac:dyDescent="0.3">
      <c r="A1734" s="11" t="s">
        <v>1743</v>
      </c>
      <c r="B1734" s="12">
        <v>31</v>
      </c>
      <c r="C1734" s="12" t="str" cm="1">
        <f t="array" ref="C1734">_xlfn.IFS(Medical_Examinations!$B1734&gt;=30,"Obesity",Medical_Examinations!$B1734&gt;=25,"Overweight",Medical_Examinations!$B1734&gt;=18.5,"Normal Weight",TRUE,"Underweight")</f>
        <v>Obesity</v>
      </c>
      <c r="D1734" s="12">
        <v>5.38</v>
      </c>
      <c r="E1734" s="12" t="str" cm="1">
        <f t="array" ref="E1734">_xlfn.IFS(Medical_Examinations!$D1734&gt;6.5,"Diabetes",Medical_Examinations!$D1734&gt;5.7,"Prediabetes",TRUE,"Normal")</f>
        <v>Normal</v>
      </c>
      <c r="F1734" s="12" t="s">
        <v>9</v>
      </c>
      <c r="G1734" s="12" t="s">
        <v>9</v>
      </c>
      <c r="H1734" s="12" t="s">
        <v>9</v>
      </c>
      <c r="I1734" s="12">
        <v>1</v>
      </c>
      <c r="J1734" s="13" t="s">
        <v>9</v>
      </c>
    </row>
    <row r="1735" spans="1:10" x14ac:dyDescent="0.3">
      <c r="A1735" s="14" t="s">
        <v>1744</v>
      </c>
      <c r="B1735" s="15">
        <v>26.125</v>
      </c>
      <c r="C1735" s="15" t="str" cm="1">
        <f t="array" ref="C1735">_xlfn.IFS(Medical_Examinations!$B1735&gt;=30,"Obesity",Medical_Examinations!$B1735&gt;=25,"Overweight",Medical_Examinations!$B1735&gt;=18.5,"Normal Weight",TRUE,"Underweight")</f>
        <v>Overweight</v>
      </c>
      <c r="D1735" s="15">
        <v>5.55</v>
      </c>
      <c r="E1735" s="15" t="str" cm="1">
        <f t="array" ref="E1735">_xlfn.IFS(Medical_Examinations!$D1735&gt;6.5,"Diabetes",Medical_Examinations!$D1735&gt;5.7,"Prediabetes",TRUE,"Normal")</f>
        <v>Normal</v>
      </c>
      <c r="F1735" s="15" t="s">
        <v>9</v>
      </c>
      <c r="G1735" s="15" t="s">
        <v>9</v>
      </c>
      <c r="H1735" s="15" t="s">
        <v>9</v>
      </c>
      <c r="I1735" s="15">
        <v>1</v>
      </c>
      <c r="J1735" s="16" t="s">
        <v>9</v>
      </c>
    </row>
    <row r="1736" spans="1:10" x14ac:dyDescent="0.3">
      <c r="A1736" s="11" t="s">
        <v>1745</v>
      </c>
      <c r="B1736" s="12">
        <v>30.13</v>
      </c>
      <c r="C1736" s="12" t="str" cm="1">
        <f t="array" ref="C1736">_xlfn.IFS(Medical_Examinations!$B1736&gt;=30,"Obesity",Medical_Examinations!$B1736&gt;=25,"Overweight",Medical_Examinations!$B1736&gt;=18.5,"Normal Weight",TRUE,"Underweight")</f>
        <v>Obesity</v>
      </c>
      <c r="D1736" s="12">
        <v>4.03</v>
      </c>
      <c r="E1736" s="12" t="str" cm="1">
        <f t="array" ref="E1736">_xlfn.IFS(Medical_Examinations!$D1736&gt;6.5,"Diabetes",Medical_Examinations!$D1736&gt;5.7,"Prediabetes",TRUE,"Normal")</f>
        <v>Normal</v>
      </c>
      <c r="F1736" s="12" t="s">
        <v>10</v>
      </c>
      <c r="G1736" s="12" t="s">
        <v>9</v>
      </c>
      <c r="H1736" s="12" t="s">
        <v>9</v>
      </c>
      <c r="I1736" s="12">
        <v>1</v>
      </c>
      <c r="J1736" s="13" t="s">
        <v>9</v>
      </c>
    </row>
    <row r="1737" spans="1:10" x14ac:dyDescent="0.3">
      <c r="A1737" s="14" t="s">
        <v>1746</v>
      </c>
      <c r="B1737" s="15">
        <v>34.19</v>
      </c>
      <c r="C1737" s="15" t="str" cm="1">
        <f t="array" ref="C1737">_xlfn.IFS(Medical_Examinations!$B1737&gt;=30,"Obesity",Medical_Examinations!$B1737&gt;=25,"Overweight",Medical_Examinations!$B1737&gt;=18.5,"Normal Weight",TRUE,"Underweight")</f>
        <v>Obesity</v>
      </c>
      <c r="D1737" s="15">
        <v>4.1900000000000004</v>
      </c>
      <c r="E1737" s="15" t="str" cm="1">
        <f t="array" ref="E1737">_xlfn.IFS(Medical_Examinations!$D1737&gt;6.5,"Diabetes",Medical_Examinations!$D1737&gt;5.7,"Prediabetes",TRUE,"Normal")</f>
        <v>Normal</v>
      </c>
      <c r="F1737" s="15" t="s">
        <v>9</v>
      </c>
      <c r="G1737" s="15" t="s">
        <v>9</v>
      </c>
      <c r="H1737" s="15" t="s">
        <v>9</v>
      </c>
      <c r="I1737" s="15">
        <v>0</v>
      </c>
      <c r="J1737" s="16" t="s">
        <v>9</v>
      </c>
    </row>
    <row r="1738" spans="1:10" x14ac:dyDescent="0.3">
      <c r="A1738" s="11" t="s">
        <v>1747</v>
      </c>
      <c r="B1738" s="12">
        <v>22.515000000000001</v>
      </c>
      <c r="C1738" s="12" t="str" cm="1">
        <f t="array" ref="C1738">_xlfn.IFS(Medical_Examinations!$B1738&gt;=30,"Obesity",Medical_Examinations!$B1738&gt;=25,"Overweight",Medical_Examinations!$B1738&gt;=18.5,"Normal Weight",TRUE,"Underweight")</f>
        <v>Normal Weight</v>
      </c>
      <c r="D1738" s="12">
        <v>4.37</v>
      </c>
      <c r="E1738" s="12" t="str" cm="1">
        <f t="array" ref="E1738">_xlfn.IFS(Medical_Examinations!$D1738&gt;6.5,"Diabetes",Medical_Examinations!$D1738&gt;5.7,"Prediabetes",TRUE,"Normal")</f>
        <v>Normal</v>
      </c>
      <c r="F1738" s="12" t="s">
        <v>9</v>
      </c>
      <c r="G1738" s="12" t="s">
        <v>9</v>
      </c>
      <c r="H1738" s="12" t="s">
        <v>19</v>
      </c>
      <c r="I1738" s="12">
        <v>1</v>
      </c>
      <c r="J1738" s="13" t="s">
        <v>9</v>
      </c>
    </row>
    <row r="1739" spans="1:10" x14ac:dyDescent="0.3">
      <c r="A1739" s="14" t="s">
        <v>1748</v>
      </c>
      <c r="B1739" s="15">
        <v>18.239999999999998</v>
      </c>
      <c r="C1739" s="15" t="str" cm="1">
        <f t="array" ref="C1739">_xlfn.IFS(Medical_Examinations!$B1739&gt;=30,"Obesity",Medical_Examinations!$B1739&gt;=25,"Overweight",Medical_Examinations!$B1739&gt;=18.5,"Normal Weight",TRUE,"Underweight")</f>
        <v>Underweight</v>
      </c>
      <c r="D1739" s="15">
        <v>5.31</v>
      </c>
      <c r="E1739" s="15" t="str" cm="1">
        <f t="array" ref="E1739">_xlfn.IFS(Medical_Examinations!$D1739&gt;6.5,"Diabetes",Medical_Examinations!$D1739&gt;5.7,"Prediabetes",TRUE,"Normal")</f>
        <v>Normal</v>
      </c>
      <c r="F1739" s="15" t="s">
        <v>10</v>
      </c>
      <c r="G1739" s="15" t="s">
        <v>9</v>
      </c>
      <c r="H1739" s="15" t="s">
        <v>19</v>
      </c>
      <c r="I1739" s="15">
        <v>1</v>
      </c>
      <c r="J1739" s="16" t="s">
        <v>9</v>
      </c>
    </row>
    <row r="1740" spans="1:10" x14ac:dyDescent="0.3">
      <c r="A1740" s="11" t="s">
        <v>1749</v>
      </c>
      <c r="B1740" s="12">
        <v>37.28</v>
      </c>
      <c r="C1740" s="12" t="str" cm="1">
        <f t="array" ref="C1740">_xlfn.IFS(Medical_Examinations!$B1740&gt;=30,"Obesity",Medical_Examinations!$B1740&gt;=25,"Overweight",Medical_Examinations!$B1740&gt;=18.5,"Normal Weight",TRUE,"Underweight")</f>
        <v>Obesity</v>
      </c>
      <c r="D1740" s="12">
        <v>4.66</v>
      </c>
      <c r="E1740" s="12" t="str" cm="1">
        <f t="array" ref="E1740">_xlfn.IFS(Medical_Examinations!$D1740&gt;6.5,"Diabetes",Medical_Examinations!$D1740&gt;5.7,"Prediabetes",TRUE,"Normal")</f>
        <v>Normal</v>
      </c>
      <c r="F1740" s="12" t="s">
        <v>9</v>
      </c>
      <c r="G1740" s="12" t="s">
        <v>10</v>
      </c>
      <c r="H1740" s="12" t="s">
        <v>9</v>
      </c>
      <c r="I1740" s="12">
        <v>1</v>
      </c>
      <c r="J1740" s="13" t="s">
        <v>9</v>
      </c>
    </row>
    <row r="1741" spans="1:10" x14ac:dyDescent="0.3">
      <c r="A1741" s="14" t="s">
        <v>1750</v>
      </c>
      <c r="B1741" s="15">
        <v>18.2</v>
      </c>
      <c r="C1741" s="15" t="str" cm="1">
        <f t="array" ref="C1741">_xlfn.IFS(Medical_Examinations!$B1741&gt;=30,"Obesity",Medical_Examinations!$B1741&gt;=25,"Overweight",Medical_Examinations!$B1741&gt;=18.5,"Normal Weight",TRUE,"Underweight")</f>
        <v>Underweight</v>
      </c>
      <c r="D1741" s="15">
        <v>6.19</v>
      </c>
      <c r="E1741" s="15" t="str" cm="1">
        <f t="array" ref="E1741">_xlfn.IFS(Medical_Examinations!$D1741&gt;6.5,"Diabetes",Medical_Examinations!$D1741&gt;5.7,"Prediabetes",TRUE,"Normal")</f>
        <v>Prediabetes</v>
      </c>
      <c r="F1741" s="15" t="s">
        <v>9</v>
      </c>
      <c r="G1741" s="15" t="s">
        <v>9</v>
      </c>
      <c r="H1741" s="15" t="s">
        <v>19</v>
      </c>
      <c r="I1741" s="15">
        <v>1</v>
      </c>
      <c r="J1741" s="16" t="s">
        <v>9</v>
      </c>
    </row>
    <row r="1742" spans="1:10" x14ac:dyDescent="0.3">
      <c r="A1742" s="11" t="s">
        <v>1751</v>
      </c>
      <c r="B1742" s="12">
        <v>20.53</v>
      </c>
      <c r="C1742" s="12" t="str" cm="1">
        <f t="array" ref="C1742">_xlfn.IFS(Medical_Examinations!$B1742&gt;=30,"Obesity",Medical_Examinations!$B1742&gt;=25,"Overweight",Medical_Examinations!$B1742&gt;=18.5,"Normal Weight",TRUE,"Underweight")</f>
        <v>Normal Weight</v>
      </c>
      <c r="D1742" s="12">
        <v>4.8600000000000003</v>
      </c>
      <c r="E1742" s="12" t="str" cm="1">
        <f t="array" ref="E1742">_xlfn.IFS(Medical_Examinations!$D1742&gt;6.5,"Diabetes",Medical_Examinations!$D1742&gt;5.7,"Prediabetes",TRUE,"Normal")</f>
        <v>Normal</v>
      </c>
      <c r="F1742" s="12" t="s">
        <v>9</v>
      </c>
      <c r="G1742" s="12" t="s">
        <v>9</v>
      </c>
      <c r="H1742" s="12" t="s">
        <v>9</v>
      </c>
      <c r="I1742" s="12">
        <v>1</v>
      </c>
      <c r="J1742" s="13" t="s">
        <v>9</v>
      </c>
    </row>
    <row r="1743" spans="1:10" x14ac:dyDescent="0.3">
      <c r="A1743" s="14" t="s">
        <v>1752</v>
      </c>
      <c r="B1743" s="15">
        <v>23.79</v>
      </c>
      <c r="C1743" s="15" t="str" cm="1">
        <f t="array" ref="C1743">_xlfn.IFS(Medical_Examinations!$B1743&gt;=30,"Obesity",Medical_Examinations!$B1743&gt;=25,"Overweight",Medical_Examinations!$B1743&gt;=18.5,"Normal Weight",TRUE,"Underweight")</f>
        <v>Normal Weight</v>
      </c>
      <c r="D1743" s="15">
        <v>4.74</v>
      </c>
      <c r="E1743" s="15" t="str" cm="1">
        <f t="array" ref="E1743">_xlfn.IFS(Medical_Examinations!$D1743&gt;6.5,"Diabetes",Medical_Examinations!$D1743&gt;5.7,"Prediabetes",TRUE,"Normal")</f>
        <v>Normal</v>
      </c>
      <c r="F1743" s="15" t="s">
        <v>9</v>
      </c>
      <c r="G1743" s="15" t="s">
        <v>9</v>
      </c>
      <c r="H1743" s="15" t="s">
        <v>9</v>
      </c>
      <c r="I1743" s="15">
        <v>0</v>
      </c>
      <c r="J1743" s="16" t="s">
        <v>9</v>
      </c>
    </row>
    <row r="1744" spans="1:10" x14ac:dyDescent="0.3">
      <c r="A1744" s="11" t="s">
        <v>1753</v>
      </c>
      <c r="B1744" s="12">
        <v>29.8</v>
      </c>
      <c r="C1744" s="12" t="str" cm="1">
        <f t="array" ref="C1744">_xlfn.IFS(Medical_Examinations!$B1744&gt;=30,"Obesity",Medical_Examinations!$B1744&gt;=25,"Overweight",Medical_Examinations!$B1744&gt;=18.5,"Normal Weight",TRUE,"Underweight")</f>
        <v>Overweight</v>
      </c>
      <c r="D1744" s="12">
        <v>6.03</v>
      </c>
      <c r="E1744" s="12" t="str" cm="1">
        <f t="array" ref="E1744">_xlfn.IFS(Medical_Examinations!$D1744&gt;6.5,"Diabetes",Medical_Examinations!$D1744&gt;5.7,"Prediabetes",TRUE,"Normal")</f>
        <v>Prediabetes</v>
      </c>
      <c r="F1744" s="12" t="s">
        <v>9</v>
      </c>
      <c r="G1744" s="12" t="s">
        <v>9</v>
      </c>
      <c r="H1744" s="12" t="s">
        <v>9</v>
      </c>
      <c r="I1744" s="12">
        <v>0</v>
      </c>
      <c r="J1744" s="13" t="s">
        <v>9</v>
      </c>
    </row>
    <row r="1745" spans="1:10" x14ac:dyDescent="0.3">
      <c r="A1745" s="14" t="s">
        <v>1754</v>
      </c>
      <c r="B1745" s="15">
        <v>31.54</v>
      </c>
      <c r="C1745" s="15" t="str" cm="1">
        <f t="array" ref="C1745">_xlfn.IFS(Medical_Examinations!$B1745&gt;=30,"Obesity",Medical_Examinations!$B1745&gt;=25,"Overweight",Medical_Examinations!$B1745&gt;=18.5,"Normal Weight",TRUE,"Underweight")</f>
        <v>Obesity</v>
      </c>
      <c r="D1745" s="15">
        <v>4.71</v>
      </c>
      <c r="E1745" s="15" t="str" cm="1">
        <f t="array" ref="E1745">_xlfn.IFS(Medical_Examinations!$D1745&gt;6.5,"Diabetes",Medical_Examinations!$D1745&gt;5.7,"Prediabetes",TRUE,"Normal")</f>
        <v>Normal</v>
      </c>
      <c r="F1745" s="15" t="s">
        <v>9</v>
      </c>
      <c r="G1745" s="15" t="s">
        <v>9</v>
      </c>
      <c r="H1745" s="15" t="s">
        <v>9</v>
      </c>
      <c r="I1745" s="15">
        <v>0</v>
      </c>
      <c r="J1745" s="16" t="s">
        <v>9</v>
      </c>
    </row>
    <row r="1746" spans="1:10" x14ac:dyDescent="0.3">
      <c r="A1746" s="11" t="s">
        <v>1755</v>
      </c>
      <c r="B1746" s="12">
        <v>20.82</v>
      </c>
      <c r="C1746" s="12" t="str" cm="1">
        <f t="array" ref="C1746">_xlfn.IFS(Medical_Examinations!$B1746&gt;=30,"Obesity",Medical_Examinations!$B1746&gt;=25,"Overweight",Medical_Examinations!$B1746&gt;=18.5,"Normal Weight",TRUE,"Underweight")</f>
        <v>Normal Weight</v>
      </c>
      <c r="D1746" s="12">
        <v>5.55</v>
      </c>
      <c r="E1746" s="12" t="str" cm="1">
        <f t="array" ref="E1746">_xlfn.IFS(Medical_Examinations!$D1746&gt;6.5,"Diabetes",Medical_Examinations!$D1746&gt;5.7,"Prediabetes",TRUE,"Normal")</f>
        <v>Normal</v>
      </c>
      <c r="F1746" s="12" t="s">
        <v>9</v>
      </c>
      <c r="G1746" s="12" t="s">
        <v>9</v>
      </c>
      <c r="H1746" s="12" t="s">
        <v>9</v>
      </c>
      <c r="I1746" s="12">
        <v>1</v>
      </c>
      <c r="J1746" s="13" t="s">
        <v>9</v>
      </c>
    </row>
    <row r="1747" spans="1:10" x14ac:dyDescent="0.3">
      <c r="A1747" s="14" t="s">
        <v>1756</v>
      </c>
      <c r="B1747" s="15">
        <v>38.83</v>
      </c>
      <c r="C1747" s="15" t="str" cm="1">
        <f t="array" ref="C1747">_xlfn.IFS(Medical_Examinations!$B1747&gt;=30,"Obesity",Medical_Examinations!$B1747&gt;=25,"Overweight",Medical_Examinations!$B1747&gt;=18.5,"Normal Weight",TRUE,"Underweight")</f>
        <v>Obesity</v>
      </c>
      <c r="D1747" s="15">
        <v>4.78</v>
      </c>
      <c r="E1747" s="15" t="str" cm="1">
        <f t="array" ref="E1747">_xlfn.IFS(Medical_Examinations!$D1747&gt;6.5,"Diabetes",Medical_Examinations!$D1747&gt;5.7,"Prediabetes",TRUE,"Normal")</f>
        <v>Normal</v>
      </c>
      <c r="F1747" s="15" t="s">
        <v>9</v>
      </c>
      <c r="G1747" s="15" t="s">
        <v>9</v>
      </c>
      <c r="H1747" s="15" t="s">
        <v>19</v>
      </c>
      <c r="I1747" s="15">
        <v>1</v>
      </c>
      <c r="J1747" s="16" t="s">
        <v>9</v>
      </c>
    </row>
    <row r="1748" spans="1:10" x14ac:dyDescent="0.3">
      <c r="A1748" s="11" t="s">
        <v>1757</v>
      </c>
      <c r="B1748" s="12">
        <v>23.44</v>
      </c>
      <c r="C1748" s="12" t="str" cm="1">
        <f t="array" ref="C1748">_xlfn.IFS(Medical_Examinations!$B1748&gt;=30,"Obesity",Medical_Examinations!$B1748&gt;=25,"Overweight",Medical_Examinations!$B1748&gt;=18.5,"Normal Weight",TRUE,"Underweight")</f>
        <v>Normal Weight</v>
      </c>
      <c r="D1748" s="12">
        <v>4.6500000000000004</v>
      </c>
      <c r="E1748" s="12" t="str" cm="1">
        <f t="array" ref="E1748">_xlfn.IFS(Medical_Examinations!$D1748&gt;6.5,"Diabetes",Medical_Examinations!$D1748&gt;5.7,"Prediabetes",TRUE,"Normal")</f>
        <v>Normal</v>
      </c>
      <c r="F1748" s="12" t="s">
        <v>10</v>
      </c>
      <c r="G1748" s="12" t="s">
        <v>9</v>
      </c>
      <c r="H1748" s="12" t="s">
        <v>9</v>
      </c>
      <c r="I1748" s="12">
        <v>1</v>
      </c>
      <c r="J1748" s="13" t="s">
        <v>9</v>
      </c>
    </row>
    <row r="1749" spans="1:10" x14ac:dyDescent="0.3">
      <c r="A1749" s="14" t="s">
        <v>1758</v>
      </c>
      <c r="B1749" s="15">
        <v>24.13</v>
      </c>
      <c r="C1749" s="15" t="str" cm="1">
        <f t="array" ref="C1749">_xlfn.IFS(Medical_Examinations!$B1749&gt;=30,"Obesity",Medical_Examinations!$B1749&gt;=25,"Overweight",Medical_Examinations!$B1749&gt;=18.5,"Normal Weight",TRUE,"Underweight")</f>
        <v>Normal Weight</v>
      </c>
      <c r="D1749" s="15">
        <v>5.2</v>
      </c>
      <c r="E1749" s="15" t="str" cm="1">
        <f t="array" ref="E1749">_xlfn.IFS(Medical_Examinations!$D1749&gt;6.5,"Diabetes",Medical_Examinations!$D1749&gt;5.7,"Prediabetes",TRUE,"Normal")</f>
        <v>Normal</v>
      </c>
      <c r="F1749" s="15" t="s">
        <v>9</v>
      </c>
      <c r="G1749" s="15" t="s">
        <v>9</v>
      </c>
      <c r="H1749" s="15" t="s">
        <v>9</v>
      </c>
      <c r="I1749" s="15">
        <v>1</v>
      </c>
      <c r="J1749" s="16" t="s">
        <v>9</v>
      </c>
    </row>
    <row r="1750" spans="1:10" x14ac:dyDescent="0.3">
      <c r="A1750" s="11" t="s">
        <v>1759</v>
      </c>
      <c r="B1750" s="12">
        <v>42.13</v>
      </c>
      <c r="C1750" s="12" t="str" cm="1">
        <f t="array" ref="C1750">_xlfn.IFS(Medical_Examinations!$B1750&gt;=30,"Obesity",Medical_Examinations!$B1750&gt;=25,"Overweight",Medical_Examinations!$B1750&gt;=18.5,"Normal Weight",TRUE,"Underweight")</f>
        <v>Obesity</v>
      </c>
      <c r="D1750" s="12">
        <v>4.54</v>
      </c>
      <c r="E1750" s="12" t="str" cm="1">
        <f t="array" ref="E1750">_xlfn.IFS(Medical_Examinations!$D1750&gt;6.5,"Diabetes",Medical_Examinations!$D1750&gt;5.7,"Prediabetes",TRUE,"Normal")</f>
        <v>Normal</v>
      </c>
      <c r="F1750" s="12" t="s">
        <v>10</v>
      </c>
      <c r="G1750" s="12" t="s">
        <v>9</v>
      </c>
      <c r="H1750" s="12" t="s">
        <v>9</v>
      </c>
      <c r="I1750" s="12">
        <v>1</v>
      </c>
      <c r="J1750" s="13" t="s">
        <v>9</v>
      </c>
    </row>
    <row r="1751" spans="1:10" x14ac:dyDescent="0.3">
      <c r="A1751" s="14" t="s">
        <v>1760</v>
      </c>
      <c r="B1751" s="15">
        <v>17.86</v>
      </c>
      <c r="C1751" s="15" t="str" cm="1">
        <f t="array" ref="C1751">_xlfn.IFS(Medical_Examinations!$B1751&gt;=30,"Obesity",Medical_Examinations!$B1751&gt;=25,"Overweight",Medical_Examinations!$B1751&gt;=18.5,"Normal Weight",TRUE,"Underweight")</f>
        <v>Underweight</v>
      </c>
      <c r="D1751" s="15">
        <v>4.1100000000000003</v>
      </c>
      <c r="E1751" s="15" t="str" cm="1">
        <f t="array" ref="E1751">_xlfn.IFS(Medical_Examinations!$D1751&gt;6.5,"Diabetes",Medical_Examinations!$D1751&gt;5.7,"Prediabetes",TRUE,"Normal")</f>
        <v>Normal</v>
      </c>
      <c r="F1751" s="15" t="s">
        <v>9</v>
      </c>
      <c r="G1751" s="15" t="s">
        <v>9</v>
      </c>
      <c r="H1751" s="15" t="s">
        <v>9</v>
      </c>
      <c r="I1751" s="15">
        <v>1</v>
      </c>
      <c r="J1751" s="16" t="s">
        <v>9</v>
      </c>
    </row>
    <row r="1752" spans="1:10" x14ac:dyDescent="0.3">
      <c r="A1752" s="11" t="s">
        <v>1761</v>
      </c>
      <c r="B1752" s="12">
        <v>32.78</v>
      </c>
      <c r="C1752" s="12" t="str" cm="1">
        <f t="array" ref="C1752">_xlfn.IFS(Medical_Examinations!$B1752&gt;=30,"Obesity",Medical_Examinations!$B1752&gt;=25,"Overweight",Medical_Examinations!$B1752&gt;=18.5,"Normal Weight",TRUE,"Underweight")</f>
        <v>Obesity</v>
      </c>
      <c r="D1752" s="12">
        <v>4.63</v>
      </c>
      <c r="E1752" s="12" t="str" cm="1">
        <f t="array" ref="E1752">_xlfn.IFS(Medical_Examinations!$D1752&gt;6.5,"Diabetes",Medical_Examinations!$D1752&gt;5.7,"Prediabetes",TRUE,"Normal")</f>
        <v>Normal</v>
      </c>
      <c r="F1752" s="12" t="s">
        <v>9</v>
      </c>
      <c r="G1752" s="12" t="s">
        <v>9</v>
      </c>
      <c r="H1752" s="12" t="s">
        <v>9</v>
      </c>
      <c r="I1752" s="12">
        <v>0</v>
      </c>
      <c r="J1752" s="13" t="s">
        <v>9</v>
      </c>
    </row>
    <row r="1753" spans="1:10" x14ac:dyDescent="0.3">
      <c r="A1753" s="14" t="s">
        <v>1762</v>
      </c>
      <c r="B1753" s="15">
        <v>23.9</v>
      </c>
      <c r="C1753" s="15" t="str" cm="1">
        <f t="array" ref="C1753">_xlfn.IFS(Medical_Examinations!$B1753&gt;=30,"Obesity",Medical_Examinations!$B1753&gt;=25,"Overweight",Medical_Examinations!$B1753&gt;=18.5,"Normal Weight",TRUE,"Underweight")</f>
        <v>Normal Weight</v>
      </c>
      <c r="D1753" s="15">
        <v>6.06</v>
      </c>
      <c r="E1753" s="15" t="str" cm="1">
        <f t="array" ref="E1753">_xlfn.IFS(Medical_Examinations!$D1753&gt;6.5,"Diabetes",Medical_Examinations!$D1753&gt;5.7,"Prediabetes",TRUE,"Normal")</f>
        <v>Prediabetes</v>
      </c>
      <c r="F1753" s="15" t="s">
        <v>10</v>
      </c>
      <c r="G1753" s="15" t="s">
        <v>9</v>
      </c>
      <c r="H1753" s="15" t="s">
        <v>19</v>
      </c>
      <c r="I1753" s="15">
        <v>1</v>
      </c>
      <c r="J1753" s="16" t="s">
        <v>9</v>
      </c>
    </row>
    <row r="1754" spans="1:10" x14ac:dyDescent="0.3">
      <c r="A1754" s="11" t="s">
        <v>1763</v>
      </c>
      <c r="B1754" s="12">
        <v>15.47</v>
      </c>
      <c r="C1754" s="12" t="str" cm="1">
        <f t="array" ref="C1754">_xlfn.IFS(Medical_Examinations!$B1754&gt;=30,"Obesity",Medical_Examinations!$B1754&gt;=25,"Overweight",Medical_Examinations!$B1754&gt;=18.5,"Normal Weight",TRUE,"Underweight")</f>
        <v>Underweight</v>
      </c>
      <c r="D1754" s="12">
        <v>8.43</v>
      </c>
      <c r="E1754" s="12" t="str" cm="1">
        <f t="array" ref="E1754">_xlfn.IFS(Medical_Examinations!$D1754&gt;6.5,"Diabetes",Medical_Examinations!$D1754&gt;5.7,"Prediabetes",TRUE,"Normal")</f>
        <v>Diabetes</v>
      </c>
      <c r="F1754" s="12" t="s">
        <v>9</v>
      </c>
      <c r="G1754" s="12" t="s">
        <v>9</v>
      </c>
      <c r="H1754" s="12" t="s">
        <v>9</v>
      </c>
      <c r="I1754" s="12">
        <v>0</v>
      </c>
      <c r="J1754" s="13" t="s">
        <v>9</v>
      </c>
    </row>
    <row r="1755" spans="1:10" x14ac:dyDescent="0.3">
      <c r="A1755" s="14" t="s">
        <v>1764</v>
      </c>
      <c r="B1755" s="15">
        <v>28.54</v>
      </c>
      <c r="C1755" s="15" t="str" cm="1">
        <f t="array" ref="C1755">_xlfn.IFS(Medical_Examinations!$B1755&gt;=30,"Obesity",Medical_Examinations!$B1755&gt;=25,"Overweight",Medical_Examinations!$B1755&gt;=18.5,"Normal Weight",TRUE,"Underweight")</f>
        <v>Overweight</v>
      </c>
      <c r="D1755" s="15">
        <v>5.51</v>
      </c>
      <c r="E1755" s="15" t="str" cm="1">
        <f t="array" ref="E1755">_xlfn.IFS(Medical_Examinations!$D1755&gt;6.5,"Diabetes",Medical_Examinations!$D1755&gt;5.7,"Prediabetes",TRUE,"Normal")</f>
        <v>Normal</v>
      </c>
      <c r="F1755" s="15" t="s">
        <v>9</v>
      </c>
      <c r="G1755" s="15" t="s">
        <v>9</v>
      </c>
      <c r="H1755" s="15" t="s">
        <v>19</v>
      </c>
      <c r="I1755" s="15">
        <v>1</v>
      </c>
      <c r="J1755" s="16" t="s">
        <v>9</v>
      </c>
    </row>
    <row r="1756" spans="1:10" x14ac:dyDescent="0.3">
      <c r="A1756" s="11" t="s">
        <v>1765</v>
      </c>
      <c r="B1756" s="12">
        <v>18.54</v>
      </c>
      <c r="C1756" s="12" t="str" cm="1">
        <f t="array" ref="C1756">_xlfn.IFS(Medical_Examinations!$B1756&gt;=30,"Obesity",Medical_Examinations!$B1756&gt;=25,"Overweight",Medical_Examinations!$B1756&gt;=18.5,"Normal Weight",TRUE,"Underweight")</f>
        <v>Normal Weight</v>
      </c>
      <c r="D1756" s="12">
        <v>4.95</v>
      </c>
      <c r="E1756" s="12" t="str" cm="1">
        <f t="array" ref="E1756">_xlfn.IFS(Medical_Examinations!$D1756&gt;6.5,"Diabetes",Medical_Examinations!$D1756&gt;5.7,"Prediabetes",TRUE,"Normal")</f>
        <v>Normal</v>
      </c>
      <c r="F1756" s="12" t="s">
        <v>9</v>
      </c>
      <c r="G1756" s="12" t="s">
        <v>9</v>
      </c>
      <c r="H1756" s="12" t="s">
        <v>9</v>
      </c>
      <c r="I1756" s="12">
        <v>0</v>
      </c>
      <c r="J1756" s="13" t="s">
        <v>9</v>
      </c>
    </row>
    <row r="1757" spans="1:10" x14ac:dyDescent="0.3">
      <c r="A1757" s="14" t="s">
        <v>1766</v>
      </c>
      <c r="B1757" s="15">
        <v>32.18</v>
      </c>
      <c r="C1757" s="15" t="str" cm="1">
        <f t="array" ref="C1757">_xlfn.IFS(Medical_Examinations!$B1757&gt;=30,"Obesity",Medical_Examinations!$B1757&gt;=25,"Overweight",Medical_Examinations!$B1757&gt;=18.5,"Normal Weight",TRUE,"Underweight")</f>
        <v>Obesity</v>
      </c>
      <c r="D1757" s="15">
        <v>6.44</v>
      </c>
      <c r="E1757" s="15" t="str" cm="1">
        <f t="array" ref="E1757">_xlfn.IFS(Medical_Examinations!$D1757&gt;6.5,"Diabetes",Medical_Examinations!$D1757&gt;5.7,"Prediabetes",TRUE,"Normal")</f>
        <v>Prediabetes</v>
      </c>
      <c r="F1757" s="15" t="s">
        <v>10</v>
      </c>
      <c r="G1757" s="15" t="s">
        <v>9</v>
      </c>
      <c r="H1757" s="15" t="s">
        <v>19</v>
      </c>
      <c r="I1757" s="15">
        <v>1</v>
      </c>
      <c r="J1757" s="16" t="s">
        <v>9</v>
      </c>
    </row>
    <row r="1758" spans="1:10" x14ac:dyDescent="0.3">
      <c r="A1758" s="11" t="s">
        <v>1767</v>
      </c>
      <c r="B1758" s="12">
        <v>37.380000000000003</v>
      </c>
      <c r="C1758" s="12" t="str" cm="1">
        <f t="array" ref="C1758">_xlfn.IFS(Medical_Examinations!$B1758&gt;=30,"Obesity",Medical_Examinations!$B1758&gt;=25,"Overweight",Medical_Examinations!$B1758&gt;=18.5,"Normal Weight",TRUE,"Underweight")</f>
        <v>Obesity</v>
      </c>
      <c r="D1758" s="12">
        <v>6.05</v>
      </c>
      <c r="E1758" s="12" t="str" cm="1">
        <f t="array" ref="E1758">_xlfn.IFS(Medical_Examinations!$D1758&gt;6.5,"Diabetes",Medical_Examinations!$D1758&gt;5.7,"Prediabetes",TRUE,"Normal")</f>
        <v>Prediabetes</v>
      </c>
      <c r="F1758" s="12" t="s">
        <v>10</v>
      </c>
      <c r="G1758" s="12" t="s">
        <v>9</v>
      </c>
      <c r="H1758" s="12" t="s">
        <v>9</v>
      </c>
      <c r="I1758" s="12">
        <v>0</v>
      </c>
      <c r="J1758" s="13" t="s">
        <v>9</v>
      </c>
    </row>
    <row r="1759" spans="1:10" x14ac:dyDescent="0.3">
      <c r="A1759" s="14" t="s">
        <v>1768</v>
      </c>
      <c r="B1759" s="15">
        <v>31.12</v>
      </c>
      <c r="C1759" s="15" t="str" cm="1">
        <f t="array" ref="C1759">_xlfn.IFS(Medical_Examinations!$B1759&gt;=30,"Obesity",Medical_Examinations!$B1759&gt;=25,"Overweight",Medical_Examinations!$B1759&gt;=18.5,"Normal Weight",TRUE,"Underweight")</f>
        <v>Obesity</v>
      </c>
      <c r="D1759" s="15">
        <v>4.76</v>
      </c>
      <c r="E1759" s="15" t="str" cm="1">
        <f t="array" ref="E1759">_xlfn.IFS(Medical_Examinations!$D1759&gt;6.5,"Diabetes",Medical_Examinations!$D1759&gt;5.7,"Prediabetes",TRUE,"Normal")</f>
        <v>Normal</v>
      </c>
      <c r="F1759" s="15" t="s">
        <v>10</v>
      </c>
      <c r="G1759" s="15" t="s">
        <v>9</v>
      </c>
      <c r="H1759" s="15" t="s">
        <v>19</v>
      </c>
      <c r="I1759" s="15">
        <v>1</v>
      </c>
      <c r="J1759" s="16" t="s">
        <v>9</v>
      </c>
    </row>
    <row r="1760" spans="1:10" x14ac:dyDescent="0.3">
      <c r="A1760" s="11" t="s">
        <v>1769</v>
      </c>
      <c r="B1760" s="12">
        <v>22.01</v>
      </c>
      <c r="C1760" s="12" t="str" cm="1">
        <f t="array" ref="C1760">_xlfn.IFS(Medical_Examinations!$B1760&gt;=30,"Obesity",Medical_Examinations!$B1760&gt;=25,"Overweight",Medical_Examinations!$B1760&gt;=18.5,"Normal Weight",TRUE,"Underweight")</f>
        <v>Normal Weight</v>
      </c>
      <c r="D1760" s="12">
        <v>6.72</v>
      </c>
      <c r="E1760" s="12" t="str" cm="1">
        <f t="array" ref="E1760">_xlfn.IFS(Medical_Examinations!$D1760&gt;6.5,"Diabetes",Medical_Examinations!$D1760&gt;5.7,"Prediabetes",TRUE,"Normal")</f>
        <v>Diabetes</v>
      </c>
      <c r="F1760" s="12" t="s">
        <v>10</v>
      </c>
      <c r="G1760" s="12" t="s">
        <v>9</v>
      </c>
      <c r="H1760" s="12" t="s">
        <v>9</v>
      </c>
      <c r="I1760" s="12">
        <v>1</v>
      </c>
      <c r="J1760" s="13" t="s">
        <v>9</v>
      </c>
    </row>
    <row r="1761" spans="1:10" x14ac:dyDescent="0.3">
      <c r="A1761" s="14" t="s">
        <v>1770</v>
      </c>
      <c r="B1761" s="15">
        <v>27.645</v>
      </c>
      <c r="C1761" s="15" t="str" cm="1">
        <f t="array" ref="C1761">_xlfn.IFS(Medical_Examinations!$B1761&gt;=30,"Obesity",Medical_Examinations!$B1761&gt;=25,"Overweight",Medical_Examinations!$B1761&gt;=18.5,"Normal Weight",TRUE,"Underweight")</f>
        <v>Overweight</v>
      </c>
      <c r="D1761" s="15">
        <v>5.7</v>
      </c>
      <c r="E1761" s="15" t="str" cm="1">
        <f t="array" ref="E1761">_xlfn.IFS(Medical_Examinations!$D1761&gt;6.5,"Diabetes",Medical_Examinations!$D1761&gt;5.7,"Prediabetes",TRUE,"Normal")</f>
        <v>Normal</v>
      </c>
      <c r="F1761" s="15" t="s">
        <v>9</v>
      </c>
      <c r="G1761" s="15" t="s">
        <v>9</v>
      </c>
      <c r="H1761" s="15" t="s">
        <v>9</v>
      </c>
      <c r="I1761" s="15">
        <v>0</v>
      </c>
      <c r="J1761" s="16" t="s">
        <v>9</v>
      </c>
    </row>
    <row r="1762" spans="1:10" x14ac:dyDescent="0.3">
      <c r="A1762" s="11" t="s">
        <v>1771</v>
      </c>
      <c r="B1762" s="12">
        <v>29.64</v>
      </c>
      <c r="C1762" s="12" t="str" cm="1">
        <f t="array" ref="C1762">_xlfn.IFS(Medical_Examinations!$B1762&gt;=30,"Obesity",Medical_Examinations!$B1762&gt;=25,"Overweight",Medical_Examinations!$B1762&gt;=18.5,"Normal Weight",TRUE,"Underweight")</f>
        <v>Overweight</v>
      </c>
      <c r="D1762" s="12">
        <v>5.31</v>
      </c>
      <c r="E1762" s="12" t="str" cm="1">
        <f t="array" ref="E1762">_xlfn.IFS(Medical_Examinations!$D1762&gt;6.5,"Diabetes",Medical_Examinations!$D1762&gt;5.7,"Prediabetes",TRUE,"Normal")</f>
        <v>Normal</v>
      </c>
      <c r="F1762" s="12" t="s">
        <v>10</v>
      </c>
      <c r="G1762" s="12" t="s">
        <v>9</v>
      </c>
      <c r="H1762" s="12" t="s">
        <v>9</v>
      </c>
      <c r="I1762" s="12">
        <v>0</v>
      </c>
      <c r="J1762" s="13" t="s">
        <v>9</v>
      </c>
    </row>
    <row r="1763" spans="1:10" x14ac:dyDescent="0.3">
      <c r="A1763" s="14" t="s">
        <v>1772</v>
      </c>
      <c r="B1763" s="15">
        <v>33.700000000000003</v>
      </c>
      <c r="C1763" s="15" t="str" cm="1">
        <f t="array" ref="C1763">_xlfn.IFS(Medical_Examinations!$B1763&gt;=30,"Obesity",Medical_Examinations!$B1763&gt;=25,"Overweight",Medical_Examinations!$B1763&gt;=18.5,"Normal Weight",TRUE,"Underweight")</f>
        <v>Obesity</v>
      </c>
      <c r="D1763" s="15">
        <v>4.32</v>
      </c>
      <c r="E1763" s="15" t="str" cm="1">
        <f t="array" ref="E1763">_xlfn.IFS(Medical_Examinations!$D1763&gt;6.5,"Diabetes",Medical_Examinations!$D1763&gt;5.7,"Prediabetes",TRUE,"Normal")</f>
        <v>Normal</v>
      </c>
      <c r="F1763" s="15" t="s">
        <v>10</v>
      </c>
      <c r="G1763" s="15" t="s">
        <v>9</v>
      </c>
      <c r="H1763" s="15" t="s">
        <v>9</v>
      </c>
      <c r="I1763" s="15">
        <v>1</v>
      </c>
      <c r="J1763" s="16" t="s">
        <v>9</v>
      </c>
    </row>
    <row r="1764" spans="1:10" x14ac:dyDescent="0.3">
      <c r="A1764" s="11" t="s">
        <v>1773</v>
      </c>
      <c r="B1764" s="12">
        <v>27.5</v>
      </c>
      <c r="C1764" s="12" t="str" cm="1">
        <f t="array" ref="C1764">_xlfn.IFS(Medical_Examinations!$B1764&gt;=30,"Obesity",Medical_Examinations!$B1764&gt;=25,"Overweight",Medical_Examinations!$B1764&gt;=18.5,"Normal Weight",TRUE,"Underweight")</f>
        <v>Overweight</v>
      </c>
      <c r="D1764" s="12">
        <v>4.2300000000000004</v>
      </c>
      <c r="E1764" s="12" t="str" cm="1">
        <f t="array" ref="E1764">_xlfn.IFS(Medical_Examinations!$D1764&gt;6.5,"Diabetes",Medical_Examinations!$D1764&gt;5.7,"Prediabetes",TRUE,"Normal")</f>
        <v>Normal</v>
      </c>
      <c r="F1764" s="12" t="s">
        <v>10</v>
      </c>
      <c r="G1764" s="12" t="s">
        <v>9</v>
      </c>
      <c r="H1764" s="12" t="s">
        <v>9</v>
      </c>
      <c r="I1764" s="12">
        <v>1</v>
      </c>
      <c r="J1764" s="13" t="s">
        <v>9</v>
      </c>
    </row>
    <row r="1765" spans="1:10" x14ac:dyDescent="0.3">
      <c r="A1765" s="14" t="s">
        <v>1774</v>
      </c>
      <c r="B1765" s="15">
        <v>16.12</v>
      </c>
      <c r="C1765" s="15" t="str" cm="1">
        <f t="array" ref="C1765">_xlfn.IFS(Medical_Examinations!$B1765&gt;=30,"Obesity",Medical_Examinations!$B1765&gt;=25,"Overweight",Medical_Examinations!$B1765&gt;=18.5,"Normal Weight",TRUE,"Underweight")</f>
        <v>Underweight</v>
      </c>
      <c r="D1765" s="15">
        <v>6.09</v>
      </c>
      <c r="E1765" s="15" t="str" cm="1">
        <f t="array" ref="E1765">_xlfn.IFS(Medical_Examinations!$D1765&gt;6.5,"Diabetes",Medical_Examinations!$D1765&gt;5.7,"Prediabetes",TRUE,"Normal")</f>
        <v>Prediabetes</v>
      </c>
      <c r="F1765" s="15" t="s">
        <v>9</v>
      </c>
      <c r="G1765" s="15" t="s">
        <v>9</v>
      </c>
      <c r="H1765" s="15" t="s">
        <v>9</v>
      </c>
      <c r="I1765" s="15">
        <v>0</v>
      </c>
      <c r="J1765" s="16" t="s">
        <v>9</v>
      </c>
    </row>
    <row r="1766" spans="1:10" x14ac:dyDescent="0.3">
      <c r="A1766" s="11" t="s">
        <v>1775</v>
      </c>
      <c r="B1766" s="12">
        <v>26.73</v>
      </c>
      <c r="C1766" s="12" t="str" cm="1">
        <f t="array" ref="C1766">_xlfn.IFS(Medical_Examinations!$B1766&gt;=30,"Obesity",Medical_Examinations!$B1766&gt;=25,"Overweight",Medical_Examinations!$B1766&gt;=18.5,"Normal Weight",TRUE,"Underweight")</f>
        <v>Overweight</v>
      </c>
      <c r="D1766" s="12">
        <v>4.74</v>
      </c>
      <c r="E1766" s="12" t="str" cm="1">
        <f t="array" ref="E1766">_xlfn.IFS(Medical_Examinations!$D1766&gt;6.5,"Diabetes",Medical_Examinations!$D1766&gt;5.7,"Prediabetes",TRUE,"Normal")</f>
        <v>Normal</v>
      </c>
      <c r="F1766" s="12" t="s">
        <v>10</v>
      </c>
      <c r="G1766" s="12" t="s">
        <v>9</v>
      </c>
      <c r="H1766" s="12" t="s">
        <v>9</v>
      </c>
      <c r="I1766" s="12">
        <v>1</v>
      </c>
      <c r="J1766" s="13" t="s">
        <v>9</v>
      </c>
    </row>
    <row r="1767" spans="1:10" x14ac:dyDescent="0.3">
      <c r="A1767" s="14" t="s">
        <v>1776</v>
      </c>
      <c r="B1767" s="15">
        <v>37.25</v>
      </c>
      <c r="C1767" s="15" t="str" cm="1">
        <f t="array" ref="C1767">_xlfn.IFS(Medical_Examinations!$B1767&gt;=30,"Obesity",Medical_Examinations!$B1767&gt;=25,"Overweight",Medical_Examinations!$B1767&gt;=18.5,"Normal Weight",TRUE,"Underweight")</f>
        <v>Obesity</v>
      </c>
      <c r="D1767" s="15">
        <v>6.23</v>
      </c>
      <c r="E1767" s="15" t="str" cm="1">
        <f t="array" ref="E1767">_xlfn.IFS(Medical_Examinations!$D1767&gt;6.5,"Diabetes",Medical_Examinations!$D1767&gt;5.7,"Prediabetes",TRUE,"Normal")</f>
        <v>Prediabetes</v>
      </c>
      <c r="F1767" s="15" t="s">
        <v>10</v>
      </c>
      <c r="G1767" s="15" t="s">
        <v>9</v>
      </c>
      <c r="H1767" s="15" t="s">
        <v>9</v>
      </c>
      <c r="I1767" s="15">
        <v>0</v>
      </c>
      <c r="J1767" s="16" t="s">
        <v>9</v>
      </c>
    </row>
    <row r="1768" spans="1:10" x14ac:dyDescent="0.3">
      <c r="A1768" s="11" t="s">
        <v>1777</v>
      </c>
      <c r="B1768" s="12">
        <v>23.56</v>
      </c>
      <c r="C1768" s="12" t="str" cm="1">
        <f t="array" ref="C1768">_xlfn.IFS(Medical_Examinations!$B1768&gt;=30,"Obesity",Medical_Examinations!$B1768&gt;=25,"Overweight",Medical_Examinations!$B1768&gt;=18.5,"Normal Weight",TRUE,"Underweight")</f>
        <v>Normal Weight</v>
      </c>
      <c r="D1768" s="12">
        <v>5.45</v>
      </c>
      <c r="E1768" s="12" t="str" cm="1">
        <f t="array" ref="E1768">_xlfn.IFS(Medical_Examinations!$D1768&gt;6.5,"Diabetes",Medical_Examinations!$D1768&gt;5.7,"Prediabetes",TRUE,"Normal")</f>
        <v>Normal</v>
      </c>
      <c r="F1768" s="12" t="s">
        <v>10</v>
      </c>
      <c r="G1768" s="12" t="s">
        <v>9</v>
      </c>
      <c r="H1768" s="12" t="s">
        <v>9</v>
      </c>
      <c r="I1768" s="12">
        <v>1</v>
      </c>
      <c r="J1768" s="13" t="s">
        <v>9</v>
      </c>
    </row>
    <row r="1769" spans="1:10" x14ac:dyDescent="0.3">
      <c r="A1769" s="14" t="s">
        <v>1778</v>
      </c>
      <c r="B1769" s="15">
        <v>15.84</v>
      </c>
      <c r="C1769" s="15" t="str" cm="1">
        <f t="array" ref="C1769">_xlfn.IFS(Medical_Examinations!$B1769&gt;=30,"Obesity",Medical_Examinations!$B1769&gt;=25,"Overweight",Medical_Examinations!$B1769&gt;=18.5,"Normal Weight",TRUE,"Underweight")</f>
        <v>Underweight</v>
      </c>
      <c r="D1769" s="15">
        <v>10.34</v>
      </c>
      <c r="E1769" s="15" t="str" cm="1">
        <f t="array" ref="E1769">_xlfn.IFS(Medical_Examinations!$D1769&gt;6.5,"Diabetes",Medical_Examinations!$D1769&gt;5.7,"Prediabetes",TRUE,"Normal")</f>
        <v>Diabetes</v>
      </c>
      <c r="F1769" s="15" t="s">
        <v>9</v>
      </c>
      <c r="G1769" s="15" t="s">
        <v>9</v>
      </c>
      <c r="H1769" s="15" t="s">
        <v>9</v>
      </c>
      <c r="I1769" s="15">
        <v>2</v>
      </c>
      <c r="J1769" s="16" t="s">
        <v>9</v>
      </c>
    </row>
    <row r="1770" spans="1:10" x14ac:dyDescent="0.3">
      <c r="A1770" s="11" t="s">
        <v>1779</v>
      </c>
      <c r="B1770" s="12">
        <v>36.630000000000003</v>
      </c>
      <c r="C1770" s="12" t="str" cm="1">
        <f t="array" ref="C1770">_xlfn.IFS(Medical_Examinations!$B1770&gt;=30,"Obesity",Medical_Examinations!$B1770&gt;=25,"Overweight",Medical_Examinations!$B1770&gt;=18.5,"Normal Weight",TRUE,"Underweight")</f>
        <v>Obesity</v>
      </c>
      <c r="D1770" s="12">
        <v>5.15</v>
      </c>
      <c r="E1770" s="12" t="str" cm="1">
        <f t="array" ref="E1770">_xlfn.IFS(Medical_Examinations!$D1770&gt;6.5,"Diabetes",Medical_Examinations!$D1770&gt;5.7,"Prediabetes",TRUE,"Normal")</f>
        <v>Normal</v>
      </c>
      <c r="F1770" s="12" t="s">
        <v>9</v>
      </c>
      <c r="G1770" s="12" t="s">
        <v>9</v>
      </c>
      <c r="H1770" s="12" t="s">
        <v>9</v>
      </c>
      <c r="I1770" s="12">
        <v>0</v>
      </c>
      <c r="J1770" s="13" t="s">
        <v>9</v>
      </c>
    </row>
    <row r="1771" spans="1:10" x14ac:dyDescent="0.3">
      <c r="A1771" s="14" t="s">
        <v>1780</v>
      </c>
      <c r="B1771" s="15">
        <v>16.47</v>
      </c>
      <c r="C1771" s="15" t="str" cm="1">
        <f t="array" ref="C1771">_xlfn.IFS(Medical_Examinations!$B1771&gt;=30,"Obesity",Medical_Examinations!$B1771&gt;=25,"Overweight",Medical_Examinations!$B1771&gt;=18.5,"Normal Weight",TRUE,"Underweight")</f>
        <v>Underweight</v>
      </c>
      <c r="D1771" s="15">
        <v>11.72</v>
      </c>
      <c r="E1771" s="15" t="str" cm="1">
        <f t="array" ref="E1771">_xlfn.IFS(Medical_Examinations!$D1771&gt;6.5,"Diabetes",Medical_Examinations!$D1771&gt;5.7,"Prediabetes",TRUE,"Normal")</f>
        <v>Diabetes</v>
      </c>
      <c r="F1771" s="15" t="s">
        <v>9</v>
      </c>
      <c r="G1771" s="15" t="s">
        <v>9</v>
      </c>
      <c r="H1771" s="15" t="s">
        <v>9</v>
      </c>
      <c r="I1771" s="15">
        <v>0</v>
      </c>
      <c r="J1771" s="16" t="s">
        <v>9</v>
      </c>
    </row>
    <row r="1772" spans="1:10" x14ac:dyDescent="0.3">
      <c r="A1772" s="11" t="s">
        <v>1781</v>
      </c>
      <c r="B1772" s="12">
        <v>25.8</v>
      </c>
      <c r="C1772" s="12" t="str" cm="1">
        <f t="array" ref="C1772">_xlfn.IFS(Medical_Examinations!$B1772&gt;=30,"Obesity",Medical_Examinations!$B1772&gt;=25,"Overweight",Medical_Examinations!$B1772&gt;=18.5,"Normal Weight",TRUE,"Underweight")</f>
        <v>Overweight</v>
      </c>
      <c r="D1772" s="12">
        <v>5.29</v>
      </c>
      <c r="E1772" s="12" t="str" cm="1">
        <f t="array" ref="E1772">_xlfn.IFS(Medical_Examinations!$D1772&gt;6.5,"Diabetes",Medical_Examinations!$D1772&gt;5.7,"Prediabetes",TRUE,"Normal")</f>
        <v>Normal</v>
      </c>
      <c r="F1772" s="12" t="s">
        <v>9</v>
      </c>
      <c r="G1772" s="12" t="s">
        <v>9</v>
      </c>
      <c r="H1772" s="12" t="s">
        <v>9</v>
      </c>
      <c r="I1772" s="12">
        <v>0</v>
      </c>
      <c r="J1772" s="13" t="s">
        <v>9</v>
      </c>
    </row>
    <row r="1773" spans="1:10" x14ac:dyDescent="0.3">
      <c r="A1773" s="14" t="s">
        <v>1782</v>
      </c>
      <c r="B1773" s="15">
        <v>23.6</v>
      </c>
      <c r="C1773" s="15" t="str" cm="1">
        <f t="array" ref="C1773">_xlfn.IFS(Medical_Examinations!$B1773&gt;=30,"Obesity",Medical_Examinations!$B1773&gt;=25,"Overweight",Medical_Examinations!$B1773&gt;=18.5,"Normal Weight",TRUE,"Underweight")</f>
        <v>Normal Weight</v>
      </c>
      <c r="D1773" s="15">
        <v>4.33</v>
      </c>
      <c r="E1773" s="15" t="str" cm="1">
        <f t="array" ref="E1773">_xlfn.IFS(Medical_Examinations!$D1773&gt;6.5,"Diabetes",Medical_Examinations!$D1773&gt;5.7,"Prediabetes",TRUE,"Normal")</f>
        <v>Normal</v>
      </c>
      <c r="F1773" s="15" t="s">
        <v>9</v>
      </c>
      <c r="G1773" s="15" t="s">
        <v>9</v>
      </c>
      <c r="H1773" s="15" t="s">
        <v>9</v>
      </c>
      <c r="I1773" s="15">
        <v>0</v>
      </c>
      <c r="J1773" s="16" t="s">
        <v>9</v>
      </c>
    </row>
    <row r="1774" spans="1:10" x14ac:dyDescent="0.3">
      <c r="A1774" s="11" t="s">
        <v>1783</v>
      </c>
      <c r="B1774" s="12">
        <v>32.11</v>
      </c>
      <c r="C1774" s="12" t="str" cm="1">
        <f t="array" ref="C1774">_xlfn.IFS(Medical_Examinations!$B1774&gt;=30,"Obesity",Medical_Examinations!$B1774&gt;=25,"Overweight",Medical_Examinations!$B1774&gt;=18.5,"Normal Weight",TRUE,"Underweight")</f>
        <v>Obesity</v>
      </c>
      <c r="D1774" s="12">
        <v>6.24</v>
      </c>
      <c r="E1774" s="12" t="str" cm="1">
        <f t="array" ref="E1774">_xlfn.IFS(Medical_Examinations!$D1774&gt;6.5,"Diabetes",Medical_Examinations!$D1774&gt;5.7,"Prediabetes",TRUE,"Normal")</f>
        <v>Prediabetes</v>
      </c>
      <c r="F1774" s="12" t="s">
        <v>9</v>
      </c>
      <c r="G1774" s="12" t="s">
        <v>9</v>
      </c>
      <c r="H1774" s="12" t="s">
        <v>19</v>
      </c>
      <c r="I1774" s="12">
        <v>1</v>
      </c>
      <c r="J1774" s="13" t="s">
        <v>9</v>
      </c>
    </row>
    <row r="1775" spans="1:10" x14ac:dyDescent="0.3">
      <c r="A1775" s="14" t="s">
        <v>1784</v>
      </c>
      <c r="B1775" s="15">
        <v>30.114999999999998</v>
      </c>
      <c r="C1775" s="15" t="str" cm="1">
        <f t="array" ref="C1775">_xlfn.IFS(Medical_Examinations!$B1775&gt;=30,"Obesity",Medical_Examinations!$B1775&gt;=25,"Overweight",Medical_Examinations!$B1775&gt;=18.5,"Normal Weight",TRUE,"Underweight")</f>
        <v>Obesity</v>
      </c>
      <c r="D1775" s="15">
        <v>11.61</v>
      </c>
      <c r="E1775" s="15" t="str" cm="1">
        <f t="array" ref="E1775">_xlfn.IFS(Medical_Examinations!$D1775&gt;6.5,"Diabetes",Medical_Examinations!$D1775&gt;5.7,"Prediabetes",TRUE,"Normal")</f>
        <v>Diabetes</v>
      </c>
      <c r="F1775" s="15" t="s">
        <v>9</v>
      </c>
      <c r="G1775" s="15" t="s">
        <v>9</v>
      </c>
      <c r="H1775" s="15" t="s">
        <v>9</v>
      </c>
      <c r="I1775" s="15">
        <v>0</v>
      </c>
      <c r="J1775" s="16" t="s">
        <v>9</v>
      </c>
    </row>
    <row r="1776" spans="1:10" x14ac:dyDescent="0.3">
      <c r="A1776" s="11" t="s">
        <v>1785</v>
      </c>
      <c r="B1776" s="12">
        <v>20.28</v>
      </c>
      <c r="C1776" s="12" t="str" cm="1">
        <f t="array" ref="C1776">_xlfn.IFS(Medical_Examinations!$B1776&gt;=30,"Obesity",Medical_Examinations!$B1776&gt;=25,"Overweight",Medical_Examinations!$B1776&gt;=18.5,"Normal Weight",TRUE,"Underweight")</f>
        <v>Normal Weight</v>
      </c>
      <c r="D1776" s="12">
        <v>11.07</v>
      </c>
      <c r="E1776" s="12" t="str" cm="1">
        <f t="array" ref="E1776">_xlfn.IFS(Medical_Examinations!$D1776&gt;6.5,"Diabetes",Medical_Examinations!$D1776&gt;5.7,"Prediabetes",TRUE,"Normal")</f>
        <v>Diabetes</v>
      </c>
      <c r="F1776" s="12" t="s">
        <v>10</v>
      </c>
      <c r="G1776" s="12" t="s">
        <v>9</v>
      </c>
      <c r="H1776" s="12" t="s">
        <v>9</v>
      </c>
      <c r="I1776" s="12">
        <v>0</v>
      </c>
      <c r="J1776" s="13" t="s">
        <v>9</v>
      </c>
    </row>
    <row r="1777" spans="1:10" x14ac:dyDescent="0.3">
      <c r="A1777" s="14" t="s">
        <v>1786</v>
      </c>
      <c r="B1777" s="15">
        <v>20.234999999999999</v>
      </c>
      <c r="C1777" s="15" t="str" cm="1">
        <f t="array" ref="C1777">_xlfn.IFS(Medical_Examinations!$B1777&gt;=30,"Obesity",Medical_Examinations!$B1777&gt;=25,"Overweight",Medical_Examinations!$B1777&gt;=18.5,"Normal Weight",TRUE,"Underweight")</f>
        <v>Normal Weight</v>
      </c>
      <c r="D1777" s="15">
        <v>5.19</v>
      </c>
      <c r="E1777" s="15" t="str" cm="1">
        <f t="array" ref="E1777">_xlfn.IFS(Medical_Examinations!$D1777&gt;6.5,"Diabetes",Medical_Examinations!$D1777&gt;5.7,"Prediabetes",TRUE,"Normal")</f>
        <v>Normal</v>
      </c>
      <c r="F1777" s="15" t="s">
        <v>9</v>
      </c>
      <c r="G1777" s="15" t="s">
        <v>9</v>
      </c>
      <c r="H1777" s="15" t="s">
        <v>19</v>
      </c>
      <c r="I1777" s="15">
        <v>1</v>
      </c>
      <c r="J1777" s="16" t="s">
        <v>9</v>
      </c>
    </row>
    <row r="1778" spans="1:10" x14ac:dyDescent="0.3">
      <c r="A1778" s="11" t="s">
        <v>1787</v>
      </c>
      <c r="B1778" s="12">
        <v>25.27</v>
      </c>
      <c r="C1778" s="12" t="str" cm="1">
        <f t="array" ref="C1778">_xlfn.IFS(Medical_Examinations!$B1778&gt;=30,"Obesity",Medical_Examinations!$B1778&gt;=25,"Overweight",Medical_Examinations!$B1778&gt;=18.5,"Normal Weight",TRUE,"Underweight")</f>
        <v>Overweight</v>
      </c>
      <c r="D1778" s="12">
        <v>5.7</v>
      </c>
      <c r="E1778" s="12" t="str" cm="1">
        <f t="array" ref="E1778">_xlfn.IFS(Medical_Examinations!$D1778&gt;6.5,"Diabetes",Medical_Examinations!$D1778&gt;5.7,"Prediabetes",TRUE,"Normal")</f>
        <v>Normal</v>
      </c>
      <c r="F1778" s="12" t="s">
        <v>10</v>
      </c>
      <c r="G1778" s="12" t="s">
        <v>9</v>
      </c>
      <c r="H1778" s="12" t="s">
        <v>9</v>
      </c>
      <c r="I1778" s="12">
        <v>1</v>
      </c>
      <c r="J1778" s="13" t="s">
        <v>9</v>
      </c>
    </row>
    <row r="1779" spans="1:10" x14ac:dyDescent="0.3">
      <c r="A1779" s="14" t="s">
        <v>1788</v>
      </c>
      <c r="B1779" s="15">
        <v>24.24</v>
      </c>
      <c r="C1779" s="15" t="str" cm="1">
        <f t="array" ref="C1779">_xlfn.IFS(Medical_Examinations!$B1779&gt;=30,"Obesity",Medical_Examinations!$B1779&gt;=25,"Overweight",Medical_Examinations!$B1779&gt;=18.5,"Normal Weight",TRUE,"Underweight")</f>
        <v>Normal Weight</v>
      </c>
      <c r="D1779" s="15">
        <v>6.15</v>
      </c>
      <c r="E1779" s="15" t="str" cm="1">
        <f t="array" ref="E1779">_xlfn.IFS(Medical_Examinations!$D1779&gt;6.5,"Diabetes",Medical_Examinations!$D1779&gt;5.7,"Prediabetes",TRUE,"Normal")</f>
        <v>Prediabetes</v>
      </c>
      <c r="F1779" s="15" t="s">
        <v>9</v>
      </c>
      <c r="G1779" s="15" t="s">
        <v>9</v>
      </c>
      <c r="H1779" s="15" t="s">
        <v>9</v>
      </c>
      <c r="I1779" s="15">
        <v>0</v>
      </c>
      <c r="J1779" s="16" t="s">
        <v>9</v>
      </c>
    </row>
    <row r="1780" spans="1:10" x14ac:dyDescent="0.3">
      <c r="A1780" s="11" t="s">
        <v>1789</v>
      </c>
      <c r="B1780" s="12">
        <v>35.75</v>
      </c>
      <c r="C1780" s="12" t="str" cm="1">
        <f t="array" ref="C1780">_xlfn.IFS(Medical_Examinations!$B1780&gt;=30,"Obesity",Medical_Examinations!$B1780&gt;=25,"Overweight",Medical_Examinations!$B1780&gt;=18.5,"Normal Weight",TRUE,"Underweight")</f>
        <v>Obesity</v>
      </c>
      <c r="D1780" s="12">
        <v>5.07</v>
      </c>
      <c r="E1780" s="12" t="str" cm="1">
        <f t="array" ref="E1780">_xlfn.IFS(Medical_Examinations!$D1780&gt;6.5,"Diabetes",Medical_Examinations!$D1780&gt;5.7,"Prediabetes",TRUE,"Normal")</f>
        <v>Normal</v>
      </c>
      <c r="F1780" s="12" t="s">
        <v>9</v>
      </c>
      <c r="G1780" s="12" t="s">
        <v>9</v>
      </c>
      <c r="H1780" s="12" t="s">
        <v>9</v>
      </c>
      <c r="I1780" s="12">
        <v>0</v>
      </c>
      <c r="J1780" s="13" t="s">
        <v>9</v>
      </c>
    </row>
    <row r="1781" spans="1:10" x14ac:dyDescent="0.3">
      <c r="A1781" s="14" t="s">
        <v>1790</v>
      </c>
      <c r="B1781" s="15">
        <v>29.92</v>
      </c>
      <c r="C1781" s="15" t="str" cm="1">
        <f t="array" ref="C1781">_xlfn.IFS(Medical_Examinations!$B1781&gt;=30,"Obesity",Medical_Examinations!$B1781&gt;=25,"Overweight",Medical_Examinations!$B1781&gt;=18.5,"Normal Weight",TRUE,"Underweight")</f>
        <v>Overweight</v>
      </c>
      <c r="D1781" s="15">
        <v>10.97</v>
      </c>
      <c r="E1781" s="15" t="str" cm="1">
        <f t="array" ref="E1781">_xlfn.IFS(Medical_Examinations!$D1781&gt;6.5,"Diabetes",Medical_Examinations!$D1781&gt;5.7,"Prediabetes",TRUE,"Normal")</f>
        <v>Diabetes</v>
      </c>
      <c r="F1781" s="15" t="s">
        <v>10</v>
      </c>
      <c r="G1781" s="15" t="s">
        <v>9</v>
      </c>
      <c r="H1781" s="15" t="s">
        <v>9</v>
      </c>
      <c r="I1781" s="15">
        <v>1</v>
      </c>
      <c r="J1781" s="16" t="s">
        <v>9</v>
      </c>
    </row>
    <row r="1782" spans="1:10" x14ac:dyDescent="0.3">
      <c r="A1782" s="11" t="s">
        <v>1791</v>
      </c>
      <c r="B1782" s="12">
        <v>26.2</v>
      </c>
      <c r="C1782" s="12" t="str" cm="1">
        <f t="array" ref="C1782">_xlfn.IFS(Medical_Examinations!$B1782&gt;=30,"Obesity",Medical_Examinations!$B1782&gt;=25,"Overweight",Medical_Examinations!$B1782&gt;=18.5,"Normal Weight",TRUE,"Underweight")</f>
        <v>Overweight</v>
      </c>
      <c r="D1782" s="12">
        <v>10.93</v>
      </c>
      <c r="E1782" s="12" t="str" cm="1">
        <f t="array" ref="E1782">_xlfn.IFS(Medical_Examinations!$D1782&gt;6.5,"Diabetes",Medical_Examinations!$D1782&gt;5.7,"Prediabetes",TRUE,"Normal")</f>
        <v>Diabetes</v>
      </c>
      <c r="F1782" s="12" t="s">
        <v>10</v>
      </c>
      <c r="G1782" s="12" t="s">
        <v>9</v>
      </c>
      <c r="H1782" s="12" t="s">
        <v>9</v>
      </c>
      <c r="I1782" s="12">
        <v>1</v>
      </c>
      <c r="J1782" s="13" t="s">
        <v>9</v>
      </c>
    </row>
    <row r="1783" spans="1:10" x14ac:dyDescent="0.3">
      <c r="A1783" s="14" t="s">
        <v>1792</v>
      </c>
      <c r="B1783" s="15">
        <v>26.695</v>
      </c>
      <c r="C1783" s="15" t="str" cm="1">
        <f t="array" ref="C1783">_xlfn.IFS(Medical_Examinations!$B1783&gt;=30,"Obesity",Medical_Examinations!$B1783&gt;=25,"Overweight",Medical_Examinations!$B1783&gt;=18.5,"Normal Weight",TRUE,"Underweight")</f>
        <v>Overweight</v>
      </c>
      <c r="D1783" s="15">
        <v>4.21</v>
      </c>
      <c r="E1783" s="15" t="str" cm="1">
        <f t="array" ref="E1783">_xlfn.IFS(Medical_Examinations!$D1783&gt;6.5,"Diabetes",Medical_Examinations!$D1783&gt;5.7,"Prediabetes",TRUE,"Normal")</f>
        <v>Normal</v>
      </c>
      <c r="F1783" s="15" t="s">
        <v>10</v>
      </c>
      <c r="G1783" s="15" t="s">
        <v>9</v>
      </c>
      <c r="H1783" s="15" t="s">
        <v>19</v>
      </c>
      <c r="I1783" s="15">
        <v>1</v>
      </c>
      <c r="J1783" s="16" t="s">
        <v>9</v>
      </c>
    </row>
    <row r="1784" spans="1:10" x14ac:dyDescent="0.3">
      <c r="A1784" s="11" t="s">
        <v>1793</v>
      </c>
      <c r="B1784" s="12">
        <v>23.16</v>
      </c>
      <c r="C1784" s="12" t="str" cm="1">
        <f t="array" ref="C1784">_xlfn.IFS(Medical_Examinations!$B1784&gt;=30,"Obesity",Medical_Examinations!$B1784&gt;=25,"Overweight",Medical_Examinations!$B1784&gt;=18.5,"Normal Weight",TRUE,"Underweight")</f>
        <v>Normal Weight</v>
      </c>
      <c r="D1784" s="12">
        <v>5.5</v>
      </c>
      <c r="E1784" s="12" t="str" cm="1">
        <f t="array" ref="E1784">_xlfn.IFS(Medical_Examinations!$D1784&gt;6.5,"Diabetes",Medical_Examinations!$D1784&gt;5.7,"Prediabetes",TRUE,"Normal")</f>
        <v>Normal</v>
      </c>
      <c r="F1784" s="12" t="s">
        <v>9</v>
      </c>
      <c r="G1784" s="12" t="s">
        <v>9</v>
      </c>
      <c r="H1784" s="12" t="s">
        <v>9</v>
      </c>
      <c r="I1784" s="12">
        <v>0</v>
      </c>
      <c r="J1784" s="13" t="s">
        <v>9</v>
      </c>
    </row>
    <row r="1785" spans="1:10" x14ac:dyDescent="0.3">
      <c r="A1785" s="14" t="s">
        <v>1794</v>
      </c>
      <c r="B1785" s="15">
        <v>32.585000000000001</v>
      </c>
      <c r="C1785" s="15" t="str" cm="1">
        <f t="array" ref="C1785">_xlfn.IFS(Medical_Examinations!$B1785&gt;=30,"Obesity",Medical_Examinations!$B1785&gt;=25,"Overweight",Medical_Examinations!$B1785&gt;=18.5,"Normal Weight",TRUE,"Underweight")</f>
        <v>Obesity</v>
      </c>
      <c r="D1785" s="15">
        <v>4.93</v>
      </c>
      <c r="E1785" s="15" t="str" cm="1">
        <f t="array" ref="E1785">_xlfn.IFS(Medical_Examinations!$D1785&gt;6.5,"Diabetes",Medical_Examinations!$D1785&gt;5.7,"Prediabetes",TRUE,"Normal")</f>
        <v>Normal</v>
      </c>
      <c r="F1785" s="15" t="s">
        <v>10</v>
      </c>
      <c r="G1785" s="15" t="s">
        <v>9</v>
      </c>
      <c r="H1785" s="15" t="s">
        <v>9</v>
      </c>
      <c r="I1785" s="15">
        <v>1</v>
      </c>
      <c r="J1785" s="16" t="s">
        <v>9</v>
      </c>
    </row>
    <row r="1786" spans="1:10" x14ac:dyDescent="0.3">
      <c r="A1786" s="11" t="s">
        <v>1795</v>
      </c>
      <c r="B1786" s="12">
        <v>33.97</v>
      </c>
      <c r="C1786" s="12" t="str" cm="1">
        <f t="array" ref="C1786">_xlfn.IFS(Medical_Examinations!$B1786&gt;=30,"Obesity",Medical_Examinations!$B1786&gt;=25,"Overweight",Medical_Examinations!$B1786&gt;=18.5,"Normal Weight",TRUE,"Underweight")</f>
        <v>Obesity</v>
      </c>
      <c r="D1786" s="12">
        <v>5.6</v>
      </c>
      <c r="E1786" s="12" t="str" cm="1">
        <f t="array" ref="E1786">_xlfn.IFS(Medical_Examinations!$D1786&gt;6.5,"Diabetes",Medical_Examinations!$D1786&gt;5.7,"Prediabetes",TRUE,"Normal")</f>
        <v>Normal</v>
      </c>
      <c r="F1786" s="12" t="s">
        <v>10</v>
      </c>
      <c r="G1786" s="12" t="s">
        <v>9</v>
      </c>
      <c r="H1786" s="12" t="s">
        <v>9</v>
      </c>
      <c r="I1786" s="12">
        <v>0</v>
      </c>
      <c r="J1786" s="13" t="s">
        <v>9</v>
      </c>
    </row>
    <row r="1787" spans="1:10" x14ac:dyDescent="0.3">
      <c r="A1787" s="14" t="s">
        <v>1796</v>
      </c>
      <c r="B1787" s="15">
        <v>16.57</v>
      </c>
      <c r="C1787" s="15" t="str" cm="1">
        <f t="array" ref="C1787">_xlfn.IFS(Medical_Examinations!$B1787&gt;=30,"Obesity",Medical_Examinations!$B1787&gt;=25,"Overweight",Medical_Examinations!$B1787&gt;=18.5,"Normal Weight",TRUE,"Underweight")</f>
        <v>Underweight</v>
      </c>
      <c r="D1787" s="15">
        <v>9.99</v>
      </c>
      <c r="E1787" s="15" t="str" cm="1">
        <f t="array" ref="E1787">_xlfn.IFS(Medical_Examinations!$D1787&gt;6.5,"Diabetes",Medical_Examinations!$D1787&gt;5.7,"Prediabetes",TRUE,"Normal")</f>
        <v>Diabetes</v>
      </c>
      <c r="F1787" s="15" t="s">
        <v>9</v>
      </c>
      <c r="G1787" s="15" t="s">
        <v>9</v>
      </c>
      <c r="H1787" s="15" t="s">
        <v>9</v>
      </c>
      <c r="I1787" s="15">
        <v>0</v>
      </c>
      <c r="J1787" s="16" t="s">
        <v>9</v>
      </c>
    </row>
    <row r="1788" spans="1:10" x14ac:dyDescent="0.3">
      <c r="A1788" s="11" t="s">
        <v>1797</v>
      </c>
      <c r="B1788" s="12">
        <v>17.55</v>
      </c>
      <c r="C1788" s="12" t="str" cm="1">
        <f t="array" ref="C1788">_xlfn.IFS(Medical_Examinations!$B1788&gt;=30,"Obesity",Medical_Examinations!$B1788&gt;=25,"Overweight",Medical_Examinations!$B1788&gt;=18.5,"Normal Weight",TRUE,"Underweight")</f>
        <v>Underweight</v>
      </c>
      <c r="D1788" s="12">
        <v>5.93</v>
      </c>
      <c r="E1788" s="12" t="str" cm="1">
        <f t="array" ref="E1788">_xlfn.IFS(Medical_Examinations!$D1788&gt;6.5,"Diabetes",Medical_Examinations!$D1788&gt;5.7,"Prediabetes",TRUE,"Normal")</f>
        <v>Prediabetes</v>
      </c>
      <c r="F1788" s="12" t="s">
        <v>9</v>
      </c>
      <c r="G1788" s="12" t="s">
        <v>9</v>
      </c>
      <c r="H1788" s="12" t="s">
        <v>19</v>
      </c>
      <c r="I1788" s="12">
        <v>1</v>
      </c>
      <c r="J1788" s="13" t="s">
        <v>9</v>
      </c>
    </row>
    <row r="1789" spans="1:10" x14ac:dyDescent="0.3">
      <c r="A1789" s="14" t="s">
        <v>1798</v>
      </c>
      <c r="B1789" s="15">
        <v>29.41</v>
      </c>
      <c r="C1789" s="15" t="str" cm="1">
        <f t="array" ref="C1789">_xlfn.IFS(Medical_Examinations!$B1789&gt;=30,"Obesity",Medical_Examinations!$B1789&gt;=25,"Overweight",Medical_Examinations!$B1789&gt;=18.5,"Normal Weight",TRUE,"Underweight")</f>
        <v>Overweight</v>
      </c>
      <c r="D1789" s="15">
        <v>6.29</v>
      </c>
      <c r="E1789" s="15" t="str" cm="1">
        <f t="array" ref="E1789">_xlfn.IFS(Medical_Examinations!$D1789&gt;6.5,"Diabetes",Medical_Examinations!$D1789&gt;5.7,"Prediabetes",TRUE,"Normal")</f>
        <v>Prediabetes</v>
      </c>
      <c r="F1789" s="15" t="s">
        <v>10</v>
      </c>
      <c r="G1789" s="15" t="s">
        <v>9</v>
      </c>
      <c r="H1789" s="15" t="s">
        <v>9</v>
      </c>
      <c r="I1789" s="15">
        <v>1</v>
      </c>
      <c r="J1789" s="16" t="s">
        <v>9</v>
      </c>
    </row>
    <row r="1790" spans="1:10" x14ac:dyDescent="0.3">
      <c r="A1790" s="11" t="s">
        <v>1799</v>
      </c>
      <c r="B1790" s="12">
        <v>17.91</v>
      </c>
      <c r="C1790" s="12" t="str" cm="1">
        <f t="array" ref="C1790">_xlfn.IFS(Medical_Examinations!$B1790&gt;=30,"Obesity",Medical_Examinations!$B1790&gt;=25,"Overweight",Medical_Examinations!$B1790&gt;=18.5,"Normal Weight",TRUE,"Underweight")</f>
        <v>Underweight</v>
      </c>
      <c r="D1790" s="12">
        <v>5.65</v>
      </c>
      <c r="E1790" s="12" t="str" cm="1">
        <f t="array" ref="E1790">_xlfn.IFS(Medical_Examinations!$D1790&gt;6.5,"Diabetes",Medical_Examinations!$D1790&gt;5.7,"Prediabetes",TRUE,"Normal")</f>
        <v>Normal</v>
      </c>
      <c r="F1790" s="12" t="s">
        <v>9</v>
      </c>
      <c r="G1790" s="12" t="s">
        <v>9</v>
      </c>
      <c r="H1790" s="12" t="s">
        <v>9</v>
      </c>
      <c r="I1790" s="12">
        <v>1</v>
      </c>
      <c r="J1790" s="13" t="s">
        <v>9</v>
      </c>
    </row>
    <row r="1791" spans="1:10" x14ac:dyDescent="0.3">
      <c r="A1791" s="14" t="s">
        <v>1800</v>
      </c>
      <c r="B1791" s="15">
        <v>31.57</v>
      </c>
      <c r="C1791" s="15" t="str" cm="1">
        <f t="array" ref="C1791">_xlfn.IFS(Medical_Examinations!$B1791&gt;=30,"Obesity",Medical_Examinations!$B1791&gt;=25,"Overweight",Medical_Examinations!$B1791&gt;=18.5,"Normal Weight",TRUE,"Underweight")</f>
        <v>Obesity</v>
      </c>
      <c r="D1791" s="15">
        <v>6.15</v>
      </c>
      <c r="E1791" s="15" t="str" cm="1">
        <f t="array" ref="E1791">_xlfn.IFS(Medical_Examinations!$D1791&gt;6.5,"Diabetes",Medical_Examinations!$D1791&gt;5.7,"Prediabetes",TRUE,"Normal")</f>
        <v>Prediabetes</v>
      </c>
      <c r="F1791" s="15" t="s">
        <v>9</v>
      </c>
      <c r="G1791" s="15" t="s">
        <v>9</v>
      </c>
      <c r="H1791" s="15" t="s">
        <v>9</v>
      </c>
      <c r="I1791" s="15">
        <v>1</v>
      </c>
      <c r="J1791" s="16" t="s">
        <v>9</v>
      </c>
    </row>
    <row r="1792" spans="1:10" x14ac:dyDescent="0.3">
      <c r="A1792" s="11" t="s">
        <v>1801</v>
      </c>
      <c r="B1792" s="12">
        <v>33.18</v>
      </c>
      <c r="C1792" s="12" t="str" cm="1">
        <f t="array" ref="C1792">_xlfn.IFS(Medical_Examinations!$B1792&gt;=30,"Obesity",Medical_Examinations!$B1792&gt;=25,"Overweight",Medical_Examinations!$B1792&gt;=18.5,"Normal Weight",TRUE,"Underweight")</f>
        <v>Obesity</v>
      </c>
      <c r="D1792" s="12">
        <v>5.22</v>
      </c>
      <c r="E1792" s="12" t="str" cm="1">
        <f t="array" ref="E1792">_xlfn.IFS(Medical_Examinations!$D1792&gt;6.5,"Diabetes",Medical_Examinations!$D1792&gt;5.7,"Prediabetes",TRUE,"Normal")</f>
        <v>Normal</v>
      </c>
      <c r="F1792" s="12" t="s">
        <v>9</v>
      </c>
      <c r="G1792" s="12" t="s">
        <v>10</v>
      </c>
      <c r="H1792" s="12" t="s">
        <v>9</v>
      </c>
      <c r="I1792" s="12">
        <v>1</v>
      </c>
      <c r="J1792" s="13" t="s">
        <v>9</v>
      </c>
    </row>
    <row r="1793" spans="1:10" x14ac:dyDescent="0.3">
      <c r="A1793" s="14" t="s">
        <v>1802</v>
      </c>
      <c r="B1793" s="15">
        <v>37</v>
      </c>
      <c r="C1793" s="15" t="str" cm="1">
        <f t="array" ref="C1793">_xlfn.IFS(Medical_Examinations!$B1793&gt;=30,"Obesity",Medical_Examinations!$B1793&gt;=25,"Overweight",Medical_Examinations!$B1793&gt;=18.5,"Normal Weight",TRUE,"Underweight")</f>
        <v>Obesity</v>
      </c>
      <c r="D1793" s="15">
        <v>11.66</v>
      </c>
      <c r="E1793" s="15" t="str" cm="1">
        <f t="array" ref="E1793">_xlfn.IFS(Medical_Examinations!$D1793&gt;6.5,"Diabetes",Medical_Examinations!$D1793&gt;5.7,"Prediabetes",TRUE,"Normal")</f>
        <v>Diabetes</v>
      </c>
      <c r="F1793" s="15" t="s">
        <v>9</v>
      </c>
      <c r="G1793" s="15" t="s">
        <v>9</v>
      </c>
      <c r="H1793" s="15" t="s">
        <v>9</v>
      </c>
      <c r="I1793" s="15">
        <v>0</v>
      </c>
      <c r="J1793" s="16" t="s">
        <v>9</v>
      </c>
    </row>
    <row r="1794" spans="1:10" x14ac:dyDescent="0.3">
      <c r="A1794" s="11" t="s">
        <v>1803</v>
      </c>
      <c r="B1794" s="12">
        <v>18.905000000000001</v>
      </c>
      <c r="C1794" s="12" t="str" cm="1">
        <f t="array" ref="C1794">_xlfn.IFS(Medical_Examinations!$B1794&gt;=30,"Obesity",Medical_Examinations!$B1794&gt;=25,"Overweight",Medical_Examinations!$B1794&gt;=18.5,"Normal Weight",TRUE,"Underweight")</f>
        <v>Normal Weight</v>
      </c>
      <c r="D1794" s="12">
        <v>4.91</v>
      </c>
      <c r="E1794" s="12" t="str" cm="1">
        <f t="array" ref="E1794">_xlfn.IFS(Medical_Examinations!$D1794&gt;6.5,"Diabetes",Medical_Examinations!$D1794&gt;5.7,"Prediabetes",TRUE,"Normal")</f>
        <v>Normal</v>
      </c>
      <c r="F1794" s="12" t="s">
        <v>10</v>
      </c>
      <c r="G1794" s="12" t="s">
        <v>9</v>
      </c>
      <c r="H1794" s="12" t="s">
        <v>9</v>
      </c>
      <c r="I1794" s="12">
        <v>1</v>
      </c>
      <c r="J1794" s="13" t="s">
        <v>9</v>
      </c>
    </row>
    <row r="1795" spans="1:10" x14ac:dyDescent="0.3">
      <c r="A1795" s="14" t="s">
        <v>1804</v>
      </c>
      <c r="B1795" s="15">
        <v>20.03</v>
      </c>
      <c r="C1795" s="15" t="str" cm="1">
        <f t="array" ref="C1795">_xlfn.IFS(Medical_Examinations!$B1795&gt;=30,"Obesity",Medical_Examinations!$B1795&gt;=25,"Overweight",Medical_Examinations!$B1795&gt;=18.5,"Normal Weight",TRUE,"Underweight")</f>
        <v>Normal Weight</v>
      </c>
      <c r="D1795" s="15">
        <v>9.25</v>
      </c>
      <c r="E1795" s="15" t="str" cm="1">
        <f t="array" ref="E1795">_xlfn.IFS(Medical_Examinations!$D1795&gt;6.5,"Diabetes",Medical_Examinations!$D1795&gt;5.7,"Prediabetes",TRUE,"Normal")</f>
        <v>Diabetes</v>
      </c>
      <c r="F1795" s="15" t="s">
        <v>10</v>
      </c>
      <c r="G1795" s="15" t="s">
        <v>9</v>
      </c>
      <c r="H1795" s="15" t="s">
        <v>9</v>
      </c>
      <c r="I1795" s="15">
        <v>0</v>
      </c>
      <c r="J1795" s="16" t="s">
        <v>9</v>
      </c>
    </row>
    <row r="1796" spans="1:10" x14ac:dyDescent="0.3">
      <c r="A1796" s="11" t="s">
        <v>1805</v>
      </c>
      <c r="B1796" s="12">
        <v>16.7</v>
      </c>
      <c r="C1796" s="12" t="str" cm="1">
        <f t="array" ref="C1796">_xlfn.IFS(Medical_Examinations!$B1796&gt;=30,"Obesity",Medical_Examinations!$B1796&gt;=25,"Overweight",Medical_Examinations!$B1796&gt;=18.5,"Normal Weight",TRUE,"Underweight")</f>
        <v>Underweight</v>
      </c>
      <c r="D1796" s="12">
        <v>11.48</v>
      </c>
      <c r="E1796" s="12" t="str" cm="1">
        <f t="array" ref="E1796">_xlfn.IFS(Medical_Examinations!$D1796&gt;6.5,"Diabetes",Medical_Examinations!$D1796&gt;5.7,"Prediabetes",TRUE,"Normal")</f>
        <v>Diabetes</v>
      </c>
      <c r="F1796" s="12" t="s">
        <v>9</v>
      </c>
      <c r="G1796" s="12" t="s">
        <v>9</v>
      </c>
      <c r="H1796" s="12" t="s">
        <v>9</v>
      </c>
      <c r="I1796" s="12">
        <v>0</v>
      </c>
      <c r="J1796" s="13" t="s">
        <v>9</v>
      </c>
    </row>
    <row r="1797" spans="1:10" x14ac:dyDescent="0.3">
      <c r="A1797" s="14" t="s">
        <v>1806</v>
      </c>
      <c r="B1797" s="15">
        <v>39.82</v>
      </c>
      <c r="C1797" s="15" t="str" cm="1">
        <f t="array" ref="C1797">_xlfn.IFS(Medical_Examinations!$B1797&gt;=30,"Obesity",Medical_Examinations!$B1797&gt;=25,"Overweight",Medical_Examinations!$B1797&gt;=18.5,"Normal Weight",TRUE,"Underweight")</f>
        <v>Obesity</v>
      </c>
      <c r="D1797" s="15">
        <v>6.06</v>
      </c>
      <c r="E1797" s="15" t="str" cm="1">
        <f t="array" ref="E1797">_xlfn.IFS(Medical_Examinations!$D1797&gt;6.5,"Diabetes",Medical_Examinations!$D1797&gt;5.7,"Prediabetes",TRUE,"Normal")</f>
        <v>Prediabetes</v>
      </c>
      <c r="F1797" s="15" t="s">
        <v>9</v>
      </c>
      <c r="G1797" s="15" t="s">
        <v>9</v>
      </c>
      <c r="H1797" s="15" t="s">
        <v>9</v>
      </c>
      <c r="I1797" s="15">
        <v>0</v>
      </c>
      <c r="J1797" s="16" t="s">
        <v>9</v>
      </c>
    </row>
    <row r="1798" spans="1:10" x14ac:dyDescent="0.3">
      <c r="A1798" s="11" t="s">
        <v>1807</v>
      </c>
      <c r="B1798" s="12">
        <v>22.04</v>
      </c>
      <c r="C1798" s="12" t="str" cm="1">
        <f t="array" ref="C1798">_xlfn.IFS(Medical_Examinations!$B1798&gt;=30,"Obesity",Medical_Examinations!$B1798&gt;=25,"Overweight",Medical_Examinations!$B1798&gt;=18.5,"Normal Weight",TRUE,"Underweight")</f>
        <v>Normal Weight</v>
      </c>
      <c r="D1798" s="12">
        <v>5.86</v>
      </c>
      <c r="E1798" s="12" t="str" cm="1">
        <f t="array" ref="E1798">_xlfn.IFS(Medical_Examinations!$D1798&gt;6.5,"Diabetes",Medical_Examinations!$D1798&gt;5.7,"Prediabetes",TRUE,"Normal")</f>
        <v>Prediabetes</v>
      </c>
      <c r="F1798" s="12" t="s">
        <v>9</v>
      </c>
      <c r="G1798" s="12" t="s">
        <v>9</v>
      </c>
      <c r="H1798" s="12" t="s">
        <v>9</v>
      </c>
      <c r="I1798" s="12">
        <v>1</v>
      </c>
      <c r="J1798" s="13" t="s">
        <v>9</v>
      </c>
    </row>
    <row r="1799" spans="1:10" x14ac:dyDescent="0.3">
      <c r="A1799" s="14" t="s">
        <v>1808</v>
      </c>
      <c r="B1799" s="15">
        <v>28.27</v>
      </c>
      <c r="C1799" s="15" t="str" cm="1">
        <f t="array" ref="C1799">_xlfn.IFS(Medical_Examinations!$B1799&gt;=30,"Obesity",Medical_Examinations!$B1799&gt;=25,"Overweight",Medical_Examinations!$B1799&gt;=18.5,"Normal Weight",TRUE,"Underweight")</f>
        <v>Overweight</v>
      </c>
      <c r="D1799" s="15">
        <v>5.33</v>
      </c>
      <c r="E1799" s="15" t="str" cm="1">
        <f t="array" ref="E1799">_xlfn.IFS(Medical_Examinations!$D1799&gt;6.5,"Diabetes",Medical_Examinations!$D1799&gt;5.7,"Prediabetes",TRUE,"Normal")</f>
        <v>Normal</v>
      </c>
      <c r="F1799" s="15" t="s">
        <v>9</v>
      </c>
      <c r="G1799" s="15" t="s">
        <v>9</v>
      </c>
      <c r="H1799" s="15" t="s">
        <v>9</v>
      </c>
      <c r="I1799" s="15">
        <v>0</v>
      </c>
      <c r="J1799" s="16" t="s">
        <v>9</v>
      </c>
    </row>
    <row r="1800" spans="1:10" x14ac:dyDescent="0.3">
      <c r="A1800" s="11" t="s">
        <v>1809</v>
      </c>
      <c r="B1800" s="12">
        <v>18.5</v>
      </c>
      <c r="C1800" s="12" t="str" cm="1">
        <f t="array" ref="C1800">_xlfn.IFS(Medical_Examinations!$B1800&gt;=30,"Obesity",Medical_Examinations!$B1800&gt;=25,"Overweight",Medical_Examinations!$B1800&gt;=18.5,"Normal Weight",TRUE,"Underweight")</f>
        <v>Normal Weight</v>
      </c>
      <c r="D1800" s="12">
        <v>5.33</v>
      </c>
      <c r="E1800" s="12" t="str" cm="1">
        <f t="array" ref="E1800">_xlfn.IFS(Medical_Examinations!$D1800&gt;6.5,"Diabetes",Medical_Examinations!$D1800&gt;5.7,"Prediabetes",TRUE,"Normal")</f>
        <v>Normal</v>
      </c>
      <c r="F1800" s="12" t="s">
        <v>9</v>
      </c>
      <c r="G1800" s="12" t="s">
        <v>9</v>
      </c>
      <c r="H1800" s="12" t="s">
        <v>9</v>
      </c>
      <c r="I1800" s="12">
        <v>0</v>
      </c>
      <c r="J1800" s="13" t="s">
        <v>9</v>
      </c>
    </row>
    <row r="1801" spans="1:10" x14ac:dyDescent="0.3">
      <c r="A1801" s="14" t="s">
        <v>1810</v>
      </c>
      <c r="B1801" s="15">
        <v>38.6</v>
      </c>
      <c r="C1801" s="15" t="str" cm="1">
        <f t="array" ref="C1801">_xlfn.IFS(Medical_Examinations!$B1801&gt;=30,"Obesity",Medical_Examinations!$B1801&gt;=25,"Overweight",Medical_Examinations!$B1801&gt;=18.5,"Normal Weight",TRUE,"Underweight")</f>
        <v>Obesity</v>
      </c>
      <c r="D1801" s="15">
        <v>6.02</v>
      </c>
      <c r="E1801" s="15" t="str" cm="1">
        <f t="array" ref="E1801">_xlfn.IFS(Medical_Examinations!$D1801&gt;6.5,"Diabetes",Medical_Examinations!$D1801&gt;5.7,"Prediabetes",TRUE,"Normal")</f>
        <v>Prediabetes</v>
      </c>
      <c r="F1801" s="15" t="s">
        <v>9</v>
      </c>
      <c r="G1801" s="15" t="s">
        <v>9</v>
      </c>
      <c r="H1801" s="15" t="s">
        <v>9</v>
      </c>
      <c r="I1801" s="15">
        <v>1</v>
      </c>
      <c r="J1801" s="16" t="s">
        <v>9</v>
      </c>
    </row>
    <row r="1802" spans="1:10" x14ac:dyDescent="0.3">
      <c r="A1802" s="11" t="s">
        <v>1811</v>
      </c>
      <c r="B1802" s="12">
        <v>43.12</v>
      </c>
      <c r="C1802" s="12" t="str" cm="1">
        <f t="array" ref="C1802">_xlfn.IFS(Medical_Examinations!$B1802&gt;=30,"Obesity",Medical_Examinations!$B1802&gt;=25,"Overweight",Medical_Examinations!$B1802&gt;=18.5,"Normal Weight",TRUE,"Underweight")</f>
        <v>Obesity</v>
      </c>
      <c r="D1802" s="12">
        <v>6.25</v>
      </c>
      <c r="E1802" s="12" t="str" cm="1">
        <f t="array" ref="E1802">_xlfn.IFS(Medical_Examinations!$D1802&gt;6.5,"Diabetes",Medical_Examinations!$D1802&gt;5.7,"Prediabetes",TRUE,"Normal")</f>
        <v>Prediabetes</v>
      </c>
      <c r="F1802" s="12" t="s">
        <v>9</v>
      </c>
      <c r="G1802" s="12" t="s">
        <v>9</v>
      </c>
      <c r="H1802" s="12" t="s">
        <v>9</v>
      </c>
      <c r="I1802" s="12">
        <v>1</v>
      </c>
      <c r="J1802" s="13" t="s">
        <v>9</v>
      </c>
    </row>
    <row r="1803" spans="1:10" x14ac:dyDescent="0.3">
      <c r="A1803" s="14" t="s">
        <v>1812</v>
      </c>
      <c r="B1803" s="15">
        <v>30.5</v>
      </c>
      <c r="C1803" s="15" t="str" cm="1">
        <f t="array" ref="C1803">_xlfn.IFS(Medical_Examinations!$B1803&gt;=30,"Obesity",Medical_Examinations!$B1803&gt;=25,"Overweight",Medical_Examinations!$B1803&gt;=18.5,"Normal Weight",TRUE,"Underweight")</f>
        <v>Obesity</v>
      </c>
      <c r="D1803" s="15">
        <v>4.8099999999999996</v>
      </c>
      <c r="E1803" s="15" t="str" cm="1">
        <f t="array" ref="E1803">_xlfn.IFS(Medical_Examinations!$D1803&gt;6.5,"Diabetes",Medical_Examinations!$D1803&gt;5.7,"Prediabetes",TRUE,"Normal")</f>
        <v>Normal</v>
      </c>
      <c r="F1803" s="15" t="s">
        <v>9</v>
      </c>
      <c r="G1803" s="15" t="s">
        <v>9</v>
      </c>
      <c r="H1803" s="15" t="s">
        <v>9</v>
      </c>
      <c r="I1803" s="15">
        <v>1</v>
      </c>
      <c r="J1803" s="16" t="s">
        <v>9</v>
      </c>
    </row>
    <row r="1804" spans="1:10" x14ac:dyDescent="0.3">
      <c r="A1804" s="11" t="s">
        <v>1813</v>
      </c>
      <c r="B1804" s="12">
        <v>27.61</v>
      </c>
      <c r="C1804" s="12" t="str" cm="1">
        <f t="array" ref="C1804">_xlfn.IFS(Medical_Examinations!$B1804&gt;=30,"Obesity",Medical_Examinations!$B1804&gt;=25,"Overweight",Medical_Examinations!$B1804&gt;=18.5,"Normal Weight",TRUE,"Underweight")</f>
        <v>Overweight</v>
      </c>
      <c r="D1804" s="12">
        <v>4.5999999999999996</v>
      </c>
      <c r="E1804" s="12" t="str" cm="1">
        <f t="array" ref="E1804">_xlfn.IFS(Medical_Examinations!$D1804&gt;6.5,"Diabetes",Medical_Examinations!$D1804&gt;5.7,"Prediabetes",TRUE,"Normal")</f>
        <v>Normal</v>
      </c>
      <c r="F1804" s="12" t="s">
        <v>9</v>
      </c>
      <c r="G1804" s="12" t="s">
        <v>9</v>
      </c>
      <c r="H1804" s="12" t="s">
        <v>9</v>
      </c>
      <c r="I1804" s="12">
        <v>1</v>
      </c>
      <c r="J1804" s="13" t="s">
        <v>9</v>
      </c>
    </row>
    <row r="1805" spans="1:10" x14ac:dyDescent="0.3">
      <c r="A1805" s="14" t="s">
        <v>1814</v>
      </c>
      <c r="B1805" s="15">
        <v>27.1</v>
      </c>
      <c r="C1805" s="15" t="str" cm="1">
        <f t="array" ref="C1805">_xlfn.IFS(Medical_Examinations!$B1805&gt;=30,"Obesity",Medical_Examinations!$B1805&gt;=25,"Overweight",Medical_Examinations!$B1805&gt;=18.5,"Normal Weight",TRUE,"Underweight")</f>
        <v>Overweight</v>
      </c>
      <c r="D1805" s="15">
        <v>5.08</v>
      </c>
      <c r="E1805" s="15" t="str" cm="1">
        <f t="array" ref="E1805">_xlfn.IFS(Medical_Examinations!$D1805&gt;6.5,"Diabetes",Medical_Examinations!$D1805&gt;5.7,"Prediabetes",TRUE,"Normal")</f>
        <v>Normal</v>
      </c>
      <c r="F1805" s="15" t="s">
        <v>9</v>
      </c>
      <c r="G1805" s="15" t="s">
        <v>9</v>
      </c>
      <c r="H1805" s="15" t="s">
        <v>9</v>
      </c>
      <c r="I1805" s="15">
        <v>1</v>
      </c>
      <c r="J1805" s="16" t="s">
        <v>9</v>
      </c>
    </row>
    <row r="1806" spans="1:10" x14ac:dyDescent="0.3">
      <c r="A1806" s="11" t="s">
        <v>1815</v>
      </c>
      <c r="B1806" s="12">
        <v>35.93</v>
      </c>
      <c r="C1806" s="12" t="str" cm="1">
        <f t="array" ref="C1806">_xlfn.IFS(Medical_Examinations!$B1806&gt;=30,"Obesity",Medical_Examinations!$B1806&gt;=25,"Overweight",Medical_Examinations!$B1806&gt;=18.5,"Normal Weight",TRUE,"Underweight")</f>
        <v>Obesity</v>
      </c>
      <c r="D1806" s="12">
        <v>5.43</v>
      </c>
      <c r="E1806" s="12" t="str" cm="1">
        <f t="array" ref="E1806">_xlfn.IFS(Medical_Examinations!$D1806&gt;6.5,"Diabetes",Medical_Examinations!$D1806&gt;5.7,"Prediabetes",TRUE,"Normal")</f>
        <v>Normal</v>
      </c>
      <c r="F1806" s="12" t="s">
        <v>9</v>
      </c>
      <c r="G1806" s="12" t="s">
        <v>10</v>
      </c>
      <c r="H1806" s="12" t="s">
        <v>9</v>
      </c>
      <c r="I1806" s="12">
        <v>1</v>
      </c>
      <c r="J1806" s="13" t="s">
        <v>9</v>
      </c>
    </row>
    <row r="1807" spans="1:10" x14ac:dyDescent="0.3">
      <c r="A1807" s="14" t="s">
        <v>1816</v>
      </c>
      <c r="B1807" s="15">
        <v>32.68</v>
      </c>
      <c r="C1807" s="15" t="str" cm="1">
        <f t="array" ref="C1807">_xlfn.IFS(Medical_Examinations!$B1807&gt;=30,"Obesity",Medical_Examinations!$B1807&gt;=25,"Overweight",Medical_Examinations!$B1807&gt;=18.5,"Normal Weight",TRUE,"Underweight")</f>
        <v>Obesity</v>
      </c>
      <c r="D1807" s="15">
        <v>5.44</v>
      </c>
      <c r="E1807" s="15" t="str" cm="1">
        <f t="array" ref="E1807">_xlfn.IFS(Medical_Examinations!$D1807&gt;6.5,"Diabetes",Medical_Examinations!$D1807&gt;5.7,"Prediabetes",TRUE,"Normal")</f>
        <v>Normal</v>
      </c>
      <c r="F1807" s="15" t="s">
        <v>9</v>
      </c>
      <c r="G1807" s="15" t="s">
        <v>9</v>
      </c>
      <c r="H1807" s="15" t="s">
        <v>9</v>
      </c>
      <c r="I1807" s="15">
        <v>0</v>
      </c>
      <c r="J1807" s="16" t="s">
        <v>9</v>
      </c>
    </row>
    <row r="1808" spans="1:10" x14ac:dyDescent="0.3">
      <c r="A1808" s="11" t="s">
        <v>1817</v>
      </c>
      <c r="B1808" s="12">
        <v>20.74</v>
      </c>
      <c r="C1808" s="12" t="str" cm="1">
        <f t="array" ref="C1808">_xlfn.IFS(Medical_Examinations!$B1808&gt;=30,"Obesity",Medical_Examinations!$B1808&gt;=25,"Overweight",Medical_Examinations!$B1808&gt;=18.5,"Normal Weight",TRUE,"Underweight")</f>
        <v>Normal Weight</v>
      </c>
      <c r="D1808" s="12">
        <v>11.69</v>
      </c>
      <c r="E1808" s="12" t="str" cm="1">
        <f t="array" ref="E1808">_xlfn.IFS(Medical_Examinations!$D1808&gt;6.5,"Diabetes",Medical_Examinations!$D1808&gt;5.7,"Prediabetes",TRUE,"Normal")</f>
        <v>Diabetes</v>
      </c>
      <c r="F1808" s="12" t="s">
        <v>10</v>
      </c>
      <c r="G1808" s="12" t="s">
        <v>9</v>
      </c>
      <c r="H1808" s="12" t="s">
        <v>9</v>
      </c>
      <c r="I1808" s="12">
        <v>1</v>
      </c>
      <c r="J1808" s="13" t="s">
        <v>9</v>
      </c>
    </row>
    <row r="1809" spans="1:10" x14ac:dyDescent="0.3">
      <c r="A1809" s="14" t="s">
        <v>1818</v>
      </c>
      <c r="B1809" s="15">
        <v>15.57</v>
      </c>
      <c r="C1809" s="15" t="str" cm="1">
        <f t="array" ref="C1809">_xlfn.IFS(Medical_Examinations!$B1809&gt;=30,"Obesity",Medical_Examinations!$B1809&gt;=25,"Overweight",Medical_Examinations!$B1809&gt;=18.5,"Normal Weight",TRUE,"Underweight")</f>
        <v>Underweight</v>
      </c>
      <c r="D1809" s="15">
        <v>6.07</v>
      </c>
      <c r="E1809" s="15" t="str" cm="1">
        <f t="array" ref="E1809">_xlfn.IFS(Medical_Examinations!$D1809&gt;6.5,"Diabetes",Medical_Examinations!$D1809&gt;5.7,"Prediabetes",TRUE,"Normal")</f>
        <v>Prediabetes</v>
      </c>
      <c r="F1809" s="15" t="s">
        <v>9</v>
      </c>
      <c r="G1809" s="15" t="s">
        <v>9</v>
      </c>
      <c r="H1809" s="15" t="s">
        <v>9</v>
      </c>
      <c r="I1809" s="15">
        <v>0</v>
      </c>
      <c r="J1809" s="16" t="s">
        <v>9</v>
      </c>
    </row>
    <row r="1810" spans="1:10" x14ac:dyDescent="0.3">
      <c r="A1810" s="11" t="s">
        <v>1819</v>
      </c>
      <c r="B1810" s="12">
        <v>23.844999999999999</v>
      </c>
      <c r="C1810" s="12" t="str" cm="1">
        <f t="array" ref="C1810">_xlfn.IFS(Medical_Examinations!$B1810&gt;=30,"Obesity",Medical_Examinations!$B1810&gt;=25,"Overweight",Medical_Examinations!$B1810&gt;=18.5,"Normal Weight",TRUE,"Underweight")</f>
        <v>Normal Weight</v>
      </c>
      <c r="D1810" s="12">
        <v>4.3600000000000003</v>
      </c>
      <c r="E1810" s="12" t="str" cm="1">
        <f t="array" ref="E1810">_xlfn.IFS(Medical_Examinations!$D1810&gt;6.5,"Diabetes",Medical_Examinations!$D1810&gt;5.7,"Prediabetes",TRUE,"Normal")</f>
        <v>Normal</v>
      </c>
      <c r="F1810" s="12" t="s">
        <v>9</v>
      </c>
      <c r="G1810" s="12" t="s">
        <v>9</v>
      </c>
      <c r="H1810" s="12" t="s">
        <v>9</v>
      </c>
      <c r="I1810" s="12">
        <v>0</v>
      </c>
      <c r="J1810" s="13" t="s">
        <v>9</v>
      </c>
    </row>
    <row r="1811" spans="1:10" x14ac:dyDescent="0.3">
      <c r="A1811" s="14" t="s">
        <v>1820</v>
      </c>
      <c r="B1811" s="15">
        <v>22.895</v>
      </c>
      <c r="C1811" s="15" t="str" cm="1">
        <f t="array" ref="C1811">_xlfn.IFS(Medical_Examinations!$B1811&gt;=30,"Obesity",Medical_Examinations!$B1811&gt;=25,"Overweight",Medical_Examinations!$B1811&gt;=18.5,"Normal Weight",TRUE,"Underweight")</f>
        <v>Normal Weight</v>
      </c>
      <c r="D1811" s="15">
        <v>5.24</v>
      </c>
      <c r="E1811" s="15" t="str" cm="1">
        <f t="array" ref="E1811">_xlfn.IFS(Medical_Examinations!$D1811&gt;6.5,"Diabetes",Medical_Examinations!$D1811&gt;5.7,"Prediabetes",TRUE,"Normal")</f>
        <v>Normal</v>
      </c>
      <c r="F1811" s="15" t="s">
        <v>9</v>
      </c>
      <c r="G1811" s="15" t="s">
        <v>9</v>
      </c>
      <c r="H1811" s="15" t="s">
        <v>9</v>
      </c>
      <c r="I1811" s="15">
        <v>1</v>
      </c>
      <c r="J1811" s="16" t="s">
        <v>9</v>
      </c>
    </row>
    <row r="1812" spans="1:10" x14ac:dyDescent="0.3">
      <c r="A1812" s="11" t="s">
        <v>1821</v>
      </c>
      <c r="B1812" s="12">
        <v>21.945</v>
      </c>
      <c r="C1812" s="12" t="str" cm="1">
        <f t="array" ref="C1812">_xlfn.IFS(Medical_Examinations!$B1812&gt;=30,"Obesity",Medical_Examinations!$B1812&gt;=25,"Overweight",Medical_Examinations!$B1812&gt;=18.5,"Normal Weight",TRUE,"Underweight")</f>
        <v>Normal Weight</v>
      </c>
      <c r="D1812" s="12">
        <v>5.37</v>
      </c>
      <c r="E1812" s="12" t="str" cm="1">
        <f t="array" ref="E1812">_xlfn.IFS(Medical_Examinations!$D1812&gt;6.5,"Diabetes",Medical_Examinations!$D1812&gt;5.7,"Prediabetes",TRUE,"Normal")</f>
        <v>Normal</v>
      </c>
      <c r="F1812" s="12" t="s">
        <v>9</v>
      </c>
      <c r="G1812" s="12" t="s">
        <v>9</v>
      </c>
      <c r="H1812" s="12" t="s">
        <v>9</v>
      </c>
      <c r="I1812" s="12">
        <v>1</v>
      </c>
      <c r="J1812" s="13" t="s">
        <v>9</v>
      </c>
    </row>
    <row r="1813" spans="1:10" x14ac:dyDescent="0.3">
      <c r="A1813" s="14" t="s">
        <v>1822</v>
      </c>
      <c r="B1813" s="15">
        <v>19.47</v>
      </c>
      <c r="C1813" s="15" t="str" cm="1">
        <f t="array" ref="C1813">_xlfn.IFS(Medical_Examinations!$B1813&gt;=30,"Obesity",Medical_Examinations!$B1813&gt;=25,"Overweight",Medical_Examinations!$B1813&gt;=18.5,"Normal Weight",TRUE,"Underweight")</f>
        <v>Normal Weight</v>
      </c>
      <c r="D1813" s="15">
        <v>6.6</v>
      </c>
      <c r="E1813" s="15" t="str" cm="1">
        <f t="array" ref="E1813">_xlfn.IFS(Medical_Examinations!$D1813&gt;6.5,"Diabetes",Medical_Examinations!$D1813&gt;5.7,"Prediabetes",TRUE,"Normal")</f>
        <v>Diabetes</v>
      </c>
      <c r="F1813" s="15" t="s">
        <v>10</v>
      </c>
      <c r="G1813" s="15" t="s">
        <v>9</v>
      </c>
      <c r="H1813" s="15" t="s">
        <v>9</v>
      </c>
      <c r="I1813" s="15">
        <v>0</v>
      </c>
      <c r="J1813" s="16" t="s">
        <v>9</v>
      </c>
    </row>
    <row r="1814" spans="1:10" x14ac:dyDescent="0.3">
      <c r="A1814" s="11" t="s">
        <v>1823</v>
      </c>
      <c r="B1814" s="12">
        <v>15.61</v>
      </c>
      <c r="C1814" s="12" t="str" cm="1">
        <f t="array" ref="C1814">_xlfn.IFS(Medical_Examinations!$B1814&gt;=30,"Obesity",Medical_Examinations!$B1814&gt;=25,"Overweight",Medical_Examinations!$B1814&gt;=18.5,"Normal Weight",TRUE,"Underweight")</f>
        <v>Underweight</v>
      </c>
      <c r="D1814" s="12">
        <v>5.77</v>
      </c>
      <c r="E1814" s="12" t="str" cm="1">
        <f t="array" ref="E1814">_xlfn.IFS(Medical_Examinations!$D1814&gt;6.5,"Diabetes",Medical_Examinations!$D1814&gt;5.7,"Prediabetes",TRUE,"Normal")</f>
        <v>Prediabetes</v>
      </c>
      <c r="F1814" s="12" t="s">
        <v>9</v>
      </c>
      <c r="G1814" s="12" t="s">
        <v>9</v>
      </c>
      <c r="H1814" s="12" t="s">
        <v>9</v>
      </c>
      <c r="I1814" s="12">
        <v>0</v>
      </c>
      <c r="J1814" s="13" t="s">
        <v>9</v>
      </c>
    </row>
    <row r="1815" spans="1:10" x14ac:dyDescent="0.3">
      <c r="A1815" s="14" t="s">
        <v>1824</v>
      </c>
      <c r="B1815" s="15">
        <v>28.6</v>
      </c>
      <c r="C1815" s="15" t="str" cm="1">
        <f t="array" ref="C1815">_xlfn.IFS(Medical_Examinations!$B1815&gt;=30,"Obesity",Medical_Examinations!$B1815&gt;=25,"Overweight",Medical_Examinations!$B1815&gt;=18.5,"Normal Weight",TRUE,"Underweight")</f>
        <v>Overweight</v>
      </c>
      <c r="D1815" s="15">
        <v>6.08</v>
      </c>
      <c r="E1815" s="15" t="str" cm="1">
        <f t="array" ref="E1815">_xlfn.IFS(Medical_Examinations!$D1815&gt;6.5,"Diabetes",Medical_Examinations!$D1815&gt;5.7,"Prediabetes",TRUE,"Normal")</f>
        <v>Prediabetes</v>
      </c>
      <c r="F1815" s="15" t="s">
        <v>9</v>
      </c>
      <c r="G1815" s="15" t="s">
        <v>9</v>
      </c>
      <c r="H1815" s="15" t="s">
        <v>19</v>
      </c>
      <c r="I1815" s="15">
        <v>1</v>
      </c>
      <c r="J1815" s="16" t="s">
        <v>9</v>
      </c>
    </row>
    <row r="1816" spans="1:10" x14ac:dyDescent="0.3">
      <c r="A1816" s="11" t="s">
        <v>1825</v>
      </c>
      <c r="B1816" s="12">
        <v>46.53</v>
      </c>
      <c r="C1816" s="12" t="str" cm="1">
        <f t="array" ref="C1816">_xlfn.IFS(Medical_Examinations!$B1816&gt;=30,"Obesity",Medical_Examinations!$B1816&gt;=25,"Overweight",Medical_Examinations!$B1816&gt;=18.5,"Normal Weight",TRUE,"Underweight")</f>
        <v>Obesity</v>
      </c>
      <c r="D1816" s="12">
        <v>4.16</v>
      </c>
      <c r="E1816" s="12" t="str" cm="1">
        <f t="array" ref="E1816">_xlfn.IFS(Medical_Examinations!$D1816&gt;6.5,"Diabetes",Medical_Examinations!$D1816&gt;5.7,"Prediabetes",TRUE,"Normal")</f>
        <v>Normal</v>
      </c>
      <c r="F1816" s="12" t="s">
        <v>9</v>
      </c>
      <c r="G1816" s="12" t="s">
        <v>9</v>
      </c>
      <c r="H1816" s="12" t="s">
        <v>9</v>
      </c>
      <c r="I1816" s="12">
        <v>0</v>
      </c>
      <c r="J1816" s="13" t="s">
        <v>9</v>
      </c>
    </row>
    <row r="1817" spans="1:10" x14ac:dyDescent="0.3">
      <c r="A1817" s="14" t="s">
        <v>1826</v>
      </c>
      <c r="B1817" s="15">
        <v>34.99</v>
      </c>
      <c r="C1817" s="15" t="str" cm="1">
        <f t="array" ref="C1817">_xlfn.IFS(Medical_Examinations!$B1817&gt;=30,"Obesity",Medical_Examinations!$B1817&gt;=25,"Overweight",Medical_Examinations!$B1817&gt;=18.5,"Normal Weight",TRUE,"Underweight")</f>
        <v>Obesity</v>
      </c>
      <c r="D1817" s="15">
        <v>5.0999999999999996</v>
      </c>
      <c r="E1817" s="15" t="str" cm="1">
        <f t="array" ref="E1817">_xlfn.IFS(Medical_Examinations!$D1817&gt;6.5,"Diabetes",Medical_Examinations!$D1817&gt;5.7,"Prediabetes",TRUE,"Normal")</f>
        <v>Normal</v>
      </c>
      <c r="F1817" s="15" t="s">
        <v>9</v>
      </c>
      <c r="G1817" s="15" t="s">
        <v>9</v>
      </c>
      <c r="H1817" s="15" t="s">
        <v>19</v>
      </c>
      <c r="I1817" s="15">
        <v>1</v>
      </c>
      <c r="J1817" s="16" t="s">
        <v>9</v>
      </c>
    </row>
    <row r="1818" spans="1:10" x14ac:dyDescent="0.3">
      <c r="A1818" s="11" t="s">
        <v>1827</v>
      </c>
      <c r="B1818" s="12">
        <v>17.05</v>
      </c>
      <c r="C1818" s="12" t="str" cm="1">
        <f t="array" ref="C1818">_xlfn.IFS(Medical_Examinations!$B1818&gt;=30,"Obesity",Medical_Examinations!$B1818&gt;=25,"Overweight",Medical_Examinations!$B1818&gt;=18.5,"Normal Weight",TRUE,"Underweight")</f>
        <v>Underweight</v>
      </c>
      <c r="D1818" s="12">
        <v>5.3</v>
      </c>
      <c r="E1818" s="12" t="str" cm="1">
        <f t="array" ref="E1818">_xlfn.IFS(Medical_Examinations!$D1818&gt;6.5,"Diabetes",Medical_Examinations!$D1818&gt;5.7,"Prediabetes",TRUE,"Normal")</f>
        <v>Normal</v>
      </c>
      <c r="F1818" s="12" t="s">
        <v>9</v>
      </c>
      <c r="G1818" s="12" t="s">
        <v>9</v>
      </c>
      <c r="H1818" s="12" t="s">
        <v>19</v>
      </c>
      <c r="I1818" s="12">
        <v>1</v>
      </c>
      <c r="J1818" s="13" t="s">
        <v>9</v>
      </c>
    </row>
    <row r="1819" spans="1:10" x14ac:dyDescent="0.3">
      <c r="A1819" s="14" t="s">
        <v>1828</v>
      </c>
      <c r="B1819" s="15">
        <v>37.18</v>
      </c>
      <c r="C1819" s="15" t="str" cm="1">
        <f t="array" ref="C1819">_xlfn.IFS(Medical_Examinations!$B1819&gt;=30,"Obesity",Medical_Examinations!$B1819&gt;=25,"Overweight",Medical_Examinations!$B1819&gt;=18.5,"Normal Weight",TRUE,"Underweight")</f>
        <v>Obesity</v>
      </c>
      <c r="D1819" s="15">
        <v>4.9000000000000004</v>
      </c>
      <c r="E1819" s="15" t="str" cm="1">
        <f t="array" ref="E1819">_xlfn.IFS(Medical_Examinations!$D1819&gt;6.5,"Diabetes",Medical_Examinations!$D1819&gt;5.7,"Prediabetes",TRUE,"Normal")</f>
        <v>Normal</v>
      </c>
      <c r="F1819" s="15" t="s">
        <v>9</v>
      </c>
      <c r="G1819" s="15" t="s">
        <v>9</v>
      </c>
      <c r="H1819" s="15" t="s">
        <v>9</v>
      </c>
      <c r="I1819" s="15">
        <v>0</v>
      </c>
      <c r="J1819" s="16" t="s">
        <v>9</v>
      </c>
    </row>
    <row r="1820" spans="1:10" x14ac:dyDescent="0.3">
      <c r="A1820" s="11" t="s">
        <v>1829</v>
      </c>
      <c r="B1820" s="12">
        <v>35.200000000000003</v>
      </c>
      <c r="C1820" s="12" t="str" cm="1">
        <f t="array" ref="C1820">_xlfn.IFS(Medical_Examinations!$B1820&gt;=30,"Obesity",Medical_Examinations!$B1820&gt;=25,"Overweight",Medical_Examinations!$B1820&gt;=18.5,"Normal Weight",TRUE,"Underweight")</f>
        <v>Obesity</v>
      </c>
      <c r="D1820" s="12">
        <v>5.55</v>
      </c>
      <c r="E1820" s="12" t="str" cm="1">
        <f t="array" ref="E1820">_xlfn.IFS(Medical_Examinations!$D1820&gt;6.5,"Diabetes",Medical_Examinations!$D1820&gt;5.7,"Prediabetes",TRUE,"Normal")</f>
        <v>Normal</v>
      </c>
      <c r="F1820" s="12" t="s">
        <v>9</v>
      </c>
      <c r="G1820" s="12" t="s">
        <v>9</v>
      </c>
      <c r="H1820" s="12" t="s">
        <v>9</v>
      </c>
      <c r="I1820" s="12">
        <v>0</v>
      </c>
      <c r="J1820" s="13" t="s">
        <v>9</v>
      </c>
    </row>
    <row r="1821" spans="1:10" x14ac:dyDescent="0.3">
      <c r="A1821" s="14" t="s">
        <v>1830</v>
      </c>
      <c r="B1821" s="15">
        <v>37.335000000000001</v>
      </c>
      <c r="C1821" s="15" t="str" cm="1">
        <f t="array" ref="C1821">_xlfn.IFS(Medical_Examinations!$B1821&gt;=30,"Obesity",Medical_Examinations!$B1821&gt;=25,"Overweight",Medical_Examinations!$B1821&gt;=18.5,"Normal Weight",TRUE,"Underweight")</f>
        <v>Obesity</v>
      </c>
      <c r="D1821" s="15">
        <v>4.95</v>
      </c>
      <c r="E1821" s="15" t="str" cm="1">
        <f t="array" ref="E1821">_xlfn.IFS(Medical_Examinations!$D1821&gt;6.5,"Diabetes",Medical_Examinations!$D1821&gt;5.7,"Prediabetes",TRUE,"Normal")</f>
        <v>Normal</v>
      </c>
      <c r="F1821" s="15" t="s">
        <v>9</v>
      </c>
      <c r="G1821" s="15" t="s">
        <v>9</v>
      </c>
      <c r="H1821" s="15" t="s">
        <v>9</v>
      </c>
      <c r="I1821" s="15">
        <v>0</v>
      </c>
      <c r="J1821" s="16" t="s">
        <v>9</v>
      </c>
    </row>
    <row r="1822" spans="1:10" x14ac:dyDescent="0.3">
      <c r="A1822" s="11" t="s">
        <v>1831</v>
      </c>
      <c r="B1822" s="12">
        <v>27.265000000000001</v>
      </c>
      <c r="C1822" s="12" t="str" cm="1">
        <f t="array" ref="C1822">_xlfn.IFS(Medical_Examinations!$B1822&gt;=30,"Obesity",Medical_Examinations!$B1822&gt;=25,"Overweight",Medical_Examinations!$B1822&gt;=18.5,"Normal Weight",TRUE,"Underweight")</f>
        <v>Overweight</v>
      </c>
      <c r="D1822" s="12">
        <v>6.46</v>
      </c>
      <c r="E1822" s="12" t="str" cm="1">
        <f t="array" ref="E1822">_xlfn.IFS(Medical_Examinations!$D1822&gt;6.5,"Diabetes",Medical_Examinations!$D1822&gt;5.7,"Prediabetes",TRUE,"Normal")</f>
        <v>Prediabetes</v>
      </c>
      <c r="F1822" s="12" t="s">
        <v>10</v>
      </c>
      <c r="G1822" s="12" t="s">
        <v>9</v>
      </c>
      <c r="H1822" s="12" t="s">
        <v>9</v>
      </c>
      <c r="I1822" s="12">
        <v>0</v>
      </c>
      <c r="J1822" s="13" t="s">
        <v>9</v>
      </c>
    </row>
    <row r="1823" spans="1:10" x14ac:dyDescent="0.3">
      <c r="A1823" s="14" t="s">
        <v>1832</v>
      </c>
      <c r="B1823" s="15">
        <v>30.8</v>
      </c>
      <c r="C1823" s="15" t="str" cm="1">
        <f t="array" ref="C1823">_xlfn.IFS(Medical_Examinations!$B1823&gt;=30,"Obesity",Medical_Examinations!$B1823&gt;=25,"Overweight",Medical_Examinations!$B1823&gt;=18.5,"Normal Weight",TRUE,"Underweight")</f>
        <v>Obesity</v>
      </c>
      <c r="D1823" s="15">
        <v>4.9000000000000004</v>
      </c>
      <c r="E1823" s="15" t="str" cm="1">
        <f t="array" ref="E1823">_xlfn.IFS(Medical_Examinations!$D1823&gt;6.5,"Diabetes",Medical_Examinations!$D1823&gt;5.7,"Prediabetes",TRUE,"Normal")</f>
        <v>Normal</v>
      </c>
      <c r="F1823" s="15" t="s">
        <v>10</v>
      </c>
      <c r="G1823" s="15" t="s">
        <v>9</v>
      </c>
      <c r="H1823" s="15" t="s">
        <v>9</v>
      </c>
      <c r="I1823" s="15">
        <v>0</v>
      </c>
      <c r="J1823" s="16" t="s">
        <v>9</v>
      </c>
    </row>
    <row r="1824" spans="1:10" x14ac:dyDescent="0.3">
      <c r="A1824" s="11" t="s">
        <v>1833</v>
      </c>
      <c r="B1824" s="12">
        <v>30.21</v>
      </c>
      <c r="C1824" s="12" t="str" cm="1">
        <f t="array" ref="C1824">_xlfn.IFS(Medical_Examinations!$B1824&gt;=30,"Obesity",Medical_Examinations!$B1824&gt;=25,"Overweight",Medical_Examinations!$B1824&gt;=18.5,"Normal Weight",TRUE,"Underweight")</f>
        <v>Obesity</v>
      </c>
      <c r="D1824" s="12">
        <v>5.21</v>
      </c>
      <c r="E1824" s="12" t="str" cm="1">
        <f t="array" ref="E1824">_xlfn.IFS(Medical_Examinations!$D1824&gt;6.5,"Diabetes",Medical_Examinations!$D1824&gt;5.7,"Prediabetes",TRUE,"Normal")</f>
        <v>Normal</v>
      </c>
      <c r="F1824" s="12" t="s">
        <v>9</v>
      </c>
      <c r="G1824" s="12" t="s">
        <v>9</v>
      </c>
      <c r="H1824" s="12" t="s">
        <v>9</v>
      </c>
      <c r="I1824" s="12">
        <v>1</v>
      </c>
      <c r="J1824" s="13" t="s">
        <v>9</v>
      </c>
    </row>
    <row r="1825" spans="1:10" x14ac:dyDescent="0.3">
      <c r="A1825" s="14" t="s">
        <v>1834</v>
      </c>
      <c r="B1825" s="15">
        <v>35.340000000000003</v>
      </c>
      <c r="C1825" s="15" t="str" cm="1">
        <f t="array" ref="C1825">_xlfn.IFS(Medical_Examinations!$B1825&gt;=30,"Obesity",Medical_Examinations!$B1825&gt;=25,"Overweight",Medical_Examinations!$B1825&gt;=18.5,"Normal Weight",TRUE,"Underweight")</f>
        <v>Obesity</v>
      </c>
      <c r="D1825" s="15">
        <v>4.13</v>
      </c>
      <c r="E1825" s="15" t="str" cm="1">
        <f t="array" ref="E1825">_xlfn.IFS(Medical_Examinations!$D1825&gt;6.5,"Diabetes",Medical_Examinations!$D1825&gt;5.7,"Prediabetes",TRUE,"Normal")</f>
        <v>Normal</v>
      </c>
      <c r="F1825" s="15" t="s">
        <v>9</v>
      </c>
      <c r="G1825" s="15" t="s">
        <v>10</v>
      </c>
      <c r="H1825" s="15" t="s">
        <v>9</v>
      </c>
      <c r="I1825" s="15">
        <v>1</v>
      </c>
      <c r="J1825" s="16" t="s">
        <v>9</v>
      </c>
    </row>
    <row r="1826" spans="1:10" x14ac:dyDescent="0.3">
      <c r="A1826" s="11" t="s">
        <v>1835</v>
      </c>
      <c r="B1826" s="12">
        <v>26.695</v>
      </c>
      <c r="C1826" s="12" t="str" cm="1">
        <f t="array" ref="C1826">_xlfn.IFS(Medical_Examinations!$B1826&gt;=30,"Obesity",Medical_Examinations!$B1826&gt;=25,"Overweight",Medical_Examinations!$B1826&gt;=18.5,"Normal Weight",TRUE,"Underweight")</f>
        <v>Overweight</v>
      </c>
      <c r="D1826" s="12">
        <v>5.28</v>
      </c>
      <c r="E1826" s="12" t="str" cm="1">
        <f t="array" ref="E1826">_xlfn.IFS(Medical_Examinations!$D1826&gt;6.5,"Diabetes",Medical_Examinations!$D1826&gt;5.7,"Prediabetes",TRUE,"Normal")</f>
        <v>Normal</v>
      </c>
      <c r="F1826" s="12" t="s">
        <v>9</v>
      </c>
      <c r="G1826" s="12" t="s">
        <v>9</v>
      </c>
      <c r="H1826" s="12" t="s">
        <v>9</v>
      </c>
      <c r="I1826" s="12">
        <v>0</v>
      </c>
      <c r="J1826" s="13" t="s">
        <v>9</v>
      </c>
    </row>
    <row r="1827" spans="1:10" x14ac:dyDescent="0.3">
      <c r="A1827" s="14" t="s">
        <v>1836</v>
      </c>
      <c r="B1827" s="15">
        <v>29.355</v>
      </c>
      <c r="C1827" s="15" t="str" cm="1">
        <f t="array" ref="C1827">_xlfn.IFS(Medical_Examinations!$B1827&gt;=30,"Obesity",Medical_Examinations!$B1827&gt;=25,"Overweight",Medical_Examinations!$B1827&gt;=18.5,"Normal Weight",TRUE,"Underweight")</f>
        <v>Overweight</v>
      </c>
      <c r="D1827" s="15">
        <v>4.68</v>
      </c>
      <c r="E1827" s="15" t="str" cm="1">
        <f t="array" ref="E1827">_xlfn.IFS(Medical_Examinations!$D1827&gt;6.5,"Diabetes",Medical_Examinations!$D1827&gt;5.7,"Prediabetes",TRUE,"Normal")</f>
        <v>Normal</v>
      </c>
      <c r="F1827" s="15" t="s">
        <v>10</v>
      </c>
      <c r="G1827" s="15" t="s">
        <v>9</v>
      </c>
      <c r="H1827" s="15" t="s">
        <v>9</v>
      </c>
      <c r="I1827" s="15">
        <v>0</v>
      </c>
      <c r="J1827" s="16" t="s">
        <v>9</v>
      </c>
    </row>
    <row r="1828" spans="1:10" x14ac:dyDescent="0.3">
      <c r="A1828" s="11" t="s">
        <v>1837</v>
      </c>
      <c r="B1828" s="12">
        <v>29.59</v>
      </c>
      <c r="C1828" s="12" t="str" cm="1">
        <f t="array" ref="C1828">_xlfn.IFS(Medical_Examinations!$B1828&gt;=30,"Obesity",Medical_Examinations!$B1828&gt;=25,"Overweight",Medical_Examinations!$B1828&gt;=18.5,"Normal Weight",TRUE,"Underweight")</f>
        <v>Overweight</v>
      </c>
      <c r="D1828" s="12">
        <v>4.0599999999999996</v>
      </c>
      <c r="E1828" s="12" t="str" cm="1">
        <f t="array" ref="E1828">_xlfn.IFS(Medical_Examinations!$D1828&gt;6.5,"Diabetes",Medical_Examinations!$D1828&gt;5.7,"Prediabetes",TRUE,"Normal")</f>
        <v>Normal</v>
      </c>
      <c r="F1828" s="12" t="s">
        <v>9</v>
      </c>
      <c r="G1828" s="12" t="s">
        <v>9</v>
      </c>
      <c r="H1828" s="12" t="s">
        <v>9</v>
      </c>
      <c r="I1828" s="12">
        <v>0</v>
      </c>
      <c r="J1828" s="13" t="s">
        <v>9</v>
      </c>
    </row>
    <row r="1829" spans="1:10" x14ac:dyDescent="0.3">
      <c r="A1829" s="14" t="s">
        <v>1838</v>
      </c>
      <c r="B1829" s="15">
        <v>31.35</v>
      </c>
      <c r="C1829" s="15" t="str" cm="1">
        <f t="array" ref="C1829">_xlfn.IFS(Medical_Examinations!$B1829&gt;=30,"Obesity",Medical_Examinations!$B1829&gt;=25,"Overweight",Medical_Examinations!$B1829&gt;=18.5,"Normal Weight",TRUE,"Underweight")</f>
        <v>Obesity</v>
      </c>
      <c r="D1829" s="15">
        <v>4.2</v>
      </c>
      <c r="E1829" s="15" t="str" cm="1">
        <f t="array" ref="E1829">_xlfn.IFS(Medical_Examinations!$D1829&gt;6.5,"Diabetes",Medical_Examinations!$D1829&gt;5.7,"Prediabetes",TRUE,"Normal")</f>
        <v>Normal</v>
      </c>
      <c r="F1829" s="15" t="s">
        <v>9</v>
      </c>
      <c r="G1829" s="15" t="s">
        <v>10</v>
      </c>
      <c r="H1829" s="15" t="s">
        <v>9</v>
      </c>
      <c r="I1829" s="15">
        <v>1</v>
      </c>
      <c r="J1829" s="16" t="s">
        <v>9</v>
      </c>
    </row>
    <row r="1830" spans="1:10" x14ac:dyDescent="0.3">
      <c r="A1830" s="11" t="s">
        <v>1839</v>
      </c>
      <c r="B1830" s="12">
        <v>20.52</v>
      </c>
      <c r="C1830" s="12" t="str" cm="1">
        <f t="array" ref="C1830">_xlfn.IFS(Medical_Examinations!$B1830&gt;=30,"Obesity",Medical_Examinations!$B1830&gt;=25,"Overweight",Medical_Examinations!$B1830&gt;=18.5,"Normal Weight",TRUE,"Underweight")</f>
        <v>Normal Weight</v>
      </c>
      <c r="D1830" s="12">
        <v>4.83</v>
      </c>
      <c r="E1830" s="12" t="str" cm="1">
        <f t="array" ref="E1830">_xlfn.IFS(Medical_Examinations!$D1830&gt;6.5,"Diabetes",Medical_Examinations!$D1830&gt;5.7,"Prediabetes",TRUE,"Normal")</f>
        <v>Normal</v>
      </c>
      <c r="F1830" s="12" t="s">
        <v>9</v>
      </c>
      <c r="G1830" s="12" t="s">
        <v>9</v>
      </c>
      <c r="H1830" s="12" t="s">
        <v>9</v>
      </c>
      <c r="I1830" s="12">
        <v>0</v>
      </c>
      <c r="J1830" s="13" t="s">
        <v>9</v>
      </c>
    </row>
    <row r="1831" spans="1:10" x14ac:dyDescent="0.3">
      <c r="A1831" s="14" t="s">
        <v>1840</v>
      </c>
      <c r="B1831" s="15">
        <v>42.9</v>
      </c>
      <c r="C1831" s="15" t="str" cm="1">
        <f t="array" ref="C1831">_xlfn.IFS(Medical_Examinations!$B1831&gt;=30,"Obesity",Medical_Examinations!$B1831&gt;=25,"Overweight",Medical_Examinations!$B1831&gt;=18.5,"Normal Weight",TRUE,"Underweight")</f>
        <v>Obesity</v>
      </c>
      <c r="D1831" s="15">
        <v>4.87</v>
      </c>
      <c r="E1831" s="15" t="str" cm="1">
        <f t="array" ref="E1831">_xlfn.IFS(Medical_Examinations!$D1831&gt;6.5,"Diabetes",Medical_Examinations!$D1831&gt;5.7,"Prediabetes",TRUE,"Normal")</f>
        <v>Normal</v>
      </c>
      <c r="F1831" s="15" t="s">
        <v>10</v>
      </c>
      <c r="G1831" s="15" t="s">
        <v>9</v>
      </c>
      <c r="H1831" s="15" t="s">
        <v>9</v>
      </c>
      <c r="I1831" s="15">
        <v>1</v>
      </c>
      <c r="J1831" s="16" t="s">
        <v>9</v>
      </c>
    </row>
    <row r="1832" spans="1:10" x14ac:dyDescent="0.3">
      <c r="A1832" s="11" t="s">
        <v>1841</v>
      </c>
      <c r="B1832" s="12">
        <v>24.6</v>
      </c>
      <c r="C1832" s="12" t="str" cm="1">
        <f t="array" ref="C1832">_xlfn.IFS(Medical_Examinations!$B1832&gt;=30,"Obesity",Medical_Examinations!$B1832&gt;=25,"Overweight",Medical_Examinations!$B1832&gt;=18.5,"Normal Weight",TRUE,"Underweight")</f>
        <v>Normal Weight</v>
      </c>
      <c r="D1832" s="12">
        <v>5.86</v>
      </c>
      <c r="E1832" s="12" t="str" cm="1">
        <f t="array" ref="E1832">_xlfn.IFS(Medical_Examinations!$D1832&gt;6.5,"Diabetes",Medical_Examinations!$D1832&gt;5.7,"Prediabetes",TRUE,"Normal")</f>
        <v>Prediabetes</v>
      </c>
      <c r="F1832" s="12" t="s">
        <v>9</v>
      </c>
      <c r="G1832" s="12" t="s">
        <v>9</v>
      </c>
      <c r="H1832" s="12" t="s">
        <v>19</v>
      </c>
      <c r="I1832" s="12">
        <v>1</v>
      </c>
      <c r="J1832" s="13" t="s">
        <v>9</v>
      </c>
    </row>
    <row r="1833" spans="1:10" x14ac:dyDescent="0.3">
      <c r="A1833" s="14" t="s">
        <v>1842</v>
      </c>
      <c r="B1833" s="15">
        <v>28.405000000000001</v>
      </c>
      <c r="C1833" s="15" t="str" cm="1">
        <f t="array" ref="C1833">_xlfn.IFS(Medical_Examinations!$B1833&gt;=30,"Obesity",Medical_Examinations!$B1833&gt;=25,"Overweight",Medical_Examinations!$B1833&gt;=18.5,"Normal Weight",TRUE,"Underweight")</f>
        <v>Overweight</v>
      </c>
      <c r="D1833" s="15">
        <v>4.12</v>
      </c>
      <c r="E1833" s="15" t="str" cm="1">
        <f t="array" ref="E1833">_xlfn.IFS(Medical_Examinations!$D1833&gt;6.5,"Diabetes",Medical_Examinations!$D1833&gt;5.7,"Prediabetes",TRUE,"Normal")</f>
        <v>Normal</v>
      </c>
      <c r="F1833" s="15" t="s">
        <v>9</v>
      </c>
      <c r="G1833" s="15" t="s">
        <v>9</v>
      </c>
      <c r="H1833" s="15" t="s">
        <v>9</v>
      </c>
      <c r="I1833" s="15">
        <v>1</v>
      </c>
      <c r="J1833" s="16" t="s">
        <v>9</v>
      </c>
    </row>
    <row r="1834" spans="1:10" x14ac:dyDescent="0.3">
      <c r="A1834" s="11" t="s">
        <v>1843</v>
      </c>
      <c r="B1834" s="12">
        <v>34.674999999999997</v>
      </c>
      <c r="C1834" s="12" t="str" cm="1">
        <f t="array" ref="C1834">_xlfn.IFS(Medical_Examinations!$B1834&gt;=30,"Obesity",Medical_Examinations!$B1834&gt;=25,"Overweight",Medical_Examinations!$B1834&gt;=18.5,"Normal Weight",TRUE,"Underweight")</f>
        <v>Obesity</v>
      </c>
      <c r="D1834" s="12">
        <v>5.71</v>
      </c>
      <c r="E1834" s="12" t="str" cm="1">
        <f t="array" ref="E1834">_xlfn.IFS(Medical_Examinations!$D1834&gt;6.5,"Diabetes",Medical_Examinations!$D1834&gt;5.7,"Prediabetes",TRUE,"Normal")</f>
        <v>Prediabetes</v>
      </c>
      <c r="F1834" s="12" t="s">
        <v>10</v>
      </c>
      <c r="G1834" s="12" t="s">
        <v>9</v>
      </c>
      <c r="H1834" s="12" t="s">
        <v>9</v>
      </c>
      <c r="I1834" s="12">
        <v>1</v>
      </c>
      <c r="J1834" s="13" t="s">
        <v>9</v>
      </c>
    </row>
    <row r="1835" spans="1:10" x14ac:dyDescent="0.3">
      <c r="A1835" s="14" t="s">
        <v>1844</v>
      </c>
      <c r="B1835" s="15">
        <v>18.850000000000001</v>
      </c>
      <c r="C1835" s="15" t="str" cm="1">
        <f t="array" ref="C1835">_xlfn.IFS(Medical_Examinations!$B1835&gt;=30,"Obesity",Medical_Examinations!$B1835&gt;=25,"Overweight",Medical_Examinations!$B1835&gt;=18.5,"Normal Weight",TRUE,"Underweight")</f>
        <v>Normal Weight</v>
      </c>
      <c r="D1835" s="15">
        <v>6.03</v>
      </c>
      <c r="E1835" s="15" t="str" cm="1">
        <f t="array" ref="E1835">_xlfn.IFS(Medical_Examinations!$D1835&gt;6.5,"Diabetes",Medical_Examinations!$D1835&gt;5.7,"Prediabetes",TRUE,"Normal")</f>
        <v>Prediabetes</v>
      </c>
      <c r="F1835" s="15" t="s">
        <v>9</v>
      </c>
      <c r="G1835" s="15" t="s">
        <v>9</v>
      </c>
      <c r="H1835" s="15" t="s">
        <v>9</v>
      </c>
      <c r="I1835" s="15">
        <v>1</v>
      </c>
      <c r="J1835" s="16" t="s">
        <v>9</v>
      </c>
    </row>
    <row r="1836" spans="1:10" x14ac:dyDescent="0.3">
      <c r="A1836" s="11" t="s">
        <v>1845</v>
      </c>
      <c r="B1836" s="12">
        <v>34.130000000000003</v>
      </c>
      <c r="C1836" s="12" t="str" cm="1">
        <f t="array" ref="C1836">_xlfn.IFS(Medical_Examinations!$B1836&gt;=30,"Obesity",Medical_Examinations!$B1836&gt;=25,"Overweight",Medical_Examinations!$B1836&gt;=18.5,"Normal Weight",TRUE,"Underweight")</f>
        <v>Obesity</v>
      </c>
      <c r="D1836" s="12">
        <v>5.65</v>
      </c>
      <c r="E1836" s="12" t="str" cm="1">
        <f t="array" ref="E1836">_xlfn.IFS(Medical_Examinations!$D1836&gt;6.5,"Diabetes",Medical_Examinations!$D1836&gt;5.7,"Prediabetes",TRUE,"Normal")</f>
        <v>Normal</v>
      </c>
      <c r="F1836" s="12" t="s">
        <v>9</v>
      </c>
      <c r="G1836" s="12" t="s">
        <v>9</v>
      </c>
      <c r="H1836" s="12" t="s">
        <v>19</v>
      </c>
      <c r="I1836" s="12">
        <v>1</v>
      </c>
      <c r="J1836" s="13" t="s">
        <v>9</v>
      </c>
    </row>
    <row r="1837" spans="1:10" x14ac:dyDescent="0.3">
      <c r="A1837" s="14" t="s">
        <v>1846</v>
      </c>
      <c r="B1837" s="15">
        <v>17.34</v>
      </c>
      <c r="C1837" s="15" t="str" cm="1">
        <f t="array" ref="C1837">_xlfn.IFS(Medical_Examinations!$B1837&gt;=30,"Obesity",Medical_Examinations!$B1837&gt;=25,"Overweight",Medical_Examinations!$B1837&gt;=18.5,"Normal Weight",TRUE,"Underweight")</f>
        <v>Underweight</v>
      </c>
      <c r="D1837" s="15">
        <v>5.05</v>
      </c>
      <c r="E1837" s="15" t="str" cm="1">
        <f t="array" ref="E1837">_xlfn.IFS(Medical_Examinations!$D1837&gt;6.5,"Diabetes",Medical_Examinations!$D1837&gt;5.7,"Prediabetes",TRUE,"Normal")</f>
        <v>Normal</v>
      </c>
      <c r="F1837" s="15" t="s">
        <v>9</v>
      </c>
      <c r="G1837" s="15" t="s">
        <v>9</v>
      </c>
      <c r="H1837" s="15" t="s">
        <v>9</v>
      </c>
      <c r="I1837" s="15">
        <v>0</v>
      </c>
      <c r="J1837" s="16" t="s">
        <v>9</v>
      </c>
    </row>
    <row r="1838" spans="1:10" x14ac:dyDescent="0.3">
      <c r="A1838" s="11" t="s">
        <v>1847</v>
      </c>
      <c r="B1838" s="12">
        <v>17.440000000000001</v>
      </c>
      <c r="C1838" s="12" t="str" cm="1">
        <f t="array" ref="C1838">_xlfn.IFS(Medical_Examinations!$B1838&gt;=30,"Obesity",Medical_Examinations!$B1838&gt;=25,"Overweight",Medical_Examinations!$B1838&gt;=18.5,"Normal Weight",TRUE,"Underweight")</f>
        <v>Underweight</v>
      </c>
      <c r="D1838" s="12">
        <v>6.26</v>
      </c>
      <c r="E1838" s="12" t="str" cm="1">
        <f t="array" ref="E1838">_xlfn.IFS(Medical_Examinations!$D1838&gt;6.5,"Diabetes",Medical_Examinations!$D1838&gt;5.7,"Prediabetes",TRUE,"Normal")</f>
        <v>Prediabetes</v>
      </c>
      <c r="F1838" s="12" t="s">
        <v>9</v>
      </c>
      <c r="G1838" s="12" t="s">
        <v>9</v>
      </c>
      <c r="H1838" s="12" t="s">
        <v>9</v>
      </c>
      <c r="I1838" s="12">
        <v>0</v>
      </c>
      <c r="J1838" s="13" t="s">
        <v>9</v>
      </c>
    </row>
    <row r="1839" spans="1:10" x14ac:dyDescent="0.3">
      <c r="A1839" s="14" t="s">
        <v>1848</v>
      </c>
      <c r="B1839" s="15">
        <v>33.659999999999997</v>
      </c>
      <c r="C1839" s="15" t="str" cm="1">
        <f t="array" ref="C1839">_xlfn.IFS(Medical_Examinations!$B1839&gt;=30,"Obesity",Medical_Examinations!$B1839&gt;=25,"Overweight",Medical_Examinations!$B1839&gt;=18.5,"Normal Weight",TRUE,"Underweight")</f>
        <v>Obesity</v>
      </c>
      <c r="D1839" s="15">
        <v>4.08</v>
      </c>
      <c r="E1839" s="15" t="str" cm="1">
        <f t="array" ref="E1839">_xlfn.IFS(Medical_Examinations!$D1839&gt;6.5,"Diabetes",Medical_Examinations!$D1839&gt;5.7,"Prediabetes",TRUE,"Normal")</f>
        <v>Normal</v>
      </c>
      <c r="F1839" s="15" t="s">
        <v>10</v>
      </c>
      <c r="G1839" s="15" t="s">
        <v>9</v>
      </c>
      <c r="H1839" s="15" t="s">
        <v>19</v>
      </c>
      <c r="I1839" s="15">
        <v>1</v>
      </c>
      <c r="J1839" s="16" t="s">
        <v>9</v>
      </c>
    </row>
    <row r="1840" spans="1:10" x14ac:dyDescent="0.3">
      <c r="A1840" s="11" t="s">
        <v>1849</v>
      </c>
      <c r="B1840" s="12">
        <v>21.375</v>
      </c>
      <c r="C1840" s="12" t="str" cm="1">
        <f t="array" ref="C1840">_xlfn.IFS(Medical_Examinations!$B1840&gt;=30,"Obesity",Medical_Examinations!$B1840&gt;=25,"Overweight",Medical_Examinations!$B1840&gt;=18.5,"Normal Weight",TRUE,"Underweight")</f>
        <v>Normal Weight</v>
      </c>
      <c r="D1840" s="12">
        <v>6.19</v>
      </c>
      <c r="E1840" s="12" t="str" cm="1">
        <f t="array" ref="E1840">_xlfn.IFS(Medical_Examinations!$D1840&gt;6.5,"Diabetes",Medical_Examinations!$D1840&gt;5.7,"Prediabetes",TRUE,"Normal")</f>
        <v>Prediabetes</v>
      </c>
      <c r="F1840" s="12" t="s">
        <v>10</v>
      </c>
      <c r="G1840" s="12" t="s">
        <v>9</v>
      </c>
      <c r="H1840" s="12" t="s">
        <v>9</v>
      </c>
      <c r="I1840" s="12">
        <v>1</v>
      </c>
      <c r="J1840" s="13" t="s">
        <v>9</v>
      </c>
    </row>
    <row r="1841" spans="1:10" x14ac:dyDescent="0.3">
      <c r="A1841" s="14" t="s">
        <v>1850</v>
      </c>
      <c r="B1841" s="15">
        <v>27.14</v>
      </c>
      <c r="C1841" s="15" t="str" cm="1">
        <f t="array" ref="C1841">_xlfn.IFS(Medical_Examinations!$B1841&gt;=30,"Obesity",Medical_Examinations!$B1841&gt;=25,"Overweight",Medical_Examinations!$B1841&gt;=18.5,"Normal Weight",TRUE,"Underweight")</f>
        <v>Overweight</v>
      </c>
      <c r="D1841" s="15">
        <v>6.01</v>
      </c>
      <c r="E1841" s="15" t="str" cm="1">
        <f t="array" ref="E1841">_xlfn.IFS(Medical_Examinations!$D1841&gt;6.5,"Diabetes",Medical_Examinations!$D1841&gt;5.7,"Prediabetes",TRUE,"Normal")</f>
        <v>Prediabetes</v>
      </c>
      <c r="F1841" s="15" t="s">
        <v>9</v>
      </c>
      <c r="G1841" s="15" t="s">
        <v>9</v>
      </c>
      <c r="H1841" s="15" t="s">
        <v>9</v>
      </c>
      <c r="I1841" s="15">
        <v>1</v>
      </c>
      <c r="J1841" s="16" t="s">
        <v>9</v>
      </c>
    </row>
    <row r="1842" spans="1:10" x14ac:dyDescent="0.3">
      <c r="A1842" s="11" t="s">
        <v>1851</v>
      </c>
      <c r="B1842" s="12">
        <v>35.78</v>
      </c>
      <c r="C1842" s="12" t="str" cm="1">
        <f t="array" ref="C1842">_xlfn.IFS(Medical_Examinations!$B1842&gt;=30,"Obesity",Medical_Examinations!$B1842&gt;=25,"Overweight",Medical_Examinations!$B1842&gt;=18.5,"Normal Weight",TRUE,"Underweight")</f>
        <v>Obesity</v>
      </c>
      <c r="D1842" s="12">
        <v>6.07</v>
      </c>
      <c r="E1842" s="12" t="str" cm="1">
        <f t="array" ref="E1842">_xlfn.IFS(Medical_Examinations!$D1842&gt;6.5,"Diabetes",Medical_Examinations!$D1842&gt;5.7,"Prediabetes",TRUE,"Normal")</f>
        <v>Prediabetes</v>
      </c>
      <c r="F1842" s="12" t="s">
        <v>9</v>
      </c>
      <c r="G1842" s="12" t="s">
        <v>10</v>
      </c>
      <c r="H1842" s="12" t="s">
        <v>9</v>
      </c>
      <c r="I1842" s="12">
        <v>1</v>
      </c>
      <c r="J1842" s="13" t="s">
        <v>9</v>
      </c>
    </row>
    <row r="1843" spans="1:10" x14ac:dyDescent="0.3">
      <c r="A1843" s="14" t="s">
        <v>1852</v>
      </c>
      <c r="B1843" s="15">
        <v>34.96</v>
      </c>
      <c r="C1843" s="15" t="str" cm="1">
        <f t="array" ref="C1843">_xlfn.IFS(Medical_Examinations!$B1843&gt;=30,"Obesity",Medical_Examinations!$B1843&gt;=25,"Overweight",Medical_Examinations!$B1843&gt;=18.5,"Normal Weight",TRUE,"Underweight")</f>
        <v>Obesity</v>
      </c>
      <c r="D1843" s="15">
        <v>5.63</v>
      </c>
      <c r="E1843" s="15" t="str" cm="1">
        <f t="array" ref="E1843">_xlfn.IFS(Medical_Examinations!$D1843&gt;6.5,"Diabetes",Medical_Examinations!$D1843&gt;5.7,"Prediabetes",TRUE,"Normal")</f>
        <v>Normal</v>
      </c>
      <c r="F1843" s="15" t="s">
        <v>9</v>
      </c>
      <c r="G1843" s="15" t="s">
        <v>9</v>
      </c>
      <c r="H1843" s="15" t="s">
        <v>9</v>
      </c>
      <c r="I1843" s="15">
        <v>0</v>
      </c>
      <c r="J1843" s="16" t="s">
        <v>9</v>
      </c>
    </row>
    <row r="1844" spans="1:10" x14ac:dyDescent="0.3">
      <c r="A1844" s="11" t="s">
        <v>1853</v>
      </c>
      <c r="B1844" s="12">
        <v>38.39</v>
      </c>
      <c r="C1844" s="12" t="str" cm="1">
        <f t="array" ref="C1844">_xlfn.IFS(Medical_Examinations!$B1844&gt;=30,"Obesity",Medical_Examinations!$B1844&gt;=25,"Overweight",Medical_Examinations!$B1844&gt;=18.5,"Normal Weight",TRUE,"Underweight")</f>
        <v>Obesity</v>
      </c>
      <c r="D1844" s="12">
        <v>6.05</v>
      </c>
      <c r="E1844" s="12" t="str" cm="1">
        <f t="array" ref="E1844">_xlfn.IFS(Medical_Examinations!$D1844&gt;6.5,"Diabetes",Medical_Examinations!$D1844&gt;5.7,"Prediabetes",TRUE,"Normal")</f>
        <v>Prediabetes</v>
      </c>
      <c r="F1844" s="12" t="s">
        <v>9</v>
      </c>
      <c r="G1844" s="12" t="s">
        <v>9</v>
      </c>
      <c r="H1844" s="12" t="s">
        <v>9</v>
      </c>
      <c r="I1844" s="12">
        <v>0</v>
      </c>
      <c r="J1844" s="13" t="s">
        <v>9</v>
      </c>
    </row>
    <row r="1845" spans="1:10" x14ac:dyDescent="0.3">
      <c r="A1845" s="14" t="s">
        <v>1854</v>
      </c>
      <c r="B1845" s="15">
        <v>33.82</v>
      </c>
      <c r="C1845" s="15" t="str" cm="1">
        <f t="array" ref="C1845">_xlfn.IFS(Medical_Examinations!$B1845&gt;=30,"Obesity",Medical_Examinations!$B1845&gt;=25,"Overweight",Medical_Examinations!$B1845&gt;=18.5,"Normal Weight",TRUE,"Underweight")</f>
        <v>Obesity</v>
      </c>
      <c r="D1845" s="15">
        <v>4.6500000000000004</v>
      </c>
      <c r="E1845" s="15" t="str" cm="1">
        <f t="array" ref="E1845">_xlfn.IFS(Medical_Examinations!$D1845&gt;6.5,"Diabetes",Medical_Examinations!$D1845&gt;5.7,"Prediabetes",TRUE,"Normal")</f>
        <v>Normal</v>
      </c>
      <c r="F1845" s="15" t="s">
        <v>9</v>
      </c>
      <c r="G1845" s="15" t="s">
        <v>9</v>
      </c>
      <c r="H1845" s="15" t="s">
        <v>9</v>
      </c>
      <c r="I1845" s="15">
        <v>0</v>
      </c>
      <c r="J1845" s="16" t="s">
        <v>9</v>
      </c>
    </row>
    <row r="1846" spans="1:10" x14ac:dyDescent="0.3">
      <c r="A1846" s="11" t="s">
        <v>1855</v>
      </c>
      <c r="B1846" s="12">
        <v>27.835000000000001</v>
      </c>
      <c r="C1846" s="12" t="str" cm="1">
        <f t="array" ref="C1846">_xlfn.IFS(Medical_Examinations!$B1846&gt;=30,"Obesity",Medical_Examinations!$B1846&gt;=25,"Overweight",Medical_Examinations!$B1846&gt;=18.5,"Normal Weight",TRUE,"Underweight")</f>
        <v>Overweight</v>
      </c>
      <c r="D1846" s="12">
        <v>5.37</v>
      </c>
      <c r="E1846" s="12" t="str" cm="1">
        <f t="array" ref="E1846">_xlfn.IFS(Medical_Examinations!$D1846&gt;6.5,"Diabetes",Medical_Examinations!$D1846&gt;5.7,"Prediabetes",TRUE,"Normal")</f>
        <v>Normal</v>
      </c>
      <c r="F1846" s="12" t="s">
        <v>9</v>
      </c>
      <c r="G1846" s="12" t="s">
        <v>9</v>
      </c>
      <c r="H1846" s="12" t="s">
        <v>9</v>
      </c>
      <c r="I1846" s="12">
        <v>0</v>
      </c>
      <c r="J1846" s="13" t="s">
        <v>9</v>
      </c>
    </row>
    <row r="1847" spans="1:10" x14ac:dyDescent="0.3">
      <c r="A1847" s="14" t="s">
        <v>1856</v>
      </c>
      <c r="B1847" s="15">
        <v>33</v>
      </c>
      <c r="C1847" s="15" t="str" cm="1">
        <f t="array" ref="C1847">_xlfn.IFS(Medical_Examinations!$B1847&gt;=30,"Obesity",Medical_Examinations!$B1847&gt;=25,"Overweight",Medical_Examinations!$B1847&gt;=18.5,"Normal Weight",TRUE,"Underweight")</f>
        <v>Obesity</v>
      </c>
      <c r="D1847" s="15">
        <v>5.39</v>
      </c>
      <c r="E1847" s="15" t="str" cm="1">
        <f t="array" ref="E1847">_xlfn.IFS(Medical_Examinations!$D1847&gt;6.5,"Diabetes",Medical_Examinations!$D1847&gt;5.7,"Prediabetes",TRUE,"Normal")</f>
        <v>Normal</v>
      </c>
      <c r="F1847" s="15" t="s">
        <v>9</v>
      </c>
      <c r="G1847" s="15" t="s">
        <v>9</v>
      </c>
      <c r="H1847" s="15" t="s">
        <v>9</v>
      </c>
      <c r="I1847" s="15">
        <v>0</v>
      </c>
      <c r="J1847" s="16" t="s">
        <v>9</v>
      </c>
    </row>
    <row r="1848" spans="1:10" x14ac:dyDescent="0.3">
      <c r="A1848" s="11" t="s">
        <v>1857</v>
      </c>
      <c r="B1848" s="12">
        <v>26.885000000000002</v>
      </c>
      <c r="C1848" s="12" t="str" cm="1">
        <f t="array" ref="C1848">_xlfn.IFS(Medical_Examinations!$B1848&gt;=30,"Obesity",Medical_Examinations!$B1848&gt;=25,"Overweight",Medical_Examinations!$B1848&gt;=18.5,"Normal Weight",TRUE,"Underweight")</f>
        <v>Overweight</v>
      </c>
      <c r="D1848" s="12">
        <v>5.86</v>
      </c>
      <c r="E1848" s="12" t="str" cm="1">
        <f t="array" ref="E1848">_xlfn.IFS(Medical_Examinations!$D1848&gt;6.5,"Diabetes",Medical_Examinations!$D1848&gt;5.7,"Prediabetes",TRUE,"Normal")</f>
        <v>Prediabetes</v>
      </c>
      <c r="F1848" s="12" t="s">
        <v>9</v>
      </c>
      <c r="G1848" s="12" t="s">
        <v>9</v>
      </c>
      <c r="H1848" s="12" t="s">
        <v>9</v>
      </c>
      <c r="I1848" s="12">
        <v>0</v>
      </c>
      <c r="J1848" s="13" t="s">
        <v>9</v>
      </c>
    </row>
    <row r="1849" spans="1:10" x14ac:dyDescent="0.3">
      <c r="A1849" s="14" t="s">
        <v>1858</v>
      </c>
      <c r="B1849" s="15">
        <v>29.26</v>
      </c>
      <c r="C1849" s="15" t="str" cm="1">
        <f t="array" ref="C1849">_xlfn.IFS(Medical_Examinations!$B1849&gt;=30,"Obesity",Medical_Examinations!$B1849&gt;=25,"Overweight",Medical_Examinations!$B1849&gt;=18.5,"Normal Weight",TRUE,"Underweight")</f>
        <v>Overweight</v>
      </c>
      <c r="D1849" s="15">
        <v>4.4400000000000004</v>
      </c>
      <c r="E1849" s="15" t="str" cm="1">
        <f t="array" ref="E1849">_xlfn.IFS(Medical_Examinations!$D1849&gt;6.5,"Diabetes",Medical_Examinations!$D1849&gt;5.7,"Prediabetes",TRUE,"Normal")</f>
        <v>Normal</v>
      </c>
      <c r="F1849" s="15" t="s">
        <v>9</v>
      </c>
      <c r="G1849" s="15" t="s">
        <v>9</v>
      </c>
      <c r="H1849" s="15" t="s">
        <v>9</v>
      </c>
      <c r="I1849" s="15">
        <v>0</v>
      </c>
      <c r="J1849" s="16" t="s">
        <v>9</v>
      </c>
    </row>
    <row r="1850" spans="1:10" x14ac:dyDescent="0.3">
      <c r="A1850" s="11" t="s">
        <v>1859</v>
      </c>
      <c r="B1850" s="12">
        <v>26.98</v>
      </c>
      <c r="C1850" s="12" t="str" cm="1">
        <f t="array" ref="C1850">_xlfn.IFS(Medical_Examinations!$B1850&gt;=30,"Obesity",Medical_Examinations!$B1850&gt;=25,"Overweight",Medical_Examinations!$B1850&gt;=18.5,"Normal Weight",TRUE,"Underweight")</f>
        <v>Overweight</v>
      </c>
      <c r="D1850" s="12">
        <v>4.41</v>
      </c>
      <c r="E1850" s="12" t="str" cm="1">
        <f t="array" ref="E1850">_xlfn.IFS(Medical_Examinations!$D1850&gt;6.5,"Diabetes",Medical_Examinations!$D1850&gt;5.7,"Prediabetes",TRUE,"Normal")</f>
        <v>Normal</v>
      </c>
      <c r="F1850" s="12" t="s">
        <v>9</v>
      </c>
      <c r="G1850" s="12" t="s">
        <v>9</v>
      </c>
      <c r="H1850" s="12" t="s">
        <v>9</v>
      </c>
      <c r="I1850" s="12">
        <v>0</v>
      </c>
      <c r="J1850" s="13" t="s">
        <v>9</v>
      </c>
    </row>
    <row r="1851" spans="1:10" x14ac:dyDescent="0.3">
      <c r="A1851" s="14" t="s">
        <v>1860</v>
      </c>
      <c r="B1851" s="15">
        <v>32.11</v>
      </c>
      <c r="C1851" s="15" t="str" cm="1">
        <f t="array" ref="C1851">_xlfn.IFS(Medical_Examinations!$B1851&gt;=30,"Obesity",Medical_Examinations!$B1851&gt;=25,"Overweight",Medical_Examinations!$B1851&gt;=18.5,"Normal Weight",TRUE,"Underweight")</f>
        <v>Obesity</v>
      </c>
      <c r="D1851" s="15">
        <v>5.19</v>
      </c>
      <c r="E1851" s="15" t="str" cm="1">
        <f t="array" ref="E1851">_xlfn.IFS(Medical_Examinations!$D1851&gt;6.5,"Diabetes",Medical_Examinations!$D1851&gt;5.7,"Prediabetes",TRUE,"Normal")</f>
        <v>Normal</v>
      </c>
      <c r="F1851" s="15" t="s">
        <v>9</v>
      </c>
      <c r="G1851" s="15" t="s">
        <v>9</v>
      </c>
      <c r="H1851" s="15" t="s">
        <v>19</v>
      </c>
      <c r="I1851" s="15">
        <v>1</v>
      </c>
      <c r="J1851" s="16" t="s">
        <v>9</v>
      </c>
    </row>
    <row r="1852" spans="1:10" x14ac:dyDescent="0.3">
      <c r="A1852" s="11" t="s">
        <v>1861</v>
      </c>
      <c r="B1852" s="12">
        <v>31.73</v>
      </c>
      <c r="C1852" s="12" t="str" cm="1">
        <f t="array" ref="C1852">_xlfn.IFS(Medical_Examinations!$B1852&gt;=30,"Obesity",Medical_Examinations!$B1852&gt;=25,"Overweight",Medical_Examinations!$B1852&gt;=18.5,"Normal Weight",TRUE,"Underweight")</f>
        <v>Obesity</v>
      </c>
      <c r="D1852" s="12">
        <v>5.16</v>
      </c>
      <c r="E1852" s="12" t="str" cm="1">
        <f t="array" ref="E1852">_xlfn.IFS(Medical_Examinations!$D1852&gt;6.5,"Diabetes",Medical_Examinations!$D1852&gt;5.7,"Prediabetes",TRUE,"Normal")</f>
        <v>Normal</v>
      </c>
      <c r="F1852" s="12" t="s">
        <v>9</v>
      </c>
      <c r="G1852" s="12" t="s">
        <v>9</v>
      </c>
      <c r="H1852" s="12" t="s">
        <v>19</v>
      </c>
      <c r="I1852" s="12">
        <v>1</v>
      </c>
      <c r="J1852" s="13" t="s">
        <v>9</v>
      </c>
    </row>
    <row r="1853" spans="1:10" x14ac:dyDescent="0.3">
      <c r="A1853" s="14" t="s">
        <v>1862</v>
      </c>
      <c r="B1853" s="15">
        <v>22.515000000000001</v>
      </c>
      <c r="C1853" s="15" t="str" cm="1">
        <f t="array" ref="C1853">_xlfn.IFS(Medical_Examinations!$B1853&gt;=30,"Obesity",Medical_Examinations!$B1853&gt;=25,"Overweight",Medical_Examinations!$B1853&gt;=18.5,"Normal Weight",TRUE,"Underweight")</f>
        <v>Normal Weight</v>
      </c>
      <c r="D1853" s="15">
        <v>4.24</v>
      </c>
      <c r="E1853" s="15" t="str" cm="1">
        <f t="array" ref="E1853">_xlfn.IFS(Medical_Examinations!$D1853&gt;6.5,"Diabetes",Medical_Examinations!$D1853&gt;5.7,"Prediabetes",TRUE,"Normal")</f>
        <v>Normal</v>
      </c>
      <c r="F1853" s="15" t="s">
        <v>9</v>
      </c>
      <c r="G1853" s="15" t="s">
        <v>9</v>
      </c>
      <c r="H1853" s="15" t="s">
        <v>9</v>
      </c>
      <c r="I1853" s="15">
        <v>0</v>
      </c>
      <c r="J1853" s="16" t="s">
        <v>9</v>
      </c>
    </row>
    <row r="1854" spans="1:10" x14ac:dyDescent="0.3">
      <c r="A1854" s="11" t="s">
        <v>1863</v>
      </c>
      <c r="B1854" s="12">
        <v>25.9</v>
      </c>
      <c r="C1854" s="12" t="str" cm="1">
        <f t="array" ref="C1854">_xlfn.IFS(Medical_Examinations!$B1854&gt;=30,"Obesity",Medical_Examinations!$B1854&gt;=25,"Overweight",Medical_Examinations!$B1854&gt;=18.5,"Normal Weight",TRUE,"Underweight")</f>
        <v>Overweight</v>
      </c>
      <c r="D1854" s="12">
        <v>5.45</v>
      </c>
      <c r="E1854" s="12" t="str" cm="1">
        <f t="array" ref="E1854">_xlfn.IFS(Medical_Examinations!$D1854&gt;6.5,"Diabetes",Medical_Examinations!$D1854&gt;5.7,"Prediabetes",TRUE,"Normal")</f>
        <v>Normal</v>
      </c>
      <c r="F1854" s="12" t="s">
        <v>9</v>
      </c>
      <c r="G1854" s="12" t="s">
        <v>9</v>
      </c>
      <c r="H1854" s="12" t="s">
        <v>9</v>
      </c>
      <c r="I1854" s="12">
        <v>1</v>
      </c>
      <c r="J1854" s="13" t="s">
        <v>9</v>
      </c>
    </row>
    <row r="1855" spans="1:10" x14ac:dyDescent="0.3">
      <c r="A1855" s="14" t="s">
        <v>1864</v>
      </c>
      <c r="B1855" s="15">
        <v>27.72</v>
      </c>
      <c r="C1855" s="15" t="str" cm="1">
        <f t="array" ref="C1855">_xlfn.IFS(Medical_Examinations!$B1855&gt;=30,"Obesity",Medical_Examinations!$B1855&gt;=25,"Overweight",Medical_Examinations!$B1855&gt;=18.5,"Normal Weight",TRUE,"Underweight")</f>
        <v>Overweight</v>
      </c>
      <c r="D1855" s="15">
        <v>5.03</v>
      </c>
      <c r="E1855" s="15" t="str" cm="1">
        <f t="array" ref="E1855">_xlfn.IFS(Medical_Examinations!$D1855&gt;6.5,"Diabetes",Medical_Examinations!$D1855&gt;5.7,"Prediabetes",TRUE,"Normal")</f>
        <v>Normal</v>
      </c>
      <c r="F1855" s="15" t="s">
        <v>10</v>
      </c>
      <c r="G1855" s="15" t="s">
        <v>9</v>
      </c>
      <c r="H1855" s="15" t="s">
        <v>9</v>
      </c>
      <c r="I1855" s="15">
        <v>1</v>
      </c>
      <c r="J1855" s="16" t="s">
        <v>9</v>
      </c>
    </row>
    <row r="1856" spans="1:10" x14ac:dyDescent="0.3">
      <c r="A1856" s="11" t="s">
        <v>1865</v>
      </c>
      <c r="B1856" s="12">
        <v>31.5</v>
      </c>
      <c r="C1856" s="12" t="str" cm="1">
        <f t="array" ref="C1856">_xlfn.IFS(Medical_Examinations!$B1856&gt;=30,"Obesity",Medical_Examinations!$B1856&gt;=25,"Overweight",Medical_Examinations!$B1856&gt;=18.5,"Normal Weight",TRUE,"Underweight")</f>
        <v>Obesity</v>
      </c>
      <c r="D1856" s="12">
        <v>9.6199999999999992</v>
      </c>
      <c r="E1856" s="12" t="str" cm="1">
        <f t="array" ref="E1856">_xlfn.IFS(Medical_Examinations!$D1856&gt;6.5,"Diabetes",Medical_Examinations!$D1856&gt;5.7,"Prediabetes",TRUE,"Normal")</f>
        <v>Diabetes</v>
      </c>
      <c r="F1856" s="12" t="s">
        <v>10</v>
      </c>
      <c r="G1856" s="12" t="s">
        <v>9</v>
      </c>
      <c r="H1856" s="12" t="s">
        <v>9</v>
      </c>
      <c r="I1856" s="12">
        <v>1</v>
      </c>
      <c r="J1856" s="13" t="s">
        <v>9</v>
      </c>
    </row>
    <row r="1857" spans="1:10" x14ac:dyDescent="0.3">
      <c r="A1857" s="14" t="s">
        <v>1866</v>
      </c>
      <c r="B1857" s="15">
        <v>29.7</v>
      </c>
      <c r="C1857" s="15" t="str" cm="1">
        <f t="array" ref="C1857">_xlfn.IFS(Medical_Examinations!$B1857&gt;=30,"Obesity",Medical_Examinations!$B1857&gt;=25,"Overweight",Medical_Examinations!$B1857&gt;=18.5,"Normal Weight",TRUE,"Underweight")</f>
        <v>Overweight</v>
      </c>
      <c r="D1857" s="15">
        <v>6.77</v>
      </c>
      <c r="E1857" s="15" t="str" cm="1">
        <f t="array" ref="E1857">_xlfn.IFS(Medical_Examinations!$D1857&gt;6.5,"Diabetes",Medical_Examinations!$D1857&gt;5.7,"Prediabetes",TRUE,"Normal")</f>
        <v>Diabetes</v>
      </c>
      <c r="F1857" s="15" t="s">
        <v>10</v>
      </c>
      <c r="G1857" s="15" t="s">
        <v>9</v>
      </c>
      <c r="H1857" s="15" t="s">
        <v>9</v>
      </c>
      <c r="I1857" s="15">
        <v>1</v>
      </c>
      <c r="J1857" s="16" t="s">
        <v>9</v>
      </c>
    </row>
    <row r="1858" spans="1:10" x14ac:dyDescent="0.3">
      <c r="A1858" s="11" t="s">
        <v>1867</v>
      </c>
      <c r="B1858" s="12">
        <v>21.26</v>
      </c>
      <c r="C1858" s="12" t="str" cm="1">
        <f t="array" ref="C1858">_xlfn.IFS(Medical_Examinations!$B1858&gt;=30,"Obesity",Medical_Examinations!$B1858&gt;=25,"Overweight",Medical_Examinations!$B1858&gt;=18.5,"Normal Weight",TRUE,"Underweight")</f>
        <v>Normal Weight</v>
      </c>
      <c r="D1858" s="12">
        <v>5.36</v>
      </c>
      <c r="E1858" s="12" t="str" cm="1">
        <f t="array" ref="E1858">_xlfn.IFS(Medical_Examinations!$D1858&gt;6.5,"Diabetes",Medical_Examinations!$D1858&gt;5.7,"Prediabetes",TRUE,"Normal")</f>
        <v>Normal</v>
      </c>
      <c r="F1858" s="12" t="s">
        <v>10</v>
      </c>
      <c r="G1858" s="12" t="s">
        <v>9</v>
      </c>
      <c r="H1858" s="12" t="s">
        <v>9</v>
      </c>
      <c r="I1858" s="12">
        <v>1</v>
      </c>
      <c r="J1858" s="13" t="s">
        <v>9</v>
      </c>
    </row>
    <row r="1859" spans="1:10" x14ac:dyDescent="0.3">
      <c r="A1859" s="14" t="s">
        <v>1868</v>
      </c>
      <c r="B1859" s="15">
        <v>17.09</v>
      </c>
      <c r="C1859" s="15" t="str" cm="1">
        <f t="array" ref="C1859">_xlfn.IFS(Medical_Examinations!$B1859&gt;=30,"Obesity",Medical_Examinations!$B1859&gt;=25,"Overweight",Medical_Examinations!$B1859&gt;=18.5,"Normal Weight",TRUE,"Underweight")</f>
        <v>Underweight</v>
      </c>
      <c r="D1859" s="15">
        <v>5.69</v>
      </c>
      <c r="E1859" s="15" t="str" cm="1">
        <f t="array" ref="E1859">_xlfn.IFS(Medical_Examinations!$D1859&gt;6.5,"Diabetes",Medical_Examinations!$D1859&gt;5.7,"Prediabetes",TRUE,"Normal")</f>
        <v>Normal</v>
      </c>
      <c r="F1859" s="15" t="s">
        <v>9</v>
      </c>
      <c r="G1859" s="15" t="s">
        <v>9</v>
      </c>
      <c r="H1859" s="15" t="s">
        <v>9</v>
      </c>
      <c r="I1859" s="15">
        <v>0</v>
      </c>
      <c r="J1859" s="16" t="s">
        <v>9</v>
      </c>
    </row>
    <row r="1860" spans="1:10" x14ac:dyDescent="0.3">
      <c r="A1860" s="11" t="s">
        <v>1869</v>
      </c>
      <c r="B1860" s="12">
        <v>24.3</v>
      </c>
      <c r="C1860" s="12" t="str" cm="1">
        <f t="array" ref="C1860">_xlfn.IFS(Medical_Examinations!$B1860&gt;=30,"Obesity",Medical_Examinations!$B1860&gt;=25,"Overweight",Medical_Examinations!$B1860&gt;=18.5,"Normal Weight",TRUE,"Underweight")</f>
        <v>Normal Weight</v>
      </c>
      <c r="D1860" s="12">
        <v>4.9000000000000004</v>
      </c>
      <c r="E1860" s="12" t="str" cm="1">
        <f t="array" ref="E1860">_xlfn.IFS(Medical_Examinations!$D1860&gt;6.5,"Diabetes",Medical_Examinations!$D1860&gt;5.7,"Prediabetes",TRUE,"Normal")</f>
        <v>Normal</v>
      </c>
      <c r="F1860" s="12" t="s">
        <v>10</v>
      </c>
      <c r="G1860" s="12" t="s">
        <v>9</v>
      </c>
      <c r="H1860" s="12" t="s">
        <v>19</v>
      </c>
      <c r="I1860" s="12">
        <v>1</v>
      </c>
      <c r="J1860" s="13" t="s">
        <v>9</v>
      </c>
    </row>
    <row r="1861" spans="1:10" x14ac:dyDescent="0.3">
      <c r="A1861" s="14" t="s">
        <v>1870</v>
      </c>
      <c r="B1861" s="15">
        <v>29.734999999999999</v>
      </c>
      <c r="C1861" s="15" t="str" cm="1">
        <f t="array" ref="C1861">_xlfn.IFS(Medical_Examinations!$B1861&gt;=30,"Obesity",Medical_Examinations!$B1861&gt;=25,"Overweight",Medical_Examinations!$B1861&gt;=18.5,"Normal Weight",TRUE,"Underweight")</f>
        <v>Overweight</v>
      </c>
      <c r="D1861" s="15">
        <v>5.78</v>
      </c>
      <c r="E1861" s="15" t="str" cm="1">
        <f t="array" ref="E1861">_xlfn.IFS(Medical_Examinations!$D1861&gt;6.5,"Diabetes",Medical_Examinations!$D1861&gt;5.7,"Prediabetes",TRUE,"Normal")</f>
        <v>Prediabetes</v>
      </c>
      <c r="F1861" s="15" t="s">
        <v>9</v>
      </c>
      <c r="G1861" s="15" t="s">
        <v>9</v>
      </c>
      <c r="H1861" s="15" t="s">
        <v>9</v>
      </c>
      <c r="I1861" s="15">
        <v>0</v>
      </c>
      <c r="J1861" s="16" t="s">
        <v>9</v>
      </c>
    </row>
    <row r="1862" spans="1:10" x14ac:dyDescent="0.3">
      <c r="A1862" s="11" t="s">
        <v>1871</v>
      </c>
      <c r="B1862" s="12">
        <v>29.26</v>
      </c>
      <c r="C1862" s="12" t="str" cm="1">
        <f t="array" ref="C1862">_xlfn.IFS(Medical_Examinations!$B1862&gt;=30,"Obesity",Medical_Examinations!$B1862&gt;=25,"Overweight",Medical_Examinations!$B1862&gt;=18.5,"Normal Weight",TRUE,"Underweight")</f>
        <v>Overweight</v>
      </c>
      <c r="D1862" s="12">
        <v>4.7</v>
      </c>
      <c r="E1862" s="12" t="str" cm="1">
        <f t="array" ref="E1862">_xlfn.IFS(Medical_Examinations!$D1862&gt;6.5,"Diabetes",Medical_Examinations!$D1862&gt;5.7,"Prediabetes",TRUE,"Normal")</f>
        <v>Normal</v>
      </c>
      <c r="F1862" s="12" t="s">
        <v>9</v>
      </c>
      <c r="G1862" s="12" t="s">
        <v>9</v>
      </c>
      <c r="H1862" s="12" t="s">
        <v>9</v>
      </c>
      <c r="I1862" s="12">
        <v>0</v>
      </c>
      <c r="J1862" s="13" t="s">
        <v>9</v>
      </c>
    </row>
    <row r="1863" spans="1:10" x14ac:dyDescent="0.3">
      <c r="A1863" s="14" t="s">
        <v>1872</v>
      </c>
      <c r="B1863" s="15">
        <v>33</v>
      </c>
      <c r="C1863" s="15" t="str" cm="1">
        <f t="array" ref="C1863">_xlfn.IFS(Medical_Examinations!$B1863&gt;=30,"Obesity",Medical_Examinations!$B1863&gt;=25,"Overweight",Medical_Examinations!$B1863&gt;=18.5,"Normal Weight",TRUE,"Underweight")</f>
        <v>Obesity</v>
      </c>
      <c r="D1863" s="15">
        <v>6.28</v>
      </c>
      <c r="E1863" s="15" t="str" cm="1">
        <f t="array" ref="E1863">_xlfn.IFS(Medical_Examinations!$D1863&gt;6.5,"Diabetes",Medical_Examinations!$D1863&gt;5.7,"Prediabetes",TRUE,"Normal")</f>
        <v>Prediabetes</v>
      </c>
      <c r="F1863" s="15" t="s">
        <v>9</v>
      </c>
      <c r="G1863" s="15" t="s">
        <v>9</v>
      </c>
      <c r="H1863" s="15" t="s">
        <v>9</v>
      </c>
      <c r="I1863" s="15">
        <v>0</v>
      </c>
      <c r="J1863" s="16" t="s">
        <v>9</v>
      </c>
    </row>
    <row r="1864" spans="1:10" x14ac:dyDescent="0.3">
      <c r="A1864" s="11" t="s">
        <v>1873</v>
      </c>
      <c r="B1864" s="12">
        <v>31.065000000000001</v>
      </c>
      <c r="C1864" s="12" t="str" cm="1">
        <f t="array" ref="C1864">_xlfn.IFS(Medical_Examinations!$B1864&gt;=30,"Obesity",Medical_Examinations!$B1864&gt;=25,"Overweight",Medical_Examinations!$B1864&gt;=18.5,"Normal Weight",TRUE,"Underweight")</f>
        <v>Obesity</v>
      </c>
      <c r="D1864" s="12">
        <v>4.2300000000000004</v>
      </c>
      <c r="E1864" s="12" t="str" cm="1">
        <f t="array" ref="E1864">_xlfn.IFS(Medical_Examinations!$D1864&gt;6.5,"Diabetes",Medical_Examinations!$D1864&gt;5.7,"Prediabetes",TRUE,"Normal")</f>
        <v>Normal</v>
      </c>
      <c r="F1864" s="12" t="s">
        <v>9</v>
      </c>
      <c r="G1864" s="12" t="s">
        <v>9</v>
      </c>
      <c r="H1864" s="12" t="s">
        <v>9</v>
      </c>
      <c r="I1864" s="12">
        <v>0</v>
      </c>
      <c r="J1864" s="13" t="s">
        <v>9</v>
      </c>
    </row>
    <row r="1865" spans="1:10" x14ac:dyDescent="0.3">
      <c r="A1865" s="14" t="s">
        <v>1874</v>
      </c>
      <c r="B1865" s="15">
        <v>26.51</v>
      </c>
      <c r="C1865" s="15" t="str" cm="1">
        <f t="array" ref="C1865">_xlfn.IFS(Medical_Examinations!$B1865&gt;=30,"Obesity",Medical_Examinations!$B1865&gt;=25,"Overweight",Medical_Examinations!$B1865&gt;=18.5,"Normal Weight",TRUE,"Underweight")</f>
        <v>Overweight</v>
      </c>
      <c r="D1865" s="15">
        <v>6.17</v>
      </c>
      <c r="E1865" s="15" t="str" cm="1">
        <f t="array" ref="E1865">_xlfn.IFS(Medical_Examinations!$D1865&gt;6.5,"Diabetes",Medical_Examinations!$D1865&gt;5.7,"Prediabetes",TRUE,"Normal")</f>
        <v>Prediabetes</v>
      </c>
      <c r="F1865" s="15" t="s">
        <v>9</v>
      </c>
      <c r="G1865" s="15" t="s">
        <v>9</v>
      </c>
      <c r="H1865" s="15" t="s">
        <v>9</v>
      </c>
      <c r="I1865" s="15">
        <v>0</v>
      </c>
      <c r="J1865" s="16" t="s">
        <v>9</v>
      </c>
    </row>
    <row r="1866" spans="1:10" x14ac:dyDescent="0.3">
      <c r="A1866" s="11" t="s">
        <v>1875</v>
      </c>
      <c r="B1866" s="12">
        <v>28.88</v>
      </c>
      <c r="C1866" s="12" t="str" cm="1">
        <f t="array" ref="C1866">_xlfn.IFS(Medical_Examinations!$B1866&gt;=30,"Obesity",Medical_Examinations!$B1866&gt;=25,"Overweight",Medical_Examinations!$B1866&gt;=18.5,"Normal Weight",TRUE,"Underweight")</f>
        <v>Overweight</v>
      </c>
      <c r="D1866" s="12">
        <v>4.96</v>
      </c>
      <c r="E1866" s="12" t="str" cm="1">
        <f t="array" ref="E1866">_xlfn.IFS(Medical_Examinations!$D1866&gt;6.5,"Diabetes",Medical_Examinations!$D1866&gt;5.7,"Prediabetes",TRUE,"Normal")</f>
        <v>Normal</v>
      </c>
      <c r="F1866" s="12" t="s">
        <v>9</v>
      </c>
      <c r="G1866" s="12" t="s">
        <v>9</v>
      </c>
      <c r="H1866" s="12" t="s">
        <v>9</v>
      </c>
      <c r="I1866" s="12">
        <v>0</v>
      </c>
      <c r="J1866" s="13" t="s">
        <v>9</v>
      </c>
    </row>
    <row r="1867" spans="1:10" x14ac:dyDescent="0.3">
      <c r="A1867" s="14" t="s">
        <v>1876</v>
      </c>
      <c r="B1867" s="15">
        <v>35.814999999999998</v>
      </c>
      <c r="C1867" s="15" t="str" cm="1">
        <f t="array" ref="C1867">_xlfn.IFS(Medical_Examinations!$B1867&gt;=30,"Obesity",Medical_Examinations!$B1867&gt;=25,"Overweight",Medical_Examinations!$B1867&gt;=18.5,"Normal Weight",TRUE,"Underweight")</f>
        <v>Obesity</v>
      </c>
      <c r="D1867" s="15">
        <v>5.1100000000000003</v>
      </c>
      <c r="E1867" s="15" t="str" cm="1">
        <f t="array" ref="E1867">_xlfn.IFS(Medical_Examinations!$D1867&gt;6.5,"Diabetes",Medical_Examinations!$D1867&gt;5.7,"Prediabetes",TRUE,"Normal")</f>
        <v>Normal</v>
      </c>
      <c r="F1867" s="15" t="s">
        <v>10</v>
      </c>
      <c r="G1867" s="15" t="s">
        <v>9</v>
      </c>
      <c r="H1867" s="15" t="s">
        <v>9</v>
      </c>
      <c r="I1867" s="15">
        <v>1</v>
      </c>
      <c r="J1867" s="16" t="s">
        <v>9</v>
      </c>
    </row>
    <row r="1868" spans="1:10" x14ac:dyDescent="0.3">
      <c r="A1868" s="11" t="s">
        <v>1877</v>
      </c>
      <c r="B1868" s="12">
        <v>21.28</v>
      </c>
      <c r="C1868" s="12" t="str" cm="1">
        <f t="array" ref="C1868">_xlfn.IFS(Medical_Examinations!$B1868&gt;=30,"Obesity",Medical_Examinations!$B1868&gt;=25,"Overweight",Medical_Examinations!$B1868&gt;=18.5,"Normal Weight",TRUE,"Underweight")</f>
        <v>Normal Weight</v>
      </c>
      <c r="D1868" s="12">
        <v>4.05</v>
      </c>
      <c r="E1868" s="12" t="str" cm="1">
        <f t="array" ref="E1868">_xlfn.IFS(Medical_Examinations!$D1868&gt;6.5,"Diabetes",Medical_Examinations!$D1868&gt;5.7,"Prediabetes",TRUE,"Normal")</f>
        <v>Normal</v>
      </c>
      <c r="F1868" s="12" t="s">
        <v>9</v>
      </c>
      <c r="G1868" s="12" t="s">
        <v>10</v>
      </c>
      <c r="H1868" s="12" t="s">
        <v>9</v>
      </c>
      <c r="I1868" s="12">
        <v>1</v>
      </c>
      <c r="J1868" s="13" t="s">
        <v>9</v>
      </c>
    </row>
    <row r="1869" spans="1:10" x14ac:dyDescent="0.3">
      <c r="A1869" s="14" t="s">
        <v>1878</v>
      </c>
      <c r="B1869" s="15">
        <v>33.81</v>
      </c>
      <c r="C1869" s="15" t="str" cm="1">
        <f t="array" ref="C1869">_xlfn.IFS(Medical_Examinations!$B1869&gt;=30,"Obesity",Medical_Examinations!$B1869&gt;=25,"Overweight",Medical_Examinations!$B1869&gt;=18.5,"Normal Weight",TRUE,"Underweight")</f>
        <v>Obesity</v>
      </c>
      <c r="D1869" s="15">
        <v>6.49</v>
      </c>
      <c r="E1869" s="15" t="str" cm="1">
        <f t="array" ref="E1869">_xlfn.IFS(Medical_Examinations!$D1869&gt;6.5,"Diabetes",Medical_Examinations!$D1869&gt;5.7,"Prediabetes",TRUE,"Normal")</f>
        <v>Prediabetes</v>
      </c>
      <c r="F1869" s="15" t="s">
        <v>9</v>
      </c>
      <c r="G1869" s="15" t="s">
        <v>9</v>
      </c>
      <c r="H1869" s="15" t="s">
        <v>19</v>
      </c>
      <c r="I1869" s="15">
        <v>1</v>
      </c>
      <c r="J1869" s="16" t="s">
        <v>9</v>
      </c>
    </row>
    <row r="1870" spans="1:10" x14ac:dyDescent="0.3">
      <c r="A1870" s="11" t="s">
        <v>1879</v>
      </c>
      <c r="B1870" s="12">
        <v>44.22</v>
      </c>
      <c r="C1870" s="12" t="str" cm="1">
        <f t="array" ref="C1870">_xlfn.IFS(Medical_Examinations!$B1870&gt;=30,"Obesity",Medical_Examinations!$B1870&gt;=25,"Overweight",Medical_Examinations!$B1870&gt;=18.5,"Normal Weight",TRUE,"Underweight")</f>
        <v>Obesity</v>
      </c>
      <c r="D1870" s="12">
        <v>4.1900000000000004</v>
      </c>
      <c r="E1870" s="12" t="str" cm="1">
        <f t="array" ref="E1870">_xlfn.IFS(Medical_Examinations!$D1870&gt;6.5,"Diabetes",Medical_Examinations!$D1870&gt;5.7,"Prediabetes",TRUE,"Normal")</f>
        <v>Normal</v>
      </c>
      <c r="F1870" s="12" t="s">
        <v>9</v>
      </c>
      <c r="G1870" s="12" t="s">
        <v>9</v>
      </c>
      <c r="H1870" s="12" t="s">
        <v>9</v>
      </c>
      <c r="I1870" s="12">
        <v>1</v>
      </c>
      <c r="J1870" s="13" t="s">
        <v>9</v>
      </c>
    </row>
    <row r="1871" spans="1:10" x14ac:dyDescent="0.3">
      <c r="A1871" s="14" t="s">
        <v>1880</v>
      </c>
      <c r="B1871" s="15">
        <v>15.46</v>
      </c>
      <c r="C1871" s="15" t="str" cm="1">
        <f t="array" ref="C1871">_xlfn.IFS(Medical_Examinations!$B1871&gt;=30,"Obesity",Medical_Examinations!$B1871&gt;=25,"Overweight",Medical_Examinations!$B1871&gt;=18.5,"Normal Weight",TRUE,"Underweight")</f>
        <v>Underweight</v>
      </c>
      <c r="D1871" s="15">
        <v>4.99</v>
      </c>
      <c r="E1871" s="15" t="str" cm="1">
        <f t="array" ref="E1871">_xlfn.IFS(Medical_Examinations!$D1871&gt;6.5,"Diabetes",Medical_Examinations!$D1871&gt;5.7,"Prediabetes",TRUE,"Normal")</f>
        <v>Normal</v>
      </c>
      <c r="F1871" s="15" t="s">
        <v>10</v>
      </c>
      <c r="G1871" s="15" t="s">
        <v>9</v>
      </c>
      <c r="H1871" s="15" t="s">
        <v>19</v>
      </c>
      <c r="I1871" s="15">
        <v>1</v>
      </c>
      <c r="J1871" s="16" t="s">
        <v>9</v>
      </c>
    </row>
    <row r="1872" spans="1:10" x14ac:dyDescent="0.3">
      <c r="A1872" s="11" t="s">
        <v>1881</v>
      </c>
      <c r="B1872" s="12">
        <v>30.3</v>
      </c>
      <c r="C1872" s="12" t="str" cm="1">
        <f t="array" ref="C1872">_xlfn.IFS(Medical_Examinations!$B1872&gt;=30,"Obesity",Medical_Examinations!$B1872&gt;=25,"Overweight",Medical_Examinations!$B1872&gt;=18.5,"Normal Weight",TRUE,"Underweight")</f>
        <v>Obesity</v>
      </c>
      <c r="D1872" s="12">
        <v>4.7699999999999996</v>
      </c>
      <c r="E1872" s="12" t="str" cm="1">
        <f t="array" ref="E1872">_xlfn.IFS(Medical_Examinations!$D1872&gt;6.5,"Diabetes",Medical_Examinations!$D1872&gt;5.7,"Prediabetes",TRUE,"Normal")</f>
        <v>Normal</v>
      </c>
      <c r="F1872" s="12" t="s">
        <v>10</v>
      </c>
      <c r="G1872" s="12" t="s">
        <v>9</v>
      </c>
      <c r="H1872" s="12" t="s">
        <v>9</v>
      </c>
      <c r="I1872" s="12">
        <v>1</v>
      </c>
      <c r="J1872" s="13" t="s">
        <v>9</v>
      </c>
    </row>
    <row r="1873" spans="1:10" x14ac:dyDescent="0.3">
      <c r="A1873" s="14" t="s">
        <v>1882</v>
      </c>
      <c r="B1873" s="15">
        <v>16.670000000000002</v>
      </c>
      <c r="C1873" s="15" t="str" cm="1">
        <f t="array" ref="C1873">_xlfn.IFS(Medical_Examinations!$B1873&gt;=30,"Obesity",Medical_Examinations!$B1873&gt;=25,"Overweight",Medical_Examinations!$B1873&gt;=18.5,"Normal Weight",TRUE,"Underweight")</f>
        <v>Underweight</v>
      </c>
      <c r="D1873" s="15">
        <v>5.46</v>
      </c>
      <c r="E1873" s="15" t="str" cm="1">
        <f t="array" ref="E1873">_xlfn.IFS(Medical_Examinations!$D1873&gt;6.5,"Diabetes",Medical_Examinations!$D1873&gt;5.7,"Prediabetes",TRUE,"Normal")</f>
        <v>Normal</v>
      </c>
      <c r="F1873" s="15" t="s">
        <v>9</v>
      </c>
      <c r="G1873" s="15" t="s">
        <v>9</v>
      </c>
      <c r="H1873" s="15" t="s">
        <v>9</v>
      </c>
      <c r="I1873" s="15">
        <v>0</v>
      </c>
      <c r="J1873" s="16" t="s">
        <v>9</v>
      </c>
    </row>
    <row r="1874" spans="1:10" x14ac:dyDescent="0.3">
      <c r="A1874" s="11" t="s">
        <v>1883</v>
      </c>
      <c r="B1874" s="12">
        <v>28.594999999999999</v>
      </c>
      <c r="C1874" s="12" t="str" cm="1">
        <f t="array" ref="C1874">_xlfn.IFS(Medical_Examinations!$B1874&gt;=30,"Obesity",Medical_Examinations!$B1874&gt;=25,"Overweight",Medical_Examinations!$B1874&gt;=18.5,"Normal Weight",TRUE,"Underweight")</f>
        <v>Overweight</v>
      </c>
      <c r="D1874" s="12">
        <v>5.43</v>
      </c>
      <c r="E1874" s="12" t="str" cm="1">
        <f t="array" ref="E1874">_xlfn.IFS(Medical_Examinations!$D1874&gt;6.5,"Diabetes",Medical_Examinations!$D1874&gt;5.7,"Prediabetes",TRUE,"Normal")</f>
        <v>Normal</v>
      </c>
      <c r="F1874" s="12" t="s">
        <v>9</v>
      </c>
      <c r="G1874" s="12" t="s">
        <v>9</v>
      </c>
      <c r="H1874" s="12" t="s">
        <v>9</v>
      </c>
      <c r="I1874" s="12">
        <v>0</v>
      </c>
      <c r="J1874" s="13" t="s">
        <v>9</v>
      </c>
    </row>
    <row r="1875" spans="1:10" x14ac:dyDescent="0.3">
      <c r="A1875" s="14" t="s">
        <v>1884</v>
      </c>
      <c r="B1875" s="15">
        <v>25.934999999999999</v>
      </c>
      <c r="C1875" s="15" t="str" cm="1">
        <f t="array" ref="C1875">_xlfn.IFS(Medical_Examinations!$B1875&gt;=30,"Obesity",Medical_Examinations!$B1875&gt;=25,"Overweight",Medical_Examinations!$B1875&gt;=18.5,"Normal Weight",TRUE,"Underweight")</f>
        <v>Overweight</v>
      </c>
      <c r="D1875" s="15">
        <v>4.29</v>
      </c>
      <c r="E1875" s="15" t="str" cm="1">
        <f t="array" ref="E1875">_xlfn.IFS(Medical_Examinations!$D1875&gt;6.5,"Diabetes",Medical_Examinations!$D1875&gt;5.7,"Prediabetes",TRUE,"Normal")</f>
        <v>Normal</v>
      </c>
      <c r="F1875" s="15" t="s">
        <v>9</v>
      </c>
      <c r="G1875" s="15" t="s">
        <v>9</v>
      </c>
      <c r="H1875" s="15" t="s">
        <v>9</v>
      </c>
      <c r="I1875" s="15">
        <v>0</v>
      </c>
      <c r="J1875" s="16" t="s">
        <v>9</v>
      </c>
    </row>
    <row r="1876" spans="1:10" x14ac:dyDescent="0.3">
      <c r="A1876" s="11" t="s">
        <v>1885</v>
      </c>
      <c r="B1876" s="12">
        <v>27.645</v>
      </c>
      <c r="C1876" s="12" t="str" cm="1">
        <f t="array" ref="C1876">_xlfn.IFS(Medical_Examinations!$B1876&gt;=30,"Obesity",Medical_Examinations!$B1876&gt;=25,"Overweight",Medical_Examinations!$B1876&gt;=18.5,"Normal Weight",TRUE,"Underweight")</f>
        <v>Overweight</v>
      </c>
      <c r="D1876" s="12">
        <v>5.25</v>
      </c>
      <c r="E1876" s="12" t="str" cm="1">
        <f t="array" ref="E1876">_xlfn.IFS(Medical_Examinations!$D1876&gt;6.5,"Diabetes",Medical_Examinations!$D1876&gt;5.7,"Prediabetes",TRUE,"Normal")</f>
        <v>Normal</v>
      </c>
      <c r="F1876" s="12" t="s">
        <v>9</v>
      </c>
      <c r="G1876" s="12" t="s">
        <v>9</v>
      </c>
      <c r="H1876" s="12" t="s">
        <v>9</v>
      </c>
      <c r="I1876" s="12">
        <v>1</v>
      </c>
      <c r="J1876" s="13" t="s">
        <v>9</v>
      </c>
    </row>
    <row r="1877" spans="1:10" x14ac:dyDescent="0.3">
      <c r="A1877" s="14" t="s">
        <v>1886</v>
      </c>
      <c r="B1877" s="15">
        <v>30.1</v>
      </c>
      <c r="C1877" s="15" t="str" cm="1">
        <f t="array" ref="C1877">_xlfn.IFS(Medical_Examinations!$B1877&gt;=30,"Obesity",Medical_Examinations!$B1877&gt;=25,"Overweight",Medical_Examinations!$B1877&gt;=18.5,"Normal Weight",TRUE,"Underweight")</f>
        <v>Obesity</v>
      </c>
      <c r="D1877" s="15">
        <v>4.04</v>
      </c>
      <c r="E1877" s="15" t="str" cm="1">
        <f t="array" ref="E1877">_xlfn.IFS(Medical_Examinations!$D1877&gt;6.5,"Diabetes",Medical_Examinations!$D1877&gt;5.7,"Prediabetes",TRUE,"Normal")</f>
        <v>Normal</v>
      </c>
      <c r="F1877" s="15" t="s">
        <v>9</v>
      </c>
      <c r="G1877" s="15" t="s">
        <v>9</v>
      </c>
      <c r="H1877" s="15" t="s">
        <v>9</v>
      </c>
      <c r="I1877" s="15">
        <v>1</v>
      </c>
      <c r="J1877" s="16" t="s">
        <v>9</v>
      </c>
    </row>
    <row r="1878" spans="1:10" x14ac:dyDescent="0.3">
      <c r="A1878" s="11" t="s">
        <v>1887</v>
      </c>
      <c r="B1878" s="12">
        <v>26.79</v>
      </c>
      <c r="C1878" s="12" t="str" cm="1">
        <f t="array" ref="C1878">_xlfn.IFS(Medical_Examinations!$B1878&gt;=30,"Obesity",Medical_Examinations!$B1878&gt;=25,"Overweight",Medical_Examinations!$B1878&gt;=18.5,"Normal Weight",TRUE,"Underweight")</f>
        <v>Overweight</v>
      </c>
      <c r="D1878" s="12">
        <v>5</v>
      </c>
      <c r="E1878" s="12" t="str" cm="1">
        <f t="array" ref="E1878">_xlfn.IFS(Medical_Examinations!$D1878&gt;6.5,"Diabetes",Medical_Examinations!$D1878&gt;5.7,"Prediabetes",TRUE,"Normal")</f>
        <v>Normal</v>
      </c>
      <c r="F1878" s="12" t="s">
        <v>10</v>
      </c>
      <c r="G1878" s="12" t="s">
        <v>9</v>
      </c>
      <c r="H1878" s="12" t="s">
        <v>19</v>
      </c>
      <c r="I1878" s="12">
        <v>1</v>
      </c>
      <c r="J1878" s="13" t="s">
        <v>9</v>
      </c>
    </row>
    <row r="1879" spans="1:10" x14ac:dyDescent="0.3">
      <c r="A1879" s="14" t="s">
        <v>1888</v>
      </c>
      <c r="B1879" s="15">
        <v>27.1</v>
      </c>
      <c r="C1879" s="15" t="str" cm="1">
        <f t="array" ref="C1879">_xlfn.IFS(Medical_Examinations!$B1879&gt;=30,"Obesity",Medical_Examinations!$B1879&gt;=25,"Overweight",Medical_Examinations!$B1879&gt;=18.5,"Normal Weight",TRUE,"Underweight")</f>
        <v>Overweight</v>
      </c>
      <c r="D1879" s="15">
        <v>4.01</v>
      </c>
      <c r="E1879" s="15" t="str" cm="1">
        <f t="array" ref="E1879">_xlfn.IFS(Medical_Examinations!$D1879&gt;6.5,"Diabetes",Medical_Examinations!$D1879&gt;5.7,"Prediabetes",TRUE,"Normal")</f>
        <v>Normal</v>
      </c>
      <c r="F1879" s="15" t="s">
        <v>10</v>
      </c>
      <c r="G1879" s="15" t="s">
        <v>9</v>
      </c>
      <c r="H1879" s="15" t="s">
        <v>9</v>
      </c>
      <c r="I1879" s="15">
        <v>1</v>
      </c>
      <c r="J1879" s="16" t="s">
        <v>9</v>
      </c>
    </row>
    <row r="1880" spans="1:10" x14ac:dyDescent="0.3">
      <c r="A1880" s="11" t="s">
        <v>1889</v>
      </c>
      <c r="B1880" s="12">
        <v>24.31</v>
      </c>
      <c r="C1880" s="12" t="str" cm="1">
        <f t="array" ref="C1880">_xlfn.IFS(Medical_Examinations!$B1880&gt;=30,"Obesity",Medical_Examinations!$B1880&gt;=25,"Overweight",Medical_Examinations!$B1880&gt;=18.5,"Normal Weight",TRUE,"Underweight")</f>
        <v>Normal Weight</v>
      </c>
      <c r="D1880" s="12">
        <v>5.4</v>
      </c>
      <c r="E1880" s="12" t="str" cm="1">
        <f t="array" ref="E1880">_xlfn.IFS(Medical_Examinations!$D1880&gt;6.5,"Diabetes",Medical_Examinations!$D1880&gt;5.7,"Prediabetes",TRUE,"Normal")</f>
        <v>Normal</v>
      </c>
      <c r="F1880" s="12" t="s">
        <v>9</v>
      </c>
      <c r="G1880" s="12" t="s">
        <v>9</v>
      </c>
      <c r="H1880" s="12" t="s">
        <v>9</v>
      </c>
      <c r="I1880" s="12">
        <v>0</v>
      </c>
      <c r="J1880" s="13" t="s">
        <v>9</v>
      </c>
    </row>
    <row r="1881" spans="1:10" x14ac:dyDescent="0.3">
      <c r="A1881" s="14" t="s">
        <v>1890</v>
      </c>
      <c r="B1881" s="15">
        <v>15.53</v>
      </c>
      <c r="C1881" s="15" t="str" cm="1">
        <f t="array" ref="C1881">_xlfn.IFS(Medical_Examinations!$B1881&gt;=30,"Obesity",Medical_Examinations!$B1881&gt;=25,"Overweight",Medical_Examinations!$B1881&gt;=18.5,"Normal Weight",TRUE,"Underweight")</f>
        <v>Underweight</v>
      </c>
      <c r="D1881" s="15">
        <v>5.81</v>
      </c>
      <c r="E1881" s="15" t="str" cm="1">
        <f t="array" ref="E1881">_xlfn.IFS(Medical_Examinations!$D1881&gt;6.5,"Diabetes",Medical_Examinations!$D1881&gt;5.7,"Prediabetes",TRUE,"Normal")</f>
        <v>Prediabetes</v>
      </c>
      <c r="F1881" s="15" t="s">
        <v>9</v>
      </c>
      <c r="G1881" s="15" t="s">
        <v>9</v>
      </c>
      <c r="H1881" s="15" t="s">
        <v>9</v>
      </c>
      <c r="I1881" s="15">
        <v>1</v>
      </c>
      <c r="J1881" s="16" t="s">
        <v>9</v>
      </c>
    </row>
    <row r="1882" spans="1:10" x14ac:dyDescent="0.3">
      <c r="A1882" s="11" t="s">
        <v>1891</v>
      </c>
      <c r="B1882" s="12">
        <v>30.7</v>
      </c>
      <c r="C1882" s="12" t="str" cm="1">
        <f t="array" ref="C1882">_xlfn.IFS(Medical_Examinations!$B1882&gt;=30,"Obesity",Medical_Examinations!$B1882&gt;=25,"Overweight",Medical_Examinations!$B1882&gt;=18.5,"Normal Weight",TRUE,"Underweight")</f>
        <v>Obesity</v>
      </c>
      <c r="D1882" s="12">
        <v>5.82</v>
      </c>
      <c r="E1882" s="12" t="str" cm="1">
        <f t="array" ref="E1882">_xlfn.IFS(Medical_Examinations!$D1882&gt;6.5,"Diabetes",Medical_Examinations!$D1882&gt;5.7,"Prediabetes",TRUE,"Normal")</f>
        <v>Prediabetes</v>
      </c>
      <c r="F1882" s="12" t="s">
        <v>9</v>
      </c>
      <c r="G1882" s="12" t="s">
        <v>9</v>
      </c>
      <c r="H1882" s="12" t="s">
        <v>9</v>
      </c>
      <c r="I1882" s="12">
        <v>1</v>
      </c>
      <c r="J1882" s="13" t="s">
        <v>9</v>
      </c>
    </row>
    <row r="1883" spans="1:10" x14ac:dyDescent="0.3">
      <c r="A1883" s="14" t="s">
        <v>1892</v>
      </c>
      <c r="B1883" s="15">
        <v>33.33</v>
      </c>
      <c r="C1883" s="15" t="str" cm="1">
        <f t="array" ref="C1883">_xlfn.IFS(Medical_Examinations!$B1883&gt;=30,"Obesity",Medical_Examinations!$B1883&gt;=25,"Overweight",Medical_Examinations!$B1883&gt;=18.5,"Normal Weight",TRUE,"Underweight")</f>
        <v>Obesity</v>
      </c>
      <c r="D1883" s="15">
        <v>4.82</v>
      </c>
      <c r="E1883" s="15" t="str" cm="1">
        <f t="array" ref="E1883">_xlfn.IFS(Medical_Examinations!$D1883&gt;6.5,"Diabetes",Medical_Examinations!$D1883&gt;5.7,"Prediabetes",TRUE,"Normal")</f>
        <v>Normal</v>
      </c>
      <c r="F1883" s="15" t="s">
        <v>9</v>
      </c>
      <c r="G1883" s="15" t="s">
        <v>9</v>
      </c>
      <c r="H1883" s="15" t="s">
        <v>9</v>
      </c>
      <c r="I1883" s="15">
        <v>1</v>
      </c>
      <c r="J1883" s="16" t="s">
        <v>9</v>
      </c>
    </row>
    <row r="1884" spans="1:10" x14ac:dyDescent="0.3">
      <c r="A1884" s="11" t="s">
        <v>1893</v>
      </c>
      <c r="B1884" s="12">
        <v>32.4</v>
      </c>
      <c r="C1884" s="12" t="str" cm="1">
        <f t="array" ref="C1884">_xlfn.IFS(Medical_Examinations!$B1884&gt;=30,"Obesity",Medical_Examinations!$B1884&gt;=25,"Overweight",Medical_Examinations!$B1884&gt;=18.5,"Normal Weight",TRUE,"Underweight")</f>
        <v>Obesity</v>
      </c>
      <c r="D1884" s="12">
        <v>5.08</v>
      </c>
      <c r="E1884" s="12" t="str" cm="1">
        <f t="array" ref="E1884">_xlfn.IFS(Medical_Examinations!$D1884&gt;6.5,"Diabetes",Medical_Examinations!$D1884&gt;5.7,"Prediabetes",TRUE,"Normal")</f>
        <v>Normal</v>
      </c>
      <c r="F1884" s="12" t="s">
        <v>9</v>
      </c>
      <c r="G1884" s="12" t="s">
        <v>9</v>
      </c>
      <c r="H1884" s="12" t="s">
        <v>9</v>
      </c>
      <c r="I1884" s="12">
        <v>1</v>
      </c>
      <c r="J1884" s="13" t="s">
        <v>9</v>
      </c>
    </row>
    <row r="1885" spans="1:10" x14ac:dyDescent="0.3">
      <c r="A1885" s="14" t="s">
        <v>1894</v>
      </c>
      <c r="B1885" s="15">
        <v>27.93</v>
      </c>
      <c r="C1885" s="15" t="str" cm="1">
        <f t="array" ref="C1885">_xlfn.IFS(Medical_Examinations!$B1885&gt;=30,"Obesity",Medical_Examinations!$B1885&gt;=25,"Overweight",Medical_Examinations!$B1885&gt;=18.5,"Normal Weight",TRUE,"Underweight")</f>
        <v>Overweight</v>
      </c>
      <c r="D1885" s="15">
        <v>5.59</v>
      </c>
      <c r="E1885" s="15" t="str" cm="1">
        <f t="array" ref="E1885">_xlfn.IFS(Medical_Examinations!$D1885&gt;6.5,"Diabetes",Medical_Examinations!$D1885&gt;5.7,"Prediabetes",TRUE,"Normal")</f>
        <v>Normal</v>
      </c>
      <c r="F1885" s="15" t="s">
        <v>9</v>
      </c>
      <c r="G1885" s="15" t="s">
        <v>9</v>
      </c>
      <c r="H1885" s="15" t="s">
        <v>9</v>
      </c>
      <c r="I1885" s="15">
        <v>1</v>
      </c>
      <c r="J1885" s="16" t="s">
        <v>9</v>
      </c>
    </row>
    <row r="1886" spans="1:10" x14ac:dyDescent="0.3">
      <c r="A1886" s="11" t="s">
        <v>1895</v>
      </c>
      <c r="B1886" s="12">
        <v>21.754999999999999</v>
      </c>
      <c r="C1886" s="12" t="str" cm="1">
        <f t="array" ref="C1886">_xlfn.IFS(Medical_Examinations!$B1886&gt;=30,"Obesity",Medical_Examinations!$B1886&gt;=25,"Overweight",Medical_Examinations!$B1886&gt;=18.5,"Normal Weight",TRUE,"Underweight")</f>
        <v>Normal Weight</v>
      </c>
      <c r="D1886" s="12">
        <v>5.12</v>
      </c>
      <c r="E1886" s="12" t="str" cm="1">
        <f t="array" ref="E1886">_xlfn.IFS(Medical_Examinations!$D1886&gt;6.5,"Diabetes",Medical_Examinations!$D1886&gt;5.7,"Prediabetes",TRUE,"Normal")</f>
        <v>Normal</v>
      </c>
      <c r="F1886" s="12" t="s">
        <v>9</v>
      </c>
      <c r="G1886" s="12" t="s">
        <v>9</v>
      </c>
      <c r="H1886" s="12" t="s">
        <v>9</v>
      </c>
      <c r="I1886" s="12">
        <v>0</v>
      </c>
      <c r="J1886" s="13" t="s">
        <v>9</v>
      </c>
    </row>
    <row r="1887" spans="1:10" x14ac:dyDescent="0.3">
      <c r="A1887" s="14" t="s">
        <v>1896</v>
      </c>
      <c r="B1887" s="15">
        <v>25.934999999999999</v>
      </c>
      <c r="C1887" s="15" t="str" cm="1">
        <f t="array" ref="C1887">_xlfn.IFS(Medical_Examinations!$B1887&gt;=30,"Obesity",Medical_Examinations!$B1887&gt;=25,"Overweight",Medical_Examinations!$B1887&gt;=18.5,"Normal Weight",TRUE,"Underweight")</f>
        <v>Overweight</v>
      </c>
      <c r="D1887" s="15">
        <v>4.95</v>
      </c>
      <c r="E1887" s="15" t="str" cm="1">
        <f t="array" ref="E1887">_xlfn.IFS(Medical_Examinations!$D1887&gt;6.5,"Diabetes",Medical_Examinations!$D1887&gt;5.7,"Prediabetes",TRUE,"Normal")</f>
        <v>Normal</v>
      </c>
      <c r="F1887" s="15" t="s">
        <v>9</v>
      </c>
      <c r="G1887" s="15" t="s">
        <v>9</v>
      </c>
      <c r="H1887" s="15" t="s">
        <v>9</v>
      </c>
      <c r="I1887" s="15">
        <v>0</v>
      </c>
      <c r="J1887" s="16" t="s">
        <v>9</v>
      </c>
    </row>
    <row r="1888" spans="1:10" x14ac:dyDescent="0.3">
      <c r="A1888" s="11" t="s">
        <v>1897</v>
      </c>
      <c r="B1888" s="12">
        <v>31.5</v>
      </c>
      <c r="C1888" s="12" t="str" cm="1">
        <f t="array" ref="C1888">_xlfn.IFS(Medical_Examinations!$B1888&gt;=30,"Obesity",Medical_Examinations!$B1888&gt;=25,"Overweight",Medical_Examinations!$B1888&gt;=18.5,"Normal Weight",TRUE,"Underweight")</f>
        <v>Obesity</v>
      </c>
      <c r="D1888" s="12">
        <v>6.16</v>
      </c>
      <c r="E1888" s="12" t="str" cm="1">
        <f t="array" ref="E1888">_xlfn.IFS(Medical_Examinations!$D1888&gt;6.5,"Diabetes",Medical_Examinations!$D1888&gt;5.7,"Prediabetes",TRUE,"Normal")</f>
        <v>Prediabetes</v>
      </c>
      <c r="F1888" s="12" t="s">
        <v>9</v>
      </c>
      <c r="G1888" s="12" t="s">
        <v>9</v>
      </c>
      <c r="H1888" s="12" t="s">
        <v>9</v>
      </c>
      <c r="I1888" s="12">
        <v>0</v>
      </c>
      <c r="J1888" s="13" t="s">
        <v>9</v>
      </c>
    </row>
    <row r="1889" spans="1:10" x14ac:dyDescent="0.3">
      <c r="A1889" s="14" t="s">
        <v>1898</v>
      </c>
      <c r="B1889" s="15">
        <v>30.03</v>
      </c>
      <c r="C1889" s="15" t="str" cm="1">
        <f t="array" ref="C1889">_xlfn.IFS(Medical_Examinations!$B1889&gt;=30,"Obesity",Medical_Examinations!$B1889&gt;=25,"Overweight",Medical_Examinations!$B1889&gt;=18.5,"Normal Weight",TRUE,"Underweight")</f>
        <v>Obesity</v>
      </c>
      <c r="D1889" s="15">
        <v>6.41</v>
      </c>
      <c r="E1889" s="15" t="str" cm="1">
        <f t="array" ref="E1889">_xlfn.IFS(Medical_Examinations!$D1889&gt;6.5,"Diabetes",Medical_Examinations!$D1889&gt;5.7,"Prediabetes",TRUE,"Normal")</f>
        <v>Prediabetes</v>
      </c>
      <c r="F1889" s="15" t="s">
        <v>9</v>
      </c>
      <c r="G1889" s="15" t="s">
        <v>9</v>
      </c>
      <c r="H1889" s="15" t="s">
        <v>9</v>
      </c>
      <c r="I1889" s="15">
        <v>0</v>
      </c>
      <c r="J1889" s="16" t="s">
        <v>9</v>
      </c>
    </row>
    <row r="1890" spans="1:10" x14ac:dyDescent="0.3">
      <c r="A1890" s="11" t="s">
        <v>1899</v>
      </c>
      <c r="B1890" s="12">
        <v>33.479999999999997</v>
      </c>
      <c r="C1890" s="12" t="str" cm="1">
        <f t="array" ref="C1890">_xlfn.IFS(Medical_Examinations!$B1890&gt;=30,"Obesity",Medical_Examinations!$B1890&gt;=25,"Overweight",Medical_Examinations!$B1890&gt;=18.5,"Normal Weight",TRUE,"Underweight")</f>
        <v>Obesity</v>
      </c>
      <c r="D1890" s="12">
        <v>8.94</v>
      </c>
      <c r="E1890" s="12" t="str" cm="1">
        <f t="array" ref="E1890">_xlfn.IFS(Medical_Examinations!$D1890&gt;6.5,"Diabetes",Medical_Examinations!$D1890&gt;5.7,"Prediabetes",TRUE,"Normal")</f>
        <v>Diabetes</v>
      </c>
      <c r="F1890" s="12" t="s">
        <v>9</v>
      </c>
      <c r="G1890" s="12" t="s">
        <v>9</v>
      </c>
      <c r="H1890" s="12" t="s">
        <v>9</v>
      </c>
      <c r="I1890" s="12">
        <v>0</v>
      </c>
      <c r="J1890" s="13" t="s">
        <v>9</v>
      </c>
    </row>
    <row r="1891" spans="1:10" x14ac:dyDescent="0.3">
      <c r="A1891" s="14" t="s">
        <v>1900</v>
      </c>
      <c r="B1891" s="15">
        <v>16.510000000000002</v>
      </c>
      <c r="C1891" s="15" t="str" cm="1">
        <f t="array" ref="C1891">_xlfn.IFS(Medical_Examinations!$B1891&gt;=30,"Obesity",Medical_Examinations!$B1891&gt;=25,"Overweight",Medical_Examinations!$B1891&gt;=18.5,"Normal Weight",TRUE,"Underweight")</f>
        <v>Underweight</v>
      </c>
      <c r="D1891" s="15">
        <v>4.42</v>
      </c>
      <c r="E1891" s="15" t="str" cm="1">
        <f t="array" ref="E1891">_xlfn.IFS(Medical_Examinations!$D1891&gt;6.5,"Diabetes",Medical_Examinations!$D1891&gt;5.7,"Prediabetes",TRUE,"Normal")</f>
        <v>Normal</v>
      </c>
      <c r="F1891" s="15" t="s">
        <v>10</v>
      </c>
      <c r="G1891" s="15" t="s">
        <v>9</v>
      </c>
      <c r="H1891" s="15" t="s">
        <v>19</v>
      </c>
      <c r="I1891" s="15">
        <v>1</v>
      </c>
      <c r="J1891" s="16" t="s">
        <v>9</v>
      </c>
    </row>
    <row r="1892" spans="1:10" x14ac:dyDescent="0.3">
      <c r="A1892" s="11" t="s">
        <v>1901</v>
      </c>
      <c r="B1892" s="12">
        <v>33.155000000000001</v>
      </c>
      <c r="C1892" s="12" t="str" cm="1">
        <f t="array" ref="C1892">_xlfn.IFS(Medical_Examinations!$B1892&gt;=30,"Obesity",Medical_Examinations!$B1892&gt;=25,"Overweight",Medical_Examinations!$B1892&gt;=18.5,"Normal Weight",TRUE,"Underweight")</f>
        <v>Obesity</v>
      </c>
      <c r="D1892" s="12">
        <v>5.3</v>
      </c>
      <c r="E1892" s="12" t="str" cm="1">
        <f t="array" ref="E1892">_xlfn.IFS(Medical_Examinations!$D1892&gt;6.5,"Diabetes",Medical_Examinations!$D1892&gt;5.7,"Prediabetes",TRUE,"Normal")</f>
        <v>Normal</v>
      </c>
      <c r="F1892" s="12" t="s">
        <v>10</v>
      </c>
      <c r="G1892" s="12" t="s">
        <v>9</v>
      </c>
      <c r="H1892" s="12" t="s">
        <v>9</v>
      </c>
      <c r="I1892" s="12">
        <v>1</v>
      </c>
      <c r="J1892" s="13" t="s">
        <v>9</v>
      </c>
    </row>
    <row r="1893" spans="1:10" x14ac:dyDescent="0.3">
      <c r="A1893" s="14" t="s">
        <v>1902</v>
      </c>
      <c r="B1893" s="15">
        <v>37.29</v>
      </c>
      <c r="C1893" s="15" t="str" cm="1">
        <f t="array" ref="C1893">_xlfn.IFS(Medical_Examinations!$B1893&gt;=30,"Obesity",Medical_Examinations!$B1893&gt;=25,"Overweight",Medical_Examinations!$B1893&gt;=18.5,"Normal Weight",TRUE,"Underweight")</f>
        <v>Obesity</v>
      </c>
      <c r="D1893" s="15">
        <v>4.6399999999999997</v>
      </c>
      <c r="E1893" s="15" t="str" cm="1">
        <f t="array" ref="E1893">_xlfn.IFS(Medical_Examinations!$D1893&gt;6.5,"Diabetes",Medical_Examinations!$D1893&gt;5.7,"Prediabetes",TRUE,"Normal")</f>
        <v>Normal</v>
      </c>
      <c r="F1893" s="15" t="s">
        <v>9</v>
      </c>
      <c r="G1893" s="15" t="s">
        <v>9</v>
      </c>
      <c r="H1893" s="15" t="s">
        <v>19</v>
      </c>
      <c r="I1893" s="15">
        <v>1</v>
      </c>
      <c r="J1893" s="16" t="s">
        <v>9</v>
      </c>
    </row>
    <row r="1894" spans="1:10" x14ac:dyDescent="0.3">
      <c r="A1894" s="11" t="s">
        <v>1903</v>
      </c>
      <c r="B1894" s="12">
        <v>20.23</v>
      </c>
      <c r="C1894" s="12" t="str" cm="1">
        <f t="array" ref="C1894">_xlfn.IFS(Medical_Examinations!$B1894&gt;=30,"Obesity",Medical_Examinations!$B1894&gt;=25,"Overweight",Medical_Examinations!$B1894&gt;=18.5,"Normal Weight",TRUE,"Underweight")</f>
        <v>Normal Weight</v>
      </c>
      <c r="D1894" s="12">
        <v>6.16</v>
      </c>
      <c r="E1894" s="12" t="str" cm="1">
        <f t="array" ref="E1894">_xlfn.IFS(Medical_Examinations!$D1894&gt;6.5,"Diabetes",Medical_Examinations!$D1894&gt;5.7,"Prediabetes",TRUE,"Normal")</f>
        <v>Prediabetes</v>
      </c>
      <c r="F1894" s="12" t="s">
        <v>10</v>
      </c>
      <c r="G1894" s="12" t="s">
        <v>9</v>
      </c>
      <c r="H1894" s="12" t="s">
        <v>9</v>
      </c>
      <c r="I1894" s="12">
        <v>1</v>
      </c>
      <c r="J1894" s="13" t="s">
        <v>9</v>
      </c>
    </row>
    <row r="1895" spans="1:10" x14ac:dyDescent="0.3">
      <c r="A1895" s="14" t="s">
        <v>1904</v>
      </c>
      <c r="B1895" s="15">
        <v>28.975000000000001</v>
      </c>
      <c r="C1895" s="15" t="str" cm="1">
        <f t="array" ref="C1895">_xlfn.IFS(Medical_Examinations!$B1895&gt;=30,"Obesity",Medical_Examinations!$B1895&gt;=25,"Overweight",Medical_Examinations!$B1895&gt;=18.5,"Normal Weight",TRUE,"Underweight")</f>
        <v>Overweight</v>
      </c>
      <c r="D1895" s="15">
        <v>4.12</v>
      </c>
      <c r="E1895" s="15" t="str" cm="1">
        <f t="array" ref="E1895">_xlfn.IFS(Medical_Examinations!$D1895&gt;6.5,"Diabetes",Medical_Examinations!$D1895&gt;5.7,"Prediabetes",TRUE,"Normal")</f>
        <v>Normal</v>
      </c>
      <c r="F1895" s="15" t="s">
        <v>9</v>
      </c>
      <c r="G1895" s="15" t="s">
        <v>9</v>
      </c>
      <c r="H1895" s="15" t="s">
        <v>19</v>
      </c>
      <c r="I1895" s="15">
        <v>1</v>
      </c>
      <c r="J1895" s="16" t="s">
        <v>9</v>
      </c>
    </row>
    <row r="1896" spans="1:10" x14ac:dyDescent="0.3">
      <c r="A1896" s="11" t="s">
        <v>1905</v>
      </c>
      <c r="B1896" s="12">
        <v>16.420000000000002</v>
      </c>
      <c r="C1896" s="12" t="str" cm="1">
        <f t="array" ref="C1896">_xlfn.IFS(Medical_Examinations!$B1896&gt;=30,"Obesity",Medical_Examinations!$B1896&gt;=25,"Overweight",Medical_Examinations!$B1896&gt;=18.5,"Normal Weight",TRUE,"Underweight")</f>
        <v>Underweight</v>
      </c>
      <c r="D1896" s="12">
        <v>5.77</v>
      </c>
      <c r="E1896" s="12" t="str" cm="1">
        <f t="array" ref="E1896">_xlfn.IFS(Medical_Examinations!$D1896&gt;6.5,"Diabetes",Medical_Examinations!$D1896&gt;5.7,"Prediabetes",TRUE,"Normal")</f>
        <v>Prediabetes</v>
      </c>
      <c r="F1896" s="12" t="s">
        <v>10</v>
      </c>
      <c r="G1896" s="12" t="s">
        <v>9</v>
      </c>
      <c r="H1896" s="12" t="s">
        <v>19</v>
      </c>
      <c r="I1896" s="12">
        <v>1</v>
      </c>
      <c r="J1896" s="13" t="s">
        <v>9</v>
      </c>
    </row>
    <row r="1897" spans="1:10" x14ac:dyDescent="0.3">
      <c r="A1897" s="14" t="s">
        <v>1906</v>
      </c>
      <c r="B1897" s="15">
        <v>17.559999999999999</v>
      </c>
      <c r="C1897" s="15" t="str" cm="1">
        <f t="array" ref="C1897">_xlfn.IFS(Medical_Examinations!$B1897&gt;=30,"Obesity",Medical_Examinations!$B1897&gt;=25,"Overweight",Medical_Examinations!$B1897&gt;=18.5,"Normal Weight",TRUE,"Underweight")</f>
        <v>Underweight</v>
      </c>
      <c r="D1897" s="15">
        <v>6.2</v>
      </c>
      <c r="E1897" s="15" t="str" cm="1">
        <f t="array" ref="E1897">_xlfn.IFS(Medical_Examinations!$D1897&gt;6.5,"Diabetes",Medical_Examinations!$D1897&gt;5.7,"Prediabetes",TRUE,"Normal")</f>
        <v>Prediabetes</v>
      </c>
      <c r="F1897" s="15" t="s">
        <v>9</v>
      </c>
      <c r="G1897" s="15" t="s">
        <v>9</v>
      </c>
      <c r="H1897" s="15" t="s">
        <v>9</v>
      </c>
      <c r="I1897" s="15">
        <v>1</v>
      </c>
      <c r="J1897" s="16" t="s">
        <v>9</v>
      </c>
    </row>
    <row r="1898" spans="1:10" x14ac:dyDescent="0.3">
      <c r="A1898" s="11" t="s">
        <v>1907</v>
      </c>
      <c r="B1898" s="12">
        <v>24.13</v>
      </c>
      <c r="C1898" s="12" t="str" cm="1">
        <f t="array" ref="C1898">_xlfn.IFS(Medical_Examinations!$B1898&gt;=30,"Obesity",Medical_Examinations!$B1898&gt;=25,"Overweight",Medical_Examinations!$B1898&gt;=18.5,"Normal Weight",TRUE,"Underweight")</f>
        <v>Normal Weight</v>
      </c>
      <c r="D1898" s="12">
        <v>4.3899999999999997</v>
      </c>
      <c r="E1898" s="12" t="str" cm="1">
        <f t="array" ref="E1898">_xlfn.IFS(Medical_Examinations!$D1898&gt;6.5,"Diabetes",Medical_Examinations!$D1898&gt;5.7,"Prediabetes",TRUE,"Normal")</f>
        <v>Normal</v>
      </c>
      <c r="F1898" s="12" t="s">
        <v>9</v>
      </c>
      <c r="G1898" s="12" t="s">
        <v>9</v>
      </c>
      <c r="H1898" s="12" t="s">
        <v>9</v>
      </c>
      <c r="I1898" s="12">
        <v>1</v>
      </c>
      <c r="J1898" s="13" t="s">
        <v>9</v>
      </c>
    </row>
    <row r="1899" spans="1:10" x14ac:dyDescent="0.3">
      <c r="A1899" s="14" t="s">
        <v>1908</v>
      </c>
      <c r="B1899" s="15">
        <v>19.95</v>
      </c>
      <c r="C1899" s="15" t="str" cm="1">
        <f t="array" ref="C1899">_xlfn.IFS(Medical_Examinations!$B1899&gt;=30,"Obesity",Medical_Examinations!$B1899&gt;=25,"Overweight",Medical_Examinations!$B1899&gt;=18.5,"Normal Weight",TRUE,"Underweight")</f>
        <v>Normal Weight</v>
      </c>
      <c r="D1899" s="15">
        <v>5.13</v>
      </c>
      <c r="E1899" s="15" t="str" cm="1">
        <f t="array" ref="E1899">_xlfn.IFS(Medical_Examinations!$D1899&gt;6.5,"Diabetes",Medical_Examinations!$D1899&gt;5.7,"Prediabetes",TRUE,"Normal")</f>
        <v>Normal</v>
      </c>
      <c r="F1899" s="15" t="s">
        <v>9</v>
      </c>
      <c r="G1899" s="15" t="s">
        <v>10</v>
      </c>
      <c r="H1899" s="15" t="s">
        <v>9</v>
      </c>
      <c r="I1899" s="15">
        <v>2</v>
      </c>
      <c r="J1899" s="16" t="s">
        <v>9</v>
      </c>
    </row>
    <row r="1900" spans="1:10" x14ac:dyDescent="0.3">
      <c r="A1900" s="11" t="s">
        <v>1909</v>
      </c>
      <c r="B1900" s="12">
        <v>21.24</v>
      </c>
      <c r="C1900" s="12" t="str" cm="1">
        <f t="array" ref="C1900">_xlfn.IFS(Medical_Examinations!$B1900&gt;=30,"Obesity",Medical_Examinations!$B1900&gt;=25,"Overweight",Medical_Examinations!$B1900&gt;=18.5,"Normal Weight",TRUE,"Underweight")</f>
        <v>Normal Weight</v>
      </c>
      <c r="D1900" s="12">
        <v>4.49</v>
      </c>
      <c r="E1900" s="12" t="str" cm="1">
        <f t="array" ref="E1900">_xlfn.IFS(Medical_Examinations!$D1900&gt;6.5,"Diabetes",Medical_Examinations!$D1900&gt;5.7,"Prediabetes",TRUE,"Normal")</f>
        <v>Normal</v>
      </c>
      <c r="F1900" s="12" t="s">
        <v>9</v>
      </c>
      <c r="G1900" s="12" t="s">
        <v>9</v>
      </c>
      <c r="H1900" s="12" t="s">
        <v>9</v>
      </c>
      <c r="I1900" s="12">
        <v>0</v>
      </c>
      <c r="J1900" s="13" t="s">
        <v>9</v>
      </c>
    </row>
    <row r="1901" spans="1:10" x14ac:dyDescent="0.3">
      <c r="A1901" s="14" t="s">
        <v>1910</v>
      </c>
      <c r="B1901" s="15">
        <v>44.22</v>
      </c>
      <c r="C1901" s="15" t="str" cm="1">
        <f t="array" ref="C1901">_xlfn.IFS(Medical_Examinations!$B1901&gt;=30,"Obesity",Medical_Examinations!$B1901&gt;=25,"Overweight",Medical_Examinations!$B1901&gt;=18.5,"Normal Weight",TRUE,"Underweight")</f>
        <v>Obesity</v>
      </c>
      <c r="D1901" s="15">
        <v>6.35</v>
      </c>
      <c r="E1901" s="15" t="str" cm="1">
        <f t="array" ref="E1901">_xlfn.IFS(Medical_Examinations!$D1901&gt;6.5,"Diabetes",Medical_Examinations!$D1901&gt;5.7,"Prediabetes",TRUE,"Normal")</f>
        <v>Prediabetes</v>
      </c>
      <c r="F1901" s="15" t="s">
        <v>9</v>
      </c>
      <c r="G1901" s="15" t="s">
        <v>9</v>
      </c>
      <c r="H1901" s="15" t="s">
        <v>9</v>
      </c>
      <c r="I1901" s="15">
        <v>0</v>
      </c>
      <c r="J1901" s="16" t="s">
        <v>9</v>
      </c>
    </row>
    <row r="1902" spans="1:10" x14ac:dyDescent="0.3">
      <c r="A1902" s="11" t="s">
        <v>1911</v>
      </c>
      <c r="B1902" s="12">
        <v>41.1</v>
      </c>
      <c r="C1902" s="12" t="str" cm="1">
        <f t="array" ref="C1902">_xlfn.IFS(Medical_Examinations!$B1902&gt;=30,"Obesity",Medical_Examinations!$B1902&gt;=25,"Overweight",Medical_Examinations!$B1902&gt;=18.5,"Normal Weight",TRUE,"Underweight")</f>
        <v>Obesity</v>
      </c>
      <c r="D1902" s="12">
        <v>5.79</v>
      </c>
      <c r="E1902" s="12" t="str" cm="1">
        <f t="array" ref="E1902">_xlfn.IFS(Medical_Examinations!$D1902&gt;6.5,"Diabetes",Medical_Examinations!$D1902&gt;5.7,"Prediabetes",TRUE,"Normal")</f>
        <v>Prediabetes</v>
      </c>
      <c r="F1902" s="12" t="s">
        <v>9</v>
      </c>
      <c r="G1902" s="12" t="s">
        <v>9</v>
      </c>
      <c r="H1902" s="12" t="s">
        <v>9</v>
      </c>
      <c r="I1902" s="12">
        <v>0</v>
      </c>
      <c r="J1902" s="13" t="s">
        <v>9</v>
      </c>
    </row>
    <row r="1903" spans="1:10" x14ac:dyDescent="0.3">
      <c r="A1903" s="14" t="s">
        <v>1912</v>
      </c>
      <c r="B1903" s="15">
        <v>34.200000000000003</v>
      </c>
      <c r="C1903" s="15" t="str" cm="1">
        <f t="array" ref="C1903">_xlfn.IFS(Medical_Examinations!$B1903&gt;=30,"Obesity",Medical_Examinations!$B1903&gt;=25,"Overweight",Medical_Examinations!$B1903&gt;=18.5,"Normal Weight",TRUE,"Underweight")</f>
        <v>Obesity</v>
      </c>
      <c r="D1903" s="15">
        <v>4.78</v>
      </c>
      <c r="E1903" s="15" t="str" cm="1">
        <f t="array" ref="E1903">_xlfn.IFS(Medical_Examinations!$D1903&gt;6.5,"Diabetes",Medical_Examinations!$D1903&gt;5.7,"Prediabetes",TRUE,"Normal")</f>
        <v>Normal</v>
      </c>
      <c r="F1903" s="15" t="s">
        <v>10</v>
      </c>
      <c r="G1903" s="15" t="s">
        <v>9</v>
      </c>
      <c r="H1903" s="15" t="s">
        <v>9</v>
      </c>
      <c r="I1903" s="15">
        <v>0</v>
      </c>
      <c r="J1903" s="16" t="s">
        <v>9</v>
      </c>
    </row>
    <row r="1904" spans="1:10" x14ac:dyDescent="0.3">
      <c r="A1904" s="11" t="s">
        <v>1913</v>
      </c>
      <c r="B1904" s="12">
        <v>29.92</v>
      </c>
      <c r="C1904" s="12" t="str" cm="1">
        <f t="array" ref="C1904">_xlfn.IFS(Medical_Examinations!$B1904&gt;=30,"Obesity",Medical_Examinations!$B1904&gt;=25,"Overweight",Medical_Examinations!$B1904&gt;=18.5,"Normal Weight",TRUE,"Underweight")</f>
        <v>Overweight</v>
      </c>
      <c r="D1904" s="12">
        <v>6.02</v>
      </c>
      <c r="E1904" s="12" t="str" cm="1">
        <f t="array" ref="E1904">_xlfn.IFS(Medical_Examinations!$D1904&gt;6.5,"Diabetes",Medical_Examinations!$D1904&gt;5.7,"Prediabetes",TRUE,"Normal")</f>
        <v>Prediabetes</v>
      </c>
      <c r="F1904" s="12" t="s">
        <v>10</v>
      </c>
      <c r="G1904" s="12" t="s">
        <v>9</v>
      </c>
      <c r="H1904" s="12" t="s">
        <v>9</v>
      </c>
      <c r="I1904" s="12">
        <v>0</v>
      </c>
      <c r="J1904" s="13" t="s">
        <v>9</v>
      </c>
    </row>
    <row r="1905" spans="1:10" x14ac:dyDescent="0.3">
      <c r="A1905" s="14" t="s">
        <v>1914</v>
      </c>
      <c r="B1905" s="15">
        <v>28.93</v>
      </c>
      <c r="C1905" s="15" t="str" cm="1">
        <f t="array" ref="C1905">_xlfn.IFS(Medical_Examinations!$B1905&gt;=30,"Obesity",Medical_Examinations!$B1905&gt;=25,"Overweight",Medical_Examinations!$B1905&gt;=18.5,"Normal Weight",TRUE,"Underweight")</f>
        <v>Overweight</v>
      </c>
      <c r="D1905" s="15">
        <v>4.4400000000000004</v>
      </c>
      <c r="E1905" s="15" t="str" cm="1">
        <f t="array" ref="E1905">_xlfn.IFS(Medical_Examinations!$D1905&gt;6.5,"Diabetes",Medical_Examinations!$D1905&gt;5.7,"Prediabetes",TRUE,"Normal")</f>
        <v>Normal</v>
      </c>
      <c r="F1905" s="15" t="s">
        <v>9</v>
      </c>
      <c r="G1905" s="15" t="s">
        <v>9</v>
      </c>
      <c r="H1905" s="15" t="s">
        <v>9</v>
      </c>
      <c r="I1905" s="15">
        <v>0</v>
      </c>
      <c r="J1905" s="16" t="s">
        <v>9</v>
      </c>
    </row>
    <row r="1906" spans="1:10" x14ac:dyDescent="0.3">
      <c r="A1906" s="11" t="s">
        <v>1915</v>
      </c>
      <c r="B1906" s="12">
        <v>31.254999999999999</v>
      </c>
      <c r="C1906" s="12" t="str" cm="1">
        <f t="array" ref="C1906">_xlfn.IFS(Medical_Examinations!$B1906&gt;=30,"Obesity",Medical_Examinations!$B1906&gt;=25,"Overweight",Medical_Examinations!$B1906&gt;=18.5,"Normal Weight",TRUE,"Underweight")</f>
        <v>Obesity</v>
      </c>
      <c r="D1906" s="12">
        <v>5.84</v>
      </c>
      <c r="E1906" s="12" t="str" cm="1">
        <f t="array" ref="E1906">_xlfn.IFS(Medical_Examinations!$D1906&gt;6.5,"Diabetes",Medical_Examinations!$D1906&gt;5.7,"Prediabetes",TRUE,"Normal")</f>
        <v>Prediabetes</v>
      </c>
      <c r="F1906" s="12" t="s">
        <v>10</v>
      </c>
      <c r="G1906" s="12" t="s">
        <v>9</v>
      </c>
      <c r="H1906" s="12" t="s">
        <v>9</v>
      </c>
      <c r="I1906" s="12">
        <v>1</v>
      </c>
      <c r="J1906" s="13" t="s">
        <v>9</v>
      </c>
    </row>
    <row r="1907" spans="1:10" x14ac:dyDescent="0.3">
      <c r="A1907" s="14" t="s">
        <v>1916</v>
      </c>
      <c r="B1907" s="15">
        <v>29.83</v>
      </c>
      <c r="C1907" s="15" t="str" cm="1">
        <f t="array" ref="C1907">_xlfn.IFS(Medical_Examinations!$B1907&gt;=30,"Obesity",Medical_Examinations!$B1907&gt;=25,"Overweight",Medical_Examinations!$B1907&gt;=18.5,"Normal Weight",TRUE,"Underweight")</f>
        <v>Overweight</v>
      </c>
      <c r="D1907" s="15">
        <v>5.39</v>
      </c>
      <c r="E1907" s="15" t="str" cm="1">
        <f t="array" ref="E1907">_xlfn.IFS(Medical_Examinations!$D1907&gt;6.5,"Diabetes",Medical_Examinations!$D1907&gt;5.7,"Prediabetes",TRUE,"Normal")</f>
        <v>Normal</v>
      </c>
      <c r="F1907" s="15" t="s">
        <v>9</v>
      </c>
      <c r="G1907" s="15" t="s">
        <v>9</v>
      </c>
      <c r="H1907" s="15" t="s">
        <v>9</v>
      </c>
      <c r="I1907" s="15">
        <v>0</v>
      </c>
      <c r="J1907" s="16" t="s">
        <v>9</v>
      </c>
    </row>
    <row r="1908" spans="1:10" x14ac:dyDescent="0.3">
      <c r="A1908" s="11" t="s">
        <v>1917</v>
      </c>
      <c r="B1908" s="12">
        <v>29.59</v>
      </c>
      <c r="C1908" s="12" t="str" cm="1">
        <f t="array" ref="C1908">_xlfn.IFS(Medical_Examinations!$B1908&gt;=30,"Obesity",Medical_Examinations!$B1908&gt;=25,"Overweight",Medical_Examinations!$B1908&gt;=18.5,"Normal Weight",TRUE,"Underweight")</f>
        <v>Overweight</v>
      </c>
      <c r="D1908" s="12">
        <v>6.16</v>
      </c>
      <c r="E1908" s="12" t="str" cm="1">
        <f t="array" ref="E1908">_xlfn.IFS(Medical_Examinations!$D1908&gt;6.5,"Diabetes",Medical_Examinations!$D1908&gt;5.7,"Prediabetes",TRUE,"Normal")</f>
        <v>Prediabetes</v>
      </c>
      <c r="F1908" s="12" t="s">
        <v>9</v>
      </c>
      <c r="G1908" s="12" t="s">
        <v>9</v>
      </c>
      <c r="H1908" s="12" t="s">
        <v>19</v>
      </c>
      <c r="I1908" s="12">
        <v>1</v>
      </c>
      <c r="J1908" s="13" t="s">
        <v>9</v>
      </c>
    </row>
    <row r="1909" spans="1:10" x14ac:dyDescent="0.3">
      <c r="A1909" s="14" t="s">
        <v>1918</v>
      </c>
      <c r="B1909" s="15">
        <v>31.16</v>
      </c>
      <c r="C1909" s="15" t="str" cm="1">
        <f t="array" ref="C1909">_xlfn.IFS(Medical_Examinations!$B1909&gt;=30,"Obesity",Medical_Examinations!$B1909&gt;=25,"Overweight",Medical_Examinations!$B1909&gt;=18.5,"Normal Weight",TRUE,"Underweight")</f>
        <v>Obesity</v>
      </c>
      <c r="D1909" s="15">
        <v>4.49</v>
      </c>
      <c r="E1909" s="15" t="str" cm="1">
        <f t="array" ref="E1909">_xlfn.IFS(Medical_Examinations!$D1909&gt;6.5,"Diabetes",Medical_Examinations!$D1909&gt;5.7,"Prediabetes",TRUE,"Normal")</f>
        <v>Normal</v>
      </c>
      <c r="F1909" s="15" t="s">
        <v>9</v>
      </c>
      <c r="G1909" s="15" t="s">
        <v>9</v>
      </c>
      <c r="H1909" s="15" t="s">
        <v>19</v>
      </c>
      <c r="I1909" s="15">
        <v>1</v>
      </c>
      <c r="J1909" s="16" t="s">
        <v>9</v>
      </c>
    </row>
    <row r="1910" spans="1:10" x14ac:dyDescent="0.3">
      <c r="A1910" s="11" t="s">
        <v>1919</v>
      </c>
      <c r="B1910" s="12">
        <v>34.21</v>
      </c>
      <c r="C1910" s="12" t="str" cm="1">
        <f t="array" ref="C1910">_xlfn.IFS(Medical_Examinations!$B1910&gt;=30,"Obesity",Medical_Examinations!$B1910&gt;=25,"Overweight",Medical_Examinations!$B1910&gt;=18.5,"Normal Weight",TRUE,"Underweight")</f>
        <v>Obesity</v>
      </c>
      <c r="D1910" s="12">
        <v>4.4800000000000004</v>
      </c>
      <c r="E1910" s="12" t="str" cm="1">
        <f t="array" ref="E1910">_xlfn.IFS(Medical_Examinations!$D1910&gt;6.5,"Diabetes",Medical_Examinations!$D1910&gt;5.7,"Prediabetes",TRUE,"Normal")</f>
        <v>Normal</v>
      </c>
      <c r="F1910" s="12" t="s">
        <v>10</v>
      </c>
      <c r="G1910" s="12" t="s">
        <v>9</v>
      </c>
      <c r="H1910" s="12" t="s">
        <v>9</v>
      </c>
      <c r="I1910" s="12">
        <v>1</v>
      </c>
      <c r="J1910" s="13" t="s">
        <v>9</v>
      </c>
    </row>
    <row r="1911" spans="1:10" x14ac:dyDescent="0.3">
      <c r="A1911" s="14" t="s">
        <v>1920</v>
      </c>
      <c r="B1911" s="15">
        <v>34.86</v>
      </c>
      <c r="C1911" s="15" t="str" cm="1">
        <f t="array" ref="C1911">_xlfn.IFS(Medical_Examinations!$B1911&gt;=30,"Obesity",Medical_Examinations!$B1911&gt;=25,"Overweight",Medical_Examinations!$B1911&gt;=18.5,"Normal Weight",TRUE,"Underweight")</f>
        <v>Obesity</v>
      </c>
      <c r="D1911" s="15">
        <v>10.97</v>
      </c>
      <c r="E1911" s="15" t="str" cm="1">
        <f t="array" ref="E1911">_xlfn.IFS(Medical_Examinations!$D1911&gt;6.5,"Diabetes",Medical_Examinations!$D1911&gt;5.7,"Prediabetes",TRUE,"Normal")</f>
        <v>Diabetes</v>
      </c>
      <c r="F1911" s="15" t="s">
        <v>9</v>
      </c>
      <c r="G1911" s="15" t="s">
        <v>9</v>
      </c>
      <c r="H1911" s="15" t="s">
        <v>9</v>
      </c>
      <c r="I1911" s="15">
        <v>0</v>
      </c>
      <c r="J1911" s="16" t="s">
        <v>9</v>
      </c>
    </row>
    <row r="1912" spans="1:10" x14ac:dyDescent="0.3">
      <c r="A1912" s="11" t="s">
        <v>1921</v>
      </c>
      <c r="B1912" s="12">
        <v>34.58</v>
      </c>
      <c r="C1912" s="12" t="str" cm="1">
        <f t="array" ref="C1912">_xlfn.IFS(Medical_Examinations!$B1912&gt;=30,"Obesity",Medical_Examinations!$B1912&gt;=25,"Overweight",Medical_Examinations!$B1912&gt;=18.5,"Normal Weight",TRUE,"Underweight")</f>
        <v>Obesity</v>
      </c>
      <c r="D1912" s="12">
        <v>5.14</v>
      </c>
      <c r="E1912" s="12" t="str" cm="1">
        <f t="array" ref="E1912">_xlfn.IFS(Medical_Examinations!$D1912&gt;6.5,"Diabetes",Medical_Examinations!$D1912&gt;5.7,"Prediabetes",TRUE,"Normal")</f>
        <v>Normal</v>
      </c>
      <c r="F1912" s="12" t="s">
        <v>9</v>
      </c>
      <c r="G1912" s="12" t="s">
        <v>10</v>
      </c>
      <c r="H1912" s="12" t="s">
        <v>9</v>
      </c>
      <c r="I1912" s="12">
        <v>2</v>
      </c>
      <c r="J1912" s="13" t="s">
        <v>9</v>
      </c>
    </row>
    <row r="1913" spans="1:10" x14ac:dyDescent="0.3">
      <c r="A1913" s="14" t="s">
        <v>1922</v>
      </c>
      <c r="B1913" s="15">
        <v>17.940000000000001</v>
      </c>
      <c r="C1913" s="15" t="str" cm="1">
        <f t="array" ref="C1913">_xlfn.IFS(Medical_Examinations!$B1913&gt;=30,"Obesity",Medical_Examinations!$B1913&gt;=25,"Overweight",Medical_Examinations!$B1913&gt;=18.5,"Normal Weight",TRUE,"Underweight")</f>
        <v>Underweight</v>
      </c>
      <c r="D1913" s="15">
        <v>5.17</v>
      </c>
      <c r="E1913" s="15" t="str" cm="1">
        <f t="array" ref="E1913">_xlfn.IFS(Medical_Examinations!$D1913&gt;6.5,"Diabetes",Medical_Examinations!$D1913&gt;5.7,"Prediabetes",TRUE,"Normal")</f>
        <v>Normal</v>
      </c>
      <c r="F1913" s="15" t="s">
        <v>10</v>
      </c>
      <c r="G1913" s="15" t="s">
        <v>9</v>
      </c>
      <c r="H1913" s="15" t="s">
        <v>9</v>
      </c>
      <c r="I1913" s="15">
        <v>0</v>
      </c>
      <c r="J1913" s="16" t="s">
        <v>9</v>
      </c>
    </row>
    <row r="1914" spans="1:10" x14ac:dyDescent="0.3">
      <c r="A1914" s="11" t="s">
        <v>1923</v>
      </c>
      <c r="B1914" s="12">
        <v>26.8</v>
      </c>
      <c r="C1914" s="12" t="str" cm="1">
        <f t="array" ref="C1914">_xlfn.IFS(Medical_Examinations!$B1914&gt;=30,"Obesity",Medical_Examinations!$B1914&gt;=25,"Overweight",Medical_Examinations!$B1914&gt;=18.5,"Normal Weight",TRUE,"Underweight")</f>
        <v>Overweight</v>
      </c>
      <c r="D1914" s="12">
        <v>6.18</v>
      </c>
      <c r="E1914" s="12" t="str" cm="1">
        <f t="array" ref="E1914">_xlfn.IFS(Medical_Examinations!$D1914&gt;6.5,"Diabetes",Medical_Examinations!$D1914&gt;5.7,"Prediabetes",TRUE,"Normal")</f>
        <v>Prediabetes</v>
      </c>
      <c r="F1914" s="12" t="s">
        <v>10</v>
      </c>
      <c r="G1914" s="12" t="s">
        <v>9</v>
      </c>
      <c r="H1914" s="12" t="s">
        <v>19</v>
      </c>
      <c r="I1914" s="12">
        <v>1</v>
      </c>
      <c r="J1914" s="13" t="s">
        <v>9</v>
      </c>
    </row>
    <row r="1915" spans="1:10" x14ac:dyDescent="0.3">
      <c r="A1915" s="14" t="s">
        <v>1924</v>
      </c>
      <c r="B1915" s="15">
        <v>17.690000000000001</v>
      </c>
      <c r="C1915" s="15" t="str" cm="1">
        <f t="array" ref="C1915">_xlfn.IFS(Medical_Examinations!$B1915&gt;=30,"Obesity",Medical_Examinations!$B1915&gt;=25,"Overweight",Medical_Examinations!$B1915&gt;=18.5,"Normal Weight",TRUE,"Underweight")</f>
        <v>Underweight</v>
      </c>
      <c r="D1915" s="15">
        <v>9.07</v>
      </c>
      <c r="E1915" s="15" t="str" cm="1">
        <f t="array" ref="E1915">_xlfn.IFS(Medical_Examinations!$D1915&gt;6.5,"Diabetes",Medical_Examinations!$D1915&gt;5.7,"Prediabetes",TRUE,"Normal")</f>
        <v>Diabetes</v>
      </c>
      <c r="F1915" s="15" t="s">
        <v>10</v>
      </c>
      <c r="G1915" s="15" t="s">
        <v>9</v>
      </c>
      <c r="H1915" s="15" t="s">
        <v>9</v>
      </c>
      <c r="I1915" s="15">
        <v>0</v>
      </c>
      <c r="J1915" s="16" t="s">
        <v>9</v>
      </c>
    </row>
    <row r="1916" spans="1:10" x14ac:dyDescent="0.3">
      <c r="A1916" s="11" t="s">
        <v>1925</v>
      </c>
      <c r="B1916" s="12">
        <v>25.77</v>
      </c>
      <c r="C1916" s="12" t="str" cm="1">
        <f t="array" ref="C1916">_xlfn.IFS(Medical_Examinations!$B1916&gt;=30,"Obesity",Medical_Examinations!$B1916&gt;=25,"Overweight",Medical_Examinations!$B1916&gt;=18.5,"Normal Weight",TRUE,"Underweight")</f>
        <v>Overweight</v>
      </c>
      <c r="D1916" s="12">
        <v>4.43</v>
      </c>
      <c r="E1916" s="12" t="str" cm="1">
        <f t="array" ref="E1916">_xlfn.IFS(Medical_Examinations!$D1916&gt;6.5,"Diabetes",Medical_Examinations!$D1916&gt;5.7,"Prediabetes",TRUE,"Normal")</f>
        <v>Normal</v>
      </c>
      <c r="F1916" s="12" t="s">
        <v>9</v>
      </c>
      <c r="G1916" s="12" t="s">
        <v>9</v>
      </c>
      <c r="H1916" s="12" t="s">
        <v>19</v>
      </c>
      <c r="I1916" s="12">
        <v>1</v>
      </c>
      <c r="J1916" s="13" t="s">
        <v>9</v>
      </c>
    </row>
    <row r="1917" spans="1:10" x14ac:dyDescent="0.3">
      <c r="A1917" s="14" t="s">
        <v>1926</v>
      </c>
      <c r="B1917" s="15">
        <v>34.46</v>
      </c>
      <c r="C1917" s="15" t="str" cm="1">
        <f t="array" ref="C1917">_xlfn.IFS(Medical_Examinations!$B1917&gt;=30,"Obesity",Medical_Examinations!$B1917&gt;=25,"Overweight",Medical_Examinations!$B1917&gt;=18.5,"Normal Weight",TRUE,"Underweight")</f>
        <v>Obesity</v>
      </c>
      <c r="D1917" s="15">
        <v>4.17</v>
      </c>
      <c r="E1917" s="15" t="str" cm="1">
        <f t="array" ref="E1917">_xlfn.IFS(Medical_Examinations!$D1917&gt;6.5,"Diabetes",Medical_Examinations!$D1917&gt;5.7,"Prediabetes",TRUE,"Normal")</f>
        <v>Normal</v>
      </c>
      <c r="F1917" s="15" t="s">
        <v>9</v>
      </c>
      <c r="G1917" s="15" t="s">
        <v>10</v>
      </c>
      <c r="H1917" s="15" t="s">
        <v>9</v>
      </c>
      <c r="I1917" s="15">
        <v>1</v>
      </c>
      <c r="J1917" s="16" t="s">
        <v>9</v>
      </c>
    </row>
    <row r="1918" spans="1:10" x14ac:dyDescent="0.3">
      <c r="A1918" s="11" t="s">
        <v>1927</v>
      </c>
      <c r="B1918" s="12">
        <v>30.875</v>
      </c>
      <c r="C1918" s="12" t="str" cm="1">
        <f t="array" ref="C1918">_xlfn.IFS(Medical_Examinations!$B1918&gt;=30,"Obesity",Medical_Examinations!$B1918&gt;=25,"Overweight",Medical_Examinations!$B1918&gt;=18.5,"Normal Weight",TRUE,"Underweight")</f>
        <v>Obesity</v>
      </c>
      <c r="D1918" s="12">
        <v>4.95</v>
      </c>
      <c r="E1918" s="12" t="str" cm="1">
        <f t="array" ref="E1918">_xlfn.IFS(Medical_Examinations!$D1918&gt;6.5,"Diabetes",Medical_Examinations!$D1918&gt;5.7,"Prediabetes",TRUE,"Normal")</f>
        <v>Normal</v>
      </c>
      <c r="F1918" s="12" t="s">
        <v>10</v>
      </c>
      <c r="G1918" s="12" t="s">
        <v>9</v>
      </c>
      <c r="H1918" s="12" t="s">
        <v>9</v>
      </c>
      <c r="I1918" s="12">
        <v>0</v>
      </c>
      <c r="J1918" s="13" t="s">
        <v>9</v>
      </c>
    </row>
    <row r="1919" spans="1:10" x14ac:dyDescent="0.3">
      <c r="A1919" s="14" t="s">
        <v>1928</v>
      </c>
      <c r="B1919" s="15">
        <v>39.49</v>
      </c>
      <c r="C1919" s="15" t="str" cm="1">
        <f t="array" ref="C1919">_xlfn.IFS(Medical_Examinations!$B1919&gt;=30,"Obesity",Medical_Examinations!$B1919&gt;=25,"Overweight",Medical_Examinations!$B1919&gt;=18.5,"Normal Weight",TRUE,"Underweight")</f>
        <v>Obesity</v>
      </c>
      <c r="D1919" s="15">
        <v>5.13</v>
      </c>
      <c r="E1919" s="15" t="str" cm="1">
        <f t="array" ref="E1919">_xlfn.IFS(Medical_Examinations!$D1919&gt;6.5,"Diabetes",Medical_Examinations!$D1919&gt;5.7,"Prediabetes",TRUE,"Normal")</f>
        <v>Normal</v>
      </c>
      <c r="F1919" s="15" t="s">
        <v>9</v>
      </c>
      <c r="G1919" s="15" t="s">
        <v>9</v>
      </c>
      <c r="H1919" s="15" t="s">
        <v>9</v>
      </c>
      <c r="I1919" s="15">
        <v>0</v>
      </c>
      <c r="J1919" s="16" t="s">
        <v>9</v>
      </c>
    </row>
    <row r="1920" spans="1:10" x14ac:dyDescent="0.3">
      <c r="A1920" s="11" t="s">
        <v>1929</v>
      </c>
      <c r="B1920" s="12">
        <v>28.88</v>
      </c>
      <c r="C1920" s="12" t="str" cm="1">
        <f t="array" ref="C1920">_xlfn.IFS(Medical_Examinations!$B1920&gt;=30,"Obesity",Medical_Examinations!$B1920&gt;=25,"Overweight",Medical_Examinations!$B1920&gt;=18.5,"Normal Weight",TRUE,"Underweight")</f>
        <v>Overweight</v>
      </c>
      <c r="D1920" s="12">
        <v>4.0999999999999996</v>
      </c>
      <c r="E1920" s="12" t="str" cm="1">
        <f t="array" ref="E1920">_xlfn.IFS(Medical_Examinations!$D1920&gt;6.5,"Diabetes",Medical_Examinations!$D1920&gt;5.7,"Prediabetes",TRUE,"Normal")</f>
        <v>Normal</v>
      </c>
      <c r="F1920" s="12" t="s">
        <v>9</v>
      </c>
      <c r="G1920" s="12" t="s">
        <v>9</v>
      </c>
      <c r="H1920" s="12" t="s">
        <v>9</v>
      </c>
      <c r="I1920" s="12">
        <v>0</v>
      </c>
      <c r="J1920" s="13" t="s">
        <v>9</v>
      </c>
    </row>
    <row r="1921" spans="1:10" x14ac:dyDescent="0.3">
      <c r="A1921" s="14" t="s">
        <v>1930</v>
      </c>
      <c r="B1921" s="15">
        <v>20.234999999999999</v>
      </c>
      <c r="C1921" s="15" t="str" cm="1">
        <f t="array" ref="C1921">_xlfn.IFS(Medical_Examinations!$B1921&gt;=30,"Obesity",Medical_Examinations!$B1921&gt;=25,"Overweight",Medical_Examinations!$B1921&gt;=18.5,"Normal Weight",TRUE,"Underweight")</f>
        <v>Normal Weight</v>
      </c>
      <c r="D1921" s="15">
        <v>5.01</v>
      </c>
      <c r="E1921" s="15" t="str" cm="1">
        <f t="array" ref="E1921">_xlfn.IFS(Medical_Examinations!$D1921&gt;6.5,"Diabetes",Medical_Examinations!$D1921&gt;5.7,"Prediabetes",TRUE,"Normal")</f>
        <v>Normal</v>
      </c>
      <c r="F1921" s="15" t="s">
        <v>10</v>
      </c>
      <c r="G1921" s="15" t="s">
        <v>9</v>
      </c>
      <c r="H1921" s="15" t="s">
        <v>9</v>
      </c>
      <c r="I1921" s="15">
        <v>0</v>
      </c>
      <c r="J1921" s="16" t="s">
        <v>9</v>
      </c>
    </row>
    <row r="1922" spans="1:10" x14ac:dyDescent="0.3">
      <c r="A1922" s="11" t="s">
        <v>1931</v>
      </c>
      <c r="B1922" s="12">
        <v>30.67</v>
      </c>
      <c r="C1922" s="12" t="str" cm="1">
        <f t="array" ref="C1922">_xlfn.IFS(Medical_Examinations!$B1922&gt;=30,"Obesity",Medical_Examinations!$B1922&gt;=25,"Overweight",Medical_Examinations!$B1922&gt;=18.5,"Normal Weight",TRUE,"Underweight")</f>
        <v>Obesity</v>
      </c>
      <c r="D1922" s="12">
        <v>5.09</v>
      </c>
      <c r="E1922" s="12" t="str" cm="1">
        <f t="array" ref="E1922">_xlfn.IFS(Medical_Examinations!$D1922&gt;6.5,"Diabetes",Medical_Examinations!$D1922&gt;5.7,"Prediabetes",TRUE,"Normal")</f>
        <v>Normal</v>
      </c>
      <c r="F1922" s="12" t="s">
        <v>10</v>
      </c>
      <c r="G1922" s="12" t="s">
        <v>9</v>
      </c>
      <c r="H1922" s="12" t="s">
        <v>9</v>
      </c>
      <c r="I1922" s="12">
        <v>0</v>
      </c>
      <c r="J1922" s="13" t="s">
        <v>9</v>
      </c>
    </row>
    <row r="1923" spans="1:10" x14ac:dyDescent="0.3">
      <c r="A1923" s="14" t="s">
        <v>1932</v>
      </c>
      <c r="B1923" s="15">
        <v>30.875</v>
      </c>
      <c r="C1923" s="15" t="str" cm="1">
        <f t="array" ref="C1923">_xlfn.IFS(Medical_Examinations!$B1923&gt;=30,"Obesity",Medical_Examinations!$B1923&gt;=25,"Overweight",Medical_Examinations!$B1923&gt;=18.5,"Normal Weight",TRUE,"Underweight")</f>
        <v>Obesity</v>
      </c>
      <c r="D1923" s="15">
        <v>6.49</v>
      </c>
      <c r="E1923" s="15" t="str" cm="1">
        <f t="array" ref="E1923">_xlfn.IFS(Medical_Examinations!$D1923&gt;6.5,"Diabetes",Medical_Examinations!$D1923&gt;5.7,"Prediabetes",TRUE,"Normal")</f>
        <v>Prediabetes</v>
      </c>
      <c r="F1923" s="15" t="s">
        <v>9</v>
      </c>
      <c r="G1923" s="15" t="s">
        <v>9</v>
      </c>
      <c r="H1923" s="15" t="s">
        <v>9</v>
      </c>
      <c r="I1923" s="15">
        <v>0</v>
      </c>
      <c r="J1923" s="16" t="s">
        <v>9</v>
      </c>
    </row>
    <row r="1924" spans="1:10" x14ac:dyDescent="0.3">
      <c r="A1924" s="11" t="s">
        <v>1933</v>
      </c>
      <c r="B1924" s="12">
        <v>23.8</v>
      </c>
      <c r="C1924" s="12" t="str" cm="1">
        <f t="array" ref="C1924">_xlfn.IFS(Medical_Examinations!$B1924&gt;=30,"Obesity",Medical_Examinations!$B1924&gt;=25,"Overweight",Medical_Examinations!$B1924&gt;=18.5,"Normal Weight",TRUE,"Underweight")</f>
        <v>Normal Weight</v>
      </c>
      <c r="D1924" s="12">
        <v>4.08</v>
      </c>
      <c r="E1924" s="12" t="str" cm="1">
        <f t="array" ref="E1924">_xlfn.IFS(Medical_Examinations!$D1924&gt;6.5,"Diabetes",Medical_Examinations!$D1924&gt;5.7,"Prediabetes",TRUE,"Normal")</f>
        <v>Normal</v>
      </c>
      <c r="F1924" s="12" t="s">
        <v>9</v>
      </c>
      <c r="G1924" s="12" t="s">
        <v>9</v>
      </c>
      <c r="H1924" s="12" t="s">
        <v>9</v>
      </c>
      <c r="I1924" s="12">
        <v>0</v>
      </c>
      <c r="J1924" s="13" t="s">
        <v>9</v>
      </c>
    </row>
    <row r="1925" spans="1:10" x14ac:dyDescent="0.3">
      <c r="A1925" s="14" t="s">
        <v>1934</v>
      </c>
      <c r="B1925" s="15">
        <v>15.37</v>
      </c>
      <c r="C1925" s="15" t="str" cm="1">
        <f t="array" ref="C1925">_xlfn.IFS(Medical_Examinations!$B1925&gt;=30,"Obesity",Medical_Examinations!$B1925&gt;=25,"Overweight",Medical_Examinations!$B1925&gt;=18.5,"Normal Weight",TRUE,"Underweight")</f>
        <v>Underweight</v>
      </c>
      <c r="D1925" s="15">
        <v>8.6300000000000008</v>
      </c>
      <c r="E1925" s="15" t="str" cm="1">
        <f t="array" ref="E1925">_xlfn.IFS(Medical_Examinations!$D1925&gt;6.5,"Diabetes",Medical_Examinations!$D1925&gt;5.7,"Prediabetes",TRUE,"Normal")</f>
        <v>Diabetes</v>
      </c>
      <c r="F1925" s="15" t="s">
        <v>10</v>
      </c>
      <c r="G1925" s="15" t="s">
        <v>9</v>
      </c>
      <c r="H1925" s="15" t="s">
        <v>9</v>
      </c>
      <c r="I1925" s="15">
        <v>0</v>
      </c>
      <c r="J1925" s="16" t="s">
        <v>9</v>
      </c>
    </row>
    <row r="1926" spans="1:10" x14ac:dyDescent="0.3">
      <c r="A1926" s="11" t="s">
        <v>1935</v>
      </c>
      <c r="B1926" s="12">
        <v>30.4</v>
      </c>
      <c r="C1926" s="12" t="str" cm="1">
        <f t="array" ref="C1926">_xlfn.IFS(Medical_Examinations!$B1926&gt;=30,"Obesity",Medical_Examinations!$B1926&gt;=25,"Overweight",Medical_Examinations!$B1926&gt;=18.5,"Normal Weight",TRUE,"Underweight")</f>
        <v>Obesity</v>
      </c>
      <c r="D1926" s="12">
        <v>5.28</v>
      </c>
      <c r="E1926" s="12" t="str" cm="1">
        <f t="array" ref="E1926">_xlfn.IFS(Medical_Examinations!$D1926&gt;6.5,"Diabetes",Medical_Examinations!$D1926&gt;5.7,"Prediabetes",TRUE,"Normal")</f>
        <v>Normal</v>
      </c>
      <c r="F1926" s="12" t="s">
        <v>9</v>
      </c>
      <c r="G1926" s="12" t="s">
        <v>9</v>
      </c>
      <c r="H1926" s="12" t="s">
        <v>9</v>
      </c>
      <c r="I1926" s="12">
        <v>0</v>
      </c>
      <c r="J1926" s="13" t="s">
        <v>9</v>
      </c>
    </row>
    <row r="1927" spans="1:10" x14ac:dyDescent="0.3">
      <c r="A1927" s="14" t="s">
        <v>1936</v>
      </c>
      <c r="B1927" s="15">
        <v>19.48</v>
      </c>
      <c r="C1927" s="15" t="str" cm="1">
        <f t="array" ref="C1927">_xlfn.IFS(Medical_Examinations!$B1927&gt;=30,"Obesity",Medical_Examinations!$B1927&gt;=25,"Overweight",Medical_Examinations!$B1927&gt;=18.5,"Normal Weight",TRUE,"Underweight")</f>
        <v>Normal Weight</v>
      </c>
      <c r="D1927" s="15">
        <v>5.63</v>
      </c>
      <c r="E1927" s="15" t="str" cm="1">
        <f t="array" ref="E1927">_xlfn.IFS(Medical_Examinations!$D1927&gt;6.5,"Diabetes",Medical_Examinations!$D1927&gt;5.7,"Prediabetes",TRUE,"Normal")</f>
        <v>Normal</v>
      </c>
      <c r="F1927" s="15" t="s">
        <v>10</v>
      </c>
      <c r="G1927" s="15" t="s">
        <v>9</v>
      </c>
      <c r="H1927" s="15" t="s">
        <v>9</v>
      </c>
      <c r="I1927" s="15">
        <v>1</v>
      </c>
      <c r="J1927" s="16" t="s">
        <v>9</v>
      </c>
    </row>
    <row r="1928" spans="1:10" x14ac:dyDescent="0.3">
      <c r="A1928" s="11" t="s">
        <v>1937</v>
      </c>
      <c r="B1928" s="12">
        <v>16.96</v>
      </c>
      <c r="C1928" s="12" t="str" cm="1">
        <f t="array" ref="C1928">_xlfn.IFS(Medical_Examinations!$B1928&gt;=30,"Obesity",Medical_Examinations!$B1928&gt;=25,"Overweight",Medical_Examinations!$B1928&gt;=18.5,"Normal Weight",TRUE,"Underweight")</f>
        <v>Underweight</v>
      </c>
      <c r="D1928" s="12">
        <v>11.47</v>
      </c>
      <c r="E1928" s="12" t="str" cm="1">
        <f t="array" ref="E1928">_xlfn.IFS(Medical_Examinations!$D1928&gt;6.5,"Diabetes",Medical_Examinations!$D1928&gt;5.7,"Prediabetes",TRUE,"Normal")</f>
        <v>Diabetes</v>
      </c>
      <c r="F1928" s="12" t="s">
        <v>10</v>
      </c>
      <c r="G1928" s="12" t="s">
        <v>9</v>
      </c>
      <c r="H1928" s="12" t="s">
        <v>9</v>
      </c>
      <c r="I1928" s="12">
        <v>0</v>
      </c>
      <c r="J1928" s="13" t="s">
        <v>9</v>
      </c>
    </row>
    <row r="1929" spans="1:10" x14ac:dyDescent="0.3">
      <c r="A1929" s="14" t="s">
        <v>1938</v>
      </c>
      <c r="B1929" s="15">
        <v>19.05</v>
      </c>
      <c r="C1929" s="15" t="str" cm="1">
        <f t="array" ref="C1929">_xlfn.IFS(Medical_Examinations!$B1929&gt;=30,"Obesity",Medical_Examinations!$B1929&gt;=25,"Overweight",Medical_Examinations!$B1929&gt;=18.5,"Normal Weight",TRUE,"Underweight")</f>
        <v>Normal Weight</v>
      </c>
      <c r="D1929" s="15">
        <v>4.92</v>
      </c>
      <c r="E1929" s="15" t="str" cm="1">
        <f t="array" ref="E1929">_xlfn.IFS(Medical_Examinations!$D1929&gt;6.5,"Diabetes",Medical_Examinations!$D1929&gt;5.7,"Prediabetes",TRUE,"Normal")</f>
        <v>Normal</v>
      </c>
      <c r="F1929" s="15" t="s">
        <v>9</v>
      </c>
      <c r="G1929" s="15" t="s">
        <v>9</v>
      </c>
      <c r="H1929" s="15" t="s">
        <v>9</v>
      </c>
      <c r="I1929" s="15">
        <v>1</v>
      </c>
      <c r="J1929" s="16" t="s">
        <v>9</v>
      </c>
    </row>
    <row r="1930" spans="1:10" x14ac:dyDescent="0.3">
      <c r="A1930" s="11" t="s">
        <v>1939</v>
      </c>
      <c r="B1930" s="12">
        <v>37.619999999999997</v>
      </c>
      <c r="C1930" s="12" t="str" cm="1">
        <f t="array" ref="C1930">_xlfn.IFS(Medical_Examinations!$B1930&gt;=30,"Obesity",Medical_Examinations!$B1930&gt;=25,"Overweight",Medical_Examinations!$B1930&gt;=18.5,"Normal Weight",TRUE,"Underweight")</f>
        <v>Obesity</v>
      </c>
      <c r="D1930" s="12">
        <v>4.18</v>
      </c>
      <c r="E1930" s="12" t="str" cm="1">
        <f t="array" ref="E1930">_xlfn.IFS(Medical_Examinations!$D1930&gt;6.5,"Diabetes",Medical_Examinations!$D1930&gt;5.7,"Prediabetes",TRUE,"Normal")</f>
        <v>Normal</v>
      </c>
      <c r="F1930" s="12" t="s">
        <v>9</v>
      </c>
      <c r="G1930" s="12" t="s">
        <v>9</v>
      </c>
      <c r="H1930" s="12" t="s">
        <v>9</v>
      </c>
      <c r="I1930" s="12">
        <v>0</v>
      </c>
      <c r="J1930" s="13" t="s">
        <v>9</v>
      </c>
    </row>
    <row r="1931" spans="1:10" x14ac:dyDescent="0.3">
      <c r="A1931" s="14" t="s">
        <v>1940</v>
      </c>
      <c r="B1931" s="15">
        <v>29.1</v>
      </c>
      <c r="C1931" s="15" t="str" cm="1">
        <f t="array" ref="C1931">_xlfn.IFS(Medical_Examinations!$B1931&gt;=30,"Obesity",Medical_Examinations!$B1931&gt;=25,"Overweight",Medical_Examinations!$B1931&gt;=18.5,"Normal Weight",TRUE,"Underweight")</f>
        <v>Overweight</v>
      </c>
      <c r="D1931" s="15">
        <v>4.67</v>
      </c>
      <c r="E1931" s="15" t="str" cm="1">
        <f t="array" ref="E1931">_xlfn.IFS(Medical_Examinations!$D1931&gt;6.5,"Diabetes",Medical_Examinations!$D1931&gt;5.7,"Prediabetes",TRUE,"Normal")</f>
        <v>Normal</v>
      </c>
      <c r="F1931" s="15" t="s">
        <v>9</v>
      </c>
      <c r="G1931" s="15" t="s">
        <v>9</v>
      </c>
      <c r="H1931" s="15" t="s">
        <v>9</v>
      </c>
      <c r="I1931" s="15">
        <v>0</v>
      </c>
      <c r="J1931" s="16" t="s">
        <v>9</v>
      </c>
    </row>
    <row r="1932" spans="1:10" x14ac:dyDescent="0.3">
      <c r="A1932" s="11" t="s">
        <v>1941</v>
      </c>
      <c r="B1932" s="12">
        <v>26.62</v>
      </c>
      <c r="C1932" s="12" t="str" cm="1">
        <f t="array" ref="C1932">_xlfn.IFS(Medical_Examinations!$B1932&gt;=30,"Obesity",Medical_Examinations!$B1932&gt;=25,"Overweight",Medical_Examinations!$B1932&gt;=18.5,"Normal Weight",TRUE,"Underweight")</f>
        <v>Overweight</v>
      </c>
      <c r="D1932" s="12">
        <v>6.24</v>
      </c>
      <c r="E1932" s="12" t="str" cm="1">
        <f t="array" ref="E1932">_xlfn.IFS(Medical_Examinations!$D1932&gt;6.5,"Diabetes",Medical_Examinations!$D1932&gt;5.7,"Prediabetes",TRUE,"Normal")</f>
        <v>Prediabetes</v>
      </c>
      <c r="F1932" s="12" t="s">
        <v>9</v>
      </c>
      <c r="G1932" s="12" t="s">
        <v>9</v>
      </c>
      <c r="H1932" s="12" t="s">
        <v>9</v>
      </c>
      <c r="I1932" s="12">
        <v>0</v>
      </c>
      <c r="J1932" s="13" t="s">
        <v>9</v>
      </c>
    </row>
    <row r="1933" spans="1:10" x14ac:dyDescent="0.3">
      <c r="A1933" s="14" t="s">
        <v>1942</v>
      </c>
      <c r="B1933" s="15">
        <v>25.74</v>
      </c>
      <c r="C1933" s="15" t="str" cm="1">
        <f t="array" ref="C1933">_xlfn.IFS(Medical_Examinations!$B1933&gt;=30,"Obesity",Medical_Examinations!$B1933&gt;=25,"Overweight",Medical_Examinations!$B1933&gt;=18.5,"Normal Weight",TRUE,"Underweight")</f>
        <v>Overweight</v>
      </c>
      <c r="D1933" s="15">
        <v>5.99</v>
      </c>
      <c r="E1933" s="15" t="str" cm="1">
        <f t="array" ref="E1933">_xlfn.IFS(Medical_Examinations!$D1933&gt;6.5,"Diabetes",Medical_Examinations!$D1933&gt;5.7,"Prediabetes",TRUE,"Normal")</f>
        <v>Prediabetes</v>
      </c>
      <c r="F1933" s="15" t="s">
        <v>9</v>
      </c>
      <c r="G1933" s="15" t="s">
        <v>9</v>
      </c>
      <c r="H1933" s="15" t="s">
        <v>9</v>
      </c>
      <c r="I1933" s="15">
        <v>0</v>
      </c>
      <c r="J1933" s="16" t="s">
        <v>9</v>
      </c>
    </row>
    <row r="1934" spans="1:10" x14ac:dyDescent="0.3">
      <c r="A1934" s="11" t="s">
        <v>1943</v>
      </c>
      <c r="B1934" s="12">
        <v>18.22</v>
      </c>
      <c r="C1934" s="12" t="str" cm="1">
        <f t="array" ref="C1934">_xlfn.IFS(Medical_Examinations!$B1934&gt;=30,"Obesity",Medical_Examinations!$B1934&gt;=25,"Overweight",Medical_Examinations!$B1934&gt;=18.5,"Normal Weight",TRUE,"Underweight")</f>
        <v>Underweight</v>
      </c>
      <c r="D1934" s="12">
        <v>10.27</v>
      </c>
      <c r="E1934" s="12" t="str" cm="1">
        <f t="array" ref="E1934">_xlfn.IFS(Medical_Examinations!$D1934&gt;6.5,"Diabetes",Medical_Examinations!$D1934&gt;5.7,"Prediabetes",TRUE,"Normal")</f>
        <v>Diabetes</v>
      </c>
      <c r="F1934" s="12" t="s">
        <v>10</v>
      </c>
      <c r="G1934" s="12" t="s">
        <v>9</v>
      </c>
      <c r="H1934" s="12" t="s">
        <v>9</v>
      </c>
      <c r="I1934" s="12">
        <v>1</v>
      </c>
      <c r="J1934" s="13" t="s">
        <v>9</v>
      </c>
    </row>
    <row r="1935" spans="1:10" x14ac:dyDescent="0.3">
      <c r="A1935" s="14" t="s">
        <v>1944</v>
      </c>
      <c r="B1935" s="15">
        <v>26.03</v>
      </c>
      <c r="C1935" s="15" t="str" cm="1">
        <f t="array" ref="C1935">_xlfn.IFS(Medical_Examinations!$B1935&gt;=30,"Obesity",Medical_Examinations!$B1935&gt;=25,"Overweight",Medical_Examinations!$B1935&gt;=18.5,"Normal Weight",TRUE,"Underweight")</f>
        <v>Overweight</v>
      </c>
      <c r="D1935" s="15">
        <v>5.97</v>
      </c>
      <c r="E1935" s="15" t="str" cm="1">
        <f t="array" ref="E1935">_xlfn.IFS(Medical_Examinations!$D1935&gt;6.5,"Diabetes",Medical_Examinations!$D1935&gt;5.7,"Prediabetes",TRUE,"Normal")</f>
        <v>Prediabetes</v>
      </c>
      <c r="F1935" s="15" t="s">
        <v>9</v>
      </c>
      <c r="G1935" s="15" t="s">
        <v>9</v>
      </c>
      <c r="H1935" s="15" t="s">
        <v>19</v>
      </c>
      <c r="I1935" s="15">
        <v>1</v>
      </c>
      <c r="J1935" s="16" t="s">
        <v>9</v>
      </c>
    </row>
    <row r="1936" spans="1:10" x14ac:dyDescent="0.3">
      <c r="A1936" s="11" t="s">
        <v>1945</v>
      </c>
      <c r="B1936" s="12">
        <v>17.29</v>
      </c>
      <c r="C1936" s="12" t="str" cm="1">
        <f t="array" ref="C1936">_xlfn.IFS(Medical_Examinations!$B1936&gt;=30,"Obesity",Medical_Examinations!$B1936&gt;=25,"Overweight",Medical_Examinations!$B1936&gt;=18.5,"Normal Weight",TRUE,"Underweight")</f>
        <v>Underweight</v>
      </c>
      <c r="D1936" s="12">
        <v>4.9800000000000004</v>
      </c>
      <c r="E1936" s="12" t="str" cm="1">
        <f t="array" ref="E1936">_xlfn.IFS(Medical_Examinations!$D1936&gt;6.5,"Diabetes",Medical_Examinations!$D1936&gt;5.7,"Prediabetes",TRUE,"Normal")</f>
        <v>Normal</v>
      </c>
      <c r="F1936" s="12" t="s">
        <v>9</v>
      </c>
      <c r="G1936" s="12" t="s">
        <v>9</v>
      </c>
      <c r="H1936" s="12" t="s">
        <v>9</v>
      </c>
      <c r="I1936" s="12">
        <v>0</v>
      </c>
      <c r="J1936" s="13" t="s">
        <v>9</v>
      </c>
    </row>
    <row r="1937" spans="1:10" x14ac:dyDescent="0.3">
      <c r="A1937" s="14" t="s">
        <v>1946</v>
      </c>
      <c r="B1937" s="15">
        <v>18.170000000000002</v>
      </c>
      <c r="C1937" s="15" t="str" cm="1">
        <f t="array" ref="C1937">_xlfn.IFS(Medical_Examinations!$B1937&gt;=30,"Obesity",Medical_Examinations!$B1937&gt;=25,"Overweight",Medical_Examinations!$B1937&gt;=18.5,"Normal Weight",TRUE,"Underweight")</f>
        <v>Underweight</v>
      </c>
      <c r="D1937" s="15">
        <v>6.91</v>
      </c>
      <c r="E1937" s="15" t="str" cm="1">
        <f t="array" ref="E1937">_xlfn.IFS(Medical_Examinations!$D1937&gt;6.5,"Diabetes",Medical_Examinations!$D1937&gt;5.7,"Prediabetes",TRUE,"Normal")</f>
        <v>Diabetes</v>
      </c>
      <c r="F1937" s="15" t="s">
        <v>10</v>
      </c>
      <c r="G1937" s="15" t="s">
        <v>9</v>
      </c>
      <c r="H1937" s="15" t="s">
        <v>9</v>
      </c>
      <c r="I1937" s="15">
        <v>1</v>
      </c>
      <c r="J1937" s="16" t="s">
        <v>9</v>
      </c>
    </row>
    <row r="1938" spans="1:10" x14ac:dyDescent="0.3">
      <c r="A1938" s="11" t="s">
        <v>1947</v>
      </c>
      <c r="B1938" s="12">
        <v>32.54</v>
      </c>
      <c r="C1938" s="12" t="str" cm="1">
        <f t="array" ref="C1938">_xlfn.IFS(Medical_Examinations!$B1938&gt;=30,"Obesity",Medical_Examinations!$B1938&gt;=25,"Overweight",Medical_Examinations!$B1938&gt;=18.5,"Normal Weight",TRUE,"Underweight")</f>
        <v>Obesity</v>
      </c>
      <c r="D1938" s="12">
        <v>6.38</v>
      </c>
      <c r="E1938" s="12" t="str" cm="1">
        <f t="array" ref="E1938">_xlfn.IFS(Medical_Examinations!$D1938&gt;6.5,"Diabetes",Medical_Examinations!$D1938&gt;5.7,"Prediabetes",TRUE,"Normal")</f>
        <v>Prediabetes</v>
      </c>
      <c r="F1938" s="12" t="s">
        <v>9</v>
      </c>
      <c r="G1938" s="12" t="s">
        <v>10</v>
      </c>
      <c r="H1938" s="12" t="s">
        <v>9</v>
      </c>
      <c r="I1938" s="12">
        <v>1</v>
      </c>
      <c r="J1938" s="13" t="s">
        <v>9</v>
      </c>
    </row>
    <row r="1939" spans="1:10" x14ac:dyDescent="0.3">
      <c r="A1939" s="14" t="s">
        <v>1948</v>
      </c>
      <c r="B1939" s="15">
        <v>30.25</v>
      </c>
      <c r="C1939" s="15" t="str" cm="1">
        <f t="array" ref="C1939">_xlfn.IFS(Medical_Examinations!$B1939&gt;=30,"Obesity",Medical_Examinations!$B1939&gt;=25,"Overweight",Medical_Examinations!$B1939&gt;=18.5,"Normal Weight",TRUE,"Underweight")</f>
        <v>Obesity</v>
      </c>
      <c r="D1939" s="15">
        <v>4.7699999999999996</v>
      </c>
      <c r="E1939" s="15" t="str" cm="1">
        <f t="array" ref="E1939">_xlfn.IFS(Medical_Examinations!$D1939&gt;6.5,"Diabetes",Medical_Examinations!$D1939&gt;5.7,"Prediabetes",TRUE,"Normal")</f>
        <v>Normal</v>
      </c>
      <c r="F1939" s="15" t="s">
        <v>9</v>
      </c>
      <c r="G1939" s="15" t="s">
        <v>9</v>
      </c>
      <c r="H1939" s="15" t="s">
        <v>9</v>
      </c>
      <c r="I1939" s="15">
        <v>0</v>
      </c>
      <c r="J1939" s="16" t="s">
        <v>9</v>
      </c>
    </row>
    <row r="1940" spans="1:10" x14ac:dyDescent="0.3">
      <c r="A1940" s="11" t="s">
        <v>1949</v>
      </c>
      <c r="B1940" s="12">
        <v>19.59</v>
      </c>
      <c r="C1940" s="12" t="str" cm="1">
        <f t="array" ref="C1940">_xlfn.IFS(Medical_Examinations!$B1940&gt;=30,"Obesity",Medical_Examinations!$B1940&gt;=25,"Overweight",Medical_Examinations!$B1940&gt;=18.5,"Normal Weight",TRUE,"Underweight")</f>
        <v>Normal Weight</v>
      </c>
      <c r="D1940" s="12">
        <v>6.04</v>
      </c>
      <c r="E1940" s="12" t="str" cm="1">
        <f t="array" ref="E1940">_xlfn.IFS(Medical_Examinations!$D1940&gt;6.5,"Diabetes",Medical_Examinations!$D1940&gt;5.7,"Prediabetes",TRUE,"Normal")</f>
        <v>Prediabetes</v>
      </c>
      <c r="F1940" s="12" t="s">
        <v>10</v>
      </c>
      <c r="G1940" s="12" t="s">
        <v>9</v>
      </c>
      <c r="H1940" s="12" t="s">
        <v>9</v>
      </c>
      <c r="I1940" s="12">
        <v>1</v>
      </c>
      <c r="J1940" s="13" t="s">
        <v>9</v>
      </c>
    </row>
    <row r="1941" spans="1:10" x14ac:dyDescent="0.3">
      <c r="A1941" s="14" t="s">
        <v>1950</v>
      </c>
      <c r="B1941" s="15">
        <v>45.9</v>
      </c>
      <c r="C1941" s="15" t="str" cm="1">
        <f t="array" ref="C1941">_xlfn.IFS(Medical_Examinations!$B1941&gt;=30,"Obesity",Medical_Examinations!$B1941&gt;=25,"Overweight",Medical_Examinations!$B1941&gt;=18.5,"Normal Weight",TRUE,"Underweight")</f>
        <v>Obesity</v>
      </c>
      <c r="D1941" s="15">
        <v>4.3</v>
      </c>
      <c r="E1941" s="15" t="str" cm="1">
        <f t="array" ref="E1941">_xlfn.IFS(Medical_Examinations!$D1941&gt;6.5,"Diabetes",Medical_Examinations!$D1941&gt;5.7,"Prediabetes",TRUE,"Normal")</f>
        <v>Normal</v>
      </c>
      <c r="F1941" s="15" t="s">
        <v>10</v>
      </c>
      <c r="G1941" s="15" t="s">
        <v>9</v>
      </c>
      <c r="H1941" s="15" t="s">
        <v>9</v>
      </c>
      <c r="I1941" s="15">
        <v>1</v>
      </c>
      <c r="J1941" s="16" t="s">
        <v>9</v>
      </c>
    </row>
    <row r="1942" spans="1:10" x14ac:dyDescent="0.3">
      <c r="A1942" s="11" t="s">
        <v>1951</v>
      </c>
      <c r="B1942" s="12">
        <v>17.059999999999999</v>
      </c>
      <c r="C1942" s="12" t="str" cm="1">
        <f t="array" ref="C1942">_xlfn.IFS(Medical_Examinations!$B1942&gt;=30,"Obesity",Medical_Examinations!$B1942&gt;=25,"Overweight",Medical_Examinations!$B1942&gt;=18.5,"Normal Weight",TRUE,"Underweight")</f>
        <v>Underweight</v>
      </c>
      <c r="D1942" s="12">
        <v>8.75</v>
      </c>
      <c r="E1942" s="12" t="str" cm="1">
        <f t="array" ref="E1942">_xlfn.IFS(Medical_Examinations!$D1942&gt;6.5,"Diabetes",Medical_Examinations!$D1942&gt;5.7,"Prediabetes",TRUE,"Normal")</f>
        <v>Diabetes</v>
      </c>
      <c r="F1942" s="12" t="s">
        <v>10</v>
      </c>
      <c r="G1942" s="12" t="s">
        <v>9</v>
      </c>
      <c r="H1942" s="12" t="s">
        <v>9</v>
      </c>
      <c r="I1942" s="12">
        <v>0</v>
      </c>
      <c r="J1942" s="13" t="s">
        <v>9</v>
      </c>
    </row>
    <row r="1943" spans="1:10" x14ac:dyDescent="0.3">
      <c r="A1943" s="14" t="s">
        <v>1952</v>
      </c>
      <c r="B1943" s="15">
        <v>32.07</v>
      </c>
      <c r="C1943" s="15" t="str" cm="1">
        <f t="array" ref="C1943">_xlfn.IFS(Medical_Examinations!$B1943&gt;=30,"Obesity",Medical_Examinations!$B1943&gt;=25,"Overweight",Medical_Examinations!$B1943&gt;=18.5,"Normal Weight",TRUE,"Underweight")</f>
        <v>Obesity</v>
      </c>
      <c r="D1943" s="15">
        <v>5.25</v>
      </c>
      <c r="E1943" s="15" t="str" cm="1">
        <f t="array" ref="E1943">_xlfn.IFS(Medical_Examinations!$D1943&gt;6.5,"Diabetes",Medical_Examinations!$D1943&gt;5.7,"Prediabetes",TRUE,"Normal")</f>
        <v>Normal</v>
      </c>
      <c r="F1943" s="15" t="s">
        <v>9</v>
      </c>
      <c r="G1943" s="15" t="s">
        <v>9</v>
      </c>
      <c r="H1943" s="15" t="s">
        <v>19</v>
      </c>
      <c r="I1943" s="15">
        <v>1</v>
      </c>
      <c r="J1943" s="16" t="s">
        <v>9</v>
      </c>
    </row>
    <row r="1944" spans="1:10" x14ac:dyDescent="0.3">
      <c r="A1944" s="11" t="s">
        <v>1953</v>
      </c>
      <c r="B1944" s="12">
        <v>16.5</v>
      </c>
      <c r="C1944" s="12" t="str" cm="1">
        <f t="array" ref="C1944">_xlfn.IFS(Medical_Examinations!$B1944&gt;=30,"Obesity",Medical_Examinations!$B1944&gt;=25,"Overweight",Medical_Examinations!$B1944&gt;=18.5,"Normal Weight",TRUE,"Underweight")</f>
        <v>Underweight</v>
      </c>
      <c r="D1944" s="12">
        <v>5.03</v>
      </c>
      <c r="E1944" s="12" t="str" cm="1">
        <f t="array" ref="E1944">_xlfn.IFS(Medical_Examinations!$D1944&gt;6.5,"Diabetes",Medical_Examinations!$D1944&gt;5.7,"Prediabetes",TRUE,"Normal")</f>
        <v>Normal</v>
      </c>
      <c r="F1944" s="12" t="s">
        <v>9</v>
      </c>
      <c r="G1944" s="12" t="s">
        <v>9</v>
      </c>
      <c r="H1944" s="12" t="s">
        <v>9</v>
      </c>
      <c r="I1944" s="12">
        <v>1</v>
      </c>
      <c r="J1944" s="13" t="s">
        <v>9</v>
      </c>
    </row>
    <row r="1945" spans="1:10" x14ac:dyDescent="0.3">
      <c r="A1945" s="14" t="s">
        <v>1954</v>
      </c>
      <c r="B1945" s="15">
        <v>31.4</v>
      </c>
      <c r="C1945" s="15" t="str" cm="1">
        <f t="array" ref="C1945">_xlfn.IFS(Medical_Examinations!$B1945&gt;=30,"Obesity",Medical_Examinations!$B1945&gt;=25,"Overweight",Medical_Examinations!$B1945&gt;=18.5,"Normal Weight",TRUE,"Underweight")</f>
        <v>Obesity</v>
      </c>
      <c r="D1945" s="15">
        <v>5.88</v>
      </c>
      <c r="E1945" s="15" t="str" cm="1">
        <f t="array" ref="E1945">_xlfn.IFS(Medical_Examinations!$D1945&gt;6.5,"Diabetes",Medical_Examinations!$D1945&gt;5.7,"Prediabetes",TRUE,"Normal")</f>
        <v>Prediabetes</v>
      </c>
      <c r="F1945" s="15" t="s">
        <v>9</v>
      </c>
      <c r="G1945" s="15" t="s">
        <v>9</v>
      </c>
      <c r="H1945" s="15" t="s">
        <v>9</v>
      </c>
      <c r="I1945" s="15">
        <v>1</v>
      </c>
      <c r="J1945" s="16" t="s">
        <v>9</v>
      </c>
    </row>
    <row r="1946" spans="1:10" x14ac:dyDescent="0.3">
      <c r="A1946" s="11" t="s">
        <v>1955</v>
      </c>
      <c r="B1946" s="12">
        <v>20.36</v>
      </c>
      <c r="C1946" s="12" t="str" cm="1">
        <f t="array" ref="C1946">_xlfn.IFS(Medical_Examinations!$B1946&gt;=30,"Obesity",Medical_Examinations!$B1946&gt;=25,"Overweight",Medical_Examinations!$B1946&gt;=18.5,"Normal Weight",TRUE,"Underweight")</f>
        <v>Normal Weight</v>
      </c>
      <c r="D1946" s="12">
        <v>4.49</v>
      </c>
      <c r="E1946" s="12" t="str" cm="1">
        <f t="array" ref="E1946">_xlfn.IFS(Medical_Examinations!$D1946&gt;6.5,"Diabetes",Medical_Examinations!$D1946&gt;5.7,"Prediabetes",TRUE,"Normal")</f>
        <v>Normal</v>
      </c>
      <c r="F1946" s="12" t="s">
        <v>9</v>
      </c>
      <c r="G1946" s="12" t="s">
        <v>9</v>
      </c>
      <c r="H1946" s="12" t="s">
        <v>9</v>
      </c>
      <c r="I1946" s="12">
        <v>0</v>
      </c>
      <c r="J1946" s="13" t="s">
        <v>9</v>
      </c>
    </row>
    <row r="1947" spans="1:10" x14ac:dyDescent="0.3">
      <c r="A1947" s="14" t="s">
        <v>1956</v>
      </c>
      <c r="B1947" s="15">
        <v>25.46</v>
      </c>
      <c r="C1947" s="15" t="str" cm="1">
        <f t="array" ref="C1947">_xlfn.IFS(Medical_Examinations!$B1947&gt;=30,"Obesity",Medical_Examinations!$B1947&gt;=25,"Overweight",Medical_Examinations!$B1947&gt;=18.5,"Normal Weight",TRUE,"Underweight")</f>
        <v>Overweight</v>
      </c>
      <c r="D1947" s="15">
        <v>4.1399999999999997</v>
      </c>
      <c r="E1947" s="15" t="str" cm="1">
        <f t="array" ref="E1947">_xlfn.IFS(Medical_Examinations!$D1947&gt;6.5,"Diabetes",Medical_Examinations!$D1947&gt;5.7,"Prediabetes",TRUE,"Normal")</f>
        <v>Normal</v>
      </c>
      <c r="F1947" s="15" t="s">
        <v>9</v>
      </c>
      <c r="G1947" s="15" t="s">
        <v>9</v>
      </c>
      <c r="H1947" s="15" t="s">
        <v>9</v>
      </c>
      <c r="I1947" s="15">
        <v>1</v>
      </c>
      <c r="J1947" s="16" t="s">
        <v>9</v>
      </c>
    </row>
    <row r="1948" spans="1:10" x14ac:dyDescent="0.3">
      <c r="A1948" s="11" t="s">
        <v>1957</v>
      </c>
      <c r="B1948" s="12">
        <v>17.09</v>
      </c>
      <c r="C1948" s="12" t="str" cm="1">
        <f t="array" ref="C1948">_xlfn.IFS(Medical_Examinations!$B1948&gt;=30,"Obesity",Medical_Examinations!$B1948&gt;=25,"Overweight",Medical_Examinations!$B1948&gt;=18.5,"Normal Weight",TRUE,"Underweight")</f>
        <v>Underweight</v>
      </c>
      <c r="D1948" s="12">
        <v>5.8</v>
      </c>
      <c r="E1948" s="12" t="str" cm="1">
        <f t="array" ref="E1948">_xlfn.IFS(Medical_Examinations!$D1948&gt;6.5,"Diabetes",Medical_Examinations!$D1948&gt;5.7,"Prediabetes",TRUE,"Normal")</f>
        <v>Prediabetes</v>
      </c>
      <c r="F1948" s="12" t="s">
        <v>10</v>
      </c>
      <c r="G1948" s="12" t="s">
        <v>9</v>
      </c>
      <c r="H1948" s="12" t="s">
        <v>9</v>
      </c>
      <c r="I1948" s="12">
        <v>0</v>
      </c>
      <c r="J1948" s="13" t="s">
        <v>9</v>
      </c>
    </row>
    <row r="1949" spans="1:10" x14ac:dyDescent="0.3">
      <c r="A1949" s="14" t="s">
        <v>1958</v>
      </c>
      <c r="B1949" s="15">
        <v>20.83</v>
      </c>
      <c r="C1949" s="15" t="str" cm="1">
        <f t="array" ref="C1949">_xlfn.IFS(Medical_Examinations!$B1949&gt;=30,"Obesity",Medical_Examinations!$B1949&gt;=25,"Overweight",Medical_Examinations!$B1949&gt;=18.5,"Normal Weight",TRUE,"Underweight")</f>
        <v>Normal Weight</v>
      </c>
      <c r="D1949" s="15">
        <v>5.12</v>
      </c>
      <c r="E1949" s="15" t="str" cm="1">
        <f t="array" ref="E1949">_xlfn.IFS(Medical_Examinations!$D1949&gt;6.5,"Diabetes",Medical_Examinations!$D1949&gt;5.7,"Prediabetes",TRUE,"Normal")</f>
        <v>Normal</v>
      </c>
      <c r="F1949" s="15" t="s">
        <v>9</v>
      </c>
      <c r="G1949" s="15" t="s">
        <v>9</v>
      </c>
      <c r="H1949" s="15" t="s">
        <v>9</v>
      </c>
      <c r="I1949" s="15">
        <v>0</v>
      </c>
      <c r="J1949" s="16" t="s">
        <v>9</v>
      </c>
    </row>
    <row r="1950" spans="1:10" x14ac:dyDescent="0.3">
      <c r="A1950" s="11" t="s">
        <v>1959</v>
      </c>
      <c r="B1950" s="12">
        <v>18.920000000000002</v>
      </c>
      <c r="C1950" s="12" t="str" cm="1">
        <f t="array" ref="C1950">_xlfn.IFS(Medical_Examinations!$B1950&gt;=30,"Obesity",Medical_Examinations!$B1950&gt;=25,"Overweight",Medical_Examinations!$B1950&gt;=18.5,"Normal Weight",TRUE,"Underweight")</f>
        <v>Normal Weight</v>
      </c>
      <c r="D1950" s="12">
        <v>5.98</v>
      </c>
      <c r="E1950" s="12" t="str" cm="1">
        <f t="array" ref="E1950">_xlfn.IFS(Medical_Examinations!$D1950&gt;6.5,"Diabetes",Medical_Examinations!$D1950&gt;5.7,"Prediabetes",TRUE,"Normal")</f>
        <v>Prediabetes</v>
      </c>
      <c r="F1950" s="12" t="s">
        <v>10</v>
      </c>
      <c r="G1950" s="12" t="s">
        <v>9</v>
      </c>
      <c r="H1950" s="12" t="s">
        <v>9</v>
      </c>
      <c r="I1950" s="12">
        <v>1</v>
      </c>
      <c r="J1950" s="13" t="s">
        <v>9</v>
      </c>
    </row>
    <row r="1951" spans="1:10" x14ac:dyDescent="0.3">
      <c r="A1951" s="14" t="s">
        <v>1960</v>
      </c>
      <c r="B1951" s="15">
        <v>37.1</v>
      </c>
      <c r="C1951" s="15" t="str" cm="1">
        <f t="array" ref="C1951">_xlfn.IFS(Medical_Examinations!$B1951&gt;=30,"Obesity",Medical_Examinations!$B1951&gt;=25,"Overweight",Medical_Examinations!$B1951&gt;=18.5,"Normal Weight",TRUE,"Underweight")</f>
        <v>Obesity</v>
      </c>
      <c r="D1951" s="15">
        <v>5.46</v>
      </c>
      <c r="E1951" s="15" t="str" cm="1">
        <f t="array" ref="E1951">_xlfn.IFS(Medical_Examinations!$D1951&gt;6.5,"Diabetes",Medical_Examinations!$D1951&gt;5.7,"Prediabetes",TRUE,"Normal")</f>
        <v>Normal</v>
      </c>
      <c r="F1951" s="15" t="s">
        <v>9</v>
      </c>
      <c r="G1951" s="15" t="s">
        <v>9</v>
      </c>
      <c r="H1951" s="15" t="s">
        <v>9</v>
      </c>
      <c r="I1951" s="15">
        <v>0</v>
      </c>
      <c r="J1951" s="16" t="s">
        <v>9</v>
      </c>
    </row>
    <row r="1952" spans="1:10" x14ac:dyDescent="0.3">
      <c r="A1952" s="11" t="s">
        <v>1961</v>
      </c>
      <c r="B1952" s="12">
        <v>22.515000000000001</v>
      </c>
      <c r="C1952" s="12" t="str" cm="1">
        <f t="array" ref="C1952">_xlfn.IFS(Medical_Examinations!$B1952&gt;=30,"Obesity",Medical_Examinations!$B1952&gt;=25,"Overweight",Medical_Examinations!$B1952&gt;=18.5,"Normal Weight",TRUE,"Underweight")</f>
        <v>Normal Weight</v>
      </c>
      <c r="D1952" s="12">
        <v>4.91</v>
      </c>
      <c r="E1952" s="12" t="str" cm="1">
        <f t="array" ref="E1952">_xlfn.IFS(Medical_Examinations!$D1952&gt;6.5,"Diabetes",Medical_Examinations!$D1952&gt;5.7,"Prediabetes",TRUE,"Normal")</f>
        <v>Normal</v>
      </c>
      <c r="F1952" s="12" t="s">
        <v>10</v>
      </c>
      <c r="G1952" s="12" t="s">
        <v>9</v>
      </c>
      <c r="H1952" s="12" t="s">
        <v>19</v>
      </c>
      <c r="I1952" s="12">
        <v>1</v>
      </c>
      <c r="J1952" s="13" t="s">
        <v>9</v>
      </c>
    </row>
    <row r="1953" spans="1:10" x14ac:dyDescent="0.3">
      <c r="A1953" s="14" t="s">
        <v>1962</v>
      </c>
      <c r="B1953" s="15">
        <v>32.700000000000003</v>
      </c>
      <c r="C1953" s="15" t="str" cm="1">
        <f t="array" ref="C1953">_xlfn.IFS(Medical_Examinations!$B1953&gt;=30,"Obesity",Medical_Examinations!$B1953&gt;=25,"Overweight",Medical_Examinations!$B1953&gt;=18.5,"Normal Weight",TRUE,"Underweight")</f>
        <v>Obesity</v>
      </c>
      <c r="D1953" s="15">
        <v>4.66</v>
      </c>
      <c r="E1953" s="15" t="str" cm="1">
        <f t="array" ref="E1953">_xlfn.IFS(Medical_Examinations!$D1953&gt;6.5,"Diabetes",Medical_Examinations!$D1953&gt;5.7,"Prediabetes",TRUE,"Normal")</f>
        <v>Normal</v>
      </c>
      <c r="F1953" s="15" t="s">
        <v>9</v>
      </c>
      <c r="G1953" s="15" t="s">
        <v>9</v>
      </c>
      <c r="H1953" s="15" t="s">
        <v>9</v>
      </c>
      <c r="I1953" s="15">
        <v>0</v>
      </c>
      <c r="J1953" s="16" t="s">
        <v>9</v>
      </c>
    </row>
    <row r="1954" spans="1:10" x14ac:dyDescent="0.3">
      <c r="A1954" s="11" t="s">
        <v>1963</v>
      </c>
      <c r="B1954" s="12">
        <v>17.75</v>
      </c>
      <c r="C1954" s="12" t="str" cm="1">
        <f t="array" ref="C1954">_xlfn.IFS(Medical_Examinations!$B1954&gt;=30,"Obesity",Medical_Examinations!$B1954&gt;=25,"Overweight",Medical_Examinations!$B1954&gt;=18.5,"Normal Weight",TRUE,"Underweight")</f>
        <v>Underweight</v>
      </c>
      <c r="D1954" s="12">
        <v>6.8</v>
      </c>
      <c r="E1954" s="12" t="str" cm="1">
        <f t="array" ref="E1954">_xlfn.IFS(Medical_Examinations!$D1954&gt;6.5,"Diabetes",Medical_Examinations!$D1954&gt;5.7,"Prediabetes",TRUE,"Normal")</f>
        <v>Diabetes</v>
      </c>
      <c r="F1954" s="12" t="s">
        <v>10</v>
      </c>
      <c r="G1954" s="12" t="s">
        <v>9</v>
      </c>
      <c r="H1954" s="12" t="s">
        <v>9</v>
      </c>
      <c r="I1954" s="12">
        <v>1</v>
      </c>
      <c r="J1954" s="13" t="s">
        <v>9</v>
      </c>
    </row>
    <row r="1955" spans="1:10" x14ac:dyDescent="0.3">
      <c r="A1955" s="14" t="s">
        <v>1964</v>
      </c>
      <c r="B1955" s="15">
        <v>33.630000000000003</v>
      </c>
      <c r="C1955" s="15" t="str" cm="1">
        <f t="array" ref="C1955">_xlfn.IFS(Medical_Examinations!$B1955&gt;=30,"Obesity",Medical_Examinations!$B1955&gt;=25,"Overweight",Medical_Examinations!$B1955&gt;=18.5,"Normal Weight",TRUE,"Underweight")</f>
        <v>Obesity</v>
      </c>
      <c r="D1955" s="15">
        <v>4.47</v>
      </c>
      <c r="E1955" s="15" t="str" cm="1">
        <f t="array" ref="E1955">_xlfn.IFS(Medical_Examinations!$D1955&gt;6.5,"Diabetes",Medical_Examinations!$D1955&gt;5.7,"Prediabetes",TRUE,"Normal")</f>
        <v>Normal</v>
      </c>
      <c r="F1955" s="15" t="s">
        <v>10</v>
      </c>
      <c r="G1955" s="15" t="s">
        <v>9</v>
      </c>
      <c r="H1955" s="15" t="s">
        <v>9</v>
      </c>
      <c r="I1955" s="15">
        <v>0</v>
      </c>
      <c r="J1955" s="16" t="s">
        <v>9</v>
      </c>
    </row>
    <row r="1956" spans="1:10" x14ac:dyDescent="0.3">
      <c r="A1956" s="11" t="s">
        <v>1965</v>
      </c>
      <c r="B1956" s="12">
        <v>34.799999999999997</v>
      </c>
      <c r="C1956" s="12" t="str" cm="1">
        <f t="array" ref="C1956">_xlfn.IFS(Medical_Examinations!$B1956&gt;=30,"Obesity",Medical_Examinations!$B1956&gt;=25,"Overweight",Medical_Examinations!$B1956&gt;=18.5,"Normal Weight",TRUE,"Underweight")</f>
        <v>Obesity</v>
      </c>
      <c r="D1956" s="12">
        <v>4.08</v>
      </c>
      <c r="E1956" s="12" t="str" cm="1">
        <f t="array" ref="E1956">_xlfn.IFS(Medical_Examinations!$D1956&gt;6.5,"Diabetes",Medical_Examinations!$D1956&gt;5.7,"Prediabetes",TRUE,"Normal")</f>
        <v>Normal</v>
      </c>
      <c r="F1956" s="12" t="s">
        <v>10</v>
      </c>
      <c r="G1956" s="12" t="s">
        <v>9</v>
      </c>
      <c r="H1956" s="12" t="s">
        <v>9</v>
      </c>
      <c r="I1956" s="12">
        <v>1</v>
      </c>
      <c r="J1956" s="13" t="s">
        <v>9</v>
      </c>
    </row>
    <row r="1957" spans="1:10" x14ac:dyDescent="0.3">
      <c r="A1957" s="14" t="s">
        <v>1966</v>
      </c>
      <c r="B1957" s="15">
        <v>16.809999999999999</v>
      </c>
      <c r="C1957" s="15" t="str" cm="1">
        <f t="array" ref="C1957">_xlfn.IFS(Medical_Examinations!$B1957&gt;=30,"Obesity",Medical_Examinations!$B1957&gt;=25,"Overweight",Medical_Examinations!$B1957&gt;=18.5,"Normal Weight",TRUE,"Underweight")</f>
        <v>Underweight</v>
      </c>
      <c r="D1957" s="15">
        <v>5.51</v>
      </c>
      <c r="E1957" s="15" t="str" cm="1">
        <f t="array" ref="E1957">_xlfn.IFS(Medical_Examinations!$D1957&gt;6.5,"Diabetes",Medical_Examinations!$D1957&gt;5.7,"Prediabetes",TRUE,"Normal")</f>
        <v>Normal</v>
      </c>
      <c r="F1957" s="15" t="s">
        <v>10</v>
      </c>
      <c r="G1957" s="15" t="s">
        <v>9</v>
      </c>
      <c r="H1957" s="15" t="s">
        <v>9</v>
      </c>
      <c r="I1957" s="15">
        <v>1</v>
      </c>
      <c r="J1957" s="16" t="s">
        <v>9</v>
      </c>
    </row>
    <row r="1958" spans="1:10" x14ac:dyDescent="0.3">
      <c r="A1958" s="11" t="s">
        <v>1967</v>
      </c>
      <c r="B1958" s="12">
        <v>16.690000000000001</v>
      </c>
      <c r="C1958" s="12" t="str" cm="1">
        <f t="array" ref="C1958">_xlfn.IFS(Medical_Examinations!$B1958&gt;=30,"Obesity",Medical_Examinations!$B1958&gt;=25,"Overweight",Medical_Examinations!$B1958&gt;=18.5,"Normal Weight",TRUE,"Underweight")</f>
        <v>Underweight</v>
      </c>
      <c r="D1958" s="12">
        <v>8.4</v>
      </c>
      <c r="E1958" s="12" t="str" cm="1">
        <f t="array" ref="E1958">_xlfn.IFS(Medical_Examinations!$D1958&gt;6.5,"Diabetes",Medical_Examinations!$D1958&gt;5.7,"Prediabetes",TRUE,"Normal")</f>
        <v>Diabetes</v>
      </c>
      <c r="F1958" s="12" t="s">
        <v>10</v>
      </c>
      <c r="G1958" s="12" t="s">
        <v>9</v>
      </c>
      <c r="H1958" s="12" t="s">
        <v>9</v>
      </c>
      <c r="I1958" s="12">
        <v>0</v>
      </c>
      <c r="J1958" s="13" t="s">
        <v>9</v>
      </c>
    </row>
    <row r="1959" spans="1:10" x14ac:dyDescent="0.3">
      <c r="A1959" s="14" t="s">
        <v>1968</v>
      </c>
      <c r="B1959" s="15">
        <v>23.21</v>
      </c>
      <c r="C1959" s="15" t="str" cm="1">
        <f t="array" ref="C1959">_xlfn.IFS(Medical_Examinations!$B1959&gt;=30,"Obesity",Medical_Examinations!$B1959&gt;=25,"Overweight",Medical_Examinations!$B1959&gt;=18.5,"Normal Weight",TRUE,"Underweight")</f>
        <v>Normal Weight</v>
      </c>
      <c r="D1959" s="15">
        <v>5.14</v>
      </c>
      <c r="E1959" s="15" t="str" cm="1">
        <f t="array" ref="E1959">_xlfn.IFS(Medical_Examinations!$D1959&gt;6.5,"Diabetes",Medical_Examinations!$D1959&gt;5.7,"Prediabetes",TRUE,"Normal")</f>
        <v>Normal</v>
      </c>
      <c r="F1959" s="15" t="s">
        <v>10</v>
      </c>
      <c r="G1959" s="15" t="s">
        <v>9</v>
      </c>
      <c r="H1959" s="15" t="s">
        <v>9</v>
      </c>
      <c r="I1959" s="15">
        <v>1</v>
      </c>
      <c r="J1959" s="16" t="s">
        <v>9</v>
      </c>
    </row>
    <row r="1960" spans="1:10" x14ac:dyDescent="0.3">
      <c r="A1960" s="11" t="s">
        <v>1969</v>
      </c>
      <c r="B1960" s="12">
        <v>25.175000000000001</v>
      </c>
      <c r="C1960" s="12" t="str" cm="1">
        <f t="array" ref="C1960">_xlfn.IFS(Medical_Examinations!$B1960&gt;=30,"Obesity",Medical_Examinations!$B1960&gt;=25,"Overweight",Medical_Examinations!$B1960&gt;=18.5,"Normal Weight",TRUE,"Underweight")</f>
        <v>Overweight</v>
      </c>
      <c r="D1960" s="12">
        <v>5.21</v>
      </c>
      <c r="E1960" s="12" t="str" cm="1">
        <f t="array" ref="E1960">_xlfn.IFS(Medical_Examinations!$D1960&gt;6.5,"Diabetes",Medical_Examinations!$D1960&gt;5.7,"Prediabetes",TRUE,"Normal")</f>
        <v>Normal</v>
      </c>
      <c r="F1960" s="12" t="s">
        <v>10</v>
      </c>
      <c r="G1960" s="12" t="s">
        <v>9</v>
      </c>
      <c r="H1960" s="12" t="s">
        <v>9</v>
      </c>
      <c r="I1960" s="12">
        <v>1</v>
      </c>
      <c r="J1960" s="13" t="s">
        <v>9</v>
      </c>
    </row>
    <row r="1961" spans="1:10" x14ac:dyDescent="0.3">
      <c r="A1961" s="14" t="s">
        <v>1970</v>
      </c>
      <c r="B1961" s="15">
        <v>34.770000000000003</v>
      </c>
      <c r="C1961" s="15" t="str" cm="1">
        <f t="array" ref="C1961">_xlfn.IFS(Medical_Examinations!$B1961&gt;=30,"Obesity",Medical_Examinations!$B1961&gt;=25,"Overweight",Medical_Examinations!$B1961&gt;=18.5,"Normal Weight",TRUE,"Underweight")</f>
        <v>Obesity</v>
      </c>
      <c r="D1961" s="15">
        <v>6.23</v>
      </c>
      <c r="E1961" s="15" t="str" cm="1">
        <f t="array" ref="E1961">_xlfn.IFS(Medical_Examinations!$D1961&gt;6.5,"Diabetes",Medical_Examinations!$D1961&gt;5.7,"Prediabetes",TRUE,"Normal")</f>
        <v>Prediabetes</v>
      </c>
      <c r="F1961" s="15" t="s">
        <v>9</v>
      </c>
      <c r="G1961" s="15" t="s">
        <v>9</v>
      </c>
      <c r="H1961" s="15" t="s">
        <v>9</v>
      </c>
      <c r="I1961" s="15">
        <v>0</v>
      </c>
      <c r="J1961" s="16" t="s">
        <v>9</v>
      </c>
    </row>
    <row r="1962" spans="1:10" x14ac:dyDescent="0.3">
      <c r="A1962" s="11" t="s">
        <v>1971</v>
      </c>
      <c r="B1962" s="12">
        <v>27.7</v>
      </c>
      <c r="C1962" s="12" t="str" cm="1">
        <f t="array" ref="C1962">_xlfn.IFS(Medical_Examinations!$B1962&gt;=30,"Obesity",Medical_Examinations!$B1962&gt;=25,"Overweight",Medical_Examinations!$B1962&gt;=18.5,"Normal Weight",TRUE,"Underweight")</f>
        <v>Overweight</v>
      </c>
      <c r="D1962" s="12">
        <v>5.6</v>
      </c>
      <c r="E1962" s="12" t="str" cm="1">
        <f t="array" ref="E1962">_xlfn.IFS(Medical_Examinations!$D1962&gt;6.5,"Diabetes",Medical_Examinations!$D1962&gt;5.7,"Prediabetes",TRUE,"Normal")</f>
        <v>Normal</v>
      </c>
      <c r="F1962" s="12" t="s">
        <v>9</v>
      </c>
      <c r="G1962" s="12" t="s">
        <v>9</v>
      </c>
      <c r="H1962" s="12" t="s">
        <v>9</v>
      </c>
      <c r="I1962" s="12">
        <v>1</v>
      </c>
      <c r="J1962" s="13" t="s">
        <v>9</v>
      </c>
    </row>
    <row r="1963" spans="1:10" x14ac:dyDescent="0.3">
      <c r="A1963" s="14" t="s">
        <v>1972</v>
      </c>
      <c r="B1963" s="15">
        <v>19.12</v>
      </c>
      <c r="C1963" s="15" t="str" cm="1">
        <f t="array" ref="C1963">_xlfn.IFS(Medical_Examinations!$B1963&gt;=30,"Obesity",Medical_Examinations!$B1963&gt;=25,"Overweight",Medical_Examinations!$B1963&gt;=18.5,"Normal Weight",TRUE,"Underweight")</f>
        <v>Normal Weight</v>
      </c>
      <c r="D1963" s="15">
        <v>4.72</v>
      </c>
      <c r="E1963" s="15" t="str" cm="1">
        <f t="array" ref="E1963">_xlfn.IFS(Medical_Examinations!$D1963&gt;6.5,"Diabetes",Medical_Examinations!$D1963&gt;5.7,"Prediabetes",TRUE,"Normal")</f>
        <v>Normal</v>
      </c>
      <c r="F1963" s="15" t="s">
        <v>10</v>
      </c>
      <c r="G1963" s="15" t="s">
        <v>9</v>
      </c>
      <c r="H1963" s="15" t="s">
        <v>9</v>
      </c>
      <c r="I1963" s="15">
        <v>1</v>
      </c>
      <c r="J1963" s="16" t="s">
        <v>9</v>
      </c>
    </row>
    <row r="1964" spans="1:10" x14ac:dyDescent="0.3">
      <c r="A1964" s="11" t="s">
        <v>1973</v>
      </c>
      <c r="B1964" s="12">
        <v>32.67</v>
      </c>
      <c r="C1964" s="12" t="str" cm="1">
        <f t="array" ref="C1964">_xlfn.IFS(Medical_Examinations!$B1964&gt;=30,"Obesity",Medical_Examinations!$B1964&gt;=25,"Overweight",Medical_Examinations!$B1964&gt;=18.5,"Normal Weight",TRUE,"Underweight")</f>
        <v>Obesity</v>
      </c>
      <c r="D1964" s="12">
        <v>4.67</v>
      </c>
      <c r="E1964" s="12" t="str" cm="1">
        <f t="array" ref="E1964">_xlfn.IFS(Medical_Examinations!$D1964&gt;6.5,"Diabetes",Medical_Examinations!$D1964&gt;5.7,"Prediabetes",TRUE,"Normal")</f>
        <v>Normal</v>
      </c>
      <c r="F1964" s="12" t="s">
        <v>9</v>
      </c>
      <c r="G1964" s="12" t="s">
        <v>9</v>
      </c>
      <c r="H1964" s="12" t="s">
        <v>19</v>
      </c>
      <c r="I1964" s="12">
        <v>1</v>
      </c>
      <c r="J1964" s="13" t="s">
        <v>9</v>
      </c>
    </row>
    <row r="1965" spans="1:10" x14ac:dyDescent="0.3">
      <c r="A1965" s="14" t="s">
        <v>1974</v>
      </c>
      <c r="B1965" s="15">
        <v>28.5</v>
      </c>
      <c r="C1965" s="15" t="str" cm="1">
        <f t="array" ref="C1965">_xlfn.IFS(Medical_Examinations!$B1965&gt;=30,"Obesity",Medical_Examinations!$B1965&gt;=25,"Overweight",Medical_Examinations!$B1965&gt;=18.5,"Normal Weight",TRUE,"Underweight")</f>
        <v>Overweight</v>
      </c>
      <c r="D1965" s="15">
        <v>6.11</v>
      </c>
      <c r="E1965" s="15" t="str" cm="1">
        <f t="array" ref="E1965">_xlfn.IFS(Medical_Examinations!$D1965&gt;6.5,"Diabetes",Medical_Examinations!$D1965&gt;5.7,"Prediabetes",TRUE,"Normal")</f>
        <v>Prediabetes</v>
      </c>
      <c r="F1965" s="15" t="s">
        <v>9</v>
      </c>
      <c r="G1965" s="15" t="s">
        <v>9</v>
      </c>
      <c r="H1965" s="15" t="s">
        <v>9</v>
      </c>
      <c r="I1965" s="15">
        <v>1</v>
      </c>
      <c r="J1965" s="16" t="s">
        <v>9</v>
      </c>
    </row>
    <row r="1966" spans="1:10" x14ac:dyDescent="0.3">
      <c r="A1966" s="11" t="s">
        <v>1975</v>
      </c>
      <c r="B1966" s="12">
        <v>39.270000000000003</v>
      </c>
      <c r="C1966" s="12" t="str" cm="1">
        <f t="array" ref="C1966">_xlfn.IFS(Medical_Examinations!$B1966&gt;=30,"Obesity",Medical_Examinations!$B1966&gt;=25,"Overweight",Medical_Examinations!$B1966&gt;=18.5,"Normal Weight",TRUE,"Underweight")</f>
        <v>Obesity</v>
      </c>
      <c r="D1966" s="12">
        <v>6.25</v>
      </c>
      <c r="E1966" s="12" t="str" cm="1">
        <f t="array" ref="E1966">_xlfn.IFS(Medical_Examinations!$D1966&gt;6.5,"Diabetes",Medical_Examinations!$D1966&gt;5.7,"Prediabetes",TRUE,"Normal")</f>
        <v>Prediabetes</v>
      </c>
      <c r="F1966" s="12" t="s">
        <v>9</v>
      </c>
      <c r="G1966" s="12" t="s">
        <v>9</v>
      </c>
      <c r="H1966" s="12" t="s">
        <v>9</v>
      </c>
      <c r="I1966" s="12">
        <v>0</v>
      </c>
      <c r="J1966" s="13" t="s">
        <v>9</v>
      </c>
    </row>
    <row r="1967" spans="1:10" x14ac:dyDescent="0.3">
      <c r="A1967" s="14" t="s">
        <v>1976</v>
      </c>
      <c r="B1967" s="15">
        <v>32.49</v>
      </c>
      <c r="C1967" s="15" t="str" cm="1">
        <f t="array" ref="C1967">_xlfn.IFS(Medical_Examinations!$B1967&gt;=30,"Obesity",Medical_Examinations!$B1967&gt;=25,"Overweight",Medical_Examinations!$B1967&gt;=18.5,"Normal Weight",TRUE,"Underweight")</f>
        <v>Obesity</v>
      </c>
      <c r="D1967" s="15">
        <v>4</v>
      </c>
      <c r="E1967" s="15" t="str" cm="1">
        <f t="array" ref="E1967">_xlfn.IFS(Medical_Examinations!$D1967&gt;6.5,"Diabetes",Medical_Examinations!$D1967&gt;5.7,"Prediabetes",TRUE,"Normal")</f>
        <v>Normal</v>
      </c>
      <c r="F1967" s="15" t="s">
        <v>10</v>
      </c>
      <c r="G1967" s="15" t="s">
        <v>9</v>
      </c>
      <c r="H1967" s="15" t="s">
        <v>9</v>
      </c>
      <c r="I1967" s="15">
        <v>0</v>
      </c>
      <c r="J1967" s="16" t="s">
        <v>9</v>
      </c>
    </row>
    <row r="1968" spans="1:10" x14ac:dyDescent="0.3">
      <c r="A1968" s="11" t="s">
        <v>1977</v>
      </c>
      <c r="B1968" s="12">
        <v>23.7</v>
      </c>
      <c r="C1968" s="12" t="str" cm="1">
        <f t="array" ref="C1968">_xlfn.IFS(Medical_Examinations!$B1968&gt;=30,"Obesity",Medical_Examinations!$B1968&gt;=25,"Overweight",Medical_Examinations!$B1968&gt;=18.5,"Normal Weight",TRUE,"Underweight")</f>
        <v>Normal Weight</v>
      </c>
      <c r="D1968" s="12">
        <v>5.55</v>
      </c>
      <c r="E1968" s="12" t="str" cm="1">
        <f t="array" ref="E1968">_xlfn.IFS(Medical_Examinations!$D1968&gt;6.5,"Diabetes",Medical_Examinations!$D1968&gt;5.7,"Prediabetes",TRUE,"Normal")</f>
        <v>Normal</v>
      </c>
      <c r="F1968" s="12" t="s">
        <v>10</v>
      </c>
      <c r="G1968" s="12" t="s">
        <v>9</v>
      </c>
      <c r="H1968" s="12" t="s">
        <v>9</v>
      </c>
      <c r="I1968" s="12">
        <v>0</v>
      </c>
      <c r="J1968" s="13" t="s">
        <v>9</v>
      </c>
    </row>
    <row r="1969" spans="1:10" x14ac:dyDescent="0.3">
      <c r="A1969" s="14" t="s">
        <v>1978</v>
      </c>
      <c r="B1969" s="15">
        <v>30.4</v>
      </c>
      <c r="C1969" s="15" t="str" cm="1">
        <f t="array" ref="C1969">_xlfn.IFS(Medical_Examinations!$B1969&gt;=30,"Obesity",Medical_Examinations!$B1969&gt;=25,"Overweight",Medical_Examinations!$B1969&gt;=18.5,"Normal Weight",TRUE,"Underweight")</f>
        <v>Obesity</v>
      </c>
      <c r="D1969" s="15">
        <v>5.95</v>
      </c>
      <c r="E1969" s="15" t="str" cm="1">
        <f t="array" ref="E1969">_xlfn.IFS(Medical_Examinations!$D1969&gt;6.5,"Diabetes",Medical_Examinations!$D1969&gt;5.7,"Prediabetes",TRUE,"Normal")</f>
        <v>Prediabetes</v>
      </c>
      <c r="F1969" s="15" t="s">
        <v>9</v>
      </c>
      <c r="G1969" s="15" t="s">
        <v>10</v>
      </c>
      <c r="H1969" s="15" t="s">
        <v>9</v>
      </c>
      <c r="I1969" s="15">
        <v>1</v>
      </c>
      <c r="J1969" s="16" t="s">
        <v>9</v>
      </c>
    </row>
    <row r="1970" spans="1:10" x14ac:dyDescent="0.3">
      <c r="A1970" s="11" t="s">
        <v>1979</v>
      </c>
      <c r="B1970" s="12">
        <v>38.94</v>
      </c>
      <c r="C1970" s="12" t="str" cm="1">
        <f t="array" ref="C1970">_xlfn.IFS(Medical_Examinations!$B1970&gt;=30,"Obesity",Medical_Examinations!$B1970&gt;=25,"Overweight",Medical_Examinations!$B1970&gt;=18.5,"Normal Weight",TRUE,"Underweight")</f>
        <v>Obesity</v>
      </c>
      <c r="D1970" s="12">
        <v>4.3600000000000003</v>
      </c>
      <c r="E1970" s="12" t="str" cm="1">
        <f t="array" ref="E1970">_xlfn.IFS(Medical_Examinations!$D1970&gt;6.5,"Diabetes",Medical_Examinations!$D1970&gt;5.7,"Prediabetes",TRUE,"Normal")</f>
        <v>Normal</v>
      </c>
      <c r="F1970" s="12" t="s">
        <v>9</v>
      </c>
      <c r="G1970" s="12" t="s">
        <v>9</v>
      </c>
      <c r="H1970" s="12" t="s">
        <v>19</v>
      </c>
      <c r="I1970" s="12">
        <v>1</v>
      </c>
      <c r="J1970" s="13" t="s">
        <v>9</v>
      </c>
    </row>
    <row r="1971" spans="1:10" x14ac:dyDescent="0.3">
      <c r="A1971" s="14" t="s">
        <v>1980</v>
      </c>
      <c r="B1971" s="15">
        <v>31.02</v>
      </c>
      <c r="C1971" s="15" t="str" cm="1">
        <f t="array" ref="C1971">_xlfn.IFS(Medical_Examinations!$B1971&gt;=30,"Obesity",Medical_Examinations!$B1971&gt;=25,"Overweight",Medical_Examinations!$B1971&gt;=18.5,"Normal Weight",TRUE,"Underweight")</f>
        <v>Obesity</v>
      </c>
      <c r="D1971" s="15">
        <v>4.84</v>
      </c>
      <c r="E1971" s="15" t="str" cm="1">
        <f t="array" ref="E1971">_xlfn.IFS(Medical_Examinations!$D1971&gt;6.5,"Diabetes",Medical_Examinations!$D1971&gt;5.7,"Prediabetes",TRUE,"Normal")</f>
        <v>Normal</v>
      </c>
      <c r="F1971" s="15" t="s">
        <v>9</v>
      </c>
      <c r="G1971" s="15" t="s">
        <v>9</v>
      </c>
      <c r="H1971" s="15" t="s">
        <v>19</v>
      </c>
      <c r="I1971" s="15">
        <v>1</v>
      </c>
      <c r="J1971" s="16" t="s">
        <v>9</v>
      </c>
    </row>
    <row r="1972" spans="1:10" x14ac:dyDescent="0.3">
      <c r="A1972" s="11" t="s">
        <v>1981</v>
      </c>
      <c r="B1972" s="12">
        <v>17.5</v>
      </c>
      <c r="C1972" s="12" t="str" cm="1">
        <f t="array" ref="C1972">_xlfn.IFS(Medical_Examinations!$B1972&gt;=30,"Obesity",Medical_Examinations!$B1972&gt;=25,"Overweight",Medical_Examinations!$B1972&gt;=18.5,"Normal Weight",TRUE,"Underweight")</f>
        <v>Underweight</v>
      </c>
      <c r="D1972" s="12">
        <v>4.5599999999999996</v>
      </c>
      <c r="E1972" s="12" t="str" cm="1">
        <f t="array" ref="E1972">_xlfn.IFS(Medical_Examinations!$D1972&gt;6.5,"Diabetes",Medical_Examinations!$D1972&gt;5.7,"Prediabetes",TRUE,"Normal")</f>
        <v>Normal</v>
      </c>
      <c r="F1972" s="12" t="s">
        <v>9</v>
      </c>
      <c r="G1972" s="12" t="s">
        <v>9</v>
      </c>
      <c r="H1972" s="12" t="s">
        <v>9</v>
      </c>
      <c r="I1972" s="12">
        <v>1</v>
      </c>
      <c r="J1972" s="13" t="s">
        <v>9</v>
      </c>
    </row>
    <row r="1973" spans="1:10" x14ac:dyDescent="0.3">
      <c r="A1973" s="14" t="s">
        <v>1982</v>
      </c>
      <c r="B1973" s="15">
        <v>34.799999999999997</v>
      </c>
      <c r="C1973" s="15" t="str" cm="1">
        <f t="array" ref="C1973">_xlfn.IFS(Medical_Examinations!$B1973&gt;=30,"Obesity",Medical_Examinations!$B1973&gt;=25,"Overweight",Medical_Examinations!$B1973&gt;=18.5,"Normal Weight",TRUE,"Underweight")</f>
        <v>Obesity</v>
      </c>
      <c r="D1973" s="15">
        <v>4.42</v>
      </c>
      <c r="E1973" s="15" t="str" cm="1">
        <f t="array" ref="E1973">_xlfn.IFS(Medical_Examinations!$D1973&gt;6.5,"Diabetes",Medical_Examinations!$D1973&gt;5.7,"Prediabetes",TRUE,"Normal")</f>
        <v>Normal</v>
      </c>
      <c r="F1973" s="15" t="s">
        <v>10</v>
      </c>
      <c r="G1973" s="15" t="s">
        <v>10</v>
      </c>
      <c r="H1973" s="15" t="s">
        <v>9</v>
      </c>
      <c r="I1973" s="15">
        <v>2</v>
      </c>
      <c r="J1973" s="16" t="s">
        <v>9</v>
      </c>
    </row>
    <row r="1974" spans="1:10" x14ac:dyDescent="0.3">
      <c r="A1974" s="11" t="s">
        <v>1983</v>
      </c>
      <c r="B1974" s="12">
        <v>17.3</v>
      </c>
      <c r="C1974" s="12" t="str" cm="1">
        <f t="array" ref="C1974">_xlfn.IFS(Medical_Examinations!$B1974&gt;=30,"Obesity",Medical_Examinations!$B1974&gt;=25,"Overweight",Medical_Examinations!$B1974&gt;=18.5,"Normal Weight",TRUE,"Underweight")</f>
        <v>Underweight</v>
      </c>
      <c r="D1974" s="12">
        <v>7.66</v>
      </c>
      <c r="E1974" s="12" t="str" cm="1">
        <f t="array" ref="E1974">_xlfn.IFS(Medical_Examinations!$D1974&gt;6.5,"Diabetes",Medical_Examinations!$D1974&gt;5.7,"Prediabetes",TRUE,"Normal")</f>
        <v>Diabetes</v>
      </c>
      <c r="F1974" s="12" t="s">
        <v>10</v>
      </c>
      <c r="G1974" s="12" t="s">
        <v>9</v>
      </c>
      <c r="H1974" s="12" t="s">
        <v>9</v>
      </c>
      <c r="I1974" s="12">
        <v>1</v>
      </c>
      <c r="J1974" s="13" t="s">
        <v>9</v>
      </c>
    </row>
    <row r="1975" spans="1:10" x14ac:dyDescent="0.3">
      <c r="A1975" s="14" t="s">
        <v>1984</v>
      </c>
      <c r="B1975" s="15">
        <v>32.25</v>
      </c>
      <c r="C1975" s="15" t="str" cm="1">
        <f t="array" ref="C1975">_xlfn.IFS(Medical_Examinations!$B1975&gt;=30,"Obesity",Medical_Examinations!$B1975&gt;=25,"Overweight",Medical_Examinations!$B1975&gt;=18.5,"Normal Weight",TRUE,"Underweight")</f>
        <v>Obesity</v>
      </c>
      <c r="D1975" s="15">
        <v>5.2</v>
      </c>
      <c r="E1975" s="15" t="str" cm="1">
        <f t="array" ref="E1975">_xlfn.IFS(Medical_Examinations!$D1975&gt;6.5,"Diabetes",Medical_Examinations!$D1975&gt;5.7,"Prediabetes",TRUE,"Normal")</f>
        <v>Normal</v>
      </c>
      <c r="F1975" s="15" t="s">
        <v>10</v>
      </c>
      <c r="G1975" s="15" t="s">
        <v>9</v>
      </c>
      <c r="H1975" s="15" t="s">
        <v>9</v>
      </c>
      <c r="I1975" s="15">
        <v>0</v>
      </c>
      <c r="J1975" s="16" t="s">
        <v>9</v>
      </c>
    </row>
    <row r="1976" spans="1:10" x14ac:dyDescent="0.3">
      <c r="A1976" s="11" t="s">
        <v>1985</v>
      </c>
      <c r="B1976" s="12">
        <v>42.4</v>
      </c>
      <c r="C1976" s="12" t="str" cm="1">
        <f t="array" ref="C1976">_xlfn.IFS(Medical_Examinations!$B1976&gt;=30,"Obesity",Medical_Examinations!$B1976&gt;=25,"Overweight",Medical_Examinations!$B1976&gt;=18.5,"Normal Weight",TRUE,"Underweight")</f>
        <v>Obesity</v>
      </c>
      <c r="D1976" s="12">
        <v>5.53</v>
      </c>
      <c r="E1976" s="12" t="str" cm="1">
        <f t="array" ref="E1976">_xlfn.IFS(Medical_Examinations!$D1976&gt;6.5,"Diabetes",Medical_Examinations!$D1976&gt;5.7,"Prediabetes",TRUE,"Normal")</f>
        <v>Normal</v>
      </c>
      <c r="F1976" s="12" t="s">
        <v>10</v>
      </c>
      <c r="G1976" s="12" t="s">
        <v>9</v>
      </c>
      <c r="H1976" s="12" t="s">
        <v>9</v>
      </c>
      <c r="I1976" s="12">
        <v>0</v>
      </c>
      <c r="J1976" s="13" t="s">
        <v>9</v>
      </c>
    </row>
    <row r="1977" spans="1:10" x14ac:dyDescent="0.3">
      <c r="A1977" s="14" t="s">
        <v>1986</v>
      </c>
      <c r="B1977" s="15">
        <v>38.664999999999999</v>
      </c>
      <c r="C1977" s="15" t="str" cm="1">
        <f t="array" ref="C1977">_xlfn.IFS(Medical_Examinations!$B1977&gt;=30,"Obesity",Medical_Examinations!$B1977&gt;=25,"Overweight",Medical_Examinations!$B1977&gt;=18.5,"Normal Weight",TRUE,"Underweight")</f>
        <v>Obesity</v>
      </c>
      <c r="D1977" s="15">
        <v>4.8600000000000003</v>
      </c>
      <c r="E1977" s="15" t="str" cm="1">
        <f t="array" ref="E1977">_xlfn.IFS(Medical_Examinations!$D1977&gt;6.5,"Diabetes",Medical_Examinations!$D1977&gt;5.7,"Prediabetes",TRUE,"Normal")</f>
        <v>Normal</v>
      </c>
      <c r="F1977" s="15" t="s">
        <v>9</v>
      </c>
      <c r="G1977" s="15" t="s">
        <v>10</v>
      </c>
      <c r="H1977" s="15" t="s">
        <v>9</v>
      </c>
      <c r="I1977" s="15">
        <v>1</v>
      </c>
      <c r="J1977" s="16" t="s">
        <v>9</v>
      </c>
    </row>
    <row r="1978" spans="1:10" x14ac:dyDescent="0.3">
      <c r="A1978" s="11" t="s">
        <v>1987</v>
      </c>
      <c r="B1978" s="12">
        <v>29.92</v>
      </c>
      <c r="C1978" s="12" t="str" cm="1">
        <f t="array" ref="C1978">_xlfn.IFS(Medical_Examinations!$B1978&gt;=30,"Obesity",Medical_Examinations!$B1978&gt;=25,"Overweight",Medical_Examinations!$B1978&gt;=18.5,"Normal Weight",TRUE,"Underweight")</f>
        <v>Overweight</v>
      </c>
      <c r="D1978" s="12">
        <v>5.49</v>
      </c>
      <c r="E1978" s="12" t="str" cm="1">
        <f t="array" ref="E1978">_xlfn.IFS(Medical_Examinations!$D1978&gt;6.5,"Diabetes",Medical_Examinations!$D1978&gt;5.7,"Prediabetes",TRUE,"Normal")</f>
        <v>Normal</v>
      </c>
      <c r="F1978" s="12" t="s">
        <v>10</v>
      </c>
      <c r="G1978" s="12" t="s">
        <v>9</v>
      </c>
      <c r="H1978" s="12" t="s">
        <v>9</v>
      </c>
      <c r="I1978" s="12">
        <v>0</v>
      </c>
      <c r="J1978" s="13" t="s">
        <v>9</v>
      </c>
    </row>
    <row r="1979" spans="1:10" x14ac:dyDescent="0.3">
      <c r="A1979" s="14" t="s">
        <v>1988</v>
      </c>
      <c r="B1979" s="15">
        <v>29.48</v>
      </c>
      <c r="C1979" s="15" t="str" cm="1">
        <f t="array" ref="C1979">_xlfn.IFS(Medical_Examinations!$B1979&gt;=30,"Obesity",Medical_Examinations!$B1979&gt;=25,"Overweight",Medical_Examinations!$B1979&gt;=18.5,"Normal Weight",TRUE,"Underweight")</f>
        <v>Overweight</v>
      </c>
      <c r="D1979" s="15">
        <v>4.09</v>
      </c>
      <c r="E1979" s="15" t="str" cm="1">
        <f t="array" ref="E1979">_xlfn.IFS(Medical_Examinations!$D1979&gt;6.5,"Diabetes",Medical_Examinations!$D1979&gt;5.7,"Prediabetes",TRUE,"Normal")</f>
        <v>Normal</v>
      </c>
      <c r="F1979" s="15" t="s">
        <v>10</v>
      </c>
      <c r="G1979" s="15" t="s">
        <v>9</v>
      </c>
      <c r="H1979" s="15" t="s">
        <v>9</v>
      </c>
      <c r="I1979" s="15">
        <v>0</v>
      </c>
      <c r="J1979" s="16" t="s">
        <v>9</v>
      </c>
    </row>
    <row r="1980" spans="1:10" x14ac:dyDescent="0.3">
      <c r="A1980" s="11" t="s">
        <v>1989</v>
      </c>
      <c r="B1980" s="12">
        <v>28.785</v>
      </c>
      <c r="C1980" s="12" t="str" cm="1">
        <f t="array" ref="C1980">_xlfn.IFS(Medical_Examinations!$B1980&gt;=30,"Obesity",Medical_Examinations!$B1980&gt;=25,"Overweight",Medical_Examinations!$B1980&gt;=18.5,"Normal Weight",TRUE,"Underweight")</f>
        <v>Overweight</v>
      </c>
      <c r="D1980" s="12">
        <v>4.3099999999999996</v>
      </c>
      <c r="E1980" s="12" t="str" cm="1">
        <f t="array" ref="E1980">_xlfn.IFS(Medical_Examinations!$D1980&gt;6.5,"Diabetes",Medical_Examinations!$D1980&gt;5.7,"Prediabetes",TRUE,"Normal")</f>
        <v>Normal</v>
      </c>
      <c r="F1980" s="12" t="s">
        <v>10</v>
      </c>
      <c r="G1980" s="12" t="s">
        <v>9</v>
      </c>
      <c r="H1980" s="12" t="s">
        <v>9</v>
      </c>
      <c r="I1980" s="12">
        <v>0</v>
      </c>
      <c r="J1980" s="13" t="s">
        <v>9</v>
      </c>
    </row>
    <row r="1981" spans="1:10" x14ac:dyDescent="0.3">
      <c r="A1981" s="14" t="s">
        <v>1990</v>
      </c>
      <c r="B1981" s="15">
        <v>19.8</v>
      </c>
      <c r="C1981" s="15" t="str" cm="1">
        <f t="array" ref="C1981">_xlfn.IFS(Medical_Examinations!$B1981&gt;=30,"Obesity",Medical_Examinations!$B1981&gt;=25,"Overweight",Medical_Examinations!$B1981&gt;=18.5,"Normal Weight",TRUE,"Underweight")</f>
        <v>Normal Weight</v>
      </c>
      <c r="D1981" s="15">
        <v>4</v>
      </c>
      <c r="E1981" s="15" t="str" cm="1">
        <f t="array" ref="E1981">_xlfn.IFS(Medical_Examinations!$D1981&gt;6.5,"Diabetes",Medical_Examinations!$D1981&gt;5.7,"Prediabetes",TRUE,"Normal")</f>
        <v>Normal</v>
      </c>
      <c r="F1981" s="15" t="s">
        <v>10</v>
      </c>
      <c r="G1981" s="15" t="s">
        <v>9</v>
      </c>
      <c r="H1981" s="15" t="s">
        <v>9</v>
      </c>
      <c r="I1981" s="15">
        <v>0</v>
      </c>
      <c r="J1981" s="16" t="s">
        <v>9</v>
      </c>
    </row>
    <row r="1982" spans="1:10" x14ac:dyDescent="0.3">
      <c r="A1982" s="11" t="s">
        <v>1991</v>
      </c>
      <c r="B1982" s="12">
        <v>35.53</v>
      </c>
      <c r="C1982" s="12" t="str" cm="1">
        <f t="array" ref="C1982">_xlfn.IFS(Medical_Examinations!$B1982&gt;=30,"Obesity",Medical_Examinations!$B1982&gt;=25,"Overweight",Medical_Examinations!$B1982&gt;=18.5,"Normal Weight",TRUE,"Underweight")</f>
        <v>Obesity</v>
      </c>
      <c r="D1982" s="12">
        <v>4.68</v>
      </c>
      <c r="E1982" s="12" t="str" cm="1">
        <f t="array" ref="E1982">_xlfn.IFS(Medical_Examinations!$D1982&gt;6.5,"Diabetes",Medical_Examinations!$D1982&gt;5.7,"Prediabetes",TRUE,"Normal")</f>
        <v>Normal</v>
      </c>
      <c r="F1982" s="12" t="s">
        <v>9</v>
      </c>
      <c r="G1982" s="12" t="s">
        <v>9</v>
      </c>
      <c r="H1982" s="12" t="s">
        <v>19</v>
      </c>
      <c r="I1982" s="12">
        <v>1</v>
      </c>
      <c r="J1982" s="13" t="s">
        <v>9</v>
      </c>
    </row>
    <row r="1983" spans="1:10" x14ac:dyDescent="0.3">
      <c r="A1983" s="14" t="s">
        <v>1992</v>
      </c>
      <c r="B1983" s="15">
        <v>21.47</v>
      </c>
      <c r="C1983" s="15" t="str" cm="1">
        <f t="array" ref="C1983">_xlfn.IFS(Medical_Examinations!$B1983&gt;=30,"Obesity",Medical_Examinations!$B1983&gt;=25,"Overweight",Medical_Examinations!$B1983&gt;=18.5,"Normal Weight",TRUE,"Underweight")</f>
        <v>Normal Weight</v>
      </c>
      <c r="D1983" s="15">
        <v>4.0199999999999996</v>
      </c>
      <c r="E1983" s="15" t="str" cm="1">
        <f t="array" ref="E1983">_xlfn.IFS(Medical_Examinations!$D1983&gt;6.5,"Diabetes",Medical_Examinations!$D1983&gt;5.7,"Prediabetes",TRUE,"Normal")</f>
        <v>Normal</v>
      </c>
      <c r="F1983" s="15" t="s">
        <v>10</v>
      </c>
      <c r="G1983" s="15" t="s">
        <v>9</v>
      </c>
      <c r="H1983" s="15" t="s">
        <v>9</v>
      </c>
      <c r="I1983" s="15">
        <v>1</v>
      </c>
      <c r="J1983" s="16" t="s">
        <v>9</v>
      </c>
    </row>
    <row r="1984" spans="1:10" x14ac:dyDescent="0.3">
      <c r="A1984" s="11" t="s">
        <v>1993</v>
      </c>
      <c r="B1984" s="12">
        <v>25.9</v>
      </c>
      <c r="C1984" s="12" t="str" cm="1">
        <f t="array" ref="C1984">_xlfn.IFS(Medical_Examinations!$B1984&gt;=30,"Obesity",Medical_Examinations!$B1984&gt;=25,"Overweight",Medical_Examinations!$B1984&gt;=18.5,"Normal Weight",TRUE,"Underweight")</f>
        <v>Overweight</v>
      </c>
      <c r="D1984" s="12">
        <v>5.12</v>
      </c>
      <c r="E1984" s="12" t="str" cm="1">
        <f t="array" ref="E1984">_xlfn.IFS(Medical_Examinations!$D1984&gt;6.5,"Diabetes",Medical_Examinations!$D1984&gt;5.7,"Prediabetes",TRUE,"Normal")</f>
        <v>Normal</v>
      </c>
      <c r="F1984" s="12" t="s">
        <v>9</v>
      </c>
      <c r="G1984" s="12" t="s">
        <v>9</v>
      </c>
      <c r="H1984" s="12" t="s">
        <v>19</v>
      </c>
      <c r="I1984" s="12">
        <v>1</v>
      </c>
      <c r="J1984" s="13" t="s">
        <v>9</v>
      </c>
    </row>
    <row r="1985" spans="1:10" x14ac:dyDescent="0.3">
      <c r="A1985" s="14" t="s">
        <v>1994</v>
      </c>
      <c r="B1985" s="15">
        <v>20.81</v>
      </c>
      <c r="C1985" s="15" t="str" cm="1">
        <f t="array" ref="C1985">_xlfn.IFS(Medical_Examinations!$B1985&gt;=30,"Obesity",Medical_Examinations!$B1985&gt;=25,"Overweight",Medical_Examinations!$B1985&gt;=18.5,"Normal Weight",TRUE,"Underweight")</f>
        <v>Normal Weight</v>
      </c>
      <c r="D1985" s="15">
        <v>5.52</v>
      </c>
      <c r="E1985" s="15" t="str" cm="1">
        <f t="array" ref="E1985">_xlfn.IFS(Medical_Examinations!$D1985&gt;6.5,"Diabetes",Medical_Examinations!$D1985&gt;5.7,"Prediabetes",TRUE,"Normal")</f>
        <v>Normal</v>
      </c>
      <c r="F1985" s="15" t="s">
        <v>9</v>
      </c>
      <c r="G1985" s="15" t="s">
        <v>9</v>
      </c>
      <c r="H1985" s="15" t="s">
        <v>9</v>
      </c>
      <c r="I1985" s="15">
        <v>0</v>
      </c>
      <c r="J1985" s="16" t="s">
        <v>9</v>
      </c>
    </row>
    <row r="1986" spans="1:10" x14ac:dyDescent="0.3">
      <c r="A1986" s="11" t="s">
        <v>1995</v>
      </c>
      <c r="B1986" s="12">
        <v>25.84</v>
      </c>
      <c r="C1986" s="12" t="str" cm="1">
        <f t="array" ref="C1986">_xlfn.IFS(Medical_Examinations!$B1986&gt;=30,"Obesity",Medical_Examinations!$B1986&gt;=25,"Overweight",Medical_Examinations!$B1986&gt;=18.5,"Normal Weight",TRUE,"Underweight")</f>
        <v>Overweight</v>
      </c>
      <c r="D1986" s="12">
        <v>5.81</v>
      </c>
      <c r="E1986" s="12" t="str" cm="1">
        <f t="array" ref="E1986">_xlfn.IFS(Medical_Examinations!$D1986&gt;6.5,"Diabetes",Medical_Examinations!$D1986&gt;5.7,"Prediabetes",TRUE,"Normal")</f>
        <v>Prediabetes</v>
      </c>
      <c r="F1986" s="12" t="s">
        <v>10</v>
      </c>
      <c r="G1986" s="12" t="s">
        <v>9</v>
      </c>
      <c r="H1986" s="12" t="s">
        <v>19</v>
      </c>
      <c r="I1986" s="12">
        <v>1</v>
      </c>
      <c r="J1986" s="13" t="s">
        <v>9</v>
      </c>
    </row>
    <row r="1987" spans="1:10" x14ac:dyDescent="0.3">
      <c r="A1987" s="14" t="s">
        <v>1996</v>
      </c>
      <c r="B1987" s="15">
        <v>30.95</v>
      </c>
      <c r="C1987" s="15" t="str" cm="1">
        <f t="array" ref="C1987">_xlfn.IFS(Medical_Examinations!$B1987&gt;=30,"Obesity",Medical_Examinations!$B1987&gt;=25,"Overweight",Medical_Examinations!$B1987&gt;=18.5,"Normal Weight",TRUE,"Underweight")</f>
        <v>Obesity</v>
      </c>
      <c r="D1987" s="15">
        <v>5.16</v>
      </c>
      <c r="E1987" s="15" t="str" cm="1">
        <f t="array" ref="E1987">_xlfn.IFS(Medical_Examinations!$D1987&gt;6.5,"Diabetes",Medical_Examinations!$D1987&gt;5.7,"Prediabetes",TRUE,"Normal")</f>
        <v>Normal</v>
      </c>
      <c r="F1987" s="15" t="s">
        <v>9</v>
      </c>
      <c r="G1987" s="15" t="s">
        <v>9</v>
      </c>
      <c r="H1987" s="15" t="s">
        <v>19</v>
      </c>
      <c r="I1987" s="15">
        <v>1</v>
      </c>
      <c r="J1987" s="16" t="s">
        <v>9</v>
      </c>
    </row>
    <row r="1988" spans="1:10" x14ac:dyDescent="0.3">
      <c r="A1988" s="11" t="s">
        <v>1997</v>
      </c>
      <c r="B1988" s="12">
        <v>30.54</v>
      </c>
      <c r="C1988" s="12" t="str" cm="1">
        <f t="array" ref="C1988">_xlfn.IFS(Medical_Examinations!$B1988&gt;=30,"Obesity",Medical_Examinations!$B1988&gt;=25,"Overweight",Medical_Examinations!$B1988&gt;=18.5,"Normal Weight",TRUE,"Underweight")</f>
        <v>Obesity</v>
      </c>
      <c r="D1988" s="12">
        <v>5</v>
      </c>
      <c r="E1988" s="12" t="str" cm="1">
        <f t="array" ref="E1988">_xlfn.IFS(Medical_Examinations!$D1988&gt;6.5,"Diabetes",Medical_Examinations!$D1988&gt;5.7,"Prediabetes",TRUE,"Normal")</f>
        <v>Normal</v>
      </c>
      <c r="F1988" s="12" t="s">
        <v>9</v>
      </c>
      <c r="G1988" s="12" t="s">
        <v>9</v>
      </c>
      <c r="H1988" s="12" t="s">
        <v>19</v>
      </c>
      <c r="I1988" s="12">
        <v>1</v>
      </c>
      <c r="J1988" s="13" t="s">
        <v>9</v>
      </c>
    </row>
    <row r="1989" spans="1:10" x14ac:dyDescent="0.3">
      <c r="A1989" s="14" t="s">
        <v>1998</v>
      </c>
      <c r="B1989" s="15">
        <v>33.914999999999999</v>
      </c>
      <c r="C1989" s="15" t="str" cm="1">
        <f t="array" ref="C1989">_xlfn.IFS(Medical_Examinations!$B1989&gt;=30,"Obesity",Medical_Examinations!$B1989&gt;=25,"Overweight",Medical_Examinations!$B1989&gt;=18.5,"Normal Weight",TRUE,"Underweight")</f>
        <v>Obesity</v>
      </c>
      <c r="D1989" s="15">
        <v>5.84</v>
      </c>
      <c r="E1989" s="15" t="str" cm="1">
        <f t="array" ref="E1989">_xlfn.IFS(Medical_Examinations!$D1989&gt;6.5,"Diabetes",Medical_Examinations!$D1989&gt;5.7,"Prediabetes",TRUE,"Normal")</f>
        <v>Prediabetes</v>
      </c>
      <c r="F1989" s="15" t="s">
        <v>10</v>
      </c>
      <c r="G1989" s="15" t="s">
        <v>9</v>
      </c>
      <c r="H1989" s="15" t="s">
        <v>9</v>
      </c>
      <c r="I1989" s="15">
        <v>0</v>
      </c>
      <c r="J1989" s="16" t="s">
        <v>9</v>
      </c>
    </row>
    <row r="1990" spans="1:10" x14ac:dyDescent="0.3">
      <c r="A1990" s="11" t="s">
        <v>1999</v>
      </c>
      <c r="B1990" s="12">
        <v>33.31</v>
      </c>
      <c r="C1990" s="12" t="str" cm="1">
        <f t="array" ref="C1990">_xlfn.IFS(Medical_Examinations!$B1990&gt;=30,"Obesity",Medical_Examinations!$B1990&gt;=25,"Overweight",Medical_Examinations!$B1990&gt;=18.5,"Normal Weight",TRUE,"Underweight")</f>
        <v>Obesity</v>
      </c>
      <c r="D1990" s="12">
        <v>4.1900000000000004</v>
      </c>
      <c r="E1990" s="12" t="str" cm="1">
        <f t="array" ref="E1990">_xlfn.IFS(Medical_Examinations!$D1990&gt;6.5,"Diabetes",Medical_Examinations!$D1990&gt;5.7,"Prediabetes",TRUE,"Normal")</f>
        <v>Normal</v>
      </c>
      <c r="F1990" s="12" t="s">
        <v>9</v>
      </c>
      <c r="G1990" s="12" t="s">
        <v>9</v>
      </c>
      <c r="H1990" s="12" t="s">
        <v>19</v>
      </c>
      <c r="I1990" s="12">
        <v>1</v>
      </c>
      <c r="J1990" s="13" t="s">
        <v>9</v>
      </c>
    </row>
    <row r="1991" spans="1:10" x14ac:dyDescent="0.3">
      <c r="A1991" s="14" t="s">
        <v>2000</v>
      </c>
      <c r="B1991" s="15">
        <v>25.745000000000001</v>
      </c>
      <c r="C1991" s="15" t="str" cm="1">
        <f t="array" ref="C1991">_xlfn.IFS(Medical_Examinations!$B1991&gt;=30,"Obesity",Medical_Examinations!$B1991&gt;=25,"Overweight",Medical_Examinations!$B1991&gt;=18.5,"Normal Weight",TRUE,"Underweight")</f>
        <v>Overweight</v>
      </c>
      <c r="D1991" s="15">
        <v>4.62</v>
      </c>
      <c r="E1991" s="15" t="str" cm="1">
        <f t="array" ref="E1991">_xlfn.IFS(Medical_Examinations!$D1991&gt;6.5,"Diabetes",Medical_Examinations!$D1991&gt;5.7,"Prediabetes",TRUE,"Normal")</f>
        <v>Normal</v>
      </c>
      <c r="F1991" s="15" t="s">
        <v>10</v>
      </c>
      <c r="G1991" s="15" t="s">
        <v>9</v>
      </c>
      <c r="H1991" s="15" t="s">
        <v>9</v>
      </c>
      <c r="I1991" s="15">
        <v>0</v>
      </c>
      <c r="J1991" s="16" t="s">
        <v>9</v>
      </c>
    </row>
    <row r="1992" spans="1:10" x14ac:dyDescent="0.3">
      <c r="A1992" s="11" t="s">
        <v>2001</v>
      </c>
      <c r="B1992" s="12">
        <v>37.1</v>
      </c>
      <c r="C1992" s="12" t="str" cm="1">
        <f t="array" ref="C1992">_xlfn.IFS(Medical_Examinations!$B1992&gt;=30,"Obesity",Medical_Examinations!$B1992&gt;=25,"Overweight",Medical_Examinations!$B1992&gt;=18.5,"Normal Weight",TRUE,"Underweight")</f>
        <v>Obesity</v>
      </c>
      <c r="D1992" s="12">
        <v>6.24</v>
      </c>
      <c r="E1992" s="12" t="str" cm="1">
        <f t="array" ref="E1992">_xlfn.IFS(Medical_Examinations!$D1992&gt;6.5,"Diabetes",Medical_Examinations!$D1992&gt;5.7,"Prediabetes",TRUE,"Normal")</f>
        <v>Prediabetes</v>
      </c>
      <c r="F1992" s="12" t="s">
        <v>9</v>
      </c>
      <c r="G1992" s="12" t="s">
        <v>9</v>
      </c>
      <c r="H1992" s="12" t="s">
        <v>9</v>
      </c>
      <c r="I1992" s="12">
        <v>0</v>
      </c>
      <c r="J1992" s="13" t="s">
        <v>9</v>
      </c>
    </row>
    <row r="1993" spans="1:10" x14ac:dyDescent="0.3">
      <c r="A1993" s="14" t="s">
        <v>2002</v>
      </c>
      <c r="B1993" s="15">
        <v>35.435000000000002</v>
      </c>
      <c r="C1993" s="15" t="str" cm="1">
        <f t="array" ref="C1993">_xlfn.IFS(Medical_Examinations!$B1993&gt;=30,"Obesity",Medical_Examinations!$B1993&gt;=25,"Overweight",Medical_Examinations!$B1993&gt;=18.5,"Normal Weight",TRUE,"Underweight")</f>
        <v>Obesity</v>
      </c>
      <c r="D1993" s="15">
        <v>5.81</v>
      </c>
      <c r="E1993" s="15" t="str" cm="1">
        <f t="array" ref="E1993">_xlfn.IFS(Medical_Examinations!$D1993&gt;6.5,"Diabetes",Medical_Examinations!$D1993&gt;5.7,"Prediabetes",TRUE,"Normal")</f>
        <v>Prediabetes</v>
      </c>
      <c r="F1993" s="15" t="s">
        <v>9</v>
      </c>
      <c r="G1993" s="15" t="s">
        <v>9</v>
      </c>
      <c r="H1993" s="15" t="s">
        <v>9</v>
      </c>
      <c r="I1993" s="15">
        <v>0</v>
      </c>
      <c r="J1993" s="16" t="s">
        <v>9</v>
      </c>
    </row>
    <row r="1994" spans="1:10" x14ac:dyDescent="0.3">
      <c r="A1994" s="11" t="s">
        <v>2003</v>
      </c>
      <c r="B1994" s="12">
        <v>20.399999999999999</v>
      </c>
      <c r="C1994" s="12" t="str" cm="1">
        <f t="array" ref="C1994">_xlfn.IFS(Medical_Examinations!$B1994&gt;=30,"Obesity",Medical_Examinations!$B1994&gt;=25,"Overweight",Medical_Examinations!$B1994&gt;=18.5,"Normal Weight",TRUE,"Underweight")</f>
        <v>Normal Weight</v>
      </c>
      <c r="D1994" s="12">
        <v>4.83</v>
      </c>
      <c r="E1994" s="12" t="str" cm="1">
        <f t="array" ref="E1994">_xlfn.IFS(Medical_Examinations!$D1994&gt;6.5,"Diabetes",Medical_Examinations!$D1994&gt;5.7,"Prediabetes",TRUE,"Normal")</f>
        <v>Normal</v>
      </c>
      <c r="F1994" s="12" t="s">
        <v>9</v>
      </c>
      <c r="G1994" s="12" t="s">
        <v>9</v>
      </c>
      <c r="H1994" s="12" t="s">
        <v>9</v>
      </c>
      <c r="I1994" s="12">
        <v>0</v>
      </c>
      <c r="J1994" s="13" t="s">
        <v>9</v>
      </c>
    </row>
    <row r="1995" spans="1:10" x14ac:dyDescent="0.3">
      <c r="A1995" s="14" t="s">
        <v>2004</v>
      </c>
      <c r="B1995" s="15">
        <v>42.13</v>
      </c>
      <c r="C1995" s="15" t="str" cm="1">
        <f t="array" ref="C1995">_xlfn.IFS(Medical_Examinations!$B1995&gt;=30,"Obesity",Medical_Examinations!$B1995&gt;=25,"Overweight",Medical_Examinations!$B1995&gt;=18.5,"Normal Weight",TRUE,"Underweight")</f>
        <v>Obesity</v>
      </c>
      <c r="D1995" s="15">
        <v>5.72</v>
      </c>
      <c r="E1995" s="15" t="str" cm="1">
        <f t="array" ref="E1995">_xlfn.IFS(Medical_Examinations!$D1995&gt;6.5,"Diabetes",Medical_Examinations!$D1995&gt;5.7,"Prediabetes",TRUE,"Normal")</f>
        <v>Prediabetes</v>
      </c>
      <c r="F1995" s="15" t="s">
        <v>10</v>
      </c>
      <c r="G1995" s="15" t="s">
        <v>9</v>
      </c>
      <c r="H1995" s="15" t="s">
        <v>19</v>
      </c>
      <c r="I1995" s="15">
        <v>1</v>
      </c>
      <c r="J1995" s="16" t="s">
        <v>9</v>
      </c>
    </row>
    <row r="1996" spans="1:10" x14ac:dyDescent="0.3">
      <c r="A1996" s="11" t="s">
        <v>2005</v>
      </c>
      <c r="B1996" s="12">
        <v>33.99</v>
      </c>
      <c r="C1996" s="12" t="str" cm="1">
        <f t="array" ref="C1996">_xlfn.IFS(Medical_Examinations!$B1996&gt;=30,"Obesity",Medical_Examinations!$B1996&gt;=25,"Overweight",Medical_Examinations!$B1996&gt;=18.5,"Normal Weight",TRUE,"Underweight")</f>
        <v>Obesity</v>
      </c>
      <c r="D1996" s="12">
        <v>4.83</v>
      </c>
      <c r="E1996" s="12" t="str" cm="1">
        <f t="array" ref="E1996">_xlfn.IFS(Medical_Examinations!$D1996&gt;6.5,"Diabetes",Medical_Examinations!$D1996&gt;5.7,"Prediabetes",TRUE,"Normal")</f>
        <v>Normal</v>
      </c>
      <c r="F1996" s="12" t="s">
        <v>10</v>
      </c>
      <c r="G1996" s="12" t="s">
        <v>9</v>
      </c>
      <c r="H1996" s="12" t="s">
        <v>19</v>
      </c>
      <c r="I1996" s="12">
        <v>1</v>
      </c>
      <c r="J1996" s="13" t="s">
        <v>9</v>
      </c>
    </row>
    <row r="1997" spans="1:10" x14ac:dyDescent="0.3">
      <c r="A1997" s="14" t="s">
        <v>2006</v>
      </c>
      <c r="B1997" s="15">
        <v>28.594999999999999</v>
      </c>
      <c r="C1997" s="15" t="str" cm="1">
        <f t="array" ref="C1997">_xlfn.IFS(Medical_Examinations!$B1997&gt;=30,"Obesity",Medical_Examinations!$B1997&gt;=25,"Overweight",Medical_Examinations!$B1997&gt;=18.5,"Normal Weight",TRUE,"Underweight")</f>
        <v>Overweight</v>
      </c>
      <c r="D1997" s="15">
        <v>4.1399999999999997</v>
      </c>
      <c r="E1997" s="15" t="str" cm="1">
        <f t="array" ref="E1997">_xlfn.IFS(Medical_Examinations!$D1997&gt;6.5,"Diabetes",Medical_Examinations!$D1997&gt;5.7,"Prediabetes",TRUE,"Normal")</f>
        <v>Normal</v>
      </c>
      <c r="F1997" s="15" t="s">
        <v>10</v>
      </c>
      <c r="G1997" s="15" t="s">
        <v>9</v>
      </c>
      <c r="H1997" s="15" t="s">
        <v>19</v>
      </c>
      <c r="I1997" s="15">
        <v>1</v>
      </c>
      <c r="J1997" s="16" t="s">
        <v>9</v>
      </c>
    </row>
    <row r="1998" spans="1:10" x14ac:dyDescent="0.3">
      <c r="A1998" s="11" t="s">
        <v>2007</v>
      </c>
      <c r="B1998" s="12">
        <v>20.8</v>
      </c>
      <c r="C1998" s="12" t="str" cm="1">
        <f t="array" ref="C1998">_xlfn.IFS(Medical_Examinations!$B1998&gt;=30,"Obesity",Medical_Examinations!$B1998&gt;=25,"Overweight",Medical_Examinations!$B1998&gt;=18.5,"Normal Weight",TRUE,"Underweight")</f>
        <v>Normal Weight</v>
      </c>
      <c r="D1998" s="12">
        <v>4.07</v>
      </c>
      <c r="E1998" s="12" t="str" cm="1">
        <f t="array" ref="E1998">_xlfn.IFS(Medical_Examinations!$D1998&gt;6.5,"Diabetes",Medical_Examinations!$D1998&gt;5.7,"Prediabetes",TRUE,"Normal")</f>
        <v>Normal</v>
      </c>
      <c r="F1998" s="12" t="s">
        <v>10</v>
      </c>
      <c r="G1998" s="12" t="s">
        <v>9</v>
      </c>
      <c r="H1998" s="12" t="s">
        <v>19</v>
      </c>
      <c r="I1998" s="12">
        <v>1</v>
      </c>
      <c r="J1998" s="13" t="s">
        <v>9</v>
      </c>
    </row>
    <row r="1999" spans="1:10" x14ac:dyDescent="0.3">
      <c r="A1999" s="14" t="s">
        <v>2008</v>
      </c>
      <c r="B1999" s="15">
        <v>23.465</v>
      </c>
      <c r="C1999" s="15" t="str" cm="1">
        <f t="array" ref="C1999">_xlfn.IFS(Medical_Examinations!$B1999&gt;=30,"Obesity",Medical_Examinations!$B1999&gt;=25,"Overweight",Medical_Examinations!$B1999&gt;=18.5,"Normal Weight",TRUE,"Underweight")</f>
        <v>Normal Weight</v>
      </c>
      <c r="D1999" s="15">
        <v>6.26</v>
      </c>
      <c r="E1999" s="15" t="str" cm="1">
        <f t="array" ref="E1999">_xlfn.IFS(Medical_Examinations!$D1999&gt;6.5,"Diabetes",Medical_Examinations!$D1999&gt;5.7,"Prediabetes",TRUE,"Normal")</f>
        <v>Prediabetes</v>
      </c>
      <c r="F1999" s="15" t="s">
        <v>10</v>
      </c>
      <c r="G1999" s="15" t="s">
        <v>9</v>
      </c>
      <c r="H1999" s="15" t="s">
        <v>19</v>
      </c>
      <c r="I1999" s="15">
        <v>1</v>
      </c>
      <c r="J1999" s="16" t="s">
        <v>9</v>
      </c>
    </row>
    <row r="2000" spans="1:10" x14ac:dyDescent="0.3">
      <c r="A2000" s="11" t="s">
        <v>2009</v>
      </c>
      <c r="B2000" s="12">
        <v>40.185000000000002</v>
      </c>
      <c r="C2000" s="12" t="str" cm="1">
        <f t="array" ref="C2000">_xlfn.IFS(Medical_Examinations!$B2000&gt;=30,"Obesity",Medical_Examinations!$B2000&gt;=25,"Overweight",Medical_Examinations!$B2000&gt;=18.5,"Normal Weight",TRUE,"Underweight")</f>
        <v>Obesity</v>
      </c>
      <c r="D2000" s="12">
        <v>5.88</v>
      </c>
      <c r="E2000" s="12" t="str" cm="1">
        <f t="array" ref="E2000">_xlfn.IFS(Medical_Examinations!$D2000&gt;6.5,"Diabetes",Medical_Examinations!$D2000&gt;5.7,"Prediabetes",TRUE,"Normal")</f>
        <v>Prediabetes</v>
      </c>
      <c r="F2000" s="12" t="s">
        <v>10</v>
      </c>
      <c r="G2000" s="12" t="s">
        <v>9</v>
      </c>
      <c r="H2000" s="12" t="s">
        <v>9</v>
      </c>
      <c r="I2000" s="12">
        <v>0</v>
      </c>
      <c r="J2000" s="13" t="s">
        <v>9</v>
      </c>
    </row>
    <row r="2001" spans="1:10" x14ac:dyDescent="0.3">
      <c r="A2001" s="14" t="s">
        <v>2010</v>
      </c>
      <c r="B2001" s="15">
        <v>21.89</v>
      </c>
      <c r="C2001" s="15" t="str" cm="1">
        <f t="array" ref="C2001">_xlfn.IFS(Medical_Examinations!$B2001&gt;=30,"Obesity",Medical_Examinations!$B2001&gt;=25,"Overweight",Medical_Examinations!$B2001&gt;=18.5,"Normal Weight",TRUE,"Underweight")</f>
        <v>Normal Weight</v>
      </c>
      <c r="D2001" s="15">
        <v>5.72</v>
      </c>
      <c r="E2001" s="15" t="str" cm="1">
        <f t="array" ref="E2001">_xlfn.IFS(Medical_Examinations!$D2001&gt;6.5,"Diabetes",Medical_Examinations!$D2001&gt;5.7,"Prediabetes",TRUE,"Normal")</f>
        <v>Prediabetes</v>
      </c>
      <c r="F2001" s="15" t="s">
        <v>10</v>
      </c>
      <c r="G2001" s="15" t="s">
        <v>9</v>
      </c>
      <c r="H2001" s="15" t="s">
        <v>9</v>
      </c>
      <c r="I2001" s="15">
        <v>0</v>
      </c>
      <c r="J2001" s="16" t="s">
        <v>9</v>
      </c>
    </row>
    <row r="2002" spans="1:10" x14ac:dyDescent="0.3">
      <c r="A2002" s="11" t="s">
        <v>2011</v>
      </c>
      <c r="B2002" s="12">
        <v>29.34</v>
      </c>
      <c r="C2002" s="12" t="str" cm="1">
        <f t="array" ref="C2002">_xlfn.IFS(Medical_Examinations!$B2002&gt;=30,"Obesity",Medical_Examinations!$B2002&gt;=25,"Overweight",Medical_Examinations!$B2002&gt;=18.5,"Normal Weight",TRUE,"Underweight")</f>
        <v>Overweight</v>
      </c>
      <c r="D2002" s="12">
        <v>6.09</v>
      </c>
      <c r="E2002" s="12" t="str" cm="1">
        <f t="array" ref="E2002">_xlfn.IFS(Medical_Examinations!$D2002&gt;6.5,"Diabetes",Medical_Examinations!$D2002&gt;5.7,"Prediabetes",TRUE,"Normal")</f>
        <v>Prediabetes</v>
      </c>
      <c r="F2002" s="12" t="s">
        <v>10</v>
      </c>
      <c r="G2002" s="12" t="s">
        <v>10</v>
      </c>
      <c r="H2002" s="12" t="s">
        <v>9</v>
      </c>
      <c r="I2002" s="12">
        <v>2</v>
      </c>
      <c r="J2002" s="13" t="s">
        <v>9</v>
      </c>
    </row>
    <row r="2003" spans="1:10" x14ac:dyDescent="0.3">
      <c r="A2003" s="14" t="s">
        <v>2012</v>
      </c>
      <c r="B2003" s="15">
        <v>22.61</v>
      </c>
      <c r="C2003" s="15" t="str" cm="1">
        <f t="array" ref="C2003">_xlfn.IFS(Medical_Examinations!$B2003&gt;=30,"Obesity",Medical_Examinations!$B2003&gt;=25,"Overweight",Medical_Examinations!$B2003&gt;=18.5,"Normal Weight",TRUE,"Underweight")</f>
        <v>Normal Weight</v>
      </c>
      <c r="D2003" s="15">
        <v>4.25</v>
      </c>
      <c r="E2003" s="15" t="str" cm="1">
        <f t="array" ref="E2003">_xlfn.IFS(Medical_Examinations!$D2003&gt;6.5,"Diabetes",Medical_Examinations!$D2003&gt;5.7,"Prediabetes",TRUE,"Normal")</f>
        <v>Normal</v>
      </c>
      <c r="F2003" s="15" t="s">
        <v>10</v>
      </c>
      <c r="G2003" s="15" t="s">
        <v>9</v>
      </c>
      <c r="H2003" s="15" t="s">
        <v>9</v>
      </c>
      <c r="I2003" s="15">
        <v>0</v>
      </c>
      <c r="J2003" s="16" t="s">
        <v>9</v>
      </c>
    </row>
    <row r="2004" spans="1:10" x14ac:dyDescent="0.3">
      <c r="A2004" s="11" t="s">
        <v>2013</v>
      </c>
      <c r="B2004" s="12">
        <v>22.23</v>
      </c>
      <c r="C2004" s="12" t="str" cm="1">
        <f t="array" ref="C2004">_xlfn.IFS(Medical_Examinations!$B2004&gt;=30,"Obesity",Medical_Examinations!$B2004&gt;=25,"Overweight",Medical_Examinations!$B2004&gt;=18.5,"Normal Weight",TRUE,"Underweight")</f>
        <v>Normal Weight</v>
      </c>
      <c r="D2004" s="12">
        <v>6.09</v>
      </c>
      <c r="E2004" s="12" t="str" cm="1">
        <f t="array" ref="E2004">_xlfn.IFS(Medical_Examinations!$D2004&gt;6.5,"Diabetes",Medical_Examinations!$D2004&gt;5.7,"Prediabetes",TRUE,"Normal")</f>
        <v>Prediabetes</v>
      </c>
      <c r="F2004" s="12" t="s">
        <v>10</v>
      </c>
      <c r="G2004" s="12" t="s">
        <v>9</v>
      </c>
      <c r="H2004" s="12" t="s">
        <v>9</v>
      </c>
      <c r="I2004" s="12">
        <v>0</v>
      </c>
      <c r="J2004" s="13" t="s">
        <v>9</v>
      </c>
    </row>
    <row r="2005" spans="1:10" x14ac:dyDescent="0.3">
      <c r="A2005" s="14" t="s">
        <v>2014</v>
      </c>
      <c r="B2005" s="15">
        <v>33.4</v>
      </c>
      <c r="C2005" s="15" t="str" cm="1">
        <f t="array" ref="C2005">_xlfn.IFS(Medical_Examinations!$B2005&gt;=30,"Obesity",Medical_Examinations!$B2005&gt;=25,"Overweight",Medical_Examinations!$B2005&gt;=18.5,"Normal Weight",TRUE,"Underweight")</f>
        <v>Obesity</v>
      </c>
      <c r="D2005" s="15">
        <v>5.51</v>
      </c>
      <c r="E2005" s="15" t="str" cm="1">
        <f t="array" ref="E2005">_xlfn.IFS(Medical_Examinations!$D2005&gt;6.5,"Diabetes",Medical_Examinations!$D2005&gt;5.7,"Prediabetes",TRUE,"Normal")</f>
        <v>Normal</v>
      </c>
      <c r="F2005" s="15" t="s">
        <v>9</v>
      </c>
      <c r="G2005" s="15" t="s">
        <v>9</v>
      </c>
      <c r="H2005" s="15" t="s">
        <v>9</v>
      </c>
      <c r="I2005" s="15">
        <v>0</v>
      </c>
      <c r="J2005" s="16" t="s">
        <v>9</v>
      </c>
    </row>
    <row r="2006" spans="1:10" x14ac:dyDescent="0.3">
      <c r="A2006" s="11" t="s">
        <v>2015</v>
      </c>
      <c r="B2006" s="12">
        <v>33.11</v>
      </c>
      <c r="C2006" s="12" t="str" cm="1">
        <f t="array" ref="C2006">_xlfn.IFS(Medical_Examinations!$B2006&gt;=30,"Obesity",Medical_Examinations!$B2006&gt;=25,"Overweight",Medical_Examinations!$B2006&gt;=18.5,"Normal Weight",TRUE,"Underweight")</f>
        <v>Obesity</v>
      </c>
      <c r="D2006" s="12">
        <v>5.63</v>
      </c>
      <c r="E2006" s="12" t="str" cm="1">
        <f t="array" ref="E2006">_xlfn.IFS(Medical_Examinations!$D2006&gt;6.5,"Diabetes",Medical_Examinations!$D2006&gt;5.7,"Prediabetes",TRUE,"Normal")</f>
        <v>Normal</v>
      </c>
      <c r="F2006" s="12" t="s">
        <v>9</v>
      </c>
      <c r="G2006" s="12" t="s">
        <v>9</v>
      </c>
      <c r="H2006" s="12" t="s">
        <v>9</v>
      </c>
      <c r="I2006" s="12">
        <v>0</v>
      </c>
      <c r="J2006" s="13" t="s">
        <v>9</v>
      </c>
    </row>
    <row r="2007" spans="1:10" x14ac:dyDescent="0.3">
      <c r="A2007" s="14" t="s">
        <v>2016</v>
      </c>
      <c r="B2007" s="15">
        <v>16.815000000000001</v>
      </c>
      <c r="C2007" s="15" t="str" cm="1">
        <f t="array" ref="C2007">_xlfn.IFS(Medical_Examinations!$B2007&gt;=30,"Obesity",Medical_Examinations!$B2007&gt;=25,"Overweight",Medical_Examinations!$B2007&gt;=18.5,"Normal Weight",TRUE,"Underweight")</f>
        <v>Underweight</v>
      </c>
      <c r="D2007" s="15">
        <v>5.29</v>
      </c>
      <c r="E2007" s="15" t="str" cm="1">
        <f t="array" ref="E2007">_xlfn.IFS(Medical_Examinations!$D2007&gt;6.5,"Diabetes",Medical_Examinations!$D2007&gt;5.7,"Prediabetes",TRUE,"Normal")</f>
        <v>Normal</v>
      </c>
      <c r="F2007" s="15" t="s">
        <v>10</v>
      </c>
      <c r="G2007" s="15" t="s">
        <v>9</v>
      </c>
      <c r="H2007" s="15" t="s">
        <v>9</v>
      </c>
      <c r="I2007" s="15">
        <v>0</v>
      </c>
      <c r="J2007" s="16" t="s">
        <v>9</v>
      </c>
    </row>
    <row r="2008" spans="1:10" x14ac:dyDescent="0.3">
      <c r="A2008" s="11" t="s">
        <v>2017</v>
      </c>
      <c r="B2008" s="12">
        <v>25.61</v>
      </c>
      <c r="C2008" s="12" t="str" cm="1">
        <f t="array" ref="C2008">_xlfn.IFS(Medical_Examinations!$B2008&gt;=30,"Obesity",Medical_Examinations!$B2008&gt;=25,"Overweight",Medical_Examinations!$B2008&gt;=18.5,"Normal Weight",TRUE,"Underweight")</f>
        <v>Overweight</v>
      </c>
      <c r="D2008" s="12">
        <v>4</v>
      </c>
      <c r="E2008" s="12" t="str" cm="1">
        <f t="array" ref="E2008">_xlfn.IFS(Medical_Examinations!$D2008&gt;6.5,"Diabetes",Medical_Examinations!$D2008&gt;5.7,"Prediabetes",TRUE,"Normal")</f>
        <v>Normal</v>
      </c>
      <c r="F2008" s="12" t="s">
        <v>9</v>
      </c>
      <c r="G2008" s="12" t="s">
        <v>9</v>
      </c>
      <c r="H2008" s="12" t="s">
        <v>19</v>
      </c>
      <c r="I2008" s="12">
        <v>1</v>
      </c>
      <c r="J2008" s="13" t="s">
        <v>9</v>
      </c>
    </row>
    <row r="2009" spans="1:10" x14ac:dyDescent="0.3">
      <c r="A2009" s="14" t="s">
        <v>2018</v>
      </c>
      <c r="B2009" s="15">
        <v>25.8</v>
      </c>
      <c r="C2009" s="15" t="str" cm="1">
        <f t="array" ref="C2009">_xlfn.IFS(Medical_Examinations!$B2009&gt;=30,"Obesity",Medical_Examinations!$B2009&gt;=25,"Overweight",Medical_Examinations!$B2009&gt;=18.5,"Normal Weight",TRUE,"Underweight")</f>
        <v>Overweight</v>
      </c>
      <c r="D2009" s="15">
        <v>5.49</v>
      </c>
      <c r="E2009" s="15" t="str" cm="1">
        <f t="array" ref="E2009">_xlfn.IFS(Medical_Examinations!$D2009&gt;6.5,"Diabetes",Medical_Examinations!$D2009&gt;5.7,"Prediabetes",TRUE,"Normal")</f>
        <v>Normal</v>
      </c>
      <c r="F2009" s="15" t="s">
        <v>9</v>
      </c>
      <c r="G2009" s="15" t="s">
        <v>9</v>
      </c>
      <c r="H2009" s="15" t="s">
        <v>9</v>
      </c>
      <c r="I2009" s="15">
        <v>0</v>
      </c>
      <c r="J2009" s="16" t="s">
        <v>9</v>
      </c>
    </row>
    <row r="2010" spans="1:10" x14ac:dyDescent="0.3">
      <c r="A2010" s="11" t="s">
        <v>2019</v>
      </c>
      <c r="B2010" s="12">
        <v>27.39</v>
      </c>
      <c r="C2010" s="12" t="str" cm="1">
        <f t="array" ref="C2010">_xlfn.IFS(Medical_Examinations!$B2010&gt;=30,"Obesity",Medical_Examinations!$B2010&gt;=25,"Overweight",Medical_Examinations!$B2010&gt;=18.5,"Normal Weight",TRUE,"Underweight")</f>
        <v>Overweight</v>
      </c>
      <c r="D2010" s="12">
        <v>5.34</v>
      </c>
      <c r="E2010" s="12" t="str" cm="1">
        <f t="array" ref="E2010">_xlfn.IFS(Medical_Examinations!$D2010&gt;6.5,"Diabetes",Medical_Examinations!$D2010&gt;5.7,"Prediabetes",TRUE,"Normal")</f>
        <v>Normal</v>
      </c>
      <c r="F2010" s="12" t="s">
        <v>9</v>
      </c>
      <c r="G2010" s="12" t="s">
        <v>9</v>
      </c>
      <c r="H2010" s="12" t="s">
        <v>9</v>
      </c>
      <c r="I2010" s="12">
        <v>0</v>
      </c>
      <c r="J2010" s="13" t="s">
        <v>9</v>
      </c>
    </row>
    <row r="2011" spans="1:10" x14ac:dyDescent="0.3">
      <c r="A2011" s="14" t="s">
        <v>2020</v>
      </c>
      <c r="B2011" s="15">
        <v>17.03</v>
      </c>
      <c r="C2011" s="15" t="str" cm="1">
        <f t="array" ref="C2011">_xlfn.IFS(Medical_Examinations!$B2011&gt;=30,"Obesity",Medical_Examinations!$B2011&gt;=25,"Overweight",Medical_Examinations!$B2011&gt;=18.5,"Normal Weight",TRUE,"Underweight")</f>
        <v>Underweight</v>
      </c>
      <c r="D2011" s="15">
        <v>4.12</v>
      </c>
      <c r="E2011" s="15" t="str" cm="1">
        <f t="array" ref="E2011">_xlfn.IFS(Medical_Examinations!$D2011&gt;6.5,"Diabetes",Medical_Examinations!$D2011&gt;5.7,"Prediabetes",TRUE,"Normal")</f>
        <v>Normal</v>
      </c>
      <c r="F2011" s="15" t="s">
        <v>9</v>
      </c>
      <c r="G2011" s="15" t="s">
        <v>9</v>
      </c>
      <c r="H2011" s="15" t="s">
        <v>9</v>
      </c>
      <c r="I2011" s="15">
        <v>1</v>
      </c>
      <c r="J2011" s="16" t="s">
        <v>9</v>
      </c>
    </row>
    <row r="2012" spans="1:10" x14ac:dyDescent="0.3">
      <c r="A2012" s="11" t="s">
        <v>2021</v>
      </c>
      <c r="B2012" s="12">
        <v>23.75</v>
      </c>
      <c r="C2012" s="12" t="str" cm="1">
        <f t="array" ref="C2012">_xlfn.IFS(Medical_Examinations!$B2012&gt;=30,"Obesity",Medical_Examinations!$B2012&gt;=25,"Overweight",Medical_Examinations!$B2012&gt;=18.5,"Normal Weight",TRUE,"Underweight")</f>
        <v>Normal Weight</v>
      </c>
      <c r="D2012" s="12">
        <v>5.49</v>
      </c>
      <c r="E2012" s="12" t="str" cm="1">
        <f t="array" ref="E2012">_xlfn.IFS(Medical_Examinations!$D2012&gt;6.5,"Diabetes",Medical_Examinations!$D2012&gt;5.7,"Prediabetes",TRUE,"Normal")</f>
        <v>Normal</v>
      </c>
      <c r="F2012" s="12" t="s">
        <v>10</v>
      </c>
      <c r="G2012" s="12" t="s">
        <v>9</v>
      </c>
      <c r="H2012" s="12" t="s">
        <v>9</v>
      </c>
      <c r="I2012" s="12">
        <v>0</v>
      </c>
      <c r="J2012" s="13" t="s">
        <v>9</v>
      </c>
    </row>
    <row r="2013" spans="1:10" x14ac:dyDescent="0.3">
      <c r="A2013" s="14" t="s">
        <v>2022</v>
      </c>
      <c r="B2013" s="15">
        <v>26.03</v>
      </c>
      <c r="C2013" s="15" t="str" cm="1">
        <f t="array" ref="C2013">_xlfn.IFS(Medical_Examinations!$B2013&gt;=30,"Obesity",Medical_Examinations!$B2013&gt;=25,"Overweight",Medical_Examinations!$B2013&gt;=18.5,"Normal Weight",TRUE,"Underweight")</f>
        <v>Overweight</v>
      </c>
      <c r="D2013" s="15">
        <v>5.1100000000000003</v>
      </c>
      <c r="E2013" s="15" t="str" cm="1">
        <f t="array" ref="E2013">_xlfn.IFS(Medical_Examinations!$D2013&gt;6.5,"Diabetes",Medical_Examinations!$D2013&gt;5.7,"Prediabetes",TRUE,"Normal")</f>
        <v>Normal</v>
      </c>
      <c r="F2013" s="15" t="s">
        <v>10</v>
      </c>
      <c r="G2013" s="15" t="s">
        <v>9</v>
      </c>
      <c r="H2013" s="15" t="s">
        <v>9</v>
      </c>
      <c r="I2013" s="15">
        <v>1</v>
      </c>
      <c r="J2013" s="16" t="s">
        <v>9</v>
      </c>
    </row>
    <row r="2014" spans="1:10" x14ac:dyDescent="0.3">
      <c r="A2014" s="11" t="s">
        <v>2023</v>
      </c>
      <c r="B2014" s="12">
        <v>16.079999999999998</v>
      </c>
      <c r="C2014" s="12" t="str" cm="1">
        <f t="array" ref="C2014">_xlfn.IFS(Medical_Examinations!$B2014&gt;=30,"Obesity",Medical_Examinations!$B2014&gt;=25,"Overweight",Medical_Examinations!$B2014&gt;=18.5,"Normal Weight",TRUE,"Underweight")</f>
        <v>Underweight</v>
      </c>
      <c r="D2014" s="12">
        <v>5.94</v>
      </c>
      <c r="E2014" s="12" t="str" cm="1">
        <f t="array" ref="E2014">_xlfn.IFS(Medical_Examinations!$D2014&gt;6.5,"Diabetes",Medical_Examinations!$D2014&gt;5.7,"Prediabetes",TRUE,"Normal")</f>
        <v>Prediabetes</v>
      </c>
      <c r="F2014" s="12" t="s">
        <v>9</v>
      </c>
      <c r="G2014" s="12" t="s">
        <v>9</v>
      </c>
      <c r="H2014" s="12" t="s">
        <v>9</v>
      </c>
      <c r="I2014" s="12">
        <v>0</v>
      </c>
      <c r="J2014" s="13" t="s">
        <v>9</v>
      </c>
    </row>
    <row r="2015" spans="1:10" x14ac:dyDescent="0.3">
      <c r="A2015" s="14" t="s">
        <v>2024</v>
      </c>
      <c r="B2015" s="15">
        <v>30.875</v>
      </c>
      <c r="C2015" s="15" t="str" cm="1">
        <f t="array" ref="C2015">_xlfn.IFS(Medical_Examinations!$B2015&gt;=30,"Obesity",Medical_Examinations!$B2015&gt;=25,"Overweight",Medical_Examinations!$B2015&gt;=18.5,"Normal Weight",TRUE,"Underweight")</f>
        <v>Obesity</v>
      </c>
      <c r="D2015" s="15">
        <v>5.54</v>
      </c>
      <c r="E2015" s="15" t="str" cm="1">
        <f t="array" ref="E2015">_xlfn.IFS(Medical_Examinations!$D2015&gt;6.5,"Diabetes",Medical_Examinations!$D2015&gt;5.7,"Prediabetes",TRUE,"Normal")</f>
        <v>Normal</v>
      </c>
      <c r="F2015" s="15" t="s">
        <v>9</v>
      </c>
      <c r="G2015" s="15" t="s">
        <v>9</v>
      </c>
      <c r="H2015" s="15" t="s">
        <v>9</v>
      </c>
      <c r="I2015" s="15">
        <v>0</v>
      </c>
      <c r="J2015" s="16" t="s">
        <v>9</v>
      </c>
    </row>
    <row r="2016" spans="1:10" x14ac:dyDescent="0.3">
      <c r="A2016" s="11" t="s">
        <v>2025</v>
      </c>
      <c r="B2016" s="12">
        <v>31.79</v>
      </c>
      <c r="C2016" s="12" t="str" cm="1">
        <f t="array" ref="C2016">_xlfn.IFS(Medical_Examinations!$B2016&gt;=30,"Obesity",Medical_Examinations!$B2016&gt;=25,"Overweight",Medical_Examinations!$B2016&gt;=18.5,"Normal Weight",TRUE,"Underweight")</f>
        <v>Obesity</v>
      </c>
      <c r="D2016" s="12">
        <v>7.09</v>
      </c>
      <c r="E2016" s="12" t="str" cm="1">
        <f t="array" ref="E2016">_xlfn.IFS(Medical_Examinations!$D2016&gt;6.5,"Diabetes",Medical_Examinations!$D2016&gt;5.7,"Prediabetes",TRUE,"Normal")</f>
        <v>Diabetes</v>
      </c>
      <c r="F2016" s="12" t="s">
        <v>9</v>
      </c>
      <c r="G2016" s="12" t="s">
        <v>9</v>
      </c>
      <c r="H2016" s="12" t="s">
        <v>9</v>
      </c>
      <c r="I2016" s="12">
        <v>0</v>
      </c>
      <c r="J2016" s="13" t="s">
        <v>9</v>
      </c>
    </row>
    <row r="2017" spans="1:10" x14ac:dyDescent="0.3">
      <c r="A2017" s="14" t="s">
        <v>2026</v>
      </c>
      <c r="B2017" s="15">
        <v>28.48</v>
      </c>
      <c r="C2017" s="15" t="str" cm="1">
        <f t="array" ref="C2017">_xlfn.IFS(Medical_Examinations!$B2017&gt;=30,"Obesity",Medical_Examinations!$B2017&gt;=25,"Overweight",Medical_Examinations!$B2017&gt;=18.5,"Normal Weight",TRUE,"Underweight")</f>
        <v>Overweight</v>
      </c>
      <c r="D2017" s="15">
        <v>6.22</v>
      </c>
      <c r="E2017" s="15" t="str" cm="1">
        <f t="array" ref="E2017">_xlfn.IFS(Medical_Examinations!$D2017&gt;6.5,"Diabetes",Medical_Examinations!$D2017&gt;5.7,"Prediabetes",TRUE,"Normal")</f>
        <v>Prediabetes</v>
      </c>
      <c r="F2017" s="15" t="s">
        <v>10</v>
      </c>
      <c r="G2017" s="15" t="s">
        <v>9</v>
      </c>
      <c r="H2017" s="15" t="s">
        <v>19</v>
      </c>
      <c r="I2017" s="15">
        <v>1</v>
      </c>
      <c r="J2017" s="16" t="s">
        <v>9</v>
      </c>
    </row>
    <row r="2018" spans="1:10" x14ac:dyDescent="0.3">
      <c r="A2018" s="11" t="s">
        <v>2027</v>
      </c>
      <c r="B2018" s="12">
        <v>26.6</v>
      </c>
      <c r="C2018" s="12" t="str" cm="1">
        <f t="array" ref="C2018">_xlfn.IFS(Medical_Examinations!$B2018&gt;=30,"Obesity",Medical_Examinations!$B2018&gt;=25,"Overweight",Medical_Examinations!$B2018&gt;=18.5,"Normal Weight",TRUE,"Underweight")</f>
        <v>Overweight</v>
      </c>
      <c r="D2018" s="12">
        <v>4.33</v>
      </c>
      <c r="E2018" s="12" t="str" cm="1">
        <f t="array" ref="E2018">_xlfn.IFS(Medical_Examinations!$D2018&gt;6.5,"Diabetes",Medical_Examinations!$D2018&gt;5.7,"Prediabetes",TRUE,"Normal")</f>
        <v>Normal</v>
      </c>
      <c r="F2018" s="12" t="s">
        <v>9</v>
      </c>
      <c r="G2018" s="12" t="s">
        <v>9</v>
      </c>
      <c r="H2018" s="12" t="s">
        <v>9</v>
      </c>
      <c r="I2018" s="12">
        <v>1</v>
      </c>
      <c r="J2018" s="13" t="s">
        <v>9</v>
      </c>
    </row>
    <row r="2019" spans="1:10" x14ac:dyDescent="0.3">
      <c r="A2019" s="14" t="s">
        <v>2028</v>
      </c>
      <c r="B2019" s="15">
        <v>25.27</v>
      </c>
      <c r="C2019" s="15" t="str" cm="1">
        <f t="array" ref="C2019">_xlfn.IFS(Medical_Examinations!$B2019&gt;=30,"Obesity",Medical_Examinations!$B2019&gt;=25,"Overweight",Medical_Examinations!$B2019&gt;=18.5,"Normal Weight",TRUE,"Underweight")</f>
        <v>Overweight</v>
      </c>
      <c r="D2019" s="15">
        <v>5.83</v>
      </c>
      <c r="E2019" s="15" t="str" cm="1">
        <f t="array" ref="E2019">_xlfn.IFS(Medical_Examinations!$D2019&gt;6.5,"Diabetes",Medical_Examinations!$D2019&gt;5.7,"Prediabetes",TRUE,"Normal")</f>
        <v>Prediabetes</v>
      </c>
      <c r="F2019" s="15" t="s">
        <v>9</v>
      </c>
      <c r="G2019" s="15" t="s">
        <v>9</v>
      </c>
      <c r="H2019" s="15" t="s">
        <v>9</v>
      </c>
      <c r="I2019" s="15">
        <v>1</v>
      </c>
      <c r="J2019" s="16" t="s">
        <v>9</v>
      </c>
    </row>
    <row r="2020" spans="1:10" x14ac:dyDescent="0.3">
      <c r="A2020" s="11" t="s">
        <v>2029</v>
      </c>
      <c r="B2020" s="12">
        <v>34.484999999999999</v>
      </c>
      <c r="C2020" s="12" t="str" cm="1">
        <f t="array" ref="C2020">_xlfn.IFS(Medical_Examinations!$B2020&gt;=30,"Obesity",Medical_Examinations!$B2020&gt;=25,"Overweight",Medical_Examinations!$B2020&gt;=18.5,"Normal Weight",TRUE,"Underweight")</f>
        <v>Obesity</v>
      </c>
      <c r="D2020" s="12">
        <v>4.7</v>
      </c>
      <c r="E2020" s="12" t="str" cm="1">
        <f t="array" ref="E2020">_xlfn.IFS(Medical_Examinations!$D2020&gt;6.5,"Diabetes",Medical_Examinations!$D2020&gt;5.7,"Prediabetes",TRUE,"Normal")</f>
        <v>Normal</v>
      </c>
      <c r="F2020" s="12" t="s">
        <v>10</v>
      </c>
      <c r="G2020" s="12" t="s">
        <v>9</v>
      </c>
      <c r="H2020" s="12" t="s">
        <v>19</v>
      </c>
      <c r="I2020" s="12">
        <v>1</v>
      </c>
      <c r="J2020" s="13" t="s">
        <v>9</v>
      </c>
    </row>
    <row r="2021" spans="1:10" x14ac:dyDescent="0.3">
      <c r="A2021" s="14" t="s">
        <v>2030</v>
      </c>
      <c r="B2021" s="15">
        <v>15.57</v>
      </c>
      <c r="C2021" s="15" t="str" cm="1">
        <f t="array" ref="C2021">_xlfn.IFS(Medical_Examinations!$B2021&gt;=30,"Obesity",Medical_Examinations!$B2021&gt;=25,"Overweight",Medical_Examinations!$B2021&gt;=18.5,"Normal Weight",TRUE,"Underweight")</f>
        <v>Underweight</v>
      </c>
      <c r="D2021" s="15">
        <v>4.07</v>
      </c>
      <c r="E2021" s="15" t="str" cm="1">
        <f t="array" ref="E2021">_xlfn.IFS(Medical_Examinations!$D2021&gt;6.5,"Diabetes",Medical_Examinations!$D2021&gt;5.7,"Prediabetes",TRUE,"Normal")</f>
        <v>Normal</v>
      </c>
      <c r="F2021" s="15" t="s">
        <v>10</v>
      </c>
      <c r="G2021" s="15" t="s">
        <v>9</v>
      </c>
      <c r="H2021" s="15" t="s">
        <v>9</v>
      </c>
      <c r="I2021" s="15">
        <v>1</v>
      </c>
      <c r="J2021" s="16" t="s">
        <v>9</v>
      </c>
    </row>
    <row r="2022" spans="1:10" x14ac:dyDescent="0.3">
      <c r="A2022" s="11" t="s">
        <v>2031</v>
      </c>
      <c r="B2022" s="12">
        <v>30.36</v>
      </c>
      <c r="C2022" s="12" t="str" cm="1">
        <f t="array" ref="C2022">_xlfn.IFS(Medical_Examinations!$B2022&gt;=30,"Obesity",Medical_Examinations!$B2022&gt;=25,"Overweight",Medical_Examinations!$B2022&gt;=18.5,"Normal Weight",TRUE,"Underweight")</f>
        <v>Obesity</v>
      </c>
      <c r="D2022" s="12">
        <v>9.39</v>
      </c>
      <c r="E2022" s="12" t="str" cm="1">
        <f t="array" ref="E2022">_xlfn.IFS(Medical_Examinations!$D2022&gt;6.5,"Diabetes",Medical_Examinations!$D2022&gt;5.7,"Prediabetes",TRUE,"Normal")</f>
        <v>Diabetes</v>
      </c>
      <c r="F2022" s="12" t="s">
        <v>9</v>
      </c>
      <c r="G2022" s="12" t="s">
        <v>9</v>
      </c>
      <c r="H2022" s="12" t="s">
        <v>9</v>
      </c>
      <c r="I2022" s="12">
        <v>0</v>
      </c>
      <c r="J2022" s="13" t="s">
        <v>9</v>
      </c>
    </row>
    <row r="2023" spans="1:10" x14ac:dyDescent="0.3">
      <c r="A2023" s="14" t="s">
        <v>2032</v>
      </c>
      <c r="B2023" s="15">
        <v>19.37</v>
      </c>
      <c r="C2023" s="15" t="str" cm="1">
        <f t="array" ref="C2023">_xlfn.IFS(Medical_Examinations!$B2023&gt;=30,"Obesity",Medical_Examinations!$B2023&gt;=25,"Overweight",Medical_Examinations!$B2023&gt;=18.5,"Normal Weight",TRUE,"Underweight")</f>
        <v>Normal Weight</v>
      </c>
      <c r="D2023" s="15">
        <v>4.18</v>
      </c>
      <c r="E2023" s="15" t="str" cm="1">
        <f t="array" ref="E2023">_xlfn.IFS(Medical_Examinations!$D2023&gt;6.5,"Diabetes",Medical_Examinations!$D2023&gt;5.7,"Prediabetes",TRUE,"Normal")</f>
        <v>Normal</v>
      </c>
      <c r="F2023" s="15" t="s">
        <v>9</v>
      </c>
      <c r="G2023" s="15" t="s">
        <v>9</v>
      </c>
      <c r="H2023" s="15" t="s">
        <v>9</v>
      </c>
      <c r="I2023" s="15">
        <v>0</v>
      </c>
      <c r="J2023" s="16" t="s">
        <v>9</v>
      </c>
    </row>
    <row r="2024" spans="1:10" x14ac:dyDescent="0.3">
      <c r="A2024" s="11" t="s">
        <v>2033</v>
      </c>
      <c r="B2024" s="12">
        <v>16.71</v>
      </c>
      <c r="C2024" s="12" t="str" cm="1">
        <f t="array" ref="C2024">_xlfn.IFS(Medical_Examinations!$B2024&gt;=30,"Obesity",Medical_Examinations!$B2024&gt;=25,"Overweight",Medical_Examinations!$B2024&gt;=18.5,"Normal Weight",TRUE,"Underweight")</f>
        <v>Underweight</v>
      </c>
      <c r="D2024" s="12">
        <v>4.18</v>
      </c>
      <c r="E2024" s="12" t="str" cm="1">
        <f t="array" ref="E2024">_xlfn.IFS(Medical_Examinations!$D2024&gt;6.5,"Diabetes",Medical_Examinations!$D2024&gt;5.7,"Prediabetes",TRUE,"Normal")</f>
        <v>Normal</v>
      </c>
      <c r="F2024" s="12" t="s">
        <v>9</v>
      </c>
      <c r="G2024" s="12" t="s">
        <v>9</v>
      </c>
      <c r="H2024" s="12" t="s">
        <v>9</v>
      </c>
      <c r="I2024" s="12">
        <v>1</v>
      </c>
      <c r="J2024" s="13" t="s">
        <v>9</v>
      </c>
    </row>
    <row r="2025" spans="1:10" x14ac:dyDescent="0.3">
      <c r="A2025" s="14" t="s">
        <v>2034</v>
      </c>
      <c r="B2025" s="15">
        <v>24.1</v>
      </c>
      <c r="C2025" s="15" t="str" cm="1">
        <f t="array" ref="C2025">_xlfn.IFS(Medical_Examinations!$B2025&gt;=30,"Obesity",Medical_Examinations!$B2025&gt;=25,"Overweight",Medical_Examinations!$B2025&gt;=18.5,"Normal Weight",TRUE,"Underweight")</f>
        <v>Normal Weight</v>
      </c>
      <c r="D2025" s="15">
        <v>4.4000000000000004</v>
      </c>
      <c r="E2025" s="15" t="str" cm="1">
        <f t="array" ref="E2025">_xlfn.IFS(Medical_Examinations!$D2025&gt;6.5,"Diabetes",Medical_Examinations!$D2025&gt;5.7,"Prediabetes",TRUE,"Normal")</f>
        <v>Normal</v>
      </c>
      <c r="F2025" s="15" t="s">
        <v>10</v>
      </c>
      <c r="G2025" s="15" t="s">
        <v>9</v>
      </c>
      <c r="H2025" s="15" t="s">
        <v>9</v>
      </c>
      <c r="I2025" s="15">
        <v>1</v>
      </c>
      <c r="J2025" s="16" t="s">
        <v>9</v>
      </c>
    </row>
    <row r="2026" spans="1:10" x14ac:dyDescent="0.3">
      <c r="A2026" s="11" t="s">
        <v>2035</v>
      </c>
      <c r="B2026" s="12">
        <v>29.77</v>
      </c>
      <c r="C2026" s="12" t="str" cm="1">
        <f t="array" ref="C2026">_xlfn.IFS(Medical_Examinations!$B2026&gt;=30,"Obesity",Medical_Examinations!$B2026&gt;=25,"Overweight",Medical_Examinations!$B2026&gt;=18.5,"Normal Weight",TRUE,"Underweight")</f>
        <v>Overweight</v>
      </c>
      <c r="D2026" s="12">
        <v>9.9</v>
      </c>
      <c r="E2026" s="12" t="str" cm="1">
        <f t="array" ref="E2026">_xlfn.IFS(Medical_Examinations!$D2026&gt;6.5,"Diabetes",Medical_Examinations!$D2026&gt;5.7,"Prediabetes",TRUE,"Normal")</f>
        <v>Diabetes</v>
      </c>
      <c r="F2026" s="12" t="s">
        <v>9</v>
      </c>
      <c r="G2026" s="12" t="s">
        <v>9</v>
      </c>
      <c r="H2026" s="12" t="s">
        <v>9</v>
      </c>
      <c r="I2026" s="12">
        <v>0</v>
      </c>
      <c r="J2026" s="13" t="s">
        <v>9</v>
      </c>
    </row>
    <row r="2027" spans="1:10" x14ac:dyDescent="0.3">
      <c r="A2027" s="14" t="s">
        <v>2036</v>
      </c>
      <c r="B2027" s="15">
        <v>46.53</v>
      </c>
      <c r="C2027" s="15" t="str" cm="1">
        <f t="array" ref="C2027">_xlfn.IFS(Medical_Examinations!$B2027&gt;=30,"Obesity",Medical_Examinations!$B2027&gt;=25,"Overweight",Medical_Examinations!$B2027&gt;=18.5,"Normal Weight",TRUE,"Underweight")</f>
        <v>Obesity</v>
      </c>
      <c r="D2027" s="15">
        <v>4.84</v>
      </c>
      <c r="E2027" s="15" t="str" cm="1">
        <f t="array" ref="E2027">_xlfn.IFS(Medical_Examinations!$D2027&gt;6.5,"Diabetes",Medical_Examinations!$D2027&gt;5.7,"Prediabetes",TRUE,"Normal")</f>
        <v>Normal</v>
      </c>
      <c r="F2027" s="15" t="s">
        <v>10</v>
      </c>
      <c r="G2027" s="15" t="s">
        <v>9</v>
      </c>
      <c r="H2027" s="15" t="s">
        <v>9</v>
      </c>
      <c r="I2027" s="15">
        <v>0</v>
      </c>
      <c r="J2027" s="16" t="s">
        <v>9</v>
      </c>
    </row>
    <row r="2028" spans="1:10" x14ac:dyDescent="0.3">
      <c r="A2028" s="11" t="s">
        <v>2037</v>
      </c>
      <c r="B2028" s="12">
        <v>23.4</v>
      </c>
      <c r="C2028" s="12" t="str" cm="1">
        <f t="array" ref="C2028">_xlfn.IFS(Medical_Examinations!$B2028&gt;=30,"Obesity",Medical_Examinations!$B2028&gt;=25,"Overweight",Medical_Examinations!$B2028&gt;=18.5,"Normal Weight",TRUE,"Underweight")</f>
        <v>Normal Weight</v>
      </c>
      <c r="D2028" s="12">
        <v>5.53</v>
      </c>
      <c r="E2028" s="12" t="str" cm="1">
        <f t="array" ref="E2028">_xlfn.IFS(Medical_Examinations!$D2028&gt;6.5,"Diabetes",Medical_Examinations!$D2028&gt;5.7,"Prediabetes",TRUE,"Normal")</f>
        <v>Normal</v>
      </c>
      <c r="F2028" s="12" t="s">
        <v>9</v>
      </c>
      <c r="G2028" s="12" t="s">
        <v>9</v>
      </c>
      <c r="H2028" s="12" t="s">
        <v>19</v>
      </c>
      <c r="I2028" s="12">
        <v>1</v>
      </c>
      <c r="J2028" s="13" t="s">
        <v>9</v>
      </c>
    </row>
    <row r="2029" spans="1:10" x14ac:dyDescent="0.3">
      <c r="A2029" s="14" t="s">
        <v>2038</v>
      </c>
      <c r="B2029" s="15">
        <v>30</v>
      </c>
      <c r="C2029" s="15" t="str" cm="1">
        <f t="array" ref="C2029">_xlfn.IFS(Medical_Examinations!$B2029&gt;=30,"Obesity",Medical_Examinations!$B2029&gt;=25,"Overweight",Medical_Examinations!$B2029&gt;=18.5,"Normal Weight",TRUE,"Underweight")</f>
        <v>Obesity</v>
      </c>
      <c r="D2029" s="15">
        <v>4.33</v>
      </c>
      <c r="E2029" s="15" t="str" cm="1">
        <f t="array" ref="E2029">_xlfn.IFS(Medical_Examinations!$D2029&gt;6.5,"Diabetes",Medical_Examinations!$D2029&gt;5.7,"Prediabetes",TRUE,"Normal")</f>
        <v>Normal</v>
      </c>
      <c r="F2029" s="15" t="s">
        <v>10</v>
      </c>
      <c r="G2029" s="15" t="s">
        <v>9</v>
      </c>
      <c r="H2029" s="15" t="s">
        <v>9</v>
      </c>
      <c r="I2029" s="15">
        <v>0</v>
      </c>
      <c r="J2029" s="16" t="s">
        <v>9</v>
      </c>
    </row>
    <row r="2030" spans="1:10" x14ac:dyDescent="0.3">
      <c r="A2030" s="11" t="s">
        <v>2039</v>
      </c>
      <c r="B2030" s="12">
        <v>29.15</v>
      </c>
      <c r="C2030" s="12" t="str" cm="1">
        <f t="array" ref="C2030">_xlfn.IFS(Medical_Examinations!$B2030&gt;=30,"Obesity",Medical_Examinations!$B2030&gt;=25,"Overweight",Medical_Examinations!$B2030&gt;=18.5,"Normal Weight",TRUE,"Underweight")</f>
        <v>Overweight</v>
      </c>
      <c r="D2030" s="12">
        <v>4.91</v>
      </c>
      <c r="E2030" s="12" t="str" cm="1">
        <f t="array" ref="E2030">_xlfn.IFS(Medical_Examinations!$D2030&gt;6.5,"Diabetes",Medical_Examinations!$D2030&gt;5.7,"Prediabetes",TRUE,"Normal")</f>
        <v>Normal</v>
      </c>
      <c r="F2030" s="12" t="s">
        <v>10</v>
      </c>
      <c r="G2030" s="12" t="s">
        <v>9</v>
      </c>
      <c r="H2030" s="12" t="s">
        <v>9</v>
      </c>
      <c r="I2030" s="12">
        <v>0</v>
      </c>
      <c r="J2030" s="13" t="s">
        <v>9</v>
      </c>
    </row>
    <row r="2031" spans="1:10" x14ac:dyDescent="0.3">
      <c r="A2031" s="14" t="s">
        <v>2040</v>
      </c>
      <c r="B2031" s="15">
        <v>34.865000000000002</v>
      </c>
      <c r="C2031" s="15" t="str" cm="1">
        <f t="array" ref="C2031">_xlfn.IFS(Medical_Examinations!$B2031&gt;=30,"Obesity",Medical_Examinations!$B2031&gt;=25,"Overweight",Medical_Examinations!$B2031&gt;=18.5,"Normal Weight",TRUE,"Underweight")</f>
        <v>Obesity</v>
      </c>
      <c r="D2031" s="15">
        <v>4.8</v>
      </c>
      <c r="E2031" s="15" t="str" cm="1">
        <f t="array" ref="E2031">_xlfn.IFS(Medical_Examinations!$D2031&gt;6.5,"Diabetes",Medical_Examinations!$D2031&gt;5.7,"Prediabetes",TRUE,"Normal")</f>
        <v>Normal</v>
      </c>
      <c r="F2031" s="15" t="s">
        <v>9</v>
      </c>
      <c r="G2031" s="15" t="s">
        <v>9</v>
      </c>
      <c r="H2031" s="15" t="s">
        <v>9</v>
      </c>
      <c r="I2031" s="15">
        <v>0</v>
      </c>
      <c r="J2031" s="16" t="s">
        <v>9</v>
      </c>
    </row>
    <row r="2032" spans="1:10" x14ac:dyDescent="0.3">
      <c r="A2032" s="11" t="s">
        <v>2041</v>
      </c>
      <c r="B2032" s="12">
        <v>28.12</v>
      </c>
      <c r="C2032" s="12" t="str" cm="1">
        <f t="array" ref="C2032">_xlfn.IFS(Medical_Examinations!$B2032&gt;=30,"Obesity",Medical_Examinations!$B2032&gt;=25,"Overweight",Medical_Examinations!$B2032&gt;=18.5,"Normal Weight",TRUE,"Underweight")</f>
        <v>Overweight</v>
      </c>
      <c r="D2032" s="12">
        <v>5.55</v>
      </c>
      <c r="E2032" s="12" t="str" cm="1">
        <f t="array" ref="E2032">_xlfn.IFS(Medical_Examinations!$D2032&gt;6.5,"Diabetes",Medical_Examinations!$D2032&gt;5.7,"Prediabetes",TRUE,"Normal")</f>
        <v>Normal</v>
      </c>
      <c r="F2032" s="12" t="s">
        <v>10</v>
      </c>
      <c r="G2032" s="12" t="s">
        <v>10</v>
      </c>
      <c r="H2032" s="12" t="s">
        <v>9</v>
      </c>
      <c r="I2032" s="12">
        <v>2</v>
      </c>
      <c r="J2032" s="13" t="s">
        <v>9</v>
      </c>
    </row>
    <row r="2033" spans="1:10" x14ac:dyDescent="0.3">
      <c r="A2033" s="14" t="s">
        <v>2042</v>
      </c>
      <c r="B2033" s="15">
        <v>29.45</v>
      </c>
      <c r="C2033" s="15" t="str" cm="1">
        <f t="array" ref="C2033">_xlfn.IFS(Medical_Examinations!$B2033&gt;=30,"Obesity",Medical_Examinations!$B2033&gt;=25,"Overweight",Medical_Examinations!$B2033&gt;=18.5,"Normal Weight",TRUE,"Underweight")</f>
        <v>Overweight</v>
      </c>
      <c r="D2033" s="15">
        <v>5.24</v>
      </c>
      <c r="E2033" s="15" t="str" cm="1">
        <f t="array" ref="E2033">_xlfn.IFS(Medical_Examinations!$D2033&gt;6.5,"Diabetes",Medical_Examinations!$D2033&gt;5.7,"Prediabetes",TRUE,"Normal")</f>
        <v>Normal</v>
      </c>
      <c r="F2033" s="15" t="s">
        <v>10</v>
      </c>
      <c r="G2033" s="15" t="s">
        <v>9</v>
      </c>
      <c r="H2033" s="15" t="s">
        <v>9</v>
      </c>
      <c r="I2033" s="15">
        <v>0</v>
      </c>
      <c r="J2033" s="16" t="s">
        <v>9</v>
      </c>
    </row>
    <row r="2034" spans="1:10" x14ac:dyDescent="0.3">
      <c r="A2034" s="11" t="s">
        <v>2043</v>
      </c>
      <c r="B2034" s="12">
        <v>27.94</v>
      </c>
      <c r="C2034" s="12" t="str" cm="1">
        <f t="array" ref="C2034">_xlfn.IFS(Medical_Examinations!$B2034&gt;=30,"Obesity",Medical_Examinations!$B2034&gt;=25,"Overweight",Medical_Examinations!$B2034&gt;=18.5,"Normal Weight",TRUE,"Underweight")</f>
        <v>Overweight</v>
      </c>
      <c r="D2034" s="12">
        <v>6.08</v>
      </c>
      <c r="E2034" s="12" t="str" cm="1">
        <f t="array" ref="E2034">_xlfn.IFS(Medical_Examinations!$D2034&gt;6.5,"Diabetes",Medical_Examinations!$D2034&gt;5.7,"Prediabetes",TRUE,"Normal")</f>
        <v>Prediabetes</v>
      </c>
      <c r="F2034" s="12" t="s">
        <v>9</v>
      </c>
      <c r="G2034" s="12" t="s">
        <v>9</v>
      </c>
      <c r="H2034" s="12" t="s">
        <v>19</v>
      </c>
      <c r="I2034" s="12">
        <v>1</v>
      </c>
      <c r="J2034" s="13" t="s">
        <v>9</v>
      </c>
    </row>
    <row r="2035" spans="1:10" x14ac:dyDescent="0.3">
      <c r="A2035" s="14" t="s">
        <v>2044</v>
      </c>
      <c r="B2035" s="15">
        <v>27.2</v>
      </c>
      <c r="C2035" s="15" t="str" cm="1">
        <f t="array" ref="C2035">_xlfn.IFS(Medical_Examinations!$B2035&gt;=30,"Obesity",Medical_Examinations!$B2035&gt;=25,"Overweight",Medical_Examinations!$B2035&gt;=18.5,"Normal Weight",TRUE,"Underweight")</f>
        <v>Overweight</v>
      </c>
      <c r="D2035" s="15">
        <v>5.83</v>
      </c>
      <c r="E2035" s="15" t="str" cm="1">
        <f t="array" ref="E2035">_xlfn.IFS(Medical_Examinations!$D2035&gt;6.5,"Diabetes",Medical_Examinations!$D2035&gt;5.7,"Prediabetes",TRUE,"Normal")</f>
        <v>Prediabetes</v>
      </c>
      <c r="F2035" s="15" t="s">
        <v>9</v>
      </c>
      <c r="G2035" s="15" t="s">
        <v>9</v>
      </c>
      <c r="H2035" s="15" t="s">
        <v>19</v>
      </c>
      <c r="I2035" s="15">
        <v>1</v>
      </c>
      <c r="J2035" s="16" t="s">
        <v>9</v>
      </c>
    </row>
    <row r="2036" spans="1:10" x14ac:dyDescent="0.3">
      <c r="A2036" s="11" t="s">
        <v>2045</v>
      </c>
      <c r="B2036" s="12">
        <v>33.344999999999999</v>
      </c>
      <c r="C2036" s="12" t="str" cm="1">
        <f t="array" ref="C2036">_xlfn.IFS(Medical_Examinations!$B2036&gt;=30,"Obesity",Medical_Examinations!$B2036&gt;=25,"Overweight",Medical_Examinations!$B2036&gt;=18.5,"Normal Weight",TRUE,"Underweight")</f>
        <v>Obesity</v>
      </c>
      <c r="D2036" s="12">
        <v>4.29</v>
      </c>
      <c r="E2036" s="12" t="str" cm="1">
        <f t="array" ref="E2036">_xlfn.IFS(Medical_Examinations!$D2036&gt;6.5,"Diabetes",Medical_Examinations!$D2036&gt;5.7,"Prediabetes",TRUE,"Normal")</f>
        <v>Normal</v>
      </c>
      <c r="F2036" s="12" t="s">
        <v>9</v>
      </c>
      <c r="G2036" s="12" t="s">
        <v>9</v>
      </c>
      <c r="H2036" s="12" t="s">
        <v>9</v>
      </c>
      <c r="I2036" s="12">
        <v>1</v>
      </c>
      <c r="J2036" s="13" t="s">
        <v>9</v>
      </c>
    </row>
    <row r="2037" spans="1:10" x14ac:dyDescent="0.3">
      <c r="A2037" s="14" t="s">
        <v>2046</v>
      </c>
      <c r="B2037" s="15">
        <v>29.925000000000001</v>
      </c>
      <c r="C2037" s="15" t="str" cm="1">
        <f t="array" ref="C2037">_xlfn.IFS(Medical_Examinations!$B2037&gt;=30,"Obesity",Medical_Examinations!$B2037&gt;=25,"Overweight",Medical_Examinations!$B2037&gt;=18.5,"Normal Weight",TRUE,"Underweight")</f>
        <v>Overweight</v>
      </c>
      <c r="D2037" s="15">
        <v>5.3</v>
      </c>
      <c r="E2037" s="15" t="str" cm="1">
        <f t="array" ref="E2037">_xlfn.IFS(Medical_Examinations!$D2037&gt;6.5,"Diabetes",Medical_Examinations!$D2037&gt;5.7,"Prediabetes",TRUE,"Normal")</f>
        <v>Normal</v>
      </c>
      <c r="F2037" s="15" t="s">
        <v>9</v>
      </c>
      <c r="G2037" s="15" t="s">
        <v>9</v>
      </c>
      <c r="H2037" s="15" t="s">
        <v>9</v>
      </c>
      <c r="I2037" s="15">
        <v>1</v>
      </c>
      <c r="J2037" s="16" t="s">
        <v>9</v>
      </c>
    </row>
    <row r="2038" spans="1:10" x14ac:dyDescent="0.3">
      <c r="A2038" s="11" t="s">
        <v>2047</v>
      </c>
      <c r="B2038" s="12">
        <v>24.225000000000001</v>
      </c>
      <c r="C2038" s="12" t="str" cm="1">
        <f t="array" ref="C2038">_xlfn.IFS(Medical_Examinations!$B2038&gt;=30,"Obesity",Medical_Examinations!$B2038&gt;=25,"Overweight",Medical_Examinations!$B2038&gt;=18.5,"Normal Weight",TRUE,"Underweight")</f>
        <v>Normal Weight</v>
      </c>
      <c r="D2038" s="12">
        <v>4.42</v>
      </c>
      <c r="E2038" s="12" t="str" cm="1">
        <f t="array" ref="E2038">_xlfn.IFS(Medical_Examinations!$D2038&gt;6.5,"Diabetes",Medical_Examinations!$D2038&gt;5.7,"Prediabetes",TRUE,"Normal")</f>
        <v>Normal</v>
      </c>
      <c r="F2038" s="12" t="s">
        <v>9</v>
      </c>
      <c r="G2038" s="12" t="s">
        <v>9</v>
      </c>
      <c r="H2038" s="12" t="s">
        <v>9</v>
      </c>
      <c r="I2038" s="12">
        <v>1</v>
      </c>
      <c r="J2038" s="13" t="s">
        <v>9</v>
      </c>
    </row>
    <row r="2039" spans="1:10" x14ac:dyDescent="0.3">
      <c r="A2039" s="14" t="s">
        <v>2048</v>
      </c>
      <c r="B2039" s="15">
        <v>29.68</v>
      </c>
      <c r="C2039" s="15" t="str" cm="1">
        <f t="array" ref="C2039">_xlfn.IFS(Medical_Examinations!$B2039&gt;=30,"Obesity",Medical_Examinations!$B2039&gt;=25,"Overweight",Medical_Examinations!$B2039&gt;=18.5,"Normal Weight",TRUE,"Underweight")</f>
        <v>Overweight</v>
      </c>
      <c r="D2039" s="15">
        <v>5.68</v>
      </c>
      <c r="E2039" s="15" t="str" cm="1">
        <f t="array" ref="E2039">_xlfn.IFS(Medical_Examinations!$D2039&gt;6.5,"Diabetes",Medical_Examinations!$D2039&gt;5.7,"Prediabetes",TRUE,"Normal")</f>
        <v>Normal</v>
      </c>
      <c r="F2039" s="15" t="s">
        <v>9</v>
      </c>
      <c r="G2039" s="15" t="s">
        <v>10</v>
      </c>
      <c r="H2039" s="15" t="s">
        <v>9</v>
      </c>
      <c r="I2039" s="15">
        <v>1</v>
      </c>
      <c r="J2039" s="16" t="s">
        <v>9</v>
      </c>
    </row>
    <row r="2040" spans="1:10" x14ac:dyDescent="0.3">
      <c r="A2040" s="11" t="s">
        <v>2049</v>
      </c>
      <c r="B2040" s="12">
        <v>20.614999999999998</v>
      </c>
      <c r="C2040" s="12" t="str" cm="1">
        <f t="array" ref="C2040">_xlfn.IFS(Medical_Examinations!$B2040&gt;=30,"Obesity",Medical_Examinations!$B2040&gt;=25,"Overweight",Medical_Examinations!$B2040&gt;=18.5,"Normal Weight",TRUE,"Underweight")</f>
        <v>Normal Weight</v>
      </c>
      <c r="D2040" s="12">
        <v>6.05</v>
      </c>
      <c r="E2040" s="12" t="str" cm="1">
        <f t="array" ref="E2040">_xlfn.IFS(Medical_Examinations!$D2040&gt;6.5,"Diabetes",Medical_Examinations!$D2040&gt;5.7,"Prediabetes",TRUE,"Normal")</f>
        <v>Prediabetes</v>
      </c>
      <c r="F2040" s="12" t="s">
        <v>9</v>
      </c>
      <c r="G2040" s="12" t="s">
        <v>9</v>
      </c>
      <c r="H2040" s="12" t="s">
        <v>19</v>
      </c>
      <c r="I2040" s="12">
        <v>1</v>
      </c>
      <c r="J2040" s="13" t="s">
        <v>9</v>
      </c>
    </row>
    <row r="2041" spans="1:10" x14ac:dyDescent="0.3">
      <c r="A2041" s="14" t="s">
        <v>2050</v>
      </c>
      <c r="B2041" s="15">
        <v>32.119999999999997</v>
      </c>
      <c r="C2041" s="15" t="str" cm="1">
        <f t="array" ref="C2041">_xlfn.IFS(Medical_Examinations!$B2041&gt;=30,"Obesity",Medical_Examinations!$B2041&gt;=25,"Overweight",Medical_Examinations!$B2041&gt;=18.5,"Normal Weight",TRUE,"Underweight")</f>
        <v>Obesity</v>
      </c>
      <c r="D2041" s="15">
        <v>5.33</v>
      </c>
      <c r="E2041" s="15" t="str" cm="1">
        <f t="array" ref="E2041">_xlfn.IFS(Medical_Examinations!$D2041&gt;6.5,"Diabetes",Medical_Examinations!$D2041&gt;5.7,"Prediabetes",TRUE,"Normal")</f>
        <v>Normal</v>
      </c>
      <c r="F2041" s="15" t="s">
        <v>9</v>
      </c>
      <c r="G2041" s="15" t="s">
        <v>10</v>
      </c>
      <c r="H2041" s="15" t="s">
        <v>9</v>
      </c>
      <c r="I2041" s="15">
        <v>1</v>
      </c>
      <c r="J2041" s="16" t="s">
        <v>9</v>
      </c>
    </row>
    <row r="2042" spans="1:10" x14ac:dyDescent="0.3">
      <c r="A2042" s="11" t="s">
        <v>2051</v>
      </c>
      <c r="B2042" s="12">
        <v>27.36</v>
      </c>
      <c r="C2042" s="12" t="str" cm="1">
        <f t="array" ref="C2042">_xlfn.IFS(Medical_Examinations!$B2042&gt;=30,"Obesity",Medical_Examinations!$B2042&gt;=25,"Overweight",Medical_Examinations!$B2042&gt;=18.5,"Normal Weight",TRUE,"Underweight")</f>
        <v>Overweight</v>
      </c>
      <c r="D2042" s="12">
        <v>6.22</v>
      </c>
      <c r="E2042" s="12" t="str" cm="1">
        <f t="array" ref="E2042">_xlfn.IFS(Medical_Examinations!$D2042&gt;6.5,"Diabetes",Medical_Examinations!$D2042&gt;5.7,"Prediabetes",TRUE,"Normal")</f>
        <v>Prediabetes</v>
      </c>
      <c r="F2042" s="12" t="s">
        <v>9</v>
      </c>
      <c r="G2042" s="12" t="s">
        <v>9</v>
      </c>
      <c r="H2042" s="12" t="s">
        <v>9</v>
      </c>
      <c r="I2042" s="12">
        <v>0</v>
      </c>
      <c r="J2042" s="13" t="s">
        <v>9</v>
      </c>
    </row>
    <row r="2043" spans="1:10" x14ac:dyDescent="0.3">
      <c r="A2043" s="14" t="s">
        <v>2052</v>
      </c>
      <c r="B2043" s="15">
        <v>17.385000000000002</v>
      </c>
      <c r="C2043" s="15" t="str" cm="1">
        <f t="array" ref="C2043">_xlfn.IFS(Medical_Examinations!$B2043&gt;=30,"Obesity",Medical_Examinations!$B2043&gt;=25,"Overweight",Medical_Examinations!$B2043&gt;=18.5,"Normal Weight",TRUE,"Underweight")</f>
        <v>Underweight</v>
      </c>
      <c r="D2043" s="15">
        <v>5.84</v>
      </c>
      <c r="E2043" s="15" t="str" cm="1">
        <f t="array" ref="E2043">_xlfn.IFS(Medical_Examinations!$D2043&gt;6.5,"Diabetes",Medical_Examinations!$D2043&gt;5.7,"Prediabetes",TRUE,"Normal")</f>
        <v>Prediabetes</v>
      </c>
      <c r="F2043" s="15" t="s">
        <v>9</v>
      </c>
      <c r="G2043" s="15" t="s">
        <v>9</v>
      </c>
      <c r="H2043" s="15" t="s">
        <v>9</v>
      </c>
      <c r="I2043" s="15">
        <v>0</v>
      </c>
      <c r="J2043" s="16" t="s">
        <v>9</v>
      </c>
    </row>
    <row r="2044" spans="1:10" x14ac:dyDescent="0.3">
      <c r="A2044" s="11" t="s">
        <v>2053</v>
      </c>
      <c r="B2044" s="12">
        <v>30.13</v>
      </c>
      <c r="C2044" s="12" t="str" cm="1">
        <f t="array" ref="C2044">_xlfn.IFS(Medical_Examinations!$B2044&gt;=30,"Obesity",Medical_Examinations!$B2044&gt;=25,"Overweight",Medical_Examinations!$B2044&gt;=18.5,"Normal Weight",TRUE,"Underweight")</f>
        <v>Obesity</v>
      </c>
      <c r="D2044" s="12">
        <v>5.71</v>
      </c>
      <c r="E2044" s="12" t="str" cm="1">
        <f t="array" ref="E2044">_xlfn.IFS(Medical_Examinations!$D2044&gt;6.5,"Diabetes",Medical_Examinations!$D2044&gt;5.7,"Prediabetes",TRUE,"Normal")</f>
        <v>Prediabetes</v>
      </c>
      <c r="F2044" s="12" t="s">
        <v>9</v>
      </c>
      <c r="G2044" s="12" t="s">
        <v>10</v>
      </c>
      <c r="H2044" s="12" t="s">
        <v>9</v>
      </c>
      <c r="I2044" s="12">
        <v>1</v>
      </c>
      <c r="J2044" s="13" t="s">
        <v>9</v>
      </c>
    </row>
    <row r="2045" spans="1:10" x14ac:dyDescent="0.3">
      <c r="A2045" s="14" t="s">
        <v>2054</v>
      </c>
      <c r="B2045" s="15">
        <v>25.44</v>
      </c>
      <c r="C2045" s="15" t="str" cm="1">
        <f t="array" ref="C2045">_xlfn.IFS(Medical_Examinations!$B2045&gt;=30,"Obesity",Medical_Examinations!$B2045&gt;=25,"Overweight",Medical_Examinations!$B2045&gt;=18.5,"Normal Weight",TRUE,"Underweight")</f>
        <v>Overweight</v>
      </c>
      <c r="D2045" s="15">
        <v>6.04</v>
      </c>
      <c r="E2045" s="15" t="str" cm="1">
        <f t="array" ref="E2045">_xlfn.IFS(Medical_Examinations!$D2045&gt;6.5,"Diabetes",Medical_Examinations!$D2045&gt;5.7,"Prediabetes",TRUE,"Normal")</f>
        <v>Prediabetes</v>
      </c>
      <c r="F2045" s="15" t="s">
        <v>10</v>
      </c>
      <c r="G2045" s="15" t="s">
        <v>9</v>
      </c>
      <c r="H2045" s="15" t="s">
        <v>19</v>
      </c>
      <c r="I2045" s="15">
        <v>1</v>
      </c>
      <c r="J2045" s="16" t="s">
        <v>9</v>
      </c>
    </row>
    <row r="2046" spans="1:10" x14ac:dyDescent="0.3">
      <c r="A2046" s="11" t="s">
        <v>2055</v>
      </c>
      <c r="B2046" s="12">
        <v>39.805</v>
      </c>
      <c r="C2046" s="12" t="str" cm="1">
        <f t="array" ref="C2046">_xlfn.IFS(Medical_Examinations!$B2046&gt;=30,"Obesity",Medical_Examinations!$B2046&gt;=25,"Overweight",Medical_Examinations!$B2046&gt;=18.5,"Normal Weight",TRUE,"Underweight")</f>
        <v>Obesity</v>
      </c>
      <c r="D2046" s="12">
        <v>4.38</v>
      </c>
      <c r="E2046" s="12" t="str" cm="1">
        <f t="array" ref="E2046">_xlfn.IFS(Medical_Examinations!$D2046&gt;6.5,"Diabetes",Medical_Examinations!$D2046&gt;5.7,"Prediabetes",TRUE,"Normal")</f>
        <v>Normal</v>
      </c>
      <c r="F2046" s="12" t="s">
        <v>9</v>
      </c>
      <c r="G2046" s="12" t="s">
        <v>10</v>
      </c>
      <c r="H2046" s="12" t="s">
        <v>9</v>
      </c>
      <c r="I2046" s="12">
        <v>1</v>
      </c>
      <c r="J2046" s="13" t="s">
        <v>9</v>
      </c>
    </row>
    <row r="2047" spans="1:10" x14ac:dyDescent="0.3">
      <c r="A2047" s="14" t="s">
        <v>2056</v>
      </c>
      <c r="B2047" s="15">
        <v>30.4</v>
      </c>
      <c r="C2047" s="15" t="str" cm="1">
        <f t="array" ref="C2047">_xlfn.IFS(Medical_Examinations!$B2047&gt;=30,"Obesity",Medical_Examinations!$B2047&gt;=25,"Overweight",Medical_Examinations!$B2047&gt;=18.5,"Normal Weight",TRUE,"Underweight")</f>
        <v>Obesity</v>
      </c>
      <c r="D2047" s="15">
        <v>5.56</v>
      </c>
      <c r="E2047" s="15" t="str" cm="1">
        <f t="array" ref="E2047">_xlfn.IFS(Medical_Examinations!$D2047&gt;6.5,"Diabetes",Medical_Examinations!$D2047&gt;5.7,"Prediabetes",TRUE,"Normal")</f>
        <v>Normal</v>
      </c>
      <c r="F2047" s="15" t="s">
        <v>10</v>
      </c>
      <c r="G2047" s="15" t="s">
        <v>10</v>
      </c>
      <c r="H2047" s="15" t="s">
        <v>9</v>
      </c>
      <c r="I2047" s="15">
        <v>1</v>
      </c>
      <c r="J2047" s="16" t="s">
        <v>9</v>
      </c>
    </row>
    <row r="2048" spans="1:10" x14ac:dyDescent="0.3">
      <c r="A2048" s="11" t="s">
        <v>2057</v>
      </c>
      <c r="B2048" s="12">
        <v>23.18</v>
      </c>
      <c r="C2048" s="12" t="str" cm="1">
        <f t="array" ref="C2048">_xlfn.IFS(Medical_Examinations!$B2048&gt;=30,"Obesity",Medical_Examinations!$B2048&gt;=25,"Overweight",Medical_Examinations!$B2048&gt;=18.5,"Normal Weight",TRUE,"Underweight")</f>
        <v>Normal Weight</v>
      </c>
      <c r="D2048" s="12">
        <v>4.24</v>
      </c>
      <c r="E2048" s="12" t="str" cm="1">
        <f t="array" ref="E2048">_xlfn.IFS(Medical_Examinations!$D2048&gt;6.5,"Diabetes",Medical_Examinations!$D2048&gt;5.7,"Prediabetes",TRUE,"Normal")</f>
        <v>Normal</v>
      </c>
      <c r="F2048" s="12" t="s">
        <v>9</v>
      </c>
      <c r="G2048" s="12" t="s">
        <v>10</v>
      </c>
      <c r="H2048" s="12" t="s">
        <v>9</v>
      </c>
      <c r="I2048" s="12">
        <v>1</v>
      </c>
      <c r="J2048" s="13" t="s">
        <v>9</v>
      </c>
    </row>
    <row r="2049" spans="1:10" x14ac:dyDescent="0.3">
      <c r="A2049" s="14" t="s">
        <v>2058</v>
      </c>
      <c r="B2049" s="15">
        <v>39.615000000000002</v>
      </c>
      <c r="C2049" s="15" t="str" cm="1">
        <f t="array" ref="C2049">_xlfn.IFS(Medical_Examinations!$B2049&gt;=30,"Obesity",Medical_Examinations!$B2049&gt;=25,"Overweight",Medical_Examinations!$B2049&gt;=18.5,"Normal Weight",TRUE,"Underweight")</f>
        <v>Obesity</v>
      </c>
      <c r="D2049" s="15">
        <v>6.32</v>
      </c>
      <c r="E2049" s="15" t="str" cm="1">
        <f t="array" ref="E2049">_xlfn.IFS(Medical_Examinations!$D2049&gt;6.5,"Diabetes",Medical_Examinations!$D2049&gt;5.7,"Prediabetes",TRUE,"Normal")</f>
        <v>Prediabetes</v>
      </c>
      <c r="F2049" s="15" t="s">
        <v>9</v>
      </c>
      <c r="G2049" s="15" t="s">
        <v>9</v>
      </c>
      <c r="H2049" s="15" t="s">
        <v>19</v>
      </c>
      <c r="I2049" s="15">
        <v>1</v>
      </c>
      <c r="J2049" s="16" t="s">
        <v>9</v>
      </c>
    </row>
    <row r="2050" spans="1:10" x14ac:dyDescent="0.3">
      <c r="A2050" s="11" t="s">
        <v>2059</v>
      </c>
      <c r="B2050" s="12">
        <v>30.59</v>
      </c>
      <c r="C2050" s="12" t="str" cm="1">
        <f t="array" ref="C2050">_xlfn.IFS(Medical_Examinations!$B2050&gt;=30,"Obesity",Medical_Examinations!$B2050&gt;=25,"Overweight",Medical_Examinations!$B2050&gt;=18.5,"Normal Weight",TRUE,"Underweight")</f>
        <v>Obesity</v>
      </c>
      <c r="D2050" s="12">
        <v>6.3</v>
      </c>
      <c r="E2050" s="12" t="str" cm="1">
        <f t="array" ref="E2050">_xlfn.IFS(Medical_Examinations!$D2050&gt;6.5,"Diabetes",Medical_Examinations!$D2050&gt;5.7,"Prediabetes",TRUE,"Normal")</f>
        <v>Prediabetes</v>
      </c>
      <c r="F2050" s="12" t="s">
        <v>10</v>
      </c>
      <c r="G2050" s="12" t="s">
        <v>9</v>
      </c>
      <c r="H2050" s="12" t="s">
        <v>19</v>
      </c>
      <c r="I2050" s="12">
        <v>1</v>
      </c>
      <c r="J2050" s="13" t="s">
        <v>9</v>
      </c>
    </row>
    <row r="2051" spans="1:10" x14ac:dyDescent="0.3">
      <c r="A2051" s="14" t="s">
        <v>2060</v>
      </c>
      <c r="B2051" s="15">
        <v>16.72</v>
      </c>
      <c r="C2051" s="15" t="str" cm="1">
        <f t="array" ref="C2051">_xlfn.IFS(Medical_Examinations!$B2051&gt;=30,"Obesity",Medical_Examinations!$B2051&gt;=25,"Overweight",Medical_Examinations!$B2051&gt;=18.5,"Normal Weight",TRUE,"Underweight")</f>
        <v>Underweight</v>
      </c>
      <c r="D2051" s="15">
        <v>4.38</v>
      </c>
      <c r="E2051" s="15" t="str" cm="1">
        <f t="array" ref="E2051">_xlfn.IFS(Medical_Examinations!$D2051&gt;6.5,"Diabetes",Medical_Examinations!$D2051&gt;5.7,"Prediabetes",TRUE,"Normal")</f>
        <v>Normal</v>
      </c>
      <c r="F2051" s="15" t="s">
        <v>10</v>
      </c>
      <c r="G2051" s="15" t="s">
        <v>9</v>
      </c>
      <c r="H2051" s="15" t="s">
        <v>9</v>
      </c>
      <c r="I2051" s="15">
        <v>1</v>
      </c>
      <c r="J2051" s="16" t="s">
        <v>9</v>
      </c>
    </row>
    <row r="2052" spans="1:10" x14ac:dyDescent="0.3">
      <c r="A2052" s="11" t="s">
        <v>2061</v>
      </c>
      <c r="B2052" s="12">
        <v>26.22</v>
      </c>
      <c r="C2052" s="12" t="str" cm="1">
        <f t="array" ref="C2052">_xlfn.IFS(Medical_Examinations!$B2052&gt;=30,"Obesity",Medical_Examinations!$B2052&gt;=25,"Overweight",Medical_Examinations!$B2052&gt;=18.5,"Normal Weight",TRUE,"Underweight")</f>
        <v>Overweight</v>
      </c>
      <c r="D2052" s="12">
        <v>4.6500000000000004</v>
      </c>
      <c r="E2052" s="12" t="str" cm="1">
        <f t="array" ref="E2052">_xlfn.IFS(Medical_Examinations!$D2052&gt;6.5,"Diabetes",Medical_Examinations!$D2052&gt;5.7,"Prediabetes",TRUE,"Normal")</f>
        <v>Normal</v>
      </c>
      <c r="F2052" s="12" t="s">
        <v>10</v>
      </c>
      <c r="G2052" s="12" t="s">
        <v>9</v>
      </c>
      <c r="H2052" s="12" t="s">
        <v>19</v>
      </c>
      <c r="I2052" s="12">
        <v>1</v>
      </c>
      <c r="J2052" s="13" t="s">
        <v>9</v>
      </c>
    </row>
    <row r="2053" spans="1:10" x14ac:dyDescent="0.3">
      <c r="A2053" s="14" t="s">
        <v>2062</v>
      </c>
      <c r="B2053" s="15">
        <v>31.824999999999999</v>
      </c>
      <c r="C2053" s="15" t="str" cm="1">
        <f t="array" ref="C2053">_xlfn.IFS(Medical_Examinations!$B2053&gt;=30,"Obesity",Medical_Examinations!$B2053&gt;=25,"Overweight",Medical_Examinations!$B2053&gt;=18.5,"Normal Weight",TRUE,"Underweight")</f>
        <v>Obesity</v>
      </c>
      <c r="D2053" s="15">
        <v>4.7</v>
      </c>
      <c r="E2053" s="15" t="str" cm="1">
        <f t="array" ref="E2053">_xlfn.IFS(Medical_Examinations!$D2053&gt;6.5,"Diabetes",Medical_Examinations!$D2053&gt;5.7,"Prediabetes",TRUE,"Normal")</f>
        <v>Normal</v>
      </c>
      <c r="F2053" s="15" t="s">
        <v>9</v>
      </c>
      <c r="G2053" s="15" t="s">
        <v>9</v>
      </c>
      <c r="H2053" s="15" t="s">
        <v>19</v>
      </c>
      <c r="I2053" s="15">
        <v>1</v>
      </c>
      <c r="J2053" s="16" t="s">
        <v>9</v>
      </c>
    </row>
    <row r="2054" spans="1:10" x14ac:dyDescent="0.3">
      <c r="A2054" s="11" t="s">
        <v>2063</v>
      </c>
      <c r="B2054" s="12">
        <v>25.745000000000001</v>
      </c>
      <c r="C2054" s="12" t="str" cm="1">
        <f t="array" ref="C2054">_xlfn.IFS(Medical_Examinations!$B2054&gt;=30,"Obesity",Medical_Examinations!$B2054&gt;=25,"Overweight",Medical_Examinations!$B2054&gt;=18.5,"Normal Weight",TRUE,"Underweight")</f>
        <v>Overweight</v>
      </c>
      <c r="D2054" s="12">
        <v>4.34</v>
      </c>
      <c r="E2054" s="12" t="str" cm="1">
        <f t="array" ref="E2054">_xlfn.IFS(Medical_Examinations!$D2054&gt;6.5,"Diabetes",Medical_Examinations!$D2054&gt;5.7,"Prediabetes",TRUE,"Normal")</f>
        <v>Normal</v>
      </c>
      <c r="F2054" s="12" t="s">
        <v>9</v>
      </c>
      <c r="G2054" s="12" t="s">
        <v>9</v>
      </c>
      <c r="H2054" s="12" t="s">
        <v>19</v>
      </c>
      <c r="I2054" s="12">
        <v>1</v>
      </c>
      <c r="J2054" s="13" t="s">
        <v>9</v>
      </c>
    </row>
    <row r="2055" spans="1:10" x14ac:dyDescent="0.3">
      <c r="A2055" s="14" t="s">
        <v>2064</v>
      </c>
      <c r="B2055" s="15">
        <v>24.605</v>
      </c>
      <c r="C2055" s="15" t="str" cm="1">
        <f t="array" ref="C2055">_xlfn.IFS(Medical_Examinations!$B2055&gt;=30,"Obesity",Medical_Examinations!$B2055&gt;=25,"Overweight",Medical_Examinations!$B2055&gt;=18.5,"Normal Weight",TRUE,"Underweight")</f>
        <v>Normal Weight</v>
      </c>
      <c r="D2055" s="15">
        <v>5.62</v>
      </c>
      <c r="E2055" s="15" t="str" cm="1">
        <f t="array" ref="E2055">_xlfn.IFS(Medical_Examinations!$D2055&gt;6.5,"Diabetes",Medical_Examinations!$D2055&gt;5.7,"Prediabetes",TRUE,"Normal")</f>
        <v>Normal</v>
      </c>
      <c r="F2055" s="15" t="s">
        <v>9</v>
      </c>
      <c r="G2055" s="15" t="s">
        <v>9</v>
      </c>
      <c r="H2055" s="15" t="s">
        <v>19</v>
      </c>
      <c r="I2055" s="15">
        <v>1</v>
      </c>
      <c r="J2055" s="16" t="s">
        <v>9</v>
      </c>
    </row>
    <row r="2056" spans="1:10" x14ac:dyDescent="0.3">
      <c r="A2056" s="11" t="s">
        <v>2065</v>
      </c>
      <c r="B2056" s="12">
        <v>24.51</v>
      </c>
      <c r="C2056" s="12" t="str" cm="1">
        <f t="array" ref="C2056">_xlfn.IFS(Medical_Examinations!$B2056&gt;=30,"Obesity",Medical_Examinations!$B2056&gt;=25,"Overweight",Medical_Examinations!$B2056&gt;=18.5,"Normal Weight",TRUE,"Underweight")</f>
        <v>Normal Weight</v>
      </c>
      <c r="D2056" s="12">
        <v>4.24</v>
      </c>
      <c r="E2056" s="12" t="str" cm="1">
        <f t="array" ref="E2056">_xlfn.IFS(Medical_Examinations!$D2056&gt;6.5,"Diabetes",Medical_Examinations!$D2056&gt;5.7,"Prediabetes",TRUE,"Normal")</f>
        <v>Normal</v>
      </c>
      <c r="F2056" s="12" t="s">
        <v>9</v>
      </c>
      <c r="G2056" s="12" t="s">
        <v>9</v>
      </c>
      <c r="H2056" s="12" t="s">
        <v>19</v>
      </c>
      <c r="I2056" s="12">
        <v>1</v>
      </c>
      <c r="J2056" s="13" t="s">
        <v>9</v>
      </c>
    </row>
    <row r="2057" spans="1:10" x14ac:dyDescent="0.3">
      <c r="A2057" s="14" t="s">
        <v>2066</v>
      </c>
      <c r="B2057" s="15">
        <v>31.065000000000001</v>
      </c>
      <c r="C2057" s="15" t="str" cm="1">
        <f t="array" ref="C2057">_xlfn.IFS(Medical_Examinations!$B2057&gt;=30,"Obesity",Medical_Examinations!$B2057&gt;=25,"Overweight",Medical_Examinations!$B2057&gt;=18.5,"Normal Weight",TRUE,"Underweight")</f>
        <v>Obesity</v>
      </c>
      <c r="D2057" s="15">
        <v>4.57</v>
      </c>
      <c r="E2057" s="15" t="str" cm="1">
        <f t="array" ref="E2057">_xlfn.IFS(Medical_Examinations!$D2057&gt;6.5,"Diabetes",Medical_Examinations!$D2057&gt;5.7,"Prediabetes",TRUE,"Normal")</f>
        <v>Normal</v>
      </c>
      <c r="F2057" s="15" t="s">
        <v>10</v>
      </c>
      <c r="G2057" s="15" t="s">
        <v>9</v>
      </c>
      <c r="H2057" s="15" t="s">
        <v>9</v>
      </c>
      <c r="I2057" s="15">
        <v>0</v>
      </c>
      <c r="J2057" s="16" t="s">
        <v>9</v>
      </c>
    </row>
    <row r="2058" spans="1:10" x14ac:dyDescent="0.3">
      <c r="A2058" s="11" t="s">
        <v>2067</v>
      </c>
      <c r="B2058" s="12">
        <v>28.12</v>
      </c>
      <c r="C2058" s="12" t="str" cm="1">
        <f t="array" ref="C2058">_xlfn.IFS(Medical_Examinations!$B2058&gt;=30,"Obesity",Medical_Examinations!$B2058&gt;=25,"Overweight",Medical_Examinations!$B2058&gt;=18.5,"Normal Weight",TRUE,"Underweight")</f>
        <v>Overweight</v>
      </c>
      <c r="D2058" s="12">
        <v>5.05</v>
      </c>
      <c r="E2058" s="12" t="str" cm="1">
        <f t="array" ref="E2058">_xlfn.IFS(Medical_Examinations!$D2058&gt;6.5,"Diabetes",Medical_Examinations!$D2058&gt;5.7,"Prediabetes",TRUE,"Normal")</f>
        <v>Normal</v>
      </c>
      <c r="F2058" s="12" t="s">
        <v>9</v>
      </c>
      <c r="G2058" s="12" t="s">
        <v>9</v>
      </c>
      <c r="H2058" s="12" t="s">
        <v>9</v>
      </c>
      <c r="I2058" s="12">
        <v>0</v>
      </c>
      <c r="J2058" s="13" t="s">
        <v>9</v>
      </c>
    </row>
    <row r="2059" spans="1:10" x14ac:dyDescent="0.3">
      <c r="A2059" s="14" t="s">
        <v>2068</v>
      </c>
      <c r="B2059" s="15">
        <v>38.06</v>
      </c>
      <c r="C2059" s="15" t="str" cm="1">
        <f t="array" ref="C2059">_xlfn.IFS(Medical_Examinations!$B2059&gt;=30,"Obesity",Medical_Examinations!$B2059&gt;=25,"Overweight",Medical_Examinations!$B2059&gt;=18.5,"Normal Weight",TRUE,"Underweight")</f>
        <v>Obesity</v>
      </c>
      <c r="D2059" s="15">
        <v>6.16</v>
      </c>
      <c r="E2059" s="15" t="str" cm="1">
        <f t="array" ref="E2059">_xlfn.IFS(Medical_Examinations!$D2059&gt;6.5,"Diabetes",Medical_Examinations!$D2059&gt;5.7,"Prediabetes",TRUE,"Normal")</f>
        <v>Prediabetes</v>
      </c>
      <c r="F2059" s="15" t="s">
        <v>9</v>
      </c>
      <c r="G2059" s="15" t="s">
        <v>9</v>
      </c>
      <c r="H2059" s="15" t="s">
        <v>9</v>
      </c>
      <c r="I2059" s="15">
        <v>0</v>
      </c>
      <c r="J2059" s="16" t="s">
        <v>9</v>
      </c>
    </row>
    <row r="2060" spans="1:10" x14ac:dyDescent="0.3">
      <c r="A2060" s="11" t="s">
        <v>2069</v>
      </c>
      <c r="B2060" s="12">
        <v>24.96</v>
      </c>
      <c r="C2060" s="12" t="str" cm="1">
        <f t="array" ref="C2060">_xlfn.IFS(Medical_Examinations!$B2060&gt;=30,"Obesity",Medical_Examinations!$B2060&gt;=25,"Overweight",Medical_Examinations!$B2060&gt;=18.5,"Normal Weight",TRUE,"Underweight")</f>
        <v>Normal Weight</v>
      </c>
      <c r="D2060" s="12">
        <v>4.57</v>
      </c>
      <c r="E2060" s="12" t="str" cm="1">
        <f t="array" ref="E2060">_xlfn.IFS(Medical_Examinations!$D2060&gt;6.5,"Diabetes",Medical_Examinations!$D2060&gt;5.7,"Prediabetes",TRUE,"Normal")</f>
        <v>Normal</v>
      </c>
      <c r="F2060" s="12" t="s">
        <v>9</v>
      </c>
      <c r="G2060" s="12" t="s">
        <v>9</v>
      </c>
      <c r="H2060" s="12" t="s">
        <v>9</v>
      </c>
      <c r="I2060" s="12">
        <v>0</v>
      </c>
      <c r="J2060" s="13" t="s">
        <v>9</v>
      </c>
    </row>
    <row r="2061" spans="1:10" x14ac:dyDescent="0.3">
      <c r="A2061" s="14" t="s">
        <v>2070</v>
      </c>
      <c r="B2061" s="15">
        <v>17.670000000000002</v>
      </c>
      <c r="C2061" s="15" t="str" cm="1">
        <f t="array" ref="C2061">_xlfn.IFS(Medical_Examinations!$B2061&gt;=30,"Obesity",Medical_Examinations!$B2061&gt;=25,"Overweight",Medical_Examinations!$B2061&gt;=18.5,"Normal Weight",TRUE,"Underweight")</f>
        <v>Underweight</v>
      </c>
      <c r="D2061" s="15">
        <v>5.53</v>
      </c>
      <c r="E2061" s="15" t="str" cm="1">
        <f t="array" ref="E2061">_xlfn.IFS(Medical_Examinations!$D2061&gt;6.5,"Diabetes",Medical_Examinations!$D2061&gt;5.7,"Prediabetes",TRUE,"Normal")</f>
        <v>Normal</v>
      </c>
      <c r="F2061" s="15" t="s">
        <v>10</v>
      </c>
      <c r="G2061" s="15" t="s">
        <v>9</v>
      </c>
      <c r="H2061" s="15" t="s">
        <v>9</v>
      </c>
      <c r="I2061" s="15">
        <v>0</v>
      </c>
      <c r="J2061" s="16" t="s">
        <v>9</v>
      </c>
    </row>
    <row r="2062" spans="1:10" x14ac:dyDescent="0.3">
      <c r="A2062" s="11" t="s">
        <v>2071</v>
      </c>
      <c r="B2062" s="12">
        <v>31.35</v>
      </c>
      <c r="C2062" s="12" t="str" cm="1">
        <f t="array" ref="C2062">_xlfn.IFS(Medical_Examinations!$B2062&gt;=30,"Obesity",Medical_Examinations!$B2062&gt;=25,"Overweight",Medical_Examinations!$B2062&gt;=18.5,"Normal Weight",TRUE,"Underweight")</f>
        <v>Obesity</v>
      </c>
      <c r="D2062" s="12">
        <v>5.84</v>
      </c>
      <c r="E2062" s="12" t="str" cm="1">
        <f t="array" ref="E2062">_xlfn.IFS(Medical_Examinations!$D2062&gt;6.5,"Diabetes",Medical_Examinations!$D2062&gt;5.7,"Prediabetes",TRUE,"Normal")</f>
        <v>Prediabetes</v>
      </c>
      <c r="F2062" s="12" t="s">
        <v>9</v>
      </c>
      <c r="G2062" s="12" t="s">
        <v>10</v>
      </c>
      <c r="H2062" s="12" t="s">
        <v>9</v>
      </c>
      <c r="I2062" s="12">
        <v>1</v>
      </c>
      <c r="J2062" s="13" t="s">
        <v>9</v>
      </c>
    </row>
    <row r="2063" spans="1:10" x14ac:dyDescent="0.3">
      <c r="A2063" s="14" t="s">
        <v>2072</v>
      </c>
      <c r="B2063" s="15">
        <v>28.31</v>
      </c>
      <c r="C2063" s="15" t="str" cm="1">
        <f t="array" ref="C2063">_xlfn.IFS(Medical_Examinations!$B2063&gt;=30,"Obesity",Medical_Examinations!$B2063&gt;=25,"Overweight",Medical_Examinations!$B2063&gt;=18.5,"Normal Weight",TRUE,"Underweight")</f>
        <v>Overweight</v>
      </c>
      <c r="D2063" s="15">
        <v>6.41</v>
      </c>
      <c r="E2063" s="15" t="str" cm="1">
        <f t="array" ref="E2063">_xlfn.IFS(Medical_Examinations!$D2063&gt;6.5,"Diabetes",Medical_Examinations!$D2063&gt;5.7,"Prediabetes",TRUE,"Normal")</f>
        <v>Prediabetes</v>
      </c>
      <c r="F2063" s="15" t="s">
        <v>9</v>
      </c>
      <c r="G2063" s="15" t="s">
        <v>10</v>
      </c>
      <c r="H2063" s="15" t="s">
        <v>9</v>
      </c>
      <c r="I2063" s="15">
        <v>1</v>
      </c>
      <c r="J2063" s="16" t="s">
        <v>9</v>
      </c>
    </row>
    <row r="2064" spans="1:10" x14ac:dyDescent="0.3">
      <c r="A2064" s="11" t="s">
        <v>2073</v>
      </c>
      <c r="B2064" s="12">
        <v>30.3</v>
      </c>
      <c r="C2064" s="12" t="str" cm="1">
        <f t="array" ref="C2064">_xlfn.IFS(Medical_Examinations!$B2064&gt;=30,"Obesity",Medical_Examinations!$B2064&gt;=25,"Overweight",Medical_Examinations!$B2064&gt;=18.5,"Normal Weight",TRUE,"Underweight")</f>
        <v>Obesity</v>
      </c>
      <c r="D2064" s="12">
        <v>4.7300000000000004</v>
      </c>
      <c r="E2064" s="12" t="str" cm="1">
        <f t="array" ref="E2064">_xlfn.IFS(Medical_Examinations!$D2064&gt;6.5,"Diabetes",Medical_Examinations!$D2064&gt;5.7,"Prediabetes",TRUE,"Normal")</f>
        <v>Normal</v>
      </c>
      <c r="F2064" s="12" t="s">
        <v>10</v>
      </c>
      <c r="G2064" s="12" t="s">
        <v>9</v>
      </c>
      <c r="H2064" s="12" t="s">
        <v>19</v>
      </c>
      <c r="I2064" s="12">
        <v>1</v>
      </c>
      <c r="J2064" s="13" t="s">
        <v>9</v>
      </c>
    </row>
    <row r="2065" spans="1:10" x14ac:dyDescent="0.3">
      <c r="A2065" s="14" t="s">
        <v>2074</v>
      </c>
      <c r="B2065" s="15">
        <v>26.4</v>
      </c>
      <c r="C2065" s="15" t="str" cm="1">
        <f t="array" ref="C2065">_xlfn.IFS(Medical_Examinations!$B2065&gt;=30,"Obesity",Medical_Examinations!$B2065&gt;=25,"Overweight",Medical_Examinations!$B2065&gt;=18.5,"Normal Weight",TRUE,"Underweight")</f>
        <v>Overweight</v>
      </c>
      <c r="D2065" s="15">
        <v>6.22</v>
      </c>
      <c r="E2065" s="15" t="str" cm="1">
        <f t="array" ref="E2065">_xlfn.IFS(Medical_Examinations!$D2065&gt;6.5,"Diabetes",Medical_Examinations!$D2065&gt;5.7,"Prediabetes",TRUE,"Normal")</f>
        <v>Prediabetes</v>
      </c>
      <c r="F2065" s="15" t="s">
        <v>10</v>
      </c>
      <c r="G2065" s="15" t="s">
        <v>9</v>
      </c>
      <c r="H2065" s="15" t="s">
        <v>9</v>
      </c>
      <c r="I2065" s="15">
        <v>0</v>
      </c>
      <c r="J2065" s="16" t="s">
        <v>9</v>
      </c>
    </row>
    <row r="2066" spans="1:10" x14ac:dyDescent="0.3">
      <c r="A2066" s="11" t="s">
        <v>2075</v>
      </c>
      <c r="B2066" s="12">
        <v>22.135000000000002</v>
      </c>
      <c r="C2066" s="12" t="str" cm="1">
        <f t="array" ref="C2066">_xlfn.IFS(Medical_Examinations!$B2066&gt;=30,"Obesity",Medical_Examinations!$B2066&gt;=25,"Overweight",Medical_Examinations!$B2066&gt;=18.5,"Normal Weight",TRUE,"Underweight")</f>
        <v>Normal Weight</v>
      </c>
      <c r="D2066" s="12">
        <v>4.46</v>
      </c>
      <c r="E2066" s="12" t="str" cm="1">
        <f t="array" ref="E2066">_xlfn.IFS(Medical_Examinations!$D2066&gt;6.5,"Diabetes",Medical_Examinations!$D2066&gt;5.7,"Prediabetes",TRUE,"Normal")</f>
        <v>Normal</v>
      </c>
      <c r="F2066" s="12" t="s">
        <v>10</v>
      </c>
      <c r="G2066" s="12" t="s">
        <v>9</v>
      </c>
      <c r="H2066" s="12" t="s">
        <v>9</v>
      </c>
      <c r="I2066" s="12">
        <v>0</v>
      </c>
      <c r="J2066" s="13" t="s">
        <v>9</v>
      </c>
    </row>
    <row r="2067" spans="1:10" x14ac:dyDescent="0.3">
      <c r="A2067" s="14" t="s">
        <v>2076</v>
      </c>
      <c r="B2067" s="15">
        <v>17.399999999999999</v>
      </c>
      <c r="C2067" s="15" t="str" cm="1">
        <f t="array" ref="C2067">_xlfn.IFS(Medical_Examinations!$B2067&gt;=30,"Obesity",Medical_Examinations!$B2067&gt;=25,"Overweight",Medical_Examinations!$B2067&gt;=18.5,"Normal Weight",TRUE,"Underweight")</f>
        <v>Underweight</v>
      </c>
      <c r="D2067" s="15">
        <v>4.5</v>
      </c>
      <c r="E2067" s="15" t="str" cm="1">
        <f t="array" ref="E2067">_xlfn.IFS(Medical_Examinations!$D2067&gt;6.5,"Diabetes",Medical_Examinations!$D2067&gt;5.7,"Prediabetes",TRUE,"Normal")</f>
        <v>Normal</v>
      </c>
      <c r="F2067" s="15" t="s">
        <v>10</v>
      </c>
      <c r="G2067" s="15" t="s">
        <v>9</v>
      </c>
      <c r="H2067" s="15" t="s">
        <v>9</v>
      </c>
      <c r="I2067" s="15">
        <v>0</v>
      </c>
      <c r="J2067" s="16" t="s">
        <v>9</v>
      </c>
    </row>
    <row r="2068" spans="1:10" x14ac:dyDescent="0.3">
      <c r="A2068" s="11" t="s">
        <v>2077</v>
      </c>
      <c r="B2068" s="12">
        <v>28.06</v>
      </c>
      <c r="C2068" s="12" t="str" cm="1">
        <f t="array" ref="C2068">_xlfn.IFS(Medical_Examinations!$B2068&gt;=30,"Obesity",Medical_Examinations!$B2068&gt;=25,"Overweight",Medical_Examinations!$B2068&gt;=18.5,"Normal Weight",TRUE,"Underweight")</f>
        <v>Overweight</v>
      </c>
      <c r="D2068" s="12">
        <v>8.93</v>
      </c>
      <c r="E2068" s="12" t="str" cm="1">
        <f t="array" ref="E2068">_xlfn.IFS(Medical_Examinations!$D2068&gt;6.5,"Diabetes",Medical_Examinations!$D2068&gt;5.7,"Prediabetes",TRUE,"Normal")</f>
        <v>Diabetes</v>
      </c>
      <c r="F2068" s="12" t="s">
        <v>9</v>
      </c>
      <c r="G2068" s="12" t="s">
        <v>9</v>
      </c>
      <c r="H2068" s="12" t="s">
        <v>9</v>
      </c>
      <c r="I2068" s="12">
        <v>0</v>
      </c>
      <c r="J2068" s="13" t="s">
        <v>9</v>
      </c>
    </row>
    <row r="2069" spans="1:10" x14ac:dyDescent="0.3">
      <c r="A2069" s="14" t="s">
        <v>2078</v>
      </c>
      <c r="B2069" s="15">
        <v>31.13</v>
      </c>
      <c r="C2069" s="15" t="str" cm="1">
        <f t="array" ref="C2069">_xlfn.IFS(Medical_Examinations!$B2069&gt;=30,"Obesity",Medical_Examinations!$B2069&gt;=25,"Overweight",Medical_Examinations!$B2069&gt;=18.5,"Normal Weight",TRUE,"Underweight")</f>
        <v>Obesity</v>
      </c>
      <c r="D2069" s="15">
        <v>11.02</v>
      </c>
      <c r="E2069" s="15" t="str" cm="1">
        <f t="array" ref="E2069">_xlfn.IFS(Medical_Examinations!$D2069&gt;6.5,"Diabetes",Medical_Examinations!$D2069&gt;5.7,"Prediabetes",TRUE,"Normal")</f>
        <v>Diabetes</v>
      </c>
      <c r="F2069" s="15" t="s">
        <v>9</v>
      </c>
      <c r="G2069" s="15" t="s">
        <v>9</v>
      </c>
      <c r="H2069" s="15" t="s">
        <v>9</v>
      </c>
      <c r="I2069" s="15">
        <v>0</v>
      </c>
      <c r="J2069" s="16" t="s">
        <v>9</v>
      </c>
    </row>
    <row r="2070" spans="1:10" x14ac:dyDescent="0.3">
      <c r="A2070" s="11" t="s">
        <v>2079</v>
      </c>
      <c r="B2070" s="12">
        <v>18.46</v>
      </c>
      <c r="C2070" s="12" t="str" cm="1">
        <f t="array" ref="C2070">_xlfn.IFS(Medical_Examinations!$B2070&gt;=30,"Obesity",Medical_Examinations!$B2070&gt;=25,"Overweight",Medical_Examinations!$B2070&gt;=18.5,"Normal Weight",TRUE,"Underweight")</f>
        <v>Underweight</v>
      </c>
      <c r="D2070" s="12">
        <v>5.25</v>
      </c>
      <c r="E2070" s="12" t="str" cm="1">
        <f t="array" ref="E2070">_xlfn.IFS(Medical_Examinations!$D2070&gt;6.5,"Diabetes",Medical_Examinations!$D2070&gt;5.7,"Prediabetes",TRUE,"Normal")</f>
        <v>Normal</v>
      </c>
      <c r="F2070" s="12" t="s">
        <v>9</v>
      </c>
      <c r="G2070" s="12" t="s">
        <v>9</v>
      </c>
      <c r="H2070" s="12" t="s">
        <v>9</v>
      </c>
      <c r="I2070" s="12">
        <v>0</v>
      </c>
      <c r="J2070" s="13" t="s">
        <v>9</v>
      </c>
    </row>
    <row r="2071" spans="1:10" x14ac:dyDescent="0.3">
      <c r="A2071" s="14" t="s">
        <v>2080</v>
      </c>
      <c r="B2071" s="15">
        <v>17.3</v>
      </c>
      <c r="C2071" s="15" t="str" cm="1">
        <f t="array" ref="C2071">_xlfn.IFS(Medical_Examinations!$B2071&gt;=30,"Obesity",Medical_Examinations!$B2071&gt;=25,"Overweight",Medical_Examinations!$B2071&gt;=18.5,"Normal Weight",TRUE,"Underweight")</f>
        <v>Underweight</v>
      </c>
      <c r="D2071" s="15">
        <v>4.75</v>
      </c>
      <c r="E2071" s="15" t="str" cm="1">
        <f t="array" ref="E2071">_xlfn.IFS(Medical_Examinations!$D2071&gt;6.5,"Diabetes",Medical_Examinations!$D2071&gt;5.7,"Prediabetes",TRUE,"Normal")</f>
        <v>Normal</v>
      </c>
      <c r="F2071" s="15" t="s">
        <v>9</v>
      </c>
      <c r="G2071" s="15" t="s">
        <v>9</v>
      </c>
      <c r="H2071" s="15" t="s">
        <v>9</v>
      </c>
      <c r="I2071" s="15">
        <v>0</v>
      </c>
      <c r="J2071" s="16" t="s">
        <v>9</v>
      </c>
    </row>
    <row r="2072" spans="1:10" x14ac:dyDescent="0.3">
      <c r="A2072" s="11" t="s">
        <v>2081</v>
      </c>
      <c r="B2072" s="12">
        <v>35.625</v>
      </c>
      <c r="C2072" s="12" t="str" cm="1">
        <f t="array" ref="C2072">_xlfn.IFS(Medical_Examinations!$B2072&gt;=30,"Obesity",Medical_Examinations!$B2072&gt;=25,"Overweight",Medical_Examinations!$B2072&gt;=18.5,"Normal Weight",TRUE,"Underweight")</f>
        <v>Obesity</v>
      </c>
      <c r="D2072" s="12">
        <v>4.68</v>
      </c>
      <c r="E2072" s="12" t="str" cm="1">
        <f t="array" ref="E2072">_xlfn.IFS(Medical_Examinations!$D2072&gt;6.5,"Diabetes",Medical_Examinations!$D2072&gt;5.7,"Prediabetes",TRUE,"Normal")</f>
        <v>Normal</v>
      </c>
      <c r="F2072" s="12" t="s">
        <v>10</v>
      </c>
      <c r="G2072" s="12" t="s">
        <v>9</v>
      </c>
      <c r="H2072" s="12" t="s">
        <v>19</v>
      </c>
      <c r="I2072" s="12">
        <v>1</v>
      </c>
      <c r="J2072" s="13" t="s">
        <v>9</v>
      </c>
    </row>
    <row r="2073" spans="1:10" x14ac:dyDescent="0.3">
      <c r="A2073" s="14" t="s">
        <v>2082</v>
      </c>
      <c r="B2073" s="15">
        <v>20.234999999999999</v>
      </c>
      <c r="C2073" s="15" t="str" cm="1">
        <f t="array" ref="C2073">_xlfn.IFS(Medical_Examinations!$B2073&gt;=30,"Obesity",Medical_Examinations!$B2073&gt;=25,"Overweight",Medical_Examinations!$B2073&gt;=18.5,"Normal Weight",TRUE,"Underweight")</f>
        <v>Normal Weight</v>
      </c>
      <c r="D2073" s="15">
        <v>6.17</v>
      </c>
      <c r="E2073" s="15" t="str" cm="1">
        <f t="array" ref="E2073">_xlfn.IFS(Medical_Examinations!$D2073&gt;6.5,"Diabetes",Medical_Examinations!$D2073&gt;5.7,"Prediabetes",TRUE,"Normal")</f>
        <v>Prediabetes</v>
      </c>
      <c r="F2073" s="15" t="s">
        <v>10</v>
      </c>
      <c r="G2073" s="15" t="s">
        <v>10</v>
      </c>
      <c r="H2073" s="15" t="s">
        <v>9</v>
      </c>
      <c r="I2073" s="15">
        <v>2</v>
      </c>
      <c r="J2073" s="16" t="s">
        <v>9</v>
      </c>
    </row>
    <row r="2074" spans="1:10" x14ac:dyDescent="0.3">
      <c r="A2074" s="11" t="s">
        <v>2083</v>
      </c>
      <c r="B2074" s="12">
        <v>27.55</v>
      </c>
      <c r="C2074" s="12" t="str" cm="1">
        <f t="array" ref="C2074">_xlfn.IFS(Medical_Examinations!$B2074&gt;=30,"Obesity",Medical_Examinations!$B2074&gt;=25,"Overweight",Medical_Examinations!$B2074&gt;=18.5,"Normal Weight",TRUE,"Underweight")</f>
        <v>Overweight</v>
      </c>
      <c r="D2074" s="12">
        <v>4.5599999999999996</v>
      </c>
      <c r="E2074" s="12" t="str" cm="1">
        <f t="array" ref="E2074">_xlfn.IFS(Medical_Examinations!$D2074&gt;6.5,"Diabetes",Medical_Examinations!$D2074&gt;5.7,"Prediabetes",TRUE,"Normal")</f>
        <v>Normal</v>
      </c>
      <c r="F2074" s="12" t="s">
        <v>10</v>
      </c>
      <c r="G2074" s="12" t="s">
        <v>9</v>
      </c>
      <c r="H2074" s="12" t="s">
        <v>19</v>
      </c>
      <c r="I2074" s="12">
        <v>1</v>
      </c>
      <c r="J2074" s="13" t="s">
        <v>9</v>
      </c>
    </row>
    <row r="2075" spans="1:10" x14ac:dyDescent="0.3">
      <c r="A2075" s="14" t="s">
        <v>2084</v>
      </c>
      <c r="B2075" s="15">
        <v>17.97</v>
      </c>
      <c r="C2075" s="15" t="str" cm="1">
        <f t="array" ref="C2075">_xlfn.IFS(Medical_Examinations!$B2075&gt;=30,"Obesity",Medical_Examinations!$B2075&gt;=25,"Overweight",Medical_Examinations!$B2075&gt;=18.5,"Normal Weight",TRUE,"Underweight")</f>
        <v>Underweight</v>
      </c>
      <c r="D2075" s="15">
        <v>6.3</v>
      </c>
      <c r="E2075" s="15" t="str" cm="1">
        <f t="array" ref="E2075">_xlfn.IFS(Medical_Examinations!$D2075&gt;6.5,"Diabetes",Medical_Examinations!$D2075&gt;5.7,"Prediabetes",TRUE,"Normal")</f>
        <v>Prediabetes</v>
      </c>
      <c r="F2075" s="15" t="s">
        <v>9</v>
      </c>
      <c r="G2075" s="15" t="s">
        <v>9</v>
      </c>
      <c r="H2075" s="15" t="s">
        <v>9</v>
      </c>
      <c r="I2075" s="15">
        <v>0</v>
      </c>
      <c r="J2075" s="16" t="s">
        <v>9</v>
      </c>
    </row>
    <row r="2076" spans="1:10" x14ac:dyDescent="0.3">
      <c r="A2076" s="11" t="s">
        <v>2085</v>
      </c>
      <c r="B2076" s="12">
        <v>29.98</v>
      </c>
      <c r="C2076" s="12" t="str" cm="1">
        <f t="array" ref="C2076">_xlfn.IFS(Medical_Examinations!$B2076&gt;=30,"Obesity",Medical_Examinations!$B2076&gt;=25,"Overweight",Medical_Examinations!$B2076&gt;=18.5,"Normal Weight",TRUE,"Underweight")</f>
        <v>Overweight</v>
      </c>
      <c r="D2076" s="12">
        <v>6.03</v>
      </c>
      <c r="E2076" s="12" t="str" cm="1">
        <f t="array" ref="E2076">_xlfn.IFS(Medical_Examinations!$D2076&gt;6.5,"Diabetes",Medical_Examinations!$D2076&gt;5.7,"Prediabetes",TRUE,"Normal")</f>
        <v>Prediabetes</v>
      </c>
      <c r="F2076" s="12" t="s">
        <v>9</v>
      </c>
      <c r="G2076" s="12" t="s">
        <v>10</v>
      </c>
      <c r="H2076" s="12" t="s">
        <v>9</v>
      </c>
      <c r="I2076" s="12">
        <v>1</v>
      </c>
      <c r="J2076" s="13" t="s">
        <v>9</v>
      </c>
    </row>
    <row r="2077" spans="1:10" x14ac:dyDescent="0.3">
      <c r="A2077" s="14" t="s">
        <v>2086</v>
      </c>
      <c r="B2077" s="15">
        <v>33.659999999999997</v>
      </c>
      <c r="C2077" s="15" t="str" cm="1">
        <f t="array" ref="C2077">_xlfn.IFS(Medical_Examinations!$B2077&gt;=30,"Obesity",Medical_Examinations!$B2077&gt;=25,"Overweight",Medical_Examinations!$B2077&gt;=18.5,"Normal Weight",TRUE,"Underweight")</f>
        <v>Obesity</v>
      </c>
      <c r="D2077" s="15">
        <v>4.2</v>
      </c>
      <c r="E2077" s="15" t="str" cm="1">
        <f t="array" ref="E2077">_xlfn.IFS(Medical_Examinations!$D2077&gt;6.5,"Diabetes",Medical_Examinations!$D2077&gt;5.7,"Prediabetes",TRUE,"Normal")</f>
        <v>Normal</v>
      </c>
      <c r="F2077" s="15" t="s">
        <v>10</v>
      </c>
      <c r="G2077" s="15" t="s">
        <v>9</v>
      </c>
      <c r="H2077" s="15" t="s">
        <v>9</v>
      </c>
      <c r="I2077" s="15">
        <v>1</v>
      </c>
      <c r="J2077" s="16" t="s">
        <v>9</v>
      </c>
    </row>
    <row r="2078" spans="1:10" x14ac:dyDescent="0.3">
      <c r="A2078" s="11" t="s">
        <v>2087</v>
      </c>
      <c r="B2078" s="12">
        <v>32.67</v>
      </c>
      <c r="C2078" s="12" t="str" cm="1">
        <f t="array" ref="C2078">_xlfn.IFS(Medical_Examinations!$B2078&gt;=30,"Obesity",Medical_Examinations!$B2078&gt;=25,"Overweight",Medical_Examinations!$B2078&gt;=18.5,"Normal Weight",TRUE,"Underweight")</f>
        <v>Obesity</v>
      </c>
      <c r="D2078" s="12">
        <v>5.61</v>
      </c>
      <c r="E2078" s="12" t="str" cm="1">
        <f t="array" ref="E2078">_xlfn.IFS(Medical_Examinations!$D2078&gt;6.5,"Diabetes",Medical_Examinations!$D2078&gt;5.7,"Prediabetes",TRUE,"Normal")</f>
        <v>Normal</v>
      </c>
      <c r="F2078" s="12" t="s">
        <v>10</v>
      </c>
      <c r="G2078" s="12" t="s">
        <v>9</v>
      </c>
      <c r="H2078" s="12" t="s">
        <v>9</v>
      </c>
      <c r="I2078" s="12">
        <v>1</v>
      </c>
      <c r="J2078" s="13" t="s">
        <v>9</v>
      </c>
    </row>
    <row r="2079" spans="1:10" x14ac:dyDescent="0.3">
      <c r="A2079" s="14" t="s">
        <v>2088</v>
      </c>
      <c r="B2079" s="15">
        <v>30.5</v>
      </c>
      <c r="C2079" s="15" t="str" cm="1">
        <f t="array" ref="C2079">_xlfn.IFS(Medical_Examinations!$B2079&gt;=30,"Obesity",Medical_Examinations!$B2079&gt;=25,"Overweight",Medical_Examinations!$B2079&gt;=18.5,"Normal Weight",TRUE,"Underweight")</f>
        <v>Obesity</v>
      </c>
      <c r="D2079" s="15">
        <v>5.88</v>
      </c>
      <c r="E2079" s="15" t="str" cm="1">
        <f t="array" ref="E2079">_xlfn.IFS(Medical_Examinations!$D2079&gt;6.5,"Diabetes",Medical_Examinations!$D2079&gt;5.7,"Prediabetes",TRUE,"Normal")</f>
        <v>Prediabetes</v>
      </c>
      <c r="F2079" s="15" t="s">
        <v>10</v>
      </c>
      <c r="G2079" s="15" t="s">
        <v>9</v>
      </c>
      <c r="H2079" s="15" t="s">
        <v>9</v>
      </c>
      <c r="I2079" s="15">
        <v>1</v>
      </c>
      <c r="J2079" s="16" t="s">
        <v>9</v>
      </c>
    </row>
    <row r="2080" spans="1:10" x14ac:dyDescent="0.3">
      <c r="A2080" s="11" t="s">
        <v>2089</v>
      </c>
      <c r="B2080" s="12">
        <v>23.1</v>
      </c>
      <c r="C2080" s="12" t="str" cm="1">
        <f t="array" ref="C2080">_xlfn.IFS(Medical_Examinations!$B2080&gt;=30,"Obesity",Medical_Examinations!$B2080&gt;=25,"Overweight",Medical_Examinations!$B2080&gt;=18.5,"Normal Weight",TRUE,"Underweight")</f>
        <v>Normal Weight</v>
      </c>
      <c r="D2080" s="12">
        <v>5.92</v>
      </c>
      <c r="E2080" s="12" t="str" cm="1">
        <f t="array" ref="E2080">_xlfn.IFS(Medical_Examinations!$D2080&gt;6.5,"Diabetes",Medical_Examinations!$D2080&gt;5.7,"Prediabetes",TRUE,"Normal")</f>
        <v>Prediabetes</v>
      </c>
      <c r="F2080" s="12" t="s">
        <v>10</v>
      </c>
      <c r="G2080" s="12" t="s">
        <v>9</v>
      </c>
      <c r="H2080" s="12" t="s">
        <v>9</v>
      </c>
      <c r="I2080" s="12">
        <v>1</v>
      </c>
      <c r="J2080" s="13" t="s">
        <v>9</v>
      </c>
    </row>
    <row r="2081" spans="1:10" x14ac:dyDescent="0.3">
      <c r="A2081" s="14" t="s">
        <v>2090</v>
      </c>
      <c r="B2081" s="15">
        <v>39.49</v>
      </c>
      <c r="C2081" s="15" t="str" cm="1">
        <f t="array" ref="C2081">_xlfn.IFS(Medical_Examinations!$B2081&gt;=30,"Obesity",Medical_Examinations!$B2081&gt;=25,"Overweight",Medical_Examinations!$B2081&gt;=18.5,"Normal Weight",TRUE,"Underweight")</f>
        <v>Obesity</v>
      </c>
      <c r="D2081" s="15">
        <v>4.8099999999999996</v>
      </c>
      <c r="E2081" s="15" t="str" cm="1">
        <f t="array" ref="E2081">_xlfn.IFS(Medical_Examinations!$D2081&gt;6.5,"Diabetes",Medical_Examinations!$D2081&gt;5.7,"Prediabetes",TRUE,"Normal")</f>
        <v>Normal</v>
      </c>
      <c r="F2081" s="15" t="s">
        <v>9</v>
      </c>
      <c r="G2081" s="15" t="s">
        <v>9</v>
      </c>
      <c r="H2081" s="15" t="s">
        <v>9</v>
      </c>
      <c r="I2081" s="15">
        <v>1</v>
      </c>
      <c r="J2081" s="16" t="s">
        <v>9</v>
      </c>
    </row>
    <row r="2082" spans="1:10" x14ac:dyDescent="0.3">
      <c r="A2082" s="11" t="s">
        <v>2091</v>
      </c>
      <c r="B2082" s="12">
        <v>33.99</v>
      </c>
      <c r="C2082" s="12" t="str" cm="1">
        <f t="array" ref="C2082">_xlfn.IFS(Medical_Examinations!$B2082&gt;=30,"Obesity",Medical_Examinations!$B2082&gt;=25,"Overweight",Medical_Examinations!$B2082&gt;=18.5,"Normal Weight",TRUE,"Underweight")</f>
        <v>Obesity</v>
      </c>
      <c r="D2082" s="12">
        <v>4.55</v>
      </c>
      <c r="E2082" s="12" t="str" cm="1">
        <f t="array" ref="E2082">_xlfn.IFS(Medical_Examinations!$D2082&gt;6.5,"Diabetes",Medical_Examinations!$D2082&gt;5.7,"Prediabetes",TRUE,"Normal")</f>
        <v>Normal</v>
      </c>
      <c r="F2082" s="12" t="s">
        <v>9</v>
      </c>
      <c r="G2082" s="12" t="s">
        <v>9</v>
      </c>
      <c r="H2082" s="12" t="s">
        <v>9</v>
      </c>
      <c r="I2082" s="12">
        <v>1</v>
      </c>
      <c r="J2082" s="13" t="s">
        <v>9</v>
      </c>
    </row>
    <row r="2083" spans="1:10" x14ac:dyDescent="0.3">
      <c r="A2083" s="14" t="s">
        <v>2092</v>
      </c>
      <c r="B2083" s="15">
        <v>27.72</v>
      </c>
      <c r="C2083" s="15" t="str" cm="1">
        <f t="array" ref="C2083">_xlfn.IFS(Medical_Examinations!$B2083&gt;=30,"Obesity",Medical_Examinations!$B2083&gt;=25,"Overweight",Medical_Examinations!$B2083&gt;=18.5,"Normal Weight",TRUE,"Underweight")</f>
        <v>Overweight</v>
      </c>
      <c r="D2083" s="15">
        <v>6.43</v>
      </c>
      <c r="E2083" s="15" t="str" cm="1">
        <f t="array" ref="E2083">_xlfn.IFS(Medical_Examinations!$D2083&gt;6.5,"Diabetes",Medical_Examinations!$D2083&gt;5.7,"Prediabetes",TRUE,"Normal")</f>
        <v>Prediabetes</v>
      </c>
      <c r="F2083" s="15" t="s">
        <v>9</v>
      </c>
      <c r="G2083" s="15" t="s">
        <v>9</v>
      </c>
      <c r="H2083" s="15" t="s">
        <v>9</v>
      </c>
      <c r="I2083" s="15">
        <v>1</v>
      </c>
      <c r="J2083" s="16" t="s">
        <v>9</v>
      </c>
    </row>
    <row r="2084" spans="1:10" x14ac:dyDescent="0.3">
      <c r="A2084" s="11" t="s">
        <v>2093</v>
      </c>
      <c r="B2084" s="12">
        <v>30.59</v>
      </c>
      <c r="C2084" s="12" t="str" cm="1">
        <f t="array" ref="C2084">_xlfn.IFS(Medical_Examinations!$B2084&gt;=30,"Obesity",Medical_Examinations!$B2084&gt;=25,"Overweight",Medical_Examinations!$B2084&gt;=18.5,"Normal Weight",TRUE,"Underweight")</f>
        <v>Obesity</v>
      </c>
      <c r="D2084" s="12">
        <v>11.62</v>
      </c>
      <c r="E2084" s="12" t="str" cm="1">
        <f t="array" ref="E2084">_xlfn.IFS(Medical_Examinations!$D2084&gt;6.5,"Diabetes",Medical_Examinations!$D2084&gt;5.7,"Prediabetes",TRUE,"Normal")</f>
        <v>Diabetes</v>
      </c>
      <c r="F2084" s="12" t="s">
        <v>9</v>
      </c>
      <c r="G2084" s="12" t="s">
        <v>9</v>
      </c>
      <c r="H2084" s="12" t="s">
        <v>9</v>
      </c>
      <c r="I2084" s="12">
        <v>0</v>
      </c>
      <c r="J2084" s="13" t="s">
        <v>9</v>
      </c>
    </row>
    <row r="2085" spans="1:10" x14ac:dyDescent="0.3">
      <c r="A2085" s="14" t="s">
        <v>2094</v>
      </c>
      <c r="B2085" s="15">
        <v>22.6</v>
      </c>
      <c r="C2085" s="15" t="str" cm="1">
        <f t="array" ref="C2085">_xlfn.IFS(Medical_Examinations!$B2085&gt;=30,"Obesity",Medical_Examinations!$B2085&gt;=25,"Overweight",Medical_Examinations!$B2085&gt;=18.5,"Normal Weight",TRUE,"Underweight")</f>
        <v>Normal Weight</v>
      </c>
      <c r="D2085" s="15">
        <v>6.04</v>
      </c>
      <c r="E2085" s="15" t="str" cm="1">
        <f t="array" ref="E2085">_xlfn.IFS(Medical_Examinations!$D2085&gt;6.5,"Diabetes",Medical_Examinations!$D2085&gt;5.7,"Prediabetes",TRUE,"Normal")</f>
        <v>Prediabetes</v>
      </c>
      <c r="F2085" s="15" t="s">
        <v>9</v>
      </c>
      <c r="G2085" s="15" t="s">
        <v>9</v>
      </c>
      <c r="H2085" s="15" t="s">
        <v>9</v>
      </c>
      <c r="I2085" s="15">
        <v>1</v>
      </c>
      <c r="J2085" s="16" t="s">
        <v>9</v>
      </c>
    </row>
    <row r="2086" spans="1:10" x14ac:dyDescent="0.3">
      <c r="A2086" s="11" t="s">
        <v>2095</v>
      </c>
      <c r="B2086" s="12">
        <v>28.785</v>
      </c>
      <c r="C2086" s="12" t="str" cm="1">
        <f t="array" ref="C2086">_xlfn.IFS(Medical_Examinations!$B2086&gt;=30,"Obesity",Medical_Examinations!$B2086&gt;=25,"Overweight",Medical_Examinations!$B2086&gt;=18.5,"Normal Weight",TRUE,"Underweight")</f>
        <v>Overweight</v>
      </c>
      <c r="D2086" s="12">
        <v>8.82</v>
      </c>
      <c r="E2086" s="12" t="str" cm="1">
        <f t="array" ref="E2086">_xlfn.IFS(Medical_Examinations!$D2086&gt;6.5,"Diabetes",Medical_Examinations!$D2086&gt;5.7,"Prediabetes",TRUE,"Normal")</f>
        <v>Diabetes</v>
      </c>
      <c r="F2086" s="12" t="s">
        <v>9</v>
      </c>
      <c r="G2086" s="12" t="s">
        <v>9</v>
      </c>
      <c r="H2086" s="12" t="s">
        <v>9</v>
      </c>
      <c r="I2086" s="12">
        <v>0</v>
      </c>
      <c r="J2086" s="13" t="s">
        <v>9</v>
      </c>
    </row>
    <row r="2087" spans="1:10" x14ac:dyDescent="0.3">
      <c r="A2087" s="14" t="s">
        <v>2096</v>
      </c>
      <c r="B2087" s="15">
        <v>50.38</v>
      </c>
      <c r="C2087" s="15" t="str" cm="1">
        <f t="array" ref="C2087">_xlfn.IFS(Medical_Examinations!$B2087&gt;=30,"Obesity",Medical_Examinations!$B2087&gt;=25,"Overweight",Medical_Examinations!$B2087&gt;=18.5,"Normal Weight",TRUE,"Underweight")</f>
        <v>Obesity</v>
      </c>
      <c r="D2087" s="15">
        <v>5.8</v>
      </c>
      <c r="E2087" s="15" t="str" cm="1">
        <f t="array" ref="E2087">_xlfn.IFS(Medical_Examinations!$D2087&gt;6.5,"Diabetes",Medical_Examinations!$D2087&gt;5.7,"Prediabetes",TRUE,"Normal")</f>
        <v>Prediabetes</v>
      </c>
      <c r="F2087" s="15" t="s">
        <v>9</v>
      </c>
      <c r="G2087" s="15" t="s">
        <v>9</v>
      </c>
      <c r="H2087" s="15" t="s">
        <v>9</v>
      </c>
      <c r="I2087" s="15">
        <v>0</v>
      </c>
      <c r="J2087" s="16" t="s">
        <v>9</v>
      </c>
    </row>
    <row r="2088" spans="1:10" x14ac:dyDescent="0.3">
      <c r="A2088" s="11" t="s">
        <v>2097</v>
      </c>
      <c r="B2088" s="12">
        <v>35.200000000000003</v>
      </c>
      <c r="C2088" s="12" t="str" cm="1">
        <f t="array" ref="C2088">_xlfn.IFS(Medical_Examinations!$B2088&gt;=30,"Obesity",Medical_Examinations!$B2088&gt;=25,"Overweight",Medical_Examinations!$B2088&gt;=18.5,"Normal Weight",TRUE,"Underweight")</f>
        <v>Obesity</v>
      </c>
      <c r="D2088" s="12">
        <v>4.28</v>
      </c>
      <c r="E2088" s="12" t="str" cm="1">
        <f t="array" ref="E2088">_xlfn.IFS(Medical_Examinations!$D2088&gt;6.5,"Diabetes",Medical_Examinations!$D2088&gt;5.7,"Prediabetes",TRUE,"Normal")</f>
        <v>Normal</v>
      </c>
      <c r="F2088" s="12" t="s">
        <v>9</v>
      </c>
      <c r="G2088" s="12" t="s">
        <v>9</v>
      </c>
      <c r="H2088" s="12" t="s">
        <v>9</v>
      </c>
      <c r="I2088" s="12">
        <v>0</v>
      </c>
      <c r="J2088" s="13" t="s">
        <v>9</v>
      </c>
    </row>
    <row r="2089" spans="1:10" x14ac:dyDescent="0.3">
      <c r="A2089" s="14" t="s">
        <v>2098</v>
      </c>
      <c r="B2089" s="15">
        <v>35.72</v>
      </c>
      <c r="C2089" s="15" t="str" cm="1">
        <f t="array" ref="C2089">_xlfn.IFS(Medical_Examinations!$B2089&gt;=30,"Obesity",Medical_Examinations!$B2089&gt;=25,"Overweight",Medical_Examinations!$B2089&gt;=18.5,"Normal Weight",TRUE,"Underweight")</f>
        <v>Obesity</v>
      </c>
      <c r="D2089" s="15">
        <v>5.5</v>
      </c>
      <c r="E2089" s="15" t="str" cm="1">
        <f t="array" ref="E2089">_xlfn.IFS(Medical_Examinations!$D2089&gt;6.5,"Diabetes",Medical_Examinations!$D2089&gt;5.7,"Prediabetes",TRUE,"Normal")</f>
        <v>Normal</v>
      </c>
      <c r="F2089" s="15" t="s">
        <v>10</v>
      </c>
      <c r="G2089" s="15" t="s">
        <v>9</v>
      </c>
      <c r="H2089" s="15" t="s">
        <v>9</v>
      </c>
      <c r="I2089" s="15">
        <v>0</v>
      </c>
      <c r="J2089" s="16" t="s">
        <v>9</v>
      </c>
    </row>
    <row r="2090" spans="1:10" x14ac:dyDescent="0.3">
      <c r="A2090" s="11" t="s">
        <v>2099</v>
      </c>
      <c r="B2090" s="12">
        <v>24.51</v>
      </c>
      <c r="C2090" s="12" t="str" cm="1">
        <f t="array" ref="C2090">_xlfn.IFS(Medical_Examinations!$B2090&gt;=30,"Obesity",Medical_Examinations!$B2090&gt;=25,"Overweight",Medical_Examinations!$B2090&gt;=18.5,"Normal Weight",TRUE,"Underweight")</f>
        <v>Normal Weight</v>
      </c>
      <c r="D2090" s="12">
        <v>4.6900000000000004</v>
      </c>
      <c r="E2090" s="12" t="str" cm="1">
        <f t="array" ref="E2090">_xlfn.IFS(Medical_Examinations!$D2090&gt;6.5,"Diabetes",Medical_Examinations!$D2090&gt;5.7,"Prediabetes",TRUE,"Normal")</f>
        <v>Normal</v>
      </c>
      <c r="F2090" s="12" t="s">
        <v>9</v>
      </c>
      <c r="G2090" s="12" t="s">
        <v>9</v>
      </c>
      <c r="H2090" s="12" t="s">
        <v>9</v>
      </c>
      <c r="I2090" s="12">
        <v>0</v>
      </c>
      <c r="J2090" s="13" t="s">
        <v>9</v>
      </c>
    </row>
    <row r="2091" spans="1:10" x14ac:dyDescent="0.3">
      <c r="A2091" s="14" t="s">
        <v>2100</v>
      </c>
      <c r="B2091" s="15">
        <v>23.844999999999999</v>
      </c>
      <c r="C2091" s="15" t="str" cm="1">
        <f t="array" ref="C2091">_xlfn.IFS(Medical_Examinations!$B2091&gt;=30,"Obesity",Medical_Examinations!$B2091&gt;=25,"Overweight",Medical_Examinations!$B2091&gt;=18.5,"Normal Weight",TRUE,"Underweight")</f>
        <v>Normal Weight</v>
      </c>
      <c r="D2091" s="15">
        <v>4.43</v>
      </c>
      <c r="E2091" s="15" t="str" cm="1">
        <f t="array" ref="E2091">_xlfn.IFS(Medical_Examinations!$D2091&gt;6.5,"Diabetes",Medical_Examinations!$D2091&gt;5.7,"Prediabetes",TRUE,"Normal")</f>
        <v>Normal</v>
      </c>
      <c r="F2091" s="15" t="s">
        <v>9</v>
      </c>
      <c r="G2091" s="15" t="s">
        <v>9</v>
      </c>
      <c r="H2091" s="15" t="s">
        <v>9</v>
      </c>
      <c r="I2091" s="15">
        <v>0</v>
      </c>
      <c r="J2091" s="16" t="s">
        <v>9</v>
      </c>
    </row>
    <row r="2092" spans="1:10" x14ac:dyDescent="0.3">
      <c r="A2092" s="11" t="s">
        <v>2101</v>
      </c>
      <c r="B2092" s="12">
        <v>15.68</v>
      </c>
      <c r="C2092" s="12" t="str" cm="1">
        <f t="array" ref="C2092">_xlfn.IFS(Medical_Examinations!$B2092&gt;=30,"Obesity",Medical_Examinations!$B2092&gt;=25,"Overweight",Medical_Examinations!$B2092&gt;=18.5,"Normal Weight",TRUE,"Underweight")</f>
        <v>Underweight</v>
      </c>
      <c r="D2092" s="12">
        <v>6.16</v>
      </c>
      <c r="E2092" s="12" t="str" cm="1">
        <f t="array" ref="E2092">_xlfn.IFS(Medical_Examinations!$D2092&gt;6.5,"Diabetes",Medical_Examinations!$D2092&gt;5.7,"Prediabetes",TRUE,"Normal")</f>
        <v>Prediabetes</v>
      </c>
      <c r="F2092" s="12" t="s">
        <v>10</v>
      </c>
      <c r="G2092" s="12" t="s">
        <v>9</v>
      </c>
      <c r="H2092" s="12" t="s">
        <v>9</v>
      </c>
      <c r="I2092" s="12">
        <v>1</v>
      </c>
      <c r="J2092" s="13" t="s">
        <v>9</v>
      </c>
    </row>
    <row r="2093" spans="1:10" x14ac:dyDescent="0.3">
      <c r="A2093" s="14" t="s">
        <v>2102</v>
      </c>
      <c r="B2093" s="15">
        <v>32.395000000000003</v>
      </c>
      <c r="C2093" s="15" t="str" cm="1">
        <f t="array" ref="C2093">_xlfn.IFS(Medical_Examinations!$B2093&gt;=30,"Obesity",Medical_Examinations!$B2093&gt;=25,"Overweight",Medical_Examinations!$B2093&gt;=18.5,"Normal Weight",TRUE,"Underweight")</f>
        <v>Obesity</v>
      </c>
      <c r="D2093" s="15">
        <v>6.66</v>
      </c>
      <c r="E2093" s="15" t="str" cm="1">
        <f t="array" ref="E2093">_xlfn.IFS(Medical_Examinations!$D2093&gt;6.5,"Diabetes",Medical_Examinations!$D2093&gt;5.7,"Prediabetes",TRUE,"Normal")</f>
        <v>Diabetes</v>
      </c>
      <c r="F2093" s="15" t="s">
        <v>9</v>
      </c>
      <c r="G2093" s="15" t="s">
        <v>9</v>
      </c>
      <c r="H2093" s="15" t="s">
        <v>9</v>
      </c>
      <c r="I2093" s="15">
        <v>0</v>
      </c>
      <c r="J2093" s="16" t="s">
        <v>9</v>
      </c>
    </row>
    <row r="2094" spans="1:10" x14ac:dyDescent="0.3">
      <c r="A2094" s="11" t="s">
        <v>2103</v>
      </c>
      <c r="B2094" s="12">
        <v>23.655000000000001</v>
      </c>
      <c r="C2094" s="12" t="str" cm="1">
        <f t="array" ref="C2094">_xlfn.IFS(Medical_Examinations!$B2094&gt;=30,"Obesity",Medical_Examinations!$B2094&gt;=25,"Overweight",Medical_Examinations!$B2094&gt;=18.5,"Normal Weight",TRUE,"Underweight")</f>
        <v>Normal Weight</v>
      </c>
      <c r="D2094" s="12">
        <v>5.92</v>
      </c>
      <c r="E2094" s="12" t="str" cm="1">
        <f t="array" ref="E2094">_xlfn.IFS(Medical_Examinations!$D2094&gt;6.5,"Diabetes",Medical_Examinations!$D2094&gt;5.7,"Prediabetes",TRUE,"Normal")</f>
        <v>Prediabetes</v>
      </c>
      <c r="F2094" s="12" t="s">
        <v>9</v>
      </c>
      <c r="G2094" s="12" t="s">
        <v>9</v>
      </c>
      <c r="H2094" s="12" t="s">
        <v>9</v>
      </c>
      <c r="I2094" s="12">
        <v>1</v>
      </c>
      <c r="J2094" s="13" t="s">
        <v>9</v>
      </c>
    </row>
    <row r="2095" spans="1:10" x14ac:dyDescent="0.3">
      <c r="A2095" s="14" t="s">
        <v>2104</v>
      </c>
      <c r="B2095" s="15">
        <v>28.4</v>
      </c>
      <c r="C2095" s="15" t="str" cm="1">
        <f t="array" ref="C2095">_xlfn.IFS(Medical_Examinations!$B2095&gt;=30,"Obesity",Medical_Examinations!$B2095&gt;=25,"Overweight",Medical_Examinations!$B2095&gt;=18.5,"Normal Weight",TRUE,"Underweight")</f>
        <v>Overweight</v>
      </c>
      <c r="D2095" s="15">
        <v>5.97</v>
      </c>
      <c r="E2095" s="15" t="str" cm="1">
        <f t="array" ref="E2095">_xlfn.IFS(Medical_Examinations!$D2095&gt;6.5,"Diabetes",Medical_Examinations!$D2095&gt;5.7,"Prediabetes",TRUE,"Normal")</f>
        <v>Prediabetes</v>
      </c>
      <c r="F2095" s="15" t="s">
        <v>9</v>
      </c>
      <c r="G2095" s="15" t="s">
        <v>9</v>
      </c>
      <c r="H2095" s="15" t="s">
        <v>19</v>
      </c>
      <c r="I2095" s="15">
        <v>1</v>
      </c>
      <c r="J2095" s="16" t="s">
        <v>9</v>
      </c>
    </row>
    <row r="2096" spans="1:10" x14ac:dyDescent="0.3">
      <c r="A2096" s="11" t="s">
        <v>2105</v>
      </c>
      <c r="B2096" s="12">
        <v>35.42</v>
      </c>
      <c r="C2096" s="12" t="str" cm="1">
        <f t="array" ref="C2096">_xlfn.IFS(Medical_Examinations!$B2096&gt;=30,"Obesity",Medical_Examinations!$B2096&gt;=25,"Overweight",Medical_Examinations!$B2096&gt;=18.5,"Normal Weight",TRUE,"Underweight")</f>
        <v>Obesity</v>
      </c>
      <c r="D2096" s="12">
        <v>4.6399999999999997</v>
      </c>
      <c r="E2096" s="12" t="str" cm="1">
        <f t="array" ref="E2096">_xlfn.IFS(Medical_Examinations!$D2096&gt;6.5,"Diabetes",Medical_Examinations!$D2096&gt;5.7,"Prediabetes",TRUE,"Normal")</f>
        <v>Normal</v>
      </c>
      <c r="F2096" s="12" t="s">
        <v>10</v>
      </c>
      <c r="G2096" s="12" t="s">
        <v>9</v>
      </c>
      <c r="H2096" s="12" t="s">
        <v>9</v>
      </c>
      <c r="I2096" s="12">
        <v>0</v>
      </c>
      <c r="J2096" s="13" t="s">
        <v>9</v>
      </c>
    </row>
    <row r="2097" spans="1:10" x14ac:dyDescent="0.3">
      <c r="A2097" s="14" t="s">
        <v>2106</v>
      </c>
      <c r="B2097" s="15">
        <v>26.18</v>
      </c>
      <c r="C2097" s="15" t="str" cm="1">
        <f t="array" ref="C2097">_xlfn.IFS(Medical_Examinations!$B2097&gt;=30,"Obesity",Medical_Examinations!$B2097&gt;=25,"Overweight",Medical_Examinations!$B2097&gt;=18.5,"Normal Weight",TRUE,"Underweight")</f>
        <v>Overweight</v>
      </c>
      <c r="D2097" s="15">
        <v>6.12</v>
      </c>
      <c r="E2097" s="15" t="str" cm="1">
        <f t="array" ref="E2097">_xlfn.IFS(Medical_Examinations!$D2097&gt;6.5,"Diabetes",Medical_Examinations!$D2097&gt;5.7,"Prediabetes",TRUE,"Normal")</f>
        <v>Prediabetes</v>
      </c>
      <c r="F2097" s="15" t="s">
        <v>9</v>
      </c>
      <c r="G2097" s="15" t="s">
        <v>10</v>
      </c>
      <c r="H2097" s="15" t="s">
        <v>9</v>
      </c>
      <c r="I2097" s="15">
        <v>1</v>
      </c>
      <c r="J2097" s="16" t="s">
        <v>9</v>
      </c>
    </row>
    <row r="2098" spans="1:10" x14ac:dyDescent="0.3">
      <c r="A2098" s="11" t="s">
        <v>2107</v>
      </c>
      <c r="B2098" s="12">
        <v>20.8</v>
      </c>
      <c r="C2098" s="12" t="str" cm="1">
        <f t="array" ref="C2098">_xlfn.IFS(Medical_Examinations!$B2098&gt;=30,"Obesity",Medical_Examinations!$B2098&gt;=25,"Overweight",Medical_Examinations!$B2098&gt;=18.5,"Normal Weight",TRUE,"Underweight")</f>
        <v>Normal Weight</v>
      </c>
      <c r="D2098" s="12">
        <v>4.87</v>
      </c>
      <c r="E2098" s="12" t="str" cm="1">
        <f t="array" ref="E2098">_xlfn.IFS(Medical_Examinations!$D2098&gt;6.5,"Diabetes",Medical_Examinations!$D2098&gt;5.7,"Prediabetes",TRUE,"Normal")</f>
        <v>Normal</v>
      </c>
      <c r="F2098" s="12" t="s">
        <v>10</v>
      </c>
      <c r="G2098" s="12" t="s">
        <v>9</v>
      </c>
      <c r="H2098" s="12" t="s">
        <v>9</v>
      </c>
      <c r="I2098" s="12">
        <v>0</v>
      </c>
      <c r="J2098" s="13" t="s">
        <v>9</v>
      </c>
    </row>
    <row r="2099" spans="1:10" x14ac:dyDescent="0.3">
      <c r="A2099" s="14" t="s">
        <v>2108</v>
      </c>
      <c r="B2099" s="15">
        <v>15.82</v>
      </c>
      <c r="C2099" s="15" t="str" cm="1">
        <f t="array" ref="C2099">_xlfn.IFS(Medical_Examinations!$B2099&gt;=30,"Obesity",Medical_Examinations!$B2099&gt;=25,"Overweight",Medical_Examinations!$B2099&gt;=18.5,"Normal Weight",TRUE,"Underweight")</f>
        <v>Underweight</v>
      </c>
      <c r="D2099" s="15">
        <v>4.5999999999999996</v>
      </c>
      <c r="E2099" s="15" t="str" cm="1">
        <f t="array" ref="E2099">_xlfn.IFS(Medical_Examinations!$D2099&gt;6.5,"Diabetes",Medical_Examinations!$D2099&gt;5.7,"Prediabetes",TRUE,"Normal")</f>
        <v>Normal</v>
      </c>
      <c r="F2099" s="15" t="s">
        <v>9</v>
      </c>
      <c r="G2099" s="15" t="s">
        <v>9</v>
      </c>
      <c r="H2099" s="15" t="s">
        <v>9</v>
      </c>
      <c r="I2099" s="15">
        <v>0</v>
      </c>
      <c r="J2099" s="16" t="s">
        <v>9</v>
      </c>
    </row>
    <row r="2100" spans="1:10" x14ac:dyDescent="0.3">
      <c r="A2100" s="11" t="s">
        <v>2109</v>
      </c>
      <c r="B2100" s="12">
        <v>17.670000000000002</v>
      </c>
      <c r="C2100" s="12" t="str" cm="1">
        <f t="array" ref="C2100">_xlfn.IFS(Medical_Examinations!$B2100&gt;=30,"Obesity",Medical_Examinations!$B2100&gt;=25,"Overweight",Medical_Examinations!$B2100&gt;=18.5,"Normal Weight",TRUE,"Underweight")</f>
        <v>Underweight</v>
      </c>
      <c r="D2100" s="12">
        <v>4.78</v>
      </c>
      <c r="E2100" s="12" t="str" cm="1">
        <f t="array" ref="E2100">_xlfn.IFS(Medical_Examinations!$D2100&gt;6.5,"Diabetes",Medical_Examinations!$D2100&gt;5.7,"Prediabetes",TRUE,"Normal")</f>
        <v>Normal</v>
      </c>
      <c r="F2100" s="12" t="s">
        <v>9</v>
      </c>
      <c r="G2100" s="12" t="s">
        <v>9</v>
      </c>
      <c r="H2100" s="12" t="s">
        <v>9</v>
      </c>
      <c r="I2100" s="12">
        <v>0</v>
      </c>
      <c r="J2100" s="13" t="s">
        <v>9</v>
      </c>
    </row>
    <row r="2101" spans="1:10" x14ac:dyDescent="0.3">
      <c r="A2101" s="14" t="s">
        <v>2110</v>
      </c>
      <c r="B2101" s="15">
        <v>31.92</v>
      </c>
      <c r="C2101" s="15" t="str" cm="1">
        <f t="array" ref="C2101">_xlfn.IFS(Medical_Examinations!$B2101&gt;=30,"Obesity",Medical_Examinations!$B2101&gt;=25,"Overweight",Medical_Examinations!$B2101&gt;=18.5,"Normal Weight",TRUE,"Underweight")</f>
        <v>Obesity</v>
      </c>
      <c r="D2101" s="15">
        <v>11.05</v>
      </c>
      <c r="E2101" s="15" t="str" cm="1">
        <f t="array" ref="E2101">_xlfn.IFS(Medical_Examinations!$D2101&gt;6.5,"Diabetes",Medical_Examinations!$D2101&gt;5.7,"Prediabetes",TRUE,"Normal")</f>
        <v>Diabetes</v>
      </c>
      <c r="F2101" s="15" t="s">
        <v>9</v>
      </c>
      <c r="G2101" s="15" t="s">
        <v>9</v>
      </c>
      <c r="H2101" s="15" t="s">
        <v>9</v>
      </c>
      <c r="I2101" s="15">
        <v>0</v>
      </c>
      <c r="J2101" s="16" t="s">
        <v>9</v>
      </c>
    </row>
    <row r="2102" spans="1:10" x14ac:dyDescent="0.3">
      <c r="A2102" s="11" t="s">
        <v>2111</v>
      </c>
      <c r="B2102" s="12">
        <v>28.975000000000001</v>
      </c>
      <c r="C2102" s="12" t="str" cm="1">
        <f t="array" ref="C2102">_xlfn.IFS(Medical_Examinations!$B2102&gt;=30,"Obesity",Medical_Examinations!$B2102&gt;=25,"Overweight",Medical_Examinations!$B2102&gt;=18.5,"Normal Weight",TRUE,"Underweight")</f>
        <v>Overweight</v>
      </c>
      <c r="D2102" s="12">
        <v>7.62</v>
      </c>
      <c r="E2102" s="12" t="str" cm="1">
        <f t="array" ref="E2102">_xlfn.IFS(Medical_Examinations!$D2102&gt;6.5,"Diabetes",Medical_Examinations!$D2102&gt;5.7,"Prediabetes",TRUE,"Normal")</f>
        <v>Diabetes</v>
      </c>
      <c r="F2102" s="12" t="s">
        <v>9</v>
      </c>
      <c r="G2102" s="12" t="s">
        <v>9</v>
      </c>
      <c r="H2102" s="12" t="s">
        <v>9</v>
      </c>
      <c r="I2102" s="12">
        <v>0</v>
      </c>
      <c r="J2102" s="13" t="s">
        <v>9</v>
      </c>
    </row>
    <row r="2103" spans="1:10" x14ac:dyDescent="0.3">
      <c r="A2103" s="14" t="s">
        <v>2112</v>
      </c>
      <c r="B2103" s="15">
        <v>31.73</v>
      </c>
      <c r="C2103" s="15" t="str" cm="1">
        <f t="array" ref="C2103">_xlfn.IFS(Medical_Examinations!$B2103&gt;=30,"Obesity",Medical_Examinations!$B2103&gt;=25,"Overweight",Medical_Examinations!$B2103&gt;=18.5,"Normal Weight",TRUE,"Underweight")</f>
        <v>Obesity</v>
      </c>
      <c r="D2103" s="15">
        <v>4.78</v>
      </c>
      <c r="E2103" s="15" t="str" cm="1">
        <f t="array" ref="E2103">_xlfn.IFS(Medical_Examinations!$D2103&gt;6.5,"Diabetes",Medical_Examinations!$D2103&gt;5.7,"Prediabetes",TRUE,"Normal")</f>
        <v>Normal</v>
      </c>
      <c r="F2103" s="15" t="s">
        <v>10</v>
      </c>
      <c r="G2103" s="15" t="s">
        <v>10</v>
      </c>
      <c r="H2103" s="15" t="s">
        <v>9</v>
      </c>
      <c r="I2103" s="15">
        <v>2</v>
      </c>
      <c r="J2103" s="16" t="s">
        <v>9</v>
      </c>
    </row>
    <row r="2104" spans="1:10" x14ac:dyDescent="0.3">
      <c r="A2104" s="11" t="s">
        <v>2113</v>
      </c>
      <c r="B2104" s="12">
        <v>28.88</v>
      </c>
      <c r="C2104" s="12" t="str" cm="1">
        <f t="array" ref="C2104">_xlfn.IFS(Medical_Examinations!$B2104&gt;=30,"Obesity",Medical_Examinations!$B2104&gt;=25,"Overweight",Medical_Examinations!$B2104&gt;=18.5,"Normal Weight",TRUE,"Underweight")</f>
        <v>Overweight</v>
      </c>
      <c r="D2104" s="12">
        <v>6.09</v>
      </c>
      <c r="E2104" s="12" t="str" cm="1">
        <f t="array" ref="E2104">_xlfn.IFS(Medical_Examinations!$D2104&gt;6.5,"Diabetes",Medical_Examinations!$D2104&gt;5.7,"Prediabetes",TRUE,"Normal")</f>
        <v>Prediabetes</v>
      </c>
      <c r="F2104" s="12" t="s">
        <v>10</v>
      </c>
      <c r="G2104" s="12" t="s">
        <v>10</v>
      </c>
      <c r="H2104" s="12" t="s">
        <v>9</v>
      </c>
      <c r="I2104" s="12">
        <v>2</v>
      </c>
      <c r="J2104" s="13" t="s">
        <v>9</v>
      </c>
    </row>
    <row r="2105" spans="1:10" x14ac:dyDescent="0.3">
      <c r="A2105" s="14" t="s">
        <v>2114</v>
      </c>
      <c r="B2105" s="15">
        <v>25.555</v>
      </c>
      <c r="C2105" s="15" t="str" cm="1">
        <f t="array" ref="C2105">_xlfn.IFS(Medical_Examinations!$B2105&gt;=30,"Obesity",Medical_Examinations!$B2105&gt;=25,"Overweight",Medical_Examinations!$B2105&gt;=18.5,"Normal Weight",TRUE,"Underweight")</f>
        <v>Overweight</v>
      </c>
      <c r="D2105" s="15">
        <v>5.1100000000000003</v>
      </c>
      <c r="E2105" s="15" t="str" cm="1">
        <f t="array" ref="E2105">_xlfn.IFS(Medical_Examinations!$D2105&gt;6.5,"Diabetes",Medical_Examinations!$D2105&gt;5.7,"Prediabetes",TRUE,"Normal")</f>
        <v>Normal</v>
      </c>
      <c r="F2105" s="15" t="s">
        <v>9</v>
      </c>
      <c r="G2105" s="15" t="s">
        <v>9</v>
      </c>
      <c r="H2105" s="15" t="s">
        <v>19</v>
      </c>
      <c r="I2105" s="15">
        <v>1</v>
      </c>
      <c r="J2105" s="16" t="s">
        <v>9</v>
      </c>
    </row>
    <row r="2106" spans="1:10" x14ac:dyDescent="0.3">
      <c r="A2106" s="11" t="s">
        <v>2115</v>
      </c>
      <c r="B2106" s="12">
        <v>37.29</v>
      </c>
      <c r="C2106" s="12" t="str" cm="1">
        <f t="array" ref="C2106">_xlfn.IFS(Medical_Examinations!$B2106&gt;=30,"Obesity",Medical_Examinations!$B2106&gt;=25,"Overweight",Medical_Examinations!$B2106&gt;=18.5,"Normal Weight",TRUE,"Underweight")</f>
        <v>Obesity</v>
      </c>
      <c r="D2106" s="12">
        <v>4.46</v>
      </c>
      <c r="E2106" s="12" t="str" cm="1">
        <f t="array" ref="E2106">_xlfn.IFS(Medical_Examinations!$D2106&gt;6.5,"Diabetes",Medical_Examinations!$D2106&gt;5.7,"Prediabetes",TRUE,"Normal")</f>
        <v>Normal</v>
      </c>
      <c r="F2106" s="12" t="s">
        <v>9</v>
      </c>
      <c r="G2106" s="12" t="s">
        <v>10</v>
      </c>
      <c r="H2106" s="12" t="s">
        <v>9</v>
      </c>
      <c r="I2106" s="12">
        <v>1</v>
      </c>
      <c r="J2106" s="13" t="s">
        <v>9</v>
      </c>
    </row>
    <row r="2107" spans="1:10" x14ac:dyDescent="0.3">
      <c r="A2107" s="14" t="s">
        <v>2116</v>
      </c>
      <c r="B2107" s="15">
        <v>40.28</v>
      </c>
      <c r="C2107" s="15" t="str" cm="1">
        <f t="array" ref="C2107">_xlfn.IFS(Medical_Examinations!$B2107&gt;=30,"Obesity",Medical_Examinations!$B2107&gt;=25,"Overweight",Medical_Examinations!$B2107&gt;=18.5,"Normal Weight",TRUE,"Underweight")</f>
        <v>Obesity</v>
      </c>
      <c r="D2107" s="15">
        <v>6.11</v>
      </c>
      <c r="E2107" s="15" t="str" cm="1">
        <f t="array" ref="E2107">_xlfn.IFS(Medical_Examinations!$D2107&gt;6.5,"Diabetes",Medical_Examinations!$D2107&gt;5.7,"Prediabetes",TRUE,"Normal")</f>
        <v>Prediabetes</v>
      </c>
      <c r="F2107" s="15" t="s">
        <v>9</v>
      </c>
      <c r="G2107" s="15" t="s">
        <v>10</v>
      </c>
      <c r="H2107" s="15" t="s">
        <v>9</v>
      </c>
      <c r="I2107" s="15">
        <v>1</v>
      </c>
      <c r="J2107" s="16" t="s">
        <v>9</v>
      </c>
    </row>
    <row r="2108" spans="1:10" x14ac:dyDescent="0.3">
      <c r="A2108" s="11" t="s">
        <v>2117</v>
      </c>
      <c r="B2108" s="12">
        <v>40.185000000000002</v>
      </c>
      <c r="C2108" s="12" t="str" cm="1">
        <f t="array" ref="C2108">_xlfn.IFS(Medical_Examinations!$B2108&gt;=30,"Obesity",Medical_Examinations!$B2108&gt;=25,"Overweight",Medical_Examinations!$B2108&gt;=18.5,"Normal Weight",TRUE,"Underweight")</f>
        <v>Obesity</v>
      </c>
      <c r="D2108" s="12">
        <v>4.66</v>
      </c>
      <c r="E2108" s="12" t="str" cm="1">
        <f t="array" ref="E2108">_xlfn.IFS(Medical_Examinations!$D2108&gt;6.5,"Diabetes",Medical_Examinations!$D2108&gt;5.7,"Prediabetes",TRUE,"Normal")</f>
        <v>Normal</v>
      </c>
      <c r="F2108" s="12" t="s">
        <v>9</v>
      </c>
      <c r="G2108" s="12" t="s">
        <v>10</v>
      </c>
      <c r="H2108" s="12" t="s">
        <v>9</v>
      </c>
      <c r="I2108" s="12">
        <v>1</v>
      </c>
      <c r="J2108" s="13" t="s">
        <v>9</v>
      </c>
    </row>
    <row r="2109" spans="1:10" x14ac:dyDescent="0.3">
      <c r="A2109" s="14" t="s">
        <v>2118</v>
      </c>
      <c r="B2109" s="15">
        <v>23.57</v>
      </c>
      <c r="C2109" s="15" t="str" cm="1">
        <f t="array" ref="C2109">_xlfn.IFS(Medical_Examinations!$B2109&gt;=30,"Obesity",Medical_Examinations!$B2109&gt;=25,"Overweight",Medical_Examinations!$B2109&gt;=18.5,"Normal Weight",TRUE,"Underweight")</f>
        <v>Normal Weight</v>
      </c>
      <c r="D2109" s="15">
        <v>6.14</v>
      </c>
      <c r="E2109" s="15" t="str" cm="1">
        <f t="array" ref="E2109">_xlfn.IFS(Medical_Examinations!$D2109&gt;6.5,"Diabetes",Medical_Examinations!$D2109&gt;5.7,"Prediabetes",TRUE,"Normal")</f>
        <v>Prediabetes</v>
      </c>
      <c r="F2109" s="15" t="s">
        <v>9</v>
      </c>
      <c r="G2109" s="15" t="s">
        <v>9</v>
      </c>
      <c r="H2109" s="15" t="s">
        <v>9</v>
      </c>
      <c r="I2109" s="15">
        <v>0</v>
      </c>
      <c r="J2109" s="16" t="s">
        <v>9</v>
      </c>
    </row>
    <row r="2110" spans="1:10" x14ac:dyDescent="0.3">
      <c r="A2110" s="11" t="s">
        <v>2119</v>
      </c>
      <c r="B2110" s="12">
        <v>35.625</v>
      </c>
      <c r="C2110" s="12" t="str" cm="1">
        <f t="array" ref="C2110">_xlfn.IFS(Medical_Examinations!$B2110&gt;=30,"Obesity",Medical_Examinations!$B2110&gt;=25,"Overweight",Medical_Examinations!$B2110&gt;=18.5,"Normal Weight",TRUE,"Underweight")</f>
        <v>Obesity</v>
      </c>
      <c r="D2110" s="12">
        <v>6.21</v>
      </c>
      <c r="E2110" s="12" t="str" cm="1">
        <f t="array" ref="E2110">_xlfn.IFS(Medical_Examinations!$D2110&gt;6.5,"Diabetes",Medical_Examinations!$D2110&gt;5.7,"Prediabetes",TRUE,"Normal")</f>
        <v>Prediabetes</v>
      </c>
      <c r="F2110" s="12" t="s">
        <v>9</v>
      </c>
      <c r="G2110" s="12" t="s">
        <v>10</v>
      </c>
      <c r="H2110" s="12" t="s">
        <v>9</v>
      </c>
      <c r="I2110" s="12">
        <v>1</v>
      </c>
      <c r="J2110" s="13" t="s">
        <v>9</v>
      </c>
    </row>
    <row r="2111" spans="1:10" x14ac:dyDescent="0.3">
      <c r="A2111" s="14" t="s">
        <v>2120</v>
      </c>
      <c r="B2111" s="15">
        <v>33.155000000000001</v>
      </c>
      <c r="C2111" s="15" t="str" cm="1">
        <f t="array" ref="C2111">_xlfn.IFS(Medical_Examinations!$B2111&gt;=30,"Obesity",Medical_Examinations!$B2111&gt;=25,"Overweight",Medical_Examinations!$B2111&gt;=18.5,"Normal Weight",TRUE,"Underweight")</f>
        <v>Obesity</v>
      </c>
      <c r="D2111" s="15">
        <v>4.5999999999999996</v>
      </c>
      <c r="E2111" s="15" t="str" cm="1">
        <f t="array" ref="E2111">_xlfn.IFS(Medical_Examinations!$D2111&gt;6.5,"Diabetes",Medical_Examinations!$D2111&gt;5.7,"Prediabetes",TRUE,"Normal")</f>
        <v>Normal</v>
      </c>
      <c r="F2111" s="15" t="s">
        <v>9</v>
      </c>
      <c r="G2111" s="15" t="s">
        <v>10</v>
      </c>
      <c r="H2111" s="15" t="s">
        <v>9</v>
      </c>
      <c r="I2111" s="15">
        <v>1</v>
      </c>
      <c r="J2111" s="16" t="s">
        <v>9</v>
      </c>
    </row>
    <row r="2112" spans="1:10" x14ac:dyDescent="0.3">
      <c r="A2112" s="11" t="s">
        <v>2121</v>
      </c>
      <c r="B2112" s="12">
        <v>31.92</v>
      </c>
      <c r="C2112" s="12" t="str" cm="1">
        <f t="array" ref="C2112">_xlfn.IFS(Medical_Examinations!$B2112&gt;=30,"Obesity",Medical_Examinations!$B2112&gt;=25,"Overweight",Medical_Examinations!$B2112&gt;=18.5,"Normal Weight",TRUE,"Underweight")</f>
        <v>Obesity</v>
      </c>
      <c r="D2112" s="12">
        <v>5.04</v>
      </c>
      <c r="E2112" s="12" t="str" cm="1">
        <f t="array" ref="E2112">_xlfn.IFS(Medical_Examinations!$D2112&gt;6.5,"Diabetes",Medical_Examinations!$D2112&gt;5.7,"Prediabetes",TRUE,"Normal")</f>
        <v>Normal</v>
      </c>
      <c r="F2112" s="12" t="s">
        <v>9</v>
      </c>
      <c r="G2112" s="12" t="s">
        <v>10</v>
      </c>
      <c r="H2112" s="12" t="s">
        <v>9</v>
      </c>
      <c r="I2112" s="12">
        <v>1</v>
      </c>
      <c r="J2112" s="13" t="s">
        <v>9</v>
      </c>
    </row>
    <row r="2113" spans="1:10" x14ac:dyDescent="0.3">
      <c r="A2113" s="14" t="s">
        <v>2122</v>
      </c>
      <c r="B2113" s="15">
        <v>30.305</v>
      </c>
      <c r="C2113" s="15" t="str" cm="1">
        <f t="array" ref="C2113">_xlfn.IFS(Medical_Examinations!$B2113&gt;=30,"Obesity",Medical_Examinations!$B2113&gt;=25,"Overweight",Medical_Examinations!$B2113&gt;=18.5,"Normal Weight",TRUE,"Underweight")</f>
        <v>Obesity</v>
      </c>
      <c r="D2113" s="15">
        <v>5.08</v>
      </c>
      <c r="E2113" s="15" t="str" cm="1">
        <f t="array" ref="E2113">_xlfn.IFS(Medical_Examinations!$D2113&gt;6.5,"Diabetes",Medical_Examinations!$D2113&gt;5.7,"Prediabetes",TRUE,"Normal")</f>
        <v>Normal</v>
      </c>
      <c r="F2113" s="15" t="s">
        <v>9</v>
      </c>
      <c r="G2113" s="15" t="s">
        <v>10</v>
      </c>
      <c r="H2113" s="15" t="s">
        <v>9</v>
      </c>
      <c r="I2113" s="15">
        <v>1</v>
      </c>
      <c r="J2113" s="16" t="s">
        <v>9</v>
      </c>
    </row>
    <row r="2114" spans="1:10" x14ac:dyDescent="0.3">
      <c r="A2114" s="11" t="s">
        <v>2123</v>
      </c>
      <c r="B2114" s="12">
        <v>30.114999999999998</v>
      </c>
      <c r="C2114" s="12" t="str" cm="1">
        <f t="array" ref="C2114">_xlfn.IFS(Medical_Examinations!$B2114&gt;=30,"Obesity",Medical_Examinations!$B2114&gt;=25,"Overweight",Medical_Examinations!$B2114&gt;=18.5,"Normal Weight",TRUE,"Underweight")</f>
        <v>Obesity</v>
      </c>
      <c r="D2114" s="12">
        <v>4.38</v>
      </c>
      <c r="E2114" s="12" t="str" cm="1">
        <f t="array" ref="E2114">_xlfn.IFS(Medical_Examinations!$D2114&gt;6.5,"Diabetes",Medical_Examinations!$D2114&gt;5.7,"Prediabetes",TRUE,"Normal")</f>
        <v>Normal</v>
      </c>
      <c r="F2114" s="12" t="s">
        <v>9</v>
      </c>
      <c r="G2114" s="12" t="s">
        <v>10</v>
      </c>
      <c r="H2114" s="12" t="s">
        <v>9</v>
      </c>
      <c r="I2114" s="12">
        <v>1</v>
      </c>
      <c r="J2114" s="13" t="s">
        <v>9</v>
      </c>
    </row>
    <row r="2115" spans="1:10" x14ac:dyDescent="0.3">
      <c r="A2115" s="14" t="s">
        <v>2124</v>
      </c>
      <c r="B2115" s="15">
        <v>24.09</v>
      </c>
      <c r="C2115" s="15" t="str" cm="1">
        <f t="array" ref="C2115">_xlfn.IFS(Medical_Examinations!$B2115&gt;=30,"Obesity",Medical_Examinations!$B2115&gt;=25,"Overweight",Medical_Examinations!$B2115&gt;=18.5,"Normal Weight",TRUE,"Underweight")</f>
        <v>Normal Weight</v>
      </c>
      <c r="D2115" s="15">
        <v>4.79</v>
      </c>
      <c r="E2115" s="15" t="str" cm="1">
        <f t="array" ref="E2115">_xlfn.IFS(Medical_Examinations!$D2115&gt;6.5,"Diabetes",Medical_Examinations!$D2115&gt;5.7,"Prediabetes",TRUE,"Normal")</f>
        <v>Normal</v>
      </c>
      <c r="F2115" s="15" t="s">
        <v>9</v>
      </c>
      <c r="G2115" s="15" t="s">
        <v>10</v>
      </c>
      <c r="H2115" s="15" t="s">
        <v>9</v>
      </c>
      <c r="I2115" s="15">
        <v>1</v>
      </c>
      <c r="J2115" s="16" t="s">
        <v>9</v>
      </c>
    </row>
    <row r="2116" spans="1:10" x14ac:dyDescent="0.3">
      <c r="A2116" s="11" t="s">
        <v>2125</v>
      </c>
      <c r="B2116" s="12">
        <v>28.215</v>
      </c>
      <c r="C2116" s="12" t="str" cm="1">
        <f t="array" ref="C2116">_xlfn.IFS(Medical_Examinations!$B2116&gt;=30,"Obesity",Medical_Examinations!$B2116&gt;=25,"Overweight",Medical_Examinations!$B2116&gt;=18.5,"Normal Weight",TRUE,"Underweight")</f>
        <v>Overweight</v>
      </c>
      <c r="D2116" s="12">
        <v>4.21</v>
      </c>
      <c r="E2116" s="12" t="str" cm="1">
        <f t="array" ref="E2116">_xlfn.IFS(Medical_Examinations!$D2116&gt;6.5,"Diabetes",Medical_Examinations!$D2116&gt;5.7,"Prediabetes",TRUE,"Normal")</f>
        <v>Normal</v>
      </c>
      <c r="F2116" s="12" t="s">
        <v>9</v>
      </c>
      <c r="G2116" s="12" t="s">
        <v>10</v>
      </c>
      <c r="H2116" s="12" t="s">
        <v>9</v>
      </c>
      <c r="I2116" s="12">
        <v>1</v>
      </c>
      <c r="J2116" s="13" t="s">
        <v>9</v>
      </c>
    </row>
    <row r="2117" spans="1:10" x14ac:dyDescent="0.3">
      <c r="A2117" s="14" t="s">
        <v>2126</v>
      </c>
      <c r="B2117" s="15">
        <v>26.315000000000001</v>
      </c>
      <c r="C2117" s="15" t="str" cm="1">
        <f t="array" ref="C2117">_xlfn.IFS(Medical_Examinations!$B2117&gt;=30,"Obesity",Medical_Examinations!$B2117&gt;=25,"Overweight",Medical_Examinations!$B2117&gt;=18.5,"Normal Weight",TRUE,"Underweight")</f>
        <v>Overweight</v>
      </c>
      <c r="D2117" s="15">
        <v>5.47</v>
      </c>
      <c r="E2117" s="15" t="str" cm="1">
        <f t="array" ref="E2117">_xlfn.IFS(Medical_Examinations!$D2117&gt;6.5,"Diabetes",Medical_Examinations!$D2117&gt;5.7,"Prediabetes",TRUE,"Normal")</f>
        <v>Normal</v>
      </c>
      <c r="F2117" s="15" t="s">
        <v>9</v>
      </c>
      <c r="G2117" s="15" t="s">
        <v>10</v>
      </c>
      <c r="H2117" s="15" t="s">
        <v>9</v>
      </c>
      <c r="I2117" s="15">
        <v>1</v>
      </c>
      <c r="J2117" s="16" t="s">
        <v>9</v>
      </c>
    </row>
    <row r="2118" spans="1:10" x14ac:dyDescent="0.3">
      <c r="A2118" s="11" t="s">
        <v>2127</v>
      </c>
      <c r="B2118" s="12">
        <v>25.08</v>
      </c>
      <c r="C2118" s="12" t="str" cm="1">
        <f t="array" ref="C2118">_xlfn.IFS(Medical_Examinations!$B2118&gt;=30,"Obesity",Medical_Examinations!$B2118&gt;=25,"Overweight",Medical_Examinations!$B2118&gt;=18.5,"Normal Weight",TRUE,"Underweight")</f>
        <v>Overweight</v>
      </c>
      <c r="D2118" s="12">
        <v>5.09</v>
      </c>
      <c r="E2118" s="12" t="str" cm="1">
        <f t="array" ref="E2118">_xlfn.IFS(Medical_Examinations!$D2118&gt;6.5,"Diabetes",Medical_Examinations!$D2118&gt;5.7,"Prediabetes",TRUE,"Normal")</f>
        <v>Normal</v>
      </c>
      <c r="F2118" s="12" t="s">
        <v>9</v>
      </c>
      <c r="G2118" s="12" t="s">
        <v>10</v>
      </c>
      <c r="H2118" s="12" t="s">
        <v>9</v>
      </c>
      <c r="I2118" s="12">
        <v>1</v>
      </c>
      <c r="J2118" s="13" t="s">
        <v>9</v>
      </c>
    </row>
    <row r="2119" spans="1:10" x14ac:dyDescent="0.3">
      <c r="A2119" s="14" t="s">
        <v>2128</v>
      </c>
      <c r="B2119" s="15">
        <v>15.41</v>
      </c>
      <c r="C2119" s="15" t="str" cm="1">
        <f t="array" ref="C2119">_xlfn.IFS(Medical_Examinations!$B2119&gt;=30,"Obesity",Medical_Examinations!$B2119&gt;=25,"Overweight",Medical_Examinations!$B2119&gt;=18.5,"Normal Weight",TRUE,"Underweight")</f>
        <v>Underweight</v>
      </c>
      <c r="D2119" s="15">
        <v>5.08</v>
      </c>
      <c r="E2119" s="15" t="str" cm="1">
        <f t="array" ref="E2119">_xlfn.IFS(Medical_Examinations!$D2119&gt;6.5,"Diabetes",Medical_Examinations!$D2119&gt;5.7,"Prediabetes",TRUE,"Normal")</f>
        <v>Normal</v>
      </c>
      <c r="F2119" s="15" t="s">
        <v>9</v>
      </c>
      <c r="G2119" s="15" t="s">
        <v>9</v>
      </c>
      <c r="H2119" s="15" t="s">
        <v>9</v>
      </c>
      <c r="I2119" s="15">
        <v>0</v>
      </c>
      <c r="J2119" s="16" t="s">
        <v>9</v>
      </c>
    </row>
    <row r="2120" spans="1:10" x14ac:dyDescent="0.3">
      <c r="A2120" s="11" t="s">
        <v>2129</v>
      </c>
      <c r="B2120" s="12">
        <v>23.83</v>
      </c>
      <c r="C2120" s="12" t="str" cm="1">
        <f t="array" ref="C2120">_xlfn.IFS(Medical_Examinations!$B2120&gt;=30,"Obesity",Medical_Examinations!$B2120&gt;=25,"Overweight",Medical_Examinations!$B2120&gt;=18.5,"Normal Weight",TRUE,"Underweight")</f>
        <v>Normal Weight</v>
      </c>
      <c r="D2120" s="12">
        <v>5.68</v>
      </c>
      <c r="E2120" s="12" t="str" cm="1">
        <f t="array" ref="E2120">_xlfn.IFS(Medical_Examinations!$D2120&gt;6.5,"Diabetes",Medical_Examinations!$D2120&gt;5.7,"Prediabetes",TRUE,"Normal")</f>
        <v>Normal</v>
      </c>
      <c r="F2120" s="12" t="s">
        <v>9</v>
      </c>
      <c r="G2120" s="12" t="s">
        <v>9</v>
      </c>
      <c r="H2120" s="12" t="s">
        <v>9</v>
      </c>
      <c r="I2120" s="12">
        <v>0</v>
      </c>
      <c r="J2120" s="13" t="s">
        <v>9</v>
      </c>
    </row>
    <row r="2121" spans="1:10" x14ac:dyDescent="0.3">
      <c r="A2121" s="14" t="s">
        <v>2130</v>
      </c>
      <c r="B2121" s="15">
        <v>36</v>
      </c>
      <c r="C2121" s="15" t="str" cm="1">
        <f t="array" ref="C2121">_xlfn.IFS(Medical_Examinations!$B2121&gt;=30,"Obesity",Medical_Examinations!$B2121&gt;=25,"Overweight",Medical_Examinations!$B2121&gt;=18.5,"Normal Weight",TRUE,"Underweight")</f>
        <v>Obesity</v>
      </c>
      <c r="D2121" s="15">
        <v>4.66</v>
      </c>
      <c r="E2121" s="15" t="str" cm="1">
        <f t="array" ref="E2121">_xlfn.IFS(Medical_Examinations!$D2121&gt;6.5,"Diabetes",Medical_Examinations!$D2121&gt;5.7,"Prediabetes",TRUE,"Normal")</f>
        <v>Normal</v>
      </c>
      <c r="F2121" s="15" t="s">
        <v>9</v>
      </c>
      <c r="G2121" s="15" t="s">
        <v>10</v>
      </c>
      <c r="H2121" s="15" t="s">
        <v>9</v>
      </c>
      <c r="I2121" s="15">
        <v>1</v>
      </c>
      <c r="J2121" s="16" t="s">
        <v>9</v>
      </c>
    </row>
    <row r="2122" spans="1:10" x14ac:dyDescent="0.3">
      <c r="A2122" s="11" t="s">
        <v>2131</v>
      </c>
      <c r="B2122" s="12">
        <v>28.82</v>
      </c>
      <c r="C2122" s="12" t="str" cm="1">
        <f t="array" ref="C2122">_xlfn.IFS(Medical_Examinations!$B2122&gt;=30,"Obesity",Medical_Examinations!$B2122&gt;=25,"Overweight",Medical_Examinations!$B2122&gt;=18.5,"Normal Weight",TRUE,"Underweight")</f>
        <v>Overweight</v>
      </c>
      <c r="D2122" s="12">
        <v>5.59</v>
      </c>
      <c r="E2122" s="12" t="str" cm="1">
        <f t="array" ref="E2122">_xlfn.IFS(Medical_Examinations!$D2122&gt;6.5,"Diabetes",Medical_Examinations!$D2122&gt;5.7,"Prediabetes",TRUE,"Normal")</f>
        <v>Normal</v>
      </c>
      <c r="F2122" s="12" t="s">
        <v>9</v>
      </c>
      <c r="G2122" s="12" t="s">
        <v>10</v>
      </c>
      <c r="H2122" s="12" t="s">
        <v>9</v>
      </c>
      <c r="I2122" s="12">
        <v>1</v>
      </c>
      <c r="J2122" s="13" t="s">
        <v>9</v>
      </c>
    </row>
    <row r="2123" spans="1:10" x14ac:dyDescent="0.3">
      <c r="A2123" s="14" t="s">
        <v>2132</v>
      </c>
      <c r="B2123" s="15">
        <v>28.05</v>
      </c>
      <c r="C2123" s="15" t="str" cm="1">
        <f t="array" ref="C2123">_xlfn.IFS(Medical_Examinations!$B2123&gt;=30,"Obesity",Medical_Examinations!$B2123&gt;=25,"Overweight",Medical_Examinations!$B2123&gt;=18.5,"Normal Weight",TRUE,"Underweight")</f>
        <v>Overweight</v>
      </c>
      <c r="D2123" s="15">
        <v>6.2</v>
      </c>
      <c r="E2123" s="15" t="str" cm="1">
        <f t="array" ref="E2123">_xlfn.IFS(Medical_Examinations!$D2123&gt;6.5,"Diabetes",Medical_Examinations!$D2123&gt;5.7,"Prediabetes",TRUE,"Normal")</f>
        <v>Prediabetes</v>
      </c>
      <c r="F2123" s="15" t="s">
        <v>9</v>
      </c>
      <c r="G2123" s="15" t="s">
        <v>10</v>
      </c>
      <c r="H2123" s="15" t="s">
        <v>9</v>
      </c>
      <c r="I2123" s="15">
        <v>1</v>
      </c>
      <c r="J2123" s="16" t="s">
        <v>9</v>
      </c>
    </row>
    <row r="2124" spans="1:10" x14ac:dyDescent="0.3">
      <c r="A2124" s="11" t="s">
        <v>2133</v>
      </c>
      <c r="B2124" s="12">
        <v>27.1</v>
      </c>
      <c r="C2124" s="12" t="str" cm="1">
        <f t="array" ref="C2124">_xlfn.IFS(Medical_Examinations!$B2124&gt;=30,"Obesity",Medical_Examinations!$B2124&gt;=25,"Overweight",Medical_Examinations!$B2124&gt;=18.5,"Normal Weight",TRUE,"Underweight")</f>
        <v>Overweight</v>
      </c>
      <c r="D2124" s="12">
        <v>4.45</v>
      </c>
      <c r="E2124" s="12" t="str" cm="1">
        <f t="array" ref="E2124">_xlfn.IFS(Medical_Examinations!$D2124&gt;6.5,"Diabetes",Medical_Examinations!$D2124&gt;5.7,"Prediabetes",TRUE,"Normal")</f>
        <v>Normal</v>
      </c>
      <c r="F2124" s="12" t="s">
        <v>9</v>
      </c>
      <c r="G2124" s="12" t="s">
        <v>10</v>
      </c>
      <c r="H2124" s="12" t="s">
        <v>9</v>
      </c>
      <c r="I2124" s="12">
        <v>1</v>
      </c>
      <c r="J2124" s="13" t="s">
        <v>9</v>
      </c>
    </row>
    <row r="2125" spans="1:10" x14ac:dyDescent="0.3">
      <c r="A2125" s="14" t="s">
        <v>2134</v>
      </c>
      <c r="B2125" s="15">
        <v>24.3</v>
      </c>
      <c r="C2125" s="15" t="str" cm="1">
        <f t="array" ref="C2125">_xlfn.IFS(Medical_Examinations!$B2125&gt;=30,"Obesity",Medical_Examinations!$B2125&gt;=25,"Overweight",Medical_Examinations!$B2125&gt;=18.5,"Normal Weight",TRUE,"Underweight")</f>
        <v>Normal Weight</v>
      </c>
      <c r="D2125" s="15">
        <v>6.1</v>
      </c>
      <c r="E2125" s="15" t="str" cm="1">
        <f t="array" ref="E2125">_xlfn.IFS(Medical_Examinations!$D2125&gt;6.5,"Diabetes",Medical_Examinations!$D2125&gt;5.7,"Prediabetes",TRUE,"Normal")</f>
        <v>Prediabetes</v>
      </c>
      <c r="F2125" s="15" t="s">
        <v>10</v>
      </c>
      <c r="G2125" s="15" t="s">
        <v>10</v>
      </c>
      <c r="H2125" s="15" t="s">
        <v>9</v>
      </c>
      <c r="I2125" s="15">
        <v>1</v>
      </c>
      <c r="J2125" s="16" t="s">
        <v>9</v>
      </c>
    </row>
    <row r="2126" spans="1:10" x14ac:dyDescent="0.3">
      <c r="A2126" s="11" t="s">
        <v>2135</v>
      </c>
      <c r="B2126" s="12">
        <v>30.72</v>
      </c>
      <c r="C2126" s="12" t="str" cm="1">
        <f t="array" ref="C2126">_xlfn.IFS(Medical_Examinations!$B2126&gt;=30,"Obesity",Medical_Examinations!$B2126&gt;=25,"Overweight",Medical_Examinations!$B2126&gt;=18.5,"Normal Weight",TRUE,"Underweight")</f>
        <v>Obesity</v>
      </c>
      <c r="D2126" s="12">
        <v>6.06</v>
      </c>
      <c r="E2126" s="12" t="str" cm="1">
        <f t="array" ref="E2126">_xlfn.IFS(Medical_Examinations!$D2126&gt;6.5,"Diabetes",Medical_Examinations!$D2126&gt;5.7,"Prediabetes",TRUE,"Normal")</f>
        <v>Prediabetes</v>
      </c>
      <c r="F2126" s="12" t="s">
        <v>9</v>
      </c>
      <c r="G2126" s="12" t="s">
        <v>10</v>
      </c>
      <c r="H2126" s="12" t="s">
        <v>9</v>
      </c>
      <c r="I2126" s="12">
        <v>1</v>
      </c>
      <c r="J2126" s="13" t="s">
        <v>9</v>
      </c>
    </row>
    <row r="2127" spans="1:10" x14ac:dyDescent="0.3">
      <c r="A2127" s="14" t="s">
        <v>2136</v>
      </c>
      <c r="B2127" s="15">
        <v>37.43</v>
      </c>
      <c r="C2127" s="15" t="str" cm="1">
        <f t="array" ref="C2127">_xlfn.IFS(Medical_Examinations!$B2127&gt;=30,"Obesity",Medical_Examinations!$B2127&gt;=25,"Overweight",Medical_Examinations!$B2127&gt;=18.5,"Normal Weight",TRUE,"Underweight")</f>
        <v>Obesity</v>
      </c>
      <c r="D2127" s="15">
        <v>4.5599999999999996</v>
      </c>
      <c r="E2127" s="15" t="str" cm="1">
        <f t="array" ref="E2127">_xlfn.IFS(Medical_Examinations!$D2127&gt;6.5,"Diabetes",Medical_Examinations!$D2127&gt;5.7,"Prediabetes",TRUE,"Normal")</f>
        <v>Normal</v>
      </c>
      <c r="F2127" s="15" t="s">
        <v>9</v>
      </c>
      <c r="G2127" s="15" t="s">
        <v>9</v>
      </c>
      <c r="H2127" s="15" t="s">
        <v>19</v>
      </c>
      <c r="I2127" s="15">
        <v>1</v>
      </c>
      <c r="J2127" s="16" t="s">
        <v>9</v>
      </c>
    </row>
    <row r="2128" spans="1:10" x14ac:dyDescent="0.3">
      <c r="A2128" s="11" t="s">
        <v>2137</v>
      </c>
      <c r="B2128" s="12">
        <v>25.74</v>
      </c>
      <c r="C2128" s="12" t="str" cm="1">
        <f t="array" ref="C2128">_xlfn.IFS(Medical_Examinations!$B2128&gt;=30,"Obesity",Medical_Examinations!$B2128&gt;=25,"Overweight",Medical_Examinations!$B2128&gt;=18.5,"Normal Weight",TRUE,"Underweight")</f>
        <v>Overweight</v>
      </c>
      <c r="D2128" s="12">
        <v>6.41</v>
      </c>
      <c r="E2128" s="12" t="str" cm="1">
        <f t="array" ref="E2128">_xlfn.IFS(Medical_Examinations!$D2128&gt;6.5,"Diabetes",Medical_Examinations!$D2128&gt;5.7,"Prediabetes",TRUE,"Normal")</f>
        <v>Prediabetes</v>
      </c>
      <c r="F2128" s="12" t="s">
        <v>10</v>
      </c>
      <c r="G2128" s="12" t="s">
        <v>9</v>
      </c>
      <c r="H2128" s="12" t="s">
        <v>19</v>
      </c>
      <c r="I2128" s="12">
        <v>1</v>
      </c>
      <c r="J2128" s="13" t="s">
        <v>9</v>
      </c>
    </row>
    <row r="2129" spans="1:10" x14ac:dyDescent="0.3">
      <c r="A2129" s="14" t="s">
        <v>2138</v>
      </c>
      <c r="B2129" s="15">
        <v>36.575000000000003</v>
      </c>
      <c r="C2129" s="15" t="str" cm="1">
        <f t="array" ref="C2129">_xlfn.IFS(Medical_Examinations!$B2129&gt;=30,"Obesity",Medical_Examinations!$B2129&gt;=25,"Overweight",Medical_Examinations!$B2129&gt;=18.5,"Normal Weight",TRUE,"Underweight")</f>
        <v>Obesity</v>
      </c>
      <c r="D2129" s="15">
        <v>5.57</v>
      </c>
      <c r="E2129" s="15" t="str" cm="1">
        <f t="array" ref="E2129">_xlfn.IFS(Medical_Examinations!$D2129&gt;6.5,"Diabetes",Medical_Examinations!$D2129&gt;5.7,"Prediabetes",TRUE,"Normal")</f>
        <v>Normal</v>
      </c>
      <c r="F2129" s="15" t="s">
        <v>9</v>
      </c>
      <c r="G2129" s="15" t="s">
        <v>9</v>
      </c>
      <c r="H2129" s="15" t="s">
        <v>19</v>
      </c>
      <c r="I2129" s="15">
        <v>1</v>
      </c>
      <c r="J2129" s="16" t="s">
        <v>9</v>
      </c>
    </row>
    <row r="2130" spans="1:10" x14ac:dyDescent="0.3">
      <c r="A2130" s="11" t="s">
        <v>2139</v>
      </c>
      <c r="B2130" s="12">
        <v>35.15</v>
      </c>
      <c r="C2130" s="12" t="str" cm="1">
        <f t="array" ref="C2130">_xlfn.IFS(Medical_Examinations!$B2130&gt;=30,"Obesity",Medical_Examinations!$B2130&gt;=25,"Overweight",Medical_Examinations!$B2130&gt;=18.5,"Normal Weight",TRUE,"Underweight")</f>
        <v>Obesity</v>
      </c>
      <c r="D2130" s="12">
        <v>5.47</v>
      </c>
      <c r="E2130" s="12" t="str" cm="1">
        <f t="array" ref="E2130">_xlfn.IFS(Medical_Examinations!$D2130&gt;6.5,"Diabetes",Medical_Examinations!$D2130&gt;5.7,"Prediabetes",TRUE,"Normal")</f>
        <v>Normal</v>
      </c>
      <c r="F2130" s="12" t="s">
        <v>9</v>
      </c>
      <c r="G2130" s="12" t="s">
        <v>9</v>
      </c>
      <c r="H2130" s="12" t="s">
        <v>19</v>
      </c>
      <c r="I2130" s="12">
        <v>1</v>
      </c>
      <c r="J2130" s="13" t="s">
        <v>9</v>
      </c>
    </row>
    <row r="2131" spans="1:10" x14ac:dyDescent="0.3">
      <c r="A2131" s="14" t="s">
        <v>2140</v>
      </c>
      <c r="B2131" s="15">
        <v>32.11</v>
      </c>
      <c r="C2131" s="15" t="str" cm="1">
        <f t="array" ref="C2131">_xlfn.IFS(Medical_Examinations!$B2131&gt;=30,"Obesity",Medical_Examinations!$B2131&gt;=25,"Overweight",Medical_Examinations!$B2131&gt;=18.5,"Normal Weight",TRUE,"Underweight")</f>
        <v>Obesity</v>
      </c>
      <c r="D2131" s="15">
        <v>4.43</v>
      </c>
      <c r="E2131" s="15" t="str" cm="1">
        <f t="array" ref="E2131">_xlfn.IFS(Medical_Examinations!$D2131&gt;6.5,"Diabetes",Medical_Examinations!$D2131&gt;5.7,"Prediabetes",TRUE,"Normal")</f>
        <v>Normal</v>
      </c>
      <c r="F2131" s="15" t="s">
        <v>9</v>
      </c>
      <c r="G2131" s="15" t="s">
        <v>9</v>
      </c>
      <c r="H2131" s="15" t="s">
        <v>19</v>
      </c>
      <c r="I2131" s="15">
        <v>1</v>
      </c>
      <c r="J2131" s="16" t="s">
        <v>9</v>
      </c>
    </row>
    <row r="2132" spans="1:10" x14ac:dyDescent="0.3">
      <c r="A2132" s="11" t="s">
        <v>2141</v>
      </c>
      <c r="B2132" s="12">
        <v>30.495000000000001</v>
      </c>
      <c r="C2132" s="12" t="str" cm="1">
        <f t="array" ref="C2132">_xlfn.IFS(Medical_Examinations!$B2132&gt;=30,"Obesity",Medical_Examinations!$B2132&gt;=25,"Overweight",Medical_Examinations!$B2132&gt;=18.5,"Normal Weight",TRUE,"Underweight")</f>
        <v>Obesity</v>
      </c>
      <c r="D2132" s="12">
        <v>4.95</v>
      </c>
      <c r="E2132" s="12" t="str" cm="1">
        <f t="array" ref="E2132">_xlfn.IFS(Medical_Examinations!$D2132&gt;6.5,"Diabetes",Medical_Examinations!$D2132&gt;5.7,"Prediabetes",TRUE,"Normal")</f>
        <v>Normal</v>
      </c>
      <c r="F2132" s="12" t="s">
        <v>9</v>
      </c>
      <c r="G2132" s="12" t="s">
        <v>9</v>
      </c>
      <c r="H2132" s="12" t="s">
        <v>19</v>
      </c>
      <c r="I2132" s="12">
        <v>1</v>
      </c>
      <c r="J2132" s="13" t="s">
        <v>9</v>
      </c>
    </row>
    <row r="2133" spans="1:10" x14ac:dyDescent="0.3">
      <c r="A2133" s="14" t="s">
        <v>2142</v>
      </c>
      <c r="B2133" s="15">
        <v>29.24</v>
      </c>
      <c r="C2133" s="15" t="str" cm="1">
        <f t="array" ref="C2133">_xlfn.IFS(Medical_Examinations!$B2133&gt;=30,"Obesity",Medical_Examinations!$B2133&gt;=25,"Overweight",Medical_Examinations!$B2133&gt;=18.5,"Normal Weight",TRUE,"Underweight")</f>
        <v>Overweight</v>
      </c>
      <c r="D2133" s="15">
        <v>4.04</v>
      </c>
      <c r="E2133" s="15" t="str" cm="1">
        <f t="array" ref="E2133">_xlfn.IFS(Medical_Examinations!$D2133&gt;6.5,"Diabetes",Medical_Examinations!$D2133&gt;5.7,"Prediabetes",TRUE,"Normal")</f>
        <v>Normal</v>
      </c>
      <c r="F2133" s="15" t="s">
        <v>9</v>
      </c>
      <c r="G2133" s="15" t="s">
        <v>10</v>
      </c>
      <c r="H2133" s="15" t="s">
        <v>9</v>
      </c>
      <c r="I2133" s="15">
        <v>1</v>
      </c>
      <c r="J2133" s="16" t="s">
        <v>9</v>
      </c>
    </row>
    <row r="2134" spans="1:10" x14ac:dyDescent="0.3">
      <c r="A2134" s="11" t="s">
        <v>2143</v>
      </c>
      <c r="B2134" s="12">
        <v>22.515000000000001</v>
      </c>
      <c r="C2134" s="12" t="str" cm="1">
        <f t="array" ref="C2134">_xlfn.IFS(Medical_Examinations!$B2134&gt;=30,"Obesity",Medical_Examinations!$B2134&gt;=25,"Overweight",Medical_Examinations!$B2134&gt;=18.5,"Normal Weight",TRUE,"Underweight")</f>
        <v>Normal Weight</v>
      </c>
      <c r="D2134" s="12">
        <v>5.93</v>
      </c>
      <c r="E2134" s="12" t="str" cm="1">
        <f t="array" ref="E2134">_xlfn.IFS(Medical_Examinations!$D2134&gt;6.5,"Diabetes",Medical_Examinations!$D2134&gt;5.7,"Prediabetes",TRUE,"Normal")</f>
        <v>Prediabetes</v>
      </c>
      <c r="F2134" s="12" t="s">
        <v>9</v>
      </c>
      <c r="G2134" s="12" t="s">
        <v>9</v>
      </c>
      <c r="H2134" s="12" t="s">
        <v>19</v>
      </c>
      <c r="I2134" s="12">
        <v>1</v>
      </c>
      <c r="J2134" s="13" t="s">
        <v>9</v>
      </c>
    </row>
    <row r="2135" spans="1:10" x14ac:dyDescent="0.3">
      <c r="A2135" s="14" t="s">
        <v>2144</v>
      </c>
      <c r="B2135" s="15">
        <v>15.65</v>
      </c>
      <c r="C2135" s="15" t="str" cm="1">
        <f t="array" ref="C2135">_xlfn.IFS(Medical_Examinations!$B2135&gt;=30,"Obesity",Medical_Examinations!$B2135&gt;=25,"Overweight",Medical_Examinations!$B2135&gt;=18.5,"Normal Weight",TRUE,"Underweight")</f>
        <v>Underweight</v>
      </c>
      <c r="D2135" s="15">
        <v>4.2300000000000004</v>
      </c>
      <c r="E2135" s="15" t="str" cm="1">
        <f t="array" ref="E2135">_xlfn.IFS(Medical_Examinations!$D2135&gt;6.5,"Diabetes",Medical_Examinations!$D2135&gt;5.7,"Prediabetes",TRUE,"Normal")</f>
        <v>Normal</v>
      </c>
      <c r="F2135" s="15" t="s">
        <v>9</v>
      </c>
      <c r="G2135" s="15" t="s">
        <v>9</v>
      </c>
      <c r="H2135" s="15" t="s">
        <v>9</v>
      </c>
      <c r="I2135" s="15">
        <v>0</v>
      </c>
      <c r="J2135" s="16" t="s">
        <v>9</v>
      </c>
    </row>
    <row r="2136" spans="1:10" x14ac:dyDescent="0.3">
      <c r="A2136" s="11" t="s">
        <v>2145</v>
      </c>
      <c r="B2136" s="12">
        <v>27.36</v>
      </c>
      <c r="C2136" s="12" t="str" cm="1">
        <f t="array" ref="C2136">_xlfn.IFS(Medical_Examinations!$B2136&gt;=30,"Obesity",Medical_Examinations!$B2136&gt;=25,"Overweight",Medical_Examinations!$B2136&gt;=18.5,"Normal Weight",TRUE,"Underweight")</f>
        <v>Overweight</v>
      </c>
      <c r="D2136" s="12">
        <v>5.59</v>
      </c>
      <c r="E2136" s="12" t="str" cm="1">
        <f t="array" ref="E2136">_xlfn.IFS(Medical_Examinations!$D2136&gt;6.5,"Diabetes",Medical_Examinations!$D2136&gt;5.7,"Prediabetes",TRUE,"Normal")</f>
        <v>Normal</v>
      </c>
      <c r="F2136" s="12" t="s">
        <v>10</v>
      </c>
      <c r="G2136" s="12" t="s">
        <v>9</v>
      </c>
      <c r="H2136" s="12" t="s">
        <v>9</v>
      </c>
      <c r="I2136" s="12">
        <v>0</v>
      </c>
      <c r="J2136" s="13" t="s">
        <v>9</v>
      </c>
    </row>
    <row r="2137" spans="1:10" x14ac:dyDescent="0.3">
      <c r="A2137" s="14" t="s">
        <v>2146</v>
      </c>
      <c r="B2137" s="15">
        <v>22.3</v>
      </c>
      <c r="C2137" s="15" t="str" cm="1">
        <f t="array" ref="C2137">_xlfn.IFS(Medical_Examinations!$B2137&gt;=30,"Obesity",Medical_Examinations!$B2137&gt;=25,"Overweight",Medical_Examinations!$B2137&gt;=18.5,"Normal Weight",TRUE,"Underweight")</f>
        <v>Normal Weight</v>
      </c>
      <c r="D2137" s="15">
        <v>4.8899999999999997</v>
      </c>
      <c r="E2137" s="15" t="str" cm="1">
        <f t="array" ref="E2137">_xlfn.IFS(Medical_Examinations!$D2137&gt;6.5,"Diabetes",Medical_Examinations!$D2137&gt;5.7,"Prediabetes",TRUE,"Normal")</f>
        <v>Normal</v>
      </c>
      <c r="F2137" s="15" t="s">
        <v>10</v>
      </c>
      <c r="G2137" s="15" t="s">
        <v>9</v>
      </c>
      <c r="H2137" s="15" t="s">
        <v>9</v>
      </c>
      <c r="I2137" s="15">
        <v>0</v>
      </c>
      <c r="J2137" s="16" t="s">
        <v>9</v>
      </c>
    </row>
    <row r="2138" spans="1:10" x14ac:dyDescent="0.3">
      <c r="A2138" s="11" t="s">
        <v>2147</v>
      </c>
      <c r="B2138" s="12">
        <v>26.03</v>
      </c>
      <c r="C2138" s="12" t="str" cm="1">
        <f t="array" ref="C2138">_xlfn.IFS(Medical_Examinations!$B2138&gt;=30,"Obesity",Medical_Examinations!$B2138&gt;=25,"Overweight",Medical_Examinations!$B2138&gt;=18.5,"Normal Weight",TRUE,"Underweight")</f>
        <v>Overweight</v>
      </c>
      <c r="D2138" s="12">
        <v>5.81</v>
      </c>
      <c r="E2138" s="12" t="str" cm="1">
        <f t="array" ref="E2138">_xlfn.IFS(Medical_Examinations!$D2138&gt;6.5,"Diabetes",Medical_Examinations!$D2138&gt;5.7,"Prediabetes",TRUE,"Normal")</f>
        <v>Prediabetes</v>
      </c>
      <c r="F2138" s="12" t="s">
        <v>10</v>
      </c>
      <c r="G2138" s="12" t="s">
        <v>9</v>
      </c>
      <c r="H2138" s="12" t="s">
        <v>9</v>
      </c>
      <c r="I2138" s="12">
        <v>0</v>
      </c>
      <c r="J2138" s="13" t="s">
        <v>9</v>
      </c>
    </row>
    <row r="2139" spans="1:10" x14ac:dyDescent="0.3">
      <c r="A2139" s="14" t="s">
        <v>2148</v>
      </c>
      <c r="B2139" s="15">
        <v>27.74</v>
      </c>
      <c r="C2139" s="15" t="str" cm="1">
        <f t="array" ref="C2139">_xlfn.IFS(Medical_Examinations!$B2139&gt;=30,"Obesity",Medical_Examinations!$B2139&gt;=25,"Overweight",Medical_Examinations!$B2139&gt;=18.5,"Normal Weight",TRUE,"Underweight")</f>
        <v>Overweight</v>
      </c>
      <c r="D2139" s="15">
        <v>4.29</v>
      </c>
      <c r="E2139" s="15" t="str" cm="1">
        <f t="array" ref="E2139">_xlfn.IFS(Medical_Examinations!$D2139&gt;6.5,"Diabetes",Medical_Examinations!$D2139&gt;5.7,"Prediabetes",TRUE,"Normal")</f>
        <v>Normal</v>
      </c>
      <c r="F2139" s="15" t="s">
        <v>9</v>
      </c>
      <c r="G2139" s="15" t="s">
        <v>10</v>
      </c>
      <c r="H2139" s="15" t="s">
        <v>9</v>
      </c>
      <c r="I2139" s="15">
        <v>1</v>
      </c>
      <c r="J2139" s="16" t="s">
        <v>9</v>
      </c>
    </row>
    <row r="2140" spans="1:10" x14ac:dyDescent="0.3">
      <c r="A2140" s="11" t="s">
        <v>2149</v>
      </c>
      <c r="B2140" s="12">
        <v>32.11</v>
      </c>
      <c r="C2140" s="12" t="str" cm="1">
        <f t="array" ref="C2140">_xlfn.IFS(Medical_Examinations!$B2140&gt;=30,"Obesity",Medical_Examinations!$B2140&gt;=25,"Overweight",Medical_Examinations!$B2140&gt;=18.5,"Normal Weight",TRUE,"Underweight")</f>
        <v>Obesity</v>
      </c>
      <c r="D2140" s="12">
        <v>4.03</v>
      </c>
      <c r="E2140" s="12" t="str" cm="1">
        <f t="array" ref="E2140">_xlfn.IFS(Medical_Examinations!$D2140&gt;6.5,"Diabetes",Medical_Examinations!$D2140&gt;5.7,"Prediabetes",TRUE,"Normal")</f>
        <v>Normal</v>
      </c>
      <c r="F2140" s="12" t="s">
        <v>10</v>
      </c>
      <c r="G2140" s="12" t="s">
        <v>10</v>
      </c>
      <c r="H2140" s="12" t="s">
        <v>9</v>
      </c>
      <c r="I2140" s="12">
        <v>2</v>
      </c>
      <c r="J2140" s="13" t="s">
        <v>9</v>
      </c>
    </row>
    <row r="2141" spans="1:10" x14ac:dyDescent="0.3">
      <c r="A2141" s="14" t="s">
        <v>2150</v>
      </c>
      <c r="B2141" s="15">
        <v>25.175000000000001</v>
      </c>
      <c r="C2141" s="15" t="str" cm="1">
        <f t="array" ref="C2141">_xlfn.IFS(Medical_Examinations!$B2141&gt;=30,"Obesity",Medical_Examinations!$B2141&gt;=25,"Overweight",Medical_Examinations!$B2141&gt;=18.5,"Normal Weight",TRUE,"Underweight")</f>
        <v>Overweight</v>
      </c>
      <c r="D2141" s="15">
        <v>6.29</v>
      </c>
      <c r="E2141" s="15" t="str" cm="1">
        <f t="array" ref="E2141">_xlfn.IFS(Medical_Examinations!$D2141&gt;6.5,"Diabetes",Medical_Examinations!$D2141&gt;5.7,"Prediabetes",TRUE,"Normal")</f>
        <v>Prediabetes</v>
      </c>
      <c r="F2141" s="15" t="s">
        <v>10</v>
      </c>
      <c r="G2141" s="15" t="s">
        <v>10</v>
      </c>
      <c r="H2141" s="15" t="s">
        <v>9</v>
      </c>
      <c r="I2141" s="15">
        <v>2</v>
      </c>
      <c r="J2141" s="16" t="s">
        <v>9</v>
      </c>
    </row>
    <row r="2142" spans="1:10" x14ac:dyDescent="0.3">
      <c r="A2142" s="11" t="s">
        <v>2151</v>
      </c>
      <c r="B2142" s="12">
        <v>39.49</v>
      </c>
      <c r="C2142" s="12" t="str" cm="1">
        <f t="array" ref="C2142">_xlfn.IFS(Medical_Examinations!$B2142&gt;=30,"Obesity",Medical_Examinations!$B2142&gt;=25,"Overweight",Medical_Examinations!$B2142&gt;=18.5,"Normal Weight",TRUE,"Underweight")</f>
        <v>Obesity</v>
      </c>
      <c r="D2142" s="12">
        <v>4.4800000000000004</v>
      </c>
      <c r="E2142" s="12" t="str" cm="1">
        <f t="array" ref="E2142">_xlfn.IFS(Medical_Examinations!$D2142&gt;6.5,"Diabetes",Medical_Examinations!$D2142&gt;5.7,"Prediabetes",TRUE,"Normal")</f>
        <v>Normal</v>
      </c>
      <c r="F2142" s="12" t="s">
        <v>10</v>
      </c>
      <c r="G2142" s="12" t="s">
        <v>9</v>
      </c>
      <c r="H2142" s="12" t="s">
        <v>9</v>
      </c>
      <c r="I2142" s="12">
        <v>0</v>
      </c>
      <c r="J2142" s="13" t="s">
        <v>9</v>
      </c>
    </row>
    <row r="2143" spans="1:10" x14ac:dyDescent="0.3">
      <c r="A2143" s="14" t="s">
        <v>2152</v>
      </c>
      <c r="B2143" s="15">
        <v>34.869999999999997</v>
      </c>
      <c r="C2143" s="15" t="str" cm="1">
        <f t="array" ref="C2143">_xlfn.IFS(Medical_Examinations!$B2143&gt;=30,"Obesity",Medical_Examinations!$B2143&gt;=25,"Overweight",Medical_Examinations!$B2143&gt;=18.5,"Normal Weight",TRUE,"Underweight")</f>
        <v>Obesity</v>
      </c>
      <c r="D2143" s="15">
        <v>5.51</v>
      </c>
      <c r="E2143" s="15" t="str" cm="1">
        <f t="array" ref="E2143">_xlfn.IFS(Medical_Examinations!$D2143&gt;6.5,"Diabetes",Medical_Examinations!$D2143&gt;5.7,"Prediabetes",TRUE,"Normal")</f>
        <v>Normal</v>
      </c>
      <c r="F2143" s="15" t="s">
        <v>10</v>
      </c>
      <c r="G2143" s="15" t="s">
        <v>9</v>
      </c>
      <c r="H2143" s="15" t="s">
        <v>9</v>
      </c>
      <c r="I2143" s="15">
        <v>0</v>
      </c>
      <c r="J2143" s="16" t="s">
        <v>9</v>
      </c>
    </row>
    <row r="2144" spans="1:10" x14ac:dyDescent="0.3">
      <c r="A2144" s="11" t="s">
        <v>2153</v>
      </c>
      <c r="B2144" s="12">
        <v>34.6</v>
      </c>
      <c r="C2144" s="12" t="str" cm="1">
        <f t="array" ref="C2144">_xlfn.IFS(Medical_Examinations!$B2144&gt;=30,"Obesity",Medical_Examinations!$B2144&gt;=25,"Overweight",Medical_Examinations!$B2144&gt;=18.5,"Normal Weight",TRUE,"Underweight")</f>
        <v>Obesity</v>
      </c>
      <c r="D2144" s="12">
        <v>4.5</v>
      </c>
      <c r="E2144" s="12" t="str" cm="1">
        <f t="array" ref="E2144">_xlfn.IFS(Medical_Examinations!$D2144&gt;6.5,"Diabetes",Medical_Examinations!$D2144&gt;5.7,"Prediabetes",TRUE,"Normal")</f>
        <v>Normal</v>
      </c>
      <c r="F2144" s="12" t="s">
        <v>10</v>
      </c>
      <c r="G2144" s="12" t="s">
        <v>9</v>
      </c>
      <c r="H2144" s="12" t="s">
        <v>9</v>
      </c>
      <c r="I2144" s="12">
        <v>0</v>
      </c>
      <c r="J2144" s="13" t="s">
        <v>9</v>
      </c>
    </row>
    <row r="2145" spans="1:10" x14ac:dyDescent="0.3">
      <c r="A2145" s="14" t="s">
        <v>2154</v>
      </c>
      <c r="B2145" s="15">
        <v>25.8</v>
      </c>
      <c r="C2145" s="15" t="str" cm="1">
        <f t="array" ref="C2145">_xlfn.IFS(Medical_Examinations!$B2145&gt;=30,"Obesity",Medical_Examinations!$B2145&gt;=25,"Overweight",Medical_Examinations!$B2145&gt;=18.5,"Normal Weight",TRUE,"Underweight")</f>
        <v>Overweight</v>
      </c>
      <c r="D2145" s="15">
        <v>6.29</v>
      </c>
      <c r="E2145" s="15" t="str" cm="1">
        <f t="array" ref="E2145">_xlfn.IFS(Medical_Examinations!$D2145&gt;6.5,"Diabetes",Medical_Examinations!$D2145&gt;5.7,"Prediabetes",TRUE,"Normal")</f>
        <v>Prediabetes</v>
      </c>
      <c r="F2145" s="15" t="s">
        <v>10</v>
      </c>
      <c r="G2145" s="15" t="s">
        <v>9</v>
      </c>
      <c r="H2145" s="15" t="s">
        <v>9</v>
      </c>
      <c r="I2145" s="15">
        <v>0</v>
      </c>
      <c r="J2145" s="16" t="s">
        <v>9</v>
      </c>
    </row>
    <row r="2146" spans="1:10" x14ac:dyDescent="0.3">
      <c r="A2146" s="11" t="s">
        <v>2155</v>
      </c>
      <c r="B2146" s="12">
        <v>35.86</v>
      </c>
      <c r="C2146" s="12" t="str" cm="1">
        <f t="array" ref="C2146">_xlfn.IFS(Medical_Examinations!$B2146&gt;=30,"Obesity",Medical_Examinations!$B2146&gt;=25,"Overweight",Medical_Examinations!$B2146&gt;=18.5,"Normal Weight",TRUE,"Underweight")</f>
        <v>Obesity</v>
      </c>
      <c r="D2146" s="12">
        <v>4.33</v>
      </c>
      <c r="E2146" s="12" t="str" cm="1">
        <f t="array" ref="E2146">_xlfn.IFS(Medical_Examinations!$D2146&gt;6.5,"Diabetes",Medical_Examinations!$D2146&gt;5.7,"Prediabetes",TRUE,"Normal")</f>
        <v>Normal</v>
      </c>
      <c r="F2146" s="12" t="s">
        <v>9</v>
      </c>
      <c r="G2146" s="12" t="s">
        <v>9</v>
      </c>
      <c r="H2146" s="12" t="s">
        <v>9</v>
      </c>
      <c r="I2146" s="12">
        <v>1</v>
      </c>
      <c r="J2146" s="13" t="s">
        <v>9</v>
      </c>
    </row>
    <row r="2147" spans="1:10" x14ac:dyDescent="0.3">
      <c r="A2147" s="14" t="s">
        <v>2156</v>
      </c>
      <c r="B2147" s="15">
        <v>40.47</v>
      </c>
      <c r="C2147" s="15" t="str" cm="1">
        <f t="array" ref="C2147">_xlfn.IFS(Medical_Examinations!$B2147&gt;=30,"Obesity",Medical_Examinations!$B2147&gt;=25,"Overweight",Medical_Examinations!$B2147&gt;=18.5,"Normal Weight",TRUE,"Underweight")</f>
        <v>Obesity</v>
      </c>
      <c r="D2147" s="15">
        <v>11.15</v>
      </c>
      <c r="E2147" s="15" t="str" cm="1">
        <f t="array" ref="E2147">_xlfn.IFS(Medical_Examinations!$D2147&gt;6.5,"Diabetes",Medical_Examinations!$D2147&gt;5.7,"Prediabetes",TRUE,"Normal")</f>
        <v>Diabetes</v>
      </c>
      <c r="F2147" s="15" t="s">
        <v>9</v>
      </c>
      <c r="G2147" s="15" t="s">
        <v>9</v>
      </c>
      <c r="H2147" s="15" t="s">
        <v>9</v>
      </c>
      <c r="I2147" s="15">
        <v>0</v>
      </c>
      <c r="J2147" s="16" t="s">
        <v>9</v>
      </c>
    </row>
    <row r="2148" spans="1:10" x14ac:dyDescent="0.3">
      <c r="A2148" s="11" t="s">
        <v>2157</v>
      </c>
      <c r="B2148" s="12">
        <v>32.01</v>
      </c>
      <c r="C2148" s="12" t="str" cm="1">
        <f t="array" ref="C2148">_xlfn.IFS(Medical_Examinations!$B2148&gt;=30,"Obesity",Medical_Examinations!$B2148&gt;=25,"Overweight",Medical_Examinations!$B2148&gt;=18.5,"Normal Weight",TRUE,"Underweight")</f>
        <v>Obesity</v>
      </c>
      <c r="D2148" s="12">
        <v>6.45</v>
      </c>
      <c r="E2148" s="12" t="str" cm="1">
        <f t="array" ref="E2148">_xlfn.IFS(Medical_Examinations!$D2148&gt;6.5,"Diabetes",Medical_Examinations!$D2148&gt;5.7,"Prediabetes",TRUE,"Normal")</f>
        <v>Prediabetes</v>
      </c>
      <c r="F2148" s="12" t="s">
        <v>9</v>
      </c>
      <c r="G2148" s="12" t="s">
        <v>9</v>
      </c>
      <c r="H2148" s="12" t="s">
        <v>9</v>
      </c>
      <c r="I2148" s="12">
        <v>1</v>
      </c>
      <c r="J2148" s="13" t="s">
        <v>9</v>
      </c>
    </row>
    <row r="2149" spans="1:10" x14ac:dyDescent="0.3">
      <c r="A2149" s="14" t="s">
        <v>2158</v>
      </c>
      <c r="B2149" s="15">
        <v>33</v>
      </c>
      <c r="C2149" s="15" t="str" cm="1">
        <f t="array" ref="C2149">_xlfn.IFS(Medical_Examinations!$B2149&gt;=30,"Obesity",Medical_Examinations!$B2149&gt;=25,"Overweight",Medical_Examinations!$B2149&gt;=18.5,"Normal Weight",TRUE,"Underweight")</f>
        <v>Obesity</v>
      </c>
      <c r="D2149" s="15">
        <v>9.27</v>
      </c>
      <c r="E2149" s="15" t="str" cm="1">
        <f t="array" ref="E2149">_xlfn.IFS(Medical_Examinations!$D2149&gt;6.5,"Diabetes",Medical_Examinations!$D2149&gt;5.7,"Prediabetes",TRUE,"Normal")</f>
        <v>Diabetes</v>
      </c>
      <c r="F2149" s="15" t="s">
        <v>9</v>
      </c>
      <c r="G2149" s="15" t="s">
        <v>9</v>
      </c>
      <c r="H2149" s="15" t="s">
        <v>9</v>
      </c>
      <c r="I2149" s="15">
        <v>0</v>
      </c>
      <c r="J2149" s="16" t="s">
        <v>9</v>
      </c>
    </row>
    <row r="2150" spans="1:10" x14ac:dyDescent="0.3">
      <c r="A2150" s="11" t="s">
        <v>2159</v>
      </c>
      <c r="B2150" s="12">
        <v>29.3</v>
      </c>
      <c r="C2150" s="12" t="str" cm="1">
        <f t="array" ref="C2150">_xlfn.IFS(Medical_Examinations!$B2150&gt;=30,"Obesity",Medical_Examinations!$B2150&gt;=25,"Overweight",Medical_Examinations!$B2150&gt;=18.5,"Normal Weight",TRUE,"Underweight")</f>
        <v>Overweight</v>
      </c>
      <c r="D2150" s="12">
        <v>6.15</v>
      </c>
      <c r="E2150" s="12" t="str" cm="1">
        <f t="array" ref="E2150">_xlfn.IFS(Medical_Examinations!$D2150&gt;6.5,"Diabetes",Medical_Examinations!$D2150&gt;5.7,"Prediabetes",TRUE,"Normal")</f>
        <v>Prediabetes</v>
      </c>
      <c r="F2150" s="12" t="s">
        <v>9</v>
      </c>
      <c r="G2150" s="12" t="s">
        <v>9</v>
      </c>
      <c r="H2150" s="12" t="s">
        <v>9</v>
      </c>
      <c r="I2150" s="12">
        <v>1</v>
      </c>
      <c r="J2150" s="13" t="s">
        <v>9</v>
      </c>
    </row>
    <row r="2151" spans="1:10" x14ac:dyDescent="0.3">
      <c r="A2151" s="14" t="s">
        <v>2160</v>
      </c>
      <c r="B2151" s="15">
        <v>25.8</v>
      </c>
      <c r="C2151" s="15" t="str" cm="1">
        <f t="array" ref="C2151">_xlfn.IFS(Medical_Examinations!$B2151&gt;=30,"Obesity",Medical_Examinations!$B2151&gt;=25,"Overweight",Medical_Examinations!$B2151&gt;=18.5,"Normal Weight",TRUE,"Underweight")</f>
        <v>Overweight</v>
      </c>
      <c r="D2151" s="15">
        <v>4.13</v>
      </c>
      <c r="E2151" s="15" t="str" cm="1">
        <f t="array" ref="E2151">_xlfn.IFS(Medical_Examinations!$D2151&gt;6.5,"Diabetes",Medical_Examinations!$D2151&gt;5.7,"Prediabetes",TRUE,"Normal")</f>
        <v>Normal</v>
      </c>
      <c r="F2151" s="15" t="s">
        <v>9</v>
      </c>
      <c r="G2151" s="15" t="s">
        <v>9</v>
      </c>
      <c r="H2151" s="15" t="s">
        <v>9</v>
      </c>
      <c r="I2151" s="15">
        <v>1</v>
      </c>
      <c r="J2151" s="16" t="s">
        <v>9</v>
      </c>
    </row>
    <row r="2152" spans="1:10" x14ac:dyDescent="0.3">
      <c r="A2152" s="11" t="s">
        <v>2161</v>
      </c>
      <c r="B2152" s="12">
        <v>23.4</v>
      </c>
      <c r="C2152" s="12" t="str" cm="1">
        <f t="array" ref="C2152">_xlfn.IFS(Medical_Examinations!$B2152&gt;=30,"Obesity",Medical_Examinations!$B2152&gt;=25,"Overweight",Medical_Examinations!$B2152&gt;=18.5,"Normal Weight",TRUE,"Underweight")</f>
        <v>Normal Weight</v>
      </c>
      <c r="D2152" s="12">
        <v>4.24</v>
      </c>
      <c r="E2152" s="12" t="str" cm="1">
        <f t="array" ref="E2152">_xlfn.IFS(Medical_Examinations!$D2152&gt;6.5,"Diabetes",Medical_Examinations!$D2152&gt;5.7,"Prediabetes",TRUE,"Normal")</f>
        <v>Normal</v>
      </c>
      <c r="F2152" s="12" t="s">
        <v>9</v>
      </c>
      <c r="G2152" s="12" t="s">
        <v>9</v>
      </c>
      <c r="H2152" s="12" t="s">
        <v>9</v>
      </c>
      <c r="I2152" s="12">
        <v>1</v>
      </c>
      <c r="J2152" s="13" t="s">
        <v>9</v>
      </c>
    </row>
    <row r="2153" spans="1:10" x14ac:dyDescent="0.3">
      <c r="A2153" s="14" t="s">
        <v>2162</v>
      </c>
      <c r="B2153" s="15">
        <v>27.93</v>
      </c>
      <c r="C2153" s="15" t="str" cm="1">
        <f t="array" ref="C2153">_xlfn.IFS(Medical_Examinations!$B2153&gt;=30,"Obesity",Medical_Examinations!$B2153&gt;=25,"Overweight",Medical_Examinations!$B2153&gt;=18.5,"Normal Weight",TRUE,"Underweight")</f>
        <v>Overweight</v>
      </c>
      <c r="D2153" s="15">
        <v>9.8800000000000008</v>
      </c>
      <c r="E2153" s="15" t="str" cm="1">
        <f t="array" ref="E2153">_xlfn.IFS(Medical_Examinations!$D2153&gt;6.5,"Diabetes",Medical_Examinations!$D2153&gt;5.7,"Prediabetes",TRUE,"Normal")</f>
        <v>Diabetes</v>
      </c>
      <c r="F2153" s="15" t="s">
        <v>9</v>
      </c>
      <c r="G2153" s="15" t="s">
        <v>9</v>
      </c>
      <c r="H2153" s="15" t="s">
        <v>9</v>
      </c>
      <c r="I2153" s="15">
        <v>0</v>
      </c>
      <c r="J2153" s="16" t="s">
        <v>9</v>
      </c>
    </row>
    <row r="2154" spans="1:10" x14ac:dyDescent="0.3">
      <c r="A2154" s="11" t="s">
        <v>2163</v>
      </c>
      <c r="B2154" s="12">
        <v>22</v>
      </c>
      <c r="C2154" s="12" t="str" cm="1">
        <f t="array" ref="C2154">_xlfn.IFS(Medical_Examinations!$B2154&gt;=30,"Obesity",Medical_Examinations!$B2154&gt;=25,"Overweight",Medical_Examinations!$B2154&gt;=18.5,"Normal Weight",TRUE,"Underweight")</f>
        <v>Normal Weight</v>
      </c>
      <c r="D2154" s="12">
        <v>9.5</v>
      </c>
      <c r="E2154" s="12" t="str" cm="1">
        <f t="array" ref="E2154">_xlfn.IFS(Medical_Examinations!$D2154&gt;6.5,"Diabetes",Medical_Examinations!$D2154&gt;5.7,"Prediabetes",TRUE,"Normal")</f>
        <v>Diabetes</v>
      </c>
      <c r="F2154" s="12" t="s">
        <v>9</v>
      </c>
      <c r="G2154" s="12" t="s">
        <v>9</v>
      </c>
      <c r="H2154" s="12" t="s">
        <v>9</v>
      </c>
      <c r="I2154" s="12">
        <v>0</v>
      </c>
      <c r="J2154" s="13" t="s">
        <v>9</v>
      </c>
    </row>
    <row r="2155" spans="1:10" x14ac:dyDescent="0.3">
      <c r="A2155" s="14" t="s">
        <v>2164</v>
      </c>
      <c r="B2155" s="15">
        <v>36.86</v>
      </c>
      <c r="C2155" s="15" t="str" cm="1">
        <f t="array" ref="C2155">_xlfn.IFS(Medical_Examinations!$B2155&gt;=30,"Obesity",Medical_Examinations!$B2155&gt;=25,"Overweight",Medical_Examinations!$B2155&gt;=18.5,"Normal Weight",TRUE,"Underweight")</f>
        <v>Obesity</v>
      </c>
      <c r="D2155" s="15">
        <v>4.97</v>
      </c>
      <c r="E2155" s="15" t="str" cm="1">
        <f t="array" ref="E2155">_xlfn.IFS(Medical_Examinations!$D2155&gt;6.5,"Diabetes",Medical_Examinations!$D2155&gt;5.7,"Prediabetes",TRUE,"Normal")</f>
        <v>Normal</v>
      </c>
      <c r="F2155" s="15" t="s">
        <v>10</v>
      </c>
      <c r="G2155" s="15" t="s">
        <v>9</v>
      </c>
      <c r="H2155" s="15" t="s">
        <v>9</v>
      </c>
      <c r="I2155" s="15">
        <v>0</v>
      </c>
      <c r="J2155" s="16" t="s">
        <v>9</v>
      </c>
    </row>
    <row r="2156" spans="1:10" x14ac:dyDescent="0.3">
      <c r="A2156" s="11" t="s">
        <v>2165</v>
      </c>
      <c r="B2156" s="12">
        <v>31.254999999999999</v>
      </c>
      <c r="C2156" s="12" t="str" cm="1">
        <f t="array" ref="C2156">_xlfn.IFS(Medical_Examinations!$B2156&gt;=30,"Obesity",Medical_Examinations!$B2156&gt;=25,"Overweight",Medical_Examinations!$B2156&gt;=18.5,"Normal Weight",TRUE,"Underweight")</f>
        <v>Obesity</v>
      </c>
      <c r="D2156" s="12">
        <v>5.49</v>
      </c>
      <c r="E2156" s="12" t="str" cm="1">
        <f t="array" ref="E2156">_xlfn.IFS(Medical_Examinations!$D2156&gt;6.5,"Diabetes",Medical_Examinations!$D2156&gt;5.7,"Prediabetes",TRUE,"Normal")</f>
        <v>Normal</v>
      </c>
      <c r="F2156" s="12" t="s">
        <v>10</v>
      </c>
      <c r="G2156" s="12" t="s">
        <v>9</v>
      </c>
      <c r="H2156" s="12" t="s">
        <v>9</v>
      </c>
      <c r="I2156" s="12">
        <v>0</v>
      </c>
      <c r="J2156" s="13" t="s">
        <v>9</v>
      </c>
    </row>
    <row r="2157" spans="1:10" x14ac:dyDescent="0.3">
      <c r="A2157" s="14" t="s">
        <v>2166</v>
      </c>
      <c r="B2157" s="15">
        <v>23.06</v>
      </c>
      <c r="C2157" s="15" t="str" cm="1">
        <f t="array" ref="C2157">_xlfn.IFS(Medical_Examinations!$B2157&gt;=30,"Obesity",Medical_Examinations!$B2157&gt;=25,"Overweight",Medical_Examinations!$B2157&gt;=18.5,"Normal Weight",TRUE,"Underweight")</f>
        <v>Normal Weight</v>
      </c>
      <c r="D2157" s="15">
        <v>4.47</v>
      </c>
      <c r="E2157" s="15" t="str" cm="1">
        <f t="array" ref="E2157">_xlfn.IFS(Medical_Examinations!$D2157&gt;6.5,"Diabetes",Medical_Examinations!$D2157&gt;5.7,"Prediabetes",TRUE,"Normal")</f>
        <v>Normal</v>
      </c>
      <c r="F2157" s="15" t="s">
        <v>9</v>
      </c>
      <c r="G2157" s="15" t="s">
        <v>9</v>
      </c>
      <c r="H2157" s="15" t="s">
        <v>9</v>
      </c>
      <c r="I2157" s="15">
        <v>0</v>
      </c>
      <c r="J2157" s="16" t="s">
        <v>9</v>
      </c>
    </row>
    <row r="2158" spans="1:10" x14ac:dyDescent="0.3">
      <c r="A2158" s="11" t="s">
        <v>2167</v>
      </c>
      <c r="B2158" s="12">
        <v>28.975000000000001</v>
      </c>
      <c r="C2158" s="12" t="str" cm="1">
        <f t="array" ref="C2158">_xlfn.IFS(Medical_Examinations!$B2158&gt;=30,"Obesity",Medical_Examinations!$B2158&gt;=25,"Overweight",Medical_Examinations!$B2158&gt;=18.5,"Normal Weight",TRUE,"Underweight")</f>
        <v>Overweight</v>
      </c>
      <c r="D2158" s="12">
        <v>4.34</v>
      </c>
      <c r="E2158" s="12" t="str" cm="1">
        <f t="array" ref="E2158">_xlfn.IFS(Medical_Examinations!$D2158&gt;6.5,"Diabetes",Medical_Examinations!$D2158&gt;5.7,"Prediabetes",TRUE,"Normal")</f>
        <v>Normal</v>
      </c>
      <c r="F2158" s="12" t="s">
        <v>10</v>
      </c>
      <c r="G2158" s="12" t="s">
        <v>9</v>
      </c>
      <c r="H2158" s="12" t="s">
        <v>9</v>
      </c>
      <c r="I2158" s="12">
        <v>0</v>
      </c>
      <c r="J2158" s="13" t="s">
        <v>9</v>
      </c>
    </row>
    <row r="2159" spans="1:10" x14ac:dyDescent="0.3">
      <c r="A2159" s="14" t="s">
        <v>2168</v>
      </c>
      <c r="B2159" s="15">
        <v>33.299999999999997</v>
      </c>
      <c r="C2159" s="15" t="str" cm="1">
        <f t="array" ref="C2159">_xlfn.IFS(Medical_Examinations!$B2159&gt;=30,"Obesity",Medical_Examinations!$B2159&gt;=25,"Overweight",Medical_Examinations!$B2159&gt;=18.5,"Normal Weight",TRUE,"Underweight")</f>
        <v>Obesity</v>
      </c>
      <c r="D2159" s="15">
        <v>9.49</v>
      </c>
      <c r="E2159" s="15" t="str" cm="1">
        <f t="array" ref="E2159">_xlfn.IFS(Medical_Examinations!$D2159&gt;6.5,"Diabetes",Medical_Examinations!$D2159&gt;5.7,"Prediabetes",TRUE,"Normal")</f>
        <v>Diabetes</v>
      </c>
      <c r="F2159" s="15" t="s">
        <v>9</v>
      </c>
      <c r="G2159" s="15" t="s">
        <v>9</v>
      </c>
      <c r="H2159" s="15" t="s">
        <v>9</v>
      </c>
      <c r="I2159" s="15">
        <v>0</v>
      </c>
      <c r="J2159" s="16" t="s">
        <v>9</v>
      </c>
    </row>
    <row r="2160" spans="1:10" x14ac:dyDescent="0.3">
      <c r="A2160" s="11" t="s">
        <v>2169</v>
      </c>
      <c r="B2160" s="12">
        <v>33</v>
      </c>
      <c r="C2160" s="12" t="str" cm="1">
        <f t="array" ref="C2160">_xlfn.IFS(Medical_Examinations!$B2160&gt;=30,"Obesity",Medical_Examinations!$B2160&gt;=25,"Overweight",Medical_Examinations!$B2160&gt;=18.5,"Normal Weight",TRUE,"Underweight")</f>
        <v>Obesity</v>
      </c>
      <c r="D2160" s="12">
        <v>10.16</v>
      </c>
      <c r="E2160" s="12" t="str" cm="1">
        <f t="array" ref="E2160">_xlfn.IFS(Medical_Examinations!$D2160&gt;6.5,"Diabetes",Medical_Examinations!$D2160&gt;5.7,"Prediabetes",TRUE,"Normal")</f>
        <v>Diabetes</v>
      </c>
      <c r="F2160" s="12" t="s">
        <v>9</v>
      </c>
      <c r="G2160" s="12" t="s">
        <v>9</v>
      </c>
      <c r="H2160" s="12" t="s">
        <v>9</v>
      </c>
      <c r="I2160" s="12">
        <v>0</v>
      </c>
      <c r="J2160" s="13" t="s">
        <v>9</v>
      </c>
    </row>
    <row r="2161" spans="1:10" x14ac:dyDescent="0.3">
      <c r="A2161" s="14" t="s">
        <v>2170</v>
      </c>
      <c r="B2161" s="15">
        <v>31.46</v>
      </c>
      <c r="C2161" s="15" t="str" cm="1">
        <f t="array" ref="C2161">_xlfn.IFS(Medical_Examinations!$B2161&gt;=30,"Obesity",Medical_Examinations!$B2161&gt;=25,"Overweight",Medical_Examinations!$B2161&gt;=18.5,"Normal Weight",TRUE,"Underweight")</f>
        <v>Obesity</v>
      </c>
      <c r="D2161" s="15">
        <v>11.19</v>
      </c>
      <c r="E2161" s="15" t="str" cm="1">
        <f t="array" ref="E2161">_xlfn.IFS(Medical_Examinations!$D2161&gt;6.5,"Diabetes",Medical_Examinations!$D2161&gt;5.7,"Prediabetes",TRUE,"Normal")</f>
        <v>Diabetes</v>
      </c>
      <c r="F2161" s="15" t="s">
        <v>9</v>
      </c>
      <c r="G2161" s="15" t="s">
        <v>9</v>
      </c>
      <c r="H2161" s="15" t="s">
        <v>9</v>
      </c>
      <c r="I2161" s="15">
        <v>0</v>
      </c>
      <c r="J2161" s="16" t="s">
        <v>9</v>
      </c>
    </row>
    <row r="2162" spans="1:10" x14ac:dyDescent="0.3">
      <c r="A2162" s="11" t="s">
        <v>2171</v>
      </c>
      <c r="B2162" s="12">
        <v>29.6</v>
      </c>
      <c r="C2162" s="12" t="str" cm="1">
        <f t="array" ref="C2162">_xlfn.IFS(Medical_Examinations!$B2162&gt;=30,"Obesity",Medical_Examinations!$B2162&gt;=25,"Overweight",Medical_Examinations!$B2162&gt;=18.5,"Normal Weight",TRUE,"Underweight")</f>
        <v>Overweight</v>
      </c>
      <c r="D2162" s="12">
        <v>11.03</v>
      </c>
      <c r="E2162" s="12" t="str" cm="1">
        <f t="array" ref="E2162">_xlfn.IFS(Medical_Examinations!$D2162&gt;6.5,"Diabetes",Medical_Examinations!$D2162&gt;5.7,"Prediabetes",TRUE,"Normal")</f>
        <v>Diabetes</v>
      </c>
      <c r="F2162" s="12" t="s">
        <v>9</v>
      </c>
      <c r="G2162" s="12" t="s">
        <v>9</v>
      </c>
      <c r="H2162" s="12" t="s">
        <v>9</v>
      </c>
      <c r="I2162" s="12">
        <v>0</v>
      </c>
      <c r="J2162" s="13" t="s">
        <v>9</v>
      </c>
    </row>
    <row r="2163" spans="1:10" x14ac:dyDescent="0.3">
      <c r="A2163" s="14" t="s">
        <v>2172</v>
      </c>
      <c r="B2163" s="15">
        <v>22.05</v>
      </c>
      <c r="C2163" s="15" t="str" cm="1">
        <f t="array" ref="C2163">_xlfn.IFS(Medical_Examinations!$B2163&gt;=30,"Obesity",Medical_Examinations!$B2163&gt;=25,"Overweight",Medical_Examinations!$B2163&gt;=18.5,"Normal Weight",TRUE,"Underweight")</f>
        <v>Normal Weight</v>
      </c>
      <c r="D2163" s="15">
        <v>4.43</v>
      </c>
      <c r="E2163" s="15" t="str" cm="1">
        <f t="array" ref="E2163">_xlfn.IFS(Medical_Examinations!$D2163&gt;6.5,"Diabetes",Medical_Examinations!$D2163&gt;5.7,"Prediabetes",TRUE,"Normal")</f>
        <v>Normal</v>
      </c>
      <c r="F2163" s="15" t="s">
        <v>10</v>
      </c>
      <c r="G2163" s="15" t="s">
        <v>9</v>
      </c>
      <c r="H2163" s="15" t="s">
        <v>9</v>
      </c>
      <c r="I2163" s="15">
        <v>0</v>
      </c>
      <c r="J2163" s="16" t="s">
        <v>9</v>
      </c>
    </row>
    <row r="2164" spans="1:10" x14ac:dyDescent="0.3">
      <c r="A2164" s="11" t="s">
        <v>2173</v>
      </c>
      <c r="B2164" s="12">
        <v>27.06</v>
      </c>
      <c r="C2164" s="12" t="str" cm="1">
        <f t="array" ref="C2164">_xlfn.IFS(Medical_Examinations!$B2164&gt;=30,"Obesity",Medical_Examinations!$B2164&gt;=25,"Overweight",Medical_Examinations!$B2164&gt;=18.5,"Normal Weight",TRUE,"Underweight")</f>
        <v>Overweight</v>
      </c>
      <c r="D2164" s="12">
        <v>6.14</v>
      </c>
      <c r="E2164" s="12" t="str" cm="1">
        <f t="array" ref="E2164">_xlfn.IFS(Medical_Examinations!$D2164&gt;6.5,"Diabetes",Medical_Examinations!$D2164&gt;5.7,"Prediabetes",TRUE,"Normal")</f>
        <v>Prediabetes</v>
      </c>
      <c r="F2164" s="12" t="s">
        <v>9</v>
      </c>
      <c r="G2164" s="12" t="s">
        <v>10</v>
      </c>
      <c r="H2164" s="12" t="s">
        <v>9</v>
      </c>
      <c r="I2164" s="12">
        <v>1</v>
      </c>
      <c r="J2164" s="13" t="s">
        <v>9</v>
      </c>
    </row>
    <row r="2165" spans="1:10" x14ac:dyDescent="0.3">
      <c r="A2165" s="14" t="s">
        <v>2174</v>
      </c>
      <c r="B2165" s="15">
        <v>20.49</v>
      </c>
      <c r="C2165" s="15" t="str" cm="1">
        <f t="array" ref="C2165">_xlfn.IFS(Medical_Examinations!$B2165&gt;=30,"Obesity",Medical_Examinations!$B2165&gt;=25,"Overweight",Medical_Examinations!$B2165&gt;=18.5,"Normal Weight",TRUE,"Underweight")</f>
        <v>Normal Weight</v>
      </c>
      <c r="D2165" s="15">
        <v>4.87</v>
      </c>
      <c r="E2165" s="15" t="str" cm="1">
        <f t="array" ref="E2165">_xlfn.IFS(Medical_Examinations!$D2165&gt;6.5,"Diabetes",Medical_Examinations!$D2165&gt;5.7,"Prediabetes",TRUE,"Normal")</f>
        <v>Normal</v>
      </c>
      <c r="F2165" s="15" t="s">
        <v>9</v>
      </c>
      <c r="G2165" s="15" t="s">
        <v>9</v>
      </c>
      <c r="H2165" s="15" t="s">
        <v>9</v>
      </c>
      <c r="I2165" s="15">
        <v>0</v>
      </c>
      <c r="J2165" s="16" t="s">
        <v>9</v>
      </c>
    </row>
    <row r="2166" spans="1:10" x14ac:dyDescent="0.3">
      <c r="A2166" s="11" t="s">
        <v>2175</v>
      </c>
      <c r="B2166" s="12">
        <v>28.4</v>
      </c>
      <c r="C2166" s="12" t="str" cm="1">
        <f t="array" ref="C2166">_xlfn.IFS(Medical_Examinations!$B2166&gt;=30,"Obesity",Medical_Examinations!$B2166&gt;=25,"Overweight",Medical_Examinations!$B2166&gt;=18.5,"Normal Weight",TRUE,"Underweight")</f>
        <v>Overweight</v>
      </c>
      <c r="D2166" s="12">
        <v>4.3</v>
      </c>
      <c r="E2166" s="12" t="str" cm="1">
        <f t="array" ref="E2166">_xlfn.IFS(Medical_Examinations!$D2166&gt;6.5,"Diabetes",Medical_Examinations!$D2166&gt;5.7,"Prediabetes",TRUE,"Normal")</f>
        <v>Normal</v>
      </c>
      <c r="F2166" s="12" t="s">
        <v>9</v>
      </c>
      <c r="G2166" s="12" t="s">
        <v>9</v>
      </c>
      <c r="H2166" s="12" t="s">
        <v>19</v>
      </c>
      <c r="I2166" s="12">
        <v>1</v>
      </c>
      <c r="J2166" s="13" t="s">
        <v>9</v>
      </c>
    </row>
    <row r="2167" spans="1:10" x14ac:dyDescent="0.3">
      <c r="A2167" s="14" t="s">
        <v>2176</v>
      </c>
      <c r="B2167" s="15">
        <v>41.91</v>
      </c>
      <c r="C2167" s="15" t="str" cm="1">
        <f t="array" ref="C2167">_xlfn.IFS(Medical_Examinations!$B2167&gt;=30,"Obesity",Medical_Examinations!$B2167&gt;=25,"Overweight",Medical_Examinations!$B2167&gt;=18.5,"Normal Weight",TRUE,"Underweight")</f>
        <v>Obesity</v>
      </c>
      <c r="D2167" s="15">
        <v>6.19</v>
      </c>
      <c r="E2167" s="15" t="str" cm="1">
        <f t="array" ref="E2167">_xlfn.IFS(Medical_Examinations!$D2167&gt;6.5,"Diabetes",Medical_Examinations!$D2167&gt;5.7,"Prediabetes",TRUE,"Normal")</f>
        <v>Prediabetes</v>
      </c>
      <c r="F2167" s="15" t="s">
        <v>9</v>
      </c>
      <c r="G2167" s="15" t="s">
        <v>9</v>
      </c>
      <c r="H2167" s="15" t="s">
        <v>9</v>
      </c>
      <c r="I2167" s="15">
        <v>0</v>
      </c>
      <c r="J2167" s="16" t="s">
        <v>9</v>
      </c>
    </row>
    <row r="2168" spans="1:10" x14ac:dyDescent="0.3">
      <c r="A2168" s="11" t="s">
        <v>2177</v>
      </c>
      <c r="B2168" s="12">
        <v>24.6</v>
      </c>
      <c r="C2168" s="12" t="str" cm="1">
        <f t="array" ref="C2168">_xlfn.IFS(Medical_Examinations!$B2168&gt;=30,"Obesity",Medical_Examinations!$B2168&gt;=25,"Overweight",Medical_Examinations!$B2168&gt;=18.5,"Normal Weight",TRUE,"Underweight")</f>
        <v>Normal Weight</v>
      </c>
      <c r="D2168" s="12">
        <v>6.19</v>
      </c>
      <c r="E2168" s="12" t="str" cm="1">
        <f t="array" ref="E2168">_xlfn.IFS(Medical_Examinations!$D2168&gt;6.5,"Diabetes",Medical_Examinations!$D2168&gt;5.7,"Prediabetes",TRUE,"Normal")</f>
        <v>Prediabetes</v>
      </c>
      <c r="F2168" s="12" t="s">
        <v>9</v>
      </c>
      <c r="G2168" s="12" t="s">
        <v>9</v>
      </c>
      <c r="H2168" s="12" t="s">
        <v>19</v>
      </c>
      <c r="I2168" s="12">
        <v>1</v>
      </c>
      <c r="J2168" s="13" t="s">
        <v>9</v>
      </c>
    </row>
    <row r="2169" spans="1:10" x14ac:dyDescent="0.3">
      <c r="A2169" s="14" t="s">
        <v>2178</v>
      </c>
      <c r="B2169" s="15">
        <v>20.9</v>
      </c>
      <c r="C2169" s="15" t="str" cm="1">
        <f t="array" ref="C2169">_xlfn.IFS(Medical_Examinations!$B2169&gt;=30,"Obesity",Medical_Examinations!$B2169&gt;=25,"Overweight",Medical_Examinations!$B2169&gt;=18.5,"Normal Weight",TRUE,"Underweight")</f>
        <v>Normal Weight</v>
      </c>
      <c r="D2169" s="15">
        <v>5.12</v>
      </c>
      <c r="E2169" s="15" t="str" cm="1">
        <f t="array" ref="E2169">_xlfn.IFS(Medical_Examinations!$D2169&gt;6.5,"Diabetes",Medical_Examinations!$D2169&gt;5.7,"Prediabetes",TRUE,"Normal")</f>
        <v>Normal</v>
      </c>
      <c r="F2169" s="15" t="s">
        <v>9</v>
      </c>
      <c r="G2169" s="15" t="s">
        <v>9</v>
      </c>
      <c r="H2169" s="15" t="s">
        <v>19</v>
      </c>
      <c r="I2169" s="15">
        <v>1</v>
      </c>
      <c r="J2169" s="16" t="s">
        <v>9</v>
      </c>
    </row>
    <row r="2170" spans="1:10" x14ac:dyDescent="0.3">
      <c r="A2170" s="11" t="s">
        <v>2179</v>
      </c>
      <c r="B2170" s="12">
        <v>34.4</v>
      </c>
      <c r="C2170" s="12" t="str" cm="1">
        <f t="array" ref="C2170">_xlfn.IFS(Medical_Examinations!$B2170&gt;=30,"Obesity",Medical_Examinations!$B2170&gt;=25,"Overweight",Medical_Examinations!$B2170&gt;=18.5,"Normal Weight",TRUE,"Underweight")</f>
        <v>Obesity</v>
      </c>
      <c r="D2170" s="12">
        <v>4.04</v>
      </c>
      <c r="E2170" s="12" t="str" cm="1">
        <f t="array" ref="E2170">_xlfn.IFS(Medical_Examinations!$D2170&gt;6.5,"Diabetes",Medical_Examinations!$D2170&gt;5.7,"Prediabetes",TRUE,"Normal")</f>
        <v>Normal</v>
      </c>
      <c r="F2170" s="12" t="s">
        <v>9</v>
      </c>
      <c r="G2170" s="12" t="s">
        <v>9</v>
      </c>
      <c r="H2170" s="12" t="s">
        <v>9</v>
      </c>
      <c r="I2170" s="12">
        <v>0</v>
      </c>
      <c r="J2170" s="13" t="s">
        <v>9</v>
      </c>
    </row>
    <row r="2171" spans="1:10" x14ac:dyDescent="0.3">
      <c r="A2171" s="14" t="s">
        <v>2180</v>
      </c>
      <c r="B2171" s="15">
        <v>32.56</v>
      </c>
      <c r="C2171" s="15" t="str" cm="1">
        <f t="array" ref="C2171">_xlfn.IFS(Medical_Examinations!$B2171&gt;=30,"Obesity",Medical_Examinations!$B2171&gt;=25,"Overweight",Medical_Examinations!$B2171&gt;=18.5,"Normal Weight",TRUE,"Underweight")</f>
        <v>Obesity</v>
      </c>
      <c r="D2171" s="15">
        <v>5.36</v>
      </c>
      <c r="E2171" s="15" t="str" cm="1">
        <f t="array" ref="E2171">_xlfn.IFS(Medical_Examinations!$D2171&gt;6.5,"Diabetes",Medical_Examinations!$D2171&gt;5.7,"Prediabetes",TRUE,"Normal")</f>
        <v>Normal</v>
      </c>
      <c r="F2171" s="15" t="s">
        <v>9</v>
      </c>
      <c r="G2171" s="15" t="s">
        <v>9</v>
      </c>
      <c r="H2171" s="15" t="s">
        <v>9</v>
      </c>
      <c r="I2171" s="15">
        <v>0</v>
      </c>
      <c r="J2171" s="16" t="s">
        <v>9</v>
      </c>
    </row>
    <row r="2172" spans="1:10" x14ac:dyDescent="0.3">
      <c r="A2172" s="11" t="s">
        <v>2181</v>
      </c>
      <c r="B2172" s="12">
        <v>27.98</v>
      </c>
      <c r="C2172" s="12" t="str" cm="1">
        <f t="array" ref="C2172">_xlfn.IFS(Medical_Examinations!$B2172&gt;=30,"Obesity",Medical_Examinations!$B2172&gt;=25,"Overweight",Medical_Examinations!$B2172&gt;=18.5,"Normal Weight",TRUE,"Underweight")</f>
        <v>Overweight</v>
      </c>
      <c r="D2172" s="12">
        <v>4.38</v>
      </c>
      <c r="E2172" s="12" t="str" cm="1">
        <f t="array" ref="E2172">_xlfn.IFS(Medical_Examinations!$D2172&gt;6.5,"Diabetes",Medical_Examinations!$D2172&gt;5.7,"Prediabetes",TRUE,"Normal")</f>
        <v>Normal</v>
      </c>
      <c r="F2172" s="12" t="s">
        <v>9</v>
      </c>
      <c r="G2172" s="12" t="s">
        <v>10</v>
      </c>
      <c r="H2172" s="12" t="s">
        <v>9</v>
      </c>
      <c r="I2172" s="12">
        <v>1</v>
      </c>
      <c r="J2172" s="13" t="s">
        <v>9</v>
      </c>
    </row>
    <row r="2173" spans="1:10" x14ac:dyDescent="0.3">
      <c r="A2173" s="14" t="s">
        <v>2182</v>
      </c>
      <c r="B2173" s="15">
        <v>26.51</v>
      </c>
      <c r="C2173" s="15" t="str" cm="1">
        <f t="array" ref="C2173">_xlfn.IFS(Medical_Examinations!$B2173&gt;=30,"Obesity",Medical_Examinations!$B2173&gt;=25,"Overweight",Medical_Examinations!$B2173&gt;=18.5,"Normal Weight",TRUE,"Underweight")</f>
        <v>Overweight</v>
      </c>
      <c r="D2173" s="15">
        <v>4.58</v>
      </c>
      <c r="E2173" s="15" t="str" cm="1">
        <f t="array" ref="E2173">_xlfn.IFS(Medical_Examinations!$D2173&gt;6.5,"Diabetes",Medical_Examinations!$D2173&gt;5.7,"Prediabetes",TRUE,"Normal")</f>
        <v>Normal</v>
      </c>
      <c r="F2173" s="15" t="s">
        <v>9</v>
      </c>
      <c r="G2173" s="15" t="s">
        <v>9</v>
      </c>
      <c r="H2173" s="15" t="s">
        <v>9</v>
      </c>
      <c r="I2173" s="15">
        <v>0</v>
      </c>
      <c r="J2173" s="16" t="s">
        <v>9</v>
      </c>
    </row>
    <row r="2174" spans="1:10" x14ac:dyDescent="0.3">
      <c r="A2174" s="11" t="s">
        <v>2183</v>
      </c>
      <c r="B2174" s="12">
        <v>29.734999999999999</v>
      </c>
      <c r="C2174" s="12" t="str" cm="1">
        <f t="array" ref="C2174">_xlfn.IFS(Medical_Examinations!$B2174&gt;=30,"Obesity",Medical_Examinations!$B2174&gt;=25,"Overweight",Medical_Examinations!$B2174&gt;=18.5,"Normal Weight",TRUE,"Underweight")</f>
        <v>Overweight</v>
      </c>
      <c r="D2174" s="12">
        <v>11.92</v>
      </c>
      <c r="E2174" s="12" t="str" cm="1">
        <f t="array" ref="E2174">_xlfn.IFS(Medical_Examinations!$D2174&gt;6.5,"Diabetes",Medical_Examinations!$D2174&gt;5.7,"Prediabetes",TRUE,"Normal")</f>
        <v>Diabetes</v>
      </c>
      <c r="F2174" s="12" t="s">
        <v>9</v>
      </c>
      <c r="G2174" s="12" t="s">
        <v>9</v>
      </c>
      <c r="H2174" s="12" t="s">
        <v>9</v>
      </c>
      <c r="I2174" s="12">
        <v>0</v>
      </c>
      <c r="J2174" s="13" t="s">
        <v>9</v>
      </c>
    </row>
    <row r="2175" spans="1:10" x14ac:dyDescent="0.3">
      <c r="A2175" s="14" t="s">
        <v>2184</v>
      </c>
      <c r="B2175" s="15">
        <v>40.5</v>
      </c>
      <c r="C2175" s="15" t="str" cm="1">
        <f t="array" ref="C2175">_xlfn.IFS(Medical_Examinations!$B2175&gt;=30,"Obesity",Medical_Examinations!$B2175&gt;=25,"Overweight",Medical_Examinations!$B2175&gt;=18.5,"Normal Weight",TRUE,"Underweight")</f>
        <v>Obesity</v>
      </c>
      <c r="D2175" s="15">
        <v>5.4</v>
      </c>
      <c r="E2175" s="15" t="str" cm="1">
        <f t="array" ref="E2175">_xlfn.IFS(Medical_Examinations!$D2175&gt;6.5,"Diabetes",Medical_Examinations!$D2175&gt;5.7,"Prediabetes",TRUE,"Normal")</f>
        <v>Normal</v>
      </c>
      <c r="F2175" s="15" t="s">
        <v>9</v>
      </c>
      <c r="G2175" s="15" t="s">
        <v>9</v>
      </c>
      <c r="H2175" s="15" t="s">
        <v>19</v>
      </c>
      <c r="I2175" s="15">
        <v>1</v>
      </c>
      <c r="J2175" s="16" t="s">
        <v>9</v>
      </c>
    </row>
    <row r="2176" spans="1:10" x14ac:dyDescent="0.3">
      <c r="A2176" s="11" t="s">
        <v>2185</v>
      </c>
      <c r="B2176" s="12">
        <v>25.64</v>
      </c>
      <c r="C2176" s="12" t="str" cm="1">
        <f t="array" ref="C2176">_xlfn.IFS(Medical_Examinations!$B2176&gt;=30,"Obesity",Medical_Examinations!$B2176&gt;=25,"Overweight",Medical_Examinations!$B2176&gt;=18.5,"Normal Weight",TRUE,"Underweight")</f>
        <v>Overweight</v>
      </c>
      <c r="D2176" s="12">
        <v>4.76</v>
      </c>
      <c r="E2176" s="12" t="str" cm="1">
        <f t="array" ref="E2176">_xlfn.IFS(Medical_Examinations!$D2176&gt;6.5,"Diabetes",Medical_Examinations!$D2176&gt;5.7,"Prediabetes",TRUE,"Normal")</f>
        <v>Normal</v>
      </c>
      <c r="F2176" s="12" t="s">
        <v>9</v>
      </c>
      <c r="G2176" s="12" t="s">
        <v>9</v>
      </c>
      <c r="H2176" s="12" t="s">
        <v>9</v>
      </c>
      <c r="I2176" s="12">
        <v>1</v>
      </c>
      <c r="J2176" s="13" t="s">
        <v>9</v>
      </c>
    </row>
    <row r="2177" spans="1:10" x14ac:dyDescent="0.3">
      <c r="A2177" s="14" t="s">
        <v>2186</v>
      </c>
      <c r="B2177" s="15">
        <v>32.9</v>
      </c>
      <c r="C2177" s="15" t="str" cm="1">
        <f t="array" ref="C2177">_xlfn.IFS(Medical_Examinations!$B2177&gt;=30,"Obesity",Medical_Examinations!$B2177&gt;=25,"Overweight",Medical_Examinations!$B2177&gt;=18.5,"Normal Weight",TRUE,"Underweight")</f>
        <v>Obesity</v>
      </c>
      <c r="D2177" s="15">
        <v>4.78</v>
      </c>
      <c r="E2177" s="15" t="str" cm="1">
        <f t="array" ref="E2177">_xlfn.IFS(Medical_Examinations!$D2177&gt;6.5,"Diabetes",Medical_Examinations!$D2177&gt;5.7,"Prediabetes",TRUE,"Normal")</f>
        <v>Normal</v>
      </c>
      <c r="F2177" s="15" t="s">
        <v>9</v>
      </c>
      <c r="G2177" s="15" t="s">
        <v>9</v>
      </c>
      <c r="H2177" s="15" t="s">
        <v>19</v>
      </c>
      <c r="I2177" s="15">
        <v>1</v>
      </c>
      <c r="J2177" s="16" t="s">
        <v>9</v>
      </c>
    </row>
    <row r="2178" spans="1:10" x14ac:dyDescent="0.3">
      <c r="A2178" s="11" t="s">
        <v>2187</v>
      </c>
      <c r="B2178" s="12">
        <v>29.8</v>
      </c>
      <c r="C2178" s="12" t="str" cm="1">
        <f t="array" ref="C2178">_xlfn.IFS(Medical_Examinations!$B2178&gt;=30,"Obesity",Medical_Examinations!$B2178&gt;=25,"Overweight",Medical_Examinations!$B2178&gt;=18.5,"Normal Weight",TRUE,"Underweight")</f>
        <v>Overweight</v>
      </c>
      <c r="D2178" s="12">
        <v>4.26</v>
      </c>
      <c r="E2178" s="12" t="str" cm="1">
        <f t="array" ref="E2178">_xlfn.IFS(Medical_Examinations!$D2178&gt;6.5,"Diabetes",Medical_Examinations!$D2178&gt;5.7,"Prediabetes",TRUE,"Normal")</f>
        <v>Normal</v>
      </c>
      <c r="F2178" s="12" t="s">
        <v>9</v>
      </c>
      <c r="G2178" s="12" t="s">
        <v>9</v>
      </c>
      <c r="H2178" s="12" t="s">
        <v>19</v>
      </c>
      <c r="I2178" s="12">
        <v>1</v>
      </c>
      <c r="J2178" s="13" t="s">
        <v>9</v>
      </c>
    </row>
    <row r="2179" spans="1:10" x14ac:dyDescent="0.3">
      <c r="A2179" s="14" t="s">
        <v>2188</v>
      </c>
      <c r="B2179" s="15">
        <v>28.9</v>
      </c>
      <c r="C2179" s="15" t="str" cm="1">
        <f t="array" ref="C2179">_xlfn.IFS(Medical_Examinations!$B2179&gt;=30,"Obesity",Medical_Examinations!$B2179&gt;=25,"Overweight",Medical_Examinations!$B2179&gt;=18.5,"Normal Weight",TRUE,"Underweight")</f>
        <v>Overweight</v>
      </c>
      <c r="D2179" s="15">
        <v>5.85</v>
      </c>
      <c r="E2179" s="15" t="str" cm="1">
        <f t="array" ref="E2179">_xlfn.IFS(Medical_Examinations!$D2179&gt;6.5,"Diabetes",Medical_Examinations!$D2179&gt;5.7,"Prediabetes",TRUE,"Normal")</f>
        <v>Prediabetes</v>
      </c>
      <c r="F2179" s="15" t="s">
        <v>9</v>
      </c>
      <c r="G2179" s="15" t="s">
        <v>9</v>
      </c>
      <c r="H2179" s="15" t="s">
        <v>19</v>
      </c>
      <c r="I2179" s="15">
        <v>1</v>
      </c>
      <c r="J2179" s="16" t="s">
        <v>9</v>
      </c>
    </row>
    <row r="2180" spans="1:10" x14ac:dyDescent="0.3">
      <c r="A2180" s="11" t="s">
        <v>2189</v>
      </c>
      <c r="B2180" s="12">
        <v>24.7</v>
      </c>
      <c r="C2180" s="12" t="str" cm="1">
        <f t="array" ref="C2180">_xlfn.IFS(Medical_Examinations!$B2180&gt;=30,"Obesity",Medical_Examinations!$B2180&gt;=25,"Overweight",Medical_Examinations!$B2180&gt;=18.5,"Normal Weight",TRUE,"Underweight")</f>
        <v>Normal Weight</v>
      </c>
      <c r="D2180" s="12">
        <v>5.32</v>
      </c>
      <c r="E2180" s="12" t="str" cm="1">
        <f t="array" ref="E2180">_xlfn.IFS(Medical_Examinations!$D2180&gt;6.5,"Diabetes",Medical_Examinations!$D2180&gt;5.7,"Prediabetes",TRUE,"Normal")</f>
        <v>Normal</v>
      </c>
      <c r="F2180" s="12" t="s">
        <v>9</v>
      </c>
      <c r="G2180" s="12" t="s">
        <v>9</v>
      </c>
      <c r="H2180" s="12" t="s">
        <v>19</v>
      </c>
      <c r="I2180" s="12">
        <v>1</v>
      </c>
      <c r="J2180" s="13" t="s">
        <v>9</v>
      </c>
    </row>
    <row r="2181" spans="1:10" x14ac:dyDescent="0.3">
      <c r="A2181" s="14" t="s">
        <v>2190</v>
      </c>
      <c r="B2181" s="15">
        <v>20.6</v>
      </c>
      <c r="C2181" s="15" t="str" cm="1">
        <f t="array" ref="C2181">_xlfn.IFS(Medical_Examinations!$B2181&gt;=30,"Obesity",Medical_Examinations!$B2181&gt;=25,"Overweight",Medical_Examinations!$B2181&gt;=18.5,"Normal Weight",TRUE,"Underweight")</f>
        <v>Normal Weight</v>
      </c>
      <c r="D2181" s="15">
        <v>5.14</v>
      </c>
      <c r="E2181" s="15" t="str" cm="1">
        <f t="array" ref="E2181">_xlfn.IFS(Medical_Examinations!$D2181&gt;6.5,"Diabetes",Medical_Examinations!$D2181&gt;5.7,"Prediabetes",TRUE,"Normal")</f>
        <v>Normal</v>
      </c>
      <c r="F2181" s="15" t="s">
        <v>9</v>
      </c>
      <c r="G2181" s="15" t="s">
        <v>9</v>
      </c>
      <c r="H2181" s="15" t="s">
        <v>19</v>
      </c>
      <c r="I2181" s="15">
        <v>1</v>
      </c>
      <c r="J2181" s="16" t="s">
        <v>9</v>
      </c>
    </row>
    <row r="2182" spans="1:10" x14ac:dyDescent="0.3">
      <c r="A2182" s="11" t="s">
        <v>2191</v>
      </c>
      <c r="B2182" s="12">
        <v>18.600000000000001</v>
      </c>
      <c r="C2182" s="12" t="str" cm="1">
        <f t="array" ref="C2182">_xlfn.IFS(Medical_Examinations!$B2182&gt;=30,"Obesity",Medical_Examinations!$B2182&gt;=25,"Overweight",Medical_Examinations!$B2182&gt;=18.5,"Normal Weight",TRUE,"Underweight")</f>
        <v>Normal Weight</v>
      </c>
      <c r="D2182" s="12">
        <v>5</v>
      </c>
      <c r="E2182" s="12" t="str" cm="1">
        <f t="array" ref="E2182">_xlfn.IFS(Medical_Examinations!$D2182&gt;6.5,"Diabetes",Medical_Examinations!$D2182&gt;5.7,"Prediabetes",TRUE,"Normal")</f>
        <v>Normal</v>
      </c>
      <c r="F2182" s="12" t="s">
        <v>9</v>
      </c>
      <c r="G2182" s="12" t="s">
        <v>9</v>
      </c>
      <c r="H2182" s="12" t="s">
        <v>19</v>
      </c>
      <c r="I2182" s="12">
        <v>1</v>
      </c>
      <c r="J2182" s="13" t="s">
        <v>9</v>
      </c>
    </row>
    <row r="2183" spans="1:10" x14ac:dyDescent="0.3">
      <c r="A2183" s="14" t="s">
        <v>2192</v>
      </c>
      <c r="B2183" s="15">
        <v>17.8</v>
      </c>
      <c r="C2183" s="15" t="str" cm="1">
        <f t="array" ref="C2183">_xlfn.IFS(Medical_Examinations!$B2183&gt;=30,"Obesity",Medical_Examinations!$B2183&gt;=25,"Overweight",Medical_Examinations!$B2183&gt;=18.5,"Normal Weight",TRUE,"Underweight")</f>
        <v>Underweight</v>
      </c>
      <c r="D2183" s="15">
        <v>4.55</v>
      </c>
      <c r="E2183" s="15" t="str" cm="1">
        <f t="array" ref="E2183">_xlfn.IFS(Medical_Examinations!$D2183&gt;6.5,"Diabetes",Medical_Examinations!$D2183&gt;5.7,"Prediabetes",TRUE,"Normal")</f>
        <v>Normal</v>
      </c>
      <c r="F2183" s="15" t="s">
        <v>9</v>
      </c>
      <c r="G2183" s="15" t="s">
        <v>9</v>
      </c>
      <c r="H2183" s="15" t="s">
        <v>19</v>
      </c>
      <c r="I2183" s="15">
        <v>1</v>
      </c>
      <c r="J2183" s="16" t="s">
        <v>9</v>
      </c>
    </row>
    <row r="2184" spans="1:10" x14ac:dyDescent="0.3">
      <c r="A2184" s="11" t="s">
        <v>2193</v>
      </c>
      <c r="B2184" s="12">
        <v>35.200000000000003</v>
      </c>
      <c r="C2184" s="12" t="str" cm="1">
        <f t="array" ref="C2184">_xlfn.IFS(Medical_Examinations!$B2184&gt;=30,"Obesity",Medical_Examinations!$B2184&gt;=25,"Overweight",Medical_Examinations!$B2184&gt;=18.5,"Normal Weight",TRUE,"Underweight")</f>
        <v>Obesity</v>
      </c>
      <c r="D2184" s="12">
        <v>5.97</v>
      </c>
      <c r="E2184" s="12" t="str" cm="1">
        <f t="array" ref="E2184">_xlfn.IFS(Medical_Examinations!$D2184&gt;6.5,"Diabetes",Medical_Examinations!$D2184&gt;5.7,"Prediabetes",TRUE,"Normal")</f>
        <v>Prediabetes</v>
      </c>
      <c r="F2184" s="12" t="s">
        <v>9</v>
      </c>
      <c r="G2184" s="12" t="s">
        <v>10</v>
      </c>
      <c r="H2184" s="12" t="s">
        <v>9</v>
      </c>
      <c r="I2184" s="12">
        <v>1</v>
      </c>
      <c r="J2184" s="13" t="s">
        <v>9</v>
      </c>
    </row>
    <row r="2185" spans="1:10" x14ac:dyDescent="0.3">
      <c r="A2185" s="14" t="s">
        <v>2194</v>
      </c>
      <c r="B2185" s="15">
        <v>33.770000000000003</v>
      </c>
      <c r="C2185" s="15" t="str" cm="1">
        <f t="array" ref="C2185">_xlfn.IFS(Medical_Examinations!$B2185&gt;=30,"Obesity",Medical_Examinations!$B2185&gt;=25,"Overweight",Medical_Examinations!$B2185&gt;=18.5,"Normal Weight",TRUE,"Underweight")</f>
        <v>Obesity</v>
      </c>
      <c r="D2185" s="15">
        <v>4.0199999999999996</v>
      </c>
      <c r="E2185" s="15" t="str" cm="1">
        <f t="array" ref="E2185">_xlfn.IFS(Medical_Examinations!$D2185&gt;6.5,"Diabetes",Medical_Examinations!$D2185&gt;5.7,"Prediabetes",TRUE,"Normal")</f>
        <v>Normal</v>
      </c>
      <c r="F2185" s="15" t="s">
        <v>9</v>
      </c>
      <c r="G2185" s="15" t="s">
        <v>10</v>
      </c>
      <c r="H2185" s="15" t="s">
        <v>9</v>
      </c>
      <c r="I2185" s="15">
        <v>1</v>
      </c>
      <c r="J2185" s="16" t="s">
        <v>9</v>
      </c>
    </row>
    <row r="2186" spans="1:10" x14ac:dyDescent="0.3">
      <c r="A2186" s="11" t="s">
        <v>2195</v>
      </c>
      <c r="B2186" s="12">
        <v>30.03</v>
      </c>
      <c r="C2186" s="12" t="str" cm="1">
        <f t="array" ref="C2186">_xlfn.IFS(Medical_Examinations!$B2186&gt;=30,"Obesity",Medical_Examinations!$B2186&gt;=25,"Overweight",Medical_Examinations!$B2186&gt;=18.5,"Normal Weight",TRUE,"Underweight")</f>
        <v>Obesity</v>
      </c>
      <c r="D2186" s="12">
        <v>4.04</v>
      </c>
      <c r="E2186" s="12" t="str" cm="1">
        <f t="array" ref="E2186">_xlfn.IFS(Medical_Examinations!$D2186&gt;6.5,"Diabetes",Medical_Examinations!$D2186&gt;5.7,"Prediabetes",TRUE,"Normal")</f>
        <v>Normal</v>
      </c>
      <c r="F2186" s="12" t="s">
        <v>9</v>
      </c>
      <c r="G2186" s="12" t="s">
        <v>10</v>
      </c>
      <c r="H2186" s="12" t="s">
        <v>9</v>
      </c>
      <c r="I2186" s="12">
        <v>1</v>
      </c>
      <c r="J2186" s="13" t="s">
        <v>9</v>
      </c>
    </row>
    <row r="2187" spans="1:10" x14ac:dyDescent="0.3">
      <c r="A2187" s="14" t="s">
        <v>2196</v>
      </c>
      <c r="B2187" s="15">
        <v>29.37</v>
      </c>
      <c r="C2187" s="15" t="str" cm="1">
        <f t="array" ref="C2187">_xlfn.IFS(Medical_Examinations!$B2187&gt;=30,"Obesity",Medical_Examinations!$B2187&gt;=25,"Overweight",Medical_Examinations!$B2187&gt;=18.5,"Normal Weight",TRUE,"Underweight")</f>
        <v>Overweight</v>
      </c>
      <c r="D2187" s="15">
        <v>5.54</v>
      </c>
      <c r="E2187" s="15" t="str" cm="1">
        <f t="array" ref="E2187">_xlfn.IFS(Medical_Examinations!$D2187&gt;6.5,"Diabetes",Medical_Examinations!$D2187&gt;5.7,"Prediabetes",TRUE,"Normal")</f>
        <v>Normal</v>
      </c>
      <c r="F2187" s="15" t="s">
        <v>9</v>
      </c>
      <c r="G2187" s="15" t="s">
        <v>10</v>
      </c>
      <c r="H2187" s="15" t="s">
        <v>9</v>
      </c>
      <c r="I2187" s="15">
        <v>1</v>
      </c>
      <c r="J2187" s="16" t="s">
        <v>9</v>
      </c>
    </row>
    <row r="2188" spans="1:10" x14ac:dyDescent="0.3">
      <c r="A2188" s="11" t="s">
        <v>2197</v>
      </c>
      <c r="B2188" s="12">
        <v>28.5</v>
      </c>
      <c r="C2188" s="12" t="str" cm="1">
        <f t="array" ref="C2188">_xlfn.IFS(Medical_Examinations!$B2188&gt;=30,"Obesity",Medical_Examinations!$B2188&gt;=25,"Overweight",Medical_Examinations!$B2188&gt;=18.5,"Normal Weight",TRUE,"Underweight")</f>
        <v>Overweight</v>
      </c>
      <c r="D2188" s="12">
        <v>4.03</v>
      </c>
      <c r="E2188" s="12" t="str" cm="1">
        <f t="array" ref="E2188">_xlfn.IFS(Medical_Examinations!$D2188&gt;6.5,"Diabetes",Medical_Examinations!$D2188&gt;5.7,"Prediabetes",TRUE,"Normal")</f>
        <v>Normal</v>
      </c>
      <c r="F2188" s="12" t="s">
        <v>9</v>
      </c>
      <c r="G2188" s="12" t="s">
        <v>10</v>
      </c>
      <c r="H2188" s="12" t="s">
        <v>9</v>
      </c>
      <c r="I2188" s="12">
        <v>1</v>
      </c>
      <c r="J2188" s="13" t="s">
        <v>9</v>
      </c>
    </row>
    <row r="2189" spans="1:10" x14ac:dyDescent="0.3">
      <c r="A2189" s="14" t="s">
        <v>2198</v>
      </c>
      <c r="B2189" s="15">
        <v>23.32</v>
      </c>
      <c r="C2189" s="15" t="str" cm="1">
        <f t="array" ref="C2189">_xlfn.IFS(Medical_Examinations!$B2189&gt;=30,"Obesity",Medical_Examinations!$B2189&gt;=25,"Overweight",Medical_Examinations!$B2189&gt;=18.5,"Normal Weight",TRUE,"Underweight")</f>
        <v>Normal Weight</v>
      </c>
      <c r="D2189" s="15">
        <v>5.62</v>
      </c>
      <c r="E2189" s="15" t="str" cm="1">
        <f t="array" ref="E2189">_xlfn.IFS(Medical_Examinations!$D2189&gt;6.5,"Diabetes",Medical_Examinations!$D2189&gt;5.7,"Prediabetes",TRUE,"Normal")</f>
        <v>Normal</v>
      </c>
      <c r="F2189" s="15" t="s">
        <v>9</v>
      </c>
      <c r="G2189" s="15" t="s">
        <v>10</v>
      </c>
      <c r="H2189" s="15" t="s">
        <v>9</v>
      </c>
      <c r="I2189" s="15">
        <v>1</v>
      </c>
      <c r="J2189" s="16" t="s">
        <v>9</v>
      </c>
    </row>
    <row r="2190" spans="1:10" x14ac:dyDescent="0.3">
      <c r="A2190" s="11" t="s">
        <v>2199</v>
      </c>
      <c r="B2190" s="12">
        <v>26.125</v>
      </c>
      <c r="C2190" s="12" t="str" cm="1">
        <f t="array" ref="C2190">_xlfn.IFS(Medical_Examinations!$B2190&gt;=30,"Obesity",Medical_Examinations!$B2190&gt;=25,"Overweight",Medical_Examinations!$B2190&gt;=18.5,"Normal Weight",TRUE,"Underweight")</f>
        <v>Overweight</v>
      </c>
      <c r="D2190" s="12">
        <v>5.27</v>
      </c>
      <c r="E2190" s="12" t="str" cm="1">
        <f t="array" ref="E2190">_xlfn.IFS(Medical_Examinations!$D2190&gt;6.5,"Diabetes",Medical_Examinations!$D2190&gt;5.7,"Prediabetes",TRUE,"Normal")</f>
        <v>Normal</v>
      </c>
      <c r="F2190" s="12" t="s">
        <v>9</v>
      </c>
      <c r="G2190" s="12" t="s">
        <v>10</v>
      </c>
      <c r="H2190" s="12" t="s">
        <v>9</v>
      </c>
      <c r="I2190" s="12">
        <v>1</v>
      </c>
      <c r="J2190" s="13" t="s">
        <v>9</v>
      </c>
    </row>
    <row r="2191" spans="1:10" x14ac:dyDescent="0.3">
      <c r="A2191" s="14" t="s">
        <v>2200</v>
      </c>
      <c r="B2191" s="15">
        <v>25.46</v>
      </c>
      <c r="C2191" s="15" t="str" cm="1">
        <f t="array" ref="C2191">_xlfn.IFS(Medical_Examinations!$B2191&gt;=30,"Obesity",Medical_Examinations!$B2191&gt;=25,"Overweight",Medical_Examinations!$B2191&gt;=18.5,"Normal Weight",TRUE,"Underweight")</f>
        <v>Overweight</v>
      </c>
      <c r="D2191" s="15">
        <v>5.18</v>
      </c>
      <c r="E2191" s="15" t="str" cm="1">
        <f t="array" ref="E2191">_xlfn.IFS(Medical_Examinations!$D2191&gt;6.5,"Diabetes",Medical_Examinations!$D2191&gt;5.7,"Prediabetes",TRUE,"Normal")</f>
        <v>Normal</v>
      </c>
      <c r="F2191" s="15" t="s">
        <v>9</v>
      </c>
      <c r="G2191" s="15" t="s">
        <v>10</v>
      </c>
      <c r="H2191" s="15" t="s">
        <v>9</v>
      </c>
      <c r="I2191" s="15">
        <v>1</v>
      </c>
      <c r="J2191" s="16" t="s">
        <v>9</v>
      </c>
    </row>
    <row r="2192" spans="1:10" x14ac:dyDescent="0.3">
      <c r="A2192" s="11" t="s">
        <v>2201</v>
      </c>
      <c r="B2192" s="12">
        <v>23.75</v>
      </c>
      <c r="C2192" s="12" t="str" cm="1">
        <f t="array" ref="C2192">_xlfn.IFS(Medical_Examinations!$B2192&gt;=30,"Obesity",Medical_Examinations!$B2192&gt;=25,"Overweight",Medical_Examinations!$B2192&gt;=18.5,"Normal Weight",TRUE,"Underweight")</f>
        <v>Normal Weight</v>
      </c>
      <c r="D2192" s="12">
        <v>5.27</v>
      </c>
      <c r="E2192" s="12" t="str" cm="1">
        <f t="array" ref="E2192">_xlfn.IFS(Medical_Examinations!$D2192&gt;6.5,"Diabetes",Medical_Examinations!$D2192&gt;5.7,"Prediabetes",TRUE,"Normal")</f>
        <v>Normal</v>
      </c>
      <c r="F2192" s="12" t="s">
        <v>9</v>
      </c>
      <c r="G2192" s="12" t="s">
        <v>10</v>
      </c>
      <c r="H2192" s="12" t="s">
        <v>9</v>
      </c>
      <c r="I2192" s="12">
        <v>1</v>
      </c>
      <c r="J2192" s="13" t="s">
        <v>9</v>
      </c>
    </row>
    <row r="2193" spans="1:10" x14ac:dyDescent="0.3">
      <c r="A2193" s="14" t="s">
        <v>2202</v>
      </c>
      <c r="B2193" s="15">
        <v>23.085000000000001</v>
      </c>
      <c r="C2193" s="15" t="str" cm="1">
        <f t="array" ref="C2193">_xlfn.IFS(Medical_Examinations!$B2193&gt;=30,"Obesity",Medical_Examinations!$B2193&gt;=25,"Overweight",Medical_Examinations!$B2193&gt;=18.5,"Normal Weight",TRUE,"Underweight")</f>
        <v>Normal Weight</v>
      </c>
      <c r="D2193" s="15">
        <v>5.62</v>
      </c>
      <c r="E2193" s="15" t="str" cm="1">
        <f t="array" ref="E2193">_xlfn.IFS(Medical_Examinations!$D2193&gt;6.5,"Diabetes",Medical_Examinations!$D2193&gt;5.7,"Prediabetes",TRUE,"Normal")</f>
        <v>Normal</v>
      </c>
      <c r="F2193" s="15" t="s">
        <v>9</v>
      </c>
      <c r="G2193" s="15" t="s">
        <v>10</v>
      </c>
      <c r="H2193" s="15" t="s">
        <v>9</v>
      </c>
      <c r="I2193" s="15">
        <v>1</v>
      </c>
      <c r="J2193" s="16" t="s">
        <v>9</v>
      </c>
    </row>
    <row r="2194" spans="1:10" x14ac:dyDescent="0.3">
      <c r="A2194" s="11" t="s">
        <v>2203</v>
      </c>
      <c r="B2194" s="12">
        <v>22.99</v>
      </c>
      <c r="C2194" s="12" t="str" cm="1">
        <f t="array" ref="C2194">_xlfn.IFS(Medical_Examinations!$B2194&gt;=30,"Obesity",Medical_Examinations!$B2194&gt;=25,"Overweight",Medical_Examinations!$B2194&gt;=18.5,"Normal Weight",TRUE,"Underweight")</f>
        <v>Normal Weight</v>
      </c>
      <c r="D2194" s="12">
        <v>5.0599999999999996</v>
      </c>
      <c r="E2194" s="12" t="str" cm="1">
        <f t="array" ref="E2194">_xlfn.IFS(Medical_Examinations!$D2194&gt;6.5,"Diabetes",Medical_Examinations!$D2194&gt;5.7,"Prediabetes",TRUE,"Normal")</f>
        <v>Normal</v>
      </c>
      <c r="F2194" s="12" t="s">
        <v>9</v>
      </c>
      <c r="G2194" s="12" t="s">
        <v>10</v>
      </c>
      <c r="H2194" s="12" t="s">
        <v>9</v>
      </c>
      <c r="I2194" s="12">
        <v>1</v>
      </c>
      <c r="J2194" s="13" t="s">
        <v>9</v>
      </c>
    </row>
    <row r="2195" spans="1:10" x14ac:dyDescent="0.3">
      <c r="A2195" s="14" t="s">
        <v>2204</v>
      </c>
      <c r="B2195" s="15">
        <v>21.47</v>
      </c>
      <c r="C2195" s="15" t="str" cm="1">
        <f t="array" ref="C2195">_xlfn.IFS(Medical_Examinations!$B2195&gt;=30,"Obesity",Medical_Examinations!$B2195&gt;=25,"Overweight",Medical_Examinations!$B2195&gt;=18.5,"Normal Weight",TRUE,"Underweight")</f>
        <v>Normal Weight</v>
      </c>
      <c r="D2195" s="15">
        <v>4.6900000000000004</v>
      </c>
      <c r="E2195" s="15" t="str" cm="1">
        <f t="array" ref="E2195">_xlfn.IFS(Medical_Examinations!$D2195&gt;6.5,"Diabetes",Medical_Examinations!$D2195&gt;5.7,"Prediabetes",TRUE,"Normal")</f>
        <v>Normal</v>
      </c>
      <c r="F2195" s="15" t="s">
        <v>9</v>
      </c>
      <c r="G2195" s="15" t="s">
        <v>10</v>
      </c>
      <c r="H2195" s="15" t="s">
        <v>9</v>
      </c>
      <c r="I2195" s="15">
        <v>1</v>
      </c>
      <c r="J2195" s="16" t="s">
        <v>9</v>
      </c>
    </row>
    <row r="2196" spans="1:10" x14ac:dyDescent="0.3">
      <c r="A2196" s="11" t="s">
        <v>2205</v>
      </c>
      <c r="B2196" s="12">
        <v>15.96</v>
      </c>
      <c r="C2196" s="12" t="str" cm="1">
        <f t="array" ref="C2196">_xlfn.IFS(Medical_Examinations!$B2196&gt;=30,"Obesity",Medical_Examinations!$B2196&gt;=25,"Overweight",Medical_Examinations!$B2196&gt;=18.5,"Normal Weight",TRUE,"Underweight")</f>
        <v>Underweight</v>
      </c>
      <c r="D2196" s="12">
        <v>5.44</v>
      </c>
      <c r="E2196" s="12" t="str" cm="1">
        <f t="array" ref="E2196">_xlfn.IFS(Medical_Examinations!$D2196&gt;6.5,"Diabetes",Medical_Examinations!$D2196&gt;5.7,"Prediabetes",TRUE,"Normal")</f>
        <v>Normal</v>
      </c>
      <c r="F2196" s="12" t="s">
        <v>9</v>
      </c>
      <c r="G2196" s="12" t="s">
        <v>10</v>
      </c>
      <c r="H2196" s="12" t="s">
        <v>9</v>
      </c>
      <c r="I2196" s="12">
        <v>1</v>
      </c>
      <c r="J2196" s="13" t="s">
        <v>9</v>
      </c>
    </row>
    <row r="2197" spans="1:10" x14ac:dyDescent="0.3">
      <c r="A2197" s="14" t="s">
        <v>2206</v>
      </c>
      <c r="B2197" s="15">
        <v>39.5</v>
      </c>
      <c r="C2197" s="15" t="str" cm="1">
        <f t="array" ref="C2197">_xlfn.IFS(Medical_Examinations!$B2197&gt;=30,"Obesity",Medical_Examinations!$B2197&gt;=25,"Overweight",Medical_Examinations!$B2197&gt;=18.5,"Normal Weight",TRUE,"Underweight")</f>
        <v>Obesity</v>
      </c>
      <c r="D2197" s="15">
        <v>5.05</v>
      </c>
      <c r="E2197" s="15" t="str" cm="1">
        <f t="array" ref="E2197">_xlfn.IFS(Medical_Examinations!$D2197&gt;6.5,"Diabetes",Medical_Examinations!$D2197&gt;5.7,"Prediabetes",TRUE,"Normal")</f>
        <v>Normal</v>
      </c>
      <c r="F2197" s="15" t="s">
        <v>9</v>
      </c>
      <c r="G2197" s="15" t="s">
        <v>10</v>
      </c>
      <c r="H2197" s="15" t="s">
        <v>9</v>
      </c>
      <c r="I2197" s="15">
        <v>1</v>
      </c>
      <c r="J2197" s="16" t="s">
        <v>9</v>
      </c>
    </row>
    <row r="2198" spans="1:10" x14ac:dyDescent="0.3">
      <c r="A2198" s="11" t="s">
        <v>2207</v>
      </c>
      <c r="B2198" s="12">
        <v>33.770000000000003</v>
      </c>
      <c r="C2198" s="12" t="str" cm="1">
        <f t="array" ref="C2198">_xlfn.IFS(Medical_Examinations!$B2198&gt;=30,"Obesity",Medical_Examinations!$B2198&gt;=25,"Overweight",Medical_Examinations!$B2198&gt;=18.5,"Normal Weight",TRUE,"Underweight")</f>
        <v>Obesity</v>
      </c>
      <c r="D2198" s="12">
        <v>6</v>
      </c>
      <c r="E2198" s="12" t="str" cm="1">
        <f t="array" ref="E2198">_xlfn.IFS(Medical_Examinations!$D2198&gt;6.5,"Diabetes",Medical_Examinations!$D2198&gt;5.7,"Prediabetes",TRUE,"Normal")</f>
        <v>Prediabetes</v>
      </c>
      <c r="F2198" s="12" t="s">
        <v>9</v>
      </c>
      <c r="G2198" s="12" t="s">
        <v>10</v>
      </c>
      <c r="H2198" s="12" t="s">
        <v>9</v>
      </c>
      <c r="I2198" s="12">
        <v>1</v>
      </c>
      <c r="J2198" s="13" t="s">
        <v>9</v>
      </c>
    </row>
    <row r="2199" spans="1:10" x14ac:dyDescent="0.3">
      <c r="A2199" s="14" t="s">
        <v>2208</v>
      </c>
      <c r="B2199" s="15">
        <v>26.84</v>
      </c>
      <c r="C2199" s="15" t="str" cm="1">
        <f t="array" ref="C2199">_xlfn.IFS(Medical_Examinations!$B2199&gt;=30,"Obesity",Medical_Examinations!$B2199&gt;=25,"Overweight",Medical_Examinations!$B2199&gt;=18.5,"Normal Weight",TRUE,"Underweight")</f>
        <v>Overweight</v>
      </c>
      <c r="D2199" s="15">
        <v>5.99</v>
      </c>
      <c r="E2199" s="15" t="str" cm="1">
        <f t="array" ref="E2199">_xlfn.IFS(Medical_Examinations!$D2199&gt;6.5,"Diabetes",Medical_Examinations!$D2199&gt;5.7,"Prediabetes",TRUE,"Normal")</f>
        <v>Prediabetes</v>
      </c>
      <c r="F2199" s="15" t="s">
        <v>10</v>
      </c>
      <c r="G2199" s="15" t="s">
        <v>10</v>
      </c>
      <c r="H2199" s="15" t="s">
        <v>9</v>
      </c>
      <c r="I2199" s="15">
        <v>1</v>
      </c>
      <c r="J2199" s="16" t="s">
        <v>9</v>
      </c>
    </row>
    <row r="2200" spans="1:10" x14ac:dyDescent="0.3">
      <c r="A2200" s="11" t="s">
        <v>2209</v>
      </c>
      <c r="B2200" s="12">
        <v>35.53</v>
      </c>
      <c r="C2200" s="12" t="str" cm="1">
        <f t="array" ref="C2200">_xlfn.IFS(Medical_Examinations!$B2200&gt;=30,"Obesity",Medical_Examinations!$B2200&gt;=25,"Overweight",Medical_Examinations!$B2200&gt;=18.5,"Normal Weight",TRUE,"Underweight")</f>
        <v>Obesity</v>
      </c>
      <c r="D2200" s="12">
        <v>4.3600000000000003</v>
      </c>
      <c r="E2200" s="12" t="str" cm="1">
        <f t="array" ref="E2200">_xlfn.IFS(Medical_Examinations!$D2200&gt;6.5,"Diabetes",Medical_Examinations!$D2200&gt;5.7,"Prediabetes",TRUE,"Normal")</f>
        <v>Normal</v>
      </c>
      <c r="F2200" s="12" t="s">
        <v>9</v>
      </c>
      <c r="G2200" s="12" t="s">
        <v>9</v>
      </c>
      <c r="H2200" s="12" t="s">
        <v>19</v>
      </c>
      <c r="I2200" s="12">
        <v>1</v>
      </c>
      <c r="J2200" s="13" t="s">
        <v>9</v>
      </c>
    </row>
    <row r="2201" spans="1:10" x14ac:dyDescent="0.3">
      <c r="A2201" s="14" t="s">
        <v>2210</v>
      </c>
      <c r="B2201" s="15">
        <v>30.59</v>
      </c>
      <c r="C2201" s="15" t="str" cm="1">
        <f t="array" ref="C2201">_xlfn.IFS(Medical_Examinations!$B2201&gt;=30,"Obesity",Medical_Examinations!$B2201&gt;=25,"Overweight",Medical_Examinations!$B2201&gt;=18.5,"Normal Weight",TRUE,"Underweight")</f>
        <v>Obesity</v>
      </c>
      <c r="D2201" s="15">
        <v>4.41</v>
      </c>
      <c r="E2201" s="15" t="str" cm="1">
        <f t="array" ref="E2201">_xlfn.IFS(Medical_Examinations!$D2201&gt;6.5,"Diabetes",Medical_Examinations!$D2201&gt;5.7,"Prediabetes",TRUE,"Normal")</f>
        <v>Normal</v>
      </c>
      <c r="F2201" s="15" t="s">
        <v>9</v>
      </c>
      <c r="G2201" s="15" t="s">
        <v>9</v>
      </c>
      <c r="H2201" s="15" t="s">
        <v>19</v>
      </c>
      <c r="I2201" s="15">
        <v>1</v>
      </c>
      <c r="J2201" s="16" t="s">
        <v>9</v>
      </c>
    </row>
    <row r="2202" spans="1:10" x14ac:dyDescent="0.3">
      <c r="A2202" s="11" t="s">
        <v>2211</v>
      </c>
      <c r="B2202" s="12">
        <v>30.59</v>
      </c>
      <c r="C2202" s="12" t="str" cm="1">
        <f t="array" ref="C2202">_xlfn.IFS(Medical_Examinations!$B2202&gt;=30,"Obesity",Medical_Examinations!$B2202&gt;=25,"Overweight",Medical_Examinations!$B2202&gt;=18.5,"Normal Weight",TRUE,"Underweight")</f>
        <v>Obesity</v>
      </c>
      <c r="D2202" s="12">
        <v>4.17</v>
      </c>
      <c r="E2202" s="12" t="str" cm="1">
        <f t="array" ref="E2202">_xlfn.IFS(Medical_Examinations!$D2202&gt;6.5,"Diabetes",Medical_Examinations!$D2202&gt;5.7,"Prediabetes",TRUE,"Normal")</f>
        <v>Normal</v>
      </c>
      <c r="F2202" s="12" t="s">
        <v>9</v>
      </c>
      <c r="G2202" s="12" t="s">
        <v>9</v>
      </c>
      <c r="H2202" s="12" t="s">
        <v>19</v>
      </c>
      <c r="I2202" s="12">
        <v>1</v>
      </c>
      <c r="J2202" s="13" t="s">
        <v>9</v>
      </c>
    </row>
    <row r="2203" spans="1:10" x14ac:dyDescent="0.3">
      <c r="A2203" s="14" t="s">
        <v>2212</v>
      </c>
      <c r="B2203" s="15">
        <v>27.835000000000001</v>
      </c>
      <c r="C2203" s="15" t="str" cm="1">
        <f t="array" ref="C2203">_xlfn.IFS(Medical_Examinations!$B2203&gt;=30,"Obesity",Medical_Examinations!$B2203&gt;=25,"Overweight",Medical_Examinations!$B2203&gt;=18.5,"Normal Weight",TRUE,"Underweight")</f>
        <v>Overweight</v>
      </c>
      <c r="D2203" s="15">
        <v>4.4400000000000004</v>
      </c>
      <c r="E2203" s="15" t="str" cm="1">
        <f t="array" ref="E2203">_xlfn.IFS(Medical_Examinations!$D2203&gt;6.5,"Diabetes",Medical_Examinations!$D2203&gt;5.7,"Prediabetes",TRUE,"Normal")</f>
        <v>Normal</v>
      </c>
      <c r="F2203" s="15" t="s">
        <v>9</v>
      </c>
      <c r="G2203" s="15" t="s">
        <v>9</v>
      </c>
      <c r="H2203" s="15" t="s">
        <v>19</v>
      </c>
      <c r="I2203" s="15">
        <v>1</v>
      </c>
      <c r="J2203" s="16" t="s">
        <v>9</v>
      </c>
    </row>
    <row r="2204" spans="1:10" x14ac:dyDescent="0.3">
      <c r="A2204" s="11" t="s">
        <v>2213</v>
      </c>
      <c r="B2204" s="12">
        <v>40.26</v>
      </c>
      <c r="C2204" s="12" t="str" cm="1">
        <f t="array" ref="C2204">_xlfn.IFS(Medical_Examinations!$B2204&gt;=30,"Obesity",Medical_Examinations!$B2204&gt;=25,"Overweight",Medical_Examinations!$B2204&gt;=18.5,"Normal Weight",TRUE,"Underweight")</f>
        <v>Obesity</v>
      </c>
      <c r="D2204" s="12">
        <v>5.52</v>
      </c>
      <c r="E2204" s="12" t="str" cm="1">
        <f t="array" ref="E2204">_xlfn.IFS(Medical_Examinations!$D2204&gt;6.5,"Diabetes",Medical_Examinations!$D2204&gt;5.7,"Prediabetes",TRUE,"Normal")</f>
        <v>Normal</v>
      </c>
      <c r="F2204" s="12" t="s">
        <v>9</v>
      </c>
      <c r="G2204" s="12" t="s">
        <v>10</v>
      </c>
      <c r="H2204" s="12" t="s">
        <v>9</v>
      </c>
      <c r="I2204" s="12">
        <v>1</v>
      </c>
      <c r="J2204" s="13" t="s">
        <v>9</v>
      </c>
    </row>
    <row r="2205" spans="1:10" x14ac:dyDescent="0.3">
      <c r="A2205" s="14" t="s">
        <v>2214</v>
      </c>
      <c r="B2205" s="15">
        <v>39.82</v>
      </c>
      <c r="C2205" s="15" t="str" cm="1">
        <f t="array" ref="C2205">_xlfn.IFS(Medical_Examinations!$B2205&gt;=30,"Obesity",Medical_Examinations!$B2205&gt;=25,"Overweight",Medical_Examinations!$B2205&gt;=18.5,"Normal Weight",TRUE,"Underweight")</f>
        <v>Obesity</v>
      </c>
      <c r="D2205" s="15">
        <v>6.01</v>
      </c>
      <c r="E2205" s="15" t="str" cm="1">
        <f t="array" ref="E2205">_xlfn.IFS(Medical_Examinations!$D2205&gt;6.5,"Diabetes",Medical_Examinations!$D2205&gt;5.7,"Prediabetes",TRUE,"Normal")</f>
        <v>Prediabetes</v>
      </c>
      <c r="F2205" s="15" t="s">
        <v>9</v>
      </c>
      <c r="G2205" s="15" t="s">
        <v>10</v>
      </c>
      <c r="H2205" s="15" t="s">
        <v>9</v>
      </c>
      <c r="I2205" s="15">
        <v>1</v>
      </c>
      <c r="J2205" s="16" t="s">
        <v>9</v>
      </c>
    </row>
    <row r="2206" spans="1:10" x14ac:dyDescent="0.3">
      <c r="A2206" s="11" t="s">
        <v>2215</v>
      </c>
      <c r="B2206" s="12">
        <v>39.159999999999997</v>
      </c>
      <c r="C2206" s="12" t="str" cm="1">
        <f t="array" ref="C2206">_xlfn.IFS(Medical_Examinations!$B2206&gt;=30,"Obesity",Medical_Examinations!$B2206&gt;=25,"Overweight",Medical_Examinations!$B2206&gt;=18.5,"Normal Weight",TRUE,"Underweight")</f>
        <v>Obesity</v>
      </c>
      <c r="D2206" s="12">
        <v>5.81</v>
      </c>
      <c r="E2206" s="12" t="str" cm="1">
        <f t="array" ref="E2206">_xlfn.IFS(Medical_Examinations!$D2206&gt;6.5,"Diabetes",Medical_Examinations!$D2206&gt;5.7,"Prediabetes",TRUE,"Normal")</f>
        <v>Prediabetes</v>
      </c>
      <c r="F2206" s="12" t="s">
        <v>9</v>
      </c>
      <c r="G2206" s="12" t="s">
        <v>10</v>
      </c>
      <c r="H2206" s="12" t="s">
        <v>9</v>
      </c>
      <c r="I2206" s="12">
        <v>1</v>
      </c>
      <c r="J2206" s="13" t="s">
        <v>9</v>
      </c>
    </row>
    <row r="2207" spans="1:10" x14ac:dyDescent="0.3">
      <c r="A2207" s="14" t="s">
        <v>2216</v>
      </c>
      <c r="B2207" s="15">
        <v>25.555</v>
      </c>
      <c r="C2207" s="15" t="str" cm="1">
        <f t="array" ref="C2207">_xlfn.IFS(Medical_Examinations!$B2207&gt;=30,"Obesity",Medical_Examinations!$B2207&gt;=25,"Overweight",Medical_Examinations!$B2207&gt;=18.5,"Normal Weight",TRUE,"Underweight")</f>
        <v>Overweight</v>
      </c>
      <c r="D2207" s="15">
        <v>4.37</v>
      </c>
      <c r="E2207" s="15" t="str" cm="1">
        <f t="array" ref="E2207">_xlfn.IFS(Medical_Examinations!$D2207&gt;6.5,"Diabetes",Medical_Examinations!$D2207&gt;5.7,"Prediabetes",TRUE,"Normal")</f>
        <v>Normal</v>
      </c>
      <c r="F2207" s="15" t="s">
        <v>9</v>
      </c>
      <c r="G2207" s="15" t="s">
        <v>9</v>
      </c>
      <c r="H2207" s="15" t="s">
        <v>19</v>
      </c>
      <c r="I2207" s="15">
        <v>1</v>
      </c>
      <c r="J2207" s="16" t="s">
        <v>9</v>
      </c>
    </row>
    <row r="2208" spans="1:10" x14ac:dyDescent="0.3">
      <c r="A2208" s="11" t="s">
        <v>2217</v>
      </c>
      <c r="B2208" s="12">
        <v>25.175000000000001</v>
      </c>
      <c r="C2208" s="12" t="str" cm="1">
        <f t="array" ref="C2208">_xlfn.IFS(Medical_Examinations!$B2208&gt;=30,"Obesity",Medical_Examinations!$B2208&gt;=25,"Overweight",Medical_Examinations!$B2208&gt;=18.5,"Normal Weight",TRUE,"Underweight")</f>
        <v>Overweight</v>
      </c>
      <c r="D2208" s="12">
        <v>5.74</v>
      </c>
      <c r="E2208" s="12" t="str" cm="1">
        <f t="array" ref="E2208">_xlfn.IFS(Medical_Examinations!$D2208&gt;6.5,"Diabetes",Medical_Examinations!$D2208&gt;5.7,"Prediabetes",TRUE,"Normal")</f>
        <v>Prediabetes</v>
      </c>
      <c r="F2208" s="12" t="s">
        <v>9</v>
      </c>
      <c r="G2208" s="12" t="s">
        <v>9</v>
      </c>
      <c r="H2208" s="12" t="s">
        <v>19</v>
      </c>
      <c r="I2208" s="12">
        <v>1</v>
      </c>
      <c r="J2208" s="13" t="s">
        <v>9</v>
      </c>
    </row>
    <row r="2209" spans="1:10" x14ac:dyDescent="0.3">
      <c r="A2209" s="14" t="s">
        <v>2218</v>
      </c>
      <c r="B2209" s="15">
        <v>38.28</v>
      </c>
      <c r="C2209" s="15" t="str" cm="1">
        <f t="array" ref="C2209">_xlfn.IFS(Medical_Examinations!$B2209&gt;=30,"Obesity",Medical_Examinations!$B2209&gt;=25,"Overweight",Medical_Examinations!$B2209&gt;=18.5,"Normal Weight",TRUE,"Underweight")</f>
        <v>Obesity</v>
      </c>
      <c r="D2209" s="15">
        <v>5.39</v>
      </c>
      <c r="E2209" s="15" t="str" cm="1">
        <f t="array" ref="E2209">_xlfn.IFS(Medical_Examinations!$D2209&gt;6.5,"Diabetes",Medical_Examinations!$D2209&gt;5.7,"Prediabetes",TRUE,"Normal")</f>
        <v>Normal</v>
      </c>
      <c r="F2209" s="15" t="s">
        <v>9</v>
      </c>
      <c r="G2209" s="15" t="s">
        <v>10</v>
      </c>
      <c r="H2209" s="15" t="s">
        <v>9</v>
      </c>
      <c r="I2209" s="15">
        <v>1</v>
      </c>
      <c r="J2209" s="16" t="s">
        <v>9</v>
      </c>
    </row>
    <row r="2210" spans="1:10" x14ac:dyDescent="0.3">
      <c r="A2210" s="11" t="s">
        <v>2219</v>
      </c>
      <c r="B2210" s="12">
        <v>38.17</v>
      </c>
      <c r="C2210" s="12" t="str" cm="1">
        <f t="array" ref="C2210">_xlfn.IFS(Medical_Examinations!$B2210&gt;=30,"Obesity",Medical_Examinations!$B2210&gt;=25,"Overweight",Medical_Examinations!$B2210&gt;=18.5,"Normal Weight",TRUE,"Underweight")</f>
        <v>Obesity</v>
      </c>
      <c r="D2210" s="12">
        <v>4.07</v>
      </c>
      <c r="E2210" s="12" t="str" cm="1">
        <f t="array" ref="E2210">_xlfn.IFS(Medical_Examinations!$D2210&gt;6.5,"Diabetes",Medical_Examinations!$D2210&gt;5.7,"Prediabetes",TRUE,"Normal")</f>
        <v>Normal</v>
      </c>
      <c r="F2210" s="12" t="s">
        <v>9</v>
      </c>
      <c r="G2210" s="12" t="s">
        <v>10</v>
      </c>
      <c r="H2210" s="12" t="s">
        <v>9</v>
      </c>
      <c r="I2210" s="12">
        <v>1</v>
      </c>
      <c r="J2210" s="13" t="s">
        <v>9</v>
      </c>
    </row>
    <row r="2211" spans="1:10" x14ac:dyDescent="0.3">
      <c r="A2211" s="14" t="s">
        <v>2220</v>
      </c>
      <c r="B2211" s="15">
        <v>36.85</v>
      </c>
      <c r="C2211" s="15" t="str" cm="1">
        <f t="array" ref="C2211">_xlfn.IFS(Medical_Examinations!$B2211&gt;=30,"Obesity",Medical_Examinations!$B2211&gt;=25,"Overweight",Medical_Examinations!$B2211&gt;=18.5,"Normal Weight",TRUE,"Underweight")</f>
        <v>Obesity</v>
      </c>
      <c r="D2211" s="15">
        <v>5.49</v>
      </c>
      <c r="E2211" s="15" t="str" cm="1">
        <f t="array" ref="E2211">_xlfn.IFS(Medical_Examinations!$D2211&gt;6.5,"Diabetes",Medical_Examinations!$D2211&gt;5.7,"Prediabetes",TRUE,"Normal")</f>
        <v>Normal</v>
      </c>
      <c r="F2211" s="15" t="s">
        <v>9</v>
      </c>
      <c r="G2211" s="15" t="s">
        <v>10</v>
      </c>
      <c r="H2211" s="15" t="s">
        <v>9</v>
      </c>
      <c r="I2211" s="15">
        <v>1</v>
      </c>
      <c r="J2211" s="16" t="s">
        <v>9</v>
      </c>
    </row>
    <row r="2212" spans="1:10" x14ac:dyDescent="0.3">
      <c r="A2212" s="11" t="s">
        <v>2221</v>
      </c>
      <c r="B2212" s="12">
        <v>22.61</v>
      </c>
      <c r="C2212" s="12" t="str" cm="1">
        <f t="array" ref="C2212">_xlfn.IFS(Medical_Examinations!$B2212&gt;=30,"Obesity",Medical_Examinations!$B2212&gt;=25,"Overweight",Medical_Examinations!$B2212&gt;=18.5,"Normal Weight",TRUE,"Underweight")</f>
        <v>Normal Weight</v>
      </c>
      <c r="D2212" s="12">
        <v>5.68</v>
      </c>
      <c r="E2212" s="12" t="str" cm="1">
        <f t="array" ref="E2212">_xlfn.IFS(Medical_Examinations!$D2212&gt;6.5,"Diabetes",Medical_Examinations!$D2212&gt;5.7,"Prediabetes",TRUE,"Normal")</f>
        <v>Normal</v>
      </c>
      <c r="F2212" s="12" t="s">
        <v>9</v>
      </c>
      <c r="G2212" s="12" t="s">
        <v>9</v>
      </c>
      <c r="H2212" s="12" t="s">
        <v>19</v>
      </c>
      <c r="I2212" s="12">
        <v>1</v>
      </c>
      <c r="J2212" s="13" t="s">
        <v>9</v>
      </c>
    </row>
    <row r="2213" spans="1:10" x14ac:dyDescent="0.3">
      <c r="A2213" s="14" t="s">
        <v>2222</v>
      </c>
      <c r="B2213" s="15">
        <v>21.754999999999999</v>
      </c>
      <c r="C2213" s="15" t="str" cm="1">
        <f t="array" ref="C2213">_xlfn.IFS(Medical_Examinations!$B2213&gt;=30,"Obesity",Medical_Examinations!$B2213&gt;=25,"Overweight",Medical_Examinations!$B2213&gt;=18.5,"Normal Weight",TRUE,"Underweight")</f>
        <v>Normal Weight</v>
      </c>
      <c r="D2213" s="15">
        <v>6.09</v>
      </c>
      <c r="E2213" s="15" t="str" cm="1">
        <f t="array" ref="E2213">_xlfn.IFS(Medical_Examinations!$D2213&gt;6.5,"Diabetes",Medical_Examinations!$D2213&gt;5.7,"Prediabetes",TRUE,"Normal")</f>
        <v>Prediabetes</v>
      </c>
      <c r="F2213" s="15" t="s">
        <v>9</v>
      </c>
      <c r="G2213" s="15" t="s">
        <v>9</v>
      </c>
      <c r="H2213" s="15" t="s">
        <v>19</v>
      </c>
      <c r="I2213" s="15">
        <v>1</v>
      </c>
      <c r="J2213" s="16" t="s">
        <v>9</v>
      </c>
    </row>
    <row r="2214" spans="1:10" x14ac:dyDescent="0.3">
      <c r="A2214" s="11" t="s">
        <v>2223</v>
      </c>
      <c r="B2214" s="12">
        <v>20.425000000000001</v>
      </c>
      <c r="C2214" s="12" t="str" cm="1">
        <f t="array" ref="C2214">_xlfn.IFS(Medical_Examinations!$B2214&gt;=30,"Obesity",Medical_Examinations!$B2214&gt;=25,"Overweight",Medical_Examinations!$B2214&gt;=18.5,"Normal Weight",TRUE,"Underweight")</f>
        <v>Normal Weight</v>
      </c>
      <c r="D2214" s="12">
        <v>5.53</v>
      </c>
      <c r="E2214" s="12" t="str" cm="1">
        <f t="array" ref="E2214">_xlfn.IFS(Medical_Examinations!$D2214&gt;6.5,"Diabetes",Medical_Examinations!$D2214&gt;5.7,"Prediabetes",TRUE,"Normal")</f>
        <v>Normal</v>
      </c>
      <c r="F2214" s="12" t="s">
        <v>9</v>
      </c>
      <c r="G2214" s="12" t="s">
        <v>9</v>
      </c>
      <c r="H2214" s="12" t="s">
        <v>19</v>
      </c>
      <c r="I2214" s="12">
        <v>1</v>
      </c>
      <c r="J2214" s="13" t="s">
        <v>9</v>
      </c>
    </row>
    <row r="2215" spans="1:10" x14ac:dyDescent="0.3">
      <c r="A2215" s="14" t="s">
        <v>2224</v>
      </c>
      <c r="B2215" s="15">
        <v>31.35</v>
      </c>
      <c r="C2215" s="15" t="str" cm="1">
        <f t="array" ref="C2215">_xlfn.IFS(Medical_Examinations!$B2215&gt;=30,"Obesity",Medical_Examinations!$B2215&gt;=25,"Overweight",Medical_Examinations!$B2215&gt;=18.5,"Normal Weight",TRUE,"Underweight")</f>
        <v>Obesity</v>
      </c>
      <c r="D2215" s="15">
        <v>4.28</v>
      </c>
      <c r="E2215" s="15" t="str" cm="1">
        <f t="array" ref="E2215">_xlfn.IFS(Medical_Examinations!$D2215&gt;6.5,"Diabetes",Medical_Examinations!$D2215&gt;5.7,"Prediabetes",TRUE,"Normal")</f>
        <v>Normal</v>
      </c>
      <c r="F2215" s="15" t="s">
        <v>9</v>
      </c>
      <c r="G2215" s="15" t="s">
        <v>10</v>
      </c>
      <c r="H2215" s="15" t="s">
        <v>9</v>
      </c>
      <c r="I2215" s="15">
        <v>1</v>
      </c>
      <c r="J2215" s="16" t="s">
        <v>9</v>
      </c>
    </row>
    <row r="2216" spans="1:10" x14ac:dyDescent="0.3">
      <c r="A2216" s="11" t="s">
        <v>2225</v>
      </c>
      <c r="B2216" s="12">
        <v>31.13</v>
      </c>
      <c r="C2216" s="12" t="str" cm="1">
        <f t="array" ref="C2216">_xlfn.IFS(Medical_Examinations!$B2216&gt;=30,"Obesity",Medical_Examinations!$B2216&gt;=25,"Overweight",Medical_Examinations!$B2216&gt;=18.5,"Normal Weight",TRUE,"Underweight")</f>
        <v>Obesity</v>
      </c>
      <c r="D2216" s="12">
        <v>6.01</v>
      </c>
      <c r="E2216" s="12" t="str" cm="1">
        <f t="array" ref="E2216">_xlfn.IFS(Medical_Examinations!$D2216&gt;6.5,"Diabetes",Medical_Examinations!$D2216&gt;5.7,"Prediabetes",TRUE,"Normal")</f>
        <v>Prediabetes</v>
      </c>
      <c r="F2216" s="12" t="s">
        <v>9</v>
      </c>
      <c r="G2216" s="12" t="s">
        <v>10</v>
      </c>
      <c r="H2216" s="12" t="s">
        <v>9</v>
      </c>
      <c r="I2216" s="12">
        <v>1</v>
      </c>
      <c r="J2216" s="13" t="s">
        <v>9</v>
      </c>
    </row>
    <row r="2217" spans="1:10" x14ac:dyDescent="0.3">
      <c r="A2217" s="14" t="s">
        <v>2226</v>
      </c>
      <c r="B2217" s="15">
        <v>17.48</v>
      </c>
      <c r="C2217" s="15" t="str" cm="1">
        <f t="array" ref="C2217">_xlfn.IFS(Medical_Examinations!$B2217&gt;=30,"Obesity",Medical_Examinations!$B2217&gt;=25,"Overweight",Medical_Examinations!$B2217&gt;=18.5,"Normal Weight",TRUE,"Underweight")</f>
        <v>Underweight</v>
      </c>
      <c r="D2217" s="15">
        <v>4.59</v>
      </c>
      <c r="E2217" s="15" t="str" cm="1">
        <f t="array" ref="E2217">_xlfn.IFS(Medical_Examinations!$D2217&gt;6.5,"Diabetes",Medical_Examinations!$D2217&gt;5.7,"Prediabetes",TRUE,"Normal")</f>
        <v>Normal</v>
      </c>
      <c r="F2217" s="15" t="s">
        <v>9</v>
      </c>
      <c r="G2217" s="15" t="s">
        <v>9</v>
      </c>
      <c r="H2217" s="15" t="s">
        <v>19</v>
      </c>
      <c r="I2217" s="15">
        <v>1</v>
      </c>
      <c r="J2217" s="16" t="s">
        <v>9</v>
      </c>
    </row>
    <row r="2218" spans="1:10" x14ac:dyDescent="0.3">
      <c r="A2218" s="11" t="s">
        <v>2227</v>
      </c>
      <c r="B2218" s="12">
        <v>22.57</v>
      </c>
      <c r="C2218" s="12" t="str" cm="1">
        <f t="array" ref="C2218">_xlfn.IFS(Medical_Examinations!$B2218&gt;=30,"Obesity",Medical_Examinations!$B2218&gt;=25,"Overweight",Medical_Examinations!$B2218&gt;=18.5,"Normal Weight",TRUE,"Underweight")</f>
        <v>Normal Weight</v>
      </c>
      <c r="D2218" s="12">
        <v>5.8</v>
      </c>
      <c r="E2218" s="12" t="str" cm="1">
        <f t="array" ref="E2218">_xlfn.IFS(Medical_Examinations!$D2218&gt;6.5,"Diabetes",Medical_Examinations!$D2218&gt;5.7,"Prediabetes",TRUE,"Normal")</f>
        <v>Prediabetes</v>
      </c>
      <c r="F2218" s="12" t="s">
        <v>10</v>
      </c>
      <c r="G2218" s="12" t="s">
        <v>9</v>
      </c>
      <c r="H2218" s="12" t="s">
        <v>9</v>
      </c>
      <c r="I2218" s="12">
        <v>1</v>
      </c>
      <c r="J2218" s="13" t="s">
        <v>9</v>
      </c>
    </row>
    <row r="2219" spans="1:10" x14ac:dyDescent="0.3">
      <c r="A2219" s="14" t="s">
        <v>2228</v>
      </c>
      <c r="B2219" s="15">
        <v>26.73</v>
      </c>
      <c r="C2219" s="15" t="str" cm="1">
        <f t="array" ref="C2219">_xlfn.IFS(Medical_Examinations!$B2219&gt;=30,"Obesity",Medical_Examinations!$B2219&gt;=25,"Overweight",Medical_Examinations!$B2219&gt;=18.5,"Normal Weight",TRUE,"Underweight")</f>
        <v>Overweight</v>
      </c>
      <c r="D2219" s="15">
        <v>5.08</v>
      </c>
      <c r="E2219" s="15" t="str" cm="1">
        <f t="array" ref="E2219">_xlfn.IFS(Medical_Examinations!$D2219&gt;6.5,"Diabetes",Medical_Examinations!$D2219&gt;5.7,"Prediabetes",TRUE,"Normal")</f>
        <v>Normal</v>
      </c>
      <c r="F2219" s="15" t="s">
        <v>9</v>
      </c>
      <c r="G2219" s="15" t="s">
        <v>10</v>
      </c>
      <c r="H2219" s="15" t="s">
        <v>9</v>
      </c>
      <c r="I2219" s="15">
        <v>1</v>
      </c>
      <c r="J2219" s="16" t="s">
        <v>9</v>
      </c>
    </row>
    <row r="2220" spans="1:10" x14ac:dyDescent="0.3">
      <c r="A2220" s="11" t="s">
        <v>2229</v>
      </c>
      <c r="B2220" s="12">
        <v>20.79</v>
      </c>
      <c r="C2220" s="12" t="str" cm="1">
        <f t="array" ref="C2220">_xlfn.IFS(Medical_Examinations!$B2220&gt;=30,"Obesity",Medical_Examinations!$B2220&gt;=25,"Overweight",Medical_Examinations!$B2220&gt;=18.5,"Normal Weight",TRUE,"Underweight")</f>
        <v>Normal Weight</v>
      </c>
      <c r="D2220" s="12">
        <v>5.84</v>
      </c>
      <c r="E2220" s="12" t="str" cm="1">
        <f t="array" ref="E2220">_xlfn.IFS(Medical_Examinations!$D2220&gt;6.5,"Diabetes",Medical_Examinations!$D2220&gt;5.7,"Prediabetes",TRUE,"Normal")</f>
        <v>Prediabetes</v>
      </c>
      <c r="F2220" s="12" t="s">
        <v>9</v>
      </c>
      <c r="G2220" s="12" t="s">
        <v>10</v>
      </c>
      <c r="H2220" s="12" t="s">
        <v>9</v>
      </c>
      <c r="I2220" s="12">
        <v>1</v>
      </c>
      <c r="J2220" s="13" t="s">
        <v>9</v>
      </c>
    </row>
    <row r="2221" spans="1:10" x14ac:dyDescent="0.3">
      <c r="A2221" s="14" t="s">
        <v>2230</v>
      </c>
      <c r="B2221" s="15">
        <v>20.149999999999999</v>
      </c>
      <c r="C2221" s="15" t="str" cm="1">
        <f t="array" ref="C2221">_xlfn.IFS(Medical_Examinations!$B2221&gt;=30,"Obesity",Medical_Examinations!$B2221&gt;=25,"Overweight",Medical_Examinations!$B2221&gt;=18.5,"Normal Weight",TRUE,"Underweight")</f>
        <v>Normal Weight</v>
      </c>
      <c r="D2221" s="15">
        <v>4.1500000000000004</v>
      </c>
      <c r="E2221" s="15" t="str" cm="1">
        <f t="array" ref="E2221">_xlfn.IFS(Medical_Examinations!$D2221&gt;6.5,"Diabetes",Medical_Examinations!$D2221&gt;5.7,"Prediabetes",TRUE,"Normal")</f>
        <v>Normal</v>
      </c>
      <c r="F2221" s="15" t="s">
        <v>9</v>
      </c>
      <c r="G2221" s="15" t="s">
        <v>9</v>
      </c>
      <c r="H2221" s="15" t="s">
        <v>9</v>
      </c>
      <c r="I2221" s="15">
        <v>1</v>
      </c>
      <c r="J2221" s="16" t="s">
        <v>9</v>
      </c>
    </row>
    <row r="2222" spans="1:10" x14ac:dyDescent="0.3">
      <c r="A2222" s="11" t="s">
        <v>2231</v>
      </c>
      <c r="B2222" s="12">
        <v>36.85</v>
      </c>
      <c r="C2222" s="12" t="str" cm="1">
        <f t="array" ref="C2222">_xlfn.IFS(Medical_Examinations!$B2222&gt;=30,"Obesity",Medical_Examinations!$B2222&gt;=25,"Overweight",Medical_Examinations!$B2222&gt;=18.5,"Normal Weight",TRUE,"Underweight")</f>
        <v>Obesity</v>
      </c>
      <c r="D2222" s="12">
        <v>4.3600000000000003</v>
      </c>
      <c r="E2222" s="12" t="str" cm="1">
        <f t="array" ref="E2222">_xlfn.IFS(Medical_Examinations!$D2222&gt;6.5,"Diabetes",Medical_Examinations!$D2222&gt;5.7,"Prediabetes",TRUE,"Normal")</f>
        <v>Normal</v>
      </c>
      <c r="F2222" s="12" t="s">
        <v>10</v>
      </c>
      <c r="G2222" s="12" t="s">
        <v>9</v>
      </c>
      <c r="H2222" s="12" t="s">
        <v>9</v>
      </c>
      <c r="I2222" s="12">
        <v>0</v>
      </c>
      <c r="J2222" s="13" t="s">
        <v>9</v>
      </c>
    </row>
    <row r="2223" spans="1:10" x14ac:dyDescent="0.3">
      <c r="A2223" s="14" t="s">
        <v>2232</v>
      </c>
      <c r="B2223" s="15">
        <v>35.53</v>
      </c>
      <c r="C2223" s="15" t="str" cm="1">
        <f t="array" ref="C2223">_xlfn.IFS(Medical_Examinations!$B2223&gt;=30,"Obesity",Medical_Examinations!$B2223&gt;=25,"Overweight",Medical_Examinations!$B2223&gt;=18.5,"Normal Weight",TRUE,"Underweight")</f>
        <v>Obesity</v>
      </c>
      <c r="D2223" s="15">
        <v>4.55</v>
      </c>
      <c r="E2223" s="15" t="str" cm="1">
        <f t="array" ref="E2223">_xlfn.IFS(Medical_Examinations!$D2223&gt;6.5,"Diabetes",Medical_Examinations!$D2223&gt;5.7,"Prediabetes",TRUE,"Normal")</f>
        <v>Normal</v>
      </c>
      <c r="F2223" s="15" t="s">
        <v>10</v>
      </c>
      <c r="G2223" s="15" t="s">
        <v>9</v>
      </c>
      <c r="H2223" s="15" t="s">
        <v>9</v>
      </c>
      <c r="I2223" s="15">
        <v>0</v>
      </c>
      <c r="J2223" s="16" t="s">
        <v>9</v>
      </c>
    </row>
    <row r="2224" spans="1:10" x14ac:dyDescent="0.3">
      <c r="A2224" s="11" t="s">
        <v>2233</v>
      </c>
      <c r="B2224" s="12">
        <v>31.1</v>
      </c>
      <c r="C2224" s="12" t="str" cm="1">
        <f t="array" ref="C2224">_xlfn.IFS(Medical_Examinations!$B2224&gt;=30,"Obesity",Medical_Examinations!$B2224&gt;=25,"Overweight",Medical_Examinations!$B2224&gt;=18.5,"Normal Weight",TRUE,"Underweight")</f>
        <v>Obesity</v>
      </c>
      <c r="D2224" s="12">
        <v>4.37</v>
      </c>
      <c r="E2224" s="12" t="str" cm="1">
        <f t="array" ref="E2224">_xlfn.IFS(Medical_Examinations!$D2224&gt;6.5,"Diabetes",Medical_Examinations!$D2224&gt;5.7,"Prediabetes",TRUE,"Normal")</f>
        <v>Normal</v>
      </c>
      <c r="F2224" s="12" t="s">
        <v>10</v>
      </c>
      <c r="G2224" s="12" t="s">
        <v>9</v>
      </c>
      <c r="H2224" s="12" t="s">
        <v>9</v>
      </c>
      <c r="I2224" s="12">
        <v>0</v>
      </c>
      <c r="J2224" s="13" t="s">
        <v>9</v>
      </c>
    </row>
    <row r="2225" spans="1:10" x14ac:dyDescent="0.3">
      <c r="A2225" s="14" t="s">
        <v>2234</v>
      </c>
      <c r="B2225" s="15">
        <v>23.21</v>
      </c>
      <c r="C2225" s="15" t="str" cm="1">
        <f t="array" ref="C2225">_xlfn.IFS(Medical_Examinations!$B2225&gt;=30,"Obesity",Medical_Examinations!$B2225&gt;=25,"Overweight",Medical_Examinations!$B2225&gt;=18.5,"Normal Weight",TRUE,"Underweight")</f>
        <v>Normal Weight</v>
      </c>
      <c r="D2225" s="15">
        <v>5.24</v>
      </c>
      <c r="E2225" s="15" t="str" cm="1">
        <f t="array" ref="E2225">_xlfn.IFS(Medical_Examinations!$D2225&gt;6.5,"Diabetes",Medical_Examinations!$D2225&gt;5.7,"Prediabetes",TRUE,"Normal")</f>
        <v>Normal</v>
      </c>
      <c r="F2225" s="15" t="s">
        <v>10</v>
      </c>
      <c r="G2225" s="15" t="s">
        <v>9</v>
      </c>
      <c r="H2225" s="15" t="s">
        <v>9</v>
      </c>
      <c r="I2225" s="15">
        <v>0</v>
      </c>
      <c r="J2225" s="16" t="s">
        <v>9</v>
      </c>
    </row>
    <row r="2226" spans="1:10" x14ac:dyDescent="0.3">
      <c r="A2226" s="11" t="s">
        <v>2235</v>
      </c>
      <c r="B2226" s="12">
        <v>18.36</v>
      </c>
      <c r="C2226" s="12" t="str" cm="1">
        <f t="array" ref="C2226">_xlfn.IFS(Medical_Examinations!$B2226&gt;=30,"Obesity",Medical_Examinations!$B2226&gt;=25,"Overweight",Medical_Examinations!$B2226&gt;=18.5,"Normal Weight",TRUE,"Underweight")</f>
        <v>Underweight</v>
      </c>
      <c r="D2226" s="12">
        <v>5.96</v>
      </c>
      <c r="E2226" s="12" t="str" cm="1">
        <f t="array" ref="E2226">_xlfn.IFS(Medical_Examinations!$D2226&gt;6.5,"Diabetes",Medical_Examinations!$D2226&gt;5.7,"Prediabetes",TRUE,"Normal")</f>
        <v>Prediabetes</v>
      </c>
      <c r="F2226" s="12" t="s">
        <v>9</v>
      </c>
      <c r="G2226" s="12" t="s">
        <v>9</v>
      </c>
      <c r="H2226" s="12" t="s">
        <v>9</v>
      </c>
      <c r="I2226" s="12">
        <v>1</v>
      </c>
      <c r="J2226" s="13" t="s">
        <v>9</v>
      </c>
    </row>
    <row r="2227" spans="1:10" x14ac:dyDescent="0.3">
      <c r="A2227" s="14" t="s">
        <v>2236</v>
      </c>
      <c r="B2227" s="15">
        <v>15.92</v>
      </c>
      <c r="C2227" s="15" t="str" cm="1">
        <f t="array" ref="C2227">_xlfn.IFS(Medical_Examinations!$B2227&gt;=30,"Obesity",Medical_Examinations!$B2227&gt;=25,"Overweight",Medical_Examinations!$B2227&gt;=18.5,"Normal Weight",TRUE,"Underweight")</f>
        <v>Underweight</v>
      </c>
      <c r="D2227" s="15">
        <v>4.76</v>
      </c>
      <c r="E2227" s="15" t="str" cm="1">
        <f t="array" ref="E2227">_xlfn.IFS(Medical_Examinations!$D2227&gt;6.5,"Diabetes",Medical_Examinations!$D2227&gt;5.7,"Prediabetes",TRUE,"Normal")</f>
        <v>Normal</v>
      </c>
      <c r="F2227" s="15" t="s">
        <v>10</v>
      </c>
      <c r="G2227" s="15" t="s">
        <v>9</v>
      </c>
      <c r="H2227" s="15" t="s">
        <v>9</v>
      </c>
      <c r="I2227" s="15">
        <v>1</v>
      </c>
      <c r="J2227" s="16" t="s">
        <v>9</v>
      </c>
    </row>
    <row r="2228" spans="1:10" x14ac:dyDescent="0.3">
      <c r="A2228" s="11" t="s">
        <v>2237</v>
      </c>
      <c r="B2228" s="12">
        <v>15.17</v>
      </c>
      <c r="C2228" s="12" t="str" cm="1">
        <f t="array" ref="C2228">_xlfn.IFS(Medical_Examinations!$B2228&gt;=30,"Obesity",Medical_Examinations!$B2228&gt;=25,"Overweight",Medical_Examinations!$B2228&gt;=18.5,"Normal Weight",TRUE,"Underweight")</f>
        <v>Underweight</v>
      </c>
      <c r="D2228" s="12">
        <v>4.3</v>
      </c>
      <c r="E2228" s="12" t="str" cm="1">
        <f t="array" ref="E2228">_xlfn.IFS(Medical_Examinations!$D2228&gt;6.5,"Diabetes",Medical_Examinations!$D2228&gt;5.7,"Prediabetes",TRUE,"Normal")</f>
        <v>Normal</v>
      </c>
      <c r="F2228" s="12" t="s">
        <v>10</v>
      </c>
      <c r="G2228" s="12" t="s">
        <v>9</v>
      </c>
      <c r="H2228" s="12" t="s">
        <v>19</v>
      </c>
      <c r="I2228" s="12">
        <v>1</v>
      </c>
      <c r="J2228" s="13" t="s">
        <v>9</v>
      </c>
    </row>
    <row r="2229" spans="1:10" x14ac:dyDescent="0.3">
      <c r="A2229" s="14" t="s">
        <v>2238</v>
      </c>
      <c r="B2229" s="15">
        <v>16.63</v>
      </c>
      <c r="C2229" s="15" t="str" cm="1">
        <f t="array" ref="C2229">_xlfn.IFS(Medical_Examinations!$B2229&gt;=30,"Obesity",Medical_Examinations!$B2229&gt;=25,"Overweight",Medical_Examinations!$B2229&gt;=18.5,"Normal Weight",TRUE,"Underweight")</f>
        <v>Underweight</v>
      </c>
      <c r="D2229" s="15">
        <v>4.5</v>
      </c>
      <c r="E2229" s="15" t="str" cm="1">
        <f t="array" ref="E2229">_xlfn.IFS(Medical_Examinations!$D2229&gt;6.5,"Diabetes",Medical_Examinations!$D2229&gt;5.7,"Prediabetes",TRUE,"Normal")</f>
        <v>Normal</v>
      </c>
      <c r="F2229" s="15" t="s">
        <v>9</v>
      </c>
      <c r="G2229" s="15" t="s">
        <v>9</v>
      </c>
      <c r="H2229" s="15" t="s">
        <v>9</v>
      </c>
      <c r="I2229" s="15">
        <v>1</v>
      </c>
      <c r="J2229" s="16" t="s">
        <v>9</v>
      </c>
    </row>
    <row r="2230" spans="1:10" x14ac:dyDescent="0.3">
      <c r="A2230" s="11" t="s">
        <v>2239</v>
      </c>
      <c r="B2230" s="12">
        <v>19.39</v>
      </c>
      <c r="C2230" s="12" t="str" cm="1">
        <f t="array" ref="C2230">_xlfn.IFS(Medical_Examinations!$B2230&gt;=30,"Obesity",Medical_Examinations!$B2230&gt;=25,"Overweight",Medical_Examinations!$B2230&gt;=18.5,"Normal Weight",TRUE,"Underweight")</f>
        <v>Normal Weight</v>
      </c>
      <c r="D2230" s="12">
        <v>5.59</v>
      </c>
      <c r="E2230" s="12" t="str" cm="1">
        <f t="array" ref="E2230">_xlfn.IFS(Medical_Examinations!$D2230&gt;6.5,"Diabetes",Medical_Examinations!$D2230&gt;5.7,"Prediabetes",TRUE,"Normal")</f>
        <v>Normal</v>
      </c>
      <c r="F2230" s="12" t="s">
        <v>9</v>
      </c>
      <c r="G2230" s="12" t="s">
        <v>9</v>
      </c>
      <c r="H2230" s="12" t="s">
        <v>19</v>
      </c>
      <c r="I2230" s="12">
        <v>1</v>
      </c>
      <c r="J2230" s="13" t="s">
        <v>9</v>
      </c>
    </row>
    <row r="2231" spans="1:10" x14ac:dyDescent="0.3">
      <c r="A2231" s="14" t="s">
        <v>2240</v>
      </c>
      <c r="B2231" s="15">
        <v>17.34</v>
      </c>
      <c r="C2231" s="15" t="str" cm="1">
        <f t="array" ref="C2231">_xlfn.IFS(Medical_Examinations!$B2231&gt;=30,"Obesity",Medical_Examinations!$B2231&gt;=25,"Overweight",Medical_Examinations!$B2231&gt;=18.5,"Normal Weight",TRUE,"Underweight")</f>
        <v>Underweight</v>
      </c>
      <c r="D2231" s="15">
        <v>6.29</v>
      </c>
      <c r="E2231" s="15" t="str" cm="1">
        <f t="array" ref="E2231">_xlfn.IFS(Medical_Examinations!$D2231&gt;6.5,"Diabetes",Medical_Examinations!$D2231&gt;5.7,"Prediabetes",TRUE,"Normal")</f>
        <v>Prediabetes</v>
      </c>
      <c r="F2231" s="15" t="s">
        <v>10</v>
      </c>
      <c r="G2231" s="15" t="s">
        <v>9</v>
      </c>
      <c r="H2231" s="15" t="s">
        <v>19</v>
      </c>
      <c r="I2231" s="15">
        <v>1</v>
      </c>
      <c r="J2231" s="16" t="s">
        <v>9</v>
      </c>
    </row>
    <row r="2232" spans="1:10" x14ac:dyDescent="0.3">
      <c r="A2232" s="11" t="s">
        <v>2241</v>
      </c>
      <c r="B2232" s="12">
        <v>17.940000000000001</v>
      </c>
      <c r="C2232" s="12" t="str" cm="1">
        <f t="array" ref="C2232">_xlfn.IFS(Medical_Examinations!$B2232&gt;=30,"Obesity",Medical_Examinations!$B2232&gt;=25,"Overweight",Medical_Examinations!$B2232&gt;=18.5,"Normal Weight",TRUE,"Underweight")</f>
        <v>Underweight</v>
      </c>
      <c r="D2232" s="12">
        <v>4.1900000000000004</v>
      </c>
      <c r="E2232" s="12" t="str" cm="1">
        <f t="array" ref="E2232">_xlfn.IFS(Medical_Examinations!$D2232&gt;6.5,"Diabetes",Medical_Examinations!$D2232&gt;5.7,"Prediabetes",TRUE,"Normal")</f>
        <v>Normal</v>
      </c>
      <c r="F2232" s="12" t="s">
        <v>9</v>
      </c>
      <c r="G2232" s="12" t="s">
        <v>10</v>
      </c>
      <c r="H2232" s="12" t="s">
        <v>9</v>
      </c>
      <c r="I2232" s="12">
        <v>1</v>
      </c>
      <c r="J2232" s="13" t="s">
        <v>9</v>
      </c>
    </row>
    <row r="2233" spans="1:10" x14ac:dyDescent="0.3">
      <c r="A2233" s="14" t="s">
        <v>2242</v>
      </c>
      <c r="B2233" s="15">
        <v>16.670000000000002</v>
      </c>
      <c r="C2233" s="15" t="str" cm="1">
        <f t="array" ref="C2233">_xlfn.IFS(Medical_Examinations!$B2233&gt;=30,"Obesity",Medical_Examinations!$B2233&gt;=25,"Overweight",Medical_Examinations!$B2233&gt;=18.5,"Normal Weight",TRUE,"Underweight")</f>
        <v>Underweight</v>
      </c>
      <c r="D2233" s="15">
        <v>4.7</v>
      </c>
      <c r="E2233" s="15" t="str" cm="1">
        <f t="array" ref="E2233">_xlfn.IFS(Medical_Examinations!$D2233&gt;6.5,"Diabetes",Medical_Examinations!$D2233&gt;5.7,"Prediabetes",TRUE,"Normal")</f>
        <v>Normal</v>
      </c>
      <c r="F2233" s="15" t="s">
        <v>10</v>
      </c>
      <c r="G2233" s="15" t="s">
        <v>9</v>
      </c>
      <c r="H2233" s="15" t="s">
        <v>19</v>
      </c>
      <c r="I2233" s="15">
        <v>1</v>
      </c>
      <c r="J2233" s="16" t="s">
        <v>9</v>
      </c>
    </row>
    <row r="2234" spans="1:10" x14ac:dyDescent="0.3">
      <c r="A2234" s="11" t="s">
        <v>2243</v>
      </c>
      <c r="B2234" s="12">
        <v>20.58</v>
      </c>
      <c r="C2234" s="12" t="str" cm="1">
        <f t="array" ref="C2234">_xlfn.IFS(Medical_Examinations!$B2234&gt;=30,"Obesity",Medical_Examinations!$B2234&gt;=25,"Overweight",Medical_Examinations!$B2234&gt;=18.5,"Normal Weight",TRUE,"Underweight")</f>
        <v>Normal Weight</v>
      </c>
      <c r="D2234" s="12">
        <v>5.64</v>
      </c>
      <c r="E2234" s="12" t="str" cm="1">
        <f t="array" ref="E2234">_xlfn.IFS(Medical_Examinations!$D2234&gt;6.5,"Diabetes",Medical_Examinations!$D2234&gt;5.7,"Prediabetes",TRUE,"Normal")</f>
        <v>Normal</v>
      </c>
      <c r="F2234" s="12" t="s">
        <v>10</v>
      </c>
      <c r="G2234" s="12" t="s">
        <v>9</v>
      </c>
      <c r="H2234" s="12" t="s">
        <v>9</v>
      </c>
      <c r="I2234" s="12">
        <v>0</v>
      </c>
      <c r="J2234" s="13" t="s">
        <v>9</v>
      </c>
    </row>
    <row r="2235" spans="1:10" x14ac:dyDescent="0.3">
      <c r="A2235" s="14" t="s">
        <v>2244</v>
      </c>
      <c r="B2235" s="15">
        <v>16.5</v>
      </c>
      <c r="C2235" s="15" t="str" cm="1">
        <f t="array" ref="C2235">_xlfn.IFS(Medical_Examinations!$B2235&gt;=30,"Obesity",Medical_Examinations!$B2235&gt;=25,"Overweight",Medical_Examinations!$B2235&gt;=18.5,"Normal Weight",TRUE,"Underweight")</f>
        <v>Underweight</v>
      </c>
      <c r="D2235" s="15">
        <v>4.1100000000000003</v>
      </c>
      <c r="E2235" s="15" t="str" cm="1">
        <f t="array" ref="E2235">_xlfn.IFS(Medical_Examinations!$D2235&gt;6.5,"Diabetes",Medical_Examinations!$D2235&gt;5.7,"Prediabetes",TRUE,"Normal")</f>
        <v>Normal</v>
      </c>
      <c r="F2235" s="15" t="s">
        <v>10</v>
      </c>
      <c r="G2235" s="15" t="s">
        <v>9</v>
      </c>
      <c r="H2235" s="15" t="s">
        <v>9</v>
      </c>
      <c r="I2235" s="15">
        <v>0</v>
      </c>
      <c r="J2235" s="16" t="s">
        <v>9</v>
      </c>
    </row>
    <row r="2236" spans="1:10" x14ac:dyDescent="0.3">
      <c r="A2236" s="11" t="s">
        <v>2245</v>
      </c>
      <c r="B2236" s="12">
        <v>15.41</v>
      </c>
      <c r="C2236" s="12" t="str" cm="1">
        <f t="array" ref="C2236">_xlfn.IFS(Medical_Examinations!$B2236&gt;=30,"Obesity",Medical_Examinations!$B2236&gt;=25,"Overweight",Medical_Examinations!$B2236&gt;=18.5,"Normal Weight",TRUE,"Underweight")</f>
        <v>Underweight</v>
      </c>
      <c r="D2236" s="12">
        <v>5.43</v>
      </c>
      <c r="E2236" s="12" t="str" cm="1">
        <f t="array" ref="E2236">_xlfn.IFS(Medical_Examinations!$D2236&gt;6.5,"Diabetes",Medical_Examinations!$D2236&gt;5.7,"Prediabetes",TRUE,"Normal")</f>
        <v>Normal</v>
      </c>
      <c r="F2236" s="12" t="s">
        <v>10</v>
      </c>
      <c r="G2236" s="12" t="s">
        <v>9</v>
      </c>
      <c r="H2236" s="12" t="s">
        <v>19</v>
      </c>
      <c r="I2236" s="12">
        <v>1</v>
      </c>
      <c r="J2236" s="13" t="s">
        <v>9</v>
      </c>
    </row>
    <row r="2237" spans="1:10" x14ac:dyDescent="0.3">
      <c r="A2237" s="14" t="s">
        <v>2246</v>
      </c>
      <c r="B2237" s="15">
        <v>24.59</v>
      </c>
      <c r="C2237" s="15" t="str" cm="1">
        <f t="array" ref="C2237">_xlfn.IFS(Medical_Examinations!$B2237&gt;=30,"Obesity",Medical_Examinations!$B2237&gt;=25,"Overweight",Medical_Examinations!$B2237&gt;=18.5,"Normal Weight",TRUE,"Underweight")</f>
        <v>Normal Weight</v>
      </c>
      <c r="D2237" s="15">
        <v>4.38</v>
      </c>
      <c r="E2237" s="15" t="str" cm="1">
        <f t="array" ref="E2237">_xlfn.IFS(Medical_Examinations!$D2237&gt;6.5,"Diabetes",Medical_Examinations!$D2237&gt;5.7,"Prediabetes",TRUE,"Normal")</f>
        <v>Normal</v>
      </c>
      <c r="F2237" s="15" t="s">
        <v>9</v>
      </c>
      <c r="G2237" s="15" t="s">
        <v>9</v>
      </c>
      <c r="H2237" s="15" t="s">
        <v>9</v>
      </c>
      <c r="I2237" s="15">
        <v>1</v>
      </c>
      <c r="J2237" s="16" t="s">
        <v>9</v>
      </c>
    </row>
    <row r="2238" spans="1:10" x14ac:dyDescent="0.3">
      <c r="A2238" s="11" t="s">
        <v>2247</v>
      </c>
      <c r="B2238" s="12">
        <v>33.33</v>
      </c>
      <c r="C2238" s="12" t="str" cm="1">
        <f t="array" ref="C2238">_xlfn.IFS(Medical_Examinations!$B2238&gt;=30,"Obesity",Medical_Examinations!$B2238&gt;=25,"Overweight",Medical_Examinations!$B2238&gt;=18.5,"Normal Weight",TRUE,"Underweight")</f>
        <v>Obesity</v>
      </c>
      <c r="D2238" s="12">
        <v>9.7899999999999991</v>
      </c>
      <c r="E2238" s="12" t="str" cm="1">
        <f t="array" ref="E2238">_xlfn.IFS(Medical_Examinations!$D2238&gt;6.5,"Diabetes",Medical_Examinations!$D2238&gt;5.7,"Prediabetes",TRUE,"Normal")</f>
        <v>Diabetes</v>
      </c>
      <c r="F2238" s="12" t="s">
        <v>9</v>
      </c>
      <c r="G2238" s="12" t="s">
        <v>9</v>
      </c>
      <c r="H2238" s="12" t="s">
        <v>9</v>
      </c>
      <c r="I2238" s="12">
        <v>0</v>
      </c>
      <c r="J2238" s="13" t="s">
        <v>9</v>
      </c>
    </row>
    <row r="2239" spans="1:10" x14ac:dyDescent="0.3">
      <c r="A2239" s="14" t="s">
        <v>2248</v>
      </c>
      <c r="B2239" s="15">
        <v>18.5</v>
      </c>
      <c r="C2239" s="15" t="str" cm="1">
        <f t="array" ref="C2239">_xlfn.IFS(Medical_Examinations!$B2239&gt;=30,"Obesity",Medical_Examinations!$B2239&gt;=25,"Overweight",Medical_Examinations!$B2239&gt;=18.5,"Normal Weight",TRUE,"Underweight")</f>
        <v>Normal Weight</v>
      </c>
      <c r="D2239" s="15">
        <v>11.84</v>
      </c>
      <c r="E2239" s="15" t="str" cm="1">
        <f t="array" ref="E2239">_xlfn.IFS(Medical_Examinations!$D2239&gt;6.5,"Diabetes",Medical_Examinations!$D2239&gt;5.7,"Prediabetes",TRUE,"Normal")</f>
        <v>Diabetes</v>
      </c>
      <c r="F2239" s="15" t="s">
        <v>9</v>
      </c>
      <c r="G2239" s="15" t="s">
        <v>9</v>
      </c>
      <c r="H2239" s="15" t="s">
        <v>9</v>
      </c>
      <c r="I2239" s="15">
        <v>0</v>
      </c>
      <c r="J2239" s="16" t="s">
        <v>9</v>
      </c>
    </row>
    <row r="2240" spans="1:10" x14ac:dyDescent="0.3">
      <c r="A2240" s="11" t="s">
        <v>2249</v>
      </c>
      <c r="B2240" s="12">
        <v>18.579999999999998</v>
      </c>
      <c r="C2240" s="12" t="str" cm="1">
        <f t="array" ref="C2240">_xlfn.IFS(Medical_Examinations!$B2240&gt;=30,"Obesity",Medical_Examinations!$B2240&gt;=25,"Overweight",Medical_Examinations!$B2240&gt;=18.5,"Normal Weight",TRUE,"Underweight")</f>
        <v>Normal Weight</v>
      </c>
      <c r="D2240" s="12">
        <v>6.22</v>
      </c>
      <c r="E2240" s="12" t="str" cm="1">
        <f t="array" ref="E2240">_xlfn.IFS(Medical_Examinations!$D2240&gt;6.5,"Diabetes",Medical_Examinations!$D2240&gt;5.7,"Prediabetes",TRUE,"Normal")</f>
        <v>Prediabetes</v>
      </c>
      <c r="F2240" s="12" t="s">
        <v>9</v>
      </c>
      <c r="G2240" s="12" t="s">
        <v>9</v>
      </c>
      <c r="H2240" s="12" t="s">
        <v>9</v>
      </c>
      <c r="I2240" s="12">
        <v>0</v>
      </c>
      <c r="J2240" s="13" t="s">
        <v>9</v>
      </c>
    </row>
    <row r="2241" spans="1:10" x14ac:dyDescent="0.3">
      <c r="A2241" s="14" t="s">
        <v>2250</v>
      </c>
      <c r="B2241" s="15">
        <v>16.64</v>
      </c>
      <c r="C2241" s="15" t="str" cm="1">
        <f t="array" ref="C2241">_xlfn.IFS(Medical_Examinations!$B2241&gt;=30,"Obesity",Medical_Examinations!$B2241&gt;=25,"Overweight",Medical_Examinations!$B2241&gt;=18.5,"Normal Weight",TRUE,"Underweight")</f>
        <v>Underweight</v>
      </c>
      <c r="D2241" s="15">
        <v>10.01</v>
      </c>
      <c r="E2241" s="15" t="str" cm="1">
        <f t="array" ref="E2241">_xlfn.IFS(Medical_Examinations!$D2241&gt;6.5,"Diabetes",Medical_Examinations!$D2241&gt;5.7,"Prediabetes",TRUE,"Normal")</f>
        <v>Diabetes</v>
      </c>
      <c r="F2241" s="15" t="s">
        <v>9</v>
      </c>
      <c r="G2241" s="15" t="s">
        <v>9</v>
      </c>
      <c r="H2241" s="15" t="s">
        <v>9</v>
      </c>
      <c r="I2241" s="15">
        <v>0</v>
      </c>
      <c r="J2241" s="16" t="s">
        <v>9</v>
      </c>
    </row>
    <row r="2242" spans="1:10" x14ac:dyDescent="0.3">
      <c r="A2242" s="11" t="s">
        <v>2251</v>
      </c>
      <c r="B2242" s="12">
        <v>19.329999999999998</v>
      </c>
      <c r="C2242" s="12" t="str" cm="1">
        <f t="array" ref="C2242">_xlfn.IFS(Medical_Examinations!$B2242&gt;=30,"Obesity",Medical_Examinations!$B2242&gt;=25,"Overweight",Medical_Examinations!$B2242&gt;=18.5,"Normal Weight",TRUE,"Underweight")</f>
        <v>Normal Weight</v>
      </c>
      <c r="D2242" s="12">
        <v>4.32</v>
      </c>
      <c r="E2242" s="12" t="str" cm="1">
        <f t="array" ref="E2242">_xlfn.IFS(Medical_Examinations!$D2242&gt;6.5,"Diabetes",Medical_Examinations!$D2242&gt;5.7,"Prediabetes",TRUE,"Normal")</f>
        <v>Normal</v>
      </c>
      <c r="F2242" s="12" t="s">
        <v>9</v>
      </c>
      <c r="G2242" s="12" t="s">
        <v>9</v>
      </c>
      <c r="H2242" s="12" t="s">
        <v>9</v>
      </c>
      <c r="I2242" s="12">
        <v>1</v>
      </c>
      <c r="J2242" s="13" t="s">
        <v>9</v>
      </c>
    </row>
    <row r="2243" spans="1:10" x14ac:dyDescent="0.3">
      <c r="A2243" s="14" t="s">
        <v>2252</v>
      </c>
      <c r="B2243" s="15">
        <v>21.26</v>
      </c>
      <c r="C2243" s="15" t="str" cm="1">
        <f t="array" ref="C2243">_xlfn.IFS(Medical_Examinations!$B2243&gt;=30,"Obesity",Medical_Examinations!$B2243&gt;=25,"Overweight",Medical_Examinations!$B2243&gt;=18.5,"Normal Weight",TRUE,"Underweight")</f>
        <v>Normal Weight</v>
      </c>
      <c r="D2243" s="15">
        <v>5.65</v>
      </c>
      <c r="E2243" s="15" t="str" cm="1">
        <f t="array" ref="E2243">_xlfn.IFS(Medical_Examinations!$D2243&gt;6.5,"Diabetes",Medical_Examinations!$D2243&gt;5.7,"Prediabetes",TRUE,"Normal")</f>
        <v>Normal</v>
      </c>
      <c r="F2243" s="15" t="s">
        <v>10</v>
      </c>
      <c r="G2243" s="15" t="s">
        <v>9</v>
      </c>
      <c r="H2243" s="15" t="s">
        <v>19</v>
      </c>
      <c r="I2243" s="15">
        <v>1</v>
      </c>
      <c r="J2243" s="16" t="s">
        <v>9</v>
      </c>
    </row>
    <row r="2244" spans="1:10" x14ac:dyDescent="0.3">
      <c r="A2244" s="11" t="s">
        <v>2253</v>
      </c>
      <c r="B2244" s="12">
        <v>15.6</v>
      </c>
      <c r="C2244" s="12" t="str" cm="1">
        <f t="array" ref="C2244">_xlfn.IFS(Medical_Examinations!$B2244&gt;=30,"Obesity",Medical_Examinations!$B2244&gt;=25,"Overweight",Medical_Examinations!$B2244&gt;=18.5,"Normal Weight",TRUE,"Underweight")</f>
        <v>Underweight</v>
      </c>
      <c r="D2244" s="12">
        <v>4.12</v>
      </c>
      <c r="E2244" s="12" t="str" cm="1">
        <f t="array" ref="E2244">_xlfn.IFS(Medical_Examinations!$D2244&gt;6.5,"Diabetes",Medical_Examinations!$D2244&gt;5.7,"Prediabetes",TRUE,"Normal")</f>
        <v>Normal</v>
      </c>
      <c r="F2244" s="12" t="s">
        <v>10</v>
      </c>
      <c r="G2244" s="12" t="s">
        <v>9</v>
      </c>
      <c r="H2244" s="12" t="s">
        <v>9</v>
      </c>
      <c r="I2244" s="12">
        <v>1</v>
      </c>
      <c r="J2244" s="13" t="s">
        <v>9</v>
      </c>
    </row>
    <row r="2245" spans="1:10" x14ac:dyDescent="0.3">
      <c r="A2245" s="14" t="s">
        <v>2254</v>
      </c>
      <c r="B2245" s="15">
        <v>24.39</v>
      </c>
      <c r="C2245" s="15" t="str" cm="1">
        <f t="array" ref="C2245">_xlfn.IFS(Medical_Examinations!$B2245&gt;=30,"Obesity",Medical_Examinations!$B2245&gt;=25,"Overweight",Medical_Examinations!$B2245&gt;=18.5,"Normal Weight",TRUE,"Underweight")</f>
        <v>Normal Weight</v>
      </c>
      <c r="D2245" s="15">
        <v>6.24</v>
      </c>
      <c r="E2245" s="15" t="str" cm="1">
        <f t="array" ref="E2245">_xlfn.IFS(Medical_Examinations!$D2245&gt;6.5,"Diabetes",Medical_Examinations!$D2245&gt;5.7,"Prediabetes",TRUE,"Normal")</f>
        <v>Prediabetes</v>
      </c>
      <c r="F2245" s="15" t="s">
        <v>9</v>
      </c>
      <c r="G2245" s="15" t="s">
        <v>9</v>
      </c>
      <c r="H2245" s="15" t="s">
        <v>9</v>
      </c>
      <c r="I2245" s="15">
        <v>1</v>
      </c>
      <c r="J2245" s="16" t="s">
        <v>9</v>
      </c>
    </row>
    <row r="2246" spans="1:10" x14ac:dyDescent="0.3">
      <c r="A2246" s="11" t="s">
        <v>2255</v>
      </c>
      <c r="B2246" s="12">
        <v>24.75</v>
      </c>
      <c r="C2246" s="12" t="str" cm="1">
        <f t="array" ref="C2246">_xlfn.IFS(Medical_Examinations!$B2246&gt;=30,"Obesity",Medical_Examinations!$B2246&gt;=25,"Overweight",Medical_Examinations!$B2246&gt;=18.5,"Normal Weight",TRUE,"Underweight")</f>
        <v>Normal Weight</v>
      </c>
      <c r="D2246" s="12">
        <v>4.83</v>
      </c>
      <c r="E2246" s="12" t="str" cm="1">
        <f t="array" ref="E2246">_xlfn.IFS(Medical_Examinations!$D2246&gt;6.5,"Diabetes",Medical_Examinations!$D2246&gt;5.7,"Prediabetes",TRUE,"Normal")</f>
        <v>Normal</v>
      </c>
      <c r="F2246" s="12" t="s">
        <v>9</v>
      </c>
      <c r="G2246" s="12" t="s">
        <v>9</v>
      </c>
      <c r="H2246" s="12" t="s">
        <v>9</v>
      </c>
      <c r="I2246" s="12">
        <v>0</v>
      </c>
      <c r="J2246" s="13" t="s">
        <v>9</v>
      </c>
    </row>
    <row r="2247" spans="1:10" x14ac:dyDescent="0.3">
      <c r="A2247" s="14" t="s">
        <v>2256</v>
      </c>
      <c r="B2247" s="15">
        <v>20.88</v>
      </c>
      <c r="C2247" s="15" t="str" cm="1">
        <f t="array" ref="C2247">_xlfn.IFS(Medical_Examinations!$B2247&gt;=30,"Obesity",Medical_Examinations!$B2247&gt;=25,"Overweight",Medical_Examinations!$B2247&gt;=18.5,"Normal Weight",TRUE,"Underweight")</f>
        <v>Normal Weight</v>
      </c>
      <c r="D2247" s="15">
        <v>7.4</v>
      </c>
      <c r="E2247" s="15" t="str" cm="1">
        <f t="array" ref="E2247">_xlfn.IFS(Medical_Examinations!$D2247&gt;6.5,"Diabetes",Medical_Examinations!$D2247&gt;5.7,"Prediabetes",TRUE,"Normal")</f>
        <v>Diabetes</v>
      </c>
      <c r="F2247" s="15" t="s">
        <v>9</v>
      </c>
      <c r="G2247" s="15" t="s">
        <v>9</v>
      </c>
      <c r="H2247" s="15" t="s">
        <v>9</v>
      </c>
      <c r="I2247" s="15">
        <v>0</v>
      </c>
      <c r="J2247" s="16" t="s">
        <v>9</v>
      </c>
    </row>
    <row r="2248" spans="1:10" x14ac:dyDescent="0.3">
      <c r="A2248" s="11" t="s">
        <v>2257</v>
      </c>
      <c r="B2248" s="12">
        <v>20.43</v>
      </c>
      <c r="C2248" s="12" t="str" cm="1">
        <f t="array" ref="C2248">_xlfn.IFS(Medical_Examinations!$B2248&gt;=30,"Obesity",Medical_Examinations!$B2248&gt;=25,"Overweight",Medical_Examinations!$B2248&gt;=18.5,"Normal Weight",TRUE,"Underweight")</f>
        <v>Normal Weight</v>
      </c>
      <c r="D2248" s="12">
        <v>4.54</v>
      </c>
      <c r="E2248" s="12" t="str" cm="1">
        <f t="array" ref="E2248">_xlfn.IFS(Medical_Examinations!$D2248&gt;6.5,"Diabetes",Medical_Examinations!$D2248&gt;5.7,"Prediabetes",TRUE,"Normal")</f>
        <v>Normal</v>
      </c>
      <c r="F2248" s="12" t="s">
        <v>9</v>
      </c>
      <c r="G2248" s="12" t="s">
        <v>9</v>
      </c>
      <c r="H2248" s="12" t="s">
        <v>9</v>
      </c>
      <c r="I2248" s="12">
        <v>0</v>
      </c>
      <c r="J2248" s="13" t="s">
        <v>9</v>
      </c>
    </row>
    <row r="2249" spans="1:10" x14ac:dyDescent="0.3">
      <c r="A2249" s="14" t="s">
        <v>2258</v>
      </c>
      <c r="B2249" s="15">
        <v>15.18</v>
      </c>
      <c r="C2249" s="15" t="str" cm="1">
        <f t="array" ref="C2249">_xlfn.IFS(Medical_Examinations!$B2249&gt;=30,"Obesity",Medical_Examinations!$B2249&gt;=25,"Overweight",Medical_Examinations!$B2249&gt;=18.5,"Normal Weight",TRUE,"Underweight")</f>
        <v>Underweight</v>
      </c>
      <c r="D2249" s="15">
        <v>11.11</v>
      </c>
      <c r="E2249" s="15" t="str" cm="1">
        <f t="array" ref="E2249">_xlfn.IFS(Medical_Examinations!$D2249&gt;6.5,"Diabetes",Medical_Examinations!$D2249&gt;5.7,"Prediabetes",TRUE,"Normal")</f>
        <v>Diabetes</v>
      </c>
      <c r="F2249" s="15" t="s">
        <v>9</v>
      </c>
      <c r="G2249" s="15" t="s">
        <v>9</v>
      </c>
      <c r="H2249" s="15" t="s">
        <v>9</v>
      </c>
      <c r="I2249" s="15">
        <v>0</v>
      </c>
      <c r="J2249" s="16" t="s">
        <v>9</v>
      </c>
    </row>
    <row r="2250" spans="1:10" x14ac:dyDescent="0.3">
      <c r="A2250" s="11" t="s">
        <v>2259</v>
      </c>
      <c r="B2250" s="12">
        <v>15.12</v>
      </c>
      <c r="C2250" s="12" t="str" cm="1">
        <f t="array" ref="C2250">_xlfn.IFS(Medical_Examinations!$B2250&gt;=30,"Obesity",Medical_Examinations!$B2250&gt;=25,"Overweight",Medical_Examinations!$B2250&gt;=18.5,"Normal Weight",TRUE,"Underweight")</f>
        <v>Underweight</v>
      </c>
      <c r="D2250" s="12">
        <v>4.03</v>
      </c>
      <c r="E2250" s="12" t="str" cm="1">
        <f t="array" ref="E2250">_xlfn.IFS(Medical_Examinations!$D2250&gt;6.5,"Diabetes",Medical_Examinations!$D2250&gt;5.7,"Prediabetes",TRUE,"Normal")</f>
        <v>Normal</v>
      </c>
      <c r="F2250" s="12" t="s">
        <v>10</v>
      </c>
      <c r="G2250" s="12" t="s">
        <v>9</v>
      </c>
      <c r="H2250" s="12" t="s">
        <v>9</v>
      </c>
      <c r="I2250" s="12">
        <v>0</v>
      </c>
      <c r="J2250" s="13" t="s">
        <v>9</v>
      </c>
    </row>
    <row r="2251" spans="1:10" x14ac:dyDescent="0.3">
      <c r="A2251" s="14" t="s">
        <v>2260</v>
      </c>
      <c r="B2251" s="15">
        <v>23.88</v>
      </c>
      <c r="C2251" s="15" t="str" cm="1">
        <f t="array" ref="C2251">_xlfn.IFS(Medical_Examinations!$B2251&gt;=30,"Obesity",Medical_Examinations!$B2251&gt;=25,"Overweight",Medical_Examinations!$B2251&gt;=18.5,"Normal Weight",TRUE,"Underweight")</f>
        <v>Normal Weight</v>
      </c>
      <c r="D2251" s="15">
        <v>4.51</v>
      </c>
      <c r="E2251" s="15" t="str" cm="1">
        <f t="array" ref="E2251">_xlfn.IFS(Medical_Examinations!$D2251&gt;6.5,"Diabetes",Medical_Examinations!$D2251&gt;5.7,"Prediabetes",TRUE,"Normal")</f>
        <v>Normal</v>
      </c>
      <c r="F2251" s="15" t="s">
        <v>9</v>
      </c>
      <c r="G2251" s="15" t="s">
        <v>9</v>
      </c>
      <c r="H2251" s="15" t="s">
        <v>9</v>
      </c>
      <c r="I2251" s="15">
        <v>1</v>
      </c>
      <c r="J2251" s="16" t="s">
        <v>9</v>
      </c>
    </row>
    <row r="2252" spans="1:10" x14ac:dyDescent="0.3">
      <c r="A2252" s="11" t="s">
        <v>2261</v>
      </c>
      <c r="B2252" s="12">
        <v>16.13</v>
      </c>
      <c r="C2252" s="12" t="str" cm="1">
        <f t="array" ref="C2252">_xlfn.IFS(Medical_Examinations!$B2252&gt;=30,"Obesity",Medical_Examinations!$B2252&gt;=25,"Overweight",Medical_Examinations!$B2252&gt;=18.5,"Normal Weight",TRUE,"Underweight")</f>
        <v>Underweight</v>
      </c>
      <c r="D2252" s="12">
        <v>5.56</v>
      </c>
      <c r="E2252" s="12" t="str" cm="1">
        <f t="array" ref="E2252">_xlfn.IFS(Medical_Examinations!$D2252&gt;6.5,"Diabetes",Medical_Examinations!$D2252&gt;5.7,"Prediabetes",TRUE,"Normal")</f>
        <v>Normal</v>
      </c>
      <c r="F2252" s="12" t="s">
        <v>9</v>
      </c>
      <c r="G2252" s="12" t="s">
        <v>10</v>
      </c>
      <c r="H2252" s="12" t="s">
        <v>9</v>
      </c>
      <c r="I2252" s="12">
        <v>1</v>
      </c>
      <c r="J2252" s="13" t="s">
        <v>9</v>
      </c>
    </row>
    <row r="2253" spans="1:10" x14ac:dyDescent="0.3">
      <c r="A2253" s="14" t="s">
        <v>2262</v>
      </c>
      <c r="B2253" s="15">
        <v>24.09</v>
      </c>
      <c r="C2253" s="15" t="str" cm="1">
        <f t="array" ref="C2253">_xlfn.IFS(Medical_Examinations!$B2253&gt;=30,"Obesity",Medical_Examinations!$B2253&gt;=25,"Overweight",Medical_Examinations!$B2253&gt;=18.5,"Normal Weight",TRUE,"Underweight")</f>
        <v>Normal Weight</v>
      </c>
      <c r="D2253" s="15">
        <v>4.0999999999999996</v>
      </c>
      <c r="E2253" s="15" t="str" cm="1">
        <f t="array" ref="E2253">_xlfn.IFS(Medical_Examinations!$D2253&gt;6.5,"Diabetes",Medical_Examinations!$D2253&gt;5.7,"Prediabetes",TRUE,"Normal")</f>
        <v>Normal</v>
      </c>
      <c r="F2253" s="15" t="s">
        <v>9</v>
      </c>
      <c r="G2253" s="15" t="s">
        <v>10</v>
      </c>
      <c r="H2253" s="15" t="s">
        <v>9</v>
      </c>
      <c r="I2253" s="15">
        <v>1</v>
      </c>
      <c r="J2253" s="16" t="s">
        <v>9</v>
      </c>
    </row>
    <row r="2254" spans="1:10" x14ac:dyDescent="0.3">
      <c r="A2254" s="11" t="s">
        <v>2263</v>
      </c>
      <c r="B2254" s="12">
        <v>19.43</v>
      </c>
      <c r="C2254" s="12" t="str" cm="1">
        <f t="array" ref="C2254">_xlfn.IFS(Medical_Examinations!$B2254&gt;=30,"Obesity",Medical_Examinations!$B2254&gt;=25,"Overweight",Medical_Examinations!$B2254&gt;=18.5,"Normal Weight",TRUE,"Underweight")</f>
        <v>Normal Weight</v>
      </c>
      <c r="D2254" s="12">
        <v>5.85</v>
      </c>
      <c r="E2254" s="12" t="str" cm="1">
        <f t="array" ref="E2254">_xlfn.IFS(Medical_Examinations!$D2254&gt;6.5,"Diabetes",Medical_Examinations!$D2254&gt;5.7,"Prediabetes",TRUE,"Normal")</f>
        <v>Prediabetes</v>
      </c>
      <c r="F2254" s="12" t="s">
        <v>9</v>
      </c>
      <c r="G2254" s="12" t="s">
        <v>10</v>
      </c>
      <c r="H2254" s="12" t="s">
        <v>9</v>
      </c>
      <c r="I2254" s="12">
        <v>1</v>
      </c>
      <c r="J2254" s="13" t="s">
        <v>9</v>
      </c>
    </row>
    <row r="2255" spans="1:10" x14ac:dyDescent="0.3">
      <c r="A2255" s="14" t="s">
        <v>2264</v>
      </c>
      <c r="B2255" s="15">
        <v>15.22</v>
      </c>
      <c r="C2255" s="15" t="str" cm="1">
        <f t="array" ref="C2255">_xlfn.IFS(Medical_Examinations!$B2255&gt;=30,"Obesity",Medical_Examinations!$B2255&gt;=25,"Overweight",Medical_Examinations!$B2255&gt;=18.5,"Normal Weight",TRUE,"Underweight")</f>
        <v>Underweight</v>
      </c>
      <c r="D2255" s="15">
        <v>4.92</v>
      </c>
      <c r="E2255" s="15" t="str" cm="1">
        <f t="array" ref="E2255">_xlfn.IFS(Medical_Examinations!$D2255&gt;6.5,"Diabetes",Medical_Examinations!$D2255&gt;5.7,"Prediabetes",TRUE,"Normal")</f>
        <v>Normal</v>
      </c>
      <c r="F2255" s="15" t="s">
        <v>10</v>
      </c>
      <c r="G2255" s="15" t="s">
        <v>9</v>
      </c>
      <c r="H2255" s="15" t="s">
        <v>19</v>
      </c>
      <c r="I2255" s="15">
        <v>1</v>
      </c>
      <c r="J2255" s="16" t="s">
        <v>9</v>
      </c>
    </row>
    <row r="2256" spans="1:10" x14ac:dyDescent="0.3">
      <c r="A2256" s="11" t="s">
        <v>2265</v>
      </c>
      <c r="B2256" s="12">
        <v>20.72</v>
      </c>
      <c r="C2256" s="12" t="str" cm="1">
        <f t="array" ref="C2256">_xlfn.IFS(Medical_Examinations!$B2256&gt;=30,"Obesity",Medical_Examinations!$B2256&gt;=25,"Overweight",Medical_Examinations!$B2256&gt;=18.5,"Normal Weight",TRUE,"Underweight")</f>
        <v>Normal Weight</v>
      </c>
      <c r="D2256" s="12">
        <v>9.4600000000000009</v>
      </c>
      <c r="E2256" s="12" t="str" cm="1">
        <f t="array" ref="E2256">_xlfn.IFS(Medical_Examinations!$D2256&gt;6.5,"Diabetes",Medical_Examinations!$D2256&gt;5.7,"Prediabetes",TRUE,"Normal")</f>
        <v>Diabetes</v>
      </c>
      <c r="F2256" s="12" t="s">
        <v>9</v>
      </c>
      <c r="G2256" s="12" t="s">
        <v>9</v>
      </c>
      <c r="H2256" s="12" t="s">
        <v>9</v>
      </c>
      <c r="I2256" s="12">
        <v>0</v>
      </c>
      <c r="J2256" s="13" t="s">
        <v>9</v>
      </c>
    </row>
    <row r="2257" spans="1:10" x14ac:dyDescent="0.3">
      <c r="A2257" s="14" t="s">
        <v>2266</v>
      </c>
      <c r="B2257" s="15">
        <v>35.4</v>
      </c>
      <c r="C2257" s="15" t="str" cm="1">
        <f t="array" ref="C2257">_xlfn.IFS(Medical_Examinations!$B2257&gt;=30,"Obesity",Medical_Examinations!$B2257&gt;=25,"Overweight",Medical_Examinations!$B2257&gt;=18.5,"Normal Weight",TRUE,"Underweight")</f>
        <v>Obesity</v>
      </c>
      <c r="D2257" s="15">
        <v>5.94</v>
      </c>
      <c r="E2257" s="15" t="str" cm="1">
        <f t="array" ref="E2257">_xlfn.IFS(Medical_Examinations!$D2257&gt;6.5,"Diabetes",Medical_Examinations!$D2257&gt;5.7,"Prediabetes",TRUE,"Normal")</f>
        <v>Prediabetes</v>
      </c>
      <c r="F2257" s="15" t="s">
        <v>9</v>
      </c>
      <c r="G2257" s="15" t="s">
        <v>9</v>
      </c>
      <c r="H2257" s="15" t="s">
        <v>19</v>
      </c>
      <c r="I2257" s="15">
        <v>1</v>
      </c>
      <c r="J2257" s="16" t="s">
        <v>9</v>
      </c>
    </row>
    <row r="2258" spans="1:10" x14ac:dyDescent="0.3">
      <c r="A2258" s="11" t="s">
        <v>2267</v>
      </c>
      <c r="B2258" s="12">
        <v>34.4</v>
      </c>
      <c r="C2258" s="12" t="str" cm="1">
        <f t="array" ref="C2258">_xlfn.IFS(Medical_Examinations!$B2258&gt;=30,"Obesity",Medical_Examinations!$B2258&gt;=25,"Overweight",Medical_Examinations!$B2258&gt;=18.5,"Normal Weight",TRUE,"Underweight")</f>
        <v>Obesity</v>
      </c>
      <c r="D2258" s="12">
        <v>5.7</v>
      </c>
      <c r="E2258" s="12" t="str" cm="1">
        <f t="array" ref="E2258">_xlfn.IFS(Medical_Examinations!$D2258&gt;6.5,"Diabetes",Medical_Examinations!$D2258&gt;5.7,"Prediabetes",TRUE,"Normal")</f>
        <v>Normal</v>
      </c>
      <c r="F2258" s="12" t="s">
        <v>9</v>
      </c>
      <c r="G2258" s="12" t="s">
        <v>9</v>
      </c>
      <c r="H2258" s="12" t="s">
        <v>19</v>
      </c>
      <c r="I2258" s="12">
        <v>1</v>
      </c>
      <c r="J2258" s="13" t="s">
        <v>9</v>
      </c>
    </row>
    <row r="2259" spans="1:10" x14ac:dyDescent="0.3">
      <c r="A2259" s="14" t="s">
        <v>2268</v>
      </c>
      <c r="B2259" s="15">
        <v>34.1</v>
      </c>
      <c r="C2259" s="15" t="str" cm="1">
        <f t="array" ref="C2259">_xlfn.IFS(Medical_Examinations!$B2259&gt;=30,"Obesity",Medical_Examinations!$B2259&gt;=25,"Overweight",Medical_Examinations!$B2259&gt;=18.5,"Normal Weight",TRUE,"Underweight")</f>
        <v>Obesity</v>
      </c>
      <c r="D2259" s="15">
        <v>4.13</v>
      </c>
      <c r="E2259" s="15" t="str" cm="1">
        <f t="array" ref="E2259">_xlfn.IFS(Medical_Examinations!$D2259&gt;6.5,"Diabetes",Medical_Examinations!$D2259&gt;5.7,"Prediabetes",TRUE,"Normal")</f>
        <v>Normal</v>
      </c>
      <c r="F2259" s="15" t="s">
        <v>9</v>
      </c>
      <c r="G2259" s="15" t="s">
        <v>9</v>
      </c>
      <c r="H2259" s="15" t="s">
        <v>19</v>
      </c>
      <c r="I2259" s="15">
        <v>1</v>
      </c>
      <c r="J2259" s="16" t="s">
        <v>9</v>
      </c>
    </row>
    <row r="2260" spans="1:10" x14ac:dyDescent="0.3">
      <c r="A2260" s="11" t="s">
        <v>2269</v>
      </c>
      <c r="B2260" s="12">
        <v>30.4</v>
      </c>
      <c r="C2260" s="12" t="str" cm="1">
        <f t="array" ref="C2260">_xlfn.IFS(Medical_Examinations!$B2260&gt;=30,"Obesity",Medical_Examinations!$B2260&gt;=25,"Overweight",Medical_Examinations!$B2260&gt;=18.5,"Normal Weight",TRUE,"Underweight")</f>
        <v>Obesity</v>
      </c>
      <c r="D2260" s="12">
        <v>4.7699999999999996</v>
      </c>
      <c r="E2260" s="12" t="str" cm="1">
        <f t="array" ref="E2260">_xlfn.IFS(Medical_Examinations!$D2260&gt;6.5,"Diabetes",Medical_Examinations!$D2260&gt;5.7,"Prediabetes",TRUE,"Normal")</f>
        <v>Normal</v>
      </c>
      <c r="F2260" s="12" t="s">
        <v>9</v>
      </c>
      <c r="G2260" s="12" t="s">
        <v>9</v>
      </c>
      <c r="H2260" s="12" t="s">
        <v>19</v>
      </c>
      <c r="I2260" s="12">
        <v>1</v>
      </c>
      <c r="J2260" s="13" t="s">
        <v>9</v>
      </c>
    </row>
    <row r="2261" spans="1:10" x14ac:dyDescent="0.3">
      <c r="A2261" s="14" t="s">
        <v>2270</v>
      </c>
      <c r="B2261" s="15">
        <v>28.7</v>
      </c>
      <c r="C2261" s="15" t="str" cm="1">
        <f t="array" ref="C2261">_xlfn.IFS(Medical_Examinations!$B2261&gt;=30,"Obesity",Medical_Examinations!$B2261&gt;=25,"Overweight",Medical_Examinations!$B2261&gt;=18.5,"Normal Weight",TRUE,"Underweight")</f>
        <v>Overweight</v>
      </c>
      <c r="D2261" s="15">
        <v>4.99</v>
      </c>
      <c r="E2261" s="15" t="str" cm="1">
        <f t="array" ref="E2261">_xlfn.IFS(Medical_Examinations!$D2261&gt;6.5,"Diabetes",Medical_Examinations!$D2261&gt;5.7,"Prediabetes",TRUE,"Normal")</f>
        <v>Normal</v>
      </c>
      <c r="F2261" s="15" t="s">
        <v>9</v>
      </c>
      <c r="G2261" s="15" t="s">
        <v>9</v>
      </c>
      <c r="H2261" s="15" t="s">
        <v>19</v>
      </c>
      <c r="I2261" s="15">
        <v>1</v>
      </c>
      <c r="J2261" s="16" t="s">
        <v>9</v>
      </c>
    </row>
    <row r="2262" spans="1:10" x14ac:dyDescent="0.3">
      <c r="A2262" s="11" t="s">
        <v>2271</v>
      </c>
      <c r="B2262" s="12">
        <v>17.440000000000001</v>
      </c>
      <c r="C2262" s="12" t="str" cm="1">
        <f t="array" ref="C2262">_xlfn.IFS(Medical_Examinations!$B2262&gt;=30,"Obesity",Medical_Examinations!$B2262&gt;=25,"Overweight",Medical_Examinations!$B2262&gt;=18.5,"Normal Weight",TRUE,"Underweight")</f>
        <v>Underweight</v>
      </c>
      <c r="D2262" s="12">
        <v>4.42</v>
      </c>
      <c r="E2262" s="12" t="str" cm="1">
        <f t="array" ref="E2262">_xlfn.IFS(Medical_Examinations!$D2262&gt;6.5,"Diabetes",Medical_Examinations!$D2262&gt;5.7,"Prediabetes",TRUE,"Normal")</f>
        <v>Normal</v>
      </c>
      <c r="F2262" s="12" t="s">
        <v>10</v>
      </c>
      <c r="G2262" s="12" t="s">
        <v>9</v>
      </c>
      <c r="H2262" s="12" t="s">
        <v>19</v>
      </c>
      <c r="I2262" s="12">
        <v>1</v>
      </c>
      <c r="J2262" s="13" t="s">
        <v>9</v>
      </c>
    </row>
    <row r="2263" spans="1:10" x14ac:dyDescent="0.3">
      <c r="A2263" s="14" t="s">
        <v>2272</v>
      </c>
      <c r="B2263" s="15">
        <v>27.6</v>
      </c>
      <c r="C2263" s="15" t="str" cm="1">
        <f t="array" ref="C2263">_xlfn.IFS(Medical_Examinations!$B2263&gt;=30,"Obesity",Medical_Examinations!$B2263&gt;=25,"Overweight",Medical_Examinations!$B2263&gt;=18.5,"Normal Weight",TRUE,"Underweight")</f>
        <v>Overweight</v>
      </c>
      <c r="D2263" s="15">
        <v>4.01</v>
      </c>
      <c r="E2263" s="15" t="str" cm="1">
        <f t="array" ref="E2263">_xlfn.IFS(Medical_Examinations!$D2263&gt;6.5,"Diabetes",Medical_Examinations!$D2263&gt;5.7,"Prediabetes",TRUE,"Normal")</f>
        <v>Normal</v>
      </c>
      <c r="F2263" s="15" t="s">
        <v>9</v>
      </c>
      <c r="G2263" s="15" t="s">
        <v>9</v>
      </c>
      <c r="H2263" s="15" t="s">
        <v>19</v>
      </c>
      <c r="I2263" s="15">
        <v>1</v>
      </c>
      <c r="J2263" s="16" t="s">
        <v>9</v>
      </c>
    </row>
    <row r="2264" spans="1:10" x14ac:dyDescent="0.3">
      <c r="A2264" s="11" t="s">
        <v>2273</v>
      </c>
      <c r="B2264" s="12">
        <v>20.7</v>
      </c>
      <c r="C2264" s="12" t="str" cm="1">
        <f t="array" ref="C2264">_xlfn.IFS(Medical_Examinations!$B2264&gt;=30,"Obesity",Medical_Examinations!$B2264&gt;=25,"Overweight",Medical_Examinations!$B2264&gt;=18.5,"Normal Weight",TRUE,"Underweight")</f>
        <v>Normal Weight</v>
      </c>
      <c r="D2264" s="12">
        <v>4.49</v>
      </c>
      <c r="E2264" s="12" t="str" cm="1">
        <f t="array" ref="E2264">_xlfn.IFS(Medical_Examinations!$D2264&gt;6.5,"Diabetes",Medical_Examinations!$D2264&gt;5.7,"Prediabetes",TRUE,"Normal")</f>
        <v>Normal</v>
      </c>
      <c r="F2264" s="12" t="s">
        <v>9</v>
      </c>
      <c r="G2264" s="12" t="s">
        <v>9</v>
      </c>
      <c r="H2264" s="12" t="s">
        <v>19</v>
      </c>
      <c r="I2264" s="12">
        <v>1</v>
      </c>
      <c r="J2264" s="13" t="s">
        <v>9</v>
      </c>
    </row>
    <row r="2265" spans="1:10" x14ac:dyDescent="0.3">
      <c r="A2265" s="14" t="s">
        <v>2274</v>
      </c>
      <c r="B2265" s="15">
        <v>20.3</v>
      </c>
      <c r="C2265" s="15" t="str" cm="1">
        <f t="array" ref="C2265">_xlfn.IFS(Medical_Examinations!$B2265&gt;=30,"Obesity",Medical_Examinations!$B2265&gt;=25,"Overweight",Medical_Examinations!$B2265&gt;=18.5,"Normal Weight",TRUE,"Underweight")</f>
        <v>Normal Weight</v>
      </c>
      <c r="D2265" s="15">
        <v>6.37</v>
      </c>
      <c r="E2265" s="15" t="str" cm="1">
        <f t="array" ref="E2265">_xlfn.IFS(Medical_Examinations!$D2265&gt;6.5,"Diabetes",Medical_Examinations!$D2265&gt;5.7,"Prediabetes",TRUE,"Normal")</f>
        <v>Prediabetes</v>
      </c>
      <c r="F2265" s="15" t="s">
        <v>9</v>
      </c>
      <c r="G2265" s="15" t="s">
        <v>9</v>
      </c>
      <c r="H2265" s="15" t="s">
        <v>19</v>
      </c>
      <c r="I2265" s="15">
        <v>1</v>
      </c>
      <c r="J2265" s="16" t="s">
        <v>9</v>
      </c>
    </row>
    <row r="2266" spans="1:10" x14ac:dyDescent="0.3">
      <c r="A2266" s="11" t="s">
        <v>2275</v>
      </c>
      <c r="B2266" s="12">
        <v>19.8</v>
      </c>
      <c r="C2266" s="12" t="str" cm="1">
        <f t="array" ref="C2266">_xlfn.IFS(Medical_Examinations!$B2266&gt;=30,"Obesity",Medical_Examinations!$B2266&gt;=25,"Overweight",Medical_Examinations!$B2266&gt;=18.5,"Normal Weight",TRUE,"Underweight")</f>
        <v>Normal Weight</v>
      </c>
      <c r="D2266" s="12">
        <v>5.12</v>
      </c>
      <c r="E2266" s="12" t="str" cm="1">
        <f t="array" ref="E2266">_xlfn.IFS(Medical_Examinations!$D2266&gt;6.5,"Diabetes",Medical_Examinations!$D2266&gt;5.7,"Prediabetes",TRUE,"Normal")</f>
        <v>Normal</v>
      </c>
      <c r="F2266" s="12" t="s">
        <v>9</v>
      </c>
      <c r="G2266" s="12" t="s">
        <v>9</v>
      </c>
      <c r="H2266" s="12" t="s">
        <v>19</v>
      </c>
      <c r="I2266" s="12">
        <v>1</v>
      </c>
      <c r="J2266" s="13" t="s">
        <v>9</v>
      </c>
    </row>
    <row r="2267" spans="1:10" x14ac:dyDescent="0.3">
      <c r="A2267" s="14" t="s">
        <v>2276</v>
      </c>
      <c r="B2267" s="15">
        <v>21.87</v>
      </c>
      <c r="C2267" s="15" t="str" cm="1">
        <f t="array" ref="C2267">_xlfn.IFS(Medical_Examinations!$B2267&gt;=30,"Obesity",Medical_Examinations!$B2267&gt;=25,"Overweight",Medical_Examinations!$B2267&gt;=18.5,"Normal Weight",TRUE,"Underweight")</f>
        <v>Normal Weight</v>
      </c>
      <c r="D2267" s="15">
        <v>8.59</v>
      </c>
      <c r="E2267" s="15" t="str" cm="1">
        <f t="array" ref="E2267">_xlfn.IFS(Medical_Examinations!$D2267&gt;6.5,"Diabetes",Medical_Examinations!$D2267&gt;5.7,"Prediabetes",TRUE,"Normal")</f>
        <v>Diabetes</v>
      </c>
      <c r="F2267" s="15" t="s">
        <v>9</v>
      </c>
      <c r="G2267" s="15" t="s">
        <v>9</v>
      </c>
      <c r="H2267" s="15" t="s">
        <v>9</v>
      </c>
      <c r="I2267" s="15">
        <v>0</v>
      </c>
      <c r="J2267" s="16" t="s">
        <v>9</v>
      </c>
    </row>
    <row r="2268" spans="1:10" x14ac:dyDescent="0.3">
      <c r="A2268" s="11" t="s">
        <v>2277</v>
      </c>
      <c r="B2268" s="12">
        <v>16.600000000000001</v>
      </c>
      <c r="C2268" s="12" t="str" cm="1">
        <f t="array" ref="C2268">_xlfn.IFS(Medical_Examinations!$B2268&gt;=30,"Obesity",Medical_Examinations!$B2268&gt;=25,"Overweight",Medical_Examinations!$B2268&gt;=18.5,"Normal Weight",TRUE,"Underweight")</f>
        <v>Underweight</v>
      </c>
      <c r="D2268" s="12">
        <v>5.87</v>
      </c>
      <c r="E2268" s="12" t="str" cm="1">
        <f t="array" ref="E2268">_xlfn.IFS(Medical_Examinations!$D2268&gt;6.5,"Diabetes",Medical_Examinations!$D2268&gt;5.7,"Prediabetes",TRUE,"Normal")</f>
        <v>Prediabetes</v>
      </c>
      <c r="F2268" s="12" t="s">
        <v>9</v>
      </c>
      <c r="G2268" s="12" t="s">
        <v>9</v>
      </c>
      <c r="H2268" s="12" t="s">
        <v>9</v>
      </c>
      <c r="I2268" s="12">
        <v>1</v>
      </c>
      <c r="J2268" s="13" t="s">
        <v>9</v>
      </c>
    </row>
    <row r="2269" spans="1:10" x14ac:dyDescent="0.3">
      <c r="A2269" s="14" t="s">
        <v>2278</v>
      </c>
      <c r="B2269" s="15">
        <v>21.98</v>
      </c>
      <c r="C2269" s="15" t="str" cm="1">
        <f t="array" ref="C2269">_xlfn.IFS(Medical_Examinations!$B2269&gt;=30,"Obesity",Medical_Examinations!$B2269&gt;=25,"Overweight",Medical_Examinations!$B2269&gt;=18.5,"Normal Weight",TRUE,"Underweight")</f>
        <v>Normal Weight</v>
      </c>
      <c r="D2269" s="15">
        <v>7.03</v>
      </c>
      <c r="E2269" s="15" t="str" cm="1">
        <f t="array" ref="E2269">_xlfn.IFS(Medical_Examinations!$D2269&gt;6.5,"Diabetes",Medical_Examinations!$D2269&gt;5.7,"Prediabetes",TRUE,"Normal")</f>
        <v>Diabetes</v>
      </c>
      <c r="F2269" s="15" t="s">
        <v>9</v>
      </c>
      <c r="G2269" s="15" t="s">
        <v>9</v>
      </c>
      <c r="H2269" s="15" t="s">
        <v>9</v>
      </c>
      <c r="I2269" s="15">
        <v>0</v>
      </c>
      <c r="J2269" s="16" t="s">
        <v>9</v>
      </c>
    </row>
    <row r="2270" spans="1:10" x14ac:dyDescent="0.3">
      <c r="A2270" s="11" t="s">
        <v>2279</v>
      </c>
      <c r="B2270" s="12">
        <v>19.7</v>
      </c>
      <c r="C2270" s="12" t="str" cm="1">
        <f t="array" ref="C2270">_xlfn.IFS(Medical_Examinations!$B2270&gt;=30,"Obesity",Medical_Examinations!$B2270&gt;=25,"Overweight",Medical_Examinations!$B2270&gt;=18.5,"Normal Weight",TRUE,"Underweight")</f>
        <v>Normal Weight</v>
      </c>
      <c r="D2270" s="12">
        <v>5.51</v>
      </c>
      <c r="E2270" s="12" t="str" cm="1">
        <f t="array" ref="E2270">_xlfn.IFS(Medical_Examinations!$D2270&gt;6.5,"Diabetes",Medical_Examinations!$D2270&gt;5.7,"Prediabetes",TRUE,"Normal")</f>
        <v>Normal</v>
      </c>
      <c r="F2270" s="12" t="s">
        <v>9</v>
      </c>
      <c r="G2270" s="12" t="s">
        <v>9</v>
      </c>
      <c r="H2270" s="12" t="s">
        <v>9</v>
      </c>
      <c r="I2270" s="12">
        <v>1</v>
      </c>
      <c r="J2270" s="13" t="s">
        <v>9</v>
      </c>
    </row>
    <row r="2271" spans="1:10" x14ac:dyDescent="0.3">
      <c r="A2271" s="14" t="s">
        <v>2280</v>
      </c>
      <c r="B2271" s="15">
        <v>19.21</v>
      </c>
      <c r="C2271" s="15" t="str" cm="1">
        <f t="array" ref="C2271">_xlfn.IFS(Medical_Examinations!$B2271&gt;=30,"Obesity",Medical_Examinations!$B2271&gt;=25,"Overweight",Medical_Examinations!$B2271&gt;=18.5,"Normal Weight",TRUE,"Underweight")</f>
        <v>Normal Weight</v>
      </c>
      <c r="D2271" s="15">
        <v>4.76</v>
      </c>
      <c r="E2271" s="15" t="str" cm="1">
        <f t="array" ref="E2271">_xlfn.IFS(Medical_Examinations!$D2271&gt;6.5,"Diabetes",Medical_Examinations!$D2271&gt;5.7,"Prediabetes",TRUE,"Normal")</f>
        <v>Normal</v>
      </c>
      <c r="F2271" s="15" t="s">
        <v>9</v>
      </c>
      <c r="G2271" s="15" t="s">
        <v>10</v>
      </c>
      <c r="H2271" s="15" t="s">
        <v>9</v>
      </c>
      <c r="I2271" s="15">
        <v>1</v>
      </c>
      <c r="J2271" s="16" t="s">
        <v>9</v>
      </c>
    </row>
    <row r="2272" spans="1:10" x14ac:dyDescent="0.3">
      <c r="A2272" s="11" t="s">
        <v>2281</v>
      </c>
      <c r="B2272" s="12">
        <v>19.3</v>
      </c>
      <c r="C2272" s="12" t="str" cm="1">
        <f t="array" ref="C2272">_xlfn.IFS(Medical_Examinations!$B2272&gt;=30,"Obesity",Medical_Examinations!$B2272&gt;=25,"Overweight",Medical_Examinations!$B2272&gt;=18.5,"Normal Weight",TRUE,"Underweight")</f>
        <v>Normal Weight</v>
      </c>
      <c r="D2272" s="12">
        <v>4.7</v>
      </c>
      <c r="E2272" s="12" t="str" cm="1">
        <f t="array" ref="E2272">_xlfn.IFS(Medical_Examinations!$D2272&gt;6.5,"Diabetes",Medical_Examinations!$D2272&gt;5.7,"Prediabetes",TRUE,"Normal")</f>
        <v>Normal</v>
      </c>
      <c r="F2272" s="12" t="s">
        <v>9</v>
      </c>
      <c r="G2272" s="12" t="s">
        <v>10</v>
      </c>
      <c r="H2272" s="12" t="s">
        <v>9</v>
      </c>
      <c r="I2272" s="12">
        <v>1</v>
      </c>
      <c r="J2272" s="13" t="s">
        <v>9</v>
      </c>
    </row>
    <row r="2273" spans="1:10" x14ac:dyDescent="0.3">
      <c r="A2273" s="14" t="s">
        <v>2282</v>
      </c>
      <c r="B2273" s="15">
        <v>16.22</v>
      </c>
      <c r="C2273" s="15" t="str" cm="1">
        <f t="array" ref="C2273">_xlfn.IFS(Medical_Examinations!$B2273&gt;=30,"Obesity",Medical_Examinations!$B2273&gt;=25,"Overweight",Medical_Examinations!$B2273&gt;=18.5,"Normal Weight",TRUE,"Underweight")</f>
        <v>Underweight</v>
      </c>
      <c r="D2273" s="15">
        <v>6.21</v>
      </c>
      <c r="E2273" s="15" t="str" cm="1">
        <f t="array" ref="E2273">_xlfn.IFS(Medical_Examinations!$D2273&gt;6.5,"Diabetes",Medical_Examinations!$D2273&gt;5.7,"Prediabetes",TRUE,"Normal")</f>
        <v>Prediabetes</v>
      </c>
      <c r="F2273" s="15" t="s">
        <v>10</v>
      </c>
      <c r="G2273" s="15" t="s">
        <v>9</v>
      </c>
      <c r="H2273" s="15" t="s">
        <v>9</v>
      </c>
      <c r="I2273" s="15">
        <v>0</v>
      </c>
      <c r="J2273" s="16" t="s">
        <v>9</v>
      </c>
    </row>
    <row r="2274" spans="1:10" x14ac:dyDescent="0.3">
      <c r="A2274" s="11" t="s">
        <v>2283</v>
      </c>
      <c r="B2274" s="12">
        <v>17.12</v>
      </c>
      <c r="C2274" s="12" t="str" cm="1">
        <f t="array" ref="C2274">_xlfn.IFS(Medical_Examinations!$B2274&gt;=30,"Obesity",Medical_Examinations!$B2274&gt;=25,"Overweight",Medical_Examinations!$B2274&gt;=18.5,"Normal Weight",TRUE,"Underweight")</f>
        <v>Underweight</v>
      </c>
      <c r="D2274" s="12">
        <v>4.5199999999999996</v>
      </c>
      <c r="E2274" s="12" t="str" cm="1">
        <f t="array" ref="E2274">_xlfn.IFS(Medical_Examinations!$D2274&gt;6.5,"Diabetes",Medical_Examinations!$D2274&gt;5.7,"Prediabetes",TRUE,"Normal")</f>
        <v>Normal</v>
      </c>
      <c r="F2274" s="12" t="s">
        <v>9</v>
      </c>
      <c r="G2274" s="12" t="s">
        <v>10</v>
      </c>
      <c r="H2274" s="12" t="s">
        <v>9</v>
      </c>
      <c r="I2274" s="12">
        <v>1</v>
      </c>
      <c r="J2274" s="13" t="s">
        <v>9</v>
      </c>
    </row>
    <row r="2275" spans="1:10" x14ac:dyDescent="0.3">
      <c r="A2275" s="14" t="s">
        <v>2284</v>
      </c>
      <c r="B2275" s="15">
        <v>19.07</v>
      </c>
      <c r="C2275" s="15" t="str" cm="1">
        <f t="array" ref="C2275">_xlfn.IFS(Medical_Examinations!$B2275&gt;=30,"Obesity",Medical_Examinations!$B2275&gt;=25,"Overweight",Medical_Examinations!$B2275&gt;=18.5,"Normal Weight",TRUE,"Underweight")</f>
        <v>Normal Weight</v>
      </c>
      <c r="D2275" s="15">
        <v>5.45</v>
      </c>
      <c r="E2275" s="15" t="str" cm="1">
        <f t="array" ref="E2275">_xlfn.IFS(Medical_Examinations!$D2275&gt;6.5,"Diabetes",Medical_Examinations!$D2275&gt;5.7,"Prediabetes",TRUE,"Normal")</f>
        <v>Normal</v>
      </c>
      <c r="F2275" s="15" t="s">
        <v>9</v>
      </c>
      <c r="G2275" s="15" t="s">
        <v>9</v>
      </c>
      <c r="H2275" s="15" t="s">
        <v>9</v>
      </c>
      <c r="I2275" s="15">
        <v>1</v>
      </c>
      <c r="J2275" s="16" t="s">
        <v>9</v>
      </c>
    </row>
    <row r="2276" spans="1:10" x14ac:dyDescent="0.3">
      <c r="A2276" s="11" t="s">
        <v>2285</v>
      </c>
      <c r="B2276" s="12">
        <v>15.56</v>
      </c>
      <c r="C2276" s="12" t="str" cm="1">
        <f t="array" ref="C2276">_xlfn.IFS(Medical_Examinations!$B2276&gt;=30,"Obesity",Medical_Examinations!$B2276&gt;=25,"Overweight",Medical_Examinations!$B2276&gt;=18.5,"Normal Weight",TRUE,"Underweight")</f>
        <v>Underweight</v>
      </c>
      <c r="D2276" s="12">
        <v>4.42</v>
      </c>
      <c r="E2276" s="12" t="str" cm="1">
        <f t="array" ref="E2276">_xlfn.IFS(Medical_Examinations!$D2276&gt;6.5,"Diabetes",Medical_Examinations!$D2276&gt;5.7,"Prediabetes",TRUE,"Normal")</f>
        <v>Normal</v>
      </c>
      <c r="F2276" s="12" t="s">
        <v>9</v>
      </c>
      <c r="G2276" s="12" t="s">
        <v>9</v>
      </c>
      <c r="H2276" s="12" t="s">
        <v>9</v>
      </c>
      <c r="I2276" s="12">
        <v>0</v>
      </c>
      <c r="J2276" s="13" t="s">
        <v>9</v>
      </c>
    </row>
    <row r="2277" spans="1:10" x14ac:dyDescent="0.3">
      <c r="A2277" s="14" t="s">
        <v>2286</v>
      </c>
      <c r="B2277" s="15">
        <v>22.76</v>
      </c>
      <c r="C2277" s="15" t="str" cm="1">
        <f t="array" ref="C2277">_xlfn.IFS(Medical_Examinations!$B2277&gt;=30,"Obesity",Medical_Examinations!$B2277&gt;=25,"Overweight",Medical_Examinations!$B2277&gt;=18.5,"Normal Weight",TRUE,"Underweight")</f>
        <v>Normal Weight</v>
      </c>
      <c r="D2277" s="15">
        <v>9.44</v>
      </c>
      <c r="E2277" s="15" t="str" cm="1">
        <f t="array" ref="E2277">_xlfn.IFS(Medical_Examinations!$D2277&gt;6.5,"Diabetes",Medical_Examinations!$D2277&gt;5.7,"Prediabetes",TRUE,"Normal")</f>
        <v>Diabetes</v>
      </c>
      <c r="F2277" s="15" t="s">
        <v>9</v>
      </c>
      <c r="G2277" s="15" t="s">
        <v>9</v>
      </c>
      <c r="H2277" s="15" t="s">
        <v>9</v>
      </c>
      <c r="I2277" s="15">
        <v>0</v>
      </c>
      <c r="J2277" s="16" t="s">
        <v>9</v>
      </c>
    </row>
    <row r="2278" spans="1:10" x14ac:dyDescent="0.3">
      <c r="A2278" s="11" t="s">
        <v>2287</v>
      </c>
      <c r="B2278" s="12">
        <v>22.79</v>
      </c>
      <c r="C2278" s="12" t="str" cm="1">
        <f t="array" ref="C2278">_xlfn.IFS(Medical_Examinations!$B2278&gt;=30,"Obesity",Medical_Examinations!$B2278&gt;=25,"Overweight",Medical_Examinations!$B2278&gt;=18.5,"Normal Weight",TRUE,"Underweight")</f>
        <v>Normal Weight</v>
      </c>
      <c r="D2278" s="12">
        <v>6.15</v>
      </c>
      <c r="E2278" s="12" t="str" cm="1">
        <f t="array" ref="E2278">_xlfn.IFS(Medical_Examinations!$D2278&gt;6.5,"Diabetes",Medical_Examinations!$D2278&gt;5.7,"Prediabetes",TRUE,"Normal")</f>
        <v>Prediabetes</v>
      </c>
      <c r="F2278" s="12" t="s">
        <v>10</v>
      </c>
      <c r="G2278" s="12" t="s">
        <v>9</v>
      </c>
      <c r="H2278" s="12" t="s">
        <v>19</v>
      </c>
      <c r="I2278" s="12">
        <v>1</v>
      </c>
      <c r="J2278" s="13" t="s">
        <v>9</v>
      </c>
    </row>
    <row r="2279" spans="1:10" x14ac:dyDescent="0.3">
      <c r="A2279" s="14" t="s">
        <v>2288</v>
      </c>
      <c r="B2279" s="15">
        <v>17.41</v>
      </c>
      <c r="C2279" s="15" t="str" cm="1">
        <f t="array" ref="C2279">_xlfn.IFS(Medical_Examinations!$B2279&gt;=30,"Obesity",Medical_Examinations!$B2279&gt;=25,"Overweight",Medical_Examinations!$B2279&gt;=18.5,"Normal Weight",TRUE,"Underweight")</f>
        <v>Underweight</v>
      </c>
      <c r="D2279" s="15">
        <v>5.13</v>
      </c>
      <c r="E2279" s="15" t="str" cm="1">
        <f t="array" ref="E2279">_xlfn.IFS(Medical_Examinations!$D2279&gt;6.5,"Diabetes",Medical_Examinations!$D2279&gt;5.7,"Prediabetes",TRUE,"Normal")</f>
        <v>Normal</v>
      </c>
      <c r="F2279" s="15" t="s">
        <v>10</v>
      </c>
      <c r="G2279" s="15" t="s">
        <v>9</v>
      </c>
      <c r="H2279" s="15" t="s">
        <v>9</v>
      </c>
      <c r="I2279" s="15">
        <v>0</v>
      </c>
      <c r="J2279" s="16" t="s">
        <v>9</v>
      </c>
    </row>
    <row r="2280" spans="1:10" x14ac:dyDescent="0.3">
      <c r="A2280" s="11" t="s">
        <v>2289</v>
      </c>
      <c r="B2280" s="12">
        <v>19.32</v>
      </c>
      <c r="C2280" s="12" t="str" cm="1">
        <f t="array" ref="C2280">_xlfn.IFS(Medical_Examinations!$B2280&gt;=30,"Obesity",Medical_Examinations!$B2280&gt;=25,"Overweight",Medical_Examinations!$B2280&gt;=18.5,"Normal Weight",TRUE,"Underweight")</f>
        <v>Normal Weight</v>
      </c>
      <c r="D2280" s="12">
        <v>4.96</v>
      </c>
      <c r="E2280" s="12" t="str" cm="1">
        <f t="array" ref="E2280">_xlfn.IFS(Medical_Examinations!$D2280&gt;6.5,"Diabetes",Medical_Examinations!$D2280&gt;5.7,"Prediabetes",TRUE,"Normal")</f>
        <v>Normal</v>
      </c>
      <c r="F2280" s="12" t="s">
        <v>10</v>
      </c>
      <c r="G2280" s="12" t="s">
        <v>9</v>
      </c>
      <c r="H2280" s="12" t="s">
        <v>9</v>
      </c>
      <c r="I2280" s="12">
        <v>0</v>
      </c>
      <c r="J2280" s="13" t="s">
        <v>9</v>
      </c>
    </row>
    <row r="2281" spans="1:10" x14ac:dyDescent="0.3">
      <c r="A2281" s="14" t="s">
        <v>2290</v>
      </c>
      <c r="B2281" s="15">
        <v>18.25</v>
      </c>
      <c r="C2281" s="15" t="str" cm="1">
        <f t="array" ref="C2281">_xlfn.IFS(Medical_Examinations!$B2281&gt;=30,"Obesity",Medical_Examinations!$B2281&gt;=25,"Overweight",Medical_Examinations!$B2281&gt;=18.5,"Normal Weight",TRUE,"Underweight")</f>
        <v>Underweight</v>
      </c>
      <c r="D2281" s="15">
        <v>10.95</v>
      </c>
      <c r="E2281" s="15" t="str" cm="1">
        <f t="array" ref="E2281">_xlfn.IFS(Medical_Examinations!$D2281&gt;6.5,"Diabetes",Medical_Examinations!$D2281&gt;5.7,"Prediabetes",TRUE,"Normal")</f>
        <v>Diabetes</v>
      </c>
      <c r="F2281" s="15" t="s">
        <v>9</v>
      </c>
      <c r="G2281" s="15" t="s">
        <v>9</v>
      </c>
      <c r="H2281" s="15" t="s">
        <v>9</v>
      </c>
      <c r="I2281" s="15">
        <v>0</v>
      </c>
      <c r="J2281" s="16" t="s">
        <v>9</v>
      </c>
    </row>
    <row r="2282" spans="1:10" x14ac:dyDescent="0.3">
      <c r="A2282" s="11" t="s">
        <v>2291</v>
      </c>
      <c r="B2282" s="12">
        <v>53.13</v>
      </c>
      <c r="C2282" s="12" t="str" cm="1">
        <f t="array" ref="C2282">_xlfn.IFS(Medical_Examinations!$B2282&gt;=30,"Obesity",Medical_Examinations!$B2282&gt;=25,"Overweight",Medical_Examinations!$B2282&gt;=18.5,"Normal Weight",TRUE,"Underweight")</f>
        <v>Obesity</v>
      </c>
      <c r="D2282" s="12">
        <v>4.4400000000000004</v>
      </c>
      <c r="E2282" s="12" t="str" cm="1">
        <f t="array" ref="E2282">_xlfn.IFS(Medical_Examinations!$D2282&gt;6.5,"Diabetes",Medical_Examinations!$D2282&gt;5.7,"Prediabetes",TRUE,"Normal")</f>
        <v>Normal</v>
      </c>
      <c r="F2282" s="12" t="s">
        <v>9</v>
      </c>
      <c r="G2282" s="12" t="s">
        <v>10</v>
      </c>
      <c r="H2282" s="12" t="s">
        <v>9</v>
      </c>
      <c r="I2282" s="12">
        <v>1</v>
      </c>
      <c r="J2282" s="13" t="s">
        <v>9</v>
      </c>
    </row>
    <row r="2283" spans="1:10" x14ac:dyDescent="0.3">
      <c r="A2283" s="14" t="s">
        <v>2292</v>
      </c>
      <c r="B2283" s="15">
        <v>20.46</v>
      </c>
      <c r="C2283" s="15" t="str" cm="1">
        <f t="array" ref="C2283">_xlfn.IFS(Medical_Examinations!$B2283&gt;=30,"Obesity",Medical_Examinations!$B2283&gt;=25,"Overweight",Medical_Examinations!$B2283&gt;=18.5,"Normal Weight",TRUE,"Underweight")</f>
        <v>Normal Weight</v>
      </c>
      <c r="D2283" s="15">
        <v>4.0199999999999996</v>
      </c>
      <c r="E2283" s="15" t="str" cm="1">
        <f t="array" ref="E2283">_xlfn.IFS(Medical_Examinations!$D2283&gt;6.5,"Diabetes",Medical_Examinations!$D2283&gt;5.7,"Prediabetes",TRUE,"Normal")</f>
        <v>Normal</v>
      </c>
      <c r="F2283" s="15" t="s">
        <v>9</v>
      </c>
      <c r="G2283" s="15" t="s">
        <v>9</v>
      </c>
      <c r="H2283" s="15" t="s">
        <v>9</v>
      </c>
      <c r="I2283" s="15">
        <v>0</v>
      </c>
      <c r="J2283" s="16" t="s">
        <v>9</v>
      </c>
    </row>
    <row r="2284" spans="1:10" x14ac:dyDescent="0.3">
      <c r="A2284" s="11" t="s">
        <v>2293</v>
      </c>
      <c r="B2284" s="12">
        <v>43.01</v>
      </c>
      <c r="C2284" s="12" t="str" cm="1">
        <f t="array" ref="C2284">_xlfn.IFS(Medical_Examinations!$B2284&gt;=30,"Obesity",Medical_Examinations!$B2284&gt;=25,"Overweight",Medical_Examinations!$B2284&gt;=18.5,"Normal Weight",TRUE,"Underweight")</f>
        <v>Obesity</v>
      </c>
      <c r="D2284" s="12">
        <v>5.44</v>
      </c>
      <c r="E2284" s="12" t="str" cm="1">
        <f t="array" ref="E2284">_xlfn.IFS(Medical_Examinations!$D2284&gt;6.5,"Diabetes",Medical_Examinations!$D2284&gt;5.7,"Prediabetes",TRUE,"Normal")</f>
        <v>Normal</v>
      </c>
      <c r="F2284" s="12" t="s">
        <v>9</v>
      </c>
      <c r="G2284" s="12" t="s">
        <v>10</v>
      </c>
      <c r="H2284" s="12" t="s">
        <v>9</v>
      </c>
      <c r="I2284" s="12">
        <v>1</v>
      </c>
      <c r="J2284" s="13" t="s">
        <v>9</v>
      </c>
    </row>
    <row r="2285" spans="1:10" x14ac:dyDescent="0.3">
      <c r="A2285" s="14" t="s">
        <v>2294</v>
      </c>
      <c r="B2285" s="15">
        <v>15.01</v>
      </c>
      <c r="C2285" s="15" t="str" cm="1">
        <f t="array" ref="C2285">_xlfn.IFS(Medical_Examinations!$B2285&gt;=30,"Obesity",Medical_Examinations!$B2285&gt;=25,"Overweight",Medical_Examinations!$B2285&gt;=18.5,"Normal Weight",TRUE,"Underweight")</f>
        <v>Underweight</v>
      </c>
      <c r="D2285" s="15">
        <v>4.1500000000000004</v>
      </c>
      <c r="E2285" s="15" t="str" cm="1">
        <f t="array" ref="E2285">_xlfn.IFS(Medical_Examinations!$D2285&gt;6.5,"Diabetes",Medical_Examinations!$D2285&gt;5.7,"Prediabetes",TRUE,"Normal")</f>
        <v>Normal</v>
      </c>
      <c r="F2285" s="15" t="s">
        <v>9</v>
      </c>
      <c r="G2285" s="15" t="s">
        <v>9</v>
      </c>
      <c r="H2285" s="15" t="s">
        <v>19</v>
      </c>
      <c r="I2285" s="15">
        <v>1</v>
      </c>
      <c r="J2285" s="16" t="s">
        <v>9</v>
      </c>
    </row>
    <row r="2286" spans="1:10" x14ac:dyDescent="0.3">
      <c r="A2286" s="11" t="s">
        <v>2295</v>
      </c>
      <c r="B2286" s="12">
        <v>41.14</v>
      </c>
      <c r="C2286" s="12" t="str" cm="1">
        <f t="array" ref="C2286">_xlfn.IFS(Medical_Examinations!$B2286&gt;=30,"Obesity",Medical_Examinations!$B2286&gt;=25,"Overweight",Medical_Examinations!$B2286&gt;=18.5,"Normal Weight",TRUE,"Underweight")</f>
        <v>Obesity</v>
      </c>
      <c r="D2286" s="12">
        <v>6.02</v>
      </c>
      <c r="E2286" s="12" t="str" cm="1">
        <f t="array" ref="E2286">_xlfn.IFS(Medical_Examinations!$D2286&gt;6.5,"Diabetes",Medical_Examinations!$D2286&gt;5.7,"Prediabetes",TRUE,"Normal")</f>
        <v>Prediabetes</v>
      </c>
      <c r="F2286" s="12" t="s">
        <v>9</v>
      </c>
      <c r="G2286" s="12" t="s">
        <v>10</v>
      </c>
      <c r="H2286" s="12" t="s">
        <v>9</v>
      </c>
      <c r="I2286" s="12">
        <v>1</v>
      </c>
      <c r="J2286" s="13" t="s">
        <v>9</v>
      </c>
    </row>
    <row r="2287" spans="1:10" x14ac:dyDescent="0.3">
      <c r="A2287" s="14" t="s">
        <v>2296</v>
      </c>
      <c r="B2287" s="15">
        <v>16.55</v>
      </c>
      <c r="C2287" s="15" t="str" cm="1">
        <f t="array" ref="C2287">_xlfn.IFS(Medical_Examinations!$B2287&gt;=30,"Obesity",Medical_Examinations!$B2287&gt;=25,"Overweight",Medical_Examinations!$B2287&gt;=18.5,"Normal Weight",TRUE,"Underweight")</f>
        <v>Underweight</v>
      </c>
      <c r="D2287" s="15">
        <v>7.73</v>
      </c>
      <c r="E2287" s="15" t="str" cm="1">
        <f t="array" ref="E2287">_xlfn.IFS(Medical_Examinations!$D2287&gt;6.5,"Diabetes",Medical_Examinations!$D2287&gt;5.7,"Prediabetes",TRUE,"Normal")</f>
        <v>Diabetes</v>
      </c>
      <c r="F2287" s="15" t="s">
        <v>9</v>
      </c>
      <c r="G2287" s="15" t="s">
        <v>9</v>
      </c>
      <c r="H2287" s="15" t="s">
        <v>9</v>
      </c>
      <c r="I2287" s="15">
        <v>0</v>
      </c>
      <c r="J2287" s="16" t="s">
        <v>9</v>
      </c>
    </row>
    <row r="2288" spans="1:10" x14ac:dyDescent="0.3">
      <c r="A2288" s="11" t="s">
        <v>2297</v>
      </c>
      <c r="B2288" s="12">
        <v>37.29</v>
      </c>
      <c r="C2288" s="12" t="str" cm="1">
        <f t="array" ref="C2288">_xlfn.IFS(Medical_Examinations!$B2288&gt;=30,"Obesity",Medical_Examinations!$B2288&gt;=25,"Overweight",Medical_Examinations!$B2288&gt;=18.5,"Normal Weight",TRUE,"Underweight")</f>
        <v>Obesity</v>
      </c>
      <c r="D2288" s="12">
        <v>5.03</v>
      </c>
      <c r="E2288" s="12" t="str" cm="1">
        <f t="array" ref="E2288">_xlfn.IFS(Medical_Examinations!$D2288&gt;6.5,"Diabetes",Medical_Examinations!$D2288&gt;5.7,"Prediabetes",TRUE,"Normal")</f>
        <v>Normal</v>
      </c>
      <c r="F2288" s="12" t="s">
        <v>9</v>
      </c>
      <c r="G2288" s="12" t="s">
        <v>10</v>
      </c>
      <c r="H2288" s="12" t="s">
        <v>9</v>
      </c>
      <c r="I2288" s="12">
        <v>1</v>
      </c>
      <c r="J2288" s="13" t="s">
        <v>9</v>
      </c>
    </row>
    <row r="2289" spans="1:10" x14ac:dyDescent="0.3">
      <c r="A2289" s="14" t="s">
        <v>2298</v>
      </c>
      <c r="B2289" s="15">
        <v>16.739999999999998</v>
      </c>
      <c r="C2289" s="15" t="str" cm="1">
        <f t="array" ref="C2289">_xlfn.IFS(Medical_Examinations!$B2289&gt;=30,"Obesity",Medical_Examinations!$B2289&gt;=25,"Overweight",Medical_Examinations!$B2289&gt;=18.5,"Normal Weight",TRUE,"Underweight")</f>
        <v>Underweight</v>
      </c>
      <c r="D2289" s="15">
        <v>4.08</v>
      </c>
      <c r="E2289" s="15" t="str" cm="1">
        <f t="array" ref="E2289">_xlfn.IFS(Medical_Examinations!$D2289&gt;6.5,"Diabetes",Medical_Examinations!$D2289&gt;5.7,"Prediabetes",TRUE,"Normal")</f>
        <v>Normal</v>
      </c>
      <c r="F2289" s="15" t="s">
        <v>10</v>
      </c>
      <c r="G2289" s="15" t="s">
        <v>9</v>
      </c>
      <c r="H2289" s="15" t="s">
        <v>9</v>
      </c>
      <c r="I2289" s="15">
        <v>0</v>
      </c>
      <c r="J2289" s="16" t="s">
        <v>9</v>
      </c>
    </row>
    <row r="2290" spans="1:10" x14ac:dyDescent="0.3">
      <c r="A2290" s="11" t="s">
        <v>2299</v>
      </c>
      <c r="B2290" s="12">
        <v>34.43</v>
      </c>
      <c r="C2290" s="12" t="str" cm="1">
        <f t="array" ref="C2290">_xlfn.IFS(Medical_Examinations!$B2290&gt;=30,"Obesity",Medical_Examinations!$B2290&gt;=25,"Overweight",Medical_Examinations!$B2290&gt;=18.5,"Normal Weight",TRUE,"Underweight")</f>
        <v>Obesity</v>
      </c>
      <c r="D2290" s="12">
        <v>4.2699999999999996</v>
      </c>
      <c r="E2290" s="12" t="str" cm="1">
        <f t="array" ref="E2290">_xlfn.IFS(Medical_Examinations!$D2290&gt;6.5,"Diabetes",Medical_Examinations!$D2290&gt;5.7,"Prediabetes",TRUE,"Normal")</f>
        <v>Normal</v>
      </c>
      <c r="F2290" s="12" t="s">
        <v>9</v>
      </c>
      <c r="G2290" s="12" t="s">
        <v>10</v>
      </c>
      <c r="H2290" s="12" t="s">
        <v>9</v>
      </c>
      <c r="I2290" s="12">
        <v>1</v>
      </c>
      <c r="J2290" s="13" t="s">
        <v>9</v>
      </c>
    </row>
    <row r="2291" spans="1:10" x14ac:dyDescent="0.3">
      <c r="A2291" s="14" t="s">
        <v>2300</v>
      </c>
      <c r="B2291" s="15">
        <v>34.1</v>
      </c>
      <c r="C2291" s="15" t="str" cm="1">
        <f t="array" ref="C2291">_xlfn.IFS(Medical_Examinations!$B2291&gt;=30,"Obesity",Medical_Examinations!$B2291&gt;=25,"Overweight",Medical_Examinations!$B2291&gt;=18.5,"Normal Weight",TRUE,"Underweight")</f>
        <v>Obesity</v>
      </c>
      <c r="D2291" s="15">
        <v>4.07</v>
      </c>
      <c r="E2291" s="15" t="str" cm="1">
        <f t="array" ref="E2291">_xlfn.IFS(Medical_Examinations!$D2291&gt;6.5,"Diabetes",Medical_Examinations!$D2291&gt;5.7,"Prediabetes",TRUE,"Normal")</f>
        <v>Normal</v>
      </c>
      <c r="F2291" s="15" t="s">
        <v>9</v>
      </c>
      <c r="G2291" s="15" t="s">
        <v>10</v>
      </c>
      <c r="H2291" s="15" t="s">
        <v>9</v>
      </c>
      <c r="I2291" s="15">
        <v>1</v>
      </c>
      <c r="J2291" s="16" t="s">
        <v>9</v>
      </c>
    </row>
    <row r="2292" spans="1:10" x14ac:dyDescent="0.3">
      <c r="A2292" s="11" t="s">
        <v>2301</v>
      </c>
      <c r="B2292" s="12">
        <v>19.3</v>
      </c>
      <c r="C2292" s="12" t="str" cm="1">
        <f t="array" ref="C2292">_xlfn.IFS(Medical_Examinations!$B2292&gt;=30,"Obesity",Medical_Examinations!$B2292&gt;=25,"Overweight",Medical_Examinations!$B2292&gt;=18.5,"Normal Weight",TRUE,"Underweight")</f>
        <v>Normal Weight</v>
      </c>
      <c r="D2292" s="12">
        <v>10.36</v>
      </c>
      <c r="E2292" s="12" t="str" cm="1">
        <f t="array" ref="E2292">_xlfn.IFS(Medical_Examinations!$D2292&gt;6.5,"Diabetes",Medical_Examinations!$D2292&gt;5.7,"Prediabetes",TRUE,"Normal")</f>
        <v>Diabetes</v>
      </c>
      <c r="F2292" s="12" t="s">
        <v>9</v>
      </c>
      <c r="G2292" s="12" t="s">
        <v>9</v>
      </c>
      <c r="H2292" s="12" t="s">
        <v>9</v>
      </c>
      <c r="I2292" s="12">
        <v>0</v>
      </c>
      <c r="J2292" s="13" t="s">
        <v>9</v>
      </c>
    </row>
    <row r="2293" spans="1:10" x14ac:dyDescent="0.3">
      <c r="A2293" s="14" t="s">
        <v>2302</v>
      </c>
      <c r="B2293" s="15">
        <v>33.659999999999997</v>
      </c>
      <c r="C2293" s="15" t="str" cm="1">
        <f t="array" ref="C2293">_xlfn.IFS(Medical_Examinations!$B2293&gt;=30,"Obesity",Medical_Examinations!$B2293&gt;=25,"Overweight",Medical_Examinations!$B2293&gt;=18.5,"Normal Weight",TRUE,"Underweight")</f>
        <v>Obesity</v>
      </c>
      <c r="D2293" s="15">
        <v>5.71</v>
      </c>
      <c r="E2293" s="15" t="str" cm="1">
        <f t="array" ref="E2293">_xlfn.IFS(Medical_Examinations!$D2293&gt;6.5,"Diabetes",Medical_Examinations!$D2293&gt;5.7,"Prediabetes",TRUE,"Normal")</f>
        <v>Prediabetes</v>
      </c>
      <c r="F2293" s="15" t="s">
        <v>9</v>
      </c>
      <c r="G2293" s="15" t="s">
        <v>10</v>
      </c>
      <c r="H2293" s="15" t="s">
        <v>9</v>
      </c>
      <c r="I2293" s="15">
        <v>1</v>
      </c>
      <c r="J2293" s="16" t="s">
        <v>9</v>
      </c>
    </row>
    <row r="2294" spans="1:10" x14ac:dyDescent="0.3">
      <c r="A2294" s="11" t="s">
        <v>2303</v>
      </c>
      <c r="B2294" s="12">
        <v>33.33</v>
      </c>
      <c r="C2294" s="12" t="str" cm="1">
        <f t="array" ref="C2294">_xlfn.IFS(Medical_Examinations!$B2294&gt;=30,"Obesity",Medical_Examinations!$B2294&gt;=25,"Overweight",Medical_Examinations!$B2294&gt;=18.5,"Normal Weight",TRUE,"Underweight")</f>
        <v>Obesity</v>
      </c>
      <c r="D2294" s="12">
        <v>6.08</v>
      </c>
      <c r="E2294" s="12" t="str" cm="1">
        <f t="array" ref="E2294">_xlfn.IFS(Medical_Examinations!$D2294&gt;6.5,"Diabetes",Medical_Examinations!$D2294&gt;5.7,"Prediabetes",TRUE,"Normal")</f>
        <v>Prediabetes</v>
      </c>
      <c r="F2294" s="12" t="s">
        <v>9</v>
      </c>
      <c r="G2294" s="12" t="s">
        <v>10</v>
      </c>
      <c r="H2294" s="12" t="s">
        <v>9</v>
      </c>
      <c r="I2294" s="12">
        <v>1</v>
      </c>
      <c r="J2294" s="13" t="s">
        <v>9</v>
      </c>
    </row>
    <row r="2295" spans="1:10" x14ac:dyDescent="0.3">
      <c r="A2295" s="14" t="s">
        <v>2304</v>
      </c>
      <c r="B2295" s="15">
        <v>21.84</v>
      </c>
      <c r="C2295" s="15" t="str" cm="1">
        <f t="array" ref="C2295">_xlfn.IFS(Medical_Examinations!$B2295&gt;=30,"Obesity",Medical_Examinations!$B2295&gt;=25,"Overweight",Medical_Examinations!$B2295&gt;=18.5,"Normal Weight",TRUE,"Underweight")</f>
        <v>Normal Weight</v>
      </c>
      <c r="D2295" s="15">
        <v>5.71</v>
      </c>
      <c r="E2295" s="15" t="str" cm="1">
        <f t="array" ref="E2295">_xlfn.IFS(Medical_Examinations!$D2295&gt;6.5,"Diabetes",Medical_Examinations!$D2295&gt;5.7,"Prediabetes",TRUE,"Normal")</f>
        <v>Prediabetes</v>
      </c>
      <c r="F2295" s="15" t="s">
        <v>9</v>
      </c>
      <c r="G2295" s="15" t="s">
        <v>10</v>
      </c>
      <c r="H2295" s="15" t="s">
        <v>9</v>
      </c>
      <c r="I2295" s="15">
        <v>1</v>
      </c>
      <c r="J2295" s="16" t="s">
        <v>9</v>
      </c>
    </row>
    <row r="2296" spans="1:10" x14ac:dyDescent="0.3">
      <c r="A2296" s="11" t="s">
        <v>2305</v>
      </c>
      <c r="B2296" s="12">
        <v>16.87</v>
      </c>
      <c r="C2296" s="12" t="str" cm="1">
        <f t="array" ref="C2296">_xlfn.IFS(Medical_Examinations!$B2296&gt;=30,"Obesity",Medical_Examinations!$B2296&gt;=25,"Overweight",Medical_Examinations!$B2296&gt;=18.5,"Normal Weight",TRUE,"Underweight")</f>
        <v>Underweight</v>
      </c>
      <c r="D2296" s="12">
        <v>9.1300000000000008</v>
      </c>
      <c r="E2296" s="12" t="str" cm="1">
        <f t="array" ref="E2296">_xlfn.IFS(Medical_Examinations!$D2296&gt;6.5,"Diabetes",Medical_Examinations!$D2296&gt;5.7,"Prediabetes",TRUE,"Normal")</f>
        <v>Diabetes</v>
      </c>
      <c r="F2296" s="12" t="s">
        <v>9</v>
      </c>
      <c r="G2296" s="12" t="s">
        <v>9</v>
      </c>
      <c r="H2296" s="12" t="s">
        <v>9</v>
      </c>
      <c r="I2296" s="12">
        <v>0</v>
      </c>
      <c r="J2296" s="13" t="s">
        <v>9</v>
      </c>
    </row>
    <row r="2297" spans="1:10" x14ac:dyDescent="0.3">
      <c r="A2297" s="14" t="s">
        <v>2306</v>
      </c>
      <c r="B2297" s="15">
        <v>30.14</v>
      </c>
      <c r="C2297" s="15" t="str" cm="1">
        <f t="array" ref="C2297">_xlfn.IFS(Medical_Examinations!$B2297&gt;=30,"Obesity",Medical_Examinations!$B2297&gt;=25,"Overweight",Medical_Examinations!$B2297&gt;=18.5,"Normal Weight",TRUE,"Underweight")</f>
        <v>Obesity</v>
      </c>
      <c r="D2297" s="15">
        <v>5.49</v>
      </c>
      <c r="E2297" s="15" t="str" cm="1">
        <f t="array" ref="E2297">_xlfn.IFS(Medical_Examinations!$D2297&gt;6.5,"Diabetes",Medical_Examinations!$D2297&gt;5.7,"Prediabetes",TRUE,"Normal")</f>
        <v>Normal</v>
      </c>
      <c r="F2297" s="15" t="s">
        <v>9</v>
      </c>
      <c r="G2297" s="15" t="s">
        <v>10</v>
      </c>
      <c r="H2297" s="15" t="s">
        <v>9</v>
      </c>
      <c r="I2297" s="15">
        <v>1</v>
      </c>
      <c r="J2297" s="16" t="s">
        <v>9</v>
      </c>
    </row>
    <row r="2298" spans="1:10" x14ac:dyDescent="0.3">
      <c r="A2298" s="11" t="s">
        <v>2307</v>
      </c>
      <c r="B2298" s="12">
        <v>23.21</v>
      </c>
      <c r="C2298" s="12" t="str" cm="1">
        <f t="array" ref="C2298">_xlfn.IFS(Medical_Examinations!$B2298&gt;=30,"Obesity",Medical_Examinations!$B2298&gt;=25,"Overweight",Medical_Examinations!$B2298&gt;=18.5,"Normal Weight",TRUE,"Underweight")</f>
        <v>Normal Weight</v>
      </c>
      <c r="D2298" s="12">
        <v>4.37</v>
      </c>
      <c r="E2298" s="12" t="str" cm="1">
        <f t="array" ref="E2298">_xlfn.IFS(Medical_Examinations!$D2298&gt;6.5,"Diabetes",Medical_Examinations!$D2298&gt;5.7,"Prediabetes",TRUE,"Normal")</f>
        <v>Normal</v>
      </c>
      <c r="F2298" s="12" t="s">
        <v>9</v>
      </c>
      <c r="G2298" s="12" t="s">
        <v>10</v>
      </c>
      <c r="H2298" s="12" t="s">
        <v>9</v>
      </c>
      <c r="I2298" s="12">
        <v>1</v>
      </c>
      <c r="J2298" s="13" t="s">
        <v>9</v>
      </c>
    </row>
    <row r="2299" spans="1:10" x14ac:dyDescent="0.3">
      <c r="A2299" s="14" t="s">
        <v>2308</v>
      </c>
      <c r="B2299" s="15">
        <v>17.170000000000002</v>
      </c>
      <c r="C2299" s="15" t="str" cm="1">
        <f t="array" ref="C2299">_xlfn.IFS(Medical_Examinations!$B2299&gt;=30,"Obesity",Medical_Examinations!$B2299&gt;=25,"Overweight",Medical_Examinations!$B2299&gt;=18.5,"Normal Weight",TRUE,"Underweight")</f>
        <v>Underweight</v>
      </c>
      <c r="D2299" s="15">
        <v>8.4600000000000009</v>
      </c>
      <c r="E2299" s="15" t="str" cm="1">
        <f t="array" ref="E2299">_xlfn.IFS(Medical_Examinations!$D2299&gt;6.5,"Diabetes",Medical_Examinations!$D2299&gt;5.7,"Prediabetes",TRUE,"Normal")</f>
        <v>Diabetes</v>
      </c>
      <c r="F2299" s="15" t="s">
        <v>9</v>
      </c>
      <c r="G2299" s="15" t="s">
        <v>9</v>
      </c>
      <c r="H2299" s="15" t="s">
        <v>9</v>
      </c>
      <c r="I2299" s="15">
        <v>0</v>
      </c>
      <c r="J2299" s="16" t="s">
        <v>9</v>
      </c>
    </row>
    <row r="2300" spans="1:10" x14ac:dyDescent="0.3">
      <c r="A2300" s="11" t="s">
        <v>2309</v>
      </c>
      <c r="B2300" s="12">
        <v>15.61</v>
      </c>
      <c r="C2300" s="12" t="str" cm="1">
        <f t="array" ref="C2300">_xlfn.IFS(Medical_Examinations!$B2300&gt;=30,"Obesity",Medical_Examinations!$B2300&gt;=25,"Overweight",Medical_Examinations!$B2300&gt;=18.5,"Normal Weight",TRUE,"Underweight")</f>
        <v>Underweight</v>
      </c>
      <c r="D2300" s="12">
        <v>5.28</v>
      </c>
      <c r="E2300" s="12" t="str" cm="1">
        <f t="array" ref="E2300">_xlfn.IFS(Medical_Examinations!$D2300&gt;6.5,"Diabetes",Medical_Examinations!$D2300&gt;5.7,"Prediabetes",TRUE,"Normal")</f>
        <v>Normal</v>
      </c>
      <c r="F2300" s="12" t="s">
        <v>9</v>
      </c>
      <c r="G2300" s="12" t="s">
        <v>9</v>
      </c>
      <c r="H2300" s="12" t="s">
        <v>9</v>
      </c>
      <c r="I2300" s="12">
        <v>1</v>
      </c>
      <c r="J2300" s="13" t="s">
        <v>9</v>
      </c>
    </row>
    <row r="2301" spans="1:10" x14ac:dyDescent="0.3">
      <c r="A2301" s="14" t="s">
        <v>2310</v>
      </c>
      <c r="B2301" s="15">
        <v>17.98</v>
      </c>
      <c r="C2301" s="15" t="str" cm="1">
        <f t="array" ref="C2301">_xlfn.IFS(Medical_Examinations!$B2301&gt;=30,"Obesity",Medical_Examinations!$B2301&gt;=25,"Overweight",Medical_Examinations!$B2301&gt;=18.5,"Normal Weight",TRUE,"Underweight")</f>
        <v>Underweight</v>
      </c>
      <c r="D2301" s="15">
        <v>5.33</v>
      </c>
      <c r="E2301" s="15" t="str" cm="1">
        <f t="array" ref="E2301">_xlfn.IFS(Medical_Examinations!$D2301&gt;6.5,"Diabetes",Medical_Examinations!$D2301&gt;5.7,"Prediabetes",TRUE,"Normal")</f>
        <v>Normal</v>
      </c>
      <c r="F2301" s="15" t="s">
        <v>10</v>
      </c>
      <c r="G2301" s="15" t="s">
        <v>9</v>
      </c>
      <c r="H2301" s="15" t="s">
        <v>19</v>
      </c>
      <c r="I2301" s="15">
        <v>1</v>
      </c>
      <c r="J2301" s="16" t="s">
        <v>9</v>
      </c>
    </row>
    <row r="2302" spans="1:10" x14ac:dyDescent="0.3">
      <c r="A2302" s="11" t="s">
        <v>2311</v>
      </c>
      <c r="B2302" s="12">
        <v>21.64</v>
      </c>
      <c r="C2302" s="12" t="str" cm="1">
        <f t="array" ref="C2302">_xlfn.IFS(Medical_Examinations!$B2302&gt;=30,"Obesity",Medical_Examinations!$B2302&gt;=25,"Overweight",Medical_Examinations!$B2302&gt;=18.5,"Normal Weight",TRUE,"Underweight")</f>
        <v>Normal Weight</v>
      </c>
      <c r="D2302" s="12">
        <v>5.5</v>
      </c>
      <c r="E2302" s="12" t="str" cm="1">
        <f t="array" ref="E2302">_xlfn.IFS(Medical_Examinations!$D2302&gt;6.5,"Diabetes",Medical_Examinations!$D2302&gt;5.7,"Prediabetes",TRUE,"Normal")</f>
        <v>Normal</v>
      </c>
      <c r="F2302" s="12" t="s">
        <v>9</v>
      </c>
      <c r="G2302" s="12" t="s">
        <v>10</v>
      </c>
      <c r="H2302" s="12" t="s">
        <v>9</v>
      </c>
      <c r="I2302" s="12">
        <v>1</v>
      </c>
      <c r="J2302" s="13" t="s">
        <v>9</v>
      </c>
    </row>
    <row r="2303" spans="1:10" x14ac:dyDescent="0.3">
      <c r="A2303" s="14" t="s">
        <v>2312</v>
      </c>
      <c r="B2303" s="15">
        <v>16.399999999999999</v>
      </c>
      <c r="C2303" s="15" t="str" cm="1">
        <f t="array" ref="C2303">_xlfn.IFS(Medical_Examinations!$B2303&gt;=30,"Obesity",Medical_Examinations!$B2303&gt;=25,"Overweight",Medical_Examinations!$B2303&gt;=18.5,"Normal Weight",TRUE,"Underweight")</f>
        <v>Underweight</v>
      </c>
      <c r="D2303" s="15">
        <v>5.4</v>
      </c>
      <c r="E2303" s="15" t="str" cm="1">
        <f t="array" ref="E2303">_xlfn.IFS(Medical_Examinations!$D2303&gt;6.5,"Diabetes",Medical_Examinations!$D2303&gt;5.7,"Prediabetes",TRUE,"Normal")</f>
        <v>Normal</v>
      </c>
      <c r="F2303" s="15" t="s">
        <v>9</v>
      </c>
      <c r="G2303" s="15" t="s">
        <v>9</v>
      </c>
      <c r="H2303" s="15" t="s">
        <v>19</v>
      </c>
      <c r="I2303" s="15">
        <v>1</v>
      </c>
      <c r="J2303" s="16" t="s">
        <v>9</v>
      </c>
    </row>
    <row r="2304" spans="1:10" x14ac:dyDescent="0.3">
      <c r="A2304" s="11" t="s">
        <v>2313</v>
      </c>
      <c r="B2304" s="12">
        <v>15.77</v>
      </c>
      <c r="C2304" s="12" t="str" cm="1">
        <f t="array" ref="C2304">_xlfn.IFS(Medical_Examinations!$B2304&gt;=30,"Obesity",Medical_Examinations!$B2304&gt;=25,"Overweight",Medical_Examinations!$B2304&gt;=18.5,"Normal Weight",TRUE,"Underweight")</f>
        <v>Underweight</v>
      </c>
      <c r="D2304" s="12">
        <v>6.05</v>
      </c>
      <c r="E2304" s="12" t="str" cm="1">
        <f t="array" ref="E2304">_xlfn.IFS(Medical_Examinations!$D2304&gt;6.5,"Diabetes",Medical_Examinations!$D2304&gt;5.7,"Prediabetes",TRUE,"Normal")</f>
        <v>Prediabetes</v>
      </c>
      <c r="F2304" s="12" t="s">
        <v>10</v>
      </c>
      <c r="G2304" s="12" t="s">
        <v>9</v>
      </c>
      <c r="H2304" s="12" t="s">
        <v>9</v>
      </c>
      <c r="I2304" s="12">
        <v>1</v>
      </c>
      <c r="J2304" s="13" t="s">
        <v>9</v>
      </c>
    </row>
    <row r="2305" spans="1:10" x14ac:dyDescent="0.3">
      <c r="A2305" s="14" t="s">
        <v>2314</v>
      </c>
      <c r="B2305" s="15">
        <v>18.27</v>
      </c>
      <c r="C2305" s="15" t="str" cm="1">
        <f t="array" ref="C2305">_xlfn.IFS(Medical_Examinations!$B2305&gt;=30,"Obesity",Medical_Examinations!$B2305&gt;=25,"Overweight",Medical_Examinations!$B2305&gt;=18.5,"Normal Weight",TRUE,"Underweight")</f>
        <v>Underweight</v>
      </c>
      <c r="D2305" s="15">
        <v>11.46</v>
      </c>
      <c r="E2305" s="15" t="str" cm="1">
        <f t="array" ref="E2305">_xlfn.IFS(Medical_Examinations!$D2305&gt;6.5,"Diabetes",Medical_Examinations!$D2305&gt;5.7,"Prediabetes",TRUE,"Normal")</f>
        <v>Diabetes</v>
      </c>
      <c r="F2305" s="15" t="s">
        <v>9</v>
      </c>
      <c r="G2305" s="15" t="s">
        <v>9</v>
      </c>
      <c r="H2305" s="15" t="s">
        <v>9</v>
      </c>
      <c r="I2305" s="15">
        <v>0</v>
      </c>
      <c r="J2305" s="16" t="s">
        <v>9</v>
      </c>
    </row>
    <row r="2306" spans="1:10" x14ac:dyDescent="0.3">
      <c r="A2306" s="11" t="s">
        <v>2315</v>
      </c>
      <c r="B2306" s="12">
        <v>16.489999999999998</v>
      </c>
      <c r="C2306" s="12" t="str" cm="1">
        <f t="array" ref="C2306">_xlfn.IFS(Medical_Examinations!$B2306&gt;=30,"Obesity",Medical_Examinations!$B2306&gt;=25,"Overweight",Medical_Examinations!$B2306&gt;=18.5,"Normal Weight",TRUE,"Underweight")</f>
        <v>Underweight</v>
      </c>
      <c r="D2306" s="12">
        <v>8.48</v>
      </c>
      <c r="E2306" s="12" t="str" cm="1">
        <f t="array" ref="E2306">_xlfn.IFS(Medical_Examinations!$D2306&gt;6.5,"Diabetes",Medical_Examinations!$D2306&gt;5.7,"Prediabetes",TRUE,"Normal")</f>
        <v>Diabetes</v>
      </c>
      <c r="F2306" s="12" t="s">
        <v>9</v>
      </c>
      <c r="G2306" s="12" t="s">
        <v>9</v>
      </c>
      <c r="H2306" s="12" t="s">
        <v>9</v>
      </c>
      <c r="I2306" s="12">
        <v>0</v>
      </c>
      <c r="J2306" s="13" t="s">
        <v>9</v>
      </c>
    </row>
    <row r="2307" spans="1:10" x14ac:dyDescent="0.3">
      <c r="A2307" s="14" t="s">
        <v>2316</v>
      </c>
      <c r="B2307" s="15">
        <v>16.14</v>
      </c>
      <c r="C2307" s="15" t="str" cm="1">
        <f t="array" ref="C2307">_xlfn.IFS(Medical_Examinations!$B2307&gt;=30,"Obesity",Medical_Examinations!$B2307&gt;=25,"Overweight",Medical_Examinations!$B2307&gt;=18.5,"Normal Weight",TRUE,"Underweight")</f>
        <v>Underweight</v>
      </c>
      <c r="D2307" s="15">
        <v>4.8600000000000003</v>
      </c>
      <c r="E2307" s="15" t="str" cm="1">
        <f t="array" ref="E2307">_xlfn.IFS(Medical_Examinations!$D2307&gt;6.5,"Diabetes",Medical_Examinations!$D2307&gt;5.7,"Prediabetes",TRUE,"Normal")</f>
        <v>Normal</v>
      </c>
      <c r="F2307" s="15" t="s">
        <v>9</v>
      </c>
      <c r="G2307" s="15" t="s">
        <v>9</v>
      </c>
      <c r="H2307" s="15" t="s">
        <v>9</v>
      </c>
      <c r="I2307" s="15">
        <v>0</v>
      </c>
      <c r="J2307" s="16" t="s">
        <v>9</v>
      </c>
    </row>
    <row r="2308" spans="1:10" x14ac:dyDescent="0.3">
      <c r="A2308" s="11" t="s">
        <v>2317</v>
      </c>
      <c r="B2308" s="12">
        <v>20.85</v>
      </c>
      <c r="C2308" s="12" t="str" cm="1">
        <f t="array" ref="C2308">_xlfn.IFS(Medical_Examinations!$B2308&gt;=30,"Obesity",Medical_Examinations!$B2308&gt;=25,"Overweight",Medical_Examinations!$B2308&gt;=18.5,"Normal Weight",TRUE,"Underweight")</f>
        <v>Normal Weight</v>
      </c>
      <c r="D2308" s="12">
        <v>4.45</v>
      </c>
      <c r="E2308" s="12" t="str" cm="1">
        <f t="array" ref="E2308">_xlfn.IFS(Medical_Examinations!$D2308&gt;6.5,"Diabetes",Medical_Examinations!$D2308&gt;5.7,"Prediabetes",TRUE,"Normal")</f>
        <v>Normal</v>
      </c>
      <c r="F2308" s="12" t="s">
        <v>10</v>
      </c>
      <c r="G2308" s="12" t="s">
        <v>9</v>
      </c>
      <c r="H2308" s="12" t="s">
        <v>9</v>
      </c>
      <c r="I2308" s="12">
        <v>1</v>
      </c>
      <c r="J2308" s="13" t="s">
        <v>9</v>
      </c>
    </row>
    <row r="2309" spans="1:10" x14ac:dyDescent="0.3">
      <c r="A2309" s="14" t="s">
        <v>2318</v>
      </c>
      <c r="B2309" s="15">
        <v>15.88</v>
      </c>
      <c r="C2309" s="15" t="str" cm="1">
        <f t="array" ref="C2309">_xlfn.IFS(Medical_Examinations!$B2309&gt;=30,"Obesity",Medical_Examinations!$B2309&gt;=25,"Overweight",Medical_Examinations!$B2309&gt;=18.5,"Normal Weight",TRUE,"Underweight")</f>
        <v>Underweight</v>
      </c>
      <c r="D2309" s="15">
        <v>4.3600000000000003</v>
      </c>
      <c r="E2309" s="15" t="str" cm="1">
        <f t="array" ref="E2309">_xlfn.IFS(Medical_Examinations!$D2309&gt;6.5,"Diabetes",Medical_Examinations!$D2309&gt;5.7,"Prediabetes",TRUE,"Normal")</f>
        <v>Normal</v>
      </c>
      <c r="F2309" s="15" t="s">
        <v>9</v>
      </c>
      <c r="G2309" s="15" t="s">
        <v>9</v>
      </c>
      <c r="H2309" s="15" t="s">
        <v>9</v>
      </c>
      <c r="I2309" s="15">
        <v>0</v>
      </c>
      <c r="J2309" s="16" t="s">
        <v>9</v>
      </c>
    </row>
    <row r="2310" spans="1:10" x14ac:dyDescent="0.3">
      <c r="A2310" s="11" t="s">
        <v>2319</v>
      </c>
      <c r="B2310" s="12">
        <v>20.66</v>
      </c>
      <c r="C2310" s="12" t="str" cm="1">
        <f t="array" ref="C2310">_xlfn.IFS(Medical_Examinations!$B2310&gt;=30,"Obesity",Medical_Examinations!$B2310&gt;=25,"Overweight",Medical_Examinations!$B2310&gt;=18.5,"Normal Weight",TRUE,"Underweight")</f>
        <v>Normal Weight</v>
      </c>
      <c r="D2310" s="12">
        <v>5.8</v>
      </c>
      <c r="E2310" s="12" t="str" cm="1">
        <f t="array" ref="E2310">_xlfn.IFS(Medical_Examinations!$D2310&gt;6.5,"Diabetes",Medical_Examinations!$D2310&gt;5.7,"Prediabetes",TRUE,"Normal")</f>
        <v>Prediabetes</v>
      </c>
      <c r="F2310" s="12" t="s">
        <v>9</v>
      </c>
      <c r="G2310" s="12" t="s">
        <v>10</v>
      </c>
      <c r="H2310" s="12" t="s">
        <v>9</v>
      </c>
      <c r="I2310" s="12">
        <v>1</v>
      </c>
      <c r="J2310" s="13" t="s">
        <v>9</v>
      </c>
    </row>
    <row r="2311" spans="1:10" x14ac:dyDescent="0.3">
      <c r="A2311" s="14" t="s">
        <v>2320</v>
      </c>
      <c r="B2311" s="15">
        <v>20.399999999999999</v>
      </c>
      <c r="C2311" s="15" t="str" cm="1">
        <f t="array" ref="C2311">_xlfn.IFS(Medical_Examinations!$B2311&gt;=30,"Obesity",Medical_Examinations!$B2311&gt;=25,"Overweight",Medical_Examinations!$B2311&gt;=18.5,"Normal Weight",TRUE,"Underweight")</f>
        <v>Normal Weight</v>
      </c>
      <c r="D2311" s="15">
        <v>5.27</v>
      </c>
      <c r="E2311" s="15" t="str" cm="1">
        <f t="array" ref="E2311">_xlfn.IFS(Medical_Examinations!$D2311&gt;6.5,"Diabetes",Medical_Examinations!$D2311&gt;5.7,"Prediabetes",TRUE,"Normal")</f>
        <v>Normal</v>
      </c>
      <c r="F2311" s="15" t="s">
        <v>9</v>
      </c>
      <c r="G2311" s="15" t="s">
        <v>9</v>
      </c>
      <c r="H2311" s="15" t="s">
        <v>9</v>
      </c>
      <c r="I2311" s="15">
        <v>0</v>
      </c>
      <c r="J2311" s="16" t="s">
        <v>9</v>
      </c>
    </row>
    <row r="2312" spans="1:10" x14ac:dyDescent="0.3">
      <c r="A2312" s="11" t="s">
        <v>2321</v>
      </c>
      <c r="B2312" s="12">
        <v>25.19</v>
      </c>
      <c r="C2312" s="12" t="str" cm="1">
        <f t="array" ref="C2312">_xlfn.IFS(Medical_Examinations!$B2312&gt;=30,"Obesity",Medical_Examinations!$B2312&gt;=25,"Overweight",Medical_Examinations!$B2312&gt;=18.5,"Normal Weight",TRUE,"Underweight")</f>
        <v>Overweight</v>
      </c>
      <c r="D2312" s="12">
        <v>5.64</v>
      </c>
      <c r="E2312" s="12" t="str" cm="1">
        <f t="array" ref="E2312">_xlfn.IFS(Medical_Examinations!$D2312&gt;6.5,"Diabetes",Medical_Examinations!$D2312&gt;5.7,"Prediabetes",TRUE,"Normal")</f>
        <v>Normal</v>
      </c>
      <c r="F2312" s="12" t="s">
        <v>10</v>
      </c>
      <c r="G2312" s="12" t="s">
        <v>9</v>
      </c>
      <c r="H2312" s="12" t="s">
        <v>9</v>
      </c>
      <c r="I2312" s="12">
        <v>0</v>
      </c>
      <c r="J2312" s="13" t="s">
        <v>9</v>
      </c>
    </row>
    <row r="2313" spans="1:10" x14ac:dyDescent="0.3">
      <c r="A2313" s="14" t="s">
        <v>2322</v>
      </c>
      <c r="B2313" s="15">
        <v>20.54</v>
      </c>
      <c r="C2313" s="15" t="str" cm="1">
        <f t="array" ref="C2313">_xlfn.IFS(Medical_Examinations!$B2313&gt;=30,"Obesity",Medical_Examinations!$B2313&gt;=25,"Overweight",Medical_Examinations!$B2313&gt;=18.5,"Normal Weight",TRUE,"Underweight")</f>
        <v>Normal Weight</v>
      </c>
      <c r="D2313" s="15">
        <v>4.2</v>
      </c>
      <c r="E2313" s="15" t="str" cm="1">
        <f t="array" ref="E2313">_xlfn.IFS(Medical_Examinations!$D2313&gt;6.5,"Diabetes",Medical_Examinations!$D2313&gt;5.7,"Prediabetes",TRUE,"Normal")</f>
        <v>Normal</v>
      </c>
      <c r="F2313" s="15" t="s">
        <v>10</v>
      </c>
      <c r="G2313" s="15" t="s">
        <v>9</v>
      </c>
      <c r="H2313" s="15" t="s">
        <v>9</v>
      </c>
      <c r="I2313" s="15">
        <v>1</v>
      </c>
      <c r="J2313" s="16" t="s">
        <v>9</v>
      </c>
    </row>
    <row r="2314" spans="1:10" x14ac:dyDescent="0.3">
      <c r="A2314" s="11" t="s">
        <v>2323</v>
      </c>
      <c r="B2314" s="12">
        <v>20.13</v>
      </c>
      <c r="C2314" s="12" t="str" cm="1">
        <f t="array" ref="C2314">_xlfn.IFS(Medical_Examinations!$B2314&gt;=30,"Obesity",Medical_Examinations!$B2314&gt;=25,"Overweight",Medical_Examinations!$B2314&gt;=18.5,"Normal Weight",TRUE,"Underweight")</f>
        <v>Normal Weight</v>
      </c>
      <c r="D2314" s="12">
        <v>5.42</v>
      </c>
      <c r="E2314" s="12" t="str" cm="1">
        <f t="array" ref="E2314">_xlfn.IFS(Medical_Examinations!$D2314&gt;6.5,"Diabetes",Medical_Examinations!$D2314&gt;5.7,"Prediabetes",TRUE,"Normal")</f>
        <v>Normal</v>
      </c>
      <c r="F2314" s="12" t="s">
        <v>9</v>
      </c>
      <c r="G2314" s="12" t="s">
        <v>9</v>
      </c>
      <c r="H2314" s="12" t="s">
        <v>9</v>
      </c>
      <c r="I2314" s="12">
        <v>0</v>
      </c>
      <c r="J2314" s="13" t="s">
        <v>9</v>
      </c>
    </row>
    <row r="2315" spans="1:10" x14ac:dyDescent="0.3">
      <c r="A2315" s="14" t="s">
        <v>2324</v>
      </c>
      <c r="B2315" s="15">
        <v>18.93</v>
      </c>
      <c r="C2315" s="15" t="str" cm="1">
        <f t="array" ref="C2315">_xlfn.IFS(Medical_Examinations!$B2315&gt;=30,"Obesity",Medical_Examinations!$B2315&gt;=25,"Overweight",Medical_Examinations!$B2315&gt;=18.5,"Normal Weight",TRUE,"Underweight")</f>
        <v>Normal Weight</v>
      </c>
      <c r="D2315" s="15">
        <v>6.11</v>
      </c>
      <c r="E2315" s="15" t="str" cm="1">
        <f t="array" ref="E2315">_xlfn.IFS(Medical_Examinations!$D2315&gt;6.5,"Diabetes",Medical_Examinations!$D2315&gt;5.7,"Prediabetes",TRUE,"Normal")</f>
        <v>Prediabetes</v>
      </c>
      <c r="F2315" s="15" t="s">
        <v>9</v>
      </c>
      <c r="G2315" s="15" t="s">
        <v>9</v>
      </c>
      <c r="H2315" s="15" t="s">
        <v>19</v>
      </c>
      <c r="I2315" s="15">
        <v>1</v>
      </c>
      <c r="J2315" s="16" t="s">
        <v>9</v>
      </c>
    </row>
    <row r="2316" spans="1:10" x14ac:dyDescent="0.3">
      <c r="A2316" s="11" t="s">
        <v>2325</v>
      </c>
      <c r="B2316" s="12">
        <v>24.14</v>
      </c>
      <c r="C2316" s="12" t="str" cm="1">
        <f t="array" ref="C2316">_xlfn.IFS(Medical_Examinations!$B2316&gt;=30,"Obesity",Medical_Examinations!$B2316&gt;=25,"Overweight",Medical_Examinations!$B2316&gt;=18.5,"Normal Weight",TRUE,"Underweight")</f>
        <v>Normal Weight</v>
      </c>
      <c r="D2316" s="12">
        <v>5.29</v>
      </c>
      <c r="E2316" s="12" t="str" cm="1">
        <f t="array" ref="E2316">_xlfn.IFS(Medical_Examinations!$D2316&gt;6.5,"Diabetes",Medical_Examinations!$D2316&gt;5.7,"Prediabetes",TRUE,"Normal")</f>
        <v>Normal</v>
      </c>
      <c r="F2316" s="12" t="s">
        <v>9</v>
      </c>
      <c r="G2316" s="12" t="s">
        <v>10</v>
      </c>
      <c r="H2316" s="12" t="s">
        <v>9</v>
      </c>
      <c r="I2316" s="12">
        <v>1</v>
      </c>
      <c r="J2316" s="13" t="s">
        <v>9</v>
      </c>
    </row>
    <row r="2317" spans="1:10" x14ac:dyDescent="0.3">
      <c r="A2317" s="14" t="s">
        <v>2326</v>
      </c>
      <c r="B2317" s="15">
        <v>25.03</v>
      </c>
      <c r="C2317" s="15" t="str" cm="1">
        <f t="array" ref="C2317">_xlfn.IFS(Medical_Examinations!$B2317&gt;=30,"Obesity",Medical_Examinations!$B2317&gt;=25,"Overweight",Medical_Examinations!$B2317&gt;=18.5,"Normal Weight",TRUE,"Underweight")</f>
        <v>Overweight</v>
      </c>
      <c r="D2317" s="15">
        <v>5.91</v>
      </c>
      <c r="E2317" s="15" t="str" cm="1">
        <f t="array" ref="E2317">_xlfn.IFS(Medical_Examinations!$D2317&gt;6.5,"Diabetes",Medical_Examinations!$D2317&gt;5.7,"Prediabetes",TRUE,"Normal")</f>
        <v>Prediabetes</v>
      </c>
      <c r="F2317" s="15" t="s">
        <v>9</v>
      </c>
      <c r="G2317" s="15" t="s">
        <v>10</v>
      </c>
      <c r="H2317" s="15" t="s">
        <v>9</v>
      </c>
      <c r="I2317" s="15">
        <v>1</v>
      </c>
      <c r="J2317" s="16" t="s">
        <v>9</v>
      </c>
    </row>
    <row r="2318" spans="1:10" x14ac:dyDescent="0.3">
      <c r="A2318" s="11" t="s">
        <v>2327</v>
      </c>
      <c r="B2318" s="12">
        <v>20.47</v>
      </c>
      <c r="C2318" s="12" t="str" cm="1">
        <f t="array" ref="C2318">_xlfn.IFS(Medical_Examinations!$B2318&gt;=30,"Obesity",Medical_Examinations!$B2318&gt;=25,"Overweight",Medical_Examinations!$B2318&gt;=18.5,"Normal Weight",TRUE,"Underweight")</f>
        <v>Normal Weight</v>
      </c>
      <c r="D2318" s="12">
        <v>5.81</v>
      </c>
      <c r="E2318" s="12" t="str" cm="1">
        <f t="array" ref="E2318">_xlfn.IFS(Medical_Examinations!$D2318&gt;6.5,"Diabetes",Medical_Examinations!$D2318&gt;5.7,"Prediabetes",TRUE,"Normal")</f>
        <v>Prediabetes</v>
      </c>
      <c r="F2318" s="12" t="s">
        <v>10</v>
      </c>
      <c r="G2318" s="12" t="s">
        <v>9</v>
      </c>
      <c r="H2318" s="12" t="s">
        <v>9</v>
      </c>
      <c r="I2318" s="12">
        <v>1</v>
      </c>
      <c r="J2318" s="13" t="s">
        <v>9</v>
      </c>
    </row>
    <row r="2319" spans="1:10" x14ac:dyDescent="0.3">
      <c r="A2319" s="14" t="s">
        <v>2328</v>
      </c>
      <c r="B2319" s="15">
        <v>18.82</v>
      </c>
      <c r="C2319" s="15" t="str" cm="1">
        <f t="array" ref="C2319">_xlfn.IFS(Medical_Examinations!$B2319&gt;=30,"Obesity",Medical_Examinations!$B2319&gt;=25,"Overweight",Medical_Examinations!$B2319&gt;=18.5,"Normal Weight",TRUE,"Underweight")</f>
        <v>Normal Weight</v>
      </c>
      <c r="D2319" s="15">
        <v>5.51</v>
      </c>
      <c r="E2319" s="15" t="str" cm="1">
        <f t="array" ref="E2319">_xlfn.IFS(Medical_Examinations!$D2319&gt;6.5,"Diabetes",Medical_Examinations!$D2319&gt;5.7,"Prediabetes",TRUE,"Normal")</f>
        <v>Normal</v>
      </c>
      <c r="F2319" s="15" t="s">
        <v>10</v>
      </c>
      <c r="G2319" s="15" t="s">
        <v>9</v>
      </c>
      <c r="H2319" s="15" t="s">
        <v>9</v>
      </c>
      <c r="I2319" s="15">
        <v>0</v>
      </c>
      <c r="J2319" s="16" t="s">
        <v>9</v>
      </c>
    </row>
    <row r="2320" spans="1:10" x14ac:dyDescent="0.3">
      <c r="A2320" s="11" t="s">
        <v>2329</v>
      </c>
      <c r="B2320" s="12">
        <v>17.079999999999998</v>
      </c>
      <c r="C2320" s="12" t="str" cm="1">
        <f t="array" ref="C2320">_xlfn.IFS(Medical_Examinations!$B2320&gt;=30,"Obesity",Medical_Examinations!$B2320&gt;=25,"Overweight",Medical_Examinations!$B2320&gt;=18.5,"Normal Weight",TRUE,"Underweight")</f>
        <v>Underweight</v>
      </c>
      <c r="D2320" s="12">
        <v>5.73</v>
      </c>
      <c r="E2320" s="12" t="str" cm="1">
        <f t="array" ref="E2320">_xlfn.IFS(Medical_Examinations!$D2320&gt;6.5,"Diabetes",Medical_Examinations!$D2320&gt;5.7,"Prediabetes",TRUE,"Normal")</f>
        <v>Prediabetes</v>
      </c>
      <c r="F2320" s="12" t="s">
        <v>9</v>
      </c>
      <c r="G2320" s="12" t="s">
        <v>9</v>
      </c>
      <c r="H2320" s="12" t="s">
        <v>19</v>
      </c>
      <c r="I2320" s="12">
        <v>1</v>
      </c>
      <c r="J2320" s="13" t="s">
        <v>9</v>
      </c>
    </row>
    <row r="2321" spans="1:10" x14ac:dyDescent="0.3">
      <c r="A2321" s="14" t="s">
        <v>2330</v>
      </c>
      <c r="B2321" s="15">
        <v>19.21</v>
      </c>
      <c r="C2321" s="15" t="str" cm="1">
        <f t="array" ref="C2321">_xlfn.IFS(Medical_Examinations!$B2321&gt;=30,"Obesity",Medical_Examinations!$B2321&gt;=25,"Overweight",Medical_Examinations!$B2321&gt;=18.5,"Normal Weight",TRUE,"Underweight")</f>
        <v>Normal Weight</v>
      </c>
      <c r="D2321" s="15">
        <v>5.53</v>
      </c>
      <c r="E2321" s="15" t="str" cm="1">
        <f t="array" ref="E2321">_xlfn.IFS(Medical_Examinations!$D2321&gt;6.5,"Diabetes",Medical_Examinations!$D2321&gt;5.7,"Prediabetes",TRUE,"Normal")</f>
        <v>Normal</v>
      </c>
      <c r="F2321" s="15" t="s">
        <v>10</v>
      </c>
      <c r="G2321" s="15" t="s">
        <v>9</v>
      </c>
      <c r="H2321" s="15" t="s">
        <v>9</v>
      </c>
      <c r="I2321" s="15">
        <v>0</v>
      </c>
      <c r="J2321" s="16" t="s">
        <v>9</v>
      </c>
    </row>
    <row r="2322" spans="1:10" x14ac:dyDescent="0.3">
      <c r="A2322" s="11" t="s">
        <v>2331</v>
      </c>
      <c r="B2322" s="12">
        <v>17.86</v>
      </c>
      <c r="C2322" s="12" t="str" cm="1">
        <f t="array" ref="C2322">_xlfn.IFS(Medical_Examinations!$B2322&gt;=30,"Obesity",Medical_Examinations!$B2322&gt;=25,"Overweight",Medical_Examinations!$B2322&gt;=18.5,"Normal Weight",TRUE,"Underweight")</f>
        <v>Underweight</v>
      </c>
      <c r="D2322" s="12">
        <v>5.43</v>
      </c>
      <c r="E2322" s="12" t="str" cm="1">
        <f t="array" ref="E2322">_xlfn.IFS(Medical_Examinations!$D2322&gt;6.5,"Diabetes",Medical_Examinations!$D2322&gt;5.7,"Prediabetes",TRUE,"Normal")</f>
        <v>Normal</v>
      </c>
      <c r="F2322" s="12" t="s">
        <v>9</v>
      </c>
      <c r="G2322" s="12" t="s">
        <v>9</v>
      </c>
      <c r="H2322" s="12" t="s">
        <v>19</v>
      </c>
      <c r="I2322" s="12">
        <v>1</v>
      </c>
      <c r="J2322" s="13" t="s">
        <v>9</v>
      </c>
    </row>
    <row r="2323" spans="1:10" x14ac:dyDescent="0.3">
      <c r="A2323" s="14" t="s">
        <v>2332</v>
      </c>
      <c r="B2323" s="15">
        <v>21.38</v>
      </c>
      <c r="C2323" s="15" t="str" cm="1">
        <f t="array" ref="C2323">_xlfn.IFS(Medical_Examinations!$B2323&gt;=30,"Obesity",Medical_Examinations!$B2323&gt;=25,"Overweight",Medical_Examinations!$B2323&gt;=18.5,"Normal Weight",TRUE,"Underweight")</f>
        <v>Normal Weight</v>
      </c>
      <c r="D2323" s="15">
        <v>8.01</v>
      </c>
      <c r="E2323" s="15" t="str" cm="1">
        <f t="array" ref="E2323">_xlfn.IFS(Medical_Examinations!$D2323&gt;6.5,"Diabetes",Medical_Examinations!$D2323&gt;5.7,"Prediabetes",TRUE,"Normal")</f>
        <v>Diabetes</v>
      </c>
      <c r="F2323" s="15" t="s">
        <v>9</v>
      </c>
      <c r="G2323" s="15" t="s">
        <v>9</v>
      </c>
      <c r="H2323" s="15" t="s">
        <v>9</v>
      </c>
      <c r="I2323" s="15">
        <v>0</v>
      </c>
      <c r="J2323" s="16" t="s">
        <v>9</v>
      </c>
    </row>
    <row r="2324" spans="1:10" x14ac:dyDescent="0.3">
      <c r="A2324" s="11" t="s">
        <v>2333</v>
      </c>
      <c r="B2324" s="12">
        <v>23.35</v>
      </c>
      <c r="C2324" s="12" t="str" cm="1">
        <f t="array" ref="C2324">_xlfn.IFS(Medical_Examinations!$B2324&gt;=30,"Obesity",Medical_Examinations!$B2324&gt;=25,"Overweight",Medical_Examinations!$B2324&gt;=18.5,"Normal Weight",TRUE,"Underweight")</f>
        <v>Normal Weight</v>
      </c>
      <c r="D2324" s="12">
        <v>5.94</v>
      </c>
      <c r="E2324" s="12" t="str" cm="1">
        <f t="array" ref="E2324">_xlfn.IFS(Medical_Examinations!$D2324&gt;6.5,"Diabetes",Medical_Examinations!$D2324&gt;5.7,"Prediabetes",TRUE,"Normal")</f>
        <v>Prediabetes</v>
      </c>
      <c r="F2324" s="12" t="s">
        <v>9</v>
      </c>
      <c r="G2324" s="12" t="s">
        <v>9</v>
      </c>
      <c r="H2324" s="12" t="s">
        <v>9</v>
      </c>
      <c r="I2324" s="12">
        <v>0</v>
      </c>
      <c r="J2324" s="13" t="s">
        <v>9</v>
      </c>
    </row>
    <row r="2325" spans="1:10" x14ac:dyDescent="0.3">
      <c r="A2325" s="14" t="s">
        <v>2334</v>
      </c>
      <c r="B2325" s="15">
        <v>22.24</v>
      </c>
      <c r="C2325" s="15" t="str" cm="1">
        <f t="array" ref="C2325">_xlfn.IFS(Medical_Examinations!$B2325&gt;=30,"Obesity",Medical_Examinations!$B2325&gt;=25,"Overweight",Medical_Examinations!$B2325&gt;=18.5,"Normal Weight",TRUE,"Underweight")</f>
        <v>Normal Weight</v>
      </c>
      <c r="D2325" s="15">
        <v>5.04</v>
      </c>
      <c r="E2325" s="15" t="str" cm="1">
        <f t="array" ref="E2325">_xlfn.IFS(Medical_Examinations!$D2325&gt;6.5,"Diabetes",Medical_Examinations!$D2325&gt;5.7,"Prediabetes",TRUE,"Normal")</f>
        <v>Normal</v>
      </c>
      <c r="F2325" s="15" t="s">
        <v>9</v>
      </c>
      <c r="G2325" s="15" t="s">
        <v>9</v>
      </c>
      <c r="H2325" s="15" t="s">
        <v>9</v>
      </c>
      <c r="I2325" s="15">
        <v>0</v>
      </c>
      <c r="J2325" s="16" t="s">
        <v>9</v>
      </c>
    </row>
    <row r="2326" spans="1:10" x14ac:dyDescent="0.3">
      <c r="A2326" s="11" t="s">
        <v>2335</v>
      </c>
      <c r="B2326" s="12">
        <v>24.76</v>
      </c>
      <c r="C2326" s="12" t="str" cm="1">
        <f t="array" ref="C2326">_xlfn.IFS(Medical_Examinations!$B2326&gt;=30,"Obesity",Medical_Examinations!$B2326&gt;=25,"Overweight",Medical_Examinations!$B2326&gt;=18.5,"Normal Weight",TRUE,"Underweight")</f>
        <v>Normal Weight</v>
      </c>
      <c r="D2326" s="12">
        <v>4.54</v>
      </c>
      <c r="E2326" s="12" t="str" cm="1">
        <f t="array" ref="E2326">_xlfn.IFS(Medical_Examinations!$D2326&gt;6.5,"Diabetes",Medical_Examinations!$D2326&gt;5.7,"Prediabetes",TRUE,"Normal")</f>
        <v>Normal</v>
      </c>
      <c r="F2326" s="12" t="s">
        <v>10</v>
      </c>
      <c r="G2326" s="12" t="s">
        <v>9</v>
      </c>
      <c r="H2326" s="12" t="s">
        <v>9</v>
      </c>
      <c r="I2326" s="12">
        <v>0</v>
      </c>
      <c r="J2326" s="13" t="s">
        <v>9</v>
      </c>
    </row>
    <row r="2327" spans="1:10" x14ac:dyDescent="0.3">
      <c r="A2327" s="14" t="s">
        <v>2336</v>
      </c>
      <c r="B2327" s="15">
        <v>20.100000000000001</v>
      </c>
      <c r="C2327" s="15" t="str" cm="1">
        <f t="array" ref="C2327">_xlfn.IFS(Medical_Examinations!$B2327&gt;=30,"Obesity",Medical_Examinations!$B2327&gt;=25,"Overweight",Medical_Examinations!$B2327&gt;=18.5,"Normal Weight",TRUE,"Underweight")</f>
        <v>Normal Weight</v>
      </c>
      <c r="D2327" s="15">
        <v>5.6</v>
      </c>
      <c r="E2327" s="15" t="str" cm="1">
        <f t="array" ref="E2327">_xlfn.IFS(Medical_Examinations!$D2327&gt;6.5,"Diabetes",Medical_Examinations!$D2327&gt;5.7,"Prediabetes",TRUE,"Normal")</f>
        <v>Normal</v>
      </c>
      <c r="F2327" s="15" t="s">
        <v>10</v>
      </c>
      <c r="G2327" s="15" t="s">
        <v>9</v>
      </c>
      <c r="H2327" s="15" t="s">
        <v>19</v>
      </c>
      <c r="I2327" s="15">
        <v>1</v>
      </c>
      <c r="J2327" s="16" t="s">
        <v>9</v>
      </c>
    </row>
    <row r="2328" spans="1:10" x14ac:dyDescent="0.3">
      <c r="A2328" s="11" t="s">
        <v>2337</v>
      </c>
      <c r="B2328" s="12">
        <v>21.77</v>
      </c>
      <c r="C2328" s="12" t="str" cm="1">
        <f t="array" ref="C2328">_xlfn.IFS(Medical_Examinations!$B2328&gt;=30,"Obesity",Medical_Examinations!$B2328&gt;=25,"Overweight",Medical_Examinations!$B2328&gt;=18.5,"Normal Weight",TRUE,"Underweight")</f>
        <v>Normal Weight</v>
      </c>
      <c r="D2328" s="12">
        <v>10.67</v>
      </c>
      <c r="E2328" s="12" t="str" cm="1">
        <f t="array" ref="E2328">_xlfn.IFS(Medical_Examinations!$D2328&gt;6.5,"Diabetes",Medical_Examinations!$D2328&gt;5.7,"Prediabetes",TRUE,"Normal")</f>
        <v>Diabetes</v>
      </c>
      <c r="F2328" s="12" t="s">
        <v>9</v>
      </c>
      <c r="G2328" s="12" t="s">
        <v>9</v>
      </c>
      <c r="H2328" s="12" t="s">
        <v>9</v>
      </c>
      <c r="I2328" s="12">
        <v>0</v>
      </c>
      <c r="J2328" s="13" t="s">
        <v>9</v>
      </c>
    </row>
    <row r="2329" spans="1:10" x14ac:dyDescent="0.3">
      <c r="A2329" s="14" t="s">
        <v>2338</v>
      </c>
      <c r="B2329" s="15">
        <v>17.82</v>
      </c>
      <c r="C2329" s="15" t="str" cm="1">
        <f t="array" ref="C2329">_xlfn.IFS(Medical_Examinations!$B2329&gt;=30,"Obesity",Medical_Examinations!$B2329&gt;=25,"Overweight",Medical_Examinations!$B2329&gt;=18.5,"Normal Weight",TRUE,"Underweight")</f>
        <v>Underweight</v>
      </c>
      <c r="D2329" s="15">
        <v>5.26</v>
      </c>
      <c r="E2329" s="15" t="str" cm="1">
        <f t="array" ref="E2329">_xlfn.IFS(Medical_Examinations!$D2329&gt;6.5,"Diabetes",Medical_Examinations!$D2329&gt;5.7,"Prediabetes",TRUE,"Normal")</f>
        <v>Normal</v>
      </c>
      <c r="F2329" s="15" t="s">
        <v>10</v>
      </c>
      <c r="G2329" s="15" t="s">
        <v>9</v>
      </c>
      <c r="H2329" s="15" t="s">
        <v>9</v>
      </c>
      <c r="I2329" s="15">
        <v>1</v>
      </c>
      <c r="J2329" s="16" t="s">
        <v>9</v>
      </c>
    </row>
    <row r="2330" spans="1:10" x14ac:dyDescent="0.3">
      <c r="A2330" s="11" t="s">
        <v>2339</v>
      </c>
      <c r="B2330" s="12">
        <v>17.07</v>
      </c>
      <c r="C2330" s="12" t="str" cm="1">
        <f t="array" ref="C2330">_xlfn.IFS(Medical_Examinations!$B2330&gt;=30,"Obesity",Medical_Examinations!$B2330&gt;=25,"Overweight",Medical_Examinations!$B2330&gt;=18.5,"Normal Weight",TRUE,"Underweight")</f>
        <v>Underweight</v>
      </c>
      <c r="D2330" s="12">
        <v>5.22</v>
      </c>
      <c r="E2330" s="12" t="str" cm="1">
        <f t="array" ref="E2330">_xlfn.IFS(Medical_Examinations!$D2330&gt;6.5,"Diabetes",Medical_Examinations!$D2330&gt;5.7,"Prediabetes",TRUE,"Normal")</f>
        <v>Normal</v>
      </c>
      <c r="F2330" s="12" t="s">
        <v>9</v>
      </c>
      <c r="G2330" s="12" t="s">
        <v>9</v>
      </c>
      <c r="H2330" s="12" t="s">
        <v>19</v>
      </c>
      <c r="I2330" s="12">
        <v>1</v>
      </c>
      <c r="J2330" s="13" t="s">
        <v>9</v>
      </c>
    </row>
    <row r="2331" spans="1:10" x14ac:dyDescent="0.3">
      <c r="A2331" s="14" t="s">
        <v>2340</v>
      </c>
      <c r="B2331" s="15">
        <v>22.24</v>
      </c>
      <c r="C2331" s="15" t="str" cm="1">
        <f t="array" ref="C2331">_xlfn.IFS(Medical_Examinations!$B2331&gt;=30,"Obesity",Medical_Examinations!$B2331&gt;=25,"Overweight",Medical_Examinations!$B2331&gt;=18.5,"Normal Weight",TRUE,"Underweight")</f>
        <v>Normal Weight</v>
      </c>
      <c r="D2331" s="15">
        <v>4.29</v>
      </c>
      <c r="E2331" s="15" t="str" cm="1">
        <f t="array" ref="E2331">_xlfn.IFS(Medical_Examinations!$D2331&gt;6.5,"Diabetes",Medical_Examinations!$D2331&gt;5.7,"Prediabetes",TRUE,"Normal")</f>
        <v>Normal</v>
      </c>
      <c r="F2331" s="15" t="s">
        <v>10</v>
      </c>
      <c r="G2331" s="15" t="s">
        <v>9</v>
      </c>
      <c r="H2331" s="15" t="s">
        <v>9</v>
      </c>
      <c r="I2331" s="15">
        <v>0</v>
      </c>
      <c r="J2331" s="16" t="s">
        <v>9</v>
      </c>
    </row>
    <row r="2332" spans="1:10" x14ac:dyDescent="0.3">
      <c r="A2332" s="11" t="s">
        <v>2341</v>
      </c>
      <c r="B2332" s="12">
        <v>22.34</v>
      </c>
      <c r="C2332" s="12" t="str" cm="1">
        <f t="array" ref="C2332">_xlfn.IFS(Medical_Examinations!$B2332&gt;=30,"Obesity",Medical_Examinations!$B2332&gt;=25,"Overweight",Medical_Examinations!$B2332&gt;=18.5,"Normal Weight",TRUE,"Underweight")</f>
        <v>Normal Weight</v>
      </c>
      <c r="D2332" s="12">
        <v>5.57</v>
      </c>
      <c r="E2332" s="12" t="str" cm="1">
        <f t="array" ref="E2332">_xlfn.IFS(Medical_Examinations!$D2332&gt;6.5,"Diabetes",Medical_Examinations!$D2332&gt;5.7,"Prediabetes",TRUE,"Normal")</f>
        <v>Normal</v>
      </c>
      <c r="F2332" s="12" t="s">
        <v>9</v>
      </c>
      <c r="G2332" s="12" t="s">
        <v>9</v>
      </c>
      <c r="H2332" s="12" t="s">
        <v>9</v>
      </c>
      <c r="I2332" s="12">
        <v>1</v>
      </c>
      <c r="J2332" s="13" t="s">
        <v>9</v>
      </c>
    </row>
    <row r="2333" spans="1:10" x14ac:dyDescent="0.3">
      <c r="A2333" s="14" t="s">
        <v>2342</v>
      </c>
      <c r="B2333" s="15">
        <v>17.7</v>
      </c>
      <c r="C2333" s="15" t="str" cm="1">
        <f t="array" ref="C2333">_xlfn.IFS(Medical_Examinations!$B2333&gt;=30,"Obesity",Medical_Examinations!$B2333&gt;=25,"Overweight",Medical_Examinations!$B2333&gt;=18.5,"Normal Weight",TRUE,"Underweight")</f>
        <v>Underweight</v>
      </c>
      <c r="D2333" s="15">
        <v>6.28</v>
      </c>
      <c r="E2333" s="15" t="str" cm="1">
        <f t="array" ref="E2333">_xlfn.IFS(Medical_Examinations!$D2333&gt;6.5,"Diabetes",Medical_Examinations!$D2333&gt;5.7,"Prediabetes",TRUE,"Normal")</f>
        <v>Prediabetes</v>
      </c>
      <c r="F2333" s="15" t="s">
        <v>9</v>
      </c>
      <c r="G2333" s="15" t="s">
        <v>9</v>
      </c>
      <c r="H2333" s="15" t="s">
        <v>9</v>
      </c>
      <c r="I2333" s="15">
        <v>1</v>
      </c>
      <c r="J2333" s="16" t="s">
        <v>9</v>
      </c>
    </row>
    <row r="2334" spans="1:10" x14ac:dyDescent="0.3">
      <c r="A2334" s="11" t="s">
        <v>2343</v>
      </c>
      <c r="B2334" s="12">
        <v>16.47</v>
      </c>
      <c r="C2334" s="12" t="str" cm="1">
        <f t="array" ref="C2334">_xlfn.IFS(Medical_Examinations!$B2334&gt;=30,"Obesity",Medical_Examinations!$B2334&gt;=25,"Overweight",Medical_Examinations!$B2334&gt;=18.5,"Normal Weight",TRUE,"Underweight")</f>
        <v>Underweight</v>
      </c>
      <c r="D2334" s="12">
        <v>6.35</v>
      </c>
      <c r="E2334" s="12" t="str" cm="1">
        <f t="array" ref="E2334">_xlfn.IFS(Medical_Examinations!$D2334&gt;6.5,"Diabetes",Medical_Examinations!$D2334&gt;5.7,"Prediabetes",TRUE,"Normal")</f>
        <v>Prediabetes</v>
      </c>
      <c r="F2334" s="12" t="s">
        <v>9</v>
      </c>
      <c r="G2334" s="12" t="s">
        <v>9</v>
      </c>
      <c r="H2334" s="12" t="s">
        <v>19</v>
      </c>
      <c r="I2334" s="12">
        <v>1</v>
      </c>
      <c r="J2334" s="13" t="s">
        <v>9</v>
      </c>
    </row>
    <row r="2335" spans="1:10" x14ac:dyDescent="0.3">
      <c r="A2335" s="14" t="s">
        <v>2344</v>
      </c>
      <c r="B2335" s="15">
        <v>17.600000000000001</v>
      </c>
      <c r="C2335" s="15" t="str" cm="1">
        <f t="array" ref="C2335">_xlfn.IFS(Medical_Examinations!$B2335&gt;=30,"Obesity",Medical_Examinations!$B2335&gt;=25,"Overweight",Medical_Examinations!$B2335&gt;=18.5,"Normal Weight",TRUE,"Underweight")</f>
        <v>Underweight</v>
      </c>
      <c r="D2335" s="15">
        <v>4.3899999999999997</v>
      </c>
      <c r="E2335" s="15" t="str" cm="1">
        <f t="array" ref="E2335">_xlfn.IFS(Medical_Examinations!$D2335&gt;6.5,"Diabetes",Medical_Examinations!$D2335&gt;5.7,"Prediabetes",TRUE,"Normal")</f>
        <v>Normal</v>
      </c>
      <c r="F2335" s="15" t="s">
        <v>9</v>
      </c>
      <c r="G2335" s="15" t="s">
        <v>9</v>
      </c>
      <c r="H2335" s="15" t="s">
        <v>9</v>
      </c>
      <c r="I2335" s="15">
        <v>1</v>
      </c>
      <c r="J2335" s="16" t="s">
        <v>9</v>
      </c>
    </row>
    <row r="2336" spans="1:10" x14ac:dyDescent="0.3">
      <c r="A2336" s="3" t="s">
        <v>2345</v>
      </c>
      <c r="B2336" s="17">
        <v>17.579999999999998</v>
      </c>
      <c r="C2336" s="17" t="str" cm="1">
        <f t="array" ref="C2336">_xlfn.IFS(Medical_Examinations!$B2336&gt;=30,"Obesity",Medical_Examinations!$B2336&gt;=25,"Overweight",Medical_Examinations!$B2336&gt;=18.5,"Normal Weight",TRUE,"Underweight")</f>
        <v>Underweight</v>
      </c>
      <c r="D2336" s="17">
        <v>4.51</v>
      </c>
      <c r="E2336" s="17" t="str" cm="1">
        <f t="array" ref="E2336">_xlfn.IFS(Medical_Examinations!$D2336&gt;6.5,"Diabetes",Medical_Examinations!$D2336&gt;5.7,"Prediabetes",TRUE,"Normal")</f>
        <v>Normal</v>
      </c>
      <c r="F2336" s="17" t="s">
        <v>9</v>
      </c>
      <c r="G2336" s="17" t="s">
        <v>9</v>
      </c>
      <c r="H2336" s="17" t="s">
        <v>9</v>
      </c>
      <c r="I2336" s="17">
        <v>1</v>
      </c>
      <c r="J2336" s="1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71AE-9B95-4A59-96E4-B21E995C71E3}">
  <dimension ref="A1:E2336"/>
  <sheetViews>
    <sheetView zoomScale="69" zoomScaleNormal="69" workbookViewId="0">
      <selection activeCell="G23" sqref="G23"/>
    </sheetView>
  </sheetViews>
  <sheetFormatPr defaultRowHeight="14.4" x14ac:dyDescent="0.3"/>
  <cols>
    <col min="1" max="1" width="13.5546875" bestFit="1" customWidth="1"/>
    <col min="2" max="2" width="31.88671875" bestFit="1" customWidth="1"/>
    <col min="3" max="3" width="6.77734375" bestFit="1" customWidth="1"/>
    <col min="4" max="4" width="16.6640625" bestFit="1" customWidth="1"/>
    <col min="5" max="5" width="19.21875" bestFit="1" customWidth="1"/>
  </cols>
  <sheetData>
    <row r="1" spans="1:5" x14ac:dyDescent="0.3">
      <c r="A1" s="8" t="s">
        <v>0</v>
      </c>
      <c r="B1" s="9" t="s">
        <v>2391</v>
      </c>
      <c r="C1" s="9" t="s">
        <v>4396</v>
      </c>
      <c r="D1" s="9" t="s">
        <v>4397</v>
      </c>
      <c r="E1" s="10" t="s">
        <v>2390</v>
      </c>
    </row>
    <row r="2" spans="1:5" x14ac:dyDescent="0.3">
      <c r="A2" s="11" t="s">
        <v>8</v>
      </c>
      <c r="B2" s="12" t="s">
        <v>4398</v>
      </c>
      <c r="C2" s="12" t="s">
        <v>4399</v>
      </c>
      <c r="D2" s="12" t="s">
        <v>2392</v>
      </c>
      <c r="E2" s="13" t="s">
        <v>4400</v>
      </c>
    </row>
    <row r="3" spans="1:5" x14ac:dyDescent="0.3">
      <c r="A3" s="14" t="s">
        <v>11</v>
      </c>
      <c r="B3" s="15" t="s">
        <v>4401</v>
      </c>
      <c r="C3" s="15" t="s">
        <v>4402</v>
      </c>
      <c r="D3" s="15" t="s">
        <v>2394</v>
      </c>
      <c r="E3" s="16" t="s">
        <v>4403</v>
      </c>
    </row>
    <row r="4" spans="1:5" x14ac:dyDescent="0.3">
      <c r="A4" s="11" t="s">
        <v>12</v>
      </c>
      <c r="B4" s="12" t="s">
        <v>4404</v>
      </c>
      <c r="C4" s="12" t="s">
        <v>4402</v>
      </c>
      <c r="D4" s="12" t="s">
        <v>2395</v>
      </c>
      <c r="E4" s="13" t="s">
        <v>4405</v>
      </c>
    </row>
    <row r="5" spans="1:5" x14ac:dyDescent="0.3">
      <c r="A5" s="14" t="s">
        <v>13</v>
      </c>
      <c r="B5" s="15" t="s">
        <v>4406</v>
      </c>
      <c r="C5" s="15" t="s">
        <v>4399</v>
      </c>
      <c r="D5" s="15" t="s">
        <v>2396</v>
      </c>
      <c r="E5" s="16" t="s">
        <v>4407</v>
      </c>
    </row>
    <row r="6" spans="1:5" x14ac:dyDescent="0.3">
      <c r="A6" s="11" t="s">
        <v>14</v>
      </c>
      <c r="B6" s="12" t="s">
        <v>4408</v>
      </c>
      <c r="C6" s="12" t="s">
        <v>4399</v>
      </c>
      <c r="D6" s="12" t="s">
        <v>2397</v>
      </c>
      <c r="E6" s="13" t="s">
        <v>4409</v>
      </c>
    </row>
    <row r="7" spans="1:5" x14ac:dyDescent="0.3">
      <c r="A7" s="14" t="s">
        <v>15</v>
      </c>
      <c r="B7" s="15" t="s">
        <v>4410</v>
      </c>
      <c r="C7" s="15" t="s">
        <v>4402</v>
      </c>
      <c r="D7" s="15" t="s">
        <v>2398</v>
      </c>
      <c r="E7" s="16" t="s">
        <v>4411</v>
      </c>
    </row>
    <row r="8" spans="1:5" x14ac:dyDescent="0.3">
      <c r="A8" s="11" t="s">
        <v>16</v>
      </c>
      <c r="B8" s="12" t="s">
        <v>4412</v>
      </c>
      <c r="C8" s="12" t="s">
        <v>4402</v>
      </c>
      <c r="D8" s="12" t="s">
        <v>2399</v>
      </c>
      <c r="E8" s="13" t="s">
        <v>4413</v>
      </c>
    </row>
    <row r="9" spans="1:5" x14ac:dyDescent="0.3">
      <c r="A9" s="14" t="s">
        <v>17</v>
      </c>
      <c r="B9" s="15" t="s">
        <v>4414</v>
      </c>
      <c r="C9" s="15" t="s">
        <v>4402</v>
      </c>
      <c r="D9" s="15" t="s">
        <v>2400</v>
      </c>
      <c r="E9" s="16" t="s">
        <v>4415</v>
      </c>
    </row>
    <row r="10" spans="1:5" x14ac:dyDescent="0.3">
      <c r="A10" s="11" t="s">
        <v>18</v>
      </c>
      <c r="B10" s="12" t="s">
        <v>4416</v>
      </c>
      <c r="C10" s="12" t="s">
        <v>4402</v>
      </c>
      <c r="D10" s="12" t="s">
        <v>2401</v>
      </c>
      <c r="E10" s="13" t="s">
        <v>4417</v>
      </c>
    </row>
    <row r="11" spans="1:5" x14ac:dyDescent="0.3">
      <c r="A11" s="14" t="s">
        <v>20</v>
      </c>
      <c r="B11" s="15" t="s">
        <v>4418</v>
      </c>
      <c r="C11" s="15" t="s">
        <v>4399</v>
      </c>
      <c r="D11" s="15" t="s">
        <v>2402</v>
      </c>
      <c r="E11" s="16" t="s">
        <v>4419</v>
      </c>
    </row>
    <row r="12" spans="1:5" x14ac:dyDescent="0.3">
      <c r="A12" s="11" t="s">
        <v>21</v>
      </c>
      <c r="B12" s="12" t="s">
        <v>4420</v>
      </c>
      <c r="C12" s="12" t="s">
        <v>4399</v>
      </c>
      <c r="D12" s="12" t="s">
        <v>2403</v>
      </c>
      <c r="E12" s="13" t="s">
        <v>4421</v>
      </c>
    </row>
    <row r="13" spans="1:5" x14ac:dyDescent="0.3">
      <c r="A13" s="14" t="s">
        <v>22</v>
      </c>
      <c r="B13" s="15" t="s">
        <v>4422</v>
      </c>
      <c r="C13" s="15" t="s">
        <v>4402</v>
      </c>
      <c r="D13" s="15" t="s">
        <v>2404</v>
      </c>
      <c r="E13" s="16" t="s">
        <v>4423</v>
      </c>
    </row>
    <row r="14" spans="1:5" x14ac:dyDescent="0.3">
      <c r="A14" s="11" t="s">
        <v>23</v>
      </c>
      <c r="B14" s="12" t="s">
        <v>4424</v>
      </c>
      <c r="C14" s="12" t="s">
        <v>4402</v>
      </c>
      <c r="D14" s="12" t="s">
        <v>2405</v>
      </c>
      <c r="E14" s="13" t="s">
        <v>4425</v>
      </c>
    </row>
    <row r="15" spans="1:5" x14ac:dyDescent="0.3">
      <c r="A15" s="14" t="s">
        <v>24</v>
      </c>
      <c r="B15" s="15" t="s">
        <v>4426</v>
      </c>
      <c r="C15" s="15" t="s">
        <v>4402</v>
      </c>
      <c r="D15" s="15" t="s">
        <v>2406</v>
      </c>
      <c r="E15" s="16" t="s">
        <v>4427</v>
      </c>
    </row>
    <row r="16" spans="1:5" x14ac:dyDescent="0.3">
      <c r="A16" s="11" t="s">
        <v>25</v>
      </c>
      <c r="B16" s="12" t="s">
        <v>4428</v>
      </c>
      <c r="C16" s="12" t="s">
        <v>4399</v>
      </c>
      <c r="D16" s="12" t="s">
        <v>2407</v>
      </c>
      <c r="E16" s="13" t="s">
        <v>4429</v>
      </c>
    </row>
    <row r="17" spans="1:5" x14ac:dyDescent="0.3">
      <c r="A17" s="14" t="s">
        <v>26</v>
      </c>
      <c r="B17" s="15" t="s">
        <v>4430</v>
      </c>
      <c r="C17" s="15" t="s">
        <v>4402</v>
      </c>
      <c r="D17" s="15" t="s">
        <v>2408</v>
      </c>
      <c r="E17" s="16" t="s">
        <v>4431</v>
      </c>
    </row>
    <row r="18" spans="1:5" x14ac:dyDescent="0.3">
      <c r="A18" s="11" t="s">
        <v>27</v>
      </c>
      <c r="B18" s="12" t="s">
        <v>4432</v>
      </c>
      <c r="C18" s="12" t="s">
        <v>4399</v>
      </c>
      <c r="D18" s="12" t="s">
        <v>2409</v>
      </c>
      <c r="E18" s="13" t="s">
        <v>4433</v>
      </c>
    </row>
    <row r="19" spans="1:5" x14ac:dyDescent="0.3">
      <c r="A19" s="14" t="s">
        <v>28</v>
      </c>
      <c r="B19" s="15" t="s">
        <v>4434</v>
      </c>
      <c r="C19" s="15" t="s">
        <v>4399</v>
      </c>
      <c r="D19" s="15" t="s">
        <v>2410</v>
      </c>
      <c r="E19" s="16" t="s">
        <v>4435</v>
      </c>
    </row>
    <row r="20" spans="1:5" x14ac:dyDescent="0.3">
      <c r="A20" s="11" t="s">
        <v>29</v>
      </c>
      <c r="B20" s="12" t="s">
        <v>4436</v>
      </c>
      <c r="C20" s="12" t="s">
        <v>4402</v>
      </c>
      <c r="D20" s="12" t="s">
        <v>2411</v>
      </c>
      <c r="E20" s="13" t="s">
        <v>4437</v>
      </c>
    </row>
    <row r="21" spans="1:5" x14ac:dyDescent="0.3">
      <c r="A21" s="14" t="s">
        <v>30</v>
      </c>
      <c r="B21" s="15" t="s">
        <v>4438</v>
      </c>
      <c r="C21" s="15" t="s">
        <v>4402</v>
      </c>
      <c r="D21" s="15" t="s">
        <v>2412</v>
      </c>
      <c r="E21" s="16" t="s">
        <v>4439</v>
      </c>
    </row>
    <row r="22" spans="1:5" x14ac:dyDescent="0.3">
      <c r="A22" s="11" t="s">
        <v>31</v>
      </c>
      <c r="B22" s="12" t="s">
        <v>4440</v>
      </c>
      <c r="C22" s="12" t="s">
        <v>4402</v>
      </c>
      <c r="D22" s="12" t="s">
        <v>2413</v>
      </c>
      <c r="E22" s="13" t="s">
        <v>4441</v>
      </c>
    </row>
    <row r="23" spans="1:5" x14ac:dyDescent="0.3">
      <c r="A23" s="14" t="s">
        <v>32</v>
      </c>
      <c r="B23" s="15" t="s">
        <v>4442</v>
      </c>
      <c r="C23" s="15" t="s">
        <v>4399</v>
      </c>
      <c r="D23" s="15" t="s">
        <v>2414</v>
      </c>
      <c r="E23" s="16" t="s">
        <v>4443</v>
      </c>
    </row>
    <row r="24" spans="1:5" x14ac:dyDescent="0.3">
      <c r="A24" s="11" t="s">
        <v>33</v>
      </c>
      <c r="B24" s="12" t="s">
        <v>4444</v>
      </c>
      <c r="C24" s="12" t="s">
        <v>4399</v>
      </c>
      <c r="D24" s="12" t="s">
        <v>2415</v>
      </c>
      <c r="E24" s="13" t="s">
        <v>4445</v>
      </c>
    </row>
    <row r="25" spans="1:5" x14ac:dyDescent="0.3">
      <c r="A25" s="14" t="s">
        <v>34</v>
      </c>
      <c r="B25" s="15" t="s">
        <v>4446</v>
      </c>
      <c r="C25" s="15" t="s">
        <v>4402</v>
      </c>
      <c r="D25" s="15" t="s">
        <v>2416</v>
      </c>
      <c r="E25" s="16" t="s">
        <v>4447</v>
      </c>
    </row>
    <row r="26" spans="1:5" x14ac:dyDescent="0.3">
      <c r="A26" s="11" t="s">
        <v>35</v>
      </c>
      <c r="B26" s="12" t="s">
        <v>4448</v>
      </c>
      <c r="C26" s="12" t="s">
        <v>4402</v>
      </c>
      <c r="D26" s="12" t="s">
        <v>2417</v>
      </c>
      <c r="E26" s="13" t="s">
        <v>4449</v>
      </c>
    </row>
    <row r="27" spans="1:5" x14ac:dyDescent="0.3">
      <c r="A27" s="14" t="s">
        <v>36</v>
      </c>
      <c r="B27" s="15" t="s">
        <v>4450</v>
      </c>
      <c r="C27" s="15" t="s">
        <v>4402</v>
      </c>
      <c r="D27" s="15" t="s">
        <v>2418</v>
      </c>
      <c r="E27" s="16" t="s">
        <v>4451</v>
      </c>
    </row>
    <row r="28" spans="1:5" x14ac:dyDescent="0.3">
      <c r="A28" s="11" t="s">
        <v>37</v>
      </c>
      <c r="B28" s="12" t="s">
        <v>4452</v>
      </c>
      <c r="C28" s="12" t="s">
        <v>4402</v>
      </c>
      <c r="D28" s="12" t="s">
        <v>2419</v>
      </c>
      <c r="E28" s="13" t="s">
        <v>4453</v>
      </c>
    </row>
    <row r="29" spans="1:5" x14ac:dyDescent="0.3">
      <c r="A29" s="14" t="s">
        <v>38</v>
      </c>
      <c r="B29" s="15" t="s">
        <v>4454</v>
      </c>
      <c r="C29" s="15" t="s">
        <v>4399</v>
      </c>
      <c r="D29" s="15" t="s">
        <v>2420</v>
      </c>
      <c r="E29" s="16" t="s">
        <v>4455</v>
      </c>
    </row>
    <row r="30" spans="1:5" x14ac:dyDescent="0.3">
      <c r="A30" s="11" t="s">
        <v>39</v>
      </c>
      <c r="B30" s="12" t="s">
        <v>4456</v>
      </c>
      <c r="C30" s="12" t="s">
        <v>4402</v>
      </c>
      <c r="D30" s="12" t="s">
        <v>2421</v>
      </c>
      <c r="E30" s="13" t="s">
        <v>4415</v>
      </c>
    </row>
    <row r="31" spans="1:5" x14ac:dyDescent="0.3">
      <c r="A31" s="14" t="s">
        <v>40</v>
      </c>
      <c r="B31" s="15" t="s">
        <v>4457</v>
      </c>
      <c r="C31" s="15" t="s">
        <v>4399</v>
      </c>
      <c r="D31" s="15" t="s">
        <v>2422</v>
      </c>
      <c r="E31" s="16" t="s">
        <v>4458</v>
      </c>
    </row>
    <row r="32" spans="1:5" x14ac:dyDescent="0.3">
      <c r="A32" s="11" t="s">
        <v>41</v>
      </c>
      <c r="B32" s="12" t="s">
        <v>4459</v>
      </c>
      <c r="C32" s="12" t="s">
        <v>4399</v>
      </c>
      <c r="D32" s="12" t="s">
        <v>2423</v>
      </c>
      <c r="E32" s="13" t="s">
        <v>4460</v>
      </c>
    </row>
    <row r="33" spans="1:5" x14ac:dyDescent="0.3">
      <c r="A33" s="14" t="s">
        <v>42</v>
      </c>
      <c r="B33" s="15" t="s">
        <v>4461</v>
      </c>
      <c r="C33" s="15" t="s">
        <v>4402</v>
      </c>
      <c r="D33" s="15" t="s">
        <v>2424</v>
      </c>
      <c r="E33" s="16" t="s">
        <v>4462</v>
      </c>
    </row>
    <row r="34" spans="1:5" x14ac:dyDescent="0.3">
      <c r="A34" s="11" t="s">
        <v>43</v>
      </c>
      <c r="B34" s="12" t="s">
        <v>4463</v>
      </c>
      <c r="C34" s="12" t="s">
        <v>4402</v>
      </c>
      <c r="D34" s="12" t="s">
        <v>2425</v>
      </c>
      <c r="E34" s="13" t="s">
        <v>4464</v>
      </c>
    </row>
    <row r="35" spans="1:5" x14ac:dyDescent="0.3">
      <c r="A35" s="14" t="s">
        <v>44</v>
      </c>
      <c r="B35" s="15" t="s">
        <v>4465</v>
      </c>
      <c r="C35" s="15" t="s">
        <v>4399</v>
      </c>
      <c r="D35" s="15" t="s">
        <v>2426</v>
      </c>
      <c r="E35" s="16" t="s">
        <v>4466</v>
      </c>
    </row>
    <row r="36" spans="1:5" x14ac:dyDescent="0.3">
      <c r="A36" s="11" t="s">
        <v>45</v>
      </c>
      <c r="B36" s="12" t="s">
        <v>4467</v>
      </c>
      <c r="C36" s="12" t="s">
        <v>4399</v>
      </c>
      <c r="D36" s="12" t="s">
        <v>2427</v>
      </c>
      <c r="E36" s="13" t="s">
        <v>4468</v>
      </c>
    </row>
    <row r="37" spans="1:5" x14ac:dyDescent="0.3">
      <c r="A37" s="14" t="s">
        <v>46</v>
      </c>
      <c r="B37" s="15" t="s">
        <v>4469</v>
      </c>
      <c r="C37" s="15" t="s">
        <v>4402</v>
      </c>
      <c r="D37" s="15" t="s">
        <v>2428</v>
      </c>
      <c r="E37" s="16" t="s">
        <v>4470</v>
      </c>
    </row>
    <row r="38" spans="1:5" x14ac:dyDescent="0.3">
      <c r="A38" s="11" t="s">
        <v>47</v>
      </c>
      <c r="B38" s="12" t="s">
        <v>4471</v>
      </c>
      <c r="C38" s="12" t="s">
        <v>4402</v>
      </c>
      <c r="D38" s="12" t="s">
        <v>2429</v>
      </c>
      <c r="E38" s="13" t="s">
        <v>4472</v>
      </c>
    </row>
    <row r="39" spans="1:5" x14ac:dyDescent="0.3">
      <c r="A39" s="14" t="s">
        <v>48</v>
      </c>
      <c r="B39" s="15" t="s">
        <v>4473</v>
      </c>
      <c r="C39" s="15" t="s">
        <v>4399</v>
      </c>
      <c r="D39" s="15" t="s">
        <v>2430</v>
      </c>
      <c r="E39" s="16" t="s">
        <v>4474</v>
      </c>
    </row>
    <row r="40" spans="1:5" x14ac:dyDescent="0.3">
      <c r="A40" s="11" t="s">
        <v>49</v>
      </c>
      <c r="B40" s="12" t="s">
        <v>4475</v>
      </c>
      <c r="C40" s="12" t="s">
        <v>4399</v>
      </c>
      <c r="D40" s="12" t="s">
        <v>2431</v>
      </c>
      <c r="E40" s="13" t="s">
        <v>4476</v>
      </c>
    </row>
    <row r="41" spans="1:5" x14ac:dyDescent="0.3">
      <c r="A41" s="14" t="s">
        <v>50</v>
      </c>
      <c r="B41" s="15" t="s">
        <v>4477</v>
      </c>
      <c r="C41" s="15" t="s">
        <v>4402</v>
      </c>
      <c r="D41" s="15" t="s">
        <v>2432</v>
      </c>
      <c r="E41" s="16" t="s">
        <v>4478</v>
      </c>
    </row>
    <row r="42" spans="1:5" x14ac:dyDescent="0.3">
      <c r="A42" s="11" t="s">
        <v>51</v>
      </c>
      <c r="B42" s="12" t="s">
        <v>4479</v>
      </c>
      <c r="C42" s="12" t="s">
        <v>4402</v>
      </c>
      <c r="D42" s="12" t="s">
        <v>2433</v>
      </c>
      <c r="E42" s="13" t="s">
        <v>4480</v>
      </c>
    </row>
    <row r="43" spans="1:5" x14ac:dyDescent="0.3">
      <c r="A43" s="14" t="s">
        <v>52</v>
      </c>
      <c r="B43" s="15" t="s">
        <v>4481</v>
      </c>
      <c r="C43" s="15" t="s">
        <v>4399</v>
      </c>
      <c r="D43" s="15" t="s">
        <v>2434</v>
      </c>
      <c r="E43" s="16" t="s">
        <v>4482</v>
      </c>
    </row>
    <row r="44" spans="1:5" x14ac:dyDescent="0.3">
      <c r="A44" s="11" t="s">
        <v>53</v>
      </c>
      <c r="B44" s="12" t="s">
        <v>4483</v>
      </c>
      <c r="C44" s="12" t="s">
        <v>4399</v>
      </c>
      <c r="D44" s="12" t="s">
        <v>2435</v>
      </c>
      <c r="E44" s="13" t="s">
        <v>4445</v>
      </c>
    </row>
    <row r="45" spans="1:5" x14ac:dyDescent="0.3">
      <c r="A45" s="14" t="s">
        <v>54</v>
      </c>
      <c r="B45" s="15" t="s">
        <v>4484</v>
      </c>
      <c r="C45" s="15" t="s">
        <v>4402</v>
      </c>
      <c r="D45" s="15" t="s">
        <v>2436</v>
      </c>
      <c r="E45" s="16" t="s">
        <v>4485</v>
      </c>
    </row>
    <row r="46" spans="1:5" x14ac:dyDescent="0.3">
      <c r="A46" s="11" t="s">
        <v>55</v>
      </c>
      <c r="B46" s="12" t="s">
        <v>4486</v>
      </c>
      <c r="C46" s="12" t="s">
        <v>4402</v>
      </c>
      <c r="D46" s="12" t="s">
        <v>2437</v>
      </c>
      <c r="E46" s="13" t="s">
        <v>4487</v>
      </c>
    </row>
    <row r="47" spans="1:5" x14ac:dyDescent="0.3">
      <c r="A47" s="14" t="s">
        <v>56</v>
      </c>
      <c r="B47" s="15" t="s">
        <v>4488</v>
      </c>
      <c r="C47" s="15" t="s">
        <v>4399</v>
      </c>
      <c r="D47" s="15" t="s">
        <v>2438</v>
      </c>
      <c r="E47" s="16" t="s">
        <v>4489</v>
      </c>
    </row>
    <row r="48" spans="1:5" x14ac:dyDescent="0.3">
      <c r="A48" s="11" t="s">
        <v>57</v>
      </c>
      <c r="B48" s="12" t="s">
        <v>4490</v>
      </c>
      <c r="C48" s="12" t="s">
        <v>4402</v>
      </c>
      <c r="D48" s="12" t="s">
        <v>2439</v>
      </c>
      <c r="E48" s="13" t="s">
        <v>4491</v>
      </c>
    </row>
    <row r="49" spans="1:5" x14ac:dyDescent="0.3">
      <c r="A49" s="14" t="s">
        <v>58</v>
      </c>
      <c r="B49" s="15" t="s">
        <v>4492</v>
      </c>
      <c r="C49" s="15" t="s">
        <v>4399</v>
      </c>
      <c r="D49" s="15" t="s">
        <v>2434</v>
      </c>
      <c r="E49" s="16" t="s">
        <v>4493</v>
      </c>
    </row>
    <row r="50" spans="1:5" x14ac:dyDescent="0.3">
      <c r="A50" s="11" t="s">
        <v>59</v>
      </c>
      <c r="B50" s="12" t="s">
        <v>4494</v>
      </c>
      <c r="C50" s="12" t="s">
        <v>4402</v>
      </c>
      <c r="D50" s="12" t="s">
        <v>2440</v>
      </c>
      <c r="E50" s="13" t="s">
        <v>4495</v>
      </c>
    </row>
    <row r="51" spans="1:5" x14ac:dyDescent="0.3">
      <c r="A51" s="14" t="s">
        <v>60</v>
      </c>
      <c r="B51" s="15" t="s">
        <v>4496</v>
      </c>
      <c r="C51" s="15" t="s">
        <v>4402</v>
      </c>
      <c r="D51" s="15" t="s">
        <v>2441</v>
      </c>
      <c r="E51" s="16" t="s">
        <v>4497</v>
      </c>
    </row>
    <row r="52" spans="1:5" x14ac:dyDescent="0.3">
      <c r="A52" s="11" t="s">
        <v>61</v>
      </c>
      <c r="B52" s="12" t="s">
        <v>4498</v>
      </c>
      <c r="C52" s="12" t="s">
        <v>4402</v>
      </c>
      <c r="D52" s="12" t="s">
        <v>2442</v>
      </c>
      <c r="E52" s="13" t="s">
        <v>4499</v>
      </c>
    </row>
    <row r="53" spans="1:5" x14ac:dyDescent="0.3">
      <c r="A53" s="14" t="s">
        <v>62</v>
      </c>
      <c r="B53" s="15" t="s">
        <v>4500</v>
      </c>
      <c r="C53" s="15" t="s">
        <v>4399</v>
      </c>
      <c r="D53" s="15" t="s">
        <v>2443</v>
      </c>
      <c r="E53" s="16" t="s">
        <v>4501</v>
      </c>
    </row>
    <row r="54" spans="1:5" x14ac:dyDescent="0.3">
      <c r="A54" s="11" t="s">
        <v>63</v>
      </c>
      <c r="B54" s="12" t="s">
        <v>4502</v>
      </c>
      <c r="C54" s="12" t="s">
        <v>4402</v>
      </c>
      <c r="D54" s="12" t="s">
        <v>2444</v>
      </c>
      <c r="E54" s="13" t="s">
        <v>4423</v>
      </c>
    </row>
    <row r="55" spans="1:5" x14ac:dyDescent="0.3">
      <c r="A55" s="14" t="s">
        <v>64</v>
      </c>
      <c r="B55" s="15" t="s">
        <v>4503</v>
      </c>
      <c r="C55" s="15" t="s">
        <v>4402</v>
      </c>
      <c r="D55" s="15" t="s">
        <v>2445</v>
      </c>
      <c r="E55" s="16" t="s">
        <v>4504</v>
      </c>
    </row>
    <row r="56" spans="1:5" x14ac:dyDescent="0.3">
      <c r="A56" s="11" t="s">
        <v>65</v>
      </c>
      <c r="B56" s="12" t="s">
        <v>4505</v>
      </c>
      <c r="C56" s="12" t="s">
        <v>4399</v>
      </c>
      <c r="D56" s="12" t="s">
        <v>2446</v>
      </c>
      <c r="E56" s="13" t="s">
        <v>4506</v>
      </c>
    </row>
    <row r="57" spans="1:5" x14ac:dyDescent="0.3">
      <c r="A57" s="14" t="s">
        <v>66</v>
      </c>
      <c r="B57" s="15" t="s">
        <v>4507</v>
      </c>
      <c r="C57" s="15" t="s">
        <v>4399</v>
      </c>
      <c r="D57" s="15" t="s">
        <v>2447</v>
      </c>
      <c r="E57" s="16" t="s">
        <v>4508</v>
      </c>
    </row>
    <row r="58" spans="1:5" x14ac:dyDescent="0.3">
      <c r="A58" s="11" t="s">
        <v>67</v>
      </c>
      <c r="B58" s="12" t="s">
        <v>4509</v>
      </c>
      <c r="C58" s="12" t="s">
        <v>4402</v>
      </c>
      <c r="D58" s="12" t="s">
        <v>2448</v>
      </c>
      <c r="E58" s="13" t="s">
        <v>4510</v>
      </c>
    </row>
    <row r="59" spans="1:5" x14ac:dyDescent="0.3">
      <c r="A59" s="14" t="s">
        <v>68</v>
      </c>
      <c r="B59" s="15" t="s">
        <v>4511</v>
      </c>
      <c r="C59" s="15" t="s">
        <v>4399</v>
      </c>
      <c r="D59" s="15" t="s">
        <v>2449</v>
      </c>
      <c r="E59" s="16" t="s">
        <v>4512</v>
      </c>
    </row>
    <row r="60" spans="1:5" x14ac:dyDescent="0.3">
      <c r="A60" s="11" t="s">
        <v>69</v>
      </c>
      <c r="B60" s="12" t="s">
        <v>4513</v>
      </c>
      <c r="C60" s="12" t="s">
        <v>4402</v>
      </c>
      <c r="D60" s="12" t="s">
        <v>2450</v>
      </c>
      <c r="E60" s="13" t="s">
        <v>4514</v>
      </c>
    </row>
    <row r="61" spans="1:5" x14ac:dyDescent="0.3">
      <c r="A61" s="14" t="s">
        <v>70</v>
      </c>
      <c r="B61" s="15" t="s">
        <v>4515</v>
      </c>
      <c r="C61" s="15" t="s">
        <v>4399</v>
      </c>
      <c r="D61" s="15" t="s">
        <v>2451</v>
      </c>
      <c r="E61" s="16" t="s">
        <v>4516</v>
      </c>
    </row>
    <row r="62" spans="1:5" x14ac:dyDescent="0.3">
      <c r="A62" s="11" t="s">
        <v>71</v>
      </c>
      <c r="B62" s="12" t="s">
        <v>4517</v>
      </c>
      <c r="C62" s="12" t="s">
        <v>4402</v>
      </c>
      <c r="D62" s="12" t="s">
        <v>2452</v>
      </c>
      <c r="E62" s="13" t="s">
        <v>4518</v>
      </c>
    </row>
    <row r="63" spans="1:5" x14ac:dyDescent="0.3">
      <c r="A63" s="14" t="s">
        <v>72</v>
      </c>
      <c r="B63" s="15" t="s">
        <v>4519</v>
      </c>
      <c r="C63" s="15" t="s">
        <v>4399</v>
      </c>
      <c r="D63" s="15" t="s">
        <v>2453</v>
      </c>
      <c r="E63" s="16" t="s">
        <v>4520</v>
      </c>
    </row>
    <row r="64" spans="1:5" x14ac:dyDescent="0.3">
      <c r="A64" s="11" t="s">
        <v>73</v>
      </c>
      <c r="B64" s="12" t="s">
        <v>4521</v>
      </c>
      <c r="C64" s="12" t="s">
        <v>4399</v>
      </c>
      <c r="D64" s="12" t="s">
        <v>2454</v>
      </c>
      <c r="E64" s="13" t="s">
        <v>4522</v>
      </c>
    </row>
    <row r="65" spans="1:5" x14ac:dyDescent="0.3">
      <c r="A65" s="14" t="s">
        <v>74</v>
      </c>
      <c r="B65" s="15" t="s">
        <v>4523</v>
      </c>
      <c r="C65" s="15" t="s">
        <v>4402</v>
      </c>
      <c r="D65" s="15" t="s">
        <v>2455</v>
      </c>
      <c r="E65" s="16" t="s">
        <v>4423</v>
      </c>
    </row>
    <row r="66" spans="1:5" x14ac:dyDescent="0.3">
      <c r="A66" s="11" t="s">
        <v>75</v>
      </c>
      <c r="B66" s="12" t="s">
        <v>4524</v>
      </c>
      <c r="C66" s="12" t="s">
        <v>4402</v>
      </c>
      <c r="D66" s="12" t="s">
        <v>2456</v>
      </c>
      <c r="E66" s="13" t="s">
        <v>4525</v>
      </c>
    </row>
    <row r="67" spans="1:5" x14ac:dyDescent="0.3">
      <c r="A67" s="14" t="s">
        <v>76</v>
      </c>
      <c r="B67" s="15" t="s">
        <v>4526</v>
      </c>
      <c r="C67" s="15" t="s">
        <v>4399</v>
      </c>
      <c r="D67" s="15" t="s">
        <v>2457</v>
      </c>
      <c r="E67" s="16" t="s">
        <v>4527</v>
      </c>
    </row>
    <row r="68" spans="1:5" x14ac:dyDescent="0.3">
      <c r="A68" s="11" t="s">
        <v>77</v>
      </c>
      <c r="B68" s="12" t="s">
        <v>4528</v>
      </c>
      <c r="C68" s="12" t="s">
        <v>4402</v>
      </c>
      <c r="D68" s="12" t="s">
        <v>2458</v>
      </c>
      <c r="E68" s="13" t="s">
        <v>4529</v>
      </c>
    </row>
    <row r="69" spans="1:5" x14ac:dyDescent="0.3">
      <c r="A69" s="14" t="s">
        <v>78</v>
      </c>
      <c r="B69" s="15" t="s">
        <v>4530</v>
      </c>
      <c r="C69" s="15" t="s">
        <v>4402</v>
      </c>
      <c r="D69" s="15" t="s">
        <v>2459</v>
      </c>
      <c r="E69" s="16" t="s">
        <v>4531</v>
      </c>
    </row>
    <row r="70" spans="1:5" x14ac:dyDescent="0.3">
      <c r="A70" s="11" t="s">
        <v>79</v>
      </c>
      <c r="B70" s="12" t="s">
        <v>4532</v>
      </c>
      <c r="C70" s="12" t="s">
        <v>4399</v>
      </c>
      <c r="D70" s="12" t="s">
        <v>2460</v>
      </c>
      <c r="E70" s="13" t="s">
        <v>4533</v>
      </c>
    </row>
    <row r="71" spans="1:5" x14ac:dyDescent="0.3">
      <c r="A71" s="14" t="s">
        <v>80</v>
      </c>
      <c r="B71" s="15" t="s">
        <v>4534</v>
      </c>
      <c r="C71" s="15" t="s">
        <v>4402</v>
      </c>
      <c r="D71" s="15" t="s">
        <v>2461</v>
      </c>
      <c r="E71" s="16" t="s">
        <v>4535</v>
      </c>
    </row>
    <row r="72" spans="1:5" x14ac:dyDescent="0.3">
      <c r="A72" s="11" t="s">
        <v>81</v>
      </c>
      <c r="B72" s="12" t="s">
        <v>4536</v>
      </c>
      <c r="C72" s="12" t="s">
        <v>4402</v>
      </c>
      <c r="D72" s="12" t="s">
        <v>2462</v>
      </c>
      <c r="E72" s="13" t="s">
        <v>4537</v>
      </c>
    </row>
    <row r="73" spans="1:5" x14ac:dyDescent="0.3">
      <c r="A73" s="14" t="s">
        <v>82</v>
      </c>
      <c r="B73" s="15" t="s">
        <v>4538</v>
      </c>
      <c r="C73" s="15" t="s">
        <v>4402</v>
      </c>
      <c r="D73" s="15" t="s">
        <v>2463</v>
      </c>
      <c r="E73" s="16" t="s">
        <v>4539</v>
      </c>
    </row>
    <row r="74" spans="1:5" x14ac:dyDescent="0.3">
      <c r="A74" s="11" t="s">
        <v>83</v>
      </c>
      <c r="B74" s="12" t="s">
        <v>4540</v>
      </c>
      <c r="C74" s="12" t="s">
        <v>4399</v>
      </c>
      <c r="D74" s="12" t="s">
        <v>2464</v>
      </c>
      <c r="E74" s="13" t="s">
        <v>4541</v>
      </c>
    </row>
    <row r="75" spans="1:5" x14ac:dyDescent="0.3">
      <c r="A75" s="14" t="s">
        <v>84</v>
      </c>
      <c r="B75" s="15" t="s">
        <v>4542</v>
      </c>
      <c r="C75" s="15" t="s">
        <v>4399</v>
      </c>
      <c r="D75" s="15" t="s">
        <v>2465</v>
      </c>
      <c r="E75" s="16" t="s">
        <v>4543</v>
      </c>
    </row>
    <row r="76" spans="1:5" x14ac:dyDescent="0.3">
      <c r="A76" s="11" t="s">
        <v>85</v>
      </c>
      <c r="B76" s="12" t="s">
        <v>4544</v>
      </c>
      <c r="C76" s="12" t="s">
        <v>4399</v>
      </c>
      <c r="D76" s="12" t="s">
        <v>2466</v>
      </c>
      <c r="E76" s="13" t="s">
        <v>4545</v>
      </c>
    </row>
    <row r="77" spans="1:5" x14ac:dyDescent="0.3">
      <c r="A77" s="14" t="s">
        <v>86</v>
      </c>
      <c r="B77" s="15" t="s">
        <v>4546</v>
      </c>
      <c r="C77" s="15" t="s">
        <v>4402</v>
      </c>
      <c r="D77" s="15" t="s">
        <v>2467</v>
      </c>
      <c r="E77" s="16" t="s">
        <v>4547</v>
      </c>
    </row>
    <row r="78" spans="1:5" x14ac:dyDescent="0.3">
      <c r="A78" s="11" t="s">
        <v>87</v>
      </c>
      <c r="B78" s="12" t="s">
        <v>4548</v>
      </c>
      <c r="C78" s="12" t="s">
        <v>4399</v>
      </c>
      <c r="D78" s="12" t="s">
        <v>2468</v>
      </c>
      <c r="E78" s="13" t="s">
        <v>4549</v>
      </c>
    </row>
    <row r="79" spans="1:5" x14ac:dyDescent="0.3">
      <c r="A79" s="14" t="s">
        <v>88</v>
      </c>
      <c r="B79" s="15" t="s">
        <v>4550</v>
      </c>
      <c r="C79" s="15" t="s">
        <v>4399</v>
      </c>
      <c r="D79" s="15" t="s">
        <v>2469</v>
      </c>
      <c r="E79" s="16" t="s">
        <v>4551</v>
      </c>
    </row>
    <row r="80" spans="1:5" x14ac:dyDescent="0.3">
      <c r="A80" s="11" t="s">
        <v>89</v>
      </c>
      <c r="B80" s="12" t="s">
        <v>4552</v>
      </c>
      <c r="C80" s="12" t="s">
        <v>4402</v>
      </c>
      <c r="D80" s="12" t="s">
        <v>2470</v>
      </c>
      <c r="E80" s="13" t="s">
        <v>4553</v>
      </c>
    </row>
    <row r="81" spans="1:5" x14ac:dyDescent="0.3">
      <c r="A81" s="14" t="s">
        <v>90</v>
      </c>
      <c r="B81" s="15" t="s">
        <v>4554</v>
      </c>
      <c r="C81" s="15" t="s">
        <v>4399</v>
      </c>
      <c r="D81" s="15" t="s">
        <v>2471</v>
      </c>
      <c r="E81" s="16" t="s">
        <v>4555</v>
      </c>
    </row>
    <row r="82" spans="1:5" x14ac:dyDescent="0.3">
      <c r="A82" s="11" t="s">
        <v>91</v>
      </c>
      <c r="B82" s="12" t="s">
        <v>4556</v>
      </c>
      <c r="C82" s="12" t="s">
        <v>4399</v>
      </c>
      <c r="D82" s="12" t="s">
        <v>2472</v>
      </c>
      <c r="E82" s="13" t="s">
        <v>4557</v>
      </c>
    </row>
    <row r="83" spans="1:5" x14ac:dyDescent="0.3">
      <c r="A83" s="14" t="s">
        <v>92</v>
      </c>
      <c r="B83" s="15" t="s">
        <v>4558</v>
      </c>
      <c r="C83" s="15" t="s">
        <v>4402</v>
      </c>
      <c r="D83" s="15" t="s">
        <v>2473</v>
      </c>
      <c r="E83" s="16" t="s">
        <v>4559</v>
      </c>
    </row>
    <row r="84" spans="1:5" x14ac:dyDescent="0.3">
      <c r="A84" s="11" t="s">
        <v>93</v>
      </c>
      <c r="B84" s="12" t="s">
        <v>4560</v>
      </c>
      <c r="C84" s="12" t="s">
        <v>4399</v>
      </c>
      <c r="D84" s="12" t="s">
        <v>2474</v>
      </c>
      <c r="E84" s="13" t="s">
        <v>4561</v>
      </c>
    </row>
    <row r="85" spans="1:5" x14ac:dyDescent="0.3">
      <c r="A85" s="14" t="s">
        <v>94</v>
      </c>
      <c r="B85" s="15" t="s">
        <v>4562</v>
      </c>
      <c r="C85" s="15" t="s">
        <v>4402</v>
      </c>
      <c r="D85" s="15" t="s">
        <v>2475</v>
      </c>
      <c r="E85" s="16" t="s">
        <v>4563</v>
      </c>
    </row>
    <row r="86" spans="1:5" x14ac:dyDescent="0.3">
      <c r="A86" s="11" t="s">
        <v>95</v>
      </c>
      <c r="B86" s="12" t="s">
        <v>4564</v>
      </c>
      <c r="C86" s="12" t="s">
        <v>4402</v>
      </c>
      <c r="D86" s="12" t="s">
        <v>2476</v>
      </c>
      <c r="E86" s="13" t="s">
        <v>4565</v>
      </c>
    </row>
    <row r="87" spans="1:5" x14ac:dyDescent="0.3">
      <c r="A87" s="14" t="s">
        <v>96</v>
      </c>
      <c r="B87" s="15" t="s">
        <v>4566</v>
      </c>
      <c r="C87" s="15" t="s">
        <v>4402</v>
      </c>
      <c r="D87" s="15" t="s">
        <v>2477</v>
      </c>
      <c r="E87" s="16" t="s">
        <v>4567</v>
      </c>
    </row>
    <row r="88" spans="1:5" x14ac:dyDescent="0.3">
      <c r="A88" s="11" t="s">
        <v>97</v>
      </c>
      <c r="B88" s="12" t="s">
        <v>4568</v>
      </c>
      <c r="C88" s="12" t="s">
        <v>4402</v>
      </c>
      <c r="D88" s="12" t="s">
        <v>2478</v>
      </c>
      <c r="E88" s="13" t="s">
        <v>4569</v>
      </c>
    </row>
    <row r="89" spans="1:5" x14ac:dyDescent="0.3">
      <c r="A89" s="14" t="s">
        <v>98</v>
      </c>
      <c r="B89" s="15" t="s">
        <v>4570</v>
      </c>
      <c r="C89" s="15" t="s">
        <v>4399</v>
      </c>
      <c r="D89" s="15" t="s">
        <v>2479</v>
      </c>
      <c r="E89" s="16" t="s">
        <v>4571</v>
      </c>
    </row>
    <row r="90" spans="1:5" x14ac:dyDescent="0.3">
      <c r="A90" s="11" t="s">
        <v>99</v>
      </c>
      <c r="B90" s="12" t="s">
        <v>4572</v>
      </c>
      <c r="C90" s="12" t="s">
        <v>4399</v>
      </c>
      <c r="D90" s="12" t="s">
        <v>2480</v>
      </c>
      <c r="E90" s="13" t="s">
        <v>4573</v>
      </c>
    </row>
    <row r="91" spans="1:5" x14ac:dyDescent="0.3">
      <c r="A91" s="14" t="s">
        <v>100</v>
      </c>
      <c r="B91" s="15" t="s">
        <v>4574</v>
      </c>
      <c r="C91" s="15" t="s">
        <v>4399</v>
      </c>
      <c r="D91" s="15" t="s">
        <v>2481</v>
      </c>
      <c r="E91" s="16" t="s">
        <v>4575</v>
      </c>
    </row>
    <row r="92" spans="1:5" x14ac:dyDescent="0.3">
      <c r="A92" s="11" t="s">
        <v>101</v>
      </c>
      <c r="B92" s="12" t="s">
        <v>4576</v>
      </c>
      <c r="C92" s="12" t="s">
        <v>4399</v>
      </c>
      <c r="D92" s="12" t="s">
        <v>2482</v>
      </c>
      <c r="E92" s="13" t="s">
        <v>4577</v>
      </c>
    </row>
    <row r="93" spans="1:5" x14ac:dyDescent="0.3">
      <c r="A93" s="14" t="s">
        <v>102</v>
      </c>
      <c r="B93" s="15" t="s">
        <v>4578</v>
      </c>
      <c r="C93" s="15" t="s">
        <v>4399</v>
      </c>
      <c r="D93" s="15" t="s">
        <v>2483</v>
      </c>
      <c r="E93" s="16" t="s">
        <v>4579</v>
      </c>
    </row>
    <row r="94" spans="1:5" x14ac:dyDescent="0.3">
      <c r="A94" s="11" t="s">
        <v>103</v>
      </c>
      <c r="B94" s="12" t="s">
        <v>4580</v>
      </c>
      <c r="C94" s="12" t="s">
        <v>4402</v>
      </c>
      <c r="D94" s="12" t="s">
        <v>2484</v>
      </c>
      <c r="E94" s="13" t="s">
        <v>4581</v>
      </c>
    </row>
    <row r="95" spans="1:5" x14ac:dyDescent="0.3">
      <c r="A95" s="14" t="s">
        <v>104</v>
      </c>
      <c r="B95" s="15" t="s">
        <v>4582</v>
      </c>
      <c r="C95" s="15" t="s">
        <v>4402</v>
      </c>
      <c r="D95" s="15" t="s">
        <v>2485</v>
      </c>
      <c r="E95" s="16" t="s">
        <v>4423</v>
      </c>
    </row>
    <row r="96" spans="1:5" x14ac:dyDescent="0.3">
      <c r="A96" s="11" t="s">
        <v>105</v>
      </c>
      <c r="B96" s="12" t="s">
        <v>4583</v>
      </c>
      <c r="C96" s="12" t="s">
        <v>4399</v>
      </c>
      <c r="D96" s="12" t="s">
        <v>2486</v>
      </c>
      <c r="E96" s="13" t="s">
        <v>4458</v>
      </c>
    </row>
    <row r="97" spans="1:5" x14ac:dyDescent="0.3">
      <c r="A97" s="14" t="s">
        <v>106</v>
      </c>
      <c r="B97" s="15" t="s">
        <v>4584</v>
      </c>
      <c r="C97" s="15" t="s">
        <v>4402</v>
      </c>
      <c r="D97" s="15" t="s">
        <v>2487</v>
      </c>
      <c r="E97" s="16" t="s">
        <v>4585</v>
      </c>
    </row>
    <row r="98" spans="1:5" x14ac:dyDescent="0.3">
      <c r="A98" s="11" t="s">
        <v>107</v>
      </c>
      <c r="B98" s="12" t="s">
        <v>4586</v>
      </c>
      <c r="C98" s="12" t="s">
        <v>4399</v>
      </c>
      <c r="D98" s="12" t="s">
        <v>2488</v>
      </c>
      <c r="E98" s="13" t="s">
        <v>4587</v>
      </c>
    </row>
    <row r="99" spans="1:5" x14ac:dyDescent="0.3">
      <c r="A99" s="14" t="s">
        <v>108</v>
      </c>
      <c r="B99" s="15" t="s">
        <v>4588</v>
      </c>
      <c r="C99" s="15" t="s">
        <v>4399</v>
      </c>
      <c r="D99" s="15" t="s">
        <v>2489</v>
      </c>
      <c r="E99" s="16" t="s">
        <v>4589</v>
      </c>
    </row>
    <row r="100" spans="1:5" x14ac:dyDescent="0.3">
      <c r="A100" s="11" t="s">
        <v>109</v>
      </c>
      <c r="B100" s="12" t="s">
        <v>4590</v>
      </c>
      <c r="C100" s="12" t="s">
        <v>4402</v>
      </c>
      <c r="D100" s="12" t="s">
        <v>2490</v>
      </c>
      <c r="E100" s="13" t="s">
        <v>4591</v>
      </c>
    </row>
    <row r="101" spans="1:5" x14ac:dyDescent="0.3">
      <c r="A101" s="14" t="s">
        <v>110</v>
      </c>
      <c r="B101" s="15" t="s">
        <v>4592</v>
      </c>
      <c r="C101" s="15" t="s">
        <v>4402</v>
      </c>
      <c r="D101" s="15" t="s">
        <v>2491</v>
      </c>
      <c r="E101" s="16" t="s">
        <v>4529</v>
      </c>
    </row>
    <row r="102" spans="1:5" x14ac:dyDescent="0.3">
      <c r="A102" s="11" t="s">
        <v>111</v>
      </c>
      <c r="B102" s="12" t="s">
        <v>4593</v>
      </c>
      <c r="C102" s="12" t="s">
        <v>4402</v>
      </c>
      <c r="D102" s="12" t="s">
        <v>2492</v>
      </c>
      <c r="E102" s="13" t="s">
        <v>4594</v>
      </c>
    </row>
    <row r="103" spans="1:5" x14ac:dyDescent="0.3">
      <c r="A103" s="14" t="s">
        <v>112</v>
      </c>
      <c r="B103" s="15" t="s">
        <v>4595</v>
      </c>
      <c r="C103" s="15" t="s">
        <v>4399</v>
      </c>
      <c r="D103" s="15" t="s">
        <v>2493</v>
      </c>
      <c r="E103" s="16" t="s">
        <v>4596</v>
      </c>
    </row>
    <row r="104" spans="1:5" x14ac:dyDescent="0.3">
      <c r="A104" s="11" t="s">
        <v>113</v>
      </c>
      <c r="B104" s="12" t="s">
        <v>4597</v>
      </c>
      <c r="C104" s="12" t="s">
        <v>4402</v>
      </c>
      <c r="D104" s="12" t="s">
        <v>2494</v>
      </c>
      <c r="E104" s="13" t="s">
        <v>4598</v>
      </c>
    </row>
    <row r="105" spans="1:5" x14ac:dyDescent="0.3">
      <c r="A105" s="14" t="s">
        <v>114</v>
      </c>
      <c r="B105" s="15" t="s">
        <v>4599</v>
      </c>
      <c r="C105" s="15" t="s">
        <v>4402</v>
      </c>
      <c r="D105" s="15" t="s">
        <v>2495</v>
      </c>
      <c r="E105" s="16" t="s">
        <v>4600</v>
      </c>
    </row>
    <row r="106" spans="1:5" x14ac:dyDescent="0.3">
      <c r="A106" s="11" t="s">
        <v>115</v>
      </c>
      <c r="B106" s="12" t="s">
        <v>4601</v>
      </c>
      <c r="C106" s="12" t="s">
        <v>4402</v>
      </c>
      <c r="D106" s="12" t="s">
        <v>2496</v>
      </c>
      <c r="E106" s="13" t="s">
        <v>4602</v>
      </c>
    </row>
    <row r="107" spans="1:5" x14ac:dyDescent="0.3">
      <c r="A107" s="14" t="s">
        <v>116</v>
      </c>
      <c r="B107" s="15" t="s">
        <v>4603</v>
      </c>
      <c r="C107" s="15" t="s">
        <v>4402</v>
      </c>
      <c r="D107" s="15" t="s">
        <v>2497</v>
      </c>
      <c r="E107" s="16" t="s">
        <v>4604</v>
      </c>
    </row>
    <row r="108" spans="1:5" x14ac:dyDescent="0.3">
      <c r="A108" s="11" t="s">
        <v>117</v>
      </c>
      <c r="B108" s="12" t="s">
        <v>4605</v>
      </c>
      <c r="C108" s="12" t="s">
        <v>4402</v>
      </c>
      <c r="D108" s="12" t="s">
        <v>2498</v>
      </c>
      <c r="E108" s="13" t="s">
        <v>4606</v>
      </c>
    </row>
    <row r="109" spans="1:5" x14ac:dyDescent="0.3">
      <c r="A109" s="14" t="s">
        <v>118</v>
      </c>
      <c r="B109" s="15" t="s">
        <v>4607</v>
      </c>
      <c r="C109" s="15" t="s">
        <v>4399</v>
      </c>
      <c r="D109" s="15" t="s">
        <v>2499</v>
      </c>
      <c r="E109" s="16" t="s">
        <v>4608</v>
      </c>
    </row>
    <row r="110" spans="1:5" x14ac:dyDescent="0.3">
      <c r="A110" s="11" t="s">
        <v>119</v>
      </c>
      <c r="B110" s="12" t="s">
        <v>4609</v>
      </c>
      <c r="C110" s="12" t="s">
        <v>4399</v>
      </c>
      <c r="D110" s="12" t="s">
        <v>2500</v>
      </c>
      <c r="E110" s="13" t="s">
        <v>4610</v>
      </c>
    </row>
    <row r="111" spans="1:5" x14ac:dyDescent="0.3">
      <c r="A111" s="14" t="s">
        <v>120</v>
      </c>
      <c r="B111" s="15" t="s">
        <v>4611</v>
      </c>
      <c r="C111" s="15" t="s">
        <v>4402</v>
      </c>
      <c r="D111" s="15" t="s">
        <v>2501</v>
      </c>
      <c r="E111" s="16" t="s">
        <v>4581</v>
      </c>
    </row>
    <row r="112" spans="1:5" x14ac:dyDescent="0.3">
      <c r="A112" s="11" t="s">
        <v>121</v>
      </c>
      <c r="B112" s="12" t="s">
        <v>4612</v>
      </c>
      <c r="C112" s="12" t="s">
        <v>4402</v>
      </c>
      <c r="D112" s="12" t="s">
        <v>2502</v>
      </c>
      <c r="E112" s="13" t="s">
        <v>4613</v>
      </c>
    </row>
    <row r="113" spans="1:5" x14ac:dyDescent="0.3">
      <c r="A113" s="14" t="s">
        <v>122</v>
      </c>
      <c r="B113" s="15" t="s">
        <v>4614</v>
      </c>
      <c r="C113" s="15" t="s">
        <v>4399</v>
      </c>
      <c r="D113" s="15" t="s">
        <v>2503</v>
      </c>
      <c r="E113" s="16" t="s">
        <v>4615</v>
      </c>
    </row>
    <row r="114" spans="1:5" x14ac:dyDescent="0.3">
      <c r="A114" s="11" t="s">
        <v>123</v>
      </c>
      <c r="B114" s="12" t="s">
        <v>4616</v>
      </c>
      <c r="C114" s="12" t="s">
        <v>4399</v>
      </c>
      <c r="D114" s="12" t="s">
        <v>2504</v>
      </c>
      <c r="E114" s="13" t="s">
        <v>4617</v>
      </c>
    </row>
    <row r="115" spans="1:5" x14ac:dyDescent="0.3">
      <c r="A115" s="14" t="s">
        <v>124</v>
      </c>
      <c r="B115" s="15" t="s">
        <v>4618</v>
      </c>
      <c r="C115" s="15" t="s">
        <v>4402</v>
      </c>
      <c r="D115" s="15" t="s">
        <v>2505</v>
      </c>
      <c r="E115" s="16" t="s">
        <v>4619</v>
      </c>
    </row>
    <row r="116" spans="1:5" x14ac:dyDescent="0.3">
      <c r="A116" s="11" t="s">
        <v>125</v>
      </c>
      <c r="B116" s="12" t="s">
        <v>4620</v>
      </c>
      <c r="C116" s="12" t="s">
        <v>4402</v>
      </c>
      <c r="D116" s="12" t="s">
        <v>2506</v>
      </c>
      <c r="E116" s="13" t="s">
        <v>4621</v>
      </c>
    </row>
    <row r="117" spans="1:5" x14ac:dyDescent="0.3">
      <c r="A117" s="14" t="s">
        <v>126</v>
      </c>
      <c r="B117" s="15" t="s">
        <v>4622</v>
      </c>
      <c r="C117" s="15" t="s">
        <v>4399</v>
      </c>
      <c r="D117" s="15" t="s">
        <v>2507</v>
      </c>
      <c r="E117" s="16" t="s">
        <v>4623</v>
      </c>
    </row>
    <row r="118" spans="1:5" x14ac:dyDescent="0.3">
      <c r="A118" s="11" t="s">
        <v>127</v>
      </c>
      <c r="B118" s="12" t="s">
        <v>4624</v>
      </c>
      <c r="C118" s="12" t="s">
        <v>4402</v>
      </c>
      <c r="D118" s="12" t="s">
        <v>2508</v>
      </c>
      <c r="E118" s="13" t="s">
        <v>4625</v>
      </c>
    </row>
    <row r="119" spans="1:5" x14ac:dyDescent="0.3">
      <c r="A119" s="14" t="s">
        <v>128</v>
      </c>
      <c r="B119" s="15" t="s">
        <v>4626</v>
      </c>
      <c r="C119" s="15" t="s">
        <v>4402</v>
      </c>
      <c r="D119" s="15" t="s">
        <v>2509</v>
      </c>
      <c r="E119" s="16" t="s">
        <v>4439</v>
      </c>
    </row>
    <row r="120" spans="1:5" x14ac:dyDescent="0.3">
      <c r="A120" s="11" t="s">
        <v>129</v>
      </c>
      <c r="B120" s="12" t="s">
        <v>4627</v>
      </c>
      <c r="C120" s="12" t="s">
        <v>4402</v>
      </c>
      <c r="D120" s="12" t="s">
        <v>2510</v>
      </c>
      <c r="E120" s="13" t="s">
        <v>4628</v>
      </c>
    </row>
    <row r="121" spans="1:5" x14ac:dyDescent="0.3">
      <c r="A121" s="14" t="s">
        <v>130</v>
      </c>
      <c r="B121" s="15" t="s">
        <v>4629</v>
      </c>
      <c r="C121" s="15" t="s">
        <v>4402</v>
      </c>
      <c r="D121" s="15" t="s">
        <v>2511</v>
      </c>
      <c r="E121" s="16" t="s">
        <v>4630</v>
      </c>
    </row>
    <row r="122" spans="1:5" x14ac:dyDescent="0.3">
      <c r="A122" s="11" t="s">
        <v>131</v>
      </c>
      <c r="B122" s="12" t="s">
        <v>4631</v>
      </c>
      <c r="C122" s="12" t="s">
        <v>4402</v>
      </c>
      <c r="D122" s="12" t="s">
        <v>2512</v>
      </c>
      <c r="E122" s="13" t="s">
        <v>4632</v>
      </c>
    </row>
    <row r="123" spans="1:5" x14ac:dyDescent="0.3">
      <c r="A123" s="14" t="s">
        <v>132</v>
      </c>
      <c r="B123" s="15" t="s">
        <v>4633</v>
      </c>
      <c r="C123" s="15" t="s">
        <v>4402</v>
      </c>
      <c r="D123" s="15" t="s">
        <v>2513</v>
      </c>
      <c r="E123" s="16" t="s">
        <v>4634</v>
      </c>
    </row>
    <row r="124" spans="1:5" x14ac:dyDescent="0.3">
      <c r="A124" s="11" t="s">
        <v>133</v>
      </c>
      <c r="B124" s="12" t="s">
        <v>4635</v>
      </c>
      <c r="C124" s="12" t="s">
        <v>4399</v>
      </c>
      <c r="D124" s="12" t="s">
        <v>2514</v>
      </c>
      <c r="E124" s="13" t="s">
        <v>4636</v>
      </c>
    </row>
    <row r="125" spans="1:5" x14ac:dyDescent="0.3">
      <c r="A125" s="14" t="s">
        <v>134</v>
      </c>
      <c r="B125" s="15" t="s">
        <v>4637</v>
      </c>
      <c r="C125" s="15" t="s">
        <v>4402</v>
      </c>
      <c r="D125" s="15" t="s">
        <v>2515</v>
      </c>
      <c r="E125" s="16" t="s">
        <v>4638</v>
      </c>
    </row>
    <row r="126" spans="1:5" x14ac:dyDescent="0.3">
      <c r="A126" s="11" t="s">
        <v>135</v>
      </c>
      <c r="B126" s="12" t="s">
        <v>4639</v>
      </c>
      <c r="C126" s="12" t="s">
        <v>4399</v>
      </c>
      <c r="D126" s="12" t="s">
        <v>2516</v>
      </c>
      <c r="E126" s="13" t="s">
        <v>4640</v>
      </c>
    </row>
    <row r="127" spans="1:5" x14ac:dyDescent="0.3">
      <c r="A127" s="14" t="s">
        <v>136</v>
      </c>
      <c r="B127" s="15" t="s">
        <v>4641</v>
      </c>
      <c r="C127" s="15" t="s">
        <v>4402</v>
      </c>
      <c r="D127" s="15" t="s">
        <v>2517</v>
      </c>
      <c r="E127" s="16" t="s">
        <v>4642</v>
      </c>
    </row>
    <row r="128" spans="1:5" x14ac:dyDescent="0.3">
      <c r="A128" s="11" t="s">
        <v>137</v>
      </c>
      <c r="B128" s="12" t="s">
        <v>4643</v>
      </c>
      <c r="C128" s="12" t="s">
        <v>4402</v>
      </c>
      <c r="D128" s="12" t="s">
        <v>2518</v>
      </c>
      <c r="E128" s="13" t="s">
        <v>4644</v>
      </c>
    </row>
    <row r="129" spans="1:5" x14ac:dyDescent="0.3">
      <c r="A129" s="14" t="s">
        <v>138</v>
      </c>
      <c r="B129" s="15" t="s">
        <v>4645</v>
      </c>
      <c r="C129" s="15" t="s">
        <v>4402</v>
      </c>
      <c r="D129" s="15" t="s">
        <v>2519</v>
      </c>
      <c r="E129" s="16" t="s">
        <v>4646</v>
      </c>
    </row>
    <row r="130" spans="1:5" x14ac:dyDescent="0.3">
      <c r="A130" s="11" t="s">
        <v>139</v>
      </c>
      <c r="B130" s="12" t="s">
        <v>4647</v>
      </c>
      <c r="C130" s="12" t="s">
        <v>4402</v>
      </c>
      <c r="D130" s="12" t="s">
        <v>2520</v>
      </c>
      <c r="E130" s="13" t="s">
        <v>4648</v>
      </c>
    </row>
    <row r="131" spans="1:5" x14ac:dyDescent="0.3">
      <c r="A131" s="14" t="s">
        <v>140</v>
      </c>
      <c r="B131" s="15" t="s">
        <v>4649</v>
      </c>
      <c r="C131" s="15" t="s">
        <v>4402</v>
      </c>
      <c r="D131" s="15" t="s">
        <v>2521</v>
      </c>
      <c r="E131" s="16" t="s">
        <v>4650</v>
      </c>
    </row>
    <row r="132" spans="1:5" x14ac:dyDescent="0.3">
      <c r="A132" s="11" t="s">
        <v>141</v>
      </c>
      <c r="B132" s="12" t="s">
        <v>4651</v>
      </c>
      <c r="C132" s="12" t="s">
        <v>4402</v>
      </c>
      <c r="D132" s="12" t="s">
        <v>2522</v>
      </c>
      <c r="E132" s="13" t="s">
        <v>4652</v>
      </c>
    </row>
    <row r="133" spans="1:5" x14ac:dyDescent="0.3">
      <c r="A133" s="14" t="s">
        <v>142</v>
      </c>
      <c r="B133" s="15" t="s">
        <v>4653</v>
      </c>
      <c r="C133" s="15" t="s">
        <v>4399</v>
      </c>
      <c r="D133" s="15" t="s">
        <v>2523</v>
      </c>
      <c r="E133" s="16" t="s">
        <v>4654</v>
      </c>
    </row>
    <row r="134" spans="1:5" x14ac:dyDescent="0.3">
      <c r="A134" s="11" t="s">
        <v>143</v>
      </c>
      <c r="B134" s="12" t="s">
        <v>4655</v>
      </c>
      <c r="C134" s="12" t="s">
        <v>4402</v>
      </c>
      <c r="D134" s="12" t="s">
        <v>2524</v>
      </c>
      <c r="E134" s="13" t="s">
        <v>4656</v>
      </c>
    </row>
    <row r="135" spans="1:5" x14ac:dyDescent="0.3">
      <c r="A135" s="14" t="s">
        <v>144</v>
      </c>
      <c r="B135" s="15" t="s">
        <v>4657</v>
      </c>
      <c r="C135" s="15" t="s">
        <v>4402</v>
      </c>
      <c r="D135" s="15" t="s">
        <v>2525</v>
      </c>
      <c r="E135" s="16" t="s">
        <v>4658</v>
      </c>
    </row>
    <row r="136" spans="1:5" x14ac:dyDescent="0.3">
      <c r="A136" s="11" t="s">
        <v>145</v>
      </c>
      <c r="B136" s="12" t="s">
        <v>4659</v>
      </c>
      <c r="C136" s="12" t="s">
        <v>4399</v>
      </c>
      <c r="D136" s="12" t="s">
        <v>2526</v>
      </c>
      <c r="E136" s="13" t="s">
        <v>4660</v>
      </c>
    </row>
    <row r="137" spans="1:5" x14ac:dyDescent="0.3">
      <c r="A137" s="14" t="s">
        <v>146</v>
      </c>
      <c r="B137" s="15" t="s">
        <v>4661</v>
      </c>
      <c r="C137" s="15" t="s">
        <v>4399</v>
      </c>
      <c r="D137" s="15" t="s">
        <v>2527</v>
      </c>
      <c r="E137" s="16" t="s">
        <v>4662</v>
      </c>
    </row>
    <row r="138" spans="1:5" x14ac:dyDescent="0.3">
      <c r="A138" s="11" t="s">
        <v>147</v>
      </c>
      <c r="B138" s="12" t="s">
        <v>4663</v>
      </c>
      <c r="C138" s="12" t="s">
        <v>4399</v>
      </c>
      <c r="D138" s="12" t="s">
        <v>2528</v>
      </c>
      <c r="E138" s="13" t="s">
        <v>4664</v>
      </c>
    </row>
    <row r="139" spans="1:5" x14ac:dyDescent="0.3">
      <c r="A139" s="14" t="s">
        <v>148</v>
      </c>
      <c r="B139" s="15" t="s">
        <v>4665</v>
      </c>
      <c r="C139" s="15" t="s">
        <v>4402</v>
      </c>
      <c r="D139" s="15" t="s">
        <v>2529</v>
      </c>
      <c r="E139" s="16" t="s">
        <v>4666</v>
      </c>
    </row>
    <row r="140" spans="1:5" x14ac:dyDescent="0.3">
      <c r="A140" s="11" t="s">
        <v>149</v>
      </c>
      <c r="B140" s="12" t="s">
        <v>4667</v>
      </c>
      <c r="C140" s="12" t="s">
        <v>4402</v>
      </c>
      <c r="D140" s="12" t="s">
        <v>2530</v>
      </c>
      <c r="E140" s="13" t="s">
        <v>4668</v>
      </c>
    </row>
    <row r="141" spans="1:5" x14ac:dyDescent="0.3">
      <c r="A141" s="14" t="s">
        <v>150</v>
      </c>
      <c r="B141" s="15" t="s">
        <v>4669</v>
      </c>
      <c r="C141" s="15" t="s">
        <v>4402</v>
      </c>
      <c r="D141" s="15" t="s">
        <v>2531</v>
      </c>
      <c r="E141" s="16" t="s">
        <v>4670</v>
      </c>
    </row>
    <row r="142" spans="1:5" x14ac:dyDescent="0.3">
      <c r="A142" s="11" t="s">
        <v>151</v>
      </c>
      <c r="B142" s="12" t="s">
        <v>4671</v>
      </c>
      <c r="C142" s="12" t="s">
        <v>4402</v>
      </c>
      <c r="D142" s="12" t="s">
        <v>2532</v>
      </c>
      <c r="E142" s="13" t="s">
        <v>4672</v>
      </c>
    </row>
    <row r="143" spans="1:5" x14ac:dyDescent="0.3">
      <c r="A143" s="14" t="s">
        <v>152</v>
      </c>
      <c r="B143" s="15" t="s">
        <v>4673</v>
      </c>
      <c r="C143" s="15" t="s">
        <v>4402</v>
      </c>
      <c r="D143" s="15" t="s">
        <v>2533</v>
      </c>
      <c r="E143" s="16" t="s">
        <v>4674</v>
      </c>
    </row>
    <row r="144" spans="1:5" x14ac:dyDescent="0.3">
      <c r="A144" s="11" t="s">
        <v>153</v>
      </c>
      <c r="B144" s="12" t="s">
        <v>4675</v>
      </c>
      <c r="C144" s="12" t="s">
        <v>4399</v>
      </c>
      <c r="D144" s="12" t="s">
        <v>2534</v>
      </c>
      <c r="E144" s="13" t="s">
        <v>4676</v>
      </c>
    </row>
    <row r="145" spans="1:5" x14ac:dyDescent="0.3">
      <c r="A145" s="14" t="s">
        <v>154</v>
      </c>
      <c r="B145" s="15" t="s">
        <v>4677</v>
      </c>
      <c r="C145" s="15" t="s">
        <v>4402</v>
      </c>
      <c r="D145" s="15" t="s">
        <v>2535</v>
      </c>
      <c r="E145" s="16" t="s">
        <v>4678</v>
      </c>
    </row>
    <row r="146" spans="1:5" x14ac:dyDescent="0.3">
      <c r="A146" s="11" t="s">
        <v>155</v>
      </c>
      <c r="B146" s="12" t="s">
        <v>4679</v>
      </c>
      <c r="C146" s="12" t="s">
        <v>4402</v>
      </c>
      <c r="D146" s="12" t="s">
        <v>2536</v>
      </c>
      <c r="E146" s="13" t="s">
        <v>4680</v>
      </c>
    </row>
    <row r="147" spans="1:5" x14ac:dyDescent="0.3">
      <c r="A147" s="14" t="s">
        <v>156</v>
      </c>
      <c r="B147" s="15" t="s">
        <v>4681</v>
      </c>
      <c r="C147" s="15" t="s">
        <v>4399</v>
      </c>
      <c r="D147" s="15" t="s">
        <v>2537</v>
      </c>
      <c r="E147" s="16" t="s">
        <v>4682</v>
      </c>
    </row>
    <row r="148" spans="1:5" x14ac:dyDescent="0.3">
      <c r="A148" s="11" t="s">
        <v>157</v>
      </c>
      <c r="B148" s="12" t="s">
        <v>4683</v>
      </c>
      <c r="C148" s="12" t="s">
        <v>4402</v>
      </c>
      <c r="D148" s="12" t="s">
        <v>2472</v>
      </c>
      <c r="E148" s="13" t="s">
        <v>4684</v>
      </c>
    </row>
    <row r="149" spans="1:5" x14ac:dyDescent="0.3">
      <c r="A149" s="14" t="s">
        <v>158</v>
      </c>
      <c r="B149" s="15" t="s">
        <v>4685</v>
      </c>
      <c r="C149" s="15" t="s">
        <v>4402</v>
      </c>
      <c r="D149" s="15" t="s">
        <v>2538</v>
      </c>
      <c r="E149" s="16" t="s">
        <v>4686</v>
      </c>
    </row>
    <row r="150" spans="1:5" x14ac:dyDescent="0.3">
      <c r="A150" s="11" t="s">
        <v>159</v>
      </c>
      <c r="B150" s="12" t="s">
        <v>4687</v>
      </c>
      <c r="C150" s="12" t="s">
        <v>4402</v>
      </c>
      <c r="D150" s="12" t="s">
        <v>2539</v>
      </c>
      <c r="E150" s="13" t="s">
        <v>4688</v>
      </c>
    </row>
    <row r="151" spans="1:5" x14ac:dyDescent="0.3">
      <c r="A151" s="14" t="s">
        <v>160</v>
      </c>
      <c r="B151" s="15" t="s">
        <v>4689</v>
      </c>
      <c r="C151" s="15" t="s">
        <v>4402</v>
      </c>
      <c r="D151" s="15" t="s">
        <v>2540</v>
      </c>
      <c r="E151" s="16" t="s">
        <v>4690</v>
      </c>
    </row>
    <row r="152" spans="1:5" x14ac:dyDescent="0.3">
      <c r="A152" s="11" t="s">
        <v>161</v>
      </c>
      <c r="B152" s="12" t="s">
        <v>4691</v>
      </c>
      <c r="C152" s="12" t="s">
        <v>4399</v>
      </c>
      <c r="D152" s="12" t="s">
        <v>2541</v>
      </c>
      <c r="E152" s="13" t="s">
        <v>4692</v>
      </c>
    </row>
    <row r="153" spans="1:5" x14ac:dyDescent="0.3">
      <c r="A153" s="14" t="s">
        <v>162</v>
      </c>
      <c r="B153" s="15" t="s">
        <v>4693</v>
      </c>
      <c r="C153" s="15" t="s">
        <v>4402</v>
      </c>
      <c r="D153" s="15" t="s">
        <v>2542</v>
      </c>
      <c r="E153" s="16" t="s">
        <v>4684</v>
      </c>
    </row>
    <row r="154" spans="1:5" x14ac:dyDescent="0.3">
      <c r="A154" s="11" t="s">
        <v>163</v>
      </c>
      <c r="B154" s="12" t="s">
        <v>4694</v>
      </c>
      <c r="C154" s="12" t="s">
        <v>4402</v>
      </c>
      <c r="D154" s="12" t="s">
        <v>2543</v>
      </c>
      <c r="E154" s="13" t="s">
        <v>4695</v>
      </c>
    </row>
    <row r="155" spans="1:5" x14ac:dyDescent="0.3">
      <c r="A155" s="14" t="s">
        <v>164</v>
      </c>
      <c r="B155" s="15" t="s">
        <v>4696</v>
      </c>
      <c r="C155" s="15" t="s">
        <v>4402</v>
      </c>
      <c r="D155" s="15" t="s">
        <v>2544</v>
      </c>
      <c r="E155" s="16" t="s">
        <v>4697</v>
      </c>
    </row>
    <row r="156" spans="1:5" x14ac:dyDescent="0.3">
      <c r="A156" s="11" t="s">
        <v>165</v>
      </c>
      <c r="B156" s="12" t="s">
        <v>4698</v>
      </c>
      <c r="C156" s="12" t="s">
        <v>4402</v>
      </c>
      <c r="D156" s="12" t="s">
        <v>2545</v>
      </c>
      <c r="E156" s="13" t="s">
        <v>4699</v>
      </c>
    </row>
    <row r="157" spans="1:5" x14ac:dyDescent="0.3">
      <c r="A157" s="14" t="s">
        <v>166</v>
      </c>
      <c r="B157" s="15" t="s">
        <v>4700</v>
      </c>
      <c r="C157" s="15" t="s">
        <v>4402</v>
      </c>
      <c r="D157" s="15" t="s">
        <v>2546</v>
      </c>
      <c r="E157" s="16" t="s">
        <v>4701</v>
      </c>
    </row>
    <row r="158" spans="1:5" x14ac:dyDescent="0.3">
      <c r="A158" s="11" t="s">
        <v>167</v>
      </c>
      <c r="B158" s="12" t="s">
        <v>4702</v>
      </c>
      <c r="C158" s="12" t="s">
        <v>4402</v>
      </c>
      <c r="D158" s="12" t="s">
        <v>2547</v>
      </c>
      <c r="E158" s="13" t="s">
        <v>4529</v>
      </c>
    </row>
    <row r="159" spans="1:5" x14ac:dyDescent="0.3">
      <c r="A159" s="14" t="s">
        <v>168</v>
      </c>
      <c r="B159" s="15" t="s">
        <v>4703</v>
      </c>
      <c r="C159" s="15" t="s">
        <v>4399</v>
      </c>
      <c r="D159" s="15" t="s">
        <v>2548</v>
      </c>
      <c r="E159" s="16" t="s">
        <v>4704</v>
      </c>
    </row>
    <row r="160" spans="1:5" x14ac:dyDescent="0.3">
      <c r="A160" s="11" t="s">
        <v>169</v>
      </c>
      <c r="B160" s="12" t="s">
        <v>4705</v>
      </c>
      <c r="C160" s="12" t="s">
        <v>4399</v>
      </c>
      <c r="D160" s="12" t="s">
        <v>2549</v>
      </c>
      <c r="E160" s="13" t="s">
        <v>4706</v>
      </c>
    </row>
    <row r="161" spans="1:5" x14ac:dyDescent="0.3">
      <c r="A161" s="14" t="s">
        <v>170</v>
      </c>
      <c r="B161" s="15" t="s">
        <v>4707</v>
      </c>
      <c r="C161" s="15" t="s">
        <v>4402</v>
      </c>
      <c r="D161" s="15" t="s">
        <v>2550</v>
      </c>
      <c r="E161" s="16" t="s">
        <v>4708</v>
      </c>
    </row>
    <row r="162" spans="1:5" x14ac:dyDescent="0.3">
      <c r="A162" s="11" t="s">
        <v>171</v>
      </c>
      <c r="B162" s="12" t="s">
        <v>4709</v>
      </c>
      <c r="C162" s="12" t="s">
        <v>4402</v>
      </c>
      <c r="D162" s="12" t="s">
        <v>2551</v>
      </c>
      <c r="E162" s="13" t="s">
        <v>4710</v>
      </c>
    </row>
    <row r="163" spans="1:5" x14ac:dyDescent="0.3">
      <c r="A163" s="14" t="s">
        <v>172</v>
      </c>
      <c r="B163" s="15" t="s">
        <v>4711</v>
      </c>
      <c r="C163" s="15" t="s">
        <v>4402</v>
      </c>
      <c r="D163" s="15" t="s">
        <v>2552</v>
      </c>
      <c r="E163" s="16" t="s">
        <v>4712</v>
      </c>
    </row>
    <row r="164" spans="1:5" x14ac:dyDescent="0.3">
      <c r="A164" s="11" t="s">
        <v>173</v>
      </c>
      <c r="B164" s="12" t="s">
        <v>4713</v>
      </c>
      <c r="C164" s="12" t="s">
        <v>4402</v>
      </c>
      <c r="D164" s="12" t="s">
        <v>2553</v>
      </c>
      <c r="E164" s="13" t="s">
        <v>4714</v>
      </c>
    </row>
    <row r="165" spans="1:5" x14ac:dyDescent="0.3">
      <c r="A165" s="14" t="s">
        <v>174</v>
      </c>
      <c r="B165" s="15" t="s">
        <v>4715</v>
      </c>
      <c r="C165" s="15" t="s">
        <v>4402</v>
      </c>
      <c r="D165" s="15" t="s">
        <v>2554</v>
      </c>
      <c r="E165" s="16" t="s">
        <v>4716</v>
      </c>
    </row>
    <row r="166" spans="1:5" x14ac:dyDescent="0.3">
      <c r="A166" s="11" t="s">
        <v>175</v>
      </c>
      <c r="B166" s="12" t="s">
        <v>4717</v>
      </c>
      <c r="C166" s="12" t="s">
        <v>4399</v>
      </c>
      <c r="D166" s="12" t="s">
        <v>2555</v>
      </c>
      <c r="E166" s="13" t="s">
        <v>4718</v>
      </c>
    </row>
    <row r="167" spans="1:5" x14ac:dyDescent="0.3">
      <c r="A167" s="14" t="s">
        <v>176</v>
      </c>
      <c r="B167" s="15" t="s">
        <v>4719</v>
      </c>
      <c r="C167" s="15" t="s">
        <v>4402</v>
      </c>
      <c r="D167" s="15" t="s">
        <v>2556</v>
      </c>
      <c r="E167" s="16" t="s">
        <v>4720</v>
      </c>
    </row>
    <row r="168" spans="1:5" x14ac:dyDescent="0.3">
      <c r="A168" s="11" t="s">
        <v>177</v>
      </c>
      <c r="B168" s="12" t="s">
        <v>4721</v>
      </c>
      <c r="C168" s="12" t="s">
        <v>4399</v>
      </c>
      <c r="D168" s="12" t="s">
        <v>2557</v>
      </c>
      <c r="E168" s="13" t="s">
        <v>4722</v>
      </c>
    </row>
    <row r="169" spans="1:5" x14ac:dyDescent="0.3">
      <c r="A169" s="14" t="s">
        <v>178</v>
      </c>
      <c r="B169" s="15" t="s">
        <v>4723</v>
      </c>
      <c r="C169" s="15" t="s">
        <v>4399</v>
      </c>
      <c r="D169" s="15" t="s">
        <v>2558</v>
      </c>
      <c r="E169" s="16" t="s">
        <v>4724</v>
      </c>
    </row>
    <row r="170" spans="1:5" x14ac:dyDescent="0.3">
      <c r="A170" s="11" t="s">
        <v>179</v>
      </c>
      <c r="B170" s="12" t="s">
        <v>4725</v>
      </c>
      <c r="C170" s="12" t="s">
        <v>4402</v>
      </c>
      <c r="D170" s="12" t="s">
        <v>2559</v>
      </c>
      <c r="E170" s="13" t="s">
        <v>4726</v>
      </c>
    </row>
    <row r="171" spans="1:5" x14ac:dyDescent="0.3">
      <c r="A171" s="14" t="s">
        <v>180</v>
      </c>
      <c r="B171" s="15" t="s">
        <v>4727</v>
      </c>
      <c r="C171" s="15" t="s">
        <v>4402</v>
      </c>
      <c r="D171" s="15" t="s">
        <v>2560</v>
      </c>
      <c r="E171" s="16" t="s">
        <v>4728</v>
      </c>
    </row>
    <row r="172" spans="1:5" x14ac:dyDescent="0.3">
      <c r="A172" s="11" t="s">
        <v>181</v>
      </c>
      <c r="B172" s="12" t="s">
        <v>4729</v>
      </c>
      <c r="C172" s="12" t="s">
        <v>4399</v>
      </c>
      <c r="D172" s="12" t="s">
        <v>2561</v>
      </c>
      <c r="E172" s="13" t="s">
        <v>4458</v>
      </c>
    </row>
    <row r="173" spans="1:5" x14ac:dyDescent="0.3">
      <c r="A173" s="14" t="s">
        <v>182</v>
      </c>
      <c r="B173" s="15" t="s">
        <v>4730</v>
      </c>
      <c r="C173" s="15" t="s">
        <v>4399</v>
      </c>
      <c r="D173" s="15" t="s">
        <v>2562</v>
      </c>
      <c r="E173" s="16" t="s">
        <v>4731</v>
      </c>
    </row>
    <row r="174" spans="1:5" x14ac:dyDescent="0.3">
      <c r="A174" s="11" t="s">
        <v>183</v>
      </c>
      <c r="B174" s="12" t="s">
        <v>4732</v>
      </c>
      <c r="C174" s="12" t="s">
        <v>4402</v>
      </c>
      <c r="D174" s="12" t="s">
        <v>2563</v>
      </c>
      <c r="E174" s="13" t="s">
        <v>4733</v>
      </c>
    </row>
    <row r="175" spans="1:5" x14ac:dyDescent="0.3">
      <c r="A175" s="14" t="s">
        <v>184</v>
      </c>
      <c r="B175" s="15" t="s">
        <v>4734</v>
      </c>
      <c r="C175" s="15" t="s">
        <v>4399</v>
      </c>
      <c r="D175" s="15" t="s">
        <v>2564</v>
      </c>
      <c r="E175" s="16" t="s">
        <v>4610</v>
      </c>
    </row>
    <row r="176" spans="1:5" x14ac:dyDescent="0.3">
      <c r="A176" s="11" t="s">
        <v>185</v>
      </c>
      <c r="B176" s="12" t="s">
        <v>4735</v>
      </c>
      <c r="C176" s="12" t="s">
        <v>4402</v>
      </c>
      <c r="D176" s="12" t="s">
        <v>2565</v>
      </c>
      <c r="E176" s="13" t="s">
        <v>4736</v>
      </c>
    </row>
    <row r="177" spans="1:5" x14ac:dyDescent="0.3">
      <c r="A177" s="14" t="s">
        <v>186</v>
      </c>
      <c r="B177" s="15" t="s">
        <v>4737</v>
      </c>
      <c r="C177" s="15" t="s">
        <v>4402</v>
      </c>
      <c r="D177" s="15" t="s">
        <v>2566</v>
      </c>
      <c r="E177" s="16" t="s">
        <v>4439</v>
      </c>
    </row>
    <row r="178" spans="1:5" x14ac:dyDescent="0.3">
      <c r="A178" s="11" t="s">
        <v>187</v>
      </c>
      <c r="B178" s="12" t="s">
        <v>4738</v>
      </c>
      <c r="C178" s="12" t="s">
        <v>4399</v>
      </c>
      <c r="D178" s="12" t="s">
        <v>2567</v>
      </c>
      <c r="E178" s="13" t="s">
        <v>4739</v>
      </c>
    </row>
    <row r="179" spans="1:5" x14ac:dyDescent="0.3">
      <c r="A179" s="14" t="s">
        <v>188</v>
      </c>
      <c r="B179" s="15" t="s">
        <v>4740</v>
      </c>
      <c r="C179" s="15" t="s">
        <v>4399</v>
      </c>
      <c r="D179" s="15" t="s">
        <v>2568</v>
      </c>
      <c r="E179" s="16" t="s">
        <v>4741</v>
      </c>
    </row>
    <row r="180" spans="1:5" x14ac:dyDescent="0.3">
      <c r="A180" s="11" t="s">
        <v>189</v>
      </c>
      <c r="B180" s="12" t="s">
        <v>4742</v>
      </c>
      <c r="C180" s="12" t="s">
        <v>4399</v>
      </c>
      <c r="D180" s="12" t="s">
        <v>2569</v>
      </c>
      <c r="E180" s="13" t="s">
        <v>4743</v>
      </c>
    </row>
    <row r="181" spans="1:5" x14ac:dyDescent="0.3">
      <c r="A181" s="14" t="s">
        <v>190</v>
      </c>
      <c r="B181" s="15" t="s">
        <v>4744</v>
      </c>
      <c r="C181" s="15" t="s">
        <v>4399</v>
      </c>
      <c r="D181" s="15" t="s">
        <v>2570</v>
      </c>
      <c r="E181" s="16" t="s">
        <v>4745</v>
      </c>
    </row>
    <row r="182" spans="1:5" x14ac:dyDescent="0.3">
      <c r="A182" s="11" t="s">
        <v>191</v>
      </c>
      <c r="B182" s="12" t="s">
        <v>4746</v>
      </c>
      <c r="C182" s="12" t="s">
        <v>4399</v>
      </c>
      <c r="D182" s="12" t="s">
        <v>2571</v>
      </c>
      <c r="E182" s="13" t="s">
        <v>4747</v>
      </c>
    </row>
    <row r="183" spans="1:5" x14ac:dyDescent="0.3">
      <c r="A183" s="14" t="s">
        <v>192</v>
      </c>
      <c r="B183" s="15" t="s">
        <v>4748</v>
      </c>
      <c r="C183" s="15" t="s">
        <v>4402</v>
      </c>
      <c r="D183" s="15" t="s">
        <v>2572</v>
      </c>
      <c r="E183" s="16" t="s">
        <v>4749</v>
      </c>
    </row>
    <row r="184" spans="1:5" x14ac:dyDescent="0.3">
      <c r="A184" s="11" t="s">
        <v>193</v>
      </c>
      <c r="B184" s="12" t="s">
        <v>4750</v>
      </c>
      <c r="C184" s="12" t="s">
        <v>4402</v>
      </c>
      <c r="D184" s="12" t="s">
        <v>2573</v>
      </c>
      <c r="E184" s="13" t="s">
        <v>4751</v>
      </c>
    </row>
    <row r="185" spans="1:5" x14ac:dyDescent="0.3">
      <c r="A185" s="14" t="s">
        <v>194</v>
      </c>
      <c r="B185" s="15" t="s">
        <v>4752</v>
      </c>
      <c r="C185" s="15" t="s">
        <v>4402</v>
      </c>
      <c r="D185" s="15" t="s">
        <v>2574</v>
      </c>
      <c r="E185" s="16" t="s">
        <v>4753</v>
      </c>
    </row>
    <row r="186" spans="1:5" x14ac:dyDescent="0.3">
      <c r="A186" s="11" t="s">
        <v>195</v>
      </c>
      <c r="B186" s="12" t="s">
        <v>4754</v>
      </c>
      <c r="C186" s="12" t="s">
        <v>4402</v>
      </c>
      <c r="D186" s="12" t="s">
        <v>2575</v>
      </c>
      <c r="E186" s="13" t="s">
        <v>4755</v>
      </c>
    </row>
    <row r="187" spans="1:5" x14ac:dyDescent="0.3">
      <c r="A187" s="14" t="s">
        <v>196</v>
      </c>
      <c r="B187" s="15" t="s">
        <v>4756</v>
      </c>
      <c r="C187" s="15" t="s">
        <v>4399</v>
      </c>
      <c r="D187" s="15" t="s">
        <v>2576</v>
      </c>
      <c r="E187" s="16" t="s">
        <v>4757</v>
      </c>
    </row>
    <row r="188" spans="1:5" x14ac:dyDescent="0.3">
      <c r="A188" s="11" t="s">
        <v>197</v>
      </c>
      <c r="B188" s="12" t="s">
        <v>4758</v>
      </c>
      <c r="C188" s="12" t="s">
        <v>4402</v>
      </c>
      <c r="D188" s="12" t="s">
        <v>2577</v>
      </c>
      <c r="E188" s="13" t="s">
        <v>4759</v>
      </c>
    </row>
    <row r="189" spans="1:5" x14ac:dyDescent="0.3">
      <c r="A189" s="14" t="s">
        <v>198</v>
      </c>
      <c r="B189" s="15" t="s">
        <v>4760</v>
      </c>
      <c r="C189" s="15" t="s">
        <v>4402</v>
      </c>
      <c r="D189" s="15" t="s">
        <v>2578</v>
      </c>
      <c r="E189" s="16" t="s">
        <v>4761</v>
      </c>
    </row>
    <row r="190" spans="1:5" x14ac:dyDescent="0.3">
      <c r="A190" s="11" t="s">
        <v>199</v>
      </c>
      <c r="B190" s="12" t="s">
        <v>4762</v>
      </c>
      <c r="C190" s="12" t="s">
        <v>4399</v>
      </c>
      <c r="D190" s="12" t="s">
        <v>2579</v>
      </c>
      <c r="E190" s="13" t="s">
        <v>4763</v>
      </c>
    </row>
    <row r="191" spans="1:5" x14ac:dyDescent="0.3">
      <c r="A191" s="14" t="s">
        <v>200</v>
      </c>
      <c r="B191" s="15" t="s">
        <v>4764</v>
      </c>
      <c r="C191" s="15" t="s">
        <v>4399</v>
      </c>
      <c r="D191" s="15" t="s">
        <v>2580</v>
      </c>
      <c r="E191" s="16" t="s">
        <v>4765</v>
      </c>
    </row>
    <row r="192" spans="1:5" x14ac:dyDescent="0.3">
      <c r="A192" s="11" t="s">
        <v>201</v>
      </c>
      <c r="B192" s="12" t="s">
        <v>4766</v>
      </c>
      <c r="C192" s="12" t="s">
        <v>4402</v>
      </c>
      <c r="D192" s="12" t="s">
        <v>2581</v>
      </c>
      <c r="E192" s="13" t="s">
        <v>4767</v>
      </c>
    </row>
    <row r="193" spans="1:5" x14ac:dyDescent="0.3">
      <c r="A193" s="14" t="s">
        <v>202</v>
      </c>
      <c r="B193" s="15" t="s">
        <v>4768</v>
      </c>
      <c r="C193" s="15" t="s">
        <v>4402</v>
      </c>
      <c r="D193" s="15" t="s">
        <v>2582</v>
      </c>
      <c r="E193" s="16" t="s">
        <v>4769</v>
      </c>
    </row>
    <row r="194" spans="1:5" x14ac:dyDescent="0.3">
      <c r="A194" s="11" t="s">
        <v>203</v>
      </c>
      <c r="B194" s="12" t="s">
        <v>4770</v>
      </c>
      <c r="C194" s="12" t="s">
        <v>4399</v>
      </c>
      <c r="D194" s="12" t="s">
        <v>2583</v>
      </c>
      <c r="E194" s="13" t="s">
        <v>4771</v>
      </c>
    </row>
    <row r="195" spans="1:5" x14ac:dyDescent="0.3">
      <c r="A195" s="14" t="s">
        <v>204</v>
      </c>
      <c r="B195" s="15" t="s">
        <v>4772</v>
      </c>
      <c r="C195" s="15" t="s">
        <v>4402</v>
      </c>
      <c r="D195" s="15" t="s">
        <v>2584</v>
      </c>
      <c r="E195" s="16" t="s">
        <v>4773</v>
      </c>
    </row>
    <row r="196" spans="1:5" x14ac:dyDescent="0.3">
      <c r="A196" s="11" t="s">
        <v>205</v>
      </c>
      <c r="B196" s="12" t="s">
        <v>4774</v>
      </c>
      <c r="C196" s="12" t="s">
        <v>4402</v>
      </c>
      <c r="D196" s="12" t="s">
        <v>2585</v>
      </c>
      <c r="E196" s="13" t="s">
        <v>4775</v>
      </c>
    </row>
    <row r="197" spans="1:5" x14ac:dyDescent="0.3">
      <c r="A197" s="14" t="s">
        <v>206</v>
      </c>
      <c r="B197" s="15" t="s">
        <v>4776</v>
      </c>
      <c r="C197" s="15" t="s">
        <v>4402</v>
      </c>
      <c r="D197" s="15" t="s">
        <v>2586</v>
      </c>
      <c r="E197" s="16" t="s">
        <v>4777</v>
      </c>
    </row>
    <row r="198" spans="1:5" x14ac:dyDescent="0.3">
      <c r="A198" s="11" t="s">
        <v>207</v>
      </c>
      <c r="B198" s="12" t="s">
        <v>4778</v>
      </c>
      <c r="C198" s="12" t="s">
        <v>4402</v>
      </c>
      <c r="D198" s="12" t="s">
        <v>2587</v>
      </c>
      <c r="E198" s="13" t="s">
        <v>4779</v>
      </c>
    </row>
    <row r="199" spans="1:5" x14ac:dyDescent="0.3">
      <c r="A199" s="14" t="s">
        <v>208</v>
      </c>
      <c r="B199" s="15" t="s">
        <v>4780</v>
      </c>
      <c r="C199" s="15" t="s">
        <v>4402</v>
      </c>
      <c r="D199" s="15" t="s">
        <v>2588</v>
      </c>
      <c r="E199" s="16" t="s">
        <v>4674</v>
      </c>
    </row>
    <row r="200" spans="1:5" x14ac:dyDescent="0.3">
      <c r="A200" s="11" t="s">
        <v>209</v>
      </c>
      <c r="B200" s="12" t="s">
        <v>4781</v>
      </c>
      <c r="C200" s="12" t="s">
        <v>4399</v>
      </c>
      <c r="D200" s="12" t="s">
        <v>2589</v>
      </c>
      <c r="E200" s="13" t="s">
        <v>4782</v>
      </c>
    </row>
    <row r="201" spans="1:5" x14ac:dyDescent="0.3">
      <c r="A201" s="14" t="s">
        <v>210</v>
      </c>
      <c r="B201" s="15" t="s">
        <v>4783</v>
      </c>
      <c r="C201" s="15" t="s">
        <v>4402</v>
      </c>
      <c r="D201" s="15" t="s">
        <v>2590</v>
      </c>
      <c r="E201" s="16" t="s">
        <v>4668</v>
      </c>
    </row>
    <row r="202" spans="1:5" x14ac:dyDescent="0.3">
      <c r="A202" s="11" t="s">
        <v>211</v>
      </c>
      <c r="B202" s="12" t="s">
        <v>4784</v>
      </c>
      <c r="C202" s="12" t="s">
        <v>4402</v>
      </c>
      <c r="D202" s="12" t="s">
        <v>2591</v>
      </c>
      <c r="E202" s="13" t="s">
        <v>4785</v>
      </c>
    </row>
    <row r="203" spans="1:5" x14ac:dyDescent="0.3">
      <c r="A203" s="14" t="s">
        <v>212</v>
      </c>
      <c r="B203" s="15" t="s">
        <v>4786</v>
      </c>
      <c r="C203" s="15" t="s">
        <v>4402</v>
      </c>
      <c r="D203" s="15" t="s">
        <v>2592</v>
      </c>
      <c r="E203" s="16" t="s">
        <v>4787</v>
      </c>
    </row>
    <row r="204" spans="1:5" x14ac:dyDescent="0.3">
      <c r="A204" s="11" t="s">
        <v>213</v>
      </c>
      <c r="B204" s="12" t="s">
        <v>4788</v>
      </c>
      <c r="C204" s="12" t="s">
        <v>4402</v>
      </c>
      <c r="D204" s="12" t="s">
        <v>2593</v>
      </c>
      <c r="E204" s="13" t="s">
        <v>4789</v>
      </c>
    </row>
    <row r="205" spans="1:5" x14ac:dyDescent="0.3">
      <c r="A205" s="14" t="s">
        <v>214</v>
      </c>
      <c r="B205" s="15" t="s">
        <v>4790</v>
      </c>
      <c r="C205" s="15" t="s">
        <v>4399</v>
      </c>
      <c r="D205" s="15" t="s">
        <v>2594</v>
      </c>
      <c r="E205" s="16" t="s">
        <v>4571</v>
      </c>
    </row>
    <row r="206" spans="1:5" x14ac:dyDescent="0.3">
      <c r="A206" s="11" t="s">
        <v>215</v>
      </c>
      <c r="B206" s="12" t="s">
        <v>4791</v>
      </c>
      <c r="C206" s="12" t="s">
        <v>4402</v>
      </c>
      <c r="D206" s="12" t="s">
        <v>2595</v>
      </c>
      <c r="E206" s="13" t="s">
        <v>4792</v>
      </c>
    </row>
    <row r="207" spans="1:5" x14ac:dyDescent="0.3">
      <c r="A207" s="14" t="s">
        <v>216</v>
      </c>
      <c r="B207" s="15" t="s">
        <v>4793</v>
      </c>
      <c r="C207" s="15" t="s">
        <v>4399</v>
      </c>
      <c r="D207" s="15" t="s">
        <v>2596</v>
      </c>
      <c r="E207" s="16" t="s">
        <v>4794</v>
      </c>
    </row>
    <row r="208" spans="1:5" x14ac:dyDescent="0.3">
      <c r="A208" s="11" t="s">
        <v>217</v>
      </c>
      <c r="B208" s="12" t="s">
        <v>4795</v>
      </c>
      <c r="C208" s="12" t="s">
        <v>4399</v>
      </c>
      <c r="D208" s="12" t="s">
        <v>2597</v>
      </c>
      <c r="E208" s="13" t="s">
        <v>4796</v>
      </c>
    </row>
    <row r="209" spans="1:5" x14ac:dyDescent="0.3">
      <c r="A209" s="14" t="s">
        <v>218</v>
      </c>
      <c r="B209" s="15" t="s">
        <v>4797</v>
      </c>
      <c r="C209" s="15" t="s">
        <v>4402</v>
      </c>
      <c r="D209" s="15" t="s">
        <v>2598</v>
      </c>
      <c r="E209" s="16" t="s">
        <v>4798</v>
      </c>
    </row>
    <row r="210" spans="1:5" x14ac:dyDescent="0.3">
      <c r="A210" s="11" t="s">
        <v>219</v>
      </c>
      <c r="B210" s="12" t="s">
        <v>4799</v>
      </c>
      <c r="C210" s="12" t="s">
        <v>4399</v>
      </c>
      <c r="D210" s="12" t="s">
        <v>2599</v>
      </c>
      <c r="E210" s="13" t="s">
        <v>4800</v>
      </c>
    </row>
    <row r="211" spans="1:5" x14ac:dyDescent="0.3">
      <c r="A211" s="14" t="s">
        <v>220</v>
      </c>
      <c r="B211" s="15" t="s">
        <v>4801</v>
      </c>
      <c r="C211" s="15" t="s">
        <v>4399</v>
      </c>
      <c r="D211" s="15" t="s">
        <v>2600</v>
      </c>
      <c r="E211" s="16" t="s">
        <v>4802</v>
      </c>
    </row>
    <row r="212" spans="1:5" x14ac:dyDescent="0.3">
      <c r="A212" s="11" t="s">
        <v>221</v>
      </c>
      <c r="B212" s="12" t="s">
        <v>4803</v>
      </c>
      <c r="C212" s="12" t="s">
        <v>4402</v>
      </c>
      <c r="D212" s="12" t="s">
        <v>2601</v>
      </c>
      <c r="E212" s="13" t="s">
        <v>4804</v>
      </c>
    </row>
    <row r="213" spans="1:5" x14ac:dyDescent="0.3">
      <c r="A213" s="14" t="s">
        <v>222</v>
      </c>
      <c r="B213" s="15" t="s">
        <v>4805</v>
      </c>
      <c r="C213" s="15" t="s">
        <v>4402</v>
      </c>
      <c r="D213" s="15" t="s">
        <v>2602</v>
      </c>
      <c r="E213" s="16" t="s">
        <v>4806</v>
      </c>
    </row>
    <row r="214" spans="1:5" x14ac:dyDescent="0.3">
      <c r="A214" s="11" t="s">
        <v>223</v>
      </c>
      <c r="B214" s="12" t="s">
        <v>4807</v>
      </c>
      <c r="C214" s="12" t="s">
        <v>4402</v>
      </c>
      <c r="D214" s="12" t="s">
        <v>2603</v>
      </c>
      <c r="E214" s="13" t="s">
        <v>4808</v>
      </c>
    </row>
    <row r="215" spans="1:5" x14ac:dyDescent="0.3">
      <c r="A215" s="14" t="s">
        <v>224</v>
      </c>
      <c r="B215" s="15" t="s">
        <v>4809</v>
      </c>
      <c r="C215" s="15" t="s">
        <v>4402</v>
      </c>
      <c r="D215" s="15" t="s">
        <v>2604</v>
      </c>
      <c r="E215" s="16" t="s">
        <v>4403</v>
      </c>
    </row>
    <row r="216" spans="1:5" x14ac:dyDescent="0.3">
      <c r="A216" s="11" t="s">
        <v>225</v>
      </c>
      <c r="B216" s="12" t="s">
        <v>4810</v>
      </c>
      <c r="C216" s="12" t="s">
        <v>4399</v>
      </c>
      <c r="D216" s="12" t="s">
        <v>2605</v>
      </c>
      <c r="E216" s="13" t="s">
        <v>4589</v>
      </c>
    </row>
    <row r="217" spans="1:5" x14ac:dyDescent="0.3">
      <c r="A217" s="14" t="s">
        <v>226</v>
      </c>
      <c r="B217" s="15" t="s">
        <v>4811</v>
      </c>
      <c r="C217" s="15" t="s">
        <v>4402</v>
      </c>
      <c r="D217" s="15" t="s">
        <v>2606</v>
      </c>
      <c r="E217" s="16" t="s">
        <v>4812</v>
      </c>
    </row>
    <row r="218" spans="1:5" x14ac:dyDescent="0.3">
      <c r="A218" s="11" t="s">
        <v>227</v>
      </c>
      <c r="B218" s="12" t="s">
        <v>4813</v>
      </c>
      <c r="C218" s="12" t="s">
        <v>4402</v>
      </c>
      <c r="D218" s="12" t="s">
        <v>2607</v>
      </c>
      <c r="E218" s="13" t="s">
        <v>4501</v>
      </c>
    </row>
    <row r="219" spans="1:5" x14ac:dyDescent="0.3">
      <c r="A219" s="14" t="s">
        <v>228</v>
      </c>
      <c r="B219" s="15" t="s">
        <v>4814</v>
      </c>
      <c r="C219" s="15" t="s">
        <v>4402</v>
      </c>
      <c r="D219" s="15" t="s">
        <v>2608</v>
      </c>
      <c r="E219" s="16" t="s">
        <v>4563</v>
      </c>
    </row>
    <row r="220" spans="1:5" x14ac:dyDescent="0.3">
      <c r="A220" s="11" t="s">
        <v>229</v>
      </c>
      <c r="B220" s="12" t="s">
        <v>4815</v>
      </c>
      <c r="C220" s="12" t="s">
        <v>4402</v>
      </c>
      <c r="D220" s="12" t="s">
        <v>2609</v>
      </c>
      <c r="E220" s="13" t="s">
        <v>4816</v>
      </c>
    </row>
    <row r="221" spans="1:5" x14ac:dyDescent="0.3">
      <c r="A221" s="14" t="s">
        <v>230</v>
      </c>
      <c r="B221" s="15" t="s">
        <v>4817</v>
      </c>
      <c r="C221" s="15" t="s">
        <v>4402</v>
      </c>
      <c r="D221" s="15" t="s">
        <v>2472</v>
      </c>
      <c r="E221" s="16" t="s">
        <v>4818</v>
      </c>
    </row>
    <row r="222" spans="1:5" x14ac:dyDescent="0.3">
      <c r="A222" s="11" t="s">
        <v>231</v>
      </c>
      <c r="B222" s="12" t="s">
        <v>4819</v>
      </c>
      <c r="C222" s="12" t="s">
        <v>4399</v>
      </c>
      <c r="D222" s="12" t="s">
        <v>2610</v>
      </c>
      <c r="E222" s="13" t="s">
        <v>4820</v>
      </c>
    </row>
    <row r="223" spans="1:5" x14ac:dyDescent="0.3">
      <c r="A223" s="14" t="s">
        <v>232</v>
      </c>
      <c r="B223" s="15" t="s">
        <v>4821</v>
      </c>
      <c r="C223" s="15" t="s">
        <v>4402</v>
      </c>
      <c r="D223" s="15" t="s">
        <v>2611</v>
      </c>
      <c r="E223" s="16" t="s">
        <v>4822</v>
      </c>
    </row>
    <row r="224" spans="1:5" x14ac:dyDescent="0.3">
      <c r="A224" s="11" t="s">
        <v>233</v>
      </c>
      <c r="B224" s="12" t="s">
        <v>4823</v>
      </c>
      <c r="C224" s="12" t="s">
        <v>4402</v>
      </c>
      <c r="D224" s="12" t="s">
        <v>2612</v>
      </c>
      <c r="E224" s="13" t="s">
        <v>4824</v>
      </c>
    </row>
    <row r="225" spans="1:5" x14ac:dyDescent="0.3">
      <c r="A225" s="14" t="s">
        <v>234</v>
      </c>
      <c r="B225" s="15" t="s">
        <v>4825</v>
      </c>
      <c r="C225" s="15" t="s">
        <v>4399</v>
      </c>
      <c r="D225" s="15" t="s">
        <v>2613</v>
      </c>
      <c r="E225" s="16" t="s">
        <v>4826</v>
      </c>
    </row>
    <row r="226" spans="1:5" x14ac:dyDescent="0.3">
      <c r="A226" s="11" t="s">
        <v>235</v>
      </c>
      <c r="B226" s="12" t="s">
        <v>4827</v>
      </c>
      <c r="C226" s="12" t="s">
        <v>4399</v>
      </c>
      <c r="D226" s="12" t="s">
        <v>2614</v>
      </c>
      <c r="E226" s="13" t="s">
        <v>4555</v>
      </c>
    </row>
    <row r="227" spans="1:5" x14ac:dyDescent="0.3">
      <c r="A227" s="14" t="s">
        <v>236</v>
      </c>
      <c r="B227" s="15" t="s">
        <v>4828</v>
      </c>
      <c r="C227" s="15" t="s">
        <v>4402</v>
      </c>
      <c r="D227" s="15" t="s">
        <v>2456</v>
      </c>
      <c r="E227" s="16" t="s">
        <v>4829</v>
      </c>
    </row>
    <row r="228" spans="1:5" x14ac:dyDescent="0.3">
      <c r="A228" s="11" t="s">
        <v>237</v>
      </c>
      <c r="B228" s="12" t="s">
        <v>4830</v>
      </c>
      <c r="C228" s="12" t="s">
        <v>4399</v>
      </c>
      <c r="D228" s="12" t="s">
        <v>2615</v>
      </c>
      <c r="E228" s="13" t="s">
        <v>4831</v>
      </c>
    </row>
    <row r="229" spans="1:5" x14ac:dyDescent="0.3">
      <c r="A229" s="14" t="s">
        <v>238</v>
      </c>
      <c r="B229" s="15" t="s">
        <v>4832</v>
      </c>
      <c r="C229" s="15" t="s">
        <v>4402</v>
      </c>
      <c r="D229" s="15" t="s">
        <v>2616</v>
      </c>
      <c r="E229" s="16" t="s">
        <v>4833</v>
      </c>
    </row>
    <row r="230" spans="1:5" x14ac:dyDescent="0.3">
      <c r="A230" s="11" t="s">
        <v>239</v>
      </c>
      <c r="B230" s="12" t="s">
        <v>4834</v>
      </c>
      <c r="C230" s="12" t="s">
        <v>4399</v>
      </c>
      <c r="D230" s="12" t="s">
        <v>2617</v>
      </c>
      <c r="E230" s="13" t="s">
        <v>4835</v>
      </c>
    </row>
    <row r="231" spans="1:5" x14ac:dyDescent="0.3">
      <c r="A231" s="14" t="s">
        <v>240</v>
      </c>
      <c r="B231" s="15" t="s">
        <v>4836</v>
      </c>
      <c r="C231" s="15" t="s">
        <v>4399</v>
      </c>
      <c r="D231" s="15" t="s">
        <v>2618</v>
      </c>
      <c r="E231" s="16" t="s">
        <v>4837</v>
      </c>
    </row>
    <row r="232" spans="1:5" x14ac:dyDescent="0.3">
      <c r="A232" s="11" t="s">
        <v>241</v>
      </c>
      <c r="B232" s="12" t="s">
        <v>4838</v>
      </c>
      <c r="C232" s="12" t="s">
        <v>4402</v>
      </c>
      <c r="D232" s="12" t="s">
        <v>2619</v>
      </c>
      <c r="E232" s="13" t="s">
        <v>4839</v>
      </c>
    </row>
    <row r="233" spans="1:5" x14ac:dyDescent="0.3">
      <c r="A233" s="14" t="s">
        <v>242</v>
      </c>
      <c r="B233" s="15" t="s">
        <v>4840</v>
      </c>
      <c r="C233" s="15" t="s">
        <v>4402</v>
      </c>
      <c r="D233" s="15" t="s">
        <v>2620</v>
      </c>
      <c r="E233" s="16" t="s">
        <v>4841</v>
      </c>
    </row>
    <row r="234" spans="1:5" x14ac:dyDescent="0.3">
      <c r="A234" s="11" t="s">
        <v>243</v>
      </c>
      <c r="B234" s="12" t="s">
        <v>4842</v>
      </c>
      <c r="C234" s="12" t="s">
        <v>4402</v>
      </c>
      <c r="D234" s="12" t="s">
        <v>2621</v>
      </c>
      <c r="E234" s="13" t="s">
        <v>4843</v>
      </c>
    </row>
    <row r="235" spans="1:5" x14ac:dyDescent="0.3">
      <c r="A235" s="14" t="s">
        <v>244</v>
      </c>
      <c r="B235" s="15" t="s">
        <v>4844</v>
      </c>
      <c r="C235" s="15" t="s">
        <v>4402</v>
      </c>
      <c r="D235" s="15" t="s">
        <v>2622</v>
      </c>
      <c r="E235" s="16" t="s">
        <v>4845</v>
      </c>
    </row>
    <row r="236" spans="1:5" x14ac:dyDescent="0.3">
      <c r="A236" s="11" t="s">
        <v>245</v>
      </c>
      <c r="B236" s="12" t="s">
        <v>4846</v>
      </c>
      <c r="C236" s="12" t="s">
        <v>4402</v>
      </c>
      <c r="D236" s="12" t="s">
        <v>2525</v>
      </c>
      <c r="E236" s="13" t="s">
        <v>4833</v>
      </c>
    </row>
    <row r="237" spans="1:5" x14ac:dyDescent="0.3">
      <c r="A237" s="14" t="s">
        <v>246</v>
      </c>
      <c r="B237" s="15" t="s">
        <v>4847</v>
      </c>
      <c r="C237" s="15" t="s">
        <v>4399</v>
      </c>
      <c r="D237" s="15" t="s">
        <v>2623</v>
      </c>
      <c r="E237" s="16" t="s">
        <v>4848</v>
      </c>
    </row>
    <row r="238" spans="1:5" x14ac:dyDescent="0.3">
      <c r="A238" s="11" t="s">
        <v>247</v>
      </c>
      <c r="B238" s="12" t="s">
        <v>4849</v>
      </c>
      <c r="C238" s="12" t="s">
        <v>4402</v>
      </c>
      <c r="D238" s="12" t="s">
        <v>2624</v>
      </c>
      <c r="E238" s="13" t="s">
        <v>4850</v>
      </c>
    </row>
    <row r="239" spans="1:5" x14ac:dyDescent="0.3">
      <c r="A239" s="14" t="s">
        <v>248</v>
      </c>
      <c r="B239" s="15" t="s">
        <v>4851</v>
      </c>
      <c r="C239" s="15" t="s">
        <v>4402</v>
      </c>
      <c r="D239" s="15" t="s">
        <v>2625</v>
      </c>
      <c r="E239" s="16" t="s">
        <v>4852</v>
      </c>
    </row>
    <row r="240" spans="1:5" x14ac:dyDescent="0.3">
      <c r="A240" s="11" t="s">
        <v>249</v>
      </c>
      <c r="B240" s="12" t="s">
        <v>4853</v>
      </c>
      <c r="C240" s="12" t="s">
        <v>4399</v>
      </c>
      <c r="D240" s="12" t="s">
        <v>2626</v>
      </c>
      <c r="E240" s="13" t="s">
        <v>4854</v>
      </c>
    </row>
    <row r="241" spans="1:5" x14ac:dyDescent="0.3">
      <c r="A241" s="14" t="s">
        <v>250</v>
      </c>
      <c r="B241" s="15" t="s">
        <v>4855</v>
      </c>
      <c r="C241" s="15" t="s">
        <v>4399</v>
      </c>
      <c r="D241" s="15" t="s">
        <v>2627</v>
      </c>
      <c r="E241" s="16" t="s">
        <v>4856</v>
      </c>
    </row>
    <row r="242" spans="1:5" x14ac:dyDescent="0.3">
      <c r="A242" s="11" t="s">
        <v>251</v>
      </c>
      <c r="B242" s="12" t="s">
        <v>4857</v>
      </c>
      <c r="C242" s="12" t="s">
        <v>4402</v>
      </c>
      <c r="D242" s="12" t="s">
        <v>2628</v>
      </c>
      <c r="E242" s="13" t="s">
        <v>4858</v>
      </c>
    </row>
    <row r="243" spans="1:5" x14ac:dyDescent="0.3">
      <c r="A243" s="14" t="s">
        <v>252</v>
      </c>
      <c r="B243" s="15" t="s">
        <v>4859</v>
      </c>
      <c r="C243" s="15" t="s">
        <v>4402</v>
      </c>
      <c r="D243" s="15" t="s">
        <v>2629</v>
      </c>
      <c r="E243" s="16" t="s">
        <v>4860</v>
      </c>
    </row>
    <row r="244" spans="1:5" x14ac:dyDescent="0.3">
      <c r="A244" s="11" t="s">
        <v>253</v>
      </c>
      <c r="B244" s="12" t="s">
        <v>4861</v>
      </c>
      <c r="C244" s="12" t="s">
        <v>4402</v>
      </c>
      <c r="D244" s="12" t="s">
        <v>2630</v>
      </c>
      <c r="E244" s="13" t="s">
        <v>4862</v>
      </c>
    </row>
    <row r="245" spans="1:5" x14ac:dyDescent="0.3">
      <c r="A245" s="14" t="s">
        <v>254</v>
      </c>
      <c r="B245" s="15" t="s">
        <v>4863</v>
      </c>
      <c r="C245" s="15" t="s">
        <v>4402</v>
      </c>
      <c r="D245" s="15" t="s">
        <v>2631</v>
      </c>
      <c r="E245" s="16" t="s">
        <v>4864</v>
      </c>
    </row>
    <row r="246" spans="1:5" x14ac:dyDescent="0.3">
      <c r="A246" s="11" t="s">
        <v>255</v>
      </c>
      <c r="B246" s="12" t="s">
        <v>4865</v>
      </c>
      <c r="C246" s="12" t="s">
        <v>4402</v>
      </c>
      <c r="D246" s="12" t="s">
        <v>2632</v>
      </c>
      <c r="E246" s="13" t="s">
        <v>4866</v>
      </c>
    </row>
    <row r="247" spans="1:5" x14ac:dyDescent="0.3">
      <c r="A247" s="14" t="s">
        <v>256</v>
      </c>
      <c r="B247" s="15" t="s">
        <v>4867</v>
      </c>
      <c r="C247" s="15" t="s">
        <v>4402</v>
      </c>
      <c r="D247" s="15" t="s">
        <v>2633</v>
      </c>
      <c r="E247" s="16" t="s">
        <v>4868</v>
      </c>
    </row>
    <row r="248" spans="1:5" x14ac:dyDescent="0.3">
      <c r="A248" s="11" t="s">
        <v>257</v>
      </c>
      <c r="B248" s="12" t="s">
        <v>4869</v>
      </c>
      <c r="C248" s="12" t="s">
        <v>4399</v>
      </c>
      <c r="D248" s="12" t="s">
        <v>2634</v>
      </c>
      <c r="E248" s="13" t="s">
        <v>4870</v>
      </c>
    </row>
    <row r="249" spans="1:5" x14ac:dyDescent="0.3">
      <c r="A249" s="14" t="s">
        <v>258</v>
      </c>
      <c r="B249" s="15" t="s">
        <v>4871</v>
      </c>
      <c r="C249" s="15" t="s">
        <v>4399</v>
      </c>
      <c r="D249" s="15" t="s">
        <v>2635</v>
      </c>
      <c r="E249" s="16" t="s">
        <v>4872</v>
      </c>
    </row>
    <row r="250" spans="1:5" x14ac:dyDescent="0.3">
      <c r="A250" s="11" t="s">
        <v>259</v>
      </c>
      <c r="B250" s="12" t="s">
        <v>4873</v>
      </c>
      <c r="C250" s="12" t="s">
        <v>4399</v>
      </c>
      <c r="D250" s="12" t="s">
        <v>2636</v>
      </c>
      <c r="E250" s="13" t="s">
        <v>4874</v>
      </c>
    </row>
    <row r="251" spans="1:5" x14ac:dyDescent="0.3">
      <c r="A251" s="14" t="s">
        <v>260</v>
      </c>
      <c r="B251" s="15" t="s">
        <v>4875</v>
      </c>
      <c r="C251" s="15" t="s">
        <v>4399</v>
      </c>
      <c r="D251" s="15" t="s">
        <v>2637</v>
      </c>
      <c r="E251" s="16" t="s">
        <v>4876</v>
      </c>
    </row>
    <row r="252" spans="1:5" x14ac:dyDescent="0.3">
      <c r="A252" s="11" t="s">
        <v>261</v>
      </c>
      <c r="B252" s="12" t="s">
        <v>4877</v>
      </c>
      <c r="C252" s="12" t="s">
        <v>4399</v>
      </c>
      <c r="D252" s="12" t="s">
        <v>2638</v>
      </c>
      <c r="E252" s="13" t="s">
        <v>4878</v>
      </c>
    </row>
    <row r="253" spans="1:5" x14ac:dyDescent="0.3">
      <c r="A253" s="14" t="s">
        <v>262</v>
      </c>
      <c r="B253" s="15" t="s">
        <v>4879</v>
      </c>
      <c r="C253" s="15" t="s">
        <v>4399</v>
      </c>
      <c r="D253" s="15" t="s">
        <v>2639</v>
      </c>
      <c r="E253" s="16" t="s">
        <v>4400</v>
      </c>
    </row>
    <row r="254" spans="1:5" x14ac:dyDescent="0.3">
      <c r="A254" s="11" t="s">
        <v>263</v>
      </c>
      <c r="B254" s="12" t="s">
        <v>4880</v>
      </c>
      <c r="C254" s="12" t="s">
        <v>4399</v>
      </c>
      <c r="D254" s="12" t="s">
        <v>2640</v>
      </c>
      <c r="E254" s="13" t="s">
        <v>4881</v>
      </c>
    </row>
    <row r="255" spans="1:5" x14ac:dyDescent="0.3">
      <c r="A255" s="14" t="s">
        <v>264</v>
      </c>
      <c r="B255" s="15" t="s">
        <v>4882</v>
      </c>
      <c r="C255" s="15" t="s">
        <v>4402</v>
      </c>
      <c r="D255" s="15" t="s">
        <v>2641</v>
      </c>
      <c r="E255" s="16" t="s">
        <v>4501</v>
      </c>
    </row>
    <row r="256" spans="1:5" x14ac:dyDescent="0.3">
      <c r="A256" s="11" t="s">
        <v>265</v>
      </c>
      <c r="B256" s="12" t="s">
        <v>4883</v>
      </c>
      <c r="C256" s="12" t="s">
        <v>4402</v>
      </c>
      <c r="D256" s="12" t="s">
        <v>2642</v>
      </c>
      <c r="E256" s="13" t="s">
        <v>4884</v>
      </c>
    </row>
    <row r="257" spans="1:5" x14ac:dyDescent="0.3">
      <c r="A257" s="14" t="s">
        <v>266</v>
      </c>
      <c r="B257" s="15" t="s">
        <v>4885</v>
      </c>
      <c r="C257" s="15" t="s">
        <v>4402</v>
      </c>
      <c r="D257" s="15" t="s">
        <v>2643</v>
      </c>
      <c r="E257" s="16" t="s">
        <v>4886</v>
      </c>
    </row>
    <row r="258" spans="1:5" x14ac:dyDescent="0.3">
      <c r="A258" s="11" t="s">
        <v>267</v>
      </c>
      <c r="B258" s="12" t="s">
        <v>4887</v>
      </c>
      <c r="C258" s="12" t="s">
        <v>4402</v>
      </c>
      <c r="D258" s="12" t="s">
        <v>2644</v>
      </c>
      <c r="E258" s="13" t="s">
        <v>4888</v>
      </c>
    </row>
    <row r="259" spans="1:5" x14ac:dyDescent="0.3">
      <c r="A259" s="14" t="s">
        <v>268</v>
      </c>
      <c r="B259" s="15" t="s">
        <v>4889</v>
      </c>
      <c r="C259" s="15" t="s">
        <v>4402</v>
      </c>
      <c r="D259" s="15" t="s">
        <v>2645</v>
      </c>
      <c r="E259" s="16" t="s">
        <v>4890</v>
      </c>
    </row>
    <row r="260" spans="1:5" x14ac:dyDescent="0.3">
      <c r="A260" s="11" t="s">
        <v>269</v>
      </c>
      <c r="B260" s="12" t="s">
        <v>4891</v>
      </c>
      <c r="C260" s="12" t="s">
        <v>4402</v>
      </c>
      <c r="D260" s="12" t="s">
        <v>2646</v>
      </c>
      <c r="E260" s="13" t="s">
        <v>4892</v>
      </c>
    </row>
    <row r="261" spans="1:5" x14ac:dyDescent="0.3">
      <c r="A261" s="14" t="s">
        <v>270</v>
      </c>
      <c r="B261" s="15" t="s">
        <v>4893</v>
      </c>
      <c r="C261" s="15" t="s">
        <v>4399</v>
      </c>
      <c r="D261" s="15" t="s">
        <v>2647</v>
      </c>
      <c r="E261" s="16" t="s">
        <v>4894</v>
      </c>
    </row>
    <row r="262" spans="1:5" x14ac:dyDescent="0.3">
      <c r="A262" s="11" t="s">
        <v>271</v>
      </c>
      <c r="B262" s="12" t="s">
        <v>4895</v>
      </c>
      <c r="C262" s="12" t="s">
        <v>4402</v>
      </c>
      <c r="D262" s="12" t="s">
        <v>2648</v>
      </c>
      <c r="E262" s="13" t="s">
        <v>4896</v>
      </c>
    </row>
    <row r="263" spans="1:5" x14ac:dyDescent="0.3">
      <c r="A263" s="14" t="s">
        <v>272</v>
      </c>
      <c r="B263" s="15" t="s">
        <v>4897</v>
      </c>
      <c r="C263" s="15" t="s">
        <v>4399</v>
      </c>
      <c r="D263" s="15" t="s">
        <v>2649</v>
      </c>
      <c r="E263" s="16" t="s">
        <v>4898</v>
      </c>
    </row>
    <row r="264" spans="1:5" x14ac:dyDescent="0.3">
      <c r="A264" s="11" t="s">
        <v>273</v>
      </c>
      <c r="B264" s="12" t="s">
        <v>4899</v>
      </c>
      <c r="C264" s="12" t="s">
        <v>4402</v>
      </c>
      <c r="D264" s="12" t="s">
        <v>2650</v>
      </c>
      <c r="E264" s="13" t="s">
        <v>4900</v>
      </c>
    </row>
    <row r="265" spans="1:5" x14ac:dyDescent="0.3">
      <c r="A265" s="14" t="s">
        <v>274</v>
      </c>
      <c r="B265" s="15" t="s">
        <v>4901</v>
      </c>
      <c r="C265" s="15" t="s">
        <v>4399</v>
      </c>
      <c r="D265" s="15" t="s">
        <v>2651</v>
      </c>
      <c r="E265" s="16" t="s">
        <v>4902</v>
      </c>
    </row>
    <row r="266" spans="1:5" x14ac:dyDescent="0.3">
      <c r="A266" s="11" t="s">
        <v>275</v>
      </c>
      <c r="B266" s="12" t="s">
        <v>4903</v>
      </c>
      <c r="C266" s="12" t="s">
        <v>4399</v>
      </c>
      <c r="D266" s="12" t="s">
        <v>2652</v>
      </c>
      <c r="E266" s="13" t="s">
        <v>4904</v>
      </c>
    </row>
    <row r="267" spans="1:5" x14ac:dyDescent="0.3">
      <c r="A267" s="14" t="s">
        <v>276</v>
      </c>
      <c r="B267" s="15" t="s">
        <v>4905</v>
      </c>
      <c r="C267" s="15" t="s">
        <v>4402</v>
      </c>
      <c r="D267" s="15" t="s">
        <v>2653</v>
      </c>
      <c r="E267" s="16" t="s">
        <v>4824</v>
      </c>
    </row>
    <row r="268" spans="1:5" x14ac:dyDescent="0.3">
      <c r="A268" s="11" t="s">
        <v>277</v>
      </c>
      <c r="B268" s="12" t="s">
        <v>4906</v>
      </c>
      <c r="C268" s="12" t="s">
        <v>4399</v>
      </c>
      <c r="D268" s="12" t="s">
        <v>2654</v>
      </c>
      <c r="E268" s="13" t="s">
        <v>4907</v>
      </c>
    </row>
    <row r="269" spans="1:5" x14ac:dyDescent="0.3">
      <c r="A269" s="14" t="s">
        <v>278</v>
      </c>
      <c r="B269" s="15" t="s">
        <v>4908</v>
      </c>
      <c r="C269" s="15" t="s">
        <v>4399</v>
      </c>
      <c r="D269" s="15" t="s">
        <v>2580</v>
      </c>
      <c r="E269" s="16" t="s">
        <v>4909</v>
      </c>
    </row>
    <row r="270" spans="1:5" x14ac:dyDescent="0.3">
      <c r="A270" s="11" t="s">
        <v>279</v>
      </c>
      <c r="B270" s="12" t="s">
        <v>4910</v>
      </c>
      <c r="C270" s="12" t="s">
        <v>4402</v>
      </c>
      <c r="D270" s="12" t="s">
        <v>2655</v>
      </c>
      <c r="E270" s="13" t="s">
        <v>4451</v>
      </c>
    </row>
    <row r="271" spans="1:5" x14ac:dyDescent="0.3">
      <c r="A271" s="14" t="s">
        <v>280</v>
      </c>
      <c r="B271" s="15" t="s">
        <v>4911</v>
      </c>
      <c r="C271" s="15" t="s">
        <v>4402</v>
      </c>
      <c r="D271" s="15" t="s">
        <v>2656</v>
      </c>
      <c r="E271" s="16" t="s">
        <v>4912</v>
      </c>
    </row>
    <row r="272" spans="1:5" x14ac:dyDescent="0.3">
      <c r="A272" s="11" t="s">
        <v>281</v>
      </c>
      <c r="B272" s="12" t="s">
        <v>4913</v>
      </c>
      <c r="C272" s="12" t="s">
        <v>4402</v>
      </c>
      <c r="D272" s="12" t="s">
        <v>2657</v>
      </c>
      <c r="E272" s="13" t="s">
        <v>4914</v>
      </c>
    </row>
    <row r="273" spans="1:5" x14ac:dyDescent="0.3">
      <c r="A273" s="14" t="s">
        <v>282</v>
      </c>
      <c r="B273" s="15" t="s">
        <v>4915</v>
      </c>
      <c r="C273" s="15" t="s">
        <v>4402</v>
      </c>
      <c r="D273" s="15" t="s">
        <v>2658</v>
      </c>
      <c r="E273" s="16" t="s">
        <v>4415</v>
      </c>
    </row>
    <row r="274" spans="1:5" x14ac:dyDescent="0.3">
      <c r="A274" s="11" t="s">
        <v>283</v>
      </c>
      <c r="B274" s="12" t="s">
        <v>4916</v>
      </c>
      <c r="C274" s="12" t="s">
        <v>4402</v>
      </c>
      <c r="D274" s="12" t="s">
        <v>2659</v>
      </c>
      <c r="E274" s="13" t="s">
        <v>4504</v>
      </c>
    </row>
    <row r="275" spans="1:5" x14ac:dyDescent="0.3">
      <c r="A275" s="14" t="s">
        <v>284</v>
      </c>
      <c r="B275" s="15" t="s">
        <v>4917</v>
      </c>
      <c r="C275" s="15" t="s">
        <v>4402</v>
      </c>
      <c r="D275" s="15" t="s">
        <v>2660</v>
      </c>
      <c r="E275" s="16" t="s">
        <v>4918</v>
      </c>
    </row>
    <row r="276" spans="1:5" x14ac:dyDescent="0.3">
      <c r="A276" s="11" t="s">
        <v>285</v>
      </c>
      <c r="B276" s="12" t="s">
        <v>4919</v>
      </c>
      <c r="C276" s="12" t="s">
        <v>4402</v>
      </c>
      <c r="D276" s="12" t="s">
        <v>2661</v>
      </c>
      <c r="E276" s="13" t="s">
        <v>4920</v>
      </c>
    </row>
    <row r="277" spans="1:5" x14ac:dyDescent="0.3">
      <c r="A277" s="14" t="s">
        <v>286</v>
      </c>
      <c r="B277" s="15" t="s">
        <v>4921</v>
      </c>
      <c r="C277" s="15" t="s">
        <v>4402</v>
      </c>
      <c r="D277" s="15" t="s">
        <v>2662</v>
      </c>
      <c r="E277" s="16" t="s">
        <v>4792</v>
      </c>
    </row>
    <row r="278" spans="1:5" x14ac:dyDescent="0.3">
      <c r="A278" s="11" t="s">
        <v>287</v>
      </c>
      <c r="B278" s="12" t="s">
        <v>4922</v>
      </c>
      <c r="C278" s="12" t="s">
        <v>4402</v>
      </c>
      <c r="D278" s="12" t="s">
        <v>2663</v>
      </c>
      <c r="E278" s="13" t="s">
        <v>4923</v>
      </c>
    </row>
    <row r="279" spans="1:5" x14ac:dyDescent="0.3">
      <c r="A279" s="14" t="s">
        <v>288</v>
      </c>
      <c r="B279" s="15" t="s">
        <v>4924</v>
      </c>
      <c r="C279" s="15" t="s">
        <v>4402</v>
      </c>
      <c r="D279" s="15" t="s">
        <v>2664</v>
      </c>
      <c r="E279" s="16" t="s">
        <v>4925</v>
      </c>
    </row>
    <row r="280" spans="1:5" x14ac:dyDescent="0.3">
      <c r="A280" s="11" t="s">
        <v>289</v>
      </c>
      <c r="B280" s="12" t="s">
        <v>4926</v>
      </c>
      <c r="C280" s="12" t="s">
        <v>4399</v>
      </c>
      <c r="D280" s="12" t="s">
        <v>2571</v>
      </c>
      <c r="E280" s="13" t="s">
        <v>4927</v>
      </c>
    </row>
    <row r="281" spans="1:5" x14ac:dyDescent="0.3">
      <c r="A281" s="14" t="s">
        <v>290</v>
      </c>
      <c r="B281" s="15" t="s">
        <v>4928</v>
      </c>
      <c r="C281" s="15" t="s">
        <v>4402</v>
      </c>
      <c r="D281" s="15" t="s">
        <v>2665</v>
      </c>
      <c r="E281" s="16" t="s">
        <v>4929</v>
      </c>
    </row>
    <row r="282" spans="1:5" x14ac:dyDescent="0.3">
      <c r="A282" s="11" t="s">
        <v>291</v>
      </c>
      <c r="B282" s="12" t="s">
        <v>4930</v>
      </c>
      <c r="C282" s="12" t="s">
        <v>4399</v>
      </c>
      <c r="D282" s="12" t="s">
        <v>2666</v>
      </c>
      <c r="E282" s="13" t="s">
        <v>4931</v>
      </c>
    </row>
    <row r="283" spans="1:5" x14ac:dyDescent="0.3">
      <c r="A283" s="14" t="s">
        <v>292</v>
      </c>
      <c r="B283" s="15" t="s">
        <v>4932</v>
      </c>
      <c r="C283" s="15" t="s">
        <v>4402</v>
      </c>
      <c r="D283" s="15" t="s">
        <v>2485</v>
      </c>
      <c r="E283" s="16" t="s">
        <v>4933</v>
      </c>
    </row>
    <row r="284" spans="1:5" x14ac:dyDescent="0.3">
      <c r="A284" s="11" t="s">
        <v>293</v>
      </c>
      <c r="B284" s="12" t="s">
        <v>4934</v>
      </c>
      <c r="C284" s="12" t="s">
        <v>4402</v>
      </c>
      <c r="D284" s="12" t="s">
        <v>2667</v>
      </c>
      <c r="E284" s="13" t="s">
        <v>4935</v>
      </c>
    </row>
    <row r="285" spans="1:5" x14ac:dyDescent="0.3">
      <c r="A285" s="14" t="s">
        <v>294</v>
      </c>
      <c r="B285" s="15" t="s">
        <v>4936</v>
      </c>
      <c r="C285" s="15" t="s">
        <v>4402</v>
      </c>
      <c r="D285" s="15" t="s">
        <v>2668</v>
      </c>
      <c r="E285" s="16" t="s">
        <v>4937</v>
      </c>
    </row>
    <row r="286" spans="1:5" x14ac:dyDescent="0.3">
      <c r="A286" s="11" t="s">
        <v>295</v>
      </c>
      <c r="B286" s="12" t="s">
        <v>4938</v>
      </c>
      <c r="C286" s="12" t="s">
        <v>4402</v>
      </c>
      <c r="D286" s="12" t="s">
        <v>2669</v>
      </c>
      <c r="E286" s="13" t="s">
        <v>4939</v>
      </c>
    </row>
    <row r="287" spans="1:5" x14ac:dyDescent="0.3">
      <c r="A287" s="14" t="s">
        <v>296</v>
      </c>
      <c r="B287" s="15" t="s">
        <v>4940</v>
      </c>
      <c r="C287" s="15" t="s">
        <v>4399</v>
      </c>
      <c r="D287" s="15" t="s">
        <v>2670</v>
      </c>
      <c r="E287" s="16" t="s">
        <v>4941</v>
      </c>
    </row>
    <row r="288" spans="1:5" x14ac:dyDescent="0.3">
      <c r="A288" s="11" t="s">
        <v>297</v>
      </c>
      <c r="B288" s="12" t="s">
        <v>4942</v>
      </c>
      <c r="C288" s="12" t="s">
        <v>4399</v>
      </c>
      <c r="D288" s="12" t="s">
        <v>2671</v>
      </c>
      <c r="E288" s="13" t="s">
        <v>4943</v>
      </c>
    </row>
    <row r="289" spans="1:5" x14ac:dyDescent="0.3">
      <c r="A289" s="14" t="s">
        <v>298</v>
      </c>
      <c r="B289" s="15" t="s">
        <v>4944</v>
      </c>
      <c r="C289" s="15" t="s">
        <v>4402</v>
      </c>
      <c r="D289" s="15" t="s">
        <v>2672</v>
      </c>
      <c r="E289" s="16" t="s">
        <v>4792</v>
      </c>
    </row>
    <row r="290" spans="1:5" x14ac:dyDescent="0.3">
      <c r="A290" s="11" t="s">
        <v>299</v>
      </c>
      <c r="B290" s="12" t="s">
        <v>4945</v>
      </c>
      <c r="C290" s="12" t="s">
        <v>4402</v>
      </c>
      <c r="D290" s="12" t="s">
        <v>2673</v>
      </c>
      <c r="E290" s="13" t="s">
        <v>4946</v>
      </c>
    </row>
    <row r="291" spans="1:5" x14ac:dyDescent="0.3">
      <c r="A291" s="14" t="s">
        <v>300</v>
      </c>
      <c r="B291" s="15" t="s">
        <v>4947</v>
      </c>
      <c r="C291" s="15" t="s">
        <v>4402</v>
      </c>
      <c r="D291" s="15" t="s">
        <v>2674</v>
      </c>
      <c r="E291" s="16" t="s">
        <v>4829</v>
      </c>
    </row>
    <row r="292" spans="1:5" x14ac:dyDescent="0.3">
      <c r="A292" s="11" t="s">
        <v>301</v>
      </c>
      <c r="B292" s="12" t="s">
        <v>4948</v>
      </c>
      <c r="C292" s="12" t="s">
        <v>4402</v>
      </c>
      <c r="D292" s="12" t="s">
        <v>2675</v>
      </c>
      <c r="E292" s="13" t="s">
        <v>4949</v>
      </c>
    </row>
    <row r="293" spans="1:5" x14ac:dyDescent="0.3">
      <c r="A293" s="14" t="s">
        <v>302</v>
      </c>
      <c r="B293" s="15" t="s">
        <v>4950</v>
      </c>
      <c r="C293" s="15" t="s">
        <v>4402</v>
      </c>
      <c r="D293" s="15" t="s">
        <v>2676</v>
      </c>
      <c r="E293" s="16" t="s">
        <v>4951</v>
      </c>
    </row>
    <row r="294" spans="1:5" x14ac:dyDescent="0.3">
      <c r="A294" s="11" t="s">
        <v>303</v>
      </c>
      <c r="B294" s="12" t="s">
        <v>4952</v>
      </c>
      <c r="C294" s="12" t="s">
        <v>4402</v>
      </c>
      <c r="D294" s="12" t="s">
        <v>2677</v>
      </c>
      <c r="E294" s="13" t="s">
        <v>4953</v>
      </c>
    </row>
    <row r="295" spans="1:5" x14ac:dyDescent="0.3">
      <c r="A295" s="14" t="s">
        <v>304</v>
      </c>
      <c r="B295" s="15" t="s">
        <v>4954</v>
      </c>
      <c r="C295" s="15" t="s">
        <v>4399</v>
      </c>
      <c r="D295" s="15" t="s">
        <v>2678</v>
      </c>
      <c r="E295" s="16" t="s">
        <v>4955</v>
      </c>
    </row>
    <row r="296" spans="1:5" x14ac:dyDescent="0.3">
      <c r="A296" s="11" t="s">
        <v>305</v>
      </c>
      <c r="B296" s="12" t="s">
        <v>4956</v>
      </c>
      <c r="C296" s="12" t="s">
        <v>4402</v>
      </c>
      <c r="D296" s="12" t="s">
        <v>2679</v>
      </c>
      <c r="E296" s="13" t="s">
        <v>4957</v>
      </c>
    </row>
    <row r="297" spans="1:5" x14ac:dyDescent="0.3">
      <c r="A297" s="14" t="s">
        <v>306</v>
      </c>
      <c r="B297" s="15" t="s">
        <v>4958</v>
      </c>
      <c r="C297" s="15" t="s">
        <v>4402</v>
      </c>
      <c r="D297" s="15" t="s">
        <v>2680</v>
      </c>
      <c r="E297" s="16" t="s">
        <v>4959</v>
      </c>
    </row>
    <row r="298" spans="1:5" x14ac:dyDescent="0.3">
      <c r="A298" s="11" t="s">
        <v>307</v>
      </c>
      <c r="B298" s="12" t="s">
        <v>4960</v>
      </c>
      <c r="C298" s="12" t="s">
        <v>4402</v>
      </c>
      <c r="D298" s="12" t="s">
        <v>2681</v>
      </c>
      <c r="E298" s="13" t="s">
        <v>4961</v>
      </c>
    </row>
    <row r="299" spans="1:5" x14ac:dyDescent="0.3">
      <c r="A299" s="14" t="s">
        <v>308</v>
      </c>
      <c r="B299" s="15" t="s">
        <v>4962</v>
      </c>
      <c r="C299" s="15" t="s">
        <v>4399</v>
      </c>
      <c r="D299" s="15" t="s">
        <v>2682</v>
      </c>
      <c r="E299" s="16" t="s">
        <v>4963</v>
      </c>
    </row>
    <row r="300" spans="1:5" x14ac:dyDescent="0.3">
      <c r="A300" s="11" t="s">
        <v>309</v>
      </c>
      <c r="B300" s="12" t="s">
        <v>4964</v>
      </c>
      <c r="C300" s="12" t="s">
        <v>4402</v>
      </c>
      <c r="D300" s="12" t="s">
        <v>2683</v>
      </c>
      <c r="E300" s="13" t="s">
        <v>4965</v>
      </c>
    </row>
    <row r="301" spans="1:5" x14ac:dyDescent="0.3">
      <c r="A301" s="14" t="s">
        <v>310</v>
      </c>
      <c r="B301" s="15" t="s">
        <v>4966</v>
      </c>
      <c r="C301" s="15" t="s">
        <v>4399</v>
      </c>
      <c r="D301" s="15" t="s">
        <v>2684</v>
      </c>
      <c r="E301" s="16" t="s">
        <v>4967</v>
      </c>
    </row>
    <row r="302" spans="1:5" x14ac:dyDescent="0.3">
      <c r="A302" s="11" t="s">
        <v>311</v>
      </c>
      <c r="B302" s="12" t="s">
        <v>4968</v>
      </c>
      <c r="C302" s="12" t="s">
        <v>4402</v>
      </c>
      <c r="D302" s="12" t="s">
        <v>2630</v>
      </c>
      <c r="E302" s="13" t="s">
        <v>4969</v>
      </c>
    </row>
    <row r="303" spans="1:5" x14ac:dyDescent="0.3">
      <c r="A303" s="14" t="s">
        <v>312</v>
      </c>
      <c r="B303" s="15" t="s">
        <v>4970</v>
      </c>
      <c r="C303" s="15" t="s">
        <v>4399</v>
      </c>
      <c r="D303" s="15" t="s">
        <v>2685</v>
      </c>
      <c r="E303" s="16" t="s">
        <v>4561</v>
      </c>
    </row>
    <row r="304" spans="1:5" x14ac:dyDescent="0.3">
      <c r="A304" s="11" t="s">
        <v>313</v>
      </c>
      <c r="B304" s="12" t="s">
        <v>4971</v>
      </c>
      <c r="C304" s="12" t="s">
        <v>4402</v>
      </c>
      <c r="D304" s="12" t="s">
        <v>2686</v>
      </c>
      <c r="E304" s="13" t="s">
        <v>4972</v>
      </c>
    </row>
    <row r="305" spans="1:5" x14ac:dyDescent="0.3">
      <c r="A305" s="14" t="s">
        <v>314</v>
      </c>
      <c r="B305" s="15" t="s">
        <v>4973</v>
      </c>
      <c r="C305" s="15" t="s">
        <v>4399</v>
      </c>
      <c r="D305" s="15" t="s">
        <v>2687</v>
      </c>
      <c r="E305" s="16" t="s">
        <v>4974</v>
      </c>
    </row>
    <row r="306" spans="1:5" x14ac:dyDescent="0.3">
      <c r="A306" s="11" t="s">
        <v>315</v>
      </c>
      <c r="B306" s="12" t="s">
        <v>4975</v>
      </c>
      <c r="C306" s="12" t="s">
        <v>4399</v>
      </c>
      <c r="D306" s="12" t="s">
        <v>2688</v>
      </c>
      <c r="E306" s="13" t="s">
        <v>4976</v>
      </c>
    </row>
    <row r="307" spans="1:5" x14ac:dyDescent="0.3">
      <c r="A307" s="14" t="s">
        <v>316</v>
      </c>
      <c r="B307" s="15" t="s">
        <v>4977</v>
      </c>
      <c r="C307" s="15" t="s">
        <v>4399</v>
      </c>
      <c r="D307" s="15" t="s">
        <v>2627</v>
      </c>
      <c r="E307" s="16" t="s">
        <v>4978</v>
      </c>
    </row>
    <row r="308" spans="1:5" x14ac:dyDescent="0.3">
      <c r="A308" s="11" t="s">
        <v>317</v>
      </c>
      <c r="B308" s="12" t="s">
        <v>4979</v>
      </c>
      <c r="C308" s="12" t="s">
        <v>4399</v>
      </c>
      <c r="D308" s="12" t="s">
        <v>2689</v>
      </c>
      <c r="E308" s="13" t="s">
        <v>4527</v>
      </c>
    </row>
    <row r="309" spans="1:5" x14ac:dyDescent="0.3">
      <c r="A309" s="14" t="s">
        <v>318</v>
      </c>
      <c r="B309" s="15" t="s">
        <v>4980</v>
      </c>
      <c r="C309" s="15" t="s">
        <v>4402</v>
      </c>
      <c r="D309" s="15" t="s">
        <v>2690</v>
      </c>
      <c r="E309" s="16" t="s">
        <v>4981</v>
      </c>
    </row>
    <row r="310" spans="1:5" x14ac:dyDescent="0.3">
      <c r="A310" s="11" t="s">
        <v>319</v>
      </c>
      <c r="B310" s="12" t="s">
        <v>4982</v>
      </c>
      <c r="C310" s="12" t="s">
        <v>4399</v>
      </c>
      <c r="D310" s="12" t="s">
        <v>2691</v>
      </c>
      <c r="E310" s="13" t="s">
        <v>4983</v>
      </c>
    </row>
    <row r="311" spans="1:5" x14ac:dyDescent="0.3">
      <c r="A311" s="14" t="s">
        <v>320</v>
      </c>
      <c r="B311" s="15" t="s">
        <v>4984</v>
      </c>
      <c r="C311" s="15" t="s">
        <v>4399</v>
      </c>
      <c r="D311" s="15" t="s">
        <v>2692</v>
      </c>
      <c r="E311" s="16" t="s">
        <v>4985</v>
      </c>
    </row>
    <row r="312" spans="1:5" x14ac:dyDescent="0.3">
      <c r="A312" s="11" t="s">
        <v>321</v>
      </c>
      <c r="B312" s="12" t="s">
        <v>4986</v>
      </c>
      <c r="C312" s="12" t="s">
        <v>4402</v>
      </c>
      <c r="D312" s="12" t="s">
        <v>2462</v>
      </c>
      <c r="E312" s="13" t="s">
        <v>4987</v>
      </c>
    </row>
    <row r="313" spans="1:5" x14ac:dyDescent="0.3">
      <c r="A313" s="14" t="s">
        <v>322</v>
      </c>
      <c r="B313" s="15" t="s">
        <v>4988</v>
      </c>
      <c r="C313" s="15" t="s">
        <v>4402</v>
      </c>
      <c r="D313" s="15" t="s">
        <v>2693</v>
      </c>
      <c r="E313" s="16" t="s">
        <v>4989</v>
      </c>
    </row>
    <row r="314" spans="1:5" x14ac:dyDescent="0.3">
      <c r="A314" s="11" t="s">
        <v>323</v>
      </c>
      <c r="B314" s="12" t="s">
        <v>4990</v>
      </c>
      <c r="C314" s="12" t="s">
        <v>4402</v>
      </c>
      <c r="D314" s="12" t="s">
        <v>2694</v>
      </c>
      <c r="E314" s="13" t="s">
        <v>4991</v>
      </c>
    </row>
    <row r="315" spans="1:5" x14ac:dyDescent="0.3">
      <c r="A315" s="14" t="s">
        <v>324</v>
      </c>
      <c r="B315" s="15" t="s">
        <v>4992</v>
      </c>
      <c r="C315" s="15" t="s">
        <v>4399</v>
      </c>
      <c r="D315" s="15" t="s">
        <v>2695</v>
      </c>
      <c r="E315" s="16" t="s">
        <v>4993</v>
      </c>
    </row>
    <row r="316" spans="1:5" x14ac:dyDescent="0.3">
      <c r="A316" s="11" t="s">
        <v>325</v>
      </c>
      <c r="B316" s="12" t="s">
        <v>4994</v>
      </c>
      <c r="C316" s="12" t="s">
        <v>4399</v>
      </c>
      <c r="D316" s="12" t="s">
        <v>2696</v>
      </c>
      <c r="E316" s="13" t="s">
        <v>4995</v>
      </c>
    </row>
    <row r="317" spans="1:5" x14ac:dyDescent="0.3">
      <c r="A317" s="14" t="s">
        <v>326</v>
      </c>
      <c r="B317" s="15" t="s">
        <v>4996</v>
      </c>
      <c r="C317" s="15" t="s">
        <v>4402</v>
      </c>
      <c r="D317" s="15" t="s">
        <v>2697</v>
      </c>
      <c r="E317" s="16" t="s">
        <v>4736</v>
      </c>
    </row>
    <row r="318" spans="1:5" x14ac:dyDescent="0.3">
      <c r="A318" s="11" t="s">
        <v>327</v>
      </c>
      <c r="B318" s="12" t="s">
        <v>4997</v>
      </c>
      <c r="C318" s="12" t="s">
        <v>4402</v>
      </c>
      <c r="D318" s="12" t="s">
        <v>2698</v>
      </c>
      <c r="E318" s="13" t="s">
        <v>4439</v>
      </c>
    </row>
    <row r="319" spans="1:5" x14ac:dyDescent="0.3">
      <c r="A319" s="14" t="s">
        <v>328</v>
      </c>
      <c r="B319" s="15" t="s">
        <v>4998</v>
      </c>
      <c r="C319" s="15" t="s">
        <v>4402</v>
      </c>
      <c r="D319" s="15" t="s">
        <v>2699</v>
      </c>
      <c r="E319" s="16" t="s">
        <v>4999</v>
      </c>
    </row>
    <row r="320" spans="1:5" x14ac:dyDescent="0.3">
      <c r="A320" s="11" t="s">
        <v>329</v>
      </c>
      <c r="B320" s="12" t="s">
        <v>5000</v>
      </c>
      <c r="C320" s="12" t="s">
        <v>4402</v>
      </c>
      <c r="D320" s="12" t="s">
        <v>2700</v>
      </c>
      <c r="E320" s="13" t="s">
        <v>5001</v>
      </c>
    </row>
    <row r="321" spans="1:5" x14ac:dyDescent="0.3">
      <c r="A321" s="14" t="s">
        <v>330</v>
      </c>
      <c r="B321" s="15" t="s">
        <v>5002</v>
      </c>
      <c r="C321" s="15" t="s">
        <v>4399</v>
      </c>
      <c r="D321" s="15" t="s">
        <v>2701</v>
      </c>
      <c r="E321" s="16" t="s">
        <v>5003</v>
      </c>
    </row>
    <row r="322" spans="1:5" x14ac:dyDescent="0.3">
      <c r="A322" s="11" t="s">
        <v>331</v>
      </c>
      <c r="B322" s="12" t="s">
        <v>5004</v>
      </c>
      <c r="C322" s="12" t="s">
        <v>4399</v>
      </c>
      <c r="D322" s="12" t="s">
        <v>2702</v>
      </c>
      <c r="E322" s="13" t="s">
        <v>5005</v>
      </c>
    </row>
    <row r="323" spans="1:5" x14ac:dyDescent="0.3">
      <c r="A323" s="14" t="s">
        <v>332</v>
      </c>
      <c r="B323" s="15" t="s">
        <v>5006</v>
      </c>
      <c r="C323" s="15" t="s">
        <v>4402</v>
      </c>
      <c r="D323" s="15" t="s">
        <v>2703</v>
      </c>
      <c r="E323" s="16" t="s">
        <v>5007</v>
      </c>
    </row>
    <row r="324" spans="1:5" x14ac:dyDescent="0.3">
      <c r="A324" s="11" t="s">
        <v>333</v>
      </c>
      <c r="B324" s="12" t="s">
        <v>5008</v>
      </c>
      <c r="C324" s="12" t="s">
        <v>4402</v>
      </c>
      <c r="D324" s="12" t="s">
        <v>2667</v>
      </c>
      <c r="E324" s="13" t="s">
        <v>5009</v>
      </c>
    </row>
    <row r="325" spans="1:5" x14ac:dyDescent="0.3">
      <c r="A325" s="14" t="s">
        <v>334</v>
      </c>
      <c r="B325" s="15" t="s">
        <v>5010</v>
      </c>
      <c r="C325" s="15" t="s">
        <v>4402</v>
      </c>
      <c r="D325" s="15" t="s">
        <v>2704</v>
      </c>
      <c r="E325" s="16" t="s">
        <v>4697</v>
      </c>
    </row>
    <row r="326" spans="1:5" x14ac:dyDescent="0.3">
      <c r="A326" s="11" t="s">
        <v>335</v>
      </c>
      <c r="B326" s="12" t="s">
        <v>5011</v>
      </c>
      <c r="C326" s="12" t="s">
        <v>4399</v>
      </c>
      <c r="D326" s="12" t="s">
        <v>2705</v>
      </c>
      <c r="E326" s="13" t="s">
        <v>5012</v>
      </c>
    </row>
    <row r="327" spans="1:5" x14ac:dyDescent="0.3">
      <c r="A327" s="14" t="s">
        <v>336</v>
      </c>
      <c r="B327" s="15" t="s">
        <v>5013</v>
      </c>
      <c r="C327" s="15" t="s">
        <v>4402</v>
      </c>
      <c r="D327" s="15" t="s">
        <v>2706</v>
      </c>
      <c r="E327" s="16" t="s">
        <v>5014</v>
      </c>
    </row>
    <row r="328" spans="1:5" x14ac:dyDescent="0.3">
      <c r="A328" s="11" t="s">
        <v>337</v>
      </c>
      <c r="B328" s="12" t="s">
        <v>5015</v>
      </c>
      <c r="C328" s="12" t="s">
        <v>4402</v>
      </c>
      <c r="D328" s="12" t="s">
        <v>2707</v>
      </c>
      <c r="E328" s="13" t="s">
        <v>4839</v>
      </c>
    </row>
    <row r="329" spans="1:5" x14ac:dyDescent="0.3">
      <c r="A329" s="14" t="s">
        <v>338</v>
      </c>
      <c r="B329" s="15" t="s">
        <v>5016</v>
      </c>
      <c r="C329" s="15" t="s">
        <v>4402</v>
      </c>
      <c r="D329" s="15" t="s">
        <v>2708</v>
      </c>
      <c r="E329" s="16" t="s">
        <v>5017</v>
      </c>
    </row>
    <row r="330" spans="1:5" x14ac:dyDescent="0.3">
      <c r="A330" s="11" t="s">
        <v>339</v>
      </c>
      <c r="B330" s="12" t="s">
        <v>5018</v>
      </c>
      <c r="C330" s="12" t="s">
        <v>4402</v>
      </c>
      <c r="D330" s="12" t="s">
        <v>2709</v>
      </c>
      <c r="E330" s="13" t="s">
        <v>4829</v>
      </c>
    </row>
    <row r="331" spans="1:5" x14ac:dyDescent="0.3">
      <c r="A331" s="14" t="s">
        <v>340</v>
      </c>
      <c r="B331" s="15" t="s">
        <v>5019</v>
      </c>
      <c r="C331" s="15" t="s">
        <v>4402</v>
      </c>
      <c r="D331" s="15" t="s">
        <v>2710</v>
      </c>
      <c r="E331" s="16" t="s">
        <v>5020</v>
      </c>
    </row>
    <row r="332" spans="1:5" x14ac:dyDescent="0.3">
      <c r="A332" s="11" t="s">
        <v>341</v>
      </c>
      <c r="B332" s="12" t="s">
        <v>5021</v>
      </c>
      <c r="C332" s="12" t="s">
        <v>4402</v>
      </c>
      <c r="D332" s="12" t="s">
        <v>2711</v>
      </c>
      <c r="E332" s="13" t="s">
        <v>5022</v>
      </c>
    </row>
    <row r="333" spans="1:5" x14ac:dyDescent="0.3">
      <c r="A333" s="14" t="s">
        <v>342</v>
      </c>
      <c r="B333" s="15" t="s">
        <v>5023</v>
      </c>
      <c r="C333" s="15" t="s">
        <v>4402</v>
      </c>
      <c r="D333" s="15" t="s">
        <v>2712</v>
      </c>
      <c r="E333" s="16" t="s">
        <v>5001</v>
      </c>
    </row>
    <row r="334" spans="1:5" x14ac:dyDescent="0.3">
      <c r="A334" s="11" t="s">
        <v>343</v>
      </c>
      <c r="B334" s="12" t="s">
        <v>5024</v>
      </c>
      <c r="C334" s="12" t="s">
        <v>4399</v>
      </c>
      <c r="D334" s="12" t="s">
        <v>2713</v>
      </c>
      <c r="E334" s="13" t="s">
        <v>5025</v>
      </c>
    </row>
    <row r="335" spans="1:5" x14ac:dyDescent="0.3">
      <c r="A335" s="14" t="s">
        <v>344</v>
      </c>
      <c r="B335" s="15" t="s">
        <v>5026</v>
      </c>
      <c r="C335" s="15" t="s">
        <v>4402</v>
      </c>
      <c r="D335" s="15" t="s">
        <v>2714</v>
      </c>
      <c r="E335" s="16" t="s">
        <v>5027</v>
      </c>
    </row>
    <row r="336" spans="1:5" x14ac:dyDescent="0.3">
      <c r="A336" s="11" t="s">
        <v>345</v>
      </c>
      <c r="B336" s="12" t="s">
        <v>5028</v>
      </c>
      <c r="C336" s="12" t="s">
        <v>4399</v>
      </c>
      <c r="D336" s="12" t="s">
        <v>2715</v>
      </c>
      <c r="E336" s="13" t="s">
        <v>5029</v>
      </c>
    </row>
    <row r="337" spans="1:5" x14ac:dyDescent="0.3">
      <c r="A337" s="14" t="s">
        <v>346</v>
      </c>
      <c r="B337" s="15" t="s">
        <v>5030</v>
      </c>
      <c r="C337" s="15" t="s">
        <v>4402</v>
      </c>
      <c r="D337" s="15" t="s">
        <v>2716</v>
      </c>
      <c r="E337" s="16" t="s">
        <v>5031</v>
      </c>
    </row>
    <row r="338" spans="1:5" x14ac:dyDescent="0.3">
      <c r="A338" s="11" t="s">
        <v>347</v>
      </c>
      <c r="B338" s="12" t="s">
        <v>5032</v>
      </c>
      <c r="C338" s="12" t="s">
        <v>4399</v>
      </c>
      <c r="D338" s="12" t="s">
        <v>2717</v>
      </c>
      <c r="E338" s="13" t="s">
        <v>5033</v>
      </c>
    </row>
    <row r="339" spans="1:5" x14ac:dyDescent="0.3">
      <c r="A339" s="14" t="s">
        <v>348</v>
      </c>
      <c r="B339" s="15" t="s">
        <v>5034</v>
      </c>
      <c r="C339" s="15" t="s">
        <v>4399</v>
      </c>
      <c r="D339" s="15" t="s">
        <v>2718</v>
      </c>
      <c r="E339" s="16" t="s">
        <v>4794</v>
      </c>
    </row>
    <row r="340" spans="1:5" x14ac:dyDescent="0.3">
      <c r="A340" s="11" t="s">
        <v>349</v>
      </c>
      <c r="B340" s="12" t="s">
        <v>5035</v>
      </c>
      <c r="C340" s="12" t="s">
        <v>4402</v>
      </c>
      <c r="D340" s="12" t="s">
        <v>2719</v>
      </c>
      <c r="E340" s="13" t="s">
        <v>4716</v>
      </c>
    </row>
    <row r="341" spans="1:5" x14ac:dyDescent="0.3">
      <c r="A341" s="14" t="s">
        <v>350</v>
      </c>
      <c r="B341" s="15" t="s">
        <v>5036</v>
      </c>
      <c r="C341" s="15" t="s">
        <v>4399</v>
      </c>
      <c r="D341" s="15" t="s">
        <v>2720</v>
      </c>
      <c r="E341" s="16" t="s">
        <v>5037</v>
      </c>
    </row>
    <row r="342" spans="1:5" x14ac:dyDescent="0.3">
      <c r="A342" s="11" t="s">
        <v>351</v>
      </c>
      <c r="B342" s="12" t="s">
        <v>5038</v>
      </c>
      <c r="C342" s="12" t="s">
        <v>4399</v>
      </c>
      <c r="D342" s="12" t="s">
        <v>2721</v>
      </c>
      <c r="E342" s="13" t="s">
        <v>5039</v>
      </c>
    </row>
    <row r="343" spans="1:5" x14ac:dyDescent="0.3">
      <c r="A343" s="14" t="s">
        <v>352</v>
      </c>
      <c r="B343" s="15" t="s">
        <v>5040</v>
      </c>
      <c r="C343" s="15" t="s">
        <v>4399</v>
      </c>
      <c r="D343" s="15" t="s">
        <v>2722</v>
      </c>
      <c r="E343" s="16" t="s">
        <v>5041</v>
      </c>
    </row>
    <row r="344" spans="1:5" x14ac:dyDescent="0.3">
      <c r="A344" s="11" t="s">
        <v>353</v>
      </c>
      <c r="B344" s="12" t="s">
        <v>5042</v>
      </c>
      <c r="C344" s="12" t="s">
        <v>4399</v>
      </c>
      <c r="D344" s="12" t="s">
        <v>2723</v>
      </c>
      <c r="E344" s="13" t="s">
        <v>4589</v>
      </c>
    </row>
    <row r="345" spans="1:5" x14ac:dyDescent="0.3">
      <c r="A345" s="14" t="s">
        <v>354</v>
      </c>
      <c r="B345" s="15" t="s">
        <v>5043</v>
      </c>
      <c r="C345" s="15" t="s">
        <v>4402</v>
      </c>
      <c r="D345" s="15" t="s">
        <v>2724</v>
      </c>
      <c r="E345" s="16" t="s">
        <v>5044</v>
      </c>
    </row>
    <row r="346" spans="1:5" x14ac:dyDescent="0.3">
      <c r="A346" s="11" t="s">
        <v>355</v>
      </c>
      <c r="B346" s="12" t="s">
        <v>5045</v>
      </c>
      <c r="C346" s="12" t="s">
        <v>4399</v>
      </c>
      <c r="D346" s="12" t="s">
        <v>2725</v>
      </c>
      <c r="E346" s="13" t="s">
        <v>5046</v>
      </c>
    </row>
    <row r="347" spans="1:5" x14ac:dyDescent="0.3">
      <c r="A347" s="14" t="s">
        <v>356</v>
      </c>
      <c r="B347" s="15" t="s">
        <v>5047</v>
      </c>
      <c r="C347" s="15" t="s">
        <v>4402</v>
      </c>
      <c r="D347" s="15" t="s">
        <v>2726</v>
      </c>
      <c r="E347" s="16" t="s">
        <v>4501</v>
      </c>
    </row>
    <row r="348" spans="1:5" x14ac:dyDescent="0.3">
      <c r="A348" s="11" t="s">
        <v>357</v>
      </c>
      <c r="B348" s="12" t="s">
        <v>5048</v>
      </c>
      <c r="C348" s="12" t="s">
        <v>4399</v>
      </c>
      <c r="D348" s="12" t="s">
        <v>2727</v>
      </c>
      <c r="E348" s="13" t="s">
        <v>5049</v>
      </c>
    </row>
    <row r="349" spans="1:5" x14ac:dyDescent="0.3">
      <c r="A349" s="14" t="s">
        <v>358</v>
      </c>
      <c r="B349" s="15" t="s">
        <v>5050</v>
      </c>
      <c r="C349" s="15" t="s">
        <v>4399</v>
      </c>
      <c r="D349" s="15" t="s">
        <v>2728</v>
      </c>
      <c r="E349" s="16" t="s">
        <v>5051</v>
      </c>
    </row>
    <row r="350" spans="1:5" x14ac:dyDescent="0.3">
      <c r="A350" s="11" t="s">
        <v>359</v>
      </c>
      <c r="B350" s="12" t="s">
        <v>5052</v>
      </c>
      <c r="C350" s="12" t="s">
        <v>4402</v>
      </c>
      <c r="D350" s="12" t="s">
        <v>2729</v>
      </c>
      <c r="E350" s="13" t="s">
        <v>5053</v>
      </c>
    </row>
    <row r="351" spans="1:5" x14ac:dyDescent="0.3">
      <c r="A351" s="14" t="s">
        <v>360</v>
      </c>
      <c r="B351" s="15" t="s">
        <v>5054</v>
      </c>
      <c r="C351" s="15" t="s">
        <v>4399</v>
      </c>
      <c r="D351" s="15" t="s">
        <v>2730</v>
      </c>
      <c r="E351" s="16" t="s">
        <v>5055</v>
      </c>
    </row>
    <row r="352" spans="1:5" x14ac:dyDescent="0.3">
      <c r="A352" s="11" t="s">
        <v>361</v>
      </c>
      <c r="B352" s="12" t="s">
        <v>5056</v>
      </c>
      <c r="C352" s="12" t="s">
        <v>4402</v>
      </c>
      <c r="D352" s="12" t="s">
        <v>2731</v>
      </c>
      <c r="E352" s="13" t="s">
        <v>5057</v>
      </c>
    </row>
    <row r="353" spans="1:5" x14ac:dyDescent="0.3">
      <c r="A353" s="14" t="s">
        <v>362</v>
      </c>
      <c r="B353" s="15" t="s">
        <v>5058</v>
      </c>
      <c r="C353" s="15" t="s">
        <v>4399</v>
      </c>
      <c r="D353" s="15" t="s">
        <v>2732</v>
      </c>
      <c r="E353" s="16" t="s">
        <v>5059</v>
      </c>
    </row>
    <row r="354" spans="1:5" x14ac:dyDescent="0.3">
      <c r="A354" s="11" t="s">
        <v>363</v>
      </c>
      <c r="B354" s="12" t="s">
        <v>5060</v>
      </c>
      <c r="C354" s="12" t="s">
        <v>4402</v>
      </c>
      <c r="D354" s="12" t="s">
        <v>2472</v>
      </c>
      <c r="E354" s="13" t="s">
        <v>5061</v>
      </c>
    </row>
    <row r="355" spans="1:5" x14ac:dyDescent="0.3">
      <c r="A355" s="14" t="s">
        <v>364</v>
      </c>
      <c r="B355" s="15" t="s">
        <v>5062</v>
      </c>
      <c r="C355" s="15" t="s">
        <v>4399</v>
      </c>
      <c r="D355" s="15" t="s">
        <v>2733</v>
      </c>
      <c r="E355" s="16" t="s">
        <v>5063</v>
      </c>
    </row>
    <row r="356" spans="1:5" x14ac:dyDescent="0.3">
      <c r="A356" s="11" t="s">
        <v>365</v>
      </c>
      <c r="B356" s="12" t="s">
        <v>5064</v>
      </c>
      <c r="C356" s="12" t="s">
        <v>4399</v>
      </c>
      <c r="D356" s="12" t="s">
        <v>2734</v>
      </c>
      <c r="E356" s="13" t="s">
        <v>5065</v>
      </c>
    </row>
    <row r="357" spans="1:5" x14ac:dyDescent="0.3">
      <c r="A357" s="14" t="s">
        <v>366</v>
      </c>
      <c r="B357" s="15" t="s">
        <v>5066</v>
      </c>
      <c r="C357" s="15" t="s">
        <v>4399</v>
      </c>
      <c r="D357" s="15" t="s">
        <v>2735</v>
      </c>
      <c r="E357" s="16" t="s">
        <v>5067</v>
      </c>
    </row>
    <row r="358" spans="1:5" x14ac:dyDescent="0.3">
      <c r="A358" s="11" t="s">
        <v>367</v>
      </c>
      <c r="B358" s="12" t="s">
        <v>5068</v>
      </c>
      <c r="C358" s="12" t="s">
        <v>4402</v>
      </c>
      <c r="D358" s="12" t="s">
        <v>2736</v>
      </c>
      <c r="E358" s="13" t="s">
        <v>5069</v>
      </c>
    </row>
    <row r="359" spans="1:5" x14ac:dyDescent="0.3">
      <c r="A359" s="14" t="s">
        <v>368</v>
      </c>
      <c r="B359" s="15" t="s">
        <v>5070</v>
      </c>
      <c r="C359" s="15" t="s">
        <v>4402</v>
      </c>
      <c r="D359" s="15" t="s">
        <v>2737</v>
      </c>
      <c r="E359" s="16" t="s">
        <v>5071</v>
      </c>
    </row>
    <row r="360" spans="1:5" x14ac:dyDescent="0.3">
      <c r="A360" s="11" t="s">
        <v>369</v>
      </c>
      <c r="B360" s="12" t="s">
        <v>5072</v>
      </c>
      <c r="C360" s="12" t="s">
        <v>4402</v>
      </c>
      <c r="D360" s="12" t="s">
        <v>2738</v>
      </c>
      <c r="E360" s="13" t="s">
        <v>5073</v>
      </c>
    </row>
    <row r="361" spans="1:5" x14ac:dyDescent="0.3">
      <c r="A361" s="14" t="s">
        <v>370</v>
      </c>
      <c r="B361" s="15" t="s">
        <v>5074</v>
      </c>
      <c r="C361" s="15" t="s">
        <v>4402</v>
      </c>
      <c r="D361" s="15" t="s">
        <v>2579</v>
      </c>
      <c r="E361" s="16" t="s">
        <v>5075</v>
      </c>
    </row>
    <row r="362" spans="1:5" x14ac:dyDescent="0.3">
      <c r="A362" s="11" t="s">
        <v>371</v>
      </c>
      <c r="B362" s="12" t="s">
        <v>5076</v>
      </c>
      <c r="C362" s="12" t="s">
        <v>4402</v>
      </c>
      <c r="D362" s="12" t="s">
        <v>2739</v>
      </c>
      <c r="E362" s="13" t="s">
        <v>5077</v>
      </c>
    </row>
    <row r="363" spans="1:5" x14ac:dyDescent="0.3">
      <c r="A363" s="14" t="s">
        <v>372</v>
      </c>
      <c r="B363" s="15" t="s">
        <v>5078</v>
      </c>
      <c r="C363" s="15" t="s">
        <v>4402</v>
      </c>
      <c r="D363" s="15" t="s">
        <v>2740</v>
      </c>
      <c r="E363" s="16" t="s">
        <v>4529</v>
      </c>
    </row>
    <row r="364" spans="1:5" x14ac:dyDescent="0.3">
      <c r="A364" s="11" t="s">
        <v>373</v>
      </c>
      <c r="B364" s="12" t="s">
        <v>5079</v>
      </c>
      <c r="C364" s="12" t="s">
        <v>4402</v>
      </c>
      <c r="D364" s="12" t="s">
        <v>2741</v>
      </c>
      <c r="E364" s="13" t="s">
        <v>5080</v>
      </c>
    </row>
    <row r="365" spans="1:5" x14ac:dyDescent="0.3">
      <c r="A365" s="14" t="s">
        <v>374</v>
      </c>
      <c r="B365" s="15" t="s">
        <v>5081</v>
      </c>
      <c r="C365" s="15" t="s">
        <v>4399</v>
      </c>
      <c r="D365" s="15" t="s">
        <v>2742</v>
      </c>
      <c r="E365" s="16" t="s">
        <v>5082</v>
      </c>
    </row>
    <row r="366" spans="1:5" x14ac:dyDescent="0.3">
      <c r="A366" s="11" t="s">
        <v>375</v>
      </c>
      <c r="B366" s="12" t="s">
        <v>5083</v>
      </c>
      <c r="C366" s="12" t="s">
        <v>4399</v>
      </c>
      <c r="D366" s="12" t="s">
        <v>2743</v>
      </c>
      <c r="E366" s="13" t="s">
        <v>5084</v>
      </c>
    </row>
    <row r="367" spans="1:5" x14ac:dyDescent="0.3">
      <c r="A367" s="14" t="s">
        <v>376</v>
      </c>
      <c r="B367" s="15" t="s">
        <v>5085</v>
      </c>
      <c r="C367" s="15" t="s">
        <v>4402</v>
      </c>
      <c r="D367" s="15" t="s">
        <v>2744</v>
      </c>
      <c r="E367" s="16" t="s">
        <v>5086</v>
      </c>
    </row>
    <row r="368" spans="1:5" x14ac:dyDescent="0.3">
      <c r="A368" s="11" t="s">
        <v>377</v>
      </c>
      <c r="B368" s="12" t="s">
        <v>5087</v>
      </c>
      <c r="C368" s="12" t="s">
        <v>4402</v>
      </c>
      <c r="D368" s="12" t="s">
        <v>2745</v>
      </c>
      <c r="E368" s="13" t="s">
        <v>5088</v>
      </c>
    </row>
    <row r="369" spans="1:5" x14ac:dyDescent="0.3">
      <c r="A369" s="14" t="s">
        <v>378</v>
      </c>
      <c r="B369" s="15" t="s">
        <v>5089</v>
      </c>
      <c r="C369" s="15" t="s">
        <v>4399</v>
      </c>
      <c r="D369" s="15" t="s">
        <v>2746</v>
      </c>
      <c r="E369" s="16" t="s">
        <v>5090</v>
      </c>
    </row>
    <row r="370" spans="1:5" x14ac:dyDescent="0.3">
      <c r="A370" s="11" t="s">
        <v>379</v>
      </c>
      <c r="B370" s="12" t="s">
        <v>5091</v>
      </c>
      <c r="C370" s="12" t="s">
        <v>4402</v>
      </c>
      <c r="D370" s="12" t="s">
        <v>2747</v>
      </c>
      <c r="E370" s="13" t="s">
        <v>5092</v>
      </c>
    </row>
    <row r="371" spans="1:5" x14ac:dyDescent="0.3">
      <c r="A371" s="14" t="s">
        <v>380</v>
      </c>
      <c r="B371" s="15" t="s">
        <v>5093</v>
      </c>
      <c r="C371" s="15" t="s">
        <v>4402</v>
      </c>
      <c r="D371" s="15" t="s">
        <v>2748</v>
      </c>
      <c r="E371" s="16" t="s">
        <v>5094</v>
      </c>
    </row>
    <row r="372" spans="1:5" x14ac:dyDescent="0.3">
      <c r="A372" s="11" t="s">
        <v>381</v>
      </c>
      <c r="B372" s="12" t="s">
        <v>5095</v>
      </c>
      <c r="C372" s="12" t="s">
        <v>4399</v>
      </c>
      <c r="D372" s="12" t="s">
        <v>2749</v>
      </c>
      <c r="E372" s="13" t="s">
        <v>5096</v>
      </c>
    </row>
    <row r="373" spans="1:5" x14ac:dyDescent="0.3">
      <c r="A373" s="14" t="s">
        <v>382</v>
      </c>
      <c r="B373" s="15" t="s">
        <v>5097</v>
      </c>
      <c r="C373" s="15" t="s">
        <v>4402</v>
      </c>
      <c r="D373" s="15" t="s">
        <v>2750</v>
      </c>
      <c r="E373" s="16" t="s">
        <v>5098</v>
      </c>
    </row>
    <row r="374" spans="1:5" x14ac:dyDescent="0.3">
      <c r="A374" s="11" t="s">
        <v>383</v>
      </c>
      <c r="B374" s="12" t="s">
        <v>5099</v>
      </c>
      <c r="C374" s="12" t="s">
        <v>4399</v>
      </c>
      <c r="D374" s="12" t="s">
        <v>2751</v>
      </c>
      <c r="E374" s="13" t="s">
        <v>5100</v>
      </c>
    </row>
    <row r="375" spans="1:5" x14ac:dyDescent="0.3">
      <c r="A375" s="14" t="s">
        <v>384</v>
      </c>
      <c r="B375" s="15" t="s">
        <v>5101</v>
      </c>
      <c r="C375" s="15" t="s">
        <v>4399</v>
      </c>
      <c r="D375" s="15" t="s">
        <v>2752</v>
      </c>
      <c r="E375" s="16" t="s">
        <v>4941</v>
      </c>
    </row>
    <row r="376" spans="1:5" x14ac:dyDescent="0.3">
      <c r="A376" s="11" t="s">
        <v>385</v>
      </c>
      <c r="B376" s="12" t="s">
        <v>5102</v>
      </c>
      <c r="C376" s="12" t="s">
        <v>4399</v>
      </c>
      <c r="D376" s="12" t="s">
        <v>2753</v>
      </c>
      <c r="E376" s="13" t="s">
        <v>5103</v>
      </c>
    </row>
    <row r="377" spans="1:5" x14ac:dyDescent="0.3">
      <c r="A377" s="14" t="s">
        <v>386</v>
      </c>
      <c r="B377" s="15" t="s">
        <v>5104</v>
      </c>
      <c r="C377" s="15" t="s">
        <v>4402</v>
      </c>
      <c r="D377" s="15" t="s">
        <v>2754</v>
      </c>
      <c r="E377" s="16" t="s">
        <v>5105</v>
      </c>
    </row>
    <row r="378" spans="1:5" x14ac:dyDescent="0.3">
      <c r="A378" s="11" t="s">
        <v>387</v>
      </c>
      <c r="B378" s="12" t="s">
        <v>5106</v>
      </c>
      <c r="C378" s="12" t="s">
        <v>4402</v>
      </c>
      <c r="D378" s="12" t="s">
        <v>2755</v>
      </c>
      <c r="E378" s="13" t="s">
        <v>4697</v>
      </c>
    </row>
    <row r="379" spans="1:5" x14ac:dyDescent="0.3">
      <c r="A379" s="14" t="s">
        <v>388</v>
      </c>
      <c r="B379" s="15" t="s">
        <v>5107</v>
      </c>
      <c r="C379" s="15" t="s">
        <v>4399</v>
      </c>
      <c r="D379" s="15" t="s">
        <v>2756</v>
      </c>
      <c r="E379" s="16" t="s">
        <v>5108</v>
      </c>
    </row>
    <row r="380" spans="1:5" x14ac:dyDescent="0.3">
      <c r="A380" s="11" t="s">
        <v>389</v>
      </c>
      <c r="B380" s="12" t="s">
        <v>5109</v>
      </c>
      <c r="C380" s="12" t="s">
        <v>4399</v>
      </c>
      <c r="D380" s="12" t="s">
        <v>2757</v>
      </c>
      <c r="E380" s="13" t="s">
        <v>4771</v>
      </c>
    </row>
    <row r="381" spans="1:5" x14ac:dyDescent="0.3">
      <c r="A381" s="14" t="s">
        <v>390</v>
      </c>
      <c r="B381" s="15" t="s">
        <v>5110</v>
      </c>
      <c r="C381" s="15" t="s">
        <v>4402</v>
      </c>
      <c r="D381" s="15" t="s">
        <v>2758</v>
      </c>
      <c r="E381" s="16" t="s">
        <v>5111</v>
      </c>
    </row>
    <row r="382" spans="1:5" x14ac:dyDescent="0.3">
      <c r="A382" s="11" t="s">
        <v>391</v>
      </c>
      <c r="B382" s="12" t="s">
        <v>5112</v>
      </c>
      <c r="C382" s="12" t="s">
        <v>4399</v>
      </c>
      <c r="D382" s="12" t="s">
        <v>2759</v>
      </c>
      <c r="E382" s="13" t="s">
        <v>5113</v>
      </c>
    </row>
    <row r="383" spans="1:5" x14ac:dyDescent="0.3">
      <c r="A383" s="14" t="s">
        <v>392</v>
      </c>
      <c r="B383" s="15" t="s">
        <v>5114</v>
      </c>
      <c r="C383" s="15" t="s">
        <v>4402</v>
      </c>
      <c r="D383" s="15" t="s">
        <v>2760</v>
      </c>
      <c r="E383" s="16" t="s">
        <v>4413</v>
      </c>
    </row>
    <row r="384" spans="1:5" x14ac:dyDescent="0.3">
      <c r="A384" s="11" t="s">
        <v>393</v>
      </c>
      <c r="B384" s="12" t="s">
        <v>5115</v>
      </c>
      <c r="C384" s="12" t="s">
        <v>4402</v>
      </c>
      <c r="D384" s="12" t="s">
        <v>2761</v>
      </c>
      <c r="E384" s="13" t="s">
        <v>4843</v>
      </c>
    </row>
    <row r="385" spans="1:5" x14ac:dyDescent="0.3">
      <c r="A385" s="14" t="s">
        <v>394</v>
      </c>
      <c r="B385" s="15" t="s">
        <v>5116</v>
      </c>
      <c r="C385" s="15" t="s">
        <v>4399</v>
      </c>
      <c r="D385" s="15" t="s">
        <v>2762</v>
      </c>
      <c r="E385" s="16" t="s">
        <v>4549</v>
      </c>
    </row>
    <row r="386" spans="1:5" x14ac:dyDescent="0.3">
      <c r="A386" s="11" t="s">
        <v>395</v>
      </c>
      <c r="B386" s="12" t="s">
        <v>5117</v>
      </c>
      <c r="C386" s="12" t="s">
        <v>4402</v>
      </c>
      <c r="D386" s="12" t="s">
        <v>2763</v>
      </c>
      <c r="E386" s="13" t="s">
        <v>5118</v>
      </c>
    </row>
    <row r="387" spans="1:5" x14ac:dyDescent="0.3">
      <c r="A387" s="14" t="s">
        <v>396</v>
      </c>
      <c r="B387" s="15" t="s">
        <v>5119</v>
      </c>
      <c r="C387" s="15" t="s">
        <v>4402</v>
      </c>
      <c r="D387" s="15" t="s">
        <v>2764</v>
      </c>
      <c r="E387" s="16" t="s">
        <v>5120</v>
      </c>
    </row>
    <row r="388" spans="1:5" x14ac:dyDescent="0.3">
      <c r="A388" s="11" t="s">
        <v>397</v>
      </c>
      <c r="B388" s="12" t="s">
        <v>5121</v>
      </c>
      <c r="C388" s="12" t="s">
        <v>4399</v>
      </c>
      <c r="D388" s="12" t="s">
        <v>2765</v>
      </c>
      <c r="E388" s="13" t="s">
        <v>5122</v>
      </c>
    </row>
    <row r="389" spans="1:5" x14ac:dyDescent="0.3">
      <c r="A389" s="14" t="s">
        <v>398</v>
      </c>
      <c r="B389" s="15" t="s">
        <v>5123</v>
      </c>
      <c r="C389" s="15" t="s">
        <v>4402</v>
      </c>
      <c r="D389" s="15" t="s">
        <v>2766</v>
      </c>
      <c r="E389" s="16" t="s">
        <v>5124</v>
      </c>
    </row>
    <row r="390" spans="1:5" x14ac:dyDescent="0.3">
      <c r="A390" s="11" t="s">
        <v>399</v>
      </c>
      <c r="B390" s="12" t="s">
        <v>5125</v>
      </c>
      <c r="C390" s="12" t="s">
        <v>4399</v>
      </c>
      <c r="D390" s="12" t="s">
        <v>2767</v>
      </c>
      <c r="E390" s="13" t="s">
        <v>4985</v>
      </c>
    </row>
    <row r="391" spans="1:5" x14ac:dyDescent="0.3">
      <c r="A391" s="14" t="s">
        <v>400</v>
      </c>
      <c r="B391" s="15" t="s">
        <v>5126</v>
      </c>
      <c r="C391" s="15" t="s">
        <v>4399</v>
      </c>
      <c r="D391" s="15" t="s">
        <v>2768</v>
      </c>
      <c r="E391" s="16" t="s">
        <v>5127</v>
      </c>
    </row>
    <row r="392" spans="1:5" x14ac:dyDescent="0.3">
      <c r="A392" s="11" t="s">
        <v>401</v>
      </c>
      <c r="B392" s="12" t="s">
        <v>5128</v>
      </c>
      <c r="C392" s="12" t="s">
        <v>4402</v>
      </c>
      <c r="D392" s="12" t="s">
        <v>2769</v>
      </c>
      <c r="E392" s="13" t="s">
        <v>5129</v>
      </c>
    </row>
    <row r="393" spans="1:5" x14ac:dyDescent="0.3">
      <c r="A393" s="14" t="s">
        <v>402</v>
      </c>
      <c r="B393" s="15" t="s">
        <v>5130</v>
      </c>
      <c r="C393" s="15" t="s">
        <v>4402</v>
      </c>
      <c r="D393" s="15" t="s">
        <v>2770</v>
      </c>
      <c r="E393" s="16" t="s">
        <v>4497</v>
      </c>
    </row>
    <row r="394" spans="1:5" x14ac:dyDescent="0.3">
      <c r="A394" s="11" t="s">
        <v>403</v>
      </c>
      <c r="B394" s="12" t="s">
        <v>5131</v>
      </c>
      <c r="C394" s="12" t="s">
        <v>4399</v>
      </c>
      <c r="D394" s="12" t="s">
        <v>2771</v>
      </c>
      <c r="E394" s="13" t="s">
        <v>5132</v>
      </c>
    </row>
    <row r="395" spans="1:5" x14ac:dyDescent="0.3">
      <c r="A395" s="14" t="s">
        <v>404</v>
      </c>
      <c r="B395" s="15" t="s">
        <v>5133</v>
      </c>
      <c r="C395" s="15" t="s">
        <v>4402</v>
      </c>
      <c r="D395" s="15" t="s">
        <v>2596</v>
      </c>
      <c r="E395" s="16" t="s">
        <v>5134</v>
      </c>
    </row>
    <row r="396" spans="1:5" x14ac:dyDescent="0.3">
      <c r="A396" s="11" t="s">
        <v>405</v>
      </c>
      <c r="B396" s="12" t="s">
        <v>5135</v>
      </c>
      <c r="C396" s="12" t="s">
        <v>4399</v>
      </c>
      <c r="D396" s="12" t="s">
        <v>2772</v>
      </c>
      <c r="E396" s="13" t="s">
        <v>5136</v>
      </c>
    </row>
    <row r="397" spans="1:5" x14ac:dyDescent="0.3">
      <c r="A397" s="14" t="s">
        <v>406</v>
      </c>
      <c r="B397" s="15" t="s">
        <v>5137</v>
      </c>
      <c r="C397" s="15" t="s">
        <v>4399</v>
      </c>
      <c r="D397" s="15" t="s">
        <v>2773</v>
      </c>
      <c r="E397" s="16" t="s">
        <v>5138</v>
      </c>
    </row>
    <row r="398" spans="1:5" x14ac:dyDescent="0.3">
      <c r="A398" s="11" t="s">
        <v>407</v>
      </c>
      <c r="B398" s="12" t="s">
        <v>5139</v>
      </c>
      <c r="C398" s="12" t="s">
        <v>4399</v>
      </c>
      <c r="D398" s="12" t="s">
        <v>2774</v>
      </c>
      <c r="E398" s="13" t="s">
        <v>5140</v>
      </c>
    </row>
    <row r="399" spans="1:5" x14ac:dyDescent="0.3">
      <c r="A399" s="14" t="s">
        <v>408</v>
      </c>
      <c r="B399" s="15" t="s">
        <v>5141</v>
      </c>
      <c r="C399" s="15" t="s">
        <v>4402</v>
      </c>
      <c r="D399" s="15" t="s">
        <v>2775</v>
      </c>
      <c r="E399" s="16" t="s">
        <v>5142</v>
      </c>
    </row>
    <row r="400" spans="1:5" x14ac:dyDescent="0.3">
      <c r="A400" s="11" t="s">
        <v>409</v>
      </c>
      <c r="B400" s="12" t="s">
        <v>5143</v>
      </c>
      <c r="C400" s="12" t="s">
        <v>4399</v>
      </c>
      <c r="D400" s="12" t="s">
        <v>2776</v>
      </c>
      <c r="E400" s="13" t="s">
        <v>4571</v>
      </c>
    </row>
    <row r="401" spans="1:5" x14ac:dyDescent="0.3">
      <c r="A401" s="14" t="s">
        <v>410</v>
      </c>
      <c r="B401" s="15" t="s">
        <v>5144</v>
      </c>
      <c r="C401" s="15" t="s">
        <v>4399</v>
      </c>
      <c r="D401" s="15" t="s">
        <v>2777</v>
      </c>
      <c r="E401" s="16" t="s">
        <v>5145</v>
      </c>
    </row>
    <row r="402" spans="1:5" x14ac:dyDescent="0.3">
      <c r="A402" s="11" t="s">
        <v>411</v>
      </c>
      <c r="B402" s="12" t="s">
        <v>5146</v>
      </c>
      <c r="C402" s="12" t="s">
        <v>4402</v>
      </c>
      <c r="D402" s="12" t="s">
        <v>2778</v>
      </c>
      <c r="E402" s="13" t="s">
        <v>5147</v>
      </c>
    </row>
    <row r="403" spans="1:5" x14ac:dyDescent="0.3">
      <c r="A403" s="14" t="s">
        <v>412</v>
      </c>
      <c r="B403" s="15" t="s">
        <v>5148</v>
      </c>
      <c r="C403" s="15" t="s">
        <v>4399</v>
      </c>
      <c r="D403" s="15" t="s">
        <v>2779</v>
      </c>
      <c r="E403" s="16" t="s">
        <v>5149</v>
      </c>
    </row>
    <row r="404" spans="1:5" x14ac:dyDescent="0.3">
      <c r="A404" s="11" t="s">
        <v>413</v>
      </c>
      <c r="B404" s="12" t="s">
        <v>5150</v>
      </c>
      <c r="C404" s="12" t="s">
        <v>4399</v>
      </c>
      <c r="D404" s="12" t="s">
        <v>2780</v>
      </c>
      <c r="E404" s="13" t="s">
        <v>5151</v>
      </c>
    </row>
    <row r="405" spans="1:5" x14ac:dyDescent="0.3">
      <c r="A405" s="14" t="s">
        <v>414</v>
      </c>
      <c r="B405" s="15" t="s">
        <v>5152</v>
      </c>
      <c r="C405" s="15" t="s">
        <v>4402</v>
      </c>
      <c r="D405" s="15" t="s">
        <v>2781</v>
      </c>
      <c r="E405" s="16" t="s">
        <v>5153</v>
      </c>
    </row>
    <row r="406" spans="1:5" x14ac:dyDescent="0.3">
      <c r="A406" s="11" t="s">
        <v>415</v>
      </c>
      <c r="B406" s="12" t="s">
        <v>5154</v>
      </c>
      <c r="C406" s="12" t="s">
        <v>4402</v>
      </c>
      <c r="D406" s="12" t="s">
        <v>2782</v>
      </c>
      <c r="E406" s="13" t="s">
        <v>5155</v>
      </c>
    </row>
    <row r="407" spans="1:5" x14ac:dyDescent="0.3">
      <c r="A407" s="14" t="s">
        <v>416</v>
      </c>
      <c r="B407" s="15" t="s">
        <v>5156</v>
      </c>
      <c r="C407" s="15" t="s">
        <v>4402</v>
      </c>
      <c r="D407" s="15" t="s">
        <v>2783</v>
      </c>
      <c r="E407" s="16" t="s">
        <v>5157</v>
      </c>
    </row>
    <row r="408" spans="1:5" x14ac:dyDescent="0.3">
      <c r="A408" s="11" t="s">
        <v>417</v>
      </c>
      <c r="B408" s="12" t="s">
        <v>5158</v>
      </c>
      <c r="C408" s="12" t="s">
        <v>4402</v>
      </c>
      <c r="D408" s="12" t="s">
        <v>2784</v>
      </c>
      <c r="E408" s="13" t="s">
        <v>5159</v>
      </c>
    </row>
    <row r="409" spans="1:5" x14ac:dyDescent="0.3">
      <c r="A409" s="14" t="s">
        <v>418</v>
      </c>
      <c r="B409" s="15" t="s">
        <v>5160</v>
      </c>
      <c r="C409" s="15" t="s">
        <v>4402</v>
      </c>
      <c r="D409" s="15" t="s">
        <v>2785</v>
      </c>
      <c r="E409" s="16" t="s">
        <v>5161</v>
      </c>
    </row>
    <row r="410" spans="1:5" x14ac:dyDescent="0.3">
      <c r="A410" s="11" t="s">
        <v>419</v>
      </c>
      <c r="B410" s="12" t="s">
        <v>5162</v>
      </c>
      <c r="C410" s="12" t="s">
        <v>4402</v>
      </c>
      <c r="D410" s="12" t="s">
        <v>2786</v>
      </c>
      <c r="E410" s="13" t="s">
        <v>5163</v>
      </c>
    </row>
    <row r="411" spans="1:5" x14ac:dyDescent="0.3">
      <c r="A411" s="14" t="s">
        <v>420</v>
      </c>
      <c r="B411" s="15" t="s">
        <v>5164</v>
      </c>
      <c r="C411" s="15" t="s">
        <v>4399</v>
      </c>
      <c r="D411" s="15" t="s">
        <v>2787</v>
      </c>
      <c r="E411" s="16" t="s">
        <v>5165</v>
      </c>
    </row>
    <row r="412" spans="1:5" x14ac:dyDescent="0.3">
      <c r="A412" s="11" t="s">
        <v>421</v>
      </c>
      <c r="B412" s="12" t="s">
        <v>5166</v>
      </c>
      <c r="C412" s="12" t="s">
        <v>4399</v>
      </c>
      <c r="D412" s="12" t="s">
        <v>2788</v>
      </c>
      <c r="E412" s="13" t="s">
        <v>5167</v>
      </c>
    </row>
    <row r="413" spans="1:5" x14ac:dyDescent="0.3">
      <c r="A413" s="14" t="s">
        <v>422</v>
      </c>
      <c r="B413" s="15" t="s">
        <v>5168</v>
      </c>
      <c r="C413" s="15" t="s">
        <v>4402</v>
      </c>
      <c r="D413" s="15" t="s">
        <v>2789</v>
      </c>
      <c r="E413" s="16" t="s">
        <v>5169</v>
      </c>
    </row>
    <row r="414" spans="1:5" x14ac:dyDescent="0.3">
      <c r="A414" s="11" t="s">
        <v>423</v>
      </c>
      <c r="B414" s="12" t="s">
        <v>5170</v>
      </c>
      <c r="C414" s="12" t="s">
        <v>4399</v>
      </c>
      <c r="D414" s="12" t="s">
        <v>2790</v>
      </c>
      <c r="E414" s="13" t="s">
        <v>5171</v>
      </c>
    </row>
    <row r="415" spans="1:5" x14ac:dyDescent="0.3">
      <c r="A415" s="14" t="s">
        <v>424</v>
      </c>
      <c r="B415" s="15" t="s">
        <v>5172</v>
      </c>
      <c r="C415" s="15" t="s">
        <v>4399</v>
      </c>
      <c r="D415" s="15" t="s">
        <v>2791</v>
      </c>
      <c r="E415" s="16" t="s">
        <v>5173</v>
      </c>
    </row>
    <row r="416" spans="1:5" x14ac:dyDescent="0.3">
      <c r="A416" s="11" t="s">
        <v>425</v>
      </c>
      <c r="B416" s="12" t="s">
        <v>5174</v>
      </c>
      <c r="C416" s="12" t="s">
        <v>4402</v>
      </c>
      <c r="D416" s="12" t="s">
        <v>2792</v>
      </c>
      <c r="E416" s="13" t="s">
        <v>5175</v>
      </c>
    </row>
    <row r="417" spans="1:5" x14ac:dyDescent="0.3">
      <c r="A417" s="14" t="s">
        <v>426</v>
      </c>
      <c r="B417" s="15" t="s">
        <v>5176</v>
      </c>
      <c r="C417" s="15" t="s">
        <v>4402</v>
      </c>
      <c r="D417" s="15" t="s">
        <v>2793</v>
      </c>
      <c r="E417" s="16" t="s">
        <v>4413</v>
      </c>
    </row>
    <row r="418" spans="1:5" x14ac:dyDescent="0.3">
      <c r="A418" s="11" t="s">
        <v>427</v>
      </c>
      <c r="B418" s="12" t="s">
        <v>5177</v>
      </c>
      <c r="C418" s="12" t="s">
        <v>4399</v>
      </c>
      <c r="D418" s="12" t="s">
        <v>2794</v>
      </c>
      <c r="E418" s="13" t="s">
        <v>5178</v>
      </c>
    </row>
    <row r="419" spans="1:5" x14ac:dyDescent="0.3">
      <c r="A419" s="14" t="s">
        <v>428</v>
      </c>
      <c r="B419" s="15" t="s">
        <v>5179</v>
      </c>
      <c r="C419" s="15" t="s">
        <v>4399</v>
      </c>
      <c r="D419" s="15" t="s">
        <v>2795</v>
      </c>
      <c r="E419" s="16" t="s">
        <v>5046</v>
      </c>
    </row>
    <row r="420" spans="1:5" x14ac:dyDescent="0.3">
      <c r="A420" s="11" t="s">
        <v>429</v>
      </c>
      <c r="B420" s="12" t="s">
        <v>5180</v>
      </c>
      <c r="C420" s="12" t="s">
        <v>4399</v>
      </c>
      <c r="D420" s="12" t="s">
        <v>2796</v>
      </c>
      <c r="E420" s="13" t="s">
        <v>5181</v>
      </c>
    </row>
    <row r="421" spans="1:5" x14ac:dyDescent="0.3">
      <c r="A421" s="14" t="s">
        <v>430</v>
      </c>
      <c r="B421" s="15" t="s">
        <v>5182</v>
      </c>
      <c r="C421" s="15" t="s">
        <v>4399</v>
      </c>
      <c r="D421" s="15" t="s">
        <v>2797</v>
      </c>
      <c r="E421" s="16" t="s">
        <v>5183</v>
      </c>
    </row>
    <row r="422" spans="1:5" x14ac:dyDescent="0.3">
      <c r="A422" s="11" t="s">
        <v>431</v>
      </c>
      <c r="B422" s="12" t="s">
        <v>5184</v>
      </c>
      <c r="C422" s="12" t="s">
        <v>4402</v>
      </c>
      <c r="D422" s="12" t="s">
        <v>2798</v>
      </c>
      <c r="E422" s="13" t="s">
        <v>5185</v>
      </c>
    </row>
    <row r="423" spans="1:5" x14ac:dyDescent="0.3">
      <c r="A423" s="14" t="s">
        <v>432</v>
      </c>
      <c r="B423" s="15" t="s">
        <v>5186</v>
      </c>
      <c r="C423" s="15" t="s">
        <v>4399</v>
      </c>
      <c r="D423" s="15" t="s">
        <v>2502</v>
      </c>
      <c r="E423" s="16" t="s">
        <v>5187</v>
      </c>
    </row>
    <row r="424" spans="1:5" x14ac:dyDescent="0.3">
      <c r="A424" s="11" t="s">
        <v>433</v>
      </c>
      <c r="B424" s="12" t="s">
        <v>5188</v>
      </c>
      <c r="C424" s="12" t="s">
        <v>4399</v>
      </c>
      <c r="D424" s="12" t="s">
        <v>2799</v>
      </c>
      <c r="E424" s="13" t="s">
        <v>5189</v>
      </c>
    </row>
    <row r="425" spans="1:5" x14ac:dyDescent="0.3">
      <c r="A425" s="14" t="s">
        <v>434</v>
      </c>
      <c r="B425" s="15" t="s">
        <v>5190</v>
      </c>
      <c r="C425" s="15" t="s">
        <v>4399</v>
      </c>
      <c r="D425" s="15" t="s">
        <v>2800</v>
      </c>
      <c r="E425" s="16" t="s">
        <v>5191</v>
      </c>
    </row>
    <row r="426" spans="1:5" x14ac:dyDescent="0.3">
      <c r="A426" s="11" t="s">
        <v>435</v>
      </c>
      <c r="B426" s="12" t="s">
        <v>5192</v>
      </c>
      <c r="C426" s="12" t="s">
        <v>4402</v>
      </c>
      <c r="D426" s="12" t="s">
        <v>2801</v>
      </c>
      <c r="E426" s="13" t="s">
        <v>5173</v>
      </c>
    </row>
    <row r="427" spans="1:5" x14ac:dyDescent="0.3">
      <c r="A427" s="14" t="s">
        <v>436</v>
      </c>
      <c r="B427" s="15" t="s">
        <v>5193</v>
      </c>
      <c r="C427" s="15" t="s">
        <v>4402</v>
      </c>
      <c r="D427" s="15" t="s">
        <v>2802</v>
      </c>
      <c r="E427" s="16" t="s">
        <v>4792</v>
      </c>
    </row>
    <row r="428" spans="1:5" x14ac:dyDescent="0.3">
      <c r="A428" s="11" t="s">
        <v>437</v>
      </c>
      <c r="B428" s="12" t="s">
        <v>5194</v>
      </c>
      <c r="C428" s="12" t="s">
        <v>4399</v>
      </c>
      <c r="D428" s="12" t="s">
        <v>2803</v>
      </c>
      <c r="E428" s="13" t="s">
        <v>5195</v>
      </c>
    </row>
    <row r="429" spans="1:5" x14ac:dyDescent="0.3">
      <c r="A429" s="14" t="s">
        <v>438</v>
      </c>
      <c r="B429" s="15" t="s">
        <v>5196</v>
      </c>
      <c r="C429" s="15" t="s">
        <v>4399</v>
      </c>
      <c r="D429" s="15" t="s">
        <v>2804</v>
      </c>
      <c r="E429" s="16" t="s">
        <v>5197</v>
      </c>
    </row>
    <row r="430" spans="1:5" x14ac:dyDescent="0.3">
      <c r="A430" s="11" t="s">
        <v>439</v>
      </c>
      <c r="B430" s="12" t="s">
        <v>5198</v>
      </c>
      <c r="C430" s="12" t="s">
        <v>4399</v>
      </c>
      <c r="D430" s="12" t="s">
        <v>2805</v>
      </c>
      <c r="E430" s="13" t="s">
        <v>4555</v>
      </c>
    </row>
    <row r="431" spans="1:5" x14ac:dyDescent="0.3">
      <c r="A431" s="14" t="s">
        <v>440</v>
      </c>
      <c r="B431" s="15" t="s">
        <v>5199</v>
      </c>
      <c r="C431" s="15" t="s">
        <v>4399</v>
      </c>
      <c r="D431" s="15" t="s">
        <v>2806</v>
      </c>
      <c r="E431" s="16" t="s">
        <v>5200</v>
      </c>
    </row>
    <row r="432" spans="1:5" x14ac:dyDescent="0.3">
      <c r="A432" s="11" t="s">
        <v>441</v>
      </c>
      <c r="B432" s="12" t="s">
        <v>5201</v>
      </c>
      <c r="C432" s="12" t="s">
        <v>4399</v>
      </c>
      <c r="D432" s="12" t="s">
        <v>2807</v>
      </c>
      <c r="E432" s="13" t="s">
        <v>5202</v>
      </c>
    </row>
    <row r="433" spans="1:5" x14ac:dyDescent="0.3">
      <c r="A433" s="14" t="s">
        <v>442</v>
      </c>
      <c r="B433" s="15" t="s">
        <v>5203</v>
      </c>
      <c r="C433" s="15" t="s">
        <v>4399</v>
      </c>
      <c r="D433" s="15" t="s">
        <v>2808</v>
      </c>
      <c r="E433" s="16" t="s">
        <v>5204</v>
      </c>
    </row>
    <row r="434" spans="1:5" x14ac:dyDescent="0.3">
      <c r="A434" s="11" t="s">
        <v>443</v>
      </c>
      <c r="B434" s="12" t="s">
        <v>5205</v>
      </c>
      <c r="C434" s="12" t="s">
        <v>4402</v>
      </c>
      <c r="D434" s="12" t="s">
        <v>2809</v>
      </c>
      <c r="E434" s="13" t="s">
        <v>5159</v>
      </c>
    </row>
    <row r="435" spans="1:5" x14ac:dyDescent="0.3">
      <c r="A435" s="14" t="s">
        <v>444</v>
      </c>
      <c r="B435" s="15" t="s">
        <v>5206</v>
      </c>
      <c r="C435" s="15" t="s">
        <v>4399</v>
      </c>
      <c r="D435" s="15" t="s">
        <v>2810</v>
      </c>
      <c r="E435" s="16" t="s">
        <v>4571</v>
      </c>
    </row>
    <row r="436" spans="1:5" x14ac:dyDescent="0.3">
      <c r="A436" s="11" t="s">
        <v>445</v>
      </c>
      <c r="B436" s="12" t="s">
        <v>5207</v>
      </c>
      <c r="C436" s="12" t="s">
        <v>4402</v>
      </c>
      <c r="D436" s="12" t="s">
        <v>2811</v>
      </c>
      <c r="E436" s="13" t="s">
        <v>5208</v>
      </c>
    </row>
    <row r="437" spans="1:5" x14ac:dyDescent="0.3">
      <c r="A437" s="14" t="s">
        <v>446</v>
      </c>
      <c r="B437" s="15" t="s">
        <v>5209</v>
      </c>
      <c r="C437" s="15" t="s">
        <v>4402</v>
      </c>
      <c r="D437" s="15" t="s">
        <v>2812</v>
      </c>
      <c r="E437" s="16" t="s">
        <v>5210</v>
      </c>
    </row>
    <row r="438" spans="1:5" x14ac:dyDescent="0.3">
      <c r="A438" s="11" t="s">
        <v>447</v>
      </c>
      <c r="B438" s="12" t="s">
        <v>5211</v>
      </c>
      <c r="C438" s="12" t="s">
        <v>4402</v>
      </c>
      <c r="D438" s="12" t="s">
        <v>2813</v>
      </c>
      <c r="E438" s="13" t="s">
        <v>5212</v>
      </c>
    </row>
    <row r="439" spans="1:5" x14ac:dyDescent="0.3">
      <c r="A439" s="14" t="s">
        <v>448</v>
      </c>
      <c r="B439" s="15" t="s">
        <v>5213</v>
      </c>
      <c r="C439" s="15" t="s">
        <v>4399</v>
      </c>
      <c r="D439" s="15" t="s">
        <v>2814</v>
      </c>
      <c r="E439" s="16" t="s">
        <v>5084</v>
      </c>
    </row>
    <row r="440" spans="1:5" x14ac:dyDescent="0.3">
      <c r="A440" s="11" t="s">
        <v>449</v>
      </c>
      <c r="B440" s="12" t="s">
        <v>5214</v>
      </c>
      <c r="C440" s="12" t="s">
        <v>4402</v>
      </c>
      <c r="D440" s="12" t="s">
        <v>2815</v>
      </c>
      <c r="E440" s="13" t="s">
        <v>5215</v>
      </c>
    </row>
    <row r="441" spans="1:5" x14ac:dyDescent="0.3">
      <c r="A441" s="14" t="s">
        <v>450</v>
      </c>
      <c r="B441" s="15" t="s">
        <v>5216</v>
      </c>
      <c r="C441" s="15" t="s">
        <v>4399</v>
      </c>
      <c r="D441" s="15" t="s">
        <v>2816</v>
      </c>
      <c r="E441" s="16" t="s">
        <v>5217</v>
      </c>
    </row>
    <row r="442" spans="1:5" x14ac:dyDescent="0.3">
      <c r="A442" s="11" t="s">
        <v>451</v>
      </c>
      <c r="B442" s="12" t="s">
        <v>5218</v>
      </c>
      <c r="C442" s="12" t="s">
        <v>4399</v>
      </c>
      <c r="D442" s="12" t="s">
        <v>2817</v>
      </c>
      <c r="E442" s="13" t="s">
        <v>5219</v>
      </c>
    </row>
    <row r="443" spans="1:5" x14ac:dyDescent="0.3">
      <c r="A443" s="14" t="s">
        <v>452</v>
      </c>
      <c r="B443" s="15" t="s">
        <v>5220</v>
      </c>
      <c r="C443" s="15" t="s">
        <v>4402</v>
      </c>
      <c r="D443" s="15" t="s">
        <v>2818</v>
      </c>
      <c r="E443" s="16" t="s">
        <v>5221</v>
      </c>
    </row>
    <row r="444" spans="1:5" x14ac:dyDescent="0.3">
      <c r="A444" s="11" t="s">
        <v>453</v>
      </c>
      <c r="B444" s="12" t="s">
        <v>5222</v>
      </c>
      <c r="C444" s="12" t="s">
        <v>4402</v>
      </c>
      <c r="D444" s="12" t="s">
        <v>2461</v>
      </c>
      <c r="E444" s="13" t="s">
        <v>5223</v>
      </c>
    </row>
    <row r="445" spans="1:5" x14ac:dyDescent="0.3">
      <c r="A445" s="14" t="s">
        <v>454</v>
      </c>
      <c r="B445" s="15" t="s">
        <v>5224</v>
      </c>
      <c r="C445" s="15" t="s">
        <v>4399</v>
      </c>
      <c r="D445" s="15" t="s">
        <v>2819</v>
      </c>
      <c r="E445" s="16" t="s">
        <v>5225</v>
      </c>
    </row>
    <row r="446" spans="1:5" x14ac:dyDescent="0.3">
      <c r="A446" s="11" t="s">
        <v>455</v>
      </c>
      <c r="B446" s="12" t="s">
        <v>5226</v>
      </c>
      <c r="C446" s="12" t="s">
        <v>4399</v>
      </c>
      <c r="D446" s="12" t="s">
        <v>2820</v>
      </c>
      <c r="E446" s="13" t="s">
        <v>5227</v>
      </c>
    </row>
    <row r="447" spans="1:5" x14ac:dyDescent="0.3">
      <c r="A447" s="14" t="s">
        <v>456</v>
      </c>
      <c r="B447" s="15" t="s">
        <v>5228</v>
      </c>
      <c r="C447" s="15" t="s">
        <v>4402</v>
      </c>
      <c r="D447" s="15" t="s">
        <v>2821</v>
      </c>
      <c r="E447" s="16" t="s">
        <v>5017</v>
      </c>
    </row>
    <row r="448" spans="1:5" x14ac:dyDescent="0.3">
      <c r="A448" s="11" t="s">
        <v>457</v>
      </c>
      <c r="B448" s="12" t="s">
        <v>5229</v>
      </c>
      <c r="C448" s="12" t="s">
        <v>4399</v>
      </c>
      <c r="D448" s="12" t="s">
        <v>2822</v>
      </c>
      <c r="E448" s="13" t="s">
        <v>5230</v>
      </c>
    </row>
    <row r="449" spans="1:5" x14ac:dyDescent="0.3">
      <c r="A449" s="14" t="s">
        <v>458</v>
      </c>
      <c r="B449" s="15" t="s">
        <v>5231</v>
      </c>
      <c r="C449" s="15" t="s">
        <v>4402</v>
      </c>
      <c r="D449" s="15" t="s">
        <v>2823</v>
      </c>
      <c r="E449" s="16" t="s">
        <v>5232</v>
      </c>
    </row>
    <row r="450" spans="1:5" x14ac:dyDescent="0.3">
      <c r="A450" s="11" t="s">
        <v>459</v>
      </c>
      <c r="B450" s="12" t="s">
        <v>5233</v>
      </c>
      <c r="C450" s="12" t="s">
        <v>4402</v>
      </c>
      <c r="D450" s="12" t="s">
        <v>2393</v>
      </c>
      <c r="E450" s="13" t="s">
        <v>5234</v>
      </c>
    </row>
    <row r="451" spans="1:5" x14ac:dyDescent="0.3">
      <c r="A451" s="14" t="s">
        <v>460</v>
      </c>
      <c r="B451" s="15" t="s">
        <v>5235</v>
      </c>
      <c r="C451" s="15" t="s">
        <v>4399</v>
      </c>
      <c r="D451" s="15" t="s">
        <v>2824</v>
      </c>
      <c r="E451" s="16" t="s">
        <v>5236</v>
      </c>
    </row>
    <row r="452" spans="1:5" x14ac:dyDescent="0.3">
      <c r="A452" s="11" t="s">
        <v>461</v>
      </c>
      <c r="B452" s="12" t="s">
        <v>5237</v>
      </c>
      <c r="C452" s="12" t="s">
        <v>4399</v>
      </c>
      <c r="D452" s="12" t="s">
        <v>2730</v>
      </c>
      <c r="E452" s="13" t="s">
        <v>5238</v>
      </c>
    </row>
    <row r="453" spans="1:5" x14ac:dyDescent="0.3">
      <c r="A453" s="14" t="s">
        <v>462</v>
      </c>
      <c r="B453" s="15" t="s">
        <v>5239</v>
      </c>
      <c r="C453" s="15" t="s">
        <v>4402</v>
      </c>
      <c r="D453" s="15" t="s">
        <v>2443</v>
      </c>
      <c r="E453" s="16" t="s">
        <v>5240</v>
      </c>
    </row>
    <row r="454" spans="1:5" x14ac:dyDescent="0.3">
      <c r="A454" s="11" t="s">
        <v>463</v>
      </c>
      <c r="B454" s="12" t="s">
        <v>5241</v>
      </c>
      <c r="C454" s="12" t="s">
        <v>4399</v>
      </c>
      <c r="D454" s="12" t="s">
        <v>2825</v>
      </c>
      <c r="E454" s="13" t="s">
        <v>5242</v>
      </c>
    </row>
    <row r="455" spans="1:5" x14ac:dyDescent="0.3">
      <c r="A455" s="14" t="s">
        <v>464</v>
      </c>
      <c r="B455" s="15" t="s">
        <v>5243</v>
      </c>
      <c r="C455" s="15" t="s">
        <v>4402</v>
      </c>
      <c r="D455" s="15" t="s">
        <v>2826</v>
      </c>
      <c r="E455" s="16" t="s">
        <v>4656</v>
      </c>
    </row>
    <row r="456" spans="1:5" x14ac:dyDescent="0.3">
      <c r="A456" s="11" t="s">
        <v>465</v>
      </c>
      <c r="B456" s="12" t="s">
        <v>5244</v>
      </c>
      <c r="C456" s="12" t="s">
        <v>4402</v>
      </c>
      <c r="D456" s="12" t="s">
        <v>2827</v>
      </c>
      <c r="E456" s="13" t="s">
        <v>4413</v>
      </c>
    </row>
    <row r="457" spans="1:5" x14ac:dyDescent="0.3">
      <c r="A457" s="14" t="s">
        <v>466</v>
      </c>
      <c r="B457" s="15" t="s">
        <v>5245</v>
      </c>
      <c r="C457" s="15" t="s">
        <v>4402</v>
      </c>
      <c r="D457" s="15" t="s">
        <v>2828</v>
      </c>
      <c r="E457" s="16" t="s">
        <v>5246</v>
      </c>
    </row>
    <row r="458" spans="1:5" x14ac:dyDescent="0.3">
      <c r="A458" s="11" t="s">
        <v>467</v>
      </c>
      <c r="B458" s="12" t="s">
        <v>5247</v>
      </c>
      <c r="C458" s="12" t="s">
        <v>4402</v>
      </c>
      <c r="D458" s="12" t="s">
        <v>2829</v>
      </c>
      <c r="E458" s="13" t="s">
        <v>4946</v>
      </c>
    </row>
    <row r="459" spans="1:5" x14ac:dyDescent="0.3">
      <c r="A459" s="14" t="s">
        <v>468</v>
      </c>
      <c r="B459" s="15" t="s">
        <v>5248</v>
      </c>
      <c r="C459" s="15" t="s">
        <v>4402</v>
      </c>
      <c r="D459" s="15" t="s">
        <v>2830</v>
      </c>
      <c r="E459" s="16" t="s">
        <v>5249</v>
      </c>
    </row>
    <row r="460" spans="1:5" x14ac:dyDescent="0.3">
      <c r="A460" s="11" t="s">
        <v>469</v>
      </c>
      <c r="B460" s="12" t="s">
        <v>5250</v>
      </c>
      <c r="C460" s="12" t="s">
        <v>4399</v>
      </c>
      <c r="D460" s="12" t="s">
        <v>2831</v>
      </c>
      <c r="E460" s="13" t="s">
        <v>5251</v>
      </c>
    </row>
    <row r="461" spans="1:5" x14ac:dyDescent="0.3">
      <c r="A461" s="14" t="s">
        <v>470</v>
      </c>
      <c r="B461" s="15" t="s">
        <v>5252</v>
      </c>
      <c r="C461" s="15" t="s">
        <v>4402</v>
      </c>
      <c r="D461" s="15" t="s">
        <v>2456</v>
      </c>
      <c r="E461" s="16" t="s">
        <v>5253</v>
      </c>
    </row>
    <row r="462" spans="1:5" x14ac:dyDescent="0.3">
      <c r="A462" s="11" t="s">
        <v>471</v>
      </c>
      <c r="B462" s="12" t="s">
        <v>5254</v>
      </c>
      <c r="C462" s="12" t="s">
        <v>4399</v>
      </c>
      <c r="D462" s="12" t="s">
        <v>2679</v>
      </c>
      <c r="E462" s="13" t="s">
        <v>5255</v>
      </c>
    </row>
    <row r="463" spans="1:5" x14ac:dyDescent="0.3">
      <c r="A463" s="14" t="s">
        <v>472</v>
      </c>
      <c r="B463" s="15" t="s">
        <v>5256</v>
      </c>
      <c r="C463" s="15" t="s">
        <v>4399</v>
      </c>
      <c r="D463" s="15" t="s">
        <v>2472</v>
      </c>
      <c r="E463" s="16" t="s">
        <v>4512</v>
      </c>
    </row>
    <row r="464" spans="1:5" x14ac:dyDescent="0.3">
      <c r="A464" s="11" t="s">
        <v>473</v>
      </c>
      <c r="B464" s="12" t="s">
        <v>5257</v>
      </c>
      <c r="C464" s="12" t="s">
        <v>4399</v>
      </c>
      <c r="D464" s="12" t="s">
        <v>2832</v>
      </c>
      <c r="E464" s="13" t="s">
        <v>5258</v>
      </c>
    </row>
    <row r="465" spans="1:5" x14ac:dyDescent="0.3">
      <c r="A465" s="14" t="s">
        <v>474</v>
      </c>
      <c r="B465" s="15" t="s">
        <v>5259</v>
      </c>
      <c r="C465" s="15" t="s">
        <v>4402</v>
      </c>
      <c r="D465" s="15" t="s">
        <v>2833</v>
      </c>
      <c r="E465" s="16" t="s">
        <v>5260</v>
      </c>
    </row>
    <row r="466" spans="1:5" x14ac:dyDescent="0.3">
      <c r="A466" s="11" t="s">
        <v>475</v>
      </c>
      <c r="B466" s="12" t="s">
        <v>5261</v>
      </c>
      <c r="C466" s="12" t="s">
        <v>4399</v>
      </c>
      <c r="D466" s="12" t="s">
        <v>2834</v>
      </c>
      <c r="E466" s="13" t="s">
        <v>4549</v>
      </c>
    </row>
    <row r="467" spans="1:5" x14ac:dyDescent="0.3">
      <c r="A467" s="14" t="s">
        <v>476</v>
      </c>
      <c r="B467" s="15" t="s">
        <v>5262</v>
      </c>
      <c r="C467" s="15" t="s">
        <v>4402</v>
      </c>
      <c r="D467" s="15" t="s">
        <v>2835</v>
      </c>
      <c r="E467" s="16" t="s">
        <v>5263</v>
      </c>
    </row>
    <row r="468" spans="1:5" x14ac:dyDescent="0.3">
      <c r="A468" s="11" t="s">
        <v>477</v>
      </c>
      <c r="B468" s="12" t="s">
        <v>5264</v>
      </c>
      <c r="C468" s="12" t="s">
        <v>4402</v>
      </c>
      <c r="D468" s="12" t="s">
        <v>2459</v>
      </c>
      <c r="E468" s="13" t="s">
        <v>5265</v>
      </c>
    </row>
    <row r="469" spans="1:5" x14ac:dyDescent="0.3">
      <c r="A469" s="14" t="s">
        <v>478</v>
      </c>
      <c r="B469" s="15" t="s">
        <v>5266</v>
      </c>
      <c r="C469" s="15" t="s">
        <v>4399</v>
      </c>
      <c r="D469" s="15" t="s">
        <v>2836</v>
      </c>
      <c r="E469" s="16" t="s">
        <v>5267</v>
      </c>
    </row>
    <row r="470" spans="1:5" x14ac:dyDescent="0.3">
      <c r="A470" s="11" t="s">
        <v>479</v>
      </c>
      <c r="B470" s="12" t="s">
        <v>5268</v>
      </c>
      <c r="C470" s="12" t="s">
        <v>4399</v>
      </c>
      <c r="D470" s="12" t="s">
        <v>2837</v>
      </c>
      <c r="E470" s="13" t="s">
        <v>5269</v>
      </c>
    </row>
    <row r="471" spans="1:5" x14ac:dyDescent="0.3">
      <c r="A471" s="14" t="s">
        <v>480</v>
      </c>
      <c r="B471" s="15" t="s">
        <v>5270</v>
      </c>
      <c r="C471" s="15" t="s">
        <v>4402</v>
      </c>
      <c r="D471" s="15" t="s">
        <v>2838</v>
      </c>
      <c r="E471" s="16" t="s">
        <v>5271</v>
      </c>
    </row>
    <row r="472" spans="1:5" x14ac:dyDescent="0.3">
      <c r="A472" s="11" t="s">
        <v>481</v>
      </c>
      <c r="B472" s="12" t="s">
        <v>5272</v>
      </c>
      <c r="C472" s="12" t="s">
        <v>4402</v>
      </c>
      <c r="D472" s="12" t="s">
        <v>2839</v>
      </c>
      <c r="E472" s="13" t="s">
        <v>5273</v>
      </c>
    </row>
    <row r="473" spans="1:5" x14ac:dyDescent="0.3">
      <c r="A473" s="14" t="s">
        <v>482</v>
      </c>
      <c r="B473" s="15" t="s">
        <v>5274</v>
      </c>
      <c r="C473" s="15" t="s">
        <v>4402</v>
      </c>
      <c r="D473" s="15" t="s">
        <v>2840</v>
      </c>
      <c r="E473" s="16" t="s">
        <v>4829</v>
      </c>
    </row>
    <row r="474" spans="1:5" x14ac:dyDescent="0.3">
      <c r="A474" s="11" t="s">
        <v>483</v>
      </c>
      <c r="B474" s="12" t="s">
        <v>5275</v>
      </c>
      <c r="C474" s="12" t="s">
        <v>4402</v>
      </c>
      <c r="D474" s="12" t="s">
        <v>2632</v>
      </c>
      <c r="E474" s="13" t="s">
        <v>5276</v>
      </c>
    </row>
    <row r="475" spans="1:5" x14ac:dyDescent="0.3">
      <c r="A475" s="14" t="s">
        <v>484</v>
      </c>
      <c r="B475" s="15" t="s">
        <v>5277</v>
      </c>
      <c r="C475" s="15" t="s">
        <v>4402</v>
      </c>
      <c r="D475" s="15" t="s">
        <v>2841</v>
      </c>
      <c r="E475" s="16" t="s">
        <v>4423</v>
      </c>
    </row>
    <row r="476" spans="1:5" x14ac:dyDescent="0.3">
      <c r="A476" s="11" t="s">
        <v>485</v>
      </c>
      <c r="B476" s="12" t="s">
        <v>5278</v>
      </c>
      <c r="C476" s="12" t="s">
        <v>4402</v>
      </c>
      <c r="D476" s="12" t="s">
        <v>2842</v>
      </c>
      <c r="E476" s="13" t="s">
        <v>5279</v>
      </c>
    </row>
    <row r="477" spans="1:5" x14ac:dyDescent="0.3">
      <c r="A477" s="14" t="s">
        <v>486</v>
      </c>
      <c r="B477" s="15" t="s">
        <v>5280</v>
      </c>
      <c r="C477" s="15" t="s">
        <v>4402</v>
      </c>
      <c r="D477" s="15" t="s">
        <v>2843</v>
      </c>
      <c r="E477" s="16" t="s">
        <v>5281</v>
      </c>
    </row>
    <row r="478" spans="1:5" x14ac:dyDescent="0.3">
      <c r="A478" s="11" t="s">
        <v>487</v>
      </c>
      <c r="B478" s="12" t="s">
        <v>5282</v>
      </c>
      <c r="C478" s="12" t="s">
        <v>4399</v>
      </c>
      <c r="D478" s="12" t="s">
        <v>2844</v>
      </c>
      <c r="E478" s="13" t="s">
        <v>5283</v>
      </c>
    </row>
    <row r="479" spans="1:5" x14ac:dyDescent="0.3">
      <c r="A479" s="14" t="s">
        <v>488</v>
      </c>
      <c r="B479" s="15" t="s">
        <v>5284</v>
      </c>
      <c r="C479" s="15" t="s">
        <v>4402</v>
      </c>
      <c r="D479" s="15" t="s">
        <v>2845</v>
      </c>
      <c r="E479" s="16" t="s">
        <v>5285</v>
      </c>
    </row>
    <row r="480" spans="1:5" x14ac:dyDescent="0.3">
      <c r="A480" s="11" t="s">
        <v>489</v>
      </c>
      <c r="B480" s="12" t="s">
        <v>5286</v>
      </c>
      <c r="C480" s="12" t="s">
        <v>4402</v>
      </c>
      <c r="D480" s="12" t="s">
        <v>2846</v>
      </c>
      <c r="E480" s="13" t="s">
        <v>5287</v>
      </c>
    </row>
    <row r="481" spans="1:5" x14ac:dyDescent="0.3">
      <c r="A481" s="14" t="s">
        <v>490</v>
      </c>
      <c r="B481" s="15" t="s">
        <v>5288</v>
      </c>
      <c r="C481" s="15" t="s">
        <v>4402</v>
      </c>
      <c r="D481" s="15" t="s">
        <v>2847</v>
      </c>
      <c r="E481" s="16" t="s">
        <v>5289</v>
      </c>
    </row>
    <row r="482" spans="1:5" x14ac:dyDescent="0.3">
      <c r="A482" s="11" t="s">
        <v>491</v>
      </c>
      <c r="B482" s="12" t="s">
        <v>5290</v>
      </c>
      <c r="C482" s="12" t="s">
        <v>4402</v>
      </c>
      <c r="D482" s="12" t="s">
        <v>2848</v>
      </c>
      <c r="E482" s="13" t="s">
        <v>4751</v>
      </c>
    </row>
    <row r="483" spans="1:5" x14ac:dyDescent="0.3">
      <c r="A483" s="14" t="s">
        <v>492</v>
      </c>
      <c r="B483" s="15" t="s">
        <v>5291</v>
      </c>
      <c r="C483" s="15" t="s">
        <v>4402</v>
      </c>
      <c r="D483" s="15" t="s">
        <v>2849</v>
      </c>
      <c r="E483" s="16" t="s">
        <v>5292</v>
      </c>
    </row>
    <row r="484" spans="1:5" x14ac:dyDescent="0.3">
      <c r="A484" s="11" t="s">
        <v>493</v>
      </c>
      <c r="B484" s="12" t="s">
        <v>5293</v>
      </c>
      <c r="C484" s="12" t="s">
        <v>4399</v>
      </c>
      <c r="D484" s="12" t="s">
        <v>2850</v>
      </c>
      <c r="E484" s="13" t="s">
        <v>5294</v>
      </c>
    </row>
    <row r="485" spans="1:5" x14ac:dyDescent="0.3">
      <c r="A485" s="14" t="s">
        <v>494</v>
      </c>
      <c r="B485" s="15" t="s">
        <v>5295</v>
      </c>
      <c r="C485" s="15" t="s">
        <v>4399</v>
      </c>
      <c r="D485" s="15" t="s">
        <v>2522</v>
      </c>
      <c r="E485" s="16" t="s">
        <v>5296</v>
      </c>
    </row>
    <row r="486" spans="1:5" x14ac:dyDescent="0.3">
      <c r="A486" s="11" t="s">
        <v>495</v>
      </c>
      <c r="B486" s="12" t="s">
        <v>5297</v>
      </c>
      <c r="C486" s="12" t="s">
        <v>4402</v>
      </c>
      <c r="D486" s="12" t="s">
        <v>2851</v>
      </c>
      <c r="E486" s="13" t="s">
        <v>4701</v>
      </c>
    </row>
    <row r="487" spans="1:5" x14ac:dyDescent="0.3">
      <c r="A487" s="14" t="s">
        <v>496</v>
      </c>
      <c r="B487" s="15" t="s">
        <v>5298</v>
      </c>
      <c r="C487" s="15" t="s">
        <v>4402</v>
      </c>
      <c r="D487" s="15" t="s">
        <v>2709</v>
      </c>
      <c r="E487" s="16" t="s">
        <v>4537</v>
      </c>
    </row>
    <row r="488" spans="1:5" x14ac:dyDescent="0.3">
      <c r="A488" s="11" t="s">
        <v>497</v>
      </c>
      <c r="B488" s="12" t="s">
        <v>5299</v>
      </c>
      <c r="C488" s="12" t="s">
        <v>5300</v>
      </c>
      <c r="D488" s="12" t="s">
        <v>2852</v>
      </c>
      <c r="E488" s="13" t="s">
        <v>5301</v>
      </c>
    </row>
    <row r="489" spans="1:5" x14ac:dyDescent="0.3">
      <c r="A489" s="14" t="s">
        <v>498</v>
      </c>
      <c r="B489" s="15" t="s">
        <v>5302</v>
      </c>
      <c r="C489" s="15" t="s">
        <v>4399</v>
      </c>
      <c r="D489" s="15" t="s">
        <v>2853</v>
      </c>
      <c r="E489" s="16" t="s">
        <v>5303</v>
      </c>
    </row>
    <row r="490" spans="1:5" x14ac:dyDescent="0.3">
      <c r="A490" s="11" t="s">
        <v>499</v>
      </c>
      <c r="B490" s="12" t="s">
        <v>5304</v>
      </c>
      <c r="C490" s="12" t="s">
        <v>4402</v>
      </c>
      <c r="D490" s="12" t="s">
        <v>2854</v>
      </c>
      <c r="E490" s="13" t="s">
        <v>4658</v>
      </c>
    </row>
    <row r="491" spans="1:5" x14ac:dyDescent="0.3">
      <c r="A491" s="14" t="s">
        <v>500</v>
      </c>
      <c r="B491" s="15" t="s">
        <v>5305</v>
      </c>
      <c r="C491" s="15" t="s">
        <v>4402</v>
      </c>
      <c r="D491" s="15" t="s">
        <v>2855</v>
      </c>
      <c r="E491" s="16" t="s">
        <v>4413</v>
      </c>
    </row>
    <row r="492" spans="1:5" x14ac:dyDescent="0.3">
      <c r="A492" s="11" t="s">
        <v>501</v>
      </c>
      <c r="B492" s="12" t="s">
        <v>5306</v>
      </c>
      <c r="C492" s="12" t="s">
        <v>4399</v>
      </c>
      <c r="D492" s="12" t="s">
        <v>2856</v>
      </c>
      <c r="E492" s="13" t="s">
        <v>5307</v>
      </c>
    </row>
    <row r="493" spans="1:5" x14ac:dyDescent="0.3">
      <c r="A493" s="14" t="s">
        <v>502</v>
      </c>
      <c r="B493" s="15" t="s">
        <v>5308</v>
      </c>
      <c r="C493" s="15" t="s">
        <v>4399</v>
      </c>
      <c r="D493" s="15" t="s">
        <v>2857</v>
      </c>
      <c r="E493" s="16" t="s">
        <v>5309</v>
      </c>
    </row>
    <row r="494" spans="1:5" x14ac:dyDescent="0.3">
      <c r="A494" s="11" t="s">
        <v>503</v>
      </c>
      <c r="B494" s="12" t="s">
        <v>5310</v>
      </c>
      <c r="C494" s="12" t="s">
        <v>4399</v>
      </c>
      <c r="D494" s="12" t="s">
        <v>2858</v>
      </c>
      <c r="E494" s="13" t="s">
        <v>4974</v>
      </c>
    </row>
    <row r="495" spans="1:5" x14ac:dyDescent="0.3">
      <c r="A495" s="14" t="s">
        <v>504</v>
      </c>
      <c r="B495" s="15" t="s">
        <v>5311</v>
      </c>
      <c r="C495" s="15" t="s">
        <v>4402</v>
      </c>
      <c r="D495" s="15" t="s">
        <v>2859</v>
      </c>
      <c r="E495" s="16" t="s">
        <v>5312</v>
      </c>
    </row>
    <row r="496" spans="1:5" x14ac:dyDescent="0.3">
      <c r="A496" s="11" t="s">
        <v>505</v>
      </c>
      <c r="B496" s="12" t="s">
        <v>5313</v>
      </c>
      <c r="C496" s="12" t="s">
        <v>4402</v>
      </c>
      <c r="D496" s="12" t="s">
        <v>2848</v>
      </c>
      <c r="E496" s="13" t="s">
        <v>5314</v>
      </c>
    </row>
    <row r="497" spans="1:5" x14ac:dyDescent="0.3">
      <c r="A497" s="14" t="s">
        <v>506</v>
      </c>
      <c r="B497" s="15" t="s">
        <v>5315</v>
      </c>
      <c r="C497" s="15" t="s">
        <v>5300</v>
      </c>
      <c r="D497" s="15" t="s">
        <v>2860</v>
      </c>
      <c r="E497" s="16" t="s">
        <v>4589</v>
      </c>
    </row>
    <row r="498" spans="1:5" x14ac:dyDescent="0.3">
      <c r="A498" s="11" t="s">
        <v>507</v>
      </c>
      <c r="B498" s="12" t="s">
        <v>5316</v>
      </c>
      <c r="C498" s="12" t="s">
        <v>4399</v>
      </c>
      <c r="D498" s="12" t="s">
        <v>2861</v>
      </c>
      <c r="E498" s="13" t="s">
        <v>5317</v>
      </c>
    </row>
    <row r="499" spans="1:5" x14ac:dyDescent="0.3">
      <c r="A499" s="14" t="s">
        <v>508</v>
      </c>
      <c r="B499" s="15" t="s">
        <v>5318</v>
      </c>
      <c r="C499" s="15" t="s">
        <v>4402</v>
      </c>
      <c r="D499" s="15" t="s">
        <v>2862</v>
      </c>
      <c r="E499" s="16" t="s">
        <v>4829</v>
      </c>
    </row>
    <row r="500" spans="1:5" x14ac:dyDescent="0.3">
      <c r="A500" s="11" t="s">
        <v>509</v>
      </c>
      <c r="B500" s="12" t="s">
        <v>5319</v>
      </c>
      <c r="C500" s="12" t="s">
        <v>4399</v>
      </c>
      <c r="D500" s="12" t="s">
        <v>2863</v>
      </c>
      <c r="E500" s="13" t="s">
        <v>5320</v>
      </c>
    </row>
    <row r="501" spans="1:5" x14ac:dyDescent="0.3">
      <c r="A501" s="14" t="s">
        <v>510</v>
      </c>
      <c r="B501" s="15" t="s">
        <v>5321</v>
      </c>
      <c r="C501" s="15" t="s">
        <v>4399</v>
      </c>
      <c r="D501" s="15" t="s">
        <v>2864</v>
      </c>
      <c r="E501" s="16" t="s">
        <v>4589</v>
      </c>
    </row>
    <row r="502" spans="1:5" x14ac:dyDescent="0.3">
      <c r="A502" s="11" t="s">
        <v>511</v>
      </c>
      <c r="B502" s="12" t="s">
        <v>5322</v>
      </c>
      <c r="C502" s="12" t="s">
        <v>4402</v>
      </c>
      <c r="D502" s="12" t="s">
        <v>2865</v>
      </c>
      <c r="E502" s="13" t="s">
        <v>5323</v>
      </c>
    </row>
    <row r="503" spans="1:5" x14ac:dyDescent="0.3">
      <c r="A503" s="14" t="s">
        <v>512</v>
      </c>
      <c r="B503" s="15" t="s">
        <v>5324</v>
      </c>
      <c r="C503" s="15" t="s">
        <v>4402</v>
      </c>
      <c r="D503" s="15" t="s">
        <v>2461</v>
      </c>
      <c r="E503" s="16" t="s">
        <v>5325</v>
      </c>
    </row>
    <row r="504" spans="1:5" x14ac:dyDescent="0.3">
      <c r="A504" s="11" t="s">
        <v>513</v>
      </c>
      <c r="B504" s="12" t="s">
        <v>5326</v>
      </c>
      <c r="C504" s="12" t="s">
        <v>4399</v>
      </c>
      <c r="D504" s="12" t="s">
        <v>2866</v>
      </c>
      <c r="E504" s="13" t="s">
        <v>5327</v>
      </c>
    </row>
    <row r="505" spans="1:5" x14ac:dyDescent="0.3">
      <c r="A505" s="14" t="s">
        <v>514</v>
      </c>
      <c r="B505" s="15" t="s">
        <v>5328</v>
      </c>
      <c r="C505" s="15" t="s">
        <v>4399</v>
      </c>
      <c r="D505" s="15" t="s">
        <v>2867</v>
      </c>
      <c r="E505" s="16" t="s">
        <v>5329</v>
      </c>
    </row>
    <row r="506" spans="1:5" x14ac:dyDescent="0.3">
      <c r="A506" s="11" t="s">
        <v>515</v>
      </c>
      <c r="B506" s="12" t="s">
        <v>5330</v>
      </c>
      <c r="C506" s="12" t="s">
        <v>4399</v>
      </c>
      <c r="D506" s="12" t="s">
        <v>2868</v>
      </c>
      <c r="E506" s="13" t="s">
        <v>4555</v>
      </c>
    </row>
    <row r="507" spans="1:5" x14ac:dyDescent="0.3">
      <c r="A507" s="14" t="s">
        <v>516</v>
      </c>
      <c r="B507" s="15" t="s">
        <v>5331</v>
      </c>
      <c r="C507" s="15" t="s">
        <v>4399</v>
      </c>
      <c r="D507" s="15" t="s">
        <v>2869</v>
      </c>
      <c r="E507" s="16" t="s">
        <v>5332</v>
      </c>
    </row>
    <row r="508" spans="1:5" x14ac:dyDescent="0.3">
      <c r="A508" s="11" t="s">
        <v>517</v>
      </c>
      <c r="B508" s="12" t="s">
        <v>5333</v>
      </c>
      <c r="C508" s="12" t="s">
        <v>4402</v>
      </c>
      <c r="D508" s="12" t="s">
        <v>2870</v>
      </c>
      <c r="E508" s="13" t="s">
        <v>5334</v>
      </c>
    </row>
    <row r="509" spans="1:5" x14ac:dyDescent="0.3">
      <c r="A509" s="14" t="s">
        <v>518</v>
      </c>
      <c r="B509" s="15" t="s">
        <v>5335</v>
      </c>
      <c r="C509" s="15" t="s">
        <v>4402</v>
      </c>
      <c r="D509" s="15" t="s">
        <v>2871</v>
      </c>
      <c r="E509" s="16" t="s">
        <v>5336</v>
      </c>
    </row>
    <row r="510" spans="1:5" x14ac:dyDescent="0.3">
      <c r="A510" s="11" t="s">
        <v>519</v>
      </c>
      <c r="B510" s="12" t="s">
        <v>5337</v>
      </c>
      <c r="C510" s="12" t="s">
        <v>4399</v>
      </c>
      <c r="D510" s="12" t="s">
        <v>2872</v>
      </c>
      <c r="E510" s="13" t="s">
        <v>5338</v>
      </c>
    </row>
    <row r="511" spans="1:5" x14ac:dyDescent="0.3">
      <c r="A511" s="14" t="s">
        <v>520</v>
      </c>
      <c r="B511" s="15" t="s">
        <v>5339</v>
      </c>
      <c r="C511" s="15" t="s">
        <v>4402</v>
      </c>
      <c r="D511" s="15" t="s">
        <v>2873</v>
      </c>
      <c r="E511" s="16" t="s">
        <v>5340</v>
      </c>
    </row>
    <row r="512" spans="1:5" x14ac:dyDescent="0.3">
      <c r="A512" s="11" t="s">
        <v>521</v>
      </c>
      <c r="B512" s="12" t="s">
        <v>5341</v>
      </c>
      <c r="C512" s="12" t="s">
        <v>4402</v>
      </c>
      <c r="D512" s="12" t="s">
        <v>2874</v>
      </c>
      <c r="E512" s="13" t="s">
        <v>5075</v>
      </c>
    </row>
    <row r="513" spans="1:5" x14ac:dyDescent="0.3">
      <c r="A513" s="14" t="s">
        <v>522</v>
      </c>
      <c r="B513" s="15" t="s">
        <v>5342</v>
      </c>
      <c r="C513" s="15" t="s">
        <v>4402</v>
      </c>
      <c r="D513" s="15" t="s">
        <v>2875</v>
      </c>
      <c r="E513" s="16" t="s">
        <v>4701</v>
      </c>
    </row>
    <row r="514" spans="1:5" x14ac:dyDescent="0.3">
      <c r="A514" s="11" t="s">
        <v>523</v>
      </c>
      <c r="B514" s="12" t="s">
        <v>5343</v>
      </c>
      <c r="C514" s="12" t="s">
        <v>4402</v>
      </c>
      <c r="D514" s="12" t="s">
        <v>2876</v>
      </c>
      <c r="E514" s="13" t="s">
        <v>5344</v>
      </c>
    </row>
    <row r="515" spans="1:5" x14ac:dyDescent="0.3">
      <c r="A515" s="14" t="s">
        <v>524</v>
      </c>
      <c r="B515" s="15" t="s">
        <v>5345</v>
      </c>
      <c r="C515" s="15" t="s">
        <v>4399</v>
      </c>
      <c r="D515" s="15" t="s">
        <v>2877</v>
      </c>
      <c r="E515" s="16" t="s">
        <v>5346</v>
      </c>
    </row>
    <row r="516" spans="1:5" x14ac:dyDescent="0.3">
      <c r="A516" s="11" t="s">
        <v>525</v>
      </c>
      <c r="B516" s="12" t="s">
        <v>5347</v>
      </c>
      <c r="C516" s="12" t="s">
        <v>4402</v>
      </c>
      <c r="D516" s="12" t="s">
        <v>2878</v>
      </c>
      <c r="E516" s="13" t="s">
        <v>5348</v>
      </c>
    </row>
    <row r="517" spans="1:5" x14ac:dyDescent="0.3">
      <c r="A517" s="14" t="s">
        <v>526</v>
      </c>
      <c r="B517" s="15" t="s">
        <v>5349</v>
      </c>
      <c r="C517" s="15" t="s">
        <v>4402</v>
      </c>
      <c r="D517" s="15" t="s">
        <v>2879</v>
      </c>
      <c r="E517" s="16" t="s">
        <v>4529</v>
      </c>
    </row>
    <row r="518" spans="1:5" x14ac:dyDescent="0.3">
      <c r="A518" s="11" t="s">
        <v>527</v>
      </c>
      <c r="B518" s="12" t="s">
        <v>5350</v>
      </c>
      <c r="C518" s="12" t="s">
        <v>4399</v>
      </c>
      <c r="D518" s="12" t="s">
        <v>2880</v>
      </c>
      <c r="E518" s="13" t="s">
        <v>4610</v>
      </c>
    </row>
    <row r="519" spans="1:5" x14ac:dyDescent="0.3">
      <c r="A519" s="14" t="s">
        <v>528</v>
      </c>
      <c r="B519" s="15" t="s">
        <v>5351</v>
      </c>
      <c r="C519" s="15" t="s">
        <v>4399</v>
      </c>
      <c r="D519" s="15" t="s">
        <v>2881</v>
      </c>
      <c r="E519" s="16" t="s">
        <v>5320</v>
      </c>
    </row>
    <row r="520" spans="1:5" x14ac:dyDescent="0.3">
      <c r="A520" s="11" t="s">
        <v>529</v>
      </c>
      <c r="B520" s="12" t="s">
        <v>5352</v>
      </c>
      <c r="C520" s="12" t="s">
        <v>4402</v>
      </c>
      <c r="D520" s="12" t="s">
        <v>2882</v>
      </c>
      <c r="E520" s="13" t="s">
        <v>5147</v>
      </c>
    </row>
    <row r="521" spans="1:5" x14ac:dyDescent="0.3">
      <c r="A521" s="14" t="s">
        <v>530</v>
      </c>
      <c r="B521" s="15" t="s">
        <v>5353</v>
      </c>
      <c r="C521" s="15" t="s">
        <v>4399</v>
      </c>
      <c r="D521" s="15" t="s">
        <v>2883</v>
      </c>
      <c r="E521" s="16" t="s">
        <v>5354</v>
      </c>
    </row>
    <row r="522" spans="1:5" x14ac:dyDescent="0.3">
      <c r="A522" s="11" t="s">
        <v>531</v>
      </c>
      <c r="B522" s="12" t="s">
        <v>5355</v>
      </c>
      <c r="C522" s="12" t="s">
        <v>4402</v>
      </c>
      <c r="D522" s="12" t="s">
        <v>2884</v>
      </c>
      <c r="E522" s="13" t="s">
        <v>5356</v>
      </c>
    </row>
    <row r="523" spans="1:5" x14ac:dyDescent="0.3">
      <c r="A523" s="14" t="s">
        <v>532</v>
      </c>
      <c r="B523" s="15" t="s">
        <v>5357</v>
      </c>
      <c r="C523" s="15" t="s">
        <v>4402</v>
      </c>
      <c r="D523" s="15" t="s">
        <v>2885</v>
      </c>
      <c r="E523" s="16" t="s">
        <v>4451</v>
      </c>
    </row>
    <row r="524" spans="1:5" x14ac:dyDescent="0.3">
      <c r="A524" s="11" t="s">
        <v>533</v>
      </c>
      <c r="B524" s="12" t="s">
        <v>5358</v>
      </c>
      <c r="C524" s="12" t="s">
        <v>4399</v>
      </c>
      <c r="D524" s="12" t="s">
        <v>2886</v>
      </c>
      <c r="E524" s="13" t="s">
        <v>5359</v>
      </c>
    </row>
    <row r="525" spans="1:5" x14ac:dyDescent="0.3">
      <c r="A525" s="14" t="s">
        <v>534</v>
      </c>
      <c r="B525" s="15" t="s">
        <v>5360</v>
      </c>
      <c r="C525" s="15" t="s">
        <v>5300</v>
      </c>
      <c r="D525" s="15" t="s">
        <v>2887</v>
      </c>
      <c r="E525" s="16" t="s">
        <v>5361</v>
      </c>
    </row>
    <row r="526" spans="1:5" x14ac:dyDescent="0.3">
      <c r="A526" s="11" t="s">
        <v>535</v>
      </c>
      <c r="B526" s="12" t="s">
        <v>5362</v>
      </c>
      <c r="C526" s="12" t="s">
        <v>4399</v>
      </c>
      <c r="D526" s="12" t="s">
        <v>2888</v>
      </c>
      <c r="E526" s="13" t="s">
        <v>5363</v>
      </c>
    </row>
    <row r="527" spans="1:5" x14ac:dyDescent="0.3">
      <c r="A527" s="14" t="s">
        <v>536</v>
      </c>
      <c r="B527" s="15" t="s">
        <v>5364</v>
      </c>
      <c r="C527" s="15" t="s">
        <v>4399</v>
      </c>
      <c r="D527" s="15" t="s">
        <v>2889</v>
      </c>
      <c r="E527" s="16" t="s">
        <v>4763</v>
      </c>
    </row>
    <row r="528" spans="1:5" x14ac:dyDescent="0.3">
      <c r="A528" s="11" t="s">
        <v>537</v>
      </c>
      <c r="B528" s="12" t="s">
        <v>5365</v>
      </c>
      <c r="C528" s="12" t="s">
        <v>5300</v>
      </c>
      <c r="D528" s="12" t="s">
        <v>2890</v>
      </c>
      <c r="E528" s="13" t="s">
        <v>5366</v>
      </c>
    </row>
    <row r="529" spans="1:5" x14ac:dyDescent="0.3">
      <c r="A529" s="14" t="s">
        <v>538</v>
      </c>
      <c r="B529" s="15" t="s">
        <v>5367</v>
      </c>
      <c r="C529" s="15" t="s">
        <v>4399</v>
      </c>
      <c r="D529" s="15" t="s">
        <v>2891</v>
      </c>
      <c r="E529" s="16" t="s">
        <v>4512</v>
      </c>
    </row>
    <row r="530" spans="1:5" x14ac:dyDescent="0.3">
      <c r="A530" s="11" t="s">
        <v>539</v>
      </c>
      <c r="B530" s="12" t="s">
        <v>5368</v>
      </c>
      <c r="C530" s="12" t="s">
        <v>4402</v>
      </c>
      <c r="D530" s="12" t="s">
        <v>2892</v>
      </c>
      <c r="E530" s="13" t="s">
        <v>4886</v>
      </c>
    </row>
    <row r="531" spans="1:5" x14ac:dyDescent="0.3">
      <c r="A531" s="14" t="s">
        <v>540</v>
      </c>
      <c r="B531" s="15" t="s">
        <v>5369</v>
      </c>
      <c r="C531" s="15" t="s">
        <v>4402</v>
      </c>
      <c r="D531" s="15" t="s">
        <v>2893</v>
      </c>
      <c r="E531" s="16" t="s">
        <v>5370</v>
      </c>
    </row>
    <row r="532" spans="1:5" x14ac:dyDescent="0.3">
      <c r="A532" s="11" t="s">
        <v>541</v>
      </c>
      <c r="B532" s="12" t="s">
        <v>5371</v>
      </c>
      <c r="C532" s="12" t="s">
        <v>4399</v>
      </c>
      <c r="D532" s="12" t="s">
        <v>2894</v>
      </c>
      <c r="E532" s="13" t="s">
        <v>5372</v>
      </c>
    </row>
    <row r="533" spans="1:5" x14ac:dyDescent="0.3">
      <c r="A533" s="14" t="s">
        <v>542</v>
      </c>
      <c r="B533" s="15" t="s">
        <v>5373</v>
      </c>
      <c r="C533" s="15" t="s">
        <v>4402</v>
      </c>
      <c r="D533" s="15" t="s">
        <v>2895</v>
      </c>
      <c r="E533" s="16" t="s">
        <v>4680</v>
      </c>
    </row>
    <row r="534" spans="1:5" x14ac:dyDescent="0.3">
      <c r="A534" s="11" t="s">
        <v>543</v>
      </c>
      <c r="B534" s="12" t="s">
        <v>5374</v>
      </c>
      <c r="C534" s="12" t="s">
        <v>4399</v>
      </c>
      <c r="D534" s="12" t="s">
        <v>2896</v>
      </c>
      <c r="E534" s="13" t="s">
        <v>5375</v>
      </c>
    </row>
    <row r="535" spans="1:5" x14ac:dyDescent="0.3">
      <c r="A535" s="14" t="s">
        <v>544</v>
      </c>
      <c r="B535" s="15" t="s">
        <v>5376</v>
      </c>
      <c r="C535" s="15" t="s">
        <v>4402</v>
      </c>
      <c r="D535" s="15" t="s">
        <v>2897</v>
      </c>
      <c r="E535" s="16" t="s">
        <v>5336</v>
      </c>
    </row>
    <row r="536" spans="1:5" x14ac:dyDescent="0.3">
      <c r="A536" s="11" t="s">
        <v>545</v>
      </c>
      <c r="B536" s="12" t="s">
        <v>5377</v>
      </c>
      <c r="C536" s="12" t="s">
        <v>4399</v>
      </c>
      <c r="D536" s="12" t="s">
        <v>2898</v>
      </c>
      <c r="E536" s="13" t="s">
        <v>5378</v>
      </c>
    </row>
    <row r="537" spans="1:5" x14ac:dyDescent="0.3">
      <c r="A537" s="14" t="s">
        <v>546</v>
      </c>
      <c r="B537" s="15" t="s">
        <v>5379</v>
      </c>
      <c r="C537" s="15" t="s">
        <v>4402</v>
      </c>
      <c r="D537" s="15" t="s">
        <v>2461</v>
      </c>
      <c r="E537" s="16" t="s">
        <v>5380</v>
      </c>
    </row>
    <row r="538" spans="1:5" x14ac:dyDescent="0.3">
      <c r="A538" s="11" t="s">
        <v>547</v>
      </c>
      <c r="B538" s="12" t="s">
        <v>5381</v>
      </c>
      <c r="C538" s="12" t="s">
        <v>4399</v>
      </c>
      <c r="D538" s="12" t="s">
        <v>2899</v>
      </c>
      <c r="E538" s="13" t="s">
        <v>5382</v>
      </c>
    </row>
    <row r="539" spans="1:5" x14ac:dyDescent="0.3">
      <c r="A539" s="14" t="s">
        <v>548</v>
      </c>
      <c r="B539" s="15" t="s">
        <v>5383</v>
      </c>
      <c r="C539" s="15" t="s">
        <v>4399</v>
      </c>
      <c r="D539" s="15" t="s">
        <v>2900</v>
      </c>
      <c r="E539" s="16" t="s">
        <v>5384</v>
      </c>
    </row>
    <row r="540" spans="1:5" x14ac:dyDescent="0.3">
      <c r="A540" s="11" t="s">
        <v>549</v>
      </c>
      <c r="B540" s="12" t="s">
        <v>5385</v>
      </c>
      <c r="C540" s="12" t="s">
        <v>4399</v>
      </c>
      <c r="D540" s="12" t="s">
        <v>2901</v>
      </c>
      <c r="E540" s="13" t="s">
        <v>5372</v>
      </c>
    </row>
    <row r="541" spans="1:5" x14ac:dyDescent="0.3">
      <c r="A541" s="14" t="s">
        <v>550</v>
      </c>
      <c r="B541" s="15" t="s">
        <v>5386</v>
      </c>
      <c r="C541" s="15" t="s">
        <v>4402</v>
      </c>
      <c r="D541" s="15" t="s">
        <v>2902</v>
      </c>
      <c r="E541" s="16" t="s">
        <v>4529</v>
      </c>
    </row>
    <row r="542" spans="1:5" x14ac:dyDescent="0.3">
      <c r="A542" s="11" t="s">
        <v>551</v>
      </c>
      <c r="B542" s="12" t="s">
        <v>5387</v>
      </c>
      <c r="C542" s="12" t="s">
        <v>4402</v>
      </c>
      <c r="D542" s="12" t="s">
        <v>2903</v>
      </c>
      <c r="E542" s="13" t="s">
        <v>5388</v>
      </c>
    </row>
    <row r="543" spans="1:5" x14ac:dyDescent="0.3">
      <c r="A543" s="14" t="s">
        <v>552</v>
      </c>
      <c r="B543" s="15" t="s">
        <v>5389</v>
      </c>
      <c r="C543" s="15" t="s">
        <v>4402</v>
      </c>
      <c r="D543" s="15" t="s">
        <v>2904</v>
      </c>
      <c r="E543" s="16" t="s">
        <v>5390</v>
      </c>
    </row>
    <row r="544" spans="1:5" x14ac:dyDescent="0.3">
      <c r="A544" s="11" t="s">
        <v>553</v>
      </c>
      <c r="B544" s="12" t="s">
        <v>5391</v>
      </c>
      <c r="C544" s="12" t="s">
        <v>4399</v>
      </c>
      <c r="D544" s="12" t="s">
        <v>2905</v>
      </c>
      <c r="E544" s="13" t="s">
        <v>4837</v>
      </c>
    </row>
    <row r="545" spans="1:5" x14ac:dyDescent="0.3">
      <c r="A545" s="14" t="s">
        <v>554</v>
      </c>
      <c r="B545" s="15" t="s">
        <v>5392</v>
      </c>
      <c r="C545" s="15" t="s">
        <v>4399</v>
      </c>
      <c r="D545" s="15" t="s">
        <v>2906</v>
      </c>
      <c r="E545" s="16" t="s">
        <v>5393</v>
      </c>
    </row>
    <row r="546" spans="1:5" x14ac:dyDescent="0.3">
      <c r="A546" s="11" t="s">
        <v>555</v>
      </c>
      <c r="B546" s="12" t="s">
        <v>5394</v>
      </c>
      <c r="C546" s="12" t="s">
        <v>5300</v>
      </c>
      <c r="D546" s="12" t="s">
        <v>2907</v>
      </c>
      <c r="E546" s="13" t="s">
        <v>5395</v>
      </c>
    </row>
    <row r="547" spans="1:5" x14ac:dyDescent="0.3">
      <c r="A547" s="14" t="s">
        <v>556</v>
      </c>
      <c r="B547" s="15" t="s">
        <v>5396</v>
      </c>
      <c r="C547" s="15" t="s">
        <v>4402</v>
      </c>
      <c r="D547" s="15" t="s">
        <v>2908</v>
      </c>
      <c r="E547" s="16" t="s">
        <v>5105</v>
      </c>
    </row>
    <row r="548" spans="1:5" x14ac:dyDescent="0.3">
      <c r="A548" s="11" t="s">
        <v>557</v>
      </c>
      <c r="B548" s="12" t="s">
        <v>5397</v>
      </c>
      <c r="C548" s="12" t="s">
        <v>4399</v>
      </c>
      <c r="D548" s="12" t="s">
        <v>2909</v>
      </c>
      <c r="E548" s="13" t="s">
        <v>5398</v>
      </c>
    </row>
    <row r="549" spans="1:5" x14ac:dyDescent="0.3">
      <c r="A549" s="14" t="s">
        <v>558</v>
      </c>
      <c r="B549" s="15" t="s">
        <v>5399</v>
      </c>
      <c r="C549" s="15" t="s">
        <v>4402</v>
      </c>
      <c r="D549" s="15" t="s">
        <v>2910</v>
      </c>
      <c r="E549" s="16" t="s">
        <v>5400</v>
      </c>
    </row>
    <row r="550" spans="1:5" x14ac:dyDescent="0.3">
      <c r="A550" s="11" t="s">
        <v>559</v>
      </c>
      <c r="B550" s="12" t="s">
        <v>5401</v>
      </c>
      <c r="C550" s="12" t="s">
        <v>4402</v>
      </c>
      <c r="D550" s="12" t="s">
        <v>2911</v>
      </c>
      <c r="E550" s="13" t="s">
        <v>5402</v>
      </c>
    </row>
    <row r="551" spans="1:5" x14ac:dyDescent="0.3">
      <c r="A551" s="14" t="s">
        <v>560</v>
      </c>
      <c r="B551" s="15" t="s">
        <v>5403</v>
      </c>
      <c r="C551" s="15" t="s">
        <v>4402</v>
      </c>
      <c r="D551" s="15" t="s">
        <v>2912</v>
      </c>
      <c r="E551" s="16" t="s">
        <v>5404</v>
      </c>
    </row>
    <row r="552" spans="1:5" x14ac:dyDescent="0.3">
      <c r="A552" s="11" t="s">
        <v>561</v>
      </c>
      <c r="B552" s="12" t="s">
        <v>5405</v>
      </c>
      <c r="C552" s="12" t="s">
        <v>4399</v>
      </c>
      <c r="D552" s="12" t="s">
        <v>2913</v>
      </c>
      <c r="E552" s="13" t="s">
        <v>5406</v>
      </c>
    </row>
    <row r="553" spans="1:5" x14ac:dyDescent="0.3">
      <c r="A553" s="14" t="s">
        <v>562</v>
      </c>
      <c r="B553" s="15" t="s">
        <v>5407</v>
      </c>
      <c r="C553" s="15" t="s">
        <v>4402</v>
      </c>
      <c r="D553" s="15" t="s">
        <v>2570</v>
      </c>
      <c r="E553" s="16" t="s">
        <v>5273</v>
      </c>
    </row>
    <row r="554" spans="1:5" x14ac:dyDescent="0.3">
      <c r="A554" s="11" t="s">
        <v>563</v>
      </c>
      <c r="B554" s="12" t="s">
        <v>5408</v>
      </c>
      <c r="C554" s="12" t="s">
        <v>4402</v>
      </c>
      <c r="D554" s="12" t="s">
        <v>2914</v>
      </c>
      <c r="E554" s="13" t="s">
        <v>5409</v>
      </c>
    </row>
    <row r="555" spans="1:5" x14ac:dyDescent="0.3">
      <c r="A555" s="14" t="s">
        <v>564</v>
      </c>
      <c r="B555" s="15" t="s">
        <v>5410</v>
      </c>
      <c r="C555" s="15" t="s">
        <v>4399</v>
      </c>
      <c r="D555" s="15" t="s">
        <v>2915</v>
      </c>
      <c r="E555" s="16" t="s">
        <v>5411</v>
      </c>
    </row>
    <row r="556" spans="1:5" x14ac:dyDescent="0.3">
      <c r="A556" s="11" t="s">
        <v>565</v>
      </c>
      <c r="B556" s="12" t="s">
        <v>5412</v>
      </c>
      <c r="C556" s="12" t="s">
        <v>4402</v>
      </c>
      <c r="D556" s="12" t="s">
        <v>2916</v>
      </c>
      <c r="E556" s="13" t="s">
        <v>4594</v>
      </c>
    </row>
    <row r="557" spans="1:5" x14ac:dyDescent="0.3">
      <c r="A557" s="14" t="s">
        <v>566</v>
      </c>
      <c r="B557" s="15" t="s">
        <v>5413</v>
      </c>
      <c r="C557" s="15" t="s">
        <v>4402</v>
      </c>
      <c r="D557" s="15" t="s">
        <v>2917</v>
      </c>
      <c r="E557" s="16" t="s">
        <v>5414</v>
      </c>
    </row>
    <row r="558" spans="1:5" x14ac:dyDescent="0.3">
      <c r="A558" s="11" t="s">
        <v>567</v>
      </c>
      <c r="B558" s="12" t="s">
        <v>5415</v>
      </c>
      <c r="C558" s="12" t="s">
        <v>4399</v>
      </c>
      <c r="D558" s="12" t="s">
        <v>2918</v>
      </c>
      <c r="E558" s="13" t="s">
        <v>5416</v>
      </c>
    </row>
    <row r="559" spans="1:5" x14ac:dyDescent="0.3">
      <c r="A559" s="14" t="s">
        <v>568</v>
      </c>
      <c r="B559" s="15" t="s">
        <v>5417</v>
      </c>
      <c r="C559" s="15" t="s">
        <v>4402</v>
      </c>
      <c r="D559" s="15" t="s">
        <v>2919</v>
      </c>
      <c r="E559" s="16" t="s">
        <v>4581</v>
      </c>
    </row>
    <row r="560" spans="1:5" x14ac:dyDescent="0.3">
      <c r="A560" s="11" t="s">
        <v>569</v>
      </c>
      <c r="B560" s="12" t="s">
        <v>5418</v>
      </c>
      <c r="C560" s="12" t="s">
        <v>4399</v>
      </c>
      <c r="D560" s="12" t="s">
        <v>2920</v>
      </c>
      <c r="E560" s="13" t="s">
        <v>5283</v>
      </c>
    </row>
    <row r="561" spans="1:5" x14ac:dyDescent="0.3">
      <c r="A561" s="14" t="s">
        <v>570</v>
      </c>
      <c r="B561" s="15" t="s">
        <v>5419</v>
      </c>
      <c r="C561" s="15" t="s">
        <v>4402</v>
      </c>
      <c r="D561" s="15" t="s">
        <v>2921</v>
      </c>
      <c r="E561" s="16" t="s">
        <v>5420</v>
      </c>
    </row>
    <row r="562" spans="1:5" x14ac:dyDescent="0.3">
      <c r="A562" s="11" t="s">
        <v>571</v>
      </c>
      <c r="B562" s="12" t="s">
        <v>5421</v>
      </c>
      <c r="C562" s="12" t="s">
        <v>4399</v>
      </c>
      <c r="D562" s="12" t="s">
        <v>2922</v>
      </c>
      <c r="E562" s="13" t="s">
        <v>5422</v>
      </c>
    </row>
    <row r="563" spans="1:5" x14ac:dyDescent="0.3">
      <c r="A563" s="14" t="s">
        <v>572</v>
      </c>
      <c r="B563" s="15" t="s">
        <v>5423</v>
      </c>
      <c r="C563" s="15" t="s">
        <v>4402</v>
      </c>
      <c r="D563" s="15" t="s">
        <v>2923</v>
      </c>
      <c r="E563" s="16" t="s">
        <v>5424</v>
      </c>
    </row>
    <row r="564" spans="1:5" x14ac:dyDescent="0.3">
      <c r="A564" s="11" t="s">
        <v>573</v>
      </c>
      <c r="B564" s="12" t="s">
        <v>5425</v>
      </c>
      <c r="C564" s="12" t="s">
        <v>4402</v>
      </c>
      <c r="D564" s="12" t="s">
        <v>2924</v>
      </c>
      <c r="E564" s="13" t="s">
        <v>5426</v>
      </c>
    </row>
    <row r="565" spans="1:5" x14ac:dyDescent="0.3">
      <c r="A565" s="14" t="s">
        <v>574</v>
      </c>
      <c r="B565" s="15" t="s">
        <v>5427</v>
      </c>
      <c r="C565" s="15" t="s">
        <v>4399</v>
      </c>
      <c r="D565" s="15" t="s">
        <v>2925</v>
      </c>
      <c r="E565" s="16" t="s">
        <v>5428</v>
      </c>
    </row>
    <row r="566" spans="1:5" x14ac:dyDescent="0.3">
      <c r="A566" s="11" t="s">
        <v>575</v>
      </c>
      <c r="B566" s="12" t="s">
        <v>5429</v>
      </c>
      <c r="C566" s="12" t="s">
        <v>5300</v>
      </c>
      <c r="D566" s="12" t="s">
        <v>2926</v>
      </c>
      <c r="E566" s="13" t="s">
        <v>5372</v>
      </c>
    </row>
    <row r="567" spans="1:5" x14ac:dyDescent="0.3">
      <c r="A567" s="14" t="s">
        <v>576</v>
      </c>
      <c r="B567" s="15" t="s">
        <v>5430</v>
      </c>
      <c r="C567" s="15" t="s">
        <v>4402</v>
      </c>
      <c r="D567" s="15" t="s">
        <v>2927</v>
      </c>
      <c r="E567" s="16" t="s">
        <v>5431</v>
      </c>
    </row>
    <row r="568" spans="1:5" x14ac:dyDescent="0.3">
      <c r="A568" s="11" t="s">
        <v>577</v>
      </c>
      <c r="B568" s="12" t="s">
        <v>5432</v>
      </c>
      <c r="C568" s="12" t="s">
        <v>4399</v>
      </c>
      <c r="D568" s="12" t="s">
        <v>2928</v>
      </c>
      <c r="E568" s="13" t="s">
        <v>5433</v>
      </c>
    </row>
    <row r="569" spans="1:5" x14ac:dyDescent="0.3">
      <c r="A569" s="14" t="s">
        <v>578</v>
      </c>
      <c r="B569" s="15" t="s">
        <v>5434</v>
      </c>
      <c r="C569" s="15" t="s">
        <v>4399</v>
      </c>
      <c r="D569" s="15" t="s">
        <v>2929</v>
      </c>
      <c r="E569" s="16" t="s">
        <v>5435</v>
      </c>
    </row>
    <row r="570" spans="1:5" x14ac:dyDescent="0.3">
      <c r="A570" s="11" t="s">
        <v>579</v>
      </c>
      <c r="B570" s="12" t="s">
        <v>5436</v>
      </c>
      <c r="C570" s="12" t="s">
        <v>4399</v>
      </c>
      <c r="D570" s="12" t="s">
        <v>2930</v>
      </c>
      <c r="E570" s="13" t="s">
        <v>5437</v>
      </c>
    </row>
    <row r="571" spans="1:5" x14ac:dyDescent="0.3">
      <c r="A571" s="14" t="s">
        <v>580</v>
      </c>
      <c r="B571" s="15" t="s">
        <v>5438</v>
      </c>
      <c r="C571" s="15" t="s">
        <v>4402</v>
      </c>
      <c r="D571" s="15" t="s">
        <v>2931</v>
      </c>
      <c r="E571" s="16" t="s">
        <v>5439</v>
      </c>
    </row>
    <row r="572" spans="1:5" x14ac:dyDescent="0.3">
      <c r="A572" s="11" t="s">
        <v>581</v>
      </c>
      <c r="B572" s="12" t="s">
        <v>5440</v>
      </c>
      <c r="C572" s="12" t="s">
        <v>4402</v>
      </c>
      <c r="D572" s="12" t="s">
        <v>2932</v>
      </c>
      <c r="E572" s="13" t="s">
        <v>5441</v>
      </c>
    </row>
    <row r="573" spans="1:5" x14ac:dyDescent="0.3">
      <c r="A573" s="14" t="s">
        <v>582</v>
      </c>
      <c r="B573" s="15" t="s">
        <v>5442</v>
      </c>
      <c r="C573" s="15" t="s">
        <v>4402</v>
      </c>
      <c r="D573" s="15" t="s">
        <v>2933</v>
      </c>
      <c r="E573" s="16" t="s">
        <v>4785</v>
      </c>
    </row>
    <row r="574" spans="1:5" x14ac:dyDescent="0.3">
      <c r="A574" s="11" t="s">
        <v>583</v>
      </c>
      <c r="B574" s="12" t="s">
        <v>5443</v>
      </c>
      <c r="C574" s="12" t="s">
        <v>5300</v>
      </c>
      <c r="D574" s="12" t="s">
        <v>2934</v>
      </c>
      <c r="E574" s="13" t="s">
        <v>5444</v>
      </c>
    </row>
    <row r="575" spans="1:5" x14ac:dyDescent="0.3">
      <c r="A575" s="14" t="s">
        <v>584</v>
      </c>
      <c r="B575" s="15" t="s">
        <v>5445</v>
      </c>
      <c r="C575" s="15" t="s">
        <v>4402</v>
      </c>
      <c r="D575" s="15" t="s">
        <v>2935</v>
      </c>
      <c r="E575" s="16" t="s">
        <v>5446</v>
      </c>
    </row>
    <row r="576" spans="1:5" x14ac:dyDescent="0.3">
      <c r="A576" s="11" t="s">
        <v>585</v>
      </c>
      <c r="B576" s="12" t="s">
        <v>5447</v>
      </c>
      <c r="C576" s="12" t="s">
        <v>4402</v>
      </c>
      <c r="D576" s="12" t="s">
        <v>2936</v>
      </c>
      <c r="E576" s="13" t="s">
        <v>5448</v>
      </c>
    </row>
    <row r="577" spans="1:5" x14ac:dyDescent="0.3">
      <c r="A577" s="14" t="s">
        <v>586</v>
      </c>
      <c r="B577" s="15" t="s">
        <v>5449</v>
      </c>
      <c r="C577" s="15" t="s">
        <v>4399</v>
      </c>
      <c r="D577" s="15" t="s">
        <v>2937</v>
      </c>
      <c r="E577" s="16" t="s">
        <v>5450</v>
      </c>
    </row>
    <row r="578" spans="1:5" x14ac:dyDescent="0.3">
      <c r="A578" s="11" t="s">
        <v>587</v>
      </c>
      <c r="B578" s="12" t="s">
        <v>5451</v>
      </c>
      <c r="C578" s="12" t="s">
        <v>5300</v>
      </c>
      <c r="D578" s="12" t="s">
        <v>2938</v>
      </c>
      <c r="E578" s="13" t="s">
        <v>4636</v>
      </c>
    </row>
    <row r="579" spans="1:5" x14ac:dyDescent="0.3">
      <c r="A579" s="14" t="s">
        <v>588</v>
      </c>
      <c r="B579" s="15" t="s">
        <v>5452</v>
      </c>
      <c r="C579" s="15" t="s">
        <v>4402</v>
      </c>
      <c r="D579" s="15" t="s">
        <v>2939</v>
      </c>
      <c r="E579" s="16" t="s">
        <v>5453</v>
      </c>
    </row>
    <row r="580" spans="1:5" x14ac:dyDescent="0.3">
      <c r="A580" s="11" t="s">
        <v>589</v>
      </c>
      <c r="B580" s="12" t="s">
        <v>5454</v>
      </c>
      <c r="C580" s="12" t="s">
        <v>4399</v>
      </c>
      <c r="D580" s="12" t="s">
        <v>2940</v>
      </c>
      <c r="E580" s="13" t="s">
        <v>5455</v>
      </c>
    </row>
    <row r="581" spans="1:5" x14ac:dyDescent="0.3">
      <c r="A581" s="14" t="s">
        <v>590</v>
      </c>
      <c r="B581" s="15" t="s">
        <v>5456</v>
      </c>
      <c r="C581" s="15" t="s">
        <v>4399</v>
      </c>
      <c r="D581" s="15" t="s">
        <v>2941</v>
      </c>
      <c r="E581" s="16" t="s">
        <v>5457</v>
      </c>
    </row>
    <row r="582" spans="1:5" x14ac:dyDescent="0.3">
      <c r="A582" s="11" t="s">
        <v>591</v>
      </c>
      <c r="B582" s="12" t="s">
        <v>5458</v>
      </c>
      <c r="C582" s="12" t="s">
        <v>4402</v>
      </c>
      <c r="D582" s="12" t="s">
        <v>2942</v>
      </c>
      <c r="E582" s="13" t="s">
        <v>5459</v>
      </c>
    </row>
    <row r="583" spans="1:5" x14ac:dyDescent="0.3">
      <c r="A583" s="14" t="s">
        <v>592</v>
      </c>
      <c r="B583" s="15" t="s">
        <v>5460</v>
      </c>
      <c r="C583" s="15" t="s">
        <v>4402</v>
      </c>
      <c r="D583" s="15" t="s">
        <v>2943</v>
      </c>
      <c r="E583" s="16" t="s">
        <v>4405</v>
      </c>
    </row>
    <row r="584" spans="1:5" x14ac:dyDescent="0.3">
      <c r="A584" s="11" t="s">
        <v>593</v>
      </c>
      <c r="B584" s="12" t="s">
        <v>5461</v>
      </c>
      <c r="C584" s="12" t="s">
        <v>4399</v>
      </c>
      <c r="D584" s="12" t="s">
        <v>2944</v>
      </c>
      <c r="E584" s="13" t="s">
        <v>5462</v>
      </c>
    </row>
    <row r="585" spans="1:5" x14ac:dyDescent="0.3">
      <c r="A585" s="14" t="s">
        <v>594</v>
      </c>
      <c r="B585" s="15" t="s">
        <v>5463</v>
      </c>
      <c r="C585" s="15" t="s">
        <v>4402</v>
      </c>
      <c r="D585" s="15" t="s">
        <v>2945</v>
      </c>
      <c r="E585" s="16" t="s">
        <v>5169</v>
      </c>
    </row>
    <row r="586" spans="1:5" x14ac:dyDescent="0.3">
      <c r="A586" s="11" t="s">
        <v>595</v>
      </c>
      <c r="B586" s="12" t="s">
        <v>5464</v>
      </c>
      <c r="C586" s="12" t="s">
        <v>4399</v>
      </c>
      <c r="D586" s="12" t="s">
        <v>2946</v>
      </c>
      <c r="E586" s="13" t="s">
        <v>5465</v>
      </c>
    </row>
    <row r="587" spans="1:5" x14ac:dyDescent="0.3">
      <c r="A587" s="14" t="s">
        <v>596</v>
      </c>
      <c r="B587" s="15" t="s">
        <v>5466</v>
      </c>
      <c r="C587" s="15" t="s">
        <v>4399</v>
      </c>
      <c r="D587" s="15" t="s">
        <v>2947</v>
      </c>
      <c r="E587" s="16" t="s">
        <v>5084</v>
      </c>
    </row>
    <row r="588" spans="1:5" x14ac:dyDescent="0.3">
      <c r="A588" s="11" t="s">
        <v>597</v>
      </c>
      <c r="B588" s="12" t="s">
        <v>5467</v>
      </c>
      <c r="C588" s="12" t="s">
        <v>4399</v>
      </c>
      <c r="D588" s="12" t="s">
        <v>2948</v>
      </c>
      <c r="E588" s="13" t="s">
        <v>5468</v>
      </c>
    </row>
    <row r="589" spans="1:5" x14ac:dyDescent="0.3">
      <c r="A589" s="14" t="s">
        <v>598</v>
      </c>
      <c r="B589" s="15" t="s">
        <v>5469</v>
      </c>
      <c r="C589" s="15" t="s">
        <v>4399</v>
      </c>
      <c r="D589" s="15" t="s">
        <v>2949</v>
      </c>
      <c r="E589" s="16" t="s">
        <v>5470</v>
      </c>
    </row>
    <row r="590" spans="1:5" x14ac:dyDescent="0.3">
      <c r="A590" s="11" t="s">
        <v>599</v>
      </c>
      <c r="B590" s="12" t="s">
        <v>5471</v>
      </c>
      <c r="C590" s="12" t="s">
        <v>5300</v>
      </c>
      <c r="D590" s="12" t="s">
        <v>2470</v>
      </c>
      <c r="E590" s="13" t="s">
        <v>5472</v>
      </c>
    </row>
    <row r="591" spans="1:5" x14ac:dyDescent="0.3">
      <c r="A591" s="14" t="s">
        <v>600</v>
      </c>
      <c r="B591" s="15" t="s">
        <v>5473</v>
      </c>
      <c r="C591" s="15" t="s">
        <v>4399</v>
      </c>
      <c r="D591" s="15" t="s">
        <v>2950</v>
      </c>
      <c r="E591" s="16" t="s">
        <v>5474</v>
      </c>
    </row>
    <row r="592" spans="1:5" x14ac:dyDescent="0.3">
      <c r="A592" s="11" t="s">
        <v>601</v>
      </c>
      <c r="B592" s="12" t="s">
        <v>5475</v>
      </c>
      <c r="C592" s="12" t="s">
        <v>4402</v>
      </c>
      <c r="D592" s="12" t="s">
        <v>2951</v>
      </c>
      <c r="E592" s="13" t="s">
        <v>4892</v>
      </c>
    </row>
    <row r="593" spans="1:5" x14ac:dyDescent="0.3">
      <c r="A593" s="14" t="s">
        <v>602</v>
      </c>
      <c r="B593" s="15" t="s">
        <v>5476</v>
      </c>
      <c r="C593" s="15" t="s">
        <v>4399</v>
      </c>
      <c r="D593" s="15" t="s">
        <v>2459</v>
      </c>
      <c r="E593" s="16" t="s">
        <v>5477</v>
      </c>
    </row>
    <row r="594" spans="1:5" x14ac:dyDescent="0.3">
      <c r="A594" s="11" t="s">
        <v>603</v>
      </c>
      <c r="B594" s="12" t="s">
        <v>5478</v>
      </c>
      <c r="C594" s="12" t="s">
        <v>4399</v>
      </c>
      <c r="D594" s="12" t="s">
        <v>2952</v>
      </c>
      <c r="E594" s="13" t="s">
        <v>5479</v>
      </c>
    </row>
    <row r="595" spans="1:5" x14ac:dyDescent="0.3">
      <c r="A595" s="14" t="s">
        <v>604</v>
      </c>
      <c r="B595" s="15" t="s">
        <v>5480</v>
      </c>
      <c r="C595" s="15" t="s">
        <v>5300</v>
      </c>
      <c r="D595" s="15" t="s">
        <v>2953</v>
      </c>
      <c r="E595" s="16" t="s">
        <v>5481</v>
      </c>
    </row>
    <row r="596" spans="1:5" x14ac:dyDescent="0.3">
      <c r="A596" s="11" t="s">
        <v>605</v>
      </c>
      <c r="B596" s="12" t="s">
        <v>5482</v>
      </c>
      <c r="C596" s="12" t="s">
        <v>4399</v>
      </c>
      <c r="D596" s="12" t="s">
        <v>2954</v>
      </c>
      <c r="E596" s="13" t="s">
        <v>5483</v>
      </c>
    </row>
    <row r="597" spans="1:5" x14ac:dyDescent="0.3">
      <c r="A597" s="14" t="s">
        <v>606</v>
      </c>
      <c r="B597" s="15" t="s">
        <v>5484</v>
      </c>
      <c r="C597" s="15" t="s">
        <v>4402</v>
      </c>
      <c r="D597" s="15" t="s">
        <v>2955</v>
      </c>
      <c r="E597" s="16" t="s">
        <v>5485</v>
      </c>
    </row>
    <row r="598" spans="1:5" x14ac:dyDescent="0.3">
      <c r="A598" s="11" t="s">
        <v>607</v>
      </c>
      <c r="B598" s="12" t="s">
        <v>5486</v>
      </c>
      <c r="C598" s="12" t="s">
        <v>4402</v>
      </c>
      <c r="D598" s="12" t="s">
        <v>2956</v>
      </c>
      <c r="E598" s="13" t="s">
        <v>5487</v>
      </c>
    </row>
    <row r="599" spans="1:5" x14ac:dyDescent="0.3">
      <c r="A599" s="14" t="s">
        <v>608</v>
      </c>
      <c r="B599" s="15" t="s">
        <v>5488</v>
      </c>
      <c r="C599" s="15" t="s">
        <v>4399</v>
      </c>
      <c r="D599" s="15" t="s">
        <v>2957</v>
      </c>
      <c r="E599" s="16" t="s">
        <v>5489</v>
      </c>
    </row>
    <row r="600" spans="1:5" x14ac:dyDescent="0.3">
      <c r="A600" s="11" t="s">
        <v>609</v>
      </c>
      <c r="B600" s="12" t="s">
        <v>5490</v>
      </c>
      <c r="C600" s="12" t="s">
        <v>4399</v>
      </c>
      <c r="D600" s="12" t="s">
        <v>2958</v>
      </c>
      <c r="E600" s="13" t="s">
        <v>5491</v>
      </c>
    </row>
    <row r="601" spans="1:5" x14ac:dyDescent="0.3">
      <c r="A601" s="14" t="s">
        <v>610</v>
      </c>
      <c r="B601" s="15" t="s">
        <v>5492</v>
      </c>
      <c r="C601" s="15" t="s">
        <v>4402</v>
      </c>
      <c r="D601" s="15" t="s">
        <v>2959</v>
      </c>
      <c r="E601" s="16" t="s">
        <v>5493</v>
      </c>
    </row>
    <row r="602" spans="1:5" x14ac:dyDescent="0.3">
      <c r="A602" s="11" t="s">
        <v>611</v>
      </c>
      <c r="B602" s="12" t="s">
        <v>5494</v>
      </c>
      <c r="C602" s="12" t="s">
        <v>4399</v>
      </c>
      <c r="D602" s="12" t="s">
        <v>2960</v>
      </c>
      <c r="E602" s="13" t="s">
        <v>5495</v>
      </c>
    </row>
    <row r="603" spans="1:5" x14ac:dyDescent="0.3">
      <c r="A603" s="14" t="s">
        <v>612</v>
      </c>
      <c r="B603" s="15" t="s">
        <v>5496</v>
      </c>
      <c r="C603" s="15" t="s">
        <v>5300</v>
      </c>
      <c r="D603" s="15" t="s">
        <v>2961</v>
      </c>
      <c r="E603" s="16" t="s">
        <v>4771</v>
      </c>
    </row>
    <row r="604" spans="1:5" x14ac:dyDescent="0.3">
      <c r="A604" s="11" t="s">
        <v>613</v>
      </c>
      <c r="B604" s="12" t="s">
        <v>5497</v>
      </c>
      <c r="C604" s="12" t="s">
        <v>5300</v>
      </c>
      <c r="D604" s="12" t="s">
        <v>2962</v>
      </c>
      <c r="E604" s="13" t="s">
        <v>5498</v>
      </c>
    </row>
    <row r="605" spans="1:5" x14ac:dyDescent="0.3">
      <c r="A605" s="14" t="s">
        <v>614</v>
      </c>
      <c r="B605" s="15" t="s">
        <v>5499</v>
      </c>
      <c r="C605" s="15" t="s">
        <v>4402</v>
      </c>
      <c r="D605" s="15" t="s">
        <v>2963</v>
      </c>
      <c r="E605" s="16" t="s">
        <v>5459</v>
      </c>
    </row>
    <row r="606" spans="1:5" x14ac:dyDescent="0.3">
      <c r="A606" s="11" t="s">
        <v>615</v>
      </c>
      <c r="B606" s="12" t="s">
        <v>5500</v>
      </c>
      <c r="C606" s="12" t="s">
        <v>4402</v>
      </c>
      <c r="D606" s="12" t="s">
        <v>2507</v>
      </c>
      <c r="E606" s="13" t="s">
        <v>5501</v>
      </c>
    </row>
    <row r="607" spans="1:5" x14ac:dyDescent="0.3">
      <c r="A607" s="14" t="s">
        <v>616</v>
      </c>
      <c r="B607" s="15" t="s">
        <v>5502</v>
      </c>
      <c r="C607" s="15" t="s">
        <v>4402</v>
      </c>
      <c r="D607" s="15" t="s">
        <v>2964</v>
      </c>
      <c r="E607" s="16" t="s">
        <v>5503</v>
      </c>
    </row>
    <row r="608" spans="1:5" x14ac:dyDescent="0.3">
      <c r="A608" s="11" t="s">
        <v>617</v>
      </c>
      <c r="B608" s="12" t="s">
        <v>5504</v>
      </c>
      <c r="C608" s="12" t="s">
        <v>4402</v>
      </c>
      <c r="D608" s="12" t="s">
        <v>2965</v>
      </c>
      <c r="E608" s="13" t="s">
        <v>5505</v>
      </c>
    </row>
    <row r="609" spans="1:5" x14ac:dyDescent="0.3">
      <c r="A609" s="14" t="s">
        <v>618</v>
      </c>
      <c r="B609" s="15" t="s">
        <v>5506</v>
      </c>
      <c r="C609" s="15" t="s">
        <v>4402</v>
      </c>
      <c r="D609" s="15" t="s">
        <v>2966</v>
      </c>
      <c r="E609" s="16" t="s">
        <v>5507</v>
      </c>
    </row>
    <row r="610" spans="1:5" x14ac:dyDescent="0.3">
      <c r="A610" s="11" t="s">
        <v>619</v>
      </c>
      <c r="B610" s="12" t="s">
        <v>5508</v>
      </c>
      <c r="C610" s="12" t="s">
        <v>4402</v>
      </c>
      <c r="D610" s="12" t="s">
        <v>2967</v>
      </c>
      <c r="E610" s="13" t="s">
        <v>5509</v>
      </c>
    </row>
    <row r="611" spans="1:5" x14ac:dyDescent="0.3">
      <c r="A611" s="14" t="s">
        <v>620</v>
      </c>
      <c r="B611" s="15" t="s">
        <v>5510</v>
      </c>
      <c r="C611" s="15" t="s">
        <v>5300</v>
      </c>
      <c r="D611" s="15" t="s">
        <v>2968</v>
      </c>
      <c r="E611" s="16" t="s">
        <v>5511</v>
      </c>
    </row>
    <row r="612" spans="1:5" x14ac:dyDescent="0.3">
      <c r="A612" s="11" t="s">
        <v>621</v>
      </c>
      <c r="B612" s="12" t="s">
        <v>5512</v>
      </c>
      <c r="C612" s="12" t="s">
        <v>4402</v>
      </c>
      <c r="D612" s="12" t="s">
        <v>2969</v>
      </c>
      <c r="E612" s="13" t="s">
        <v>5513</v>
      </c>
    </row>
    <row r="613" spans="1:5" x14ac:dyDescent="0.3">
      <c r="A613" s="14" t="s">
        <v>622</v>
      </c>
      <c r="B613" s="15" t="s">
        <v>5514</v>
      </c>
      <c r="C613" s="15" t="s">
        <v>4399</v>
      </c>
      <c r="D613" s="15" t="s">
        <v>2970</v>
      </c>
      <c r="E613" s="16" t="s">
        <v>4894</v>
      </c>
    </row>
    <row r="614" spans="1:5" x14ac:dyDescent="0.3">
      <c r="A614" s="11" t="s">
        <v>623</v>
      </c>
      <c r="B614" s="12" t="s">
        <v>5515</v>
      </c>
      <c r="C614" s="12" t="s">
        <v>4399</v>
      </c>
      <c r="D614" s="12" t="s">
        <v>2971</v>
      </c>
      <c r="E614" s="13" t="s">
        <v>5516</v>
      </c>
    </row>
    <row r="615" spans="1:5" x14ac:dyDescent="0.3">
      <c r="A615" s="14" t="s">
        <v>624</v>
      </c>
      <c r="B615" s="15" t="s">
        <v>5517</v>
      </c>
      <c r="C615" s="15" t="s">
        <v>4402</v>
      </c>
      <c r="D615" s="15" t="s">
        <v>2972</v>
      </c>
      <c r="E615" s="16" t="s">
        <v>5518</v>
      </c>
    </row>
    <row r="616" spans="1:5" x14ac:dyDescent="0.3">
      <c r="A616" s="11" t="s">
        <v>625</v>
      </c>
      <c r="B616" s="12" t="s">
        <v>5519</v>
      </c>
      <c r="C616" s="12" t="s">
        <v>4399</v>
      </c>
      <c r="D616" s="12" t="s">
        <v>2973</v>
      </c>
      <c r="E616" s="13" t="s">
        <v>5520</v>
      </c>
    </row>
    <row r="617" spans="1:5" x14ac:dyDescent="0.3">
      <c r="A617" s="14" t="s">
        <v>626</v>
      </c>
      <c r="B617" s="15" t="s">
        <v>5521</v>
      </c>
      <c r="C617" s="15" t="s">
        <v>4399</v>
      </c>
      <c r="D617" s="15" t="s">
        <v>2462</v>
      </c>
      <c r="E617" s="16" t="s">
        <v>5522</v>
      </c>
    </row>
    <row r="618" spans="1:5" x14ac:dyDescent="0.3">
      <c r="A618" s="11" t="s">
        <v>627</v>
      </c>
      <c r="B618" s="12" t="s">
        <v>5523</v>
      </c>
      <c r="C618" s="12" t="s">
        <v>5300</v>
      </c>
      <c r="D618" s="12" t="s">
        <v>2667</v>
      </c>
      <c r="E618" s="13" t="s">
        <v>4763</v>
      </c>
    </row>
    <row r="619" spans="1:5" x14ac:dyDescent="0.3">
      <c r="A619" s="14" t="s">
        <v>628</v>
      </c>
      <c r="B619" s="15" t="s">
        <v>5524</v>
      </c>
      <c r="C619" s="15" t="s">
        <v>4399</v>
      </c>
      <c r="D619" s="15" t="s">
        <v>2974</v>
      </c>
      <c r="E619" s="16" t="s">
        <v>4757</v>
      </c>
    </row>
    <row r="620" spans="1:5" x14ac:dyDescent="0.3">
      <c r="A620" s="11" t="s">
        <v>629</v>
      </c>
      <c r="B620" s="12" t="s">
        <v>5525</v>
      </c>
      <c r="C620" s="12" t="s">
        <v>4399</v>
      </c>
      <c r="D620" s="12" t="s">
        <v>2975</v>
      </c>
      <c r="E620" s="13" t="s">
        <v>4854</v>
      </c>
    </row>
    <row r="621" spans="1:5" x14ac:dyDescent="0.3">
      <c r="A621" s="14" t="s">
        <v>630</v>
      </c>
      <c r="B621" s="15" t="s">
        <v>5526</v>
      </c>
      <c r="C621" s="15" t="s">
        <v>4399</v>
      </c>
      <c r="D621" s="15" t="s">
        <v>2976</v>
      </c>
      <c r="E621" s="16" t="s">
        <v>5527</v>
      </c>
    </row>
    <row r="622" spans="1:5" x14ac:dyDescent="0.3">
      <c r="A622" s="11" t="s">
        <v>631</v>
      </c>
      <c r="B622" s="12" t="s">
        <v>5528</v>
      </c>
      <c r="C622" s="12" t="s">
        <v>5300</v>
      </c>
      <c r="D622" s="12" t="s">
        <v>2977</v>
      </c>
      <c r="E622" s="13" t="s">
        <v>5529</v>
      </c>
    </row>
    <row r="623" spans="1:5" x14ac:dyDescent="0.3">
      <c r="A623" s="14" t="s">
        <v>632</v>
      </c>
      <c r="B623" s="15" t="s">
        <v>5530</v>
      </c>
      <c r="C623" s="15" t="s">
        <v>4402</v>
      </c>
      <c r="D623" s="15" t="s">
        <v>2978</v>
      </c>
      <c r="E623" s="16" t="s">
        <v>5531</v>
      </c>
    </row>
    <row r="624" spans="1:5" x14ac:dyDescent="0.3">
      <c r="A624" s="11" t="s">
        <v>633</v>
      </c>
      <c r="B624" s="12" t="s">
        <v>5532</v>
      </c>
      <c r="C624" s="12" t="s">
        <v>4399</v>
      </c>
      <c r="D624" s="12" t="s">
        <v>2979</v>
      </c>
      <c r="E624" s="13" t="s">
        <v>5533</v>
      </c>
    </row>
    <row r="625" spans="1:5" x14ac:dyDescent="0.3">
      <c r="A625" s="14" t="s">
        <v>634</v>
      </c>
      <c r="B625" s="15" t="s">
        <v>5534</v>
      </c>
      <c r="C625" s="15" t="s">
        <v>4402</v>
      </c>
      <c r="D625" s="15" t="s">
        <v>2980</v>
      </c>
      <c r="E625" s="16" t="s">
        <v>5535</v>
      </c>
    </row>
    <row r="626" spans="1:5" x14ac:dyDescent="0.3">
      <c r="A626" s="11" t="s">
        <v>635</v>
      </c>
      <c r="B626" s="12" t="s">
        <v>5536</v>
      </c>
      <c r="C626" s="12" t="s">
        <v>4402</v>
      </c>
      <c r="D626" s="12" t="s">
        <v>2981</v>
      </c>
      <c r="E626" s="13" t="s">
        <v>5537</v>
      </c>
    </row>
    <row r="627" spans="1:5" x14ac:dyDescent="0.3">
      <c r="A627" s="14" t="s">
        <v>636</v>
      </c>
      <c r="B627" s="15" t="s">
        <v>5538</v>
      </c>
      <c r="C627" s="15" t="s">
        <v>4402</v>
      </c>
      <c r="D627" s="15" t="s">
        <v>2982</v>
      </c>
      <c r="E627" s="16" t="s">
        <v>5539</v>
      </c>
    </row>
    <row r="628" spans="1:5" x14ac:dyDescent="0.3">
      <c r="A628" s="11" t="s">
        <v>637</v>
      </c>
      <c r="B628" s="12" t="s">
        <v>5540</v>
      </c>
      <c r="C628" s="12" t="s">
        <v>4402</v>
      </c>
      <c r="D628" s="12" t="s">
        <v>2983</v>
      </c>
      <c r="E628" s="13" t="s">
        <v>5541</v>
      </c>
    </row>
    <row r="629" spans="1:5" x14ac:dyDescent="0.3">
      <c r="A629" s="14" t="s">
        <v>638</v>
      </c>
      <c r="B629" s="15" t="s">
        <v>5542</v>
      </c>
      <c r="C629" s="15" t="s">
        <v>5300</v>
      </c>
      <c r="D629" s="15" t="s">
        <v>2984</v>
      </c>
      <c r="E629" s="16" t="s">
        <v>5543</v>
      </c>
    </row>
    <row r="630" spans="1:5" x14ac:dyDescent="0.3">
      <c r="A630" s="11" t="s">
        <v>639</v>
      </c>
      <c r="B630" s="12" t="s">
        <v>5544</v>
      </c>
      <c r="C630" s="12" t="s">
        <v>4402</v>
      </c>
      <c r="D630" s="12" t="s">
        <v>2985</v>
      </c>
      <c r="E630" s="13" t="s">
        <v>5545</v>
      </c>
    </row>
    <row r="631" spans="1:5" x14ac:dyDescent="0.3">
      <c r="A631" s="14" t="s">
        <v>640</v>
      </c>
      <c r="B631" s="15" t="s">
        <v>5546</v>
      </c>
      <c r="C631" s="15" t="s">
        <v>4399</v>
      </c>
      <c r="D631" s="15" t="s">
        <v>2657</v>
      </c>
      <c r="E631" s="16" t="s">
        <v>5547</v>
      </c>
    </row>
    <row r="632" spans="1:5" x14ac:dyDescent="0.3">
      <c r="A632" s="11" t="s">
        <v>641</v>
      </c>
      <c r="B632" s="12" t="s">
        <v>5548</v>
      </c>
      <c r="C632" s="12" t="s">
        <v>5300</v>
      </c>
      <c r="D632" s="12" t="s">
        <v>2986</v>
      </c>
      <c r="E632" s="13" t="s">
        <v>5549</v>
      </c>
    </row>
    <row r="633" spans="1:5" x14ac:dyDescent="0.3">
      <c r="A633" s="14" t="s">
        <v>642</v>
      </c>
      <c r="B633" s="15" t="s">
        <v>5550</v>
      </c>
      <c r="C633" s="15" t="s">
        <v>4402</v>
      </c>
      <c r="D633" s="15" t="s">
        <v>2987</v>
      </c>
      <c r="E633" s="16" t="s">
        <v>4824</v>
      </c>
    </row>
    <row r="634" spans="1:5" x14ac:dyDescent="0.3">
      <c r="A634" s="11" t="s">
        <v>643</v>
      </c>
      <c r="B634" s="12" t="s">
        <v>5551</v>
      </c>
      <c r="C634" s="12" t="s">
        <v>4402</v>
      </c>
      <c r="D634" s="12" t="s">
        <v>2988</v>
      </c>
      <c r="E634" s="13" t="s">
        <v>5169</v>
      </c>
    </row>
    <row r="635" spans="1:5" x14ac:dyDescent="0.3">
      <c r="A635" s="14" t="s">
        <v>644</v>
      </c>
      <c r="B635" s="15" t="s">
        <v>5552</v>
      </c>
      <c r="C635" s="15" t="s">
        <v>5300</v>
      </c>
      <c r="D635" s="15" t="s">
        <v>2989</v>
      </c>
      <c r="E635" s="16" t="s">
        <v>5553</v>
      </c>
    </row>
    <row r="636" spans="1:5" x14ac:dyDescent="0.3">
      <c r="A636" s="11" t="s">
        <v>645</v>
      </c>
      <c r="B636" s="12" t="s">
        <v>5554</v>
      </c>
      <c r="C636" s="12" t="s">
        <v>4402</v>
      </c>
      <c r="D636" s="12" t="s">
        <v>2712</v>
      </c>
      <c r="E636" s="13" t="s">
        <v>5555</v>
      </c>
    </row>
    <row r="637" spans="1:5" x14ac:dyDescent="0.3">
      <c r="A637" s="14" t="s">
        <v>646</v>
      </c>
      <c r="B637" s="15" t="s">
        <v>5556</v>
      </c>
      <c r="C637" s="15" t="s">
        <v>5300</v>
      </c>
      <c r="D637" s="15" t="s">
        <v>2990</v>
      </c>
      <c r="E637" s="16" t="s">
        <v>5557</v>
      </c>
    </row>
    <row r="638" spans="1:5" x14ac:dyDescent="0.3">
      <c r="A638" s="11" t="s">
        <v>647</v>
      </c>
      <c r="B638" s="12" t="s">
        <v>5558</v>
      </c>
      <c r="C638" s="12" t="s">
        <v>4399</v>
      </c>
      <c r="D638" s="12" t="s">
        <v>2991</v>
      </c>
      <c r="E638" s="13" t="s">
        <v>4870</v>
      </c>
    </row>
    <row r="639" spans="1:5" x14ac:dyDescent="0.3">
      <c r="A639" s="14" t="s">
        <v>648</v>
      </c>
      <c r="B639" s="15" t="s">
        <v>5559</v>
      </c>
      <c r="C639" s="15" t="s">
        <v>4402</v>
      </c>
      <c r="D639" s="15" t="s">
        <v>2992</v>
      </c>
      <c r="E639" s="16" t="s">
        <v>4638</v>
      </c>
    </row>
    <row r="640" spans="1:5" x14ac:dyDescent="0.3">
      <c r="A640" s="11" t="s">
        <v>649</v>
      </c>
      <c r="B640" s="12" t="s">
        <v>5560</v>
      </c>
      <c r="C640" s="12" t="s">
        <v>4399</v>
      </c>
      <c r="D640" s="12" t="s">
        <v>2993</v>
      </c>
      <c r="E640" s="13" t="s">
        <v>5561</v>
      </c>
    </row>
    <row r="641" spans="1:5" x14ac:dyDescent="0.3">
      <c r="A641" s="14" t="s">
        <v>650</v>
      </c>
      <c r="B641" s="15" t="s">
        <v>5562</v>
      </c>
      <c r="C641" s="15" t="s">
        <v>5300</v>
      </c>
      <c r="D641" s="15" t="s">
        <v>2396</v>
      </c>
      <c r="E641" s="16" t="s">
        <v>5563</v>
      </c>
    </row>
    <row r="642" spans="1:5" x14ac:dyDescent="0.3">
      <c r="A642" s="11" t="s">
        <v>651</v>
      </c>
      <c r="B642" s="12" t="s">
        <v>5564</v>
      </c>
      <c r="C642" s="12" t="s">
        <v>4402</v>
      </c>
      <c r="D642" s="12" t="s">
        <v>2994</v>
      </c>
      <c r="E642" s="13" t="s">
        <v>5565</v>
      </c>
    </row>
    <row r="643" spans="1:5" x14ac:dyDescent="0.3">
      <c r="A643" s="14" t="s">
        <v>652</v>
      </c>
      <c r="B643" s="15" t="s">
        <v>5566</v>
      </c>
      <c r="C643" s="15" t="s">
        <v>4399</v>
      </c>
      <c r="D643" s="15" t="s">
        <v>2456</v>
      </c>
      <c r="E643" s="16" t="s">
        <v>5567</v>
      </c>
    </row>
    <row r="644" spans="1:5" x14ac:dyDescent="0.3">
      <c r="A644" s="11" t="s">
        <v>653</v>
      </c>
      <c r="B644" s="12" t="s">
        <v>5568</v>
      </c>
      <c r="C644" s="12" t="s">
        <v>4402</v>
      </c>
      <c r="D644" s="12" t="s">
        <v>2995</v>
      </c>
      <c r="E644" s="13" t="s">
        <v>4413</v>
      </c>
    </row>
    <row r="645" spans="1:5" x14ac:dyDescent="0.3">
      <c r="A645" s="14" t="s">
        <v>654</v>
      </c>
      <c r="B645" s="15" t="s">
        <v>5569</v>
      </c>
      <c r="C645" s="15" t="s">
        <v>4402</v>
      </c>
      <c r="D645" s="15" t="s">
        <v>2996</v>
      </c>
      <c r="E645" s="16" t="s">
        <v>5570</v>
      </c>
    </row>
    <row r="646" spans="1:5" x14ac:dyDescent="0.3">
      <c r="A646" s="11" t="s">
        <v>655</v>
      </c>
      <c r="B646" s="12" t="s">
        <v>5571</v>
      </c>
      <c r="C646" s="12" t="s">
        <v>4399</v>
      </c>
      <c r="D646" s="12" t="s">
        <v>2997</v>
      </c>
      <c r="E646" s="13" t="s">
        <v>5145</v>
      </c>
    </row>
    <row r="647" spans="1:5" x14ac:dyDescent="0.3">
      <c r="A647" s="14" t="s">
        <v>656</v>
      </c>
      <c r="B647" s="15" t="s">
        <v>5572</v>
      </c>
      <c r="C647" s="15" t="s">
        <v>4399</v>
      </c>
      <c r="D647" s="15" t="s">
        <v>2998</v>
      </c>
      <c r="E647" s="16" t="s">
        <v>5573</v>
      </c>
    </row>
    <row r="648" spans="1:5" x14ac:dyDescent="0.3">
      <c r="A648" s="11" t="s">
        <v>657</v>
      </c>
      <c r="B648" s="12" t="s">
        <v>5574</v>
      </c>
      <c r="C648" s="12" t="s">
        <v>4399</v>
      </c>
      <c r="D648" s="12" t="s">
        <v>2999</v>
      </c>
      <c r="E648" s="13" t="s">
        <v>5575</v>
      </c>
    </row>
    <row r="649" spans="1:5" x14ac:dyDescent="0.3">
      <c r="A649" s="14" t="s">
        <v>658</v>
      </c>
      <c r="B649" s="15" t="s">
        <v>5576</v>
      </c>
      <c r="C649" s="15" t="s">
        <v>4402</v>
      </c>
      <c r="D649" s="15" t="s">
        <v>3000</v>
      </c>
      <c r="E649" s="16" t="s">
        <v>5577</v>
      </c>
    </row>
    <row r="650" spans="1:5" x14ac:dyDescent="0.3">
      <c r="A650" s="11" t="s">
        <v>659</v>
      </c>
      <c r="B650" s="12" t="s">
        <v>5578</v>
      </c>
      <c r="C650" s="12" t="s">
        <v>4402</v>
      </c>
      <c r="D650" s="12" t="s">
        <v>3001</v>
      </c>
      <c r="E650" s="13" t="s">
        <v>5147</v>
      </c>
    </row>
    <row r="651" spans="1:5" x14ac:dyDescent="0.3">
      <c r="A651" s="14" t="s">
        <v>660</v>
      </c>
      <c r="B651" s="15" t="s">
        <v>5579</v>
      </c>
      <c r="C651" s="15" t="s">
        <v>4399</v>
      </c>
      <c r="D651" s="15" t="s">
        <v>3002</v>
      </c>
      <c r="E651" s="16" t="s">
        <v>5580</v>
      </c>
    </row>
    <row r="652" spans="1:5" x14ac:dyDescent="0.3">
      <c r="A652" s="11" t="s">
        <v>661</v>
      </c>
      <c r="B652" s="12" t="s">
        <v>5581</v>
      </c>
      <c r="C652" s="12" t="s">
        <v>4402</v>
      </c>
      <c r="D652" s="12" t="s">
        <v>3003</v>
      </c>
      <c r="E652" s="13" t="s">
        <v>4423</v>
      </c>
    </row>
    <row r="653" spans="1:5" x14ac:dyDescent="0.3">
      <c r="A653" s="14" t="s">
        <v>662</v>
      </c>
      <c r="B653" s="15" t="s">
        <v>5582</v>
      </c>
      <c r="C653" s="15" t="s">
        <v>4399</v>
      </c>
      <c r="D653" s="15" t="s">
        <v>3004</v>
      </c>
      <c r="E653" s="16" t="s">
        <v>5583</v>
      </c>
    </row>
    <row r="654" spans="1:5" x14ac:dyDescent="0.3">
      <c r="A654" s="11" t="s">
        <v>663</v>
      </c>
      <c r="B654" s="12" t="s">
        <v>5584</v>
      </c>
      <c r="C654" s="12" t="s">
        <v>4402</v>
      </c>
      <c r="D654" s="12" t="s">
        <v>3005</v>
      </c>
      <c r="E654" s="13" t="s">
        <v>5585</v>
      </c>
    </row>
    <row r="655" spans="1:5" x14ac:dyDescent="0.3">
      <c r="A655" s="14" t="s">
        <v>664</v>
      </c>
      <c r="B655" s="15" t="s">
        <v>5586</v>
      </c>
      <c r="C655" s="15" t="s">
        <v>4402</v>
      </c>
      <c r="D655" s="15" t="s">
        <v>3006</v>
      </c>
      <c r="E655" s="16" t="s">
        <v>4585</v>
      </c>
    </row>
    <row r="656" spans="1:5" x14ac:dyDescent="0.3">
      <c r="A656" s="11" t="s">
        <v>665</v>
      </c>
      <c r="B656" s="12" t="s">
        <v>5587</v>
      </c>
      <c r="C656" s="12" t="s">
        <v>4402</v>
      </c>
      <c r="D656" s="12" t="s">
        <v>3007</v>
      </c>
      <c r="E656" s="13" t="s">
        <v>5588</v>
      </c>
    </row>
    <row r="657" spans="1:5" x14ac:dyDescent="0.3">
      <c r="A657" s="14" t="s">
        <v>666</v>
      </c>
      <c r="B657" s="15" t="s">
        <v>5589</v>
      </c>
      <c r="C657" s="15" t="s">
        <v>4402</v>
      </c>
      <c r="D657" s="15" t="s">
        <v>3008</v>
      </c>
      <c r="E657" s="16" t="s">
        <v>5590</v>
      </c>
    </row>
    <row r="658" spans="1:5" x14ac:dyDescent="0.3">
      <c r="A658" s="11" t="s">
        <v>667</v>
      </c>
      <c r="B658" s="12" t="s">
        <v>5591</v>
      </c>
      <c r="C658" s="12" t="s">
        <v>4399</v>
      </c>
      <c r="D658" s="12" t="s">
        <v>3009</v>
      </c>
      <c r="E658" s="13" t="s">
        <v>5592</v>
      </c>
    </row>
    <row r="659" spans="1:5" x14ac:dyDescent="0.3">
      <c r="A659" s="14" t="s">
        <v>668</v>
      </c>
      <c r="B659" s="15" t="s">
        <v>5593</v>
      </c>
      <c r="C659" s="15" t="s">
        <v>4399</v>
      </c>
      <c r="D659" s="15" t="s">
        <v>3010</v>
      </c>
      <c r="E659" s="16" t="s">
        <v>5594</v>
      </c>
    </row>
    <row r="660" spans="1:5" x14ac:dyDescent="0.3">
      <c r="A660" s="11" t="s">
        <v>669</v>
      </c>
      <c r="B660" s="12" t="s">
        <v>5595</v>
      </c>
      <c r="C660" s="12" t="s">
        <v>4399</v>
      </c>
      <c r="D660" s="12" t="s">
        <v>3011</v>
      </c>
      <c r="E660" s="13" t="s">
        <v>5596</v>
      </c>
    </row>
    <row r="661" spans="1:5" x14ac:dyDescent="0.3">
      <c r="A661" s="14" t="s">
        <v>670</v>
      </c>
      <c r="B661" s="15" t="s">
        <v>5597</v>
      </c>
      <c r="C661" s="15" t="s">
        <v>4399</v>
      </c>
      <c r="D661" s="15" t="s">
        <v>3012</v>
      </c>
      <c r="E661" s="16" t="s">
        <v>5598</v>
      </c>
    </row>
    <row r="662" spans="1:5" x14ac:dyDescent="0.3">
      <c r="A662" s="11" t="s">
        <v>671</v>
      </c>
      <c r="B662" s="12" t="s">
        <v>5599</v>
      </c>
      <c r="C662" s="12" t="s">
        <v>4402</v>
      </c>
      <c r="D662" s="12" t="s">
        <v>3013</v>
      </c>
      <c r="E662" s="13" t="s">
        <v>5600</v>
      </c>
    </row>
    <row r="663" spans="1:5" x14ac:dyDescent="0.3">
      <c r="A663" s="14" t="s">
        <v>672</v>
      </c>
      <c r="B663" s="15" t="s">
        <v>5601</v>
      </c>
      <c r="C663" s="15" t="s">
        <v>4402</v>
      </c>
      <c r="D663" s="15" t="s">
        <v>3014</v>
      </c>
      <c r="E663" s="16" t="s">
        <v>5602</v>
      </c>
    </row>
    <row r="664" spans="1:5" x14ac:dyDescent="0.3">
      <c r="A664" s="11" t="s">
        <v>673</v>
      </c>
      <c r="B664" s="12" t="s">
        <v>5603</v>
      </c>
      <c r="C664" s="12" t="s">
        <v>4402</v>
      </c>
      <c r="D664" s="12" t="s">
        <v>3015</v>
      </c>
      <c r="E664" s="13" t="s">
        <v>5604</v>
      </c>
    </row>
    <row r="665" spans="1:5" x14ac:dyDescent="0.3">
      <c r="A665" s="14" t="s">
        <v>674</v>
      </c>
      <c r="B665" s="15" t="s">
        <v>5605</v>
      </c>
      <c r="C665" s="15" t="s">
        <v>4399</v>
      </c>
      <c r="D665" s="15" t="s">
        <v>3016</v>
      </c>
      <c r="E665" s="16" t="s">
        <v>5606</v>
      </c>
    </row>
    <row r="666" spans="1:5" x14ac:dyDescent="0.3">
      <c r="A666" s="11" t="s">
        <v>675</v>
      </c>
      <c r="B666" s="12" t="s">
        <v>5607</v>
      </c>
      <c r="C666" s="12" t="s">
        <v>4399</v>
      </c>
      <c r="D666" s="12" t="s">
        <v>3017</v>
      </c>
      <c r="E666" s="13" t="s">
        <v>5608</v>
      </c>
    </row>
    <row r="667" spans="1:5" x14ac:dyDescent="0.3">
      <c r="A667" s="14" t="s">
        <v>676</v>
      </c>
      <c r="B667" s="15" t="s">
        <v>5609</v>
      </c>
      <c r="C667" s="15" t="s">
        <v>4402</v>
      </c>
      <c r="D667" s="15" t="s">
        <v>3018</v>
      </c>
      <c r="E667" s="16" t="s">
        <v>5610</v>
      </c>
    </row>
    <row r="668" spans="1:5" x14ac:dyDescent="0.3">
      <c r="A668" s="11" t="s">
        <v>677</v>
      </c>
      <c r="B668" s="12" t="s">
        <v>5611</v>
      </c>
      <c r="C668" s="12" t="s">
        <v>5300</v>
      </c>
      <c r="D668" s="12" t="s">
        <v>3019</v>
      </c>
      <c r="E668" s="13" t="s">
        <v>5422</v>
      </c>
    </row>
    <row r="669" spans="1:5" x14ac:dyDescent="0.3">
      <c r="A669" s="14" t="s">
        <v>678</v>
      </c>
      <c r="B669" s="15" t="s">
        <v>5612</v>
      </c>
      <c r="C669" s="15" t="s">
        <v>5300</v>
      </c>
      <c r="D669" s="15" t="s">
        <v>3020</v>
      </c>
      <c r="E669" s="16" t="s">
        <v>5613</v>
      </c>
    </row>
    <row r="670" spans="1:5" x14ac:dyDescent="0.3">
      <c r="A670" s="11" t="s">
        <v>679</v>
      </c>
      <c r="B670" s="12" t="s">
        <v>5614</v>
      </c>
      <c r="C670" s="12" t="s">
        <v>4402</v>
      </c>
      <c r="D670" s="12" t="s">
        <v>3021</v>
      </c>
      <c r="E670" s="13" t="s">
        <v>4755</v>
      </c>
    </row>
    <row r="671" spans="1:5" x14ac:dyDescent="0.3">
      <c r="A671" s="14" t="s">
        <v>680</v>
      </c>
      <c r="B671" s="15" t="s">
        <v>5615</v>
      </c>
      <c r="C671" s="15" t="s">
        <v>5300</v>
      </c>
      <c r="D671" s="15" t="s">
        <v>2744</v>
      </c>
      <c r="E671" s="16" t="s">
        <v>4555</v>
      </c>
    </row>
    <row r="672" spans="1:5" x14ac:dyDescent="0.3">
      <c r="A672" s="11" t="s">
        <v>681</v>
      </c>
      <c r="B672" s="12" t="s">
        <v>5616</v>
      </c>
      <c r="C672" s="12" t="s">
        <v>4402</v>
      </c>
      <c r="D672" s="12" t="s">
        <v>3022</v>
      </c>
      <c r="E672" s="13" t="s">
        <v>5617</v>
      </c>
    </row>
    <row r="673" spans="1:5" x14ac:dyDescent="0.3">
      <c r="A673" s="14" t="s">
        <v>682</v>
      </c>
      <c r="B673" s="15" t="s">
        <v>5618</v>
      </c>
      <c r="C673" s="15" t="s">
        <v>4399</v>
      </c>
      <c r="D673" s="15" t="s">
        <v>3023</v>
      </c>
      <c r="E673" s="16" t="s">
        <v>5619</v>
      </c>
    </row>
    <row r="674" spans="1:5" x14ac:dyDescent="0.3">
      <c r="A674" s="11" t="s">
        <v>683</v>
      </c>
      <c r="B674" s="12" t="s">
        <v>5620</v>
      </c>
      <c r="C674" s="12" t="s">
        <v>4399</v>
      </c>
      <c r="D674" s="12" t="s">
        <v>3024</v>
      </c>
      <c r="E674" s="13" t="s">
        <v>5621</v>
      </c>
    </row>
    <row r="675" spans="1:5" x14ac:dyDescent="0.3">
      <c r="A675" s="14" t="s">
        <v>684</v>
      </c>
      <c r="B675" s="15" t="s">
        <v>5622</v>
      </c>
      <c r="C675" s="15" t="s">
        <v>4399</v>
      </c>
      <c r="D675" s="15" t="s">
        <v>3025</v>
      </c>
      <c r="E675" s="16" t="s">
        <v>5623</v>
      </c>
    </row>
    <row r="676" spans="1:5" x14ac:dyDescent="0.3">
      <c r="A676" s="11" t="s">
        <v>685</v>
      </c>
      <c r="B676" s="12" t="s">
        <v>5624</v>
      </c>
      <c r="C676" s="12" t="s">
        <v>4399</v>
      </c>
      <c r="D676" s="12" t="s">
        <v>3026</v>
      </c>
      <c r="E676" s="13" t="s">
        <v>5625</v>
      </c>
    </row>
    <row r="677" spans="1:5" x14ac:dyDescent="0.3">
      <c r="A677" s="14" t="s">
        <v>686</v>
      </c>
      <c r="B677" s="15" t="s">
        <v>5626</v>
      </c>
      <c r="C677" s="15" t="s">
        <v>4399</v>
      </c>
      <c r="D677" s="15" t="s">
        <v>3027</v>
      </c>
      <c r="E677" s="16" t="s">
        <v>5627</v>
      </c>
    </row>
    <row r="678" spans="1:5" x14ac:dyDescent="0.3">
      <c r="A678" s="11" t="s">
        <v>687</v>
      </c>
      <c r="B678" s="12" t="s">
        <v>5628</v>
      </c>
      <c r="C678" s="12" t="s">
        <v>5300</v>
      </c>
      <c r="D678" s="12" t="s">
        <v>3028</v>
      </c>
      <c r="E678" s="13" t="s">
        <v>5629</v>
      </c>
    </row>
    <row r="679" spans="1:5" x14ac:dyDescent="0.3">
      <c r="A679" s="14" t="s">
        <v>688</v>
      </c>
      <c r="B679" s="15" t="s">
        <v>5630</v>
      </c>
      <c r="C679" s="15" t="s">
        <v>4399</v>
      </c>
      <c r="D679" s="15" t="s">
        <v>3029</v>
      </c>
      <c r="E679" s="16" t="s">
        <v>5631</v>
      </c>
    </row>
    <row r="680" spans="1:5" x14ac:dyDescent="0.3">
      <c r="A680" s="11" t="s">
        <v>689</v>
      </c>
      <c r="B680" s="12" t="s">
        <v>5632</v>
      </c>
      <c r="C680" s="12" t="s">
        <v>4402</v>
      </c>
      <c r="D680" s="12" t="s">
        <v>3030</v>
      </c>
      <c r="E680" s="13" t="s">
        <v>5633</v>
      </c>
    </row>
    <row r="681" spans="1:5" x14ac:dyDescent="0.3">
      <c r="A681" s="14" t="s">
        <v>690</v>
      </c>
      <c r="B681" s="15" t="s">
        <v>5634</v>
      </c>
      <c r="C681" s="15" t="s">
        <v>4402</v>
      </c>
      <c r="D681" s="15" t="s">
        <v>3031</v>
      </c>
      <c r="E681" s="16" t="s">
        <v>5142</v>
      </c>
    </row>
    <row r="682" spans="1:5" x14ac:dyDescent="0.3">
      <c r="A682" s="11" t="s">
        <v>691</v>
      </c>
      <c r="B682" s="12" t="s">
        <v>5635</v>
      </c>
      <c r="C682" s="12" t="s">
        <v>4399</v>
      </c>
      <c r="D682" s="12" t="s">
        <v>3032</v>
      </c>
      <c r="E682" s="13" t="s">
        <v>5636</v>
      </c>
    </row>
    <row r="683" spans="1:5" x14ac:dyDescent="0.3">
      <c r="A683" s="14" t="s">
        <v>692</v>
      </c>
      <c r="B683" s="15" t="s">
        <v>5637</v>
      </c>
      <c r="C683" s="15" t="s">
        <v>5300</v>
      </c>
      <c r="D683" s="15" t="s">
        <v>3033</v>
      </c>
      <c r="E683" s="16" t="s">
        <v>5638</v>
      </c>
    </row>
    <row r="684" spans="1:5" x14ac:dyDescent="0.3">
      <c r="A684" s="11" t="s">
        <v>693</v>
      </c>
      <c r="B684" s="12" t="s">
        <v>5639</v>
      </c>
      <c r="C684" s="12" t="s">
        <v>4399</v>
      </c>
      <c r="D684" s="12" t="s">
        <v>3034</v>
      </c>
      <c r="E684" s="13" t="s">
        <v>4589</v>
      </c>
    </row>
    <row r="685" spans="1:5" x14ac:dyDescent="0.3">
      <c r="A685" s="14" t="s">
        <v>694</v>
      </c>
      <c r="B685" s="15" t="s">
        <v>5640</v>
      </c>
      <c r="C685" s="15" t="s">
        <v>4399</v>
      </c>
      <c r="D685" s="15" t="s">
        <v>3035</v>
      </c>
      <c r="E685" s="16" t="s">
        <v>5641</v>
      </c>
    </row>
    <row r="686" spans="1:5" x14ac:dyDescent="0.3">
      <c r="A686" s="11" t="s">
        <v>695</v>
      </c>
      <c r="B686" s="12" t="s">
        <v>5642</v>
      </c>
      <c r="C686" s="12" t="s">
        <v>4402</v>
      </c>
      <c r="D686" s="12" t="s">
        <v>3036</v>
      </c>
      <c r="E686" s="13" t="s">
        <v>5643</v>
      </c>
    </row>
    <row r="687" spans="1:5" x14ac:dyDescent="0.3">
      <c r="A687" s="14" t="s">
        <v>696</v>
      </c>
      <c r="B687" s="15" t="s">
        <v>5644</v>
      </c>
      <c r="C687" s="15" t="s">
        <v>4402</v>
      </c>
      <c r="D687" s="15" t="s">
        <v>3037</v>
      </c>
      <c r="E687" s="16" t="s">
        <v>5645</v>
      </c>
    </row>
    <row r="688" spans="1:5" x14ac:dyDescent="0.3">
      <c r="A688" s="11" t="s">
        <v>697</v>
      </c>
      <c r="B688" s="12" t="s">
        <v>5646</v>
      </c>
      <c r="C688" s="12" t="s">
        <v>4399</v>
      </c>
      <c r="D688" s="12" t="s">
        <v>3038</v>
      </c>
      <c r="E688" s="13" t="s">
        <v>5647</v>
      </c>
    </row>
    <row r="689" spans="1:5" x14ac:dyDescent="0.3">
      <c r="A689" s="14" t="s">
        <v>698</v>
      </c>
      <c r="B689" s="15" t="s">
        <v>5648</v>
      </c>
      <c r="C689" s="15" t="s">
        <v>4399</v>
      </c>
      <c r="D689" s="15" t="s">
        <v>3039</v>
      </c>
      <c r="E689" s="16" t="s">
        <v>5649</v>
      </c>
    </row>
    <row r="690" spans="1:5" x14ac:dyDescent="0.3">
      <c r="A690" s="11" t="s">
        <v>699</v>
      </c>
      <c r="B690" s="12" t="s">
        <v>5650</v>
      </c>
      <c r="C690" s="12" t="s">
        <v>4399</v>
      </c>
      <c r="D690" s="12" t="s">
        <v>3040</v>
      </c>
      <c r="E690" s="13" t="s">
        <v>5651</v>
      </c>
    </row>
    <row r="691" spans="1:5" x14ac:dyDescent="0.3">
      <c r="A691" s="14" t="s">
        <v>700</v>
      </c>
      <c r="B691" s="15" t="s">
        <v>5652</v>
      </c>
      <c r="C691" s="15" t="s">
        <v>4399</v>
      </c>
      <c r="D691" s="15" t="s">
        <v>3041</v>
      </c>
      <c r="E691" s="16" t="s">
        <v>5653</v>
      </c>
    </row>
    <row r="692" spans="1:5" x14ac:dyDescent="0.3">
      <c r="A692" s="11" t="s">
        <v>701</v>
      </c>
      <c r="B692" s="12" t="s">
        <v>5654</v>
      </c>
      <c r="C692" s="12" t="s">
        <v>4399</v>
      </c>
      <c r="D692" s="12" t="s">
        <v>3042</v>
      </c>
      <c r="E692" s="13" t="s">
        <v>5655</v>
      </c>
    </row>
    <row r="693" spans="1:5" x14ac:dyDescent="0.3">
      <c r="A693" s="14" t="s">
        <v>702</v>
      </c>
      <c r="B693" s="15" t="s">
        <v>5656</v>
      </c>
      <c r="C693" s="15" t="s">
        <v>4402</v>
      </c>
      <c r="D693" s="15" t="s">
        <v>3043</v>
      </c>
      <c r="E693" s="16" t="s">
        <v>5657</v>
      </c>
    </row>
    <row r="694" spans="1:5" x14ac:dyDescent="0.3">
      <c r="A694" s="11" t="s">
        <v>703</v>
      </c>
      <c r="B694" s="12" t="s">
        <v>5658</v>
      </c>
      <c r="C694" s="12" t="s">
        <v>5300</v>
      </c>
      <c r="D694" s="12" t="s">
        <v>3044</v>
      </c>
      <c r="E694" s="13" t="s">
        <v>5659</v>
      </c>
    </row>
    <row r="695" spans="1:5" x14ac:dyDescent="0.3">
      <c r="A695" s="14" t="s">
        <v>704</v>
      </c>
      <c r="B695" s="15" t="s">
        <v>5660</v>
      </c>
      <c r="C695" s="15" t="s">
        <v>4399</v>
      </c>
      <c r="D695" s="15" t="s">
        <v>3045</v>
      </c>
      <c r="E695" s="16" t="s">
        <v>5661</v>
      </c>
    </row>
    <row r="696" spans="1:5" x14ac:dyDescent="0.3">
      <c r="A696" s="11" t="s">
        <v>705</v>
      </c>
      <c r="B696" s="12" t="s">
        <v>5662</v>
      </c>
      <c r="C696" s="12" t="s">
        <v>4402</v>
      </c>
      <c r="D696" s="12" t="s">
        <v>3046</v>
      </c>
      <c r="E696" s="13" t="s">
        <v>5663</v>
      </c>
    </row>
    <row r="697" spans="1:5" x14ac:dyDescent="0.3">
      <c r="A697" s="14" t="s">
        <v>706</v>
      </c>
      <c r="B697" s="15" t="s">
        <v>5664</v>
      </c>
      <c r="C697" s="15" t="s">
        <v>4402</v>
      </c>
      <c r="D697" s="15" t="s">
        <v>3047</v>
      </c>
      <c r="E697" s="16" t="s">
        <v>5665</v>
      </c>
    </row>
    <row r="698" spans="1:5" x14ac:dyDescent="0.3">
      <c r="A698" s="11" t="s">
        <v>707</v>
      </c>
      <c r="B698" s="12" t="s">
        <v>5666</v>
      </c>
      <c r="C698" s="12" t="s">
        <v>4402</v>
      </c>
      <c r="D698" s="12" t="s">
        <v>3048</v>
      </c>
      <c r="E698" s="13" t="s">
        <v>5667</v>
      </c>
    </row>
    <row r="699" spans="1:5" x14ac:dyDescent="0.3">
      <c r="A699" s="14" t="s">
        <v>708</v>
      </c>
      <c r="B699" s="15" t="s">
        <v>5668</v>
      </c>
      <c r="C699" s="15" t="s">
        <v>4399</v>
      </c>
      <c r="D699" s="15" t="s">
        <v>3049</v>
      </c>
      <c r="E699" s="16" t="s">
        <v>4561</v>
      </c>
    </row>
    <row r="700" spans="1:5" x14ac:dyDescent="0.3">
      <c r="A700" s="11" t="s">
        <v>709</v>
      </c>
      <c r="B700" s="12" t="s">
        <v>5669</v>
      </c>
      <c r="C700" s="12" t="s">
        <v>4399</v>
      </c>
      <c r="D700" s="12" t="s">
        <v>3050</v>
      </c>
      <c r="E700" s="13" t="s">
        <v>5670</v>
      </c>
    </row>
    <row r="701" spans="1:5" x14ac:dyDescent="0.3">
      <c r="A701" s="14" t="s">
        <v>710</v>
      </c>
      <c r="B701" s="15" t="s">
        <v>5671</v>
      </c>
      <c r="C701" s="15" t="s">
        <v>4402</v>
      </c>
      <c r="D701" s="15" t="s">
        <v>3051</v>
      </c>
      <c r="E701" s="16" t="s">
        <v>5672</v>
      </c>
    </row>
    <row r="702" spans="1:5" x14ac:dyDescent="0.3">
      <c r="A702" s="11" t="s">
        <v>711</v>
      </c>
      <c r="B702" s="12" t="s">
        <v>5673</v>
      </c>
      <c r="C702" s="12" t="s">
        <v>5300</v>
      </c>
      <c r="D702" s="12" t="s">
        <v>3052</v>
      </c>
      <c r="E702" s="13" t="s">
        <v>5674</v>
      </c>
    </row>
    <row r="703" spans="1:5" x14ac:dyDescent="0.3">
      <c r="A703" s="14" t="s">
        <v>712</v>
      </c>
      <c r="B703" s="15" t="s">
        <v>5675</v>
      </c>
      <c r="C703" s="15" t="s">
        <v>4402</v>
      </c>
      <c r="D703" s="15" t="s">
        <v>3053</v>
      </c>
      <c r="E703" s="16" t="s">
        <v>5676</v>
      </c>
    </row>
    <row r="704" spans="1:5" x14ac:dyDescent="0.3">
      <c r="A704" s="11" t="s">
        <v>713</v>
      </c>
      <c r="B704" s="12" t="s">
        <v>5677</v>
      </c>
      <c r="C704" s="12" t="s">
        <v>4402</v>
      </c>
      <c r="D704" s="12" t="s">
        <v>3054</v>
      </c>
      <c r="E704" s="13" t="s">
        <v>5678</v>
      </c>
    </row>
    <row r="705" spans="1:5" x14ac:dyDescent="0.3">
      <c r="A705" s="14" t="s">
        <v>714</v>
      </c>
      <c r="B705" s="15" t="s">
        <v>5679</v>
      </c>
      <c r="C705" s="15" t="s">
        <v>4399</v>
      </c>
      <c r="D705" s="15" t="s">
        <v>3055</v>
      </c>
      <c r="E705" s="16" t="s">
        <v>4549</v>
      </c>
    </row>
    <row r="706" spans="1:5" x14ac:dyDescent="0.3">
      <c r="A706" s="11" t="s">
        <v>715</v>
      </c>
      <c r="B706" s="12" t="s">
        <v>5680</v>
      </c>
      <c r="C706" s="12" t="s">
        <v>4399</v>
      </c>
      <c r="D706" s="12" t="s">
        <v>3056</v>
      </c>
      <c r="E706" s="13" t="s">
        <v>5681</v>
      </c>
    </row>
    <row r="707" spans="1:5" x14ac:dyDescent="0.3">
      <c r="A707" s="14" t="s">
        <v>716</v>
      </c>
      <c r="B707" s="15" t="s">
        <v>5682</v>
      </c>
      <c r="C707" s="15" t="s">
        <v>4402</v>
      </c>
      <c r="D707" s="15" t="s">
        <v>3057</v>
      </c>
      <c r="E707" s="16" t="s">
        <v>5683</v>
      </c>
    </row>
    <row r="708" spans="1:5" x14ac:dyDescent="0.3">
      <c r="A708" s="11" t="s">
        <v>717</v>
      </c>
      <c r="B708" s="12" t="s">
        <v>5684</v>
      </c>
      <c r="C708" s="12" t="s">
        <v>4399</v>
      </c>
      <c r="D708" s="12" t="s">
        <v>3058</v>
      </c>
      <c r="E708" s="13" t="s">
        <v>5189</v>
      </c>
    </row>
    <row r="709" spans="1:5" x14ac:dyDescent="0.3">
      <c r="A709" s="14" t="s">
        <v>718</v>
      </c>
      <c r="B709" s="15" t="s">
        <v>5685</v>
      </c>
      <c r="C709" s="15" t="s">
        <v>5300</v>
      </c>
      <c r="D709" s="15" t="s">
        <v>2848</v>
      </c>
      <c r="E709" s="16" t="s">
        <v>5372</v>
      </c>
    </row>
    <row r="710" spans="1:5" x14ac:dyDescent="0.3">
      <c r="A710" s="11" t="s">
        <v>719</v>
      </c>
      <c r="B710" s="12" t="s">
        <v>5686</v>
      </c>
      <c r="C710" s="12" t="s">
        <v>5300</v>
      </c>
      <c r="D710" s="12" t="s">
        <v>3059</v>
      </c>
      <c r="E710" s="13" t="s">
        <v>5687</v>
      </c>
    </row>
    <row r="711" spans="1:5" x14ac:dyDescent="0.3">
      <c r="A711" s="14" t="s">
        <v>720</v>
      </c>
      <c r="B711" s="15" t="s">
        <v>5688</v>
      </c>
      <c r="C711" s="15" t="s">
        <v>4399</v>
      </c>
      <c r="D711" s="15" t="s">
        <v>3060</v>
      </c>
      <c r="E711" s="16" t="s">
        <v>5689</v>
      </c>
    </row>
    <row r="712" spans="1:5" x14ac:dyDescent="0.3">
      <c r="A712" s="11" t="s">
        <v>721</v>
      </c>
      <c r="B712" s="12" t="s">
        <v>5690</v>
      </c>
      <c r="C712" s="12" t="s">
        <v>4399</v>
      </c>
      <c r="D712" s="12" t="s">
        <v>3061</v>
      </c>
      <c r="E712" s="13" t="s">
        <v>5691</v>
      </c>
    </row>
    <row r="713" spans="1:5" x14ac:dyDescent="0.3">
      <c r="A713" s="14" t="s">
        <v>722</v>
      </c>
      <c r="B713" s="15" t="s">
        <v>5692</v>
      </c>
      <c r="C713" s="15" t="s">
        <v>4399</v>
      </c>
      <c r="D713" s="15" t="s">
        <v>3062</v>
      </c>
      <c r="E713" s="16" t="s">
        <v>5693</v>
      </c>
    </row>
    <row r="714" spans="1:5" x14ac:dyDescent="0.3">
      <c r="A714" s="11" t="s">
        <v>723</v>
      </c>
      <c r="B714" s="12" t="s">
        <v>5694</v>
      </c>
      <c r="C714" s="12" t="s">
        <v>4402</v>
      </c>
      <c r="D714" s="12" t="s">
        <v>3063</v>
      </c>
      <c r="E714" s="13" t="s">
        <v>5695</v>
      </c>
    </row>
    <row r="715" spans="1:5" x14ac:dyDescent="0.3">
      <c r="A715" s="14" t="s">
        <v>724</v>
      </c>
      <c r="B715" s="15" t="s">
        <v>5696</v>
      </c>
      <c r="C715" s="15" t="s">
        <v>5300</v>
      </c>
      <c r="D715" s="15" t="s">
        <v>3064</v>
      </c>
      <c r="E715" s="16" t="s">
        <v>4874</v>
      </c>
    </row>
    <row r="716" spans="1:5" x14ac:dyDescent="0.3">
      <c r="A716" s="11" t="s">
        <v>725</v>
      </c>
      <c r="B716" s="12" t="s">
        <v>5697</v>
      </c>
      <c r="C716" s="12" t="s">
        <v>5300</v>
      </c>
      <c r="D716" s="12" t="s">
        <v>2456</v>
      </c>
      <c r="E716" s="13" t="s">
        <v>5698</v>
      </c>
    </row>
    <row r="717" spans="1:5" x14ac:dyDescent="0.3">
      <c r="A717" s="14" t="s">
        <v>726</v>
      </c>
      <c r="B717" s="15" t="s">
        <v>5699</v>
      </c>
      <c r="C717" s="15" t="s">
        <v>4399</v>
      </c>
      <c r="D717" s="15" t="s">
        <v>3065</v>
      </c>
      <c r="E717" s="16" t="s">
        <v>5700</v>
      </c>
    </row>
    <row r="718" spans="1:5" x14ac:dyDescent="0.3">
      <c r="A718" s="11" t="s">
        <v>727</v>
      </c>
      <c r="B718" s="12" t="s">
        <v>5701</v>
      </c>
      <c r="C718" s="12" t="s">
        <v>4399</v>
      </c>
      <c r="D718" s="12" t="s">
        <v>3066</v>
      </c>
      <c r="E718" s="13" t="s">
        <v>5702</v>
      </c>
    </row>
    <row r="719" spans="1:5" x14ac:dyDescent="0.3">
      <c r="A719" s="14" t="s">
        <v>728</v>
      </c>
      <c r="B719" s="15" t="s">
        <v>5703</v>
      </c>
      <c r="C719" s="15" t="s">
        <v>4402</v>
      </c>
      <c r="D719" s="15" t="s">
        <v>3067</v>
      </c>
      <c r="E719" s="16" t="s">
        <v>5704</v>
      </c>
    </row>
    <row r="720" spans="1:5" x14ac:dyDescent="0.3">
      <c r="A720" s="11" t="s">
        <v>729</v>
      </c>
      <c r="B720" s="12" t="s">
        <v>5705</v>
      </c>
      <c r="C720" s="12" t="s">
        <v>4402</v>
      </c>
      <c r="D720" s="12" t="s">
        <v>3068</v>
      </c>
      <c r="E720" s="13" t="s">
        <v>5706</v>
      </c>
    </row>
    <row r="721" spans="1:5" x14ac:dyDescent="0.3">
      <c r="A721" s="14" t="s">
        <v>730</v>
      </c>
      <c r="B721" s="15" t="s">
        <v>5707</v>
      </c>
      <c r="C721" s="15" t="s">
        <v>4402</v>
      </c>
      <c r="D721" s="15" t="s">
        <v>3069</v>
      </c>
      <c r="E721" s="16" t="s">
        <v>5708</v>
      </c>
    </row>
    <row r="722" spans="1:5" x14ac:dyDescent="0.3">
      <c r="A722" s="11" t="s">
        <v>731</v>
      </c>
      <c r="B722" s="12" t="s">
        <v>5709</v>
      </c>
      <c r="C722" s="12" t="s">
        <v>4399</v>
      </c>
      <c r="D722" s="12" t="s">
        <v>3070</v>
      </c>
      <c r="E722" s="13" t="s">
        <v>4458</v>
      </c>
    </row>
    <row r="723" spans="1:5" x14ac:dyDescent="0.3">
      <c r="A723" s="14" t="s">
        <v>732</v>
      </c>
      <c r="B723" s="15" t="s">
        <v>5710</v>
      </c>
      <c r="C723" s="15" t="s">
        <v>4399</v>
      </c>
      <c r="D723" s="15" t="s">
        <v>3071</v>
      </c>
      <c r="E723" s="16" t="s">
        <v>5165</v>
      </c>
    </row>
    <row r="724" spans="1:5" x14ac:dyDescent="0.3">
      <c r="A724" s="11" t="s">
        <v>733</v>
      </c>
      <c r="B724" s="12" t="s">
        <v>5711</v>
      </c>
      <c r="C724" s="12" t="s">
        <v>4399</v>
      </c>
      <c r="D724" s="12" t="s">
        <v>3072</v>
      </c>
      <c r="E724" s="13" t="s">
        <v>5712</v>
      </c>
    </row>
    <row r="725" spans="1:5" x14ac:dyDescent="0.3">
      <c r="A725" s="14" t="s">
        <v>734</v>
      </c>
      <c r="B725" s="15" t="s">
        <v>5713</v>
      </c>
      <c r="C725" s="15" t="s">
        <v>5300</v>
      </c>
      <c r="D725" s="15" t="s">
        <v>3073</v>
      </c>
      <c r="E725" s="16" t="s">
        <v>5309</v>
      </c>
    </row>
    <row r="726" spans="1:5" x14ac:dyDescent="0.3">
      <c r="A726" s="11" t="s">
        <v>735</v>
      </c>
      <c r="B726" s="12" t="s">
        <v>5714</v>
      </c>
      <c r="C726" s="12" t="s">
        <v>4402</v>
      </c>
      <c r="D726" s="12" t="s">
        <v>3074</v>
      </c>
      <c r="E726" s="13" t="s">
        <v>5715</v>
      </c>
    </row>
    <row r="727" spans="1:5" x14ac:dyDescent="0.3">
      <c r="A727" s="14" t="s">
        <v>736</v>
      </c>
      <c r="B727" s="15" t="s">
        <v>5716</v>
      </c>
      <c r="C727" s="15" t="s">
        <v>4402</v>
      </c>
      <c r="D727" s="15" t="s">
        <v>2480</v>
      </c>
      <c r="E727" s="16" t="s">
        <v>4918</v>
      </c>
    </row>
    <row r="728" spans="1:5" x14ac:dyDescent="0.3">
      <c r="A728" s="11" t="s">
        <v>737</v>
      </c>
      <c r="B728" s="12" t="s">
        <v>5717</v>
      </c>
      <c r="C728" s="12" t="s">
        <v>4402</v>
      </c>
      <c r="D728" s="12" t="s">
        <v>3075</v>
      </c>
      <c r="E728" s="13" t="s">
        <v>4439</v>
      </c>
    </row>
    <row r="729" spans="1:5" x14ac:dyDescent="0.3">
      <c r="A729" s="14" t="s">
        <v>738</v>
      </c>
      <c r="B729" s="15" t="s">
        <v>5718</v>
      </c>
      <c r="C729" s="15" t="s">
        <v>4402</v>
      </c>
      <c r="D729" s="15" t="s">
        <v>3076</v>
      </c>
      <c r="E729" s="16" t="s">
        <v>5719</v>
      </c>
    </row>
    <row r="730" spans="1:5" x14ac:dyDescent="0.3">
      <c r="A730" s="11" t="s">
        <v>739</v>
      </c>
      <c r="B730" s="12" t="s">
        <v>5720</v>
      </c>
      <c r="C730" s="12" t="s">
        <v>4402</v>
      </c>
      <c r="D730" s="12" t="s">
        <v>3068</v>
      </c>
      <c r="E730" s="13" t="s">
        <v>5721</v>
      </c>
    </row>
    <row r="731" spans="1:5" x14ac:dyDescent="0.3">
      <c r="A731" s="14" t="s">
        <v>740</v>
      </c>
      <c r="B731" s="15" t="s">
        <v>5722</v>
      </c>
      <c r="C731" s="15" t="s">
        <v>4399</v>
      </c>
      <c r="D731" s="15" t="s">
        <v>3077</v>
      </c>
      <c r="E731" s="16" t="s">
        <v>5723</v>
      </c>
    </row>
    <row r="732" spans="1:5" x14ac:dyDescent="0.3">
      <c r="A732" s="11" t="s">
        <v>741</v>
      </c>
      <c r="B732" s="12" t="s">
        <v>5724</v>
      </c>
      <c r="C732" s="12" t="s">
        <v>4399</v>
      </c>
      <c r="D732" s="12" t="s">
        <v>3078</v>
      </c>
      <c r="E732" s="13" t="s">
        <v>4745</v>
      </c>
    </row>
    <row r="733" spans="1:5" x14ac:dyDescent="0.3">
      <c r="A733" s="14" t="s">
        <v>742</v>
      </c>
      <c r="B733" s="15" t="s">
        <v>5725</v>
      </c>
      <c r="C733" s="15" t="s">
        <v>4402</v>
      </c>
      <c r="D733" s="15" t="s">
        <v>3079</v>
      </c>
      <c r="E733" s="16" t="s">
        <v>5726</v>
      </c>
    </row>
    <row r="734" spans="1:5" x14ac:dyDescent="0.3">
      <c r="A734" s="11" t="s">
        <v>743</v>
      </c>
      <c r="B734" s="12" t="s">
        <v>5727</v>
      </c>
      <c r="C734" s="12" t="s">
        <v>4399</v>
      </c>
      <c r="D734" s="12" t="s">
        <v>3080</v>
      </c>
      <c r="E734" s="13" t="s">
        <v>5728</v>
      </c>
    </row>
    <row r="735" spans="1:5" x14ac:dyDescent="0.3">
      <c r="A735" s="14" t="s">
        <v>744</v>
      </c>
      <c r="B735" s="15" t="s">
        <v>5729</v>
      </c>
      <c r="C735" s="15" t="s">
        <v>4399</v>
      </c>
      <c r="D735" s="15" t="s">
        <v>2459</v>
      </c>
      <c r="E735" s="16" t="s">
        <v>5730</v>
      </c>
    </row>
    <row r="736" spans="1:5" x14ac:dyDescent="0.3">
      <c r="A736" s="11" t="s">
        <v>745</v>
      </c>
      <c r="B736" s="12" t="s">
        <v>5731</v>
      </c>
      <c r="C736" s="12" t="s">
        <v>4399</v>
      </c>
      <c r="D736" s="12" t="s">
        <v>3081</v>
      </c>
      <c r="E736" s="13" t="s">
        <v>5732</v>
      </c>
    </row>
    <row r="737" spans="1:5" x14ac:dyDescent="0.3">
      <c r="A737" s="14" t="s">
        <v>746</v>
      </c>
      <c r="B737" s="15" t="s">
        <v>5733</v>
      </c>
      <c r="C737" s="15" t="s">
        <v>4399</v>
      </c>
      <c r="D737" s="15" t="s">
        <v>3082</v>
      </c>
      <c r="E737" s="16" t="s">
        <v>5734</v>
      </c>
    </row>
    <row r="738" spans="1:5" x14ac:dyDescent="0.3">
      <c r="A738" s="11" t="s">
        <v>747</v>
      </c>
      <c r="B738" s="12" t="s">
        <v>5735</v>
      </c>
      <c r="C738" s="12" t="s">
        <v>4402</v>
      </c>
      <c r="D738" s="12" t="s">
        <v>3083</v>
      </c>
      <c r="E738" s="13" t="s">
        <v>4969</v>
      </c>
    </row>
    <row r="739" spans="1:5" x14ac:dyDescent="0.3">
      <c r="A739" s="14" t="s">
        <v>748</v>
      </c>
      <c r="B739" s="15" t="s">
        <v>5736</v>
      </c>
      <c r="C739" s="15" t="s">
        <v>4402</v>
      </c>
      <c r="D739" s="15" t="s">
        <v>3084</v>
      </c>
      <c r="E739" s="16" t="s">
        <v>5737</v>
      </c>
    </row>
    <row r="740" spans="1:5" x14ac:dyDescent="0.3">
      <c r="A740" s="11" t="s">
        <v>749</v>
      </c>
      <c r="B740" s="12" t="s">
        <v>5738</v>
      </c>
      <c r="C740" s="12" t="s">
        <v>4402</v>
      </c>
      <c r="D740" s="12" t="s">
        <v>3085</v>
      </c>
      <c r="E740" s="13" t="s">
        <v>5739</v>
      </c>
    </row>
    <row r="741" spans="1:5" x14ac:dyDescent="0.3">
      <c r="A741" s="14" t="s">
        <v>750</v>
      </c>
      <c r="B741" s="15" t="s">
        <v>5740</v>
      </c>
      <c r="C741" s="15" t="s">
        <v>5300</v>
      </c>
      <c r="D741" s="15" t="s">
        <v>3086</v>
      </c>
      <c r="E741" s="16" t="s">
        <v>5741</v>
      </c>
    </row>
    <row r="742" spans="1:5" x14ac:dyDescent="0.3">
      <c r="A742" s="11" t="s">
        <v>751</v>
      </c>
      <c r="B742" s="12" t="s">
        <v>5742</v>
      </c>
      <c r="C742" s="12" t="s">
        <v>4402</v>
      </c>
      <c r="D742" s="12" t="s">
        <v>3087</v>
      </c>
      <c r="E742" s="13" t="s">
        <v>4829</v>
      </c>
    </row>
    <row r="743" spans="1:5" x14ac:dyDescent="0.3">
      <c r="A743" s="14" t="s">
        <v>752</v>
      </c>
      <c r="B743" s="15" t="s">
        <v>5743</v>
      </c>
      <c r="C743" s="15" t="s">
        <v>4402</v>
      </c>
      <c r="D743" s="15" t="s">
        <v>3088</v>
      </c>
      <c r="E743" s="16" t="s">
        <v>5744</v>
      </c>
    </row>
    <row r="744" spans="1:5" x14ac:dyDescent="0.3">
      <c r="A744" s="11" t="s">
        <v>753</v>
      </c>
      <c r="B744" s="12" t="s">
        <v>5745</v>
      </c>
      <c r="C744" s="12" t="s">
        <v>5300</v>
      </c>
      <c r="D744" s="12" t="s">
        <v>3089</v>
      </c>
      <c r="E744" s="13" t="s">
        <v>5236</v>
      </c>
    </row>
    <row r="745" spans="1:5" x14ac:dyDescent="0.3">
      <c r="A745" s="14" t="s">
        <v>754</v>
      </c>
      <c r="B745" s="15" t="s">
        <v>5746</v>
      </c>
      <c r="C745" s="15" t="s">
        <v>5300</v>
      </c>
      <c r="D745" s="15" t="s">
        <v>2414</v>
      </c>
      <c r="E745" s="16" t="s">
        <v>5747</v>
      </c>
    </row>
    <row r="746" spans="1:5" x14ac:dyDescent="0.3">
      <c r="A746" s="11" t="s">
        <v>755</v>
      </c>
      <c r="B746" s="12" t="s">
        <v>5748</v>
      </c>
      <c r="C746" s="12" t="s">
        <v>4399</v>
      </c>
      <c r="D746" s="12" t="s">
        <v>3090</v>
      </c>
      <c r="E746" s="13" t="s">
        <v>5749</v>
      </c>
    </row>
    <row r="747" spans="1:5" x14ac:dyDescent="0.3">
      <c r="A747" s="14" t="s">
        <v>756</v>
      </c>
      <c r="B747" s="15" t="s">
        <v>5750</v>
      </c>
      <c r="C747" s="15" t="s">
        <v>4402</v>
      </c>
      <c r="D747" s="15" t="s">
        <v>3091</v>
      </c>
      <c r="E747" s="16" t="s">
        <v>5751</v>
      </c>
    </row>
    <row r="748" spans="1:5" x14ac:dyDescent="0.3">
      <c r="A748" s="11" t="s">
        <v>757</v>
      </c>
      <c r="B748" s="12" t="s">
        <v>5752</v>
      </c>
      <c r="C748" s="12" t="s">
        <v>5300</v>
      </c>
      <c r="D748" s="12" t="s">
        <v>3092</v>
      </c>
      <c r="E748" s="13" t="s">
        <v>5753</v>
      </c>
    </row>
    <row r="749" spans="1:5" x14ac:dyDescent="0.3">
      <c r="A749" s="14" t="s">
        <v>758</v>
      </c>
      <c r="B749" s="15" t="s">
        <v>5754</v>
      </c>
      <c r="C749" s="15" t="s">
        <v>4402</v>
      </c>
      <c r="D749" s="15" t="s">
        <v>3093</v>
      </c>
      <c r="E749" s="16" t="s">
        <v>4829</v>
      </c>
    </row>
    <row r="750" spans="1:5" x14ac:dyDescent="0.3">
      <c r="A750" s="11" t="s">
        <v>759</v>
      </c>
      <c r="B750" s="12" t="s">
        <v>5755</v>
      </c>
      <c r="C750" s="12" t="s">
        <v>4402</v>
      </c>
      <c r="D750" s="12" t="s">
        <v>3094</v>
      </c>
      <c r="E750" s="13" t="s">
        <v>4529</v>
      </c>
    </row>
    <row r="751" spans="1:5" x14ac:dyDescent="0.3">
      <c r="A751" s="14" t="s">
        <v>760</v>
      </c>
      <c r="B751" s="15" t="s">
        <v>5756</v>
      </c>
      <c r="C751" s="15" t="s">
        <v>4399</v>
      </c>
      <c r="D751" s="15" t="s">
        <v>3095</v>
      </c>
      <c r="E751" s="16" t="s">
        <v>4527</v>
      </c>
    </row>
    <row r="752" spans="1:5" x14ac:dyDescent="0.3">
      <c r="A752" s="11" t="s">
        <v>761</v>
      </c>
      <c r="B752" s="12" t="s">
        <v>5757</v>
      </c>
      <c r="C752" s="12" t="s">
        <v>4402</v>
      </c>
      <c r="D752" s="12" t="s">
        <v>3096</v>
      </c>
      <c r="E752" s="13" t="s">
        <v>4563</v>
      </c>
    </row>
    <row r="753" spans="1:5" x14ac:dyDescent="0.3">
      <c r="A753" s="14" t="s">
        <v>762</v>
      </c>
      <c r="B753" s="15" t="s">
        <v>5758</v>
      </c>
      <c r="C753" s="15" t="s">
        <v>4399</v>
      </c>
      <c r="D753" s="15" t="s">
        <v>3097</v>
      </c>
      <c r="E753" s="16" t="s">
        <v>5759</v>
      </c>
    </row>
    <row r="754" spans="1:5" x14ac:dyDescent="0.3">
      <c r="A754" s="11" t="s">
        <v>763</v>
      </c>
      <c r="B754" s="12" t="s">
        <v>5760</v>
      </c>
      <c r="C754" s="12" t="s">
        <v>4399</v>
      </c>
      <c r="D754" s="12" t="s">
        <v>3098</v>
      </c>
      <c r="E754" s="13" t="s">
        <v>5761</v>
      </c>
    </row>
    <row r="755" spans="1:5" x14ac:dyDescent="0.3">
      <c r="A755" s="14" t="s">
        <v>764</v>
      </c>
      <c r="B755" s="15" t="s">
        <v>5762</v>
      </c>
      <c r="C755" s="15" t="s">
        <v>4399</v>
      </c>
      <c r="D755" s="15" t="s">
        <v>3099</v>
      </c>
      <c r="E755" s="16" t="s">
        <v>5763</v>
      </c>
    </row>
    <row r="756" spans="1:5" x14ac:dyDescent="0.3">
      <c r="A756" s="11" t="s">
        <v>765</v>
      </c>
      <c r="B756" s="12" t="s">
        <v>5764</v>
      </c>
      <c r="C756" s="12" t="s">
        <v>5300</v>
      </c>
      <c r="D756" s="12" t="s">
        <v>3100</v>
      </c>
      <c r="E756" s="13" t="s">
        <v>5765</v>
      </c>
    </row>
    <row r="757" spans="1:5" x14ac:dyDescent="0.3">
      <c r="A757" s="14" t="s">
        <v>766</v>
      </c>
      <c r="B757" s="15" t="s">
        <v>5766</v>
      </c>
      <c r="C757" s="15" t="s">
        <v>4402</v>
      </c>
      <c r="D757" s="15" t="s">
        <v>3101</v>
      </c>
      <c r="E757" s="16" t="s">
        <v>5767</v>
      </c>
    </row>
    <row r="758" spans="1:5" x14ac:dyDescent="0.3">
      <c r="A758" s="11" t="s">
        <v>767</v>
      </c>
      <c r="B758" s="12" t="s">
        <v>5768</v>
      </c>
      <c r="C758" s="12" t="s">
        <v>4402</v>
      </c>
      <c r="D758" s="12" t="s">
        <v>3102</v>
      </c>
      <c r="E758" s="13" t="s">
        <v>5769</v>
      </c>
    </row>
    <row r="759" spans="1:5" x14ac:dyDescent="0.3">
      <c r="A759" s="14" t="s">
        <v>768</v>
      </c>
      <c r="B759" s="15" t="s">
        <v>5770</v>
      </c>
      <c r="C759" s="15" t="s">
        <v>4402</v>
      </c>
      <c r="D759" s="15" t="s">
        <v>3103</v>
      </c>
      <c r="E759" s="16" t="s">
        <v>4736</v>
      </c>
    </row>
    <row r="760" spans="1:5" x14ac:dyDescent="0.3">
      <c r="A760" s="11" t="s">
        <v>769</v>
      </c>
      <c r="B760" s="12" t="s">
        <v>5771</v>
      </c>
      <c r="C760" s="12" t="s">
        <v>4402</v>
      </c>
      <c r="D760" s="12" t="s">
        <v>3104</v>
      </c>
      <c r="E760" s="13" t="s">
        <v>5772</v>
      </c>
    </row>
    <row r="761" spans="1:5" x14ac:dyDescent="0.3">
      <c r="A761" s="14" t="s">
        <v>770</v>
      </c>
      <c r="B761" s="15" t="s">
        <v>5773</v>
      </c>
      <c r="C761" s="15" t="s">
        <v>4399</v>
      </c>
      <c r="D761" s="15" t="s">
        <v>3105</v>
      </c>
      <c r="E761" s="16" t="s">
        <v>5774</v>
      </c>
    </row>
    <row r="762" spans="1:5" x14ac:dyDescent="0.3">
      <c r="A762" s="11" t="s">
        <v>771</v>
      </c>
      <c r="B762" s="12" t="s">
        <v>5775</v>
      </c>
      <c r="C762" s="12" t="s">
        <v>4399</v>
      </c>
      <c r="D762" s="12" t="s">
        <v>3106</v>
      </c>
      <c r="E762" s="13" t="s">
        <v>5309</v>
      </c>
    </row>
    <row r="763" spans="1:5" x14ac:dyDescent="0.3">
      <c r="A763" s="14" t="s">
        <v>772</v>
      </c>
      <c r="B763" s="15" t="s">
        <v>5776</v>
      </c>
      <c r="C763" s="15" t="s">
        <v>4402</v>
      </c>
      <c r="D763" s="15" t="s">
        <v>3107</v>
      </c>
      <c r="E763" s="16" t="s">
        <v>4892</v>
      </c>
    </row>
    <row r="764" spans="1:5" x14ac:dyDescent="0.3">
      <c r="A764" s="11" t="s">
        <v>773</v>
      </c>
      <c r="B764" s="12" t="s">
        <v>5777</v>
      </c>
      <c r="C764" s="12" t="s">
        <v>4399</v>
      </c>
      <c r="D764" s="12" t="s">
        <v>3108</v>
      </c>
      <c r="E764" s="13" t="s">
        <v>4466</v>
      </c>
    </row>
    <row r="765" spans="1:5" x14ac:dyDescent="0.3">
      <c r="A765" s="14" t="s">
        <v>774</v>
      </c>
      <c r="B765" s="15" t="s">
        <v>5778</v>
      </c>
      <c r="C765" s="15" t="s">
        <v>4399</v>
      </c>
      <c r="D765" s="15" t="s">
        <v>3109</v>
      </c>
      <c r="E765" s="16" t="s">
        <v>5779</v>
      </c>
    </row>
    <row r="766" spans="1:5" x14ac:dyDescent="0.3">
      <c r="A766" s="11" t="s">
        <v>775</v>
      </c>
      <c r="B766" s="12" t="s">
        <v>5780</v>
      </c>
      <c r="C766" s="12" t="s">
        <v>4399</v>
      </c>
      <c r="D766" s="12" t="s">
        <v>3110</v>
      </c>
      <c r="E766" s="13" t="s">
        <v>5781</v>
      </c>
    </row>
    <row r="767" spans="1:5" x14ac:dyDescent="0.3">
      <c r="A767" s="14" t="s">
        <v>776</v>
      </c>
      <c r="B767" s="15" t="s">
        <v>5782</v>
      </c>
      <c r="C767" s="15" t="s">
        <v>4399</v>
      </c>
      <c r="D767" s="15" t="s">
        <v>3111</v>
      </c>
      <c r="E767" s="16" t="s">
        <v>5783</v>
      </c>
    </row>
    <row r="768" spans="1:5" x14ac:dyDescent="0.3">
      <c r="A768" s="11" t="s">
        <v>777</v>
      </c>
      <c r="B768" s="12" t="s">
        <v>5784</v>
      </c>
      <c r="C768" s="12" t="s">
        <v>4399</v>
      </c>
      <c r="D768" s="12" t="s">
        <v>3112</v>
      </c>
      <c r="E768" s="13" t="s">
        <v>5785</v>
      </c>
    </row>
    <row r="769" spans="1:5" x14ac:dyDescent="0.3">
      <c r="A769" s="14" t="s">
        <v>778</v>
      </c>
      <c r="B769" s="15" t="s">
        <v>5786</v>
      </c>
      <c r="C769" s="15" t="s">
        <v>4399</v>
      </c>
      <c r="D769" s="15" t="s">
        <v>3113</v>
      </c>
      <c r="E769" s="16" t="s">
        <v>5787</v>
      </c>
    </row>
    <row r="770" spans="1:5" x14ac:dyDescent="0.3">
      <c r="A770" s="11" t="s">
        <v>779</v>
      </c>
      <c r="B770" s="12" t="s">
        <v>5788</v>
      </c>
      <c r="C770" s="12" t="s">
        <v>4399</v>
      </c>
      <c r="D770" s="12" t="s">
        <v>3114</v>
      </c>
      <c r="E770" s="13" t="s">
        <v>4974</v>
      </c>
    </row>
    <row r="771" spans="1:5" x14ac:dyDescent="0.3">
      <c r="A771" s="14" t="s">
        <v>780</v>
      </c>
      <c r="B771" s="15" t="s">
        <v>5789</v>
      </c>
      <c r="C771" s="15" t="s">
        <v>4399</v>
      </c>
      <c r="D771" s="15" t="s">
        <v>3115</v>
      </c>
      <c r="E771" s="16" t="s">
        <v>5790</v>
      </c>
    </row>
    <row r="772" spans="1:5" x14ac:dyDescent="0.3">
      <c r="A772" s="11" t="s">
        <v>781</v>
      </c>
      <c r="B772" s="12" t="s">
        <v>5791</v>
      </c>
      <c r="C772" s="12" t="s">
        <v>4402</v>
      </c>
      <c r="D772" s="12" t="s">
        <v>3116</v>
      </c>
      <c r="E772" s="13" t="s">
        <v>4403</v>
      </c>
    </row>
    <row r="773" spans="1:5" x14ac:dyDescent="0.3">
      <c r="A773" s="14" t="s">
        <v>782</v>
      </c>
      <c r="B773" s="15" t="s">
        <v>5792</v>
      </c>
      <c r="C773" s="15" t="s">
        <v>4402</v>
      </c>
      <c r="D773" s="15" t="s">
        <v>3117</v>
      </c>
      <c r="E773" s="16" t="s">
        <v>4697</v>
      </c>
    </row>
    <row r="774" spans="1:5" x14ac:dyDescent="0.3">
      <c r="A774" s="11" t="s">
        <v>783</v>
      </c>
      <c r="B774" s="12" t="s">
        <v>5793</v>
      </c>
      <c r="C774" s="12" t="s">
        <v>4402</v>
      </c>
      <c r="D774" s="12" t="s">
        <v>3118</v>
      </c>
      <c r="E774" s="13" t="s">
        <v>4716</v>
      </c>
    </row>
    <row r="775" spans="1:5" x14ac:dyDescent="0.3">
      <c r="A775" s="14" t="s">
        <v>784</v>
      </c>
      <c r="B775" s="15" t="s">
        <v>5794</v>
      </c>
      <c r="C775" s="15" t="s">
        <v>4402</v>
      </c>
      <c r="D775" s="15" t="s">
        <v>3119</v>
      </c>
      <c r="E775" s="16" t="s">
        <v>4829</v>
      </c>
    </row>
    <row r="776" spans="1:5" x14ac:dyDescent="0.3">
      <c r="A776" s="11" t="s">
        <v>785</v>
      </c>
      <c r="B776" s="12" t="s">
        <v>5795</v>
      </c>
      <c r="C776" s="12" t="s">
        <v>4402</v>
      </c>
      <c r="D776" s="12" t="s">
        <v>3120</v>
      </c>
      <c r="E776" s="13" t="s">
        <v>5796</v>
      </c>
    </row>
    <row r="777" spans="1:5" x14ac:dyDescent="0.3">
      <c r="A777" s="14" t="s">
        <v>786</v>
      </c>
      <c r="B777" s="15" t="s">
        <v>5797</v>
      </c>
      <c r="C777" s="15" t="s">
        <v>5300</v>
      </c>
      <c r="D777" s="15" t="s">
        <v>3121</v>
      </c>
      <c r="E777" s="16" t="s">
        <v>5798</v>
      </c>
    </row>
    <row r="778" spans="1:5" x14ac:dyDescent="0.3">
      <c r="A778" s="11" t="s">
        <v>787</v>
      </c>
      <c r="B778" s="12" t="s">
        <v>5799</v>
      </c>
      <c r="C778" s="12" t="s">
        <v>5300</v>
      </c>
      <c r="D778" s="12" t="s">
        <v>2461</v>
      </c>
      <c r="E778" s="13" t="s">
        <v>5800</v>
      </c>
    </row>
    <row r="779" spans="1:5" x14ac:dyDescent="0.3">
      <c r="A779" s="14" t="s">
        <v>788</v>
      </c>
      <c r="B779" s="15" t="s">
        <v>5801</v>
      </c>
      <c r="C779" s="15" t="s">
        <v>4399</v>
      </c>
      <c r="D779" s="15" t="s">
        <v>3122</v>
      </c>
      <c r="E779" s="16" t="s">
        <v>5802</v>
      </c>
    </row>
    <row r="780" spans="1:5" x14ac:dyDescent="0.3">
      <c r="A780" s="11" t="s">
        <v>789</v>
      </c>
      <c r="B780" s="12" t="s">
        <v>5803</v>
      </c>
      <c r="C780" s="12" t="s">
        <v>4402</v>
      </c>
      <c r="D780" s="12" t="s">
        <v>3123</v>
      </c>
      <c r="E780" s="13" t="s">
        <v>4792</v>
      </c>
    </row>
    <row r="781" spans="1:5" x14ac:dyDescent="0.3">
      <c r="A781" s="14" t="s">
        <v>790</v>
      </c>
      <c r="B781" s="15" t="s">
        <v>5804</v>
      </c>
      <c r="C781" s="15" t="s">
        <v>4399</v>
      </c>
      <c r="D781" s="15" t="s">
        <v>3124</v>
      </c>
      <c r="E781" s="16" t="s">
        <v>5189</v>
      </c>
    </row>
    <row r="782" spans="1:5" x14ac:dyDescent="0.3">
      <c r="A782" s="11" t="s">
        <v>791</v>
      </c>
      <c r="B782" s="12" t="s">
        <v>5805</v>
      </c>
      <c r="C782" s="12" t="s">
        <v>4402</v>
      </c>
      <c r="D782" s="12" t="s">
        <v>3125</v>
      </c>
      <c r="E782" s="13" t="s">
        <v>5806</v>
      </c>
    </row>
    <row r="783" spans="1:5" x14ac:dyDescent="0.3">
      <c r="A783" s="14" t="s">
        <v>792</v>
      </c>
      <c r="B783" s="15" t="s">
        <v>5807</v>
      </c>
      <c r="C783" s="15" t="s">
        <v>4399</v>
      </c>
      <c r="D783" s="15" t="s">
        <v>3019</v>
      </c>
      <c r="E783" s="16" t="s">
        <v>5808</v>
      </c>
    </row>
    <row r="784" spans="1:5" x14ac:dyDescent="0.3">
      <c r="A784" s="11" t="s">
        <v>793</v>
      </c>
      <c r="B784" s="12" t="s">
        <v>5809</v>
      </c>
      <c r="C784" s="12" t="s">
        <v>4399</v>
      </c>
      <c r="D784" s="12" t="s">
        <v>3126</v>
      </c>
      <c r="E784" s="13" t="s">
        <v>5810</v>
      </c>
    </row>
    <row r="785" spans="1:5" x14ac:dyDescent="0.3">
      <c r="A785" s="14" t="s">
        <v>794</v>
      </c>
      <c r="B785" s="15" t="s">
        <v>5811</v>
      </c>
      <c r="C785" s="15" t="s">
        <v>4399</v>
      </c>
      <c r="D785" s="15" t="s">
        <v>3127</v>
      </c>
      <c r="E785" s="16" t="s">
        <v>5812</v>
      </c>
    </row>
    <row r="786" spans="1:5" x14ac:dyDescent="0.3">
      <c r="A786" s="11" t="s">
        <v>795</v>
      </c>
      <c r="B786" s="12" t="s">
        <v>5813</v>
      </c>
      <c r="C786" s="12" t="s">
        <v>4399</v>
      </c>
      <c r="D786" s="12" t="s">
        <v>3128</v>
      </c>
      <c r="E786" s="13" t="s">
        <v>5814</v>
      </c>
    </row>
    <row r="787" spans="1:5" x14ac:dyDescent="0.3">
      <c r="A787" s="14" t="s">
        <v>796</v>
      </c>
      <c r="B787" s="15" t="s">
        <v>5815</v>
      </c>
      <c r="C787" s="15" t="s">
        <v>4399</v>
      </c>
      <c r="D787" s="15" t="s">
        <v>3129</v>
      </c>
      <c r="E787" s="16" t="s">
        <v>5816</v>
      </c>
    </row>
    <row r="788" spans="1:5" x14ac:dyDescent="0.3">
      <c r="A788" s="11" t="s">
        <v>797</v>
      </c>
      <c r="B788" s="12" t="s">
        <v>5817</v>
      </c>
      <c r="C788" s="12" t="s">
        <v>4399</v>
      </c>
      <c r="D788" s="12" t="s">
        <v>3130</v>
      </c>
      <c r="E788" s="13" t="s">
        <v>5818</v>
      </c>
    </row>
    <row r="789" spans="1:5" x14ac:dyDescent="0.3">
      <c r="A789" s="14" t="s">
        <v>798</v>
      </c>
      <c r="B789" s="15" t="s">
        <v>5819</v>
      </c>
      <c r="C789" s="15" t="s">
        <v>4402</v>
      </c>
      <c r="D789" s="15" t="s">
        <v>2432</v>
      </c>
      <c r="E789" s="16" t="s">
        <v>5820</v>
      </c>
    </row>
    <row r="790" spans="1:5" x14ac:dyDescent="0.3">
      <c r="A790" s="11" t="s">
        <v>799</v>
      </c>
      <c r="B790" s="12" t="s">
        <v>5821</v>
      </c>
      <c r="C790" s="12" t="s">
        <v>4402</v>
      </c>
      <c r="D790" s="12" t="s">
        <v>3131</v>
      </c>
      <c r="E790" s="13" t="s">
        <v>5822</v>
      </c>
    </row>
    <row r="791" spans="1:5" x14ac:dyDescent="0.3">
      <c r="A791" s="14" t="s">
        <v>800</v>
      </c>
      <c r="B791" s="15" t="s">
        <v>5823</v>
      </c>
      <c r="C791" s="15" t="s">
        <v>4402</v>
      </c>
      <c r="D791" s="15" t="s">
        <v>3132</v>
      </c>
      <c r="E791" s="16" t="s">
        <v>5824</v>
      </c>
    </row>
    <row r="792" spans="1:5" x14ac:dyDescent="0.3">
      <c r="A792" s="11" t="s">
        <v>801</v>
      </c>
      <c r="B792" s="12" t="s">
        <v>5825</v>
      </c>
      <c r="C792" s="12" t="s">
        <v>4399</v>
      </c>
      <c r="D792" s="12" t="s">
        <v>3133</v>
      </c>
      <c r="E792" s="13" t="s">
        <v>4587</v>
      </c>
    </row>
    <row r="793" spans="1:5" x14ac:dyDescent="0.3">
      <c r="A793" s="14" t="s">
        <v>802</v>
      </c>
      <c r="B793" s="15" t="s">
        <v>5826</v>
      </c>
      <c r="C793" s="15" t="s">
        <v>4399</v>
      </c>
      <c r="D793" s="15" t="s">
        <v>3134</v>
      </c>
      <c r="E793" s="16" t="s">
        <v>5827</v>
      </c>
    </row>
    <row r="794" spans="1:5" x14ac:dyDescent="0.3">
      <c r="A794" s="11" t="s">
        <v>803</v>
      </c>
      <c r="B794" s="12" t="s">
        <v>5828</v>
      </c>
      <c r="C794" s="12" t="s">
        <v>5300</v>
      </c>
      <c r="D794" s="12" t="s">
        <v>3135</v>
      </c>
      <c r="E794" s="13" t="s">
        <v>5829</v>
      </c>
    </row>
    <row r="795" spans="1:5" x14ac:dyDescent="0.3">
      <c r="A795" s="14" t="s">
        <v>804</v>
      </c>
      <c r="B795" s="15" t="s">
        <v>5830</v>
      </c>
      <c r="C795" s="15" t="s">
        <v>4402</v>
      </c>
      <c r="D795" s="15" t="s">
        <v>3136</v>
      </c>
      <c r="E795" s="16" t="s">
        <v>5831</v>
      </c>
    </row>
    <row r="796" spans="1:5" x14ac:dyDescent="0.3">
      <c r="A796" s="11" t="s">
        <v>805</v>
      </c>
      <c r="B796" s="12" t="s">
        <v>5832</v>
      </c>
      <c r="C796" s="12" t="s">
        <v>4399</v>
      </c>
      <c r="D796" s="12" t="s">
        <v>3137</v>
      </c>
      <c r="E796" s="13" t="s">
        <v>4763</v>
      </c>
    </row>
    <row r="797" spans="1:5" x14ac:dyDescent="0.3">
      <c r="A797" s="14" t="s">
        <v>806</v>
      </c>
      <c r="B797" s="15" t="s">
        <v>5833</v>
      </c>
      <c r="C797" s="15" t="s">
        <v>5300</v>
      </c>
      <c r="D797" s="15" t="s">
        <v>3138</v>
      </c>
      <c r="E797" s="16" t="s">
        <v>5834</v>
      </c>
    </row>
    <row r="798" spans="1:5" x14ac:dyDescent="0.3">
      <c r="A798" s="11" t="s">
        <v>807</v>
      </c>
      <c r="B798" s="12" t="s">
        <v>5835</v>
      </c>
      <c r="C798" s="12" t="s">
        <v>4399</v>
      </c>
      <c r="D798" s="12" t="s">
        <v>3139</v>
      </c>
      <c r="E798" s="13" t="s">
        <v>5836</v>
      </c>
    </row>
    <row r="799" spans="1:5" x14ac:dyDescent="0.3">
      <c r="A799" s="14" t="s">
        <v>808</v>
      </c>
      <c r="B799" s="15" t="s">
        <v>5837</v>
      </c>
      <c r="C799" s="15" t="s">
        <v>5300</v>
      </c>
      <c r="D799" s="15" t="s">
        <v>3140</v>
      </c>
      <c r="E799" s="16" t="s">
        <v>5838</v>
      </c>
    </row>
    <row r="800" spans="1:5" x14ac:dyDescent="0.3">
      <c r="A800" s="11" t="s">
        <v>809</v>
      </c>
      <c r="B800" s="12" t="s">
        <v>5839</v>
      </c>
      <c r="C800" s="12" t="s">
        <v>4399</v>
      </c>
      <c r="D800" s="12" t="s">
        <v>2857</v>
      </c>
      <c r="E800" s="13" t="s">
        <v>5840</v>
      </c>
    </row>
    <row r="801" spans="1:5" x14ac:dyDescent="0.3">
      <c r="A801" s="14" t="s">
        <v>810</v>
      </c>
      <c r="B801" s="15" t="s">
        <v>5841</v>
      </c>
      <c r="C801" s="15" t="s">
        <v>4399</v>
      </c>
      <c r="D801" s="15" t="s">
        <v>3141</v>
      </c>
      <c r="E801" s="16" t="s">
        <v>5149</v>
      </c>
    </row>
    <row r="802" spans="1:5" x14ac:dyDescent="0.3">
      <c r="A802" s="11" t="s">
        <v>811</v>
      </c>
      <c r="B802" s="12" t="s">
        <v>5842</v>
      </c>
      <c r="C802" s="12" t="s">
        <v>4399</v>
      </c>
      <c r="D802" s="12" t="s">
        <v>3142</v>
      </c>
      <c r="E802" s="13" t="s">
        <v>5843</v>
      </c>
    </row>
    <row r="803" spans="1:5" x14ac:dyDescent="0.3">
      <c r="A803" s="14" t="s">
        <v>812</v>
      </c>
      <c r="B803" s="15" t="s">
        <v>5844</v>
      </c>
      <c r="C803" s="15" t="s">
        <v>5300</v>
      </c>
      <c r="D803" s="15" t="s">
        <v>3143</v>
      </c>
      <c r="E803" s="16" t="s">
        <v>5845</v>
      </c>
    </row>
    <row r="804" spans="1:5" x14ac:dyDescent="0.3">
      <c r="A804" s="11" t="s">
        <v>813</v>
      </c>
      <c r="B804" s="12" t="s">
        <v>5846</v>
      </c>
      <c r="C804" s="12" t="s">
        <v>4399</v>
      </c>
      <c r="D804" s="12" t="s">
        <v>2657</v>
      </c>
      <c r="E804" s="13" t="s">
        <v>5225</v>
      </c>
    </row>
    <row r="805" spans="1:5" x14ac:dyDescent="0.3">
      <c r="A805" s="14" t="s">
        <v>814</v>
      </c>
      <c r="B805" s="15" t="s">
        <v>5847</v>
      </c>
      <c r="C805" s="15" t="s">
        <v>4399</v>
      </c>
      <c r="D805" s="15" t="s">
        <v>3144</v>
      </c>
      <c r="E805" s="16" t="s">
        <v>5225</v>
      </c>
    </row>
    <row r="806" spans="1:5" x14ac:dyDescent="0.3">
      <c r="A806" s="11" t="s">
        <v>815</v>
      </c>
      <c r="B806" s="12" t="s">
        <v>5848</v>
      </c>
      <c r="C806" s="12" t="s">
        <v>4402</v>
      </c>
      <c r="D806" s="12" t="s">
        <v>3145</v>
      </c>
      <c r="E806" s="13" t="s">
        <v>5849</v>
      </c>
    </row>
    <row r="807" spans="1:5" x14ac:dyDescent="0.3">
      <c r="A807" s="14" t="s">
        <v>816</v>
      </c>
      <c r="B807" s="15" t="s">
        <v>5850</v>
      </c>
      <c r="C807" s="15" t="s">
        <v>4402</v>
      </c>
      <c r="D807" s="15" t="s">
        <v>3146</v>
      </c>
      <c r="E807" s="16" t="s">
        <v>4415</v>
      </c>
    </row>
    <row r="808" spans="1:5" x14ac:dyDescent="0.3">
      <c r="A808" s="11" t="s">
        <v>817</v>
      </c>
      <c r="B808" s="12" t="s">
        <v>5851</v>
      </c>
      <c r="C808" s="12" t="s">
        <v>4402</v>
      </c>
      <c r="D808" s="12" t="s">
        <v>3147</v>
      </c>
      <c r="E808" s="13" t="s">
        <v>5852</v>
      </c>
    </row>
    <row r="809" spans="1:5" x14ac:dyDescent="0.3">
      <c r="A809" s="14" t="s">
        <v>818</v>
      </c>
      <c r="B809" s="15" t="s">
        <v>5853</v>
      </c>
      <c r="C809" s="15" t="s">
        <v>4402</v>
      </c>
      <c r="D809" s="15" t="s">
        <v>3148</v>
      </c>
      <c r="E809" s="16" t="s">
        <v>5854</v>
      </c>
    </row>
    <row r="810" spans="1:5" x14ac:dyDescent="0.3">
      <c r="A810" s="11" t="s">
        <v>819</v>
      </c>
      <c r="B810" s="12" t="s">
        <v>5855</v>
      </c>
      <c r="C810" s="12" t="s">
        <v>5300</v>
      </c>
      <c r="D810" s="12" t="s">
        <v>3149</v>
      </c>
      <c r="E810" s="13" t="s">
        <v>5856</v>
      </c>
    </row>
    <row r="811" spans="1:5" x14ac:dyDescent="0.3">
      <c r="A811" s="14" t="s">
        <v>820</v>
      </c>
      <c r="B811" s="15" t="s">
        <v>5857</v>
      </c>
      <c r="C811" s="15" t="s">
        <v>4402</v>
      </c>
      <c r="D811" s="15" t="s">
        <v>3150</v>
      </c>
      <c r="E811" s="16" t="s">
        <v>5858</v>
      </c>
    </row>
    <row r="812" spans="1:5" x14ac:dyDescent="0.3">
      <c r="A812" s="11" t="s">
        <v>821</v>
      </c>
      <c r="B812" s="12" t="s">
        <v>5859</v>
      </c>
      <c r="C812" s="12" t="s">
        <v>4402</v>
      </c>
      <c r="D812" s="12" t="s">
        <v>3151</v>
      </c>
      <c r="E812" s="13" t="s">
        <v>4638</v>
      </c>
    </row>
    <row r="813" spans="1:5" x14ac:dyDescent="0.3">
      <c r="A813" s="14" t="s">
        <v>822</v>
      </c>
      <c r="B813" s="15" t="s">
        <v>5860</v>
      </c>
      <c r="C813" s="15" t="s">
        <v>4402</v>
      </c>
      <c r="D813" s="15" t="s">
        <v>2777</v>
      </c>
      <c r="E813" s="16" t="s">
        <v>5861</v>
      </c>
    </row>
    <row r="814" spans="1:5" x14ac:dyDescent="0.3">
      <c r="A814" s="11" t="s">
        <v>823</v>
      </c>
      <c r="B814" s="12" t="s">
        <v>5862</v>
      </c>
      <c r="C814" s="12" t="s">
        <v>4402</v>
      </c>
      <c r="D814" s="12" t="s">
        <v>3152</v>
      </c>
      <c r="E814" s="13" t="s">
        <v>5459</v>
      </c>
    </row>
    <row r="815" spans="1:5" x14ac:dyDescent="0.3">
      <c r="A815" s="14" t="s">
        <v>824</v>
      </c>
      <c r="B815" s="15" t="s">
        <v>5863</v>
      </c>
      <c r="C815" s="15" t="s">
        <v>4402</v>
      </c>
      <c r="D815" s="15" t="s">
        <v>3153</v>
      </c>
      <c r="E815" s="16" t="s">
        <v>5864</v>
      </c>
    </row>
    <row r="816" spans="1:5" x14ac:dyDescent="0.3">
      <c r="A816" s="11" t="s">
        <v>825</v>
      </c>
      <c r="B816" s="12" t="s">
        <v>5865</v>
      </c>
      <c r="C816" s="12" t="s">
        <v>4402</v>
      </c>
      <c r="D816" s="12" t="s">
        <v>3154</v>
      </c>
      <c r="E816" s="13" t="s">
        <v>5866</v>
      </c>
    </row>
    <row r="817" spans="1:5" x14ac:dyDescent="0.3">
      <c r="A817" s="14" t="s">
        <v>826</v>
      </c>
      <c r="B817" s="15" t="s">
        <v>5867</v>
      </c>
      <c r="C817" s="15" t="s">
        <v>4402</v>
      </c>
      <c r="D817" s="15" t="s">
        <v>3155</v>
      </c>
      <c r="E817" s="16" t="s">
        <v>5868</v>
      </c>
    </row>
    <row r="818" spans="1:5" x14ac:dyDescent="0.3">
      <c r="A818" s="11" t="s">
        <v>827</v>
      </c>
      <c r="B818" s="12" t="s">
        <v>5869</v>
      </c>
      <c r="C818" s="12" t="s">
        <v>4402</v>
      </c>
      <c r="D818" s="12" t="s">
        <v>3156</v>
      </c>
      <c r="E818" s="13" t="s">
        <v>5870</v>
      </c>
    </row>
    <row r="819" spans="1:5" x14ac:dyDescent="0.3">
      <c r="A819" s="14" t="s">
        <v>828</v>
      </c>
      <c r="B819" s="15" t="s">
        <v>5871</v>
      </c>
      <c r="C819" s="15" t="s">
        <v>4402</v>
      </c>
      <c r="D819" s="15" t="s">
        <v>2687</v>
      </c>
      <c r="E819" s="16" t="s">
        <v>5134</v>
      </c>
    </row>
    <row r="820" spans="1:5" x14ac:dyDescent="0.3">
      <c r="A820" s="11" t="s">
        <v>829</v>
      </c>
      <c r="B820" s="12" t="s">
        <v>5872</v>
      </c>
      <c r="C820" s="12" t="s">
        <v>4402</v>
      </c>
      <c r="D820" s="12" t="s">
        <v>3157</v>
      </c>
      <c r="E820" s="13" t="s">
        <v>5873</v>
      </c>
    </row>
    <row r="821" spans="1:5" x14ac:dyDescent="0.3">
      <c r="A821" s="14" t="s">
        <v>830</v>
      </c>
      <c r="B821" s="15" t="s">
        <v>5874</v>
      </c>
      <c r="C821" s="15" t="s">
        <v>4399</v>
      </c>
      <c r="D821" s="15" t="s">
        <v>3158</v>
      </c>
      <c r="E821" s="16" t="s">
        <v>5477</v>
      </c>
    </row>
    <row r="822" spans="1:5" x14ac:dyDescent="0.3">
      <c r="A822" s="11" t="s">
        <v>831</v>
      </c>
      <c r="B822" s="12" t="s">
        <v>5875</v>
      </c>
      <c r="C822" s="12" t="s">
        <v>4402</v>
      </c>
      <c r="D822" s="12" t="s">
        <v>3159</v>
      </c>
      <c r="E822" s="13" t="s">
        <v>5876</v>
      </c>
    </row>
    <row r="823" spans="1:5" x14ac:dyDescent="0.3">
      <c r="A823" s="14" t="s">
        <v>832</v>
      </c>
      <c r="B823" s="15" t="s">
        <v>5877</v>
      </c>
      <c r="C823" s="15" t="s">
        <v>4402</v>
      </c>
      <c r="D823" s="15" t="s">
        <v>3160</v>
      </c>
      <c r="E823" s="16" t="s">
        <v>5878</v>
      </c>
    </row>
    <row r="824" spans="1:5" x14ac:dyDescent="0.3">
      <c r="A824" s="11" t="s">
        <v>833</v>
      </c>
      <c r="B824" s="12" t="s">
        <v>5879</v>
      </c>
      <c r="C824" s="12" t="s">
        <v>4402</v>
      </c>
      <c r="D824" s="12" t="s">
        <v>3161</v>
      </c>
      <c r="E824" s="13" t="s">
        <v>4478</v>
      </c>
    </row>
    <row r="825" spans="1:5" x14ac:dyDescent="0.3">
      <c r="A825" s="14" t="s">
        <v>834</v>
      </c>
      <c r="B825" s="15" t="s">
        <v>5880</v>
      </c>
      <c r="C825" s="15" t="s">
        <v>4402</v>
      </c>
      <c r="D825" s="15" t="s">
        <v>3041</v>
      </c>
      <c r="E825" s="16" t="s">
        <v>5881</v>
      </c>
    </row>
    <row r="826" spans="1:5" x14ac:dyDescent="0.3">
      <c r="A826" s="11" t="s">
        <v>835</v>
      </c>
      <c r="B826" s="12" t="s">
        <v>5882</v>
      </c>
      <c r="C826" s="12" t="s">
        <v>4402</v>
      </c>
      <c r="D826" s="12" t="s">
        <v>3162</v>
      </c>
      <c r="E826" s="13" t="s">
        <v>5883</v>
      </c>
    </row>
    <row r="827" spans="1:5" x14ac:dyDescent="0.3">
      <c r="A827" s="14" t="s">
        <v>836</v>
      </c>
      <c r="B827" s="15" t="s">
        <v>5884</v>
      </c>
      <c r="C827" s="15" t="s">
        <v>4399</v>
      </c>
      <c r="D827" s="15" t="s">
        <v>3163</v>
      </c>
      <c r="E827" s="16" t="s">
        <v>5885</v>
      </c>
    </row>
    <row r="828" spans="1:5" x14ac:dyDescent="0.3">
      <c r="A828" s="11" t="s">
        <v>837</v>
      </c>
      <c r="B828" s="12" t="s">
        <v>5886</v>
      </c>
      <c r="C828" s="12" t="s">
        <v>4399</v>
      </c>
      <c r="D828" s="12" t="s">
        <v>3164</v>
      </c>
      <c r="E828" s="13" t="s">
        <v>5887</v>
      </c>
    </row>
    <row r="829" spans="1:5" x14ac:dyDescent="0.3">
      <c r="A829" s="14" t="s">
        <v>838</v>
      </c>
      <c r="B829" s="15" t="s">
        <v>5888</v>
      </c>
      <c r="C829" s="15" t="s">
        <v>5300</v>
      </c>
      <c r="D829" s="15" t="s">
        <v>2857</v>
      </c>
      <c r="E829" s="16" t="s">
        <v>5889</v>
      </c>
    </row>
    <row r="830" spans="1:5" x14ac:dyDescent="0.3">
      <c r="A830" s="11" t="s">
        <v>839</v>
      </c>
      <c r="B830" s="12" t="s">
        <v>5890</v>
      </c>
      <c r="C830" s="12" t="s">
        <v>5300</v>
      </c>
      <c r="D830" s="12" t="s">
        <v>2873</v>
      </c>
      <c r="E830" s="13" t="s">
        <v>5891</v>
      </c>
    </row>
    <row r="831" spans="1:5" x14ac:dyDescent="0.3">
      <c r="A831" s="14" t="s">
        <v>840</v>
      </c>
      <c r="B831" s="15" t="s">
        <v>5892</v>
      </c>
      <c r="C831" s="15" t="s">
        <v>5300</v>
      </c>
      <c r="D831" s="15" t="s">
        <v>3165</v>
      </c>
      <c r="E831" s="16" t="s">
        <v>5893</v>
      </c>
    </row>
    <row r="832" spans="1:5" x14ac:dyDescent="0.3">
      <c r="A832" s="11" t="s">
        <v>841</v>
      </c>
      <c r="B832" s="12" t="s">
        <v>5894</v>
      </c>
      <c r="C832" s="12" t="s">
        <v>4402</v>
      </c>
      <c r="D832" s="12" t="s">
        <v>3166</v>
      </c>
      <c r="E832" s="13" t="s">
        <v>4697</v>
      </c>
    </row>
    <row r="833" spans="1:5" x14ac:dyDescent="0.3">
      <c r="A833" s="14" t="s">
        <v>842</v>
      </c>
      <c r="B833" s="15" t="s">
        <v>5895</v>
      </c>
      <c r="C833" s="15" t="s">
        <v>4402</v>
      </c>
      <c r="D833" s="15" t="s">
        <v>3167</v>
      </c>
      <c r="E833" s="16" t="s">
        <v>5896</v>
      </c>
    </row>
    <row r="834" spans="1:5" x14ac:dyDescent="0.3">
      <c r="A834" s="11" t="s">
        <v>843</v>
      </c>
      <c r="B834" s="12" t="s">
        <v>5897</v>
      </c>
      <c r="C834" s="12" t="s">
        <v>4402</v>
      </c>
      <c r="D834" s="12" t="s">
        <v>3168</v>
      </c>
      <c r="E834" s="13" t="s">
        <v>5898</v>
      </c>
    </row>
    <row r="835" spans="1:5" x14ac:dyDescent="0.3">
      <c r="A835" s="14" t="s">
        <v>844</v>
      </c>
      <c r="B835" s="15" t="s">
        <v>5899</v>
      </c>
      <c r="C835" s="15" t="s">
        <v>5300</v>
      </c>
      <c r="D835" s="15" t="s">
        <v>3169</v>
      </c>
      <c r="E835" s="16" t="s">
        <v>5647</v>
      </c>
    </row>
    <row r="836" spans="1:5" x14ac:dyDescent="0.3">
      <c r="A836" s="11" t="s">
        <v>845</v>
      </c>
      <c r="B836" s="12" t="s">
        <v>5900</v>
      </c>
      <c r="C836" s="12" t="s">
        <v>4399</v>
      </c>
      <c r="D836" s="12" t="s">
        <v>3170</v>
      </c>
      <c r="E836" s="13" t="s">
        <v>5901</v>
      </c>
    </row>
    <row r="837" spans="1:5" x14ac:dyDescent="0.3">
      <c r="A837" s="14" t="s">
        <v>846</v>
      </c>
      <c r="B837" s="15" t="s">
        <v>5902</v>
      </c>
      <c r="C837" s="15" t="s">
        <v>4399</v>
      </c>
      <c r="D837" s="15" t="s">
        <v>2609</v>
      </c>
      <c r="E837" s="16" t="s">
        <v>5903</v>
      </c>
    </row>
    <row r="838" spans="1:5" x14ac:dyDescent="0.3">
      <c r="A838" s="11" t="s">
        <v>847</v>
      </c>
      <c r="B838" s="12" t="s">
        <v>5904</v>
      </c>
      <c r="C838" s="12" t="s">
        <v>4399</v>
      </c>
      <c r="D838" s="12" t="s">
        <v>3171</v>
      </c>
      <c r="E838" s="13" t="s">
        <v>5905</v>
      </c>
    </row>
    <row r="839" spans="1:5" x14ac:dyDescent="0.3">
      <c r="A839" s="14" t="s">
        <v>848</v>
      </c>
      <c r="B839" s="15" t="s">
        <v>5906</v>
      </c>
      <c r="C839" s="15" t="s">
        <v>4402</v>
      </c>
      <c r="D839" s="15" t="s">
        <v>2985</v>
      </c>
      <c r="E839" s="16" t="s">
        <v>5431</v>
      </c>
    </row>
    <row r="840" spans="1:5" x14ac:dyDescent="0.3">
      <c r="A840" s="11" t="s">
        <v>849</v>
      </c>
      <c r="B840" s="12" t="s">
        <v>5907</v>
      </c>
      <c r="C840" s="12" t="s">
        <v>4399</v>
      </c>
      <c r="D840" s="12" t="s">
        <v>3172</v>
      </c>
      <c r="E840" s="13" t="s">
        <v>4837</v>
      </c>
    </row>
    <row r="841" spans="1:5" x14ac:dyDescent="0.3">
      <c r="A841" s="14" t="s">
        <v>850</v>
      </c>
      <c r="B841" s="15" t="s">
        <v>5908</v>
      </c>
      <c r="C841" s="15" t="s">
        <v>4399</v>
      </c>
      <c r="D841" s="15" t="s">
        <v>3173</v>
      </c>
      <c r="E841" s="16" t="s">
        <v>5909</v>
      </c>
    </row>
    <row r="842" spans="1:5" x14ac:dyDescent="0.3">
      <c r="A842" s="11" t="s">
        <v>851</v>
      </c>
      <c r="B842" s="12" t="s">
        <v>5910</v>
      </c>
      <c r="C842" s="12" t="s">
        <v>4399</v>
      </c>
      <c r="D842" s="12" t="s">
        <v>3174</v>
      </c>
      <c r="E842" s="13" t="s">
        <v>5911</v>
      </c>
    </row>
    <row r="843" spans="1:5" x14ac:dyDescent="0.3">
      <c r="A843" s="14" t="s">
        <v>852</v>
      </c>
      <c r="B843" s="15" t="s">
        <v>5912</v>
      </c>
      <c r="C843" s="15" t="s">
        <v>4399</v>
      </c>
      <c r="D843" s="15" t="s">
        <v>3175</v>
      </c>
      <c r="E843" s="16" t="s">
        <v>5798</v>
      </c>
    </row>
    <row r="844" spans="1:5" x14ac:dyDescent="0.3">
      <c r="A844" s="11" t="s">
        <v>853</v>
      </c>
      <c r="B844" s="12" t="s">
        <v>5913</v>
      </c>
      <c r="C844" s="12" t="s">
        <v>4399</v>
      </c>
      <c r="D844" s="12" t="s">
        <v>3176</v>
      </c>
      <c r="E844" s="13" t="s">
        <v>5914</v>
      </c>
    </row>
    <row r="845" spans="1:5" x14ac:dyDescent="0.3">
      <c r="A845" s="14" t="s">
        <v>854</v>
      </c>
      <c r="B845" s="15" t="s">
        <v>5915</v>
      </c>
      <c r="C845" s="15" t="s">
        <v>4399</v>
      </c>
      <c r="D845" s="15" t="s">
        <v>2535</v>
      </c>
      <c r="E845" s="16" t="s">
        <v>5363</v>
      </c>
    </row>
    <row r="846" spans="1:5" x14ac:dyDescent="0.3">
      <c r="A846" s="11" t="s">
        <v>855</v>
      </c>
      <c r="B846" s="12" t="s">
        <v>5916</v>
      </c>
      <c r="C846" s="12" t="s">
        <v>5300</v>
      </c>
      <c r="D846" s="12" t="s">
        <v>3177</v>
      </c>
      <c r="E846" s="13" t="s">
        <v>5917</v>
      </c>
    </row>
    <row r="847" spans="1:5" x14ac:dyDescent="0.3">
      <c r="A847" s="14" t="s">
        <v>856</v>
      </c>
      <c r="B847" s="15" t="s">
        <v>5918</v>
      </c>
      <c r="C847" s="15" t="s">
        <v>4399</v>
      </c>
      <c r="D847" s="15" t="s">
        <v>3178</v>
      </c>
      <c r="E847" s="16" t="s">
        <v>5919</v>
      </c>
    </row>
    <row r="848" spans="1:5" x14ac:dyDescent="0.3">
      <c r="A848" s="11" t="s">
        <v>857</v>
      </c>
      <c r="B848" s="12" t="s">
        <v>5920</v>
      </c>
      <c r="C848" s="12" t="s">
        <v>4399</v>
      </c>
      <c r="D848" s="12" t="s">
        <v>3179</v>
      </c>
      <c r="E848" s="13" t="s">
        <v>5921</v>
      </c>
    </row>
    <row r="849" spans="1:5" x14ac:dyDescent="0.3">
      <c r="A849" s="14" t="s">
        <v>858</v>
      </c>
      <c r="B849" s="15" t="s">
        <v>5922</v>
      </c>
      <c r="C849" s="15" t="s">
        <v>4399</v>
      </c>
      <c r="D849" s="15" t="s">
        <v>3180</v>
      </c>
      <c r="E849" s="16" t="s">
        <v>5923</v>
      </c>
    </row>
    <row r="850" spans="1:5" x14ac:dyDescent="0.3">
      <c r="A850" s="11" t="s">
        <v>859</v>
      </c>
      <c r="B850" s="12" t="s">
        <v>5924</v>
      </c>
      <c r="C850" s="12" t="s">
        <v>4402</v>
      </c>
      <c r="D850" s="12" t="s">
        <v>3181</v>
      </c>
      <c r="E850" s="13" t="s">
        <v>4501</v>
      </c>
    </row>
    <row r="851" spans="1:5" x14ac:dyDescent="0.3">
      <c r="A851" s="14" t="s">
        <v>860</v>
      </c>
      <c r="B851" s="15" t="s">
        <v>5925</v>
      </c>
      <c r="C851" s="15" t="s">
        <v>4402</v>
      </c>
      <c r="D851" s="15" t="s">
        <v>3182</v>
      </c>
      <c r="E851" s="16" t="s">
        <v>4485</v>
      </c>
    </row>
    <row r="852" spans="1:5" x14ac:dyDescent="0.3">
      <c r="A852" s="11" t="s">
        <v>861</v>
      </c>
      <c r="B852" s="12" t="s">
        <v>5926</v>
      </c>
      <c r="C852" s="12" t="s">
        <v>4399</v>
      </c>
      <c r="D852" s="12" t="s">
        <v>3183</v>
      </c>
      <c r="E852" s="13" t="s">
        <v>5927</v>
      </c>
    </row>
    <row r="853" spans="1:5" x14ac:dyDescent="0.3">
      <c r="A853" s="14" t="s">
        <v>862</v>
      </c>
      <c r="B853" s="15" t="s">
        <v>5928</v>
      </c>
      <c r="C853" s="15" t="s">
        <v>5300</v>
      </c>
      <c r="D853" s="15" t="s">
        <v>3184</v>
      </c>
      <c r="E853" s="16" t="s">
        <v>4757</v>
      </c>
    </row>
    <row r="854" spans="1:5" x14ac:dyDescent="0.3">
      <c r="A854" s="11" t="s">
        <v>863</v>
      </c>
      <c r="B854" s="12" t="s">
        <v>5929</v>
      </c>
      <c r="C854" s="12" t="s">
        <v>4402</v>
      </c>
      <c r="D854" s="12" t="s">
        <v>2566</v>
      </c>
      <c r="E854" s="13" t="s">
        <v>4553</v>
      </c>
    </row>
    <row r="855" spans="1:5" x14ac:dyDescent="0.3">
      <c r="A855" s="14" t="s">
        <v>864</v>
      </c>
      <c r="B855" s="15" t="s">
        <v>5930</v>
      </c>
      <c r="C855" s="15" t="s">
        <v>4402</v>
      </c>
      <c r="D855" s="15" t="s">
        <v>3185</v>
      </c>
      <c r="E855" s="16" t="s">
        <v>5931</v>
      </c>
    </row>
    <row r="856" spans="1:5" x14ac:dyDescent="0.3">
      <c r="A856" s="11" t="s">
        <v>865</v>
      </c>
      <c r="B856" s="12" t="s">
        <v>5932</v>
      </c>
      <c r="C856" s="12" t="s">
        <v>4402</v>
      </c>
      <c r="D856" s="12" t="s">
        <v>3186</v>
      </c>
      <c r="E856" s="13" t="s">
        <v>4833</v>
      </c>
    </row>
    <row r="857" spans="1:5" x14ac:dyDescent="0.3">
      <c r="A857" s="14" t="s">
        <v>866</v>
      </c>
      <c r="B857" s="15" t="s">
        <v>5933</v>
      </c>
      <c r="C857" s="15" t="s">
        <v>4402</v>
      </c>
      <c r="D857" s="15" t="s">
        <v>3187</v>
      </c>
      <c r="E857" s="16" t="s">
        <v>5934</v>
      </c>
    </row>
    <row r="858" spans="1:5" x14ac:dyDescent="0.3">
      <c r="A858" s="11" t="s">
        <v>867</v>
      </c>
      <c r="B858" s="12" t="s">
        <v>5935</v>
      </c>
      <c r="C858" s="12" t="s">
        <v>4399</v>
      </c>
      <c r="D858" s="12" t="s">
        <v>3188</v>
      </c>
      <c r="E858" s="13" t="s">
        <v>5936</v>
      </c>
    </row>
    <row r="859" spans="1:5" x14ac:dyDescent="0.3">
      <c r="A859" s="14" t="s">
        <v>868</v>
      </c>
      <c r="B859" s="15" t="s">
        <v>5937</v>
      </c>
      <c r="C859" s="15" t="s">
        <v>4399</v>
      </c>
      <c r="D859" s="15" t="s">
        <v>3189</v>
      </c>
      <c r="E859" s="16" t="s">
        <v>5225</v>
      </c>
    </row>
    <row r="860" spans="1:5" x14ac:dyDescent="0.3">
      <c r="A860" s="11" t="s">
        <v>869</v>
      </c>
      <c r="B860" s="12" t="s">
        <v>5938</v>
      </c>
      <c r="C860" s="12" t="s">
        <v>4399</v>
      </c>
      <c r="D860" s="12" t="s">
        <v>3190</v>
      </c>
      <c r="E860" s="13" t="s">
        <v>5939</v>
      </c>
    </row>
    <row r="861" spans="1:5" x14ac:dyDescent="0.3">
      <c r="A861" s="14" t="s">
        <v>870</v>
      </c>
      <c r="B861" s="15" t="s">
        <v>5940</v>
      </c>
      <c r="C861" s="15" t="s">
        <v>4399</v>
      </c>
      <c r="D861" s="15" t="s">
        <v>3191</v>
      </c>
      <c r="E861" s="16" t="s">
        <v>5941</v>
      </c>
    </row>
    <row r="862" spans="1:5" x14ac:dyDescent="0.3">
      <c r="A862" s="11" t="s">
        <v>871</v>
      </c>
      <c r="B862" s="12" t="s">
        <v>5942</v>
      </c>
      <c r="C862" s="12" t="s">
        <v>4402</v>
      </c>
      <c r="D862" s="12" t="s">
        <v>3192</v>
      </c>
      <c r="E862" s="13" t="s">
        <v>4501</v>
      </c>
    </row>
    <row r="863" spans="1:5" x14ac:dyDescent="0.3">
      <c r="A863" s="14" t="s">
        <v>872</v>
      </c>
      <c r="B863" s="15" t="s">
        <v>5943</v>
      </c>
      <c r="C863" s="15" t="s">
        <v>4399</v>
      </c>
      <c r="D863" s="15" t="s">
        <v>3193</v>
      </c>
      <c r="E863" s="16" t="s">
        <v>5033</v>
      </c>
    </row>
    <row r="864" spans="1:5" x14ac:dyDescent="0.3">
      <c r="A864" s="11" t="s">
        <v>873</v>
      </c>
      <c r="B864" s="12" t="s">
        <v>5944</v>
      </c>
      <c r="C864" s="12" t="s">
        <v>4402</v>
      </c>
      <c r="D864" s="12" t="s">
        <v>3194</v>
      </c>
      <c r="E864" s="13" t="s">
        <v>5945</v>
      </c>
    </row>
    <row r="865" spans="1:5" x14ac:dyDescent="0.3">
      <c r="A865" s="14" t="s">
        <v>874</v>
      </c>
      <c r="B865" s="15" t="s">
        <v>5946</v>
      </c>
      <c r="C865" s="15" t="s">
        <v>4402</v>
      </c>
      <c r="D865" s="15" t="s">
        <v>3195</v>
      </c>
      <c r="E865" s="16" t="s">
        <v>5947</v>
      </c>
    </row>
    <row r="866" spans="1:5" x14ac:dyDescent="0.3">
      <c r="A866" s="11" t="s">
        <v>875</v>
      </c>
      <c r="B866" s="12" t="s">
        <v>5948</v>
      </c>
      <c r="C866" s="12" t="s">
        <v>4402</v>
      </c>
      <c r="D866" s="12" t="s">
        <v>3196</v>
      </c>
      <c r="E866" s="13" t="s">
        <v>4531</v>
      </c>
    </row>
    <row r="867" spans="1:5" x14ac:dyDescent="0.3">
      <c r="A867" s="14" t="s">
        <v>876</v>
      </c>
      <c r="B867" s="15" t="s">
        <v>5949</v>
      </c>
      <c r="C867" s="15" t="s">
        <v>5300</v>
      </c>
      <c r="D867" s="15" t="s">
        <v>3197</v>
      </c>
      <c r="E867" s="16" t="s">
        <v>5950</v>
      </c>
    </row>
    <row r="868" spans="1:5" x14ac:dyDescent="0.3">
      <c r="A868" s="11" t="s">
        <v>877</v>
      </c>
      <c r="B868" s="12" t="s">
        <v>5951</v>
      </c>
      <c r="C868" s="12" t="s">
        <v>4402</v>
      </c>
      <c r="D868" s="12" t="s">
        <v>3198</v>
      </c>
      <c r="E868" s="13" t="s">
        <v>5952</v>
      </c>
    </row>
    <row r="869" spans="1:5" x14ac:dyDescent="0.3">
      <c r="A869" s="14" t="s">
        <v>878</v>
      </c>
      <c r="B869" s="15" t="s">
        <v>5953</v>
      </c>
      <c r="C869" s="15" t="s">
        <v>4402</v>
      </c>
      <c r="D869" s="15" t="s">
        <v>3199</v>
      </c>
      <c r="E869" s="16" t="s">
        <v>4604</v>
      </c>
    </row>
    <row r="870" spans="1:5" x14ac:dyDescent="0.3">
      <c r="A870" s="11" t="s">
        <v>879</v>
      </c>
      <c r="B870" s="12" t="s">
        <v>5954</v>
      </c>
      <c r="C870" s="12" t="s">
        <v>4402</v>
      </c>
      <c r="D870" s="12" t="s">
        <v>3200</v>
      </c>
      <c r="E870" s="13" t="s">
        <v>4423</v>
      </c>
    </row>
    <row r="871" spans="1:5" x14ac:dyDescent="0.3">
      <c r="A871" s="14" t="s">
        <v>880</v>
      </c>
      <c r="B871" s="15" t="s">
        <v>5955</v>
      </c>
      <c r="C871" s="15" t="s">
        <v>4402</v>
      </c>
      <c r="D871" s="15" t="s">
        <v>3201</v>
      </c>
      <c r="E871" s="16" t="s">
        <v>5956</v>
      </c>
    </row>
    <row r="872" spans="1:5" x14ac:dyDescent="0.3">
      <c r="A872" s="11" t="s">
        <v>881</v>
      </c>
      <c r="B872" s="12" t="s">
        <v>5957</v>
      </c>
      <c r="C872" s="12" t="s">
        <v>5300</v>
      </c>
      <c r="D872" s="12" t="s">
        <v>3202</v>
      </c>
      <c r="E872" s="13" t="s">
        <v>5958</v>
      </c>
    </row>
    <row r="873" spans="1:5" x14ac:dyDescent="0.3">
      <c r="A873" s="14" t="s">
        <v>882</v>
      </c>
      <c r="B873" s="15" t="s">
        <v>5959</v>
      </c>
      <c r="C873" s="15" t="s">
        <v>4399</v>
      </c>
      <c r="D873" s="15" t="s">
        <v>3203</v>
      </c>
      <c r="E873" s="16" t="s">
        <v>5960</v>
      </c>
    </row>
    <row r="874" spans="1:5" x14ac:dyDescent="0.3">
      <c r="A874" s="11" t="s">
        <v>883</v>
      </c>
      <c r="B874" s="12" t="s">
        <v>5961</v>
      </c>
      <c r="C874" s="12" t="s">
        <v>5300</v>
      </c>
      <c r="D874" s="12" t="s">
        <v>3204</v>
      </c>
      <c r="E874" s="13" t="s">
        <v>5189</v>
      </c>
    </row>
    <row r="875" spans="1:5" x14ac:dyDescent="0.3">
      <c r="A875" s="14" t="s">
        <v>884</v>
      </c>
      <c r="B875" s="15" t="s">
        <v>5962</v>
      </c>
      <c r="C875" s="15" t="s">
        <v>4399</v>
      </c>
      <c r="D875" s="15" t="s">
        <v>3205</v>
      </c>
      <c r="E875" s="16" t="s">
        <v>5963</v>
      </c>
    </row>
    <row r="876" spans="1:5" x14ac:dyDescent="0.3">
      <c r="A876" s="11" t="s">
        <v>885</v>
      </c>
      <c r="B876" s="12" t="s">
        <v>5964</v>
      </c>
      <c r="C876" s="12" t="s">
        <v>4399</v>
      </c>
      <c r="D876" s="12" t="s">
        <v>3206</v>
      </c>
      <c r="E876" s="13" t="s">
        <v>5965</v>
      </c>
    </row>
    <row r="877" spans="1:5" x14ac:dyDescent="0.3">
      <c r="A877" s="14" t="s">
        <v>886</v>
      </c>
      <c r="B877" s="15" t="s">
        <v>5966</v>
      </c>
      <c r="C877" s="15" t="s">
        <v>4399</v>
      </c>
      <c r="D877" s="15" t="s">
        <v>3207</v>
      </c>
      <c r="E877" s="16" t="s">
        <v>5967</v>
      </c>
    </row>
    <row r="878" spans="1:5" x14ac:dyDescent="0.3">
      <c r="A878" s="11" t="s">
        <v>887</v>
      </c>
      <c r="B878" s="12" t="s">
        <v>5968</v>
      </c>
      <c r="C878" s="12" t="s">
        <v>5300</v>
      </c>
      <c r="D878" s="12" t="s">
        <v>3208</v>
      </c>
      <c r="E878" s="13" t="s">
        <v>5583</v>
      </c>
    </row>
    <row r="879" spans="1:5" x14ac:dyDescent="0.3">
      <c r="A879" s="14" t="s">
        <v>888</v>
      </c>
      <c r="B879" s="15" t="s">
        <v>5969</v>
      </c>
      <c r="C879" s="15" t="s">
        <v>5300</v>
      </c>
      <c r="D879" s="15" t="s">
        <v>3209</v>
      </c>
      <c r="E879" s="16" t="s">
        <v>5970</v>
      </c>
    </row>
    <row r="880" spans="1:5" x14ac:dyDescent="0.3">
      <c r="A880" s="11" t="s">
        <v>889</v>
      </c>
      <c r="B880" s="12" t="s">
        <v>5971</v>
      </c>
      <c r="C880" s="12" t="s">
        <v>4399</v>
      </c>
      <c r="D880" s="12" t="s">
        <v>3210</v>
      </c>
      <c r="E880" s="13" t="s">
        <v>5972</v>
      </c>
    </row>
    <row r="881" spans="1:5" x14ac:dyDescent="0.3">
      <c r="A881" s="14" t="s">
        <v>890</v>
      </c>
      <c r="B881" s="15" t="s">
        <v>5973</v>
      </c>
      <c r="C881" s="15" t="s">
        <v>4399</v>
      </c>
      <c r="D881" s="15" t="s">
        <v>3211</v>
      </c>
      <c r="E881" s="16" t="s">
        <v>5974</v>
      </c>
    </row>
    <row r="882" spans="1:5" x14ac:dyDescent="0.3">
      <c r="A882" s="11" t="s">
        <v>891</v>
      </c>
      <c r="B882" s="12" t="s">
        <v>5975</v>
      </c>
      <c r="C882" s="12" t="s">
        <v>4399</v>
      </c>
      <c r="D882" s="12" t="s">
        <v>3212</v>
      </c>
      <c r="E882" s="13" t="s">
        <v>5976</v>
      </c>
    </row>
    <row r="883" spans="1:5" x14ac:dyDescent="0.3">
      <c r="A883" s="14" t="s">
        <v>892</v>
      </c>
      <c r="B883" s="15" t="s">
        <v>5977</v>
      </c>
      <c r="C883" s="15" t="s">
        <v>4399</v>
      </c>
      <c r="D883" s="15" t="s">
        <v>3213</v>
      </c>
      <c r="E883" s="16" t="s">
        <v>4927</v>
      </c>
    </row>
    <row r="884" spans="1:5" x14ac:dyDescent="0.3">
      <c r="A884" s="11" t="s">
        <v>893</v>
      </c>
      <c r="B884" s="12" t="s">
        <v>5978</v>
      </c>
      <c r="C884" s="12" t="s">
        <v>4399</v>
      </c>
      <c r="D884" s="12" t="s">
        <v>3214</v>
      </c>
      <c r="E884" s="13" t="s">
        <v>5979</v>
      </c>
    </row>
    <row r="885" spans="1:5" x14ac:dyDescent="0.3">
      <c r="A885" s="14" t="s">
        <v>894</v>
      </c>
      <c r="B885" s="15" t="s">
        <v>5980</v>
      </c>
      <c r="C885" s="15" t="s">
        <v>4399</v>
      </c>
      <c r="D885" s="15" t="s">
        <v>3215</v>
      </c>
      <c r="E885" s="16" t="s">
        <v>5981</v>
      </c>
    </row>
    <row r="886" spans="1:5" x14ac:dyDescent="0.3">
      <c r="A886" s="11" t="s">
        <v>895</v>
      </c>
      <c r="B886" s="12" t="s">
        <v>5982</v>
      </c>
      <c r="C886" s="12" t="s">
        <v>4399</v>
      </c>
      <c r="D886" s="12" t="s">
        <v>3216</v>
      </c>
      <c r="E886" s="13" t="s">
        <v>5983</v>
      </c>
    </row>
    <row r="887" spans="1:5" x14ac:dyDescent="0.3">
      <c r="A887" s="14" t="s">
        <v>896</v>
      </c>
      <c r="B887" s="15" t="s">
        <v>5984</v>
      </c>
      <c r="C887" s="15" t="s">
        <v>4399</v>
      </c>
      <c r="D887" s="15" t="s">
        <v>3217</v>
      </c>
      <c r="E887" s="16" t="s">
        <v>5985</v>
      </c>
    </row>
    <row r="888" spans="1:5" x14ac:dyDescent="0.3">
      <c r="A888" s="11" t="s">
        <v>897</v>
      </c>
      <c r="B888" s="12" t="s">
        <v>5986</v>
      </c>
      <c r="C888" s="12" t="s">
        <v>4399</v>
      </c>
      <c r="D888" s="12" t="s">
        <v>3218</v>
      </c>
      <c r="E888" s="13" t="s">
        <v>5987</v>
      </c>
    </row>
    <row r="889" spans="1:5" x14ac:dyDescent="0.3">
      <c r="A889" s="14" t="s">
        <v>898</v>
      </c>
      <c r="B889" s="15" t="s">
        <v>5988</v>
      </c>
      <c r="C889" s="15" t="s">
        <v>5300</v>
      </c>
      <c r="D889" s="15" t="s">
        <v>3219</v>
      </c>
      <c r="E889" s="16" t="s">
        <v>5989</v>
      </c>
    </row>
    <row r="890" spans="1:5" x14ac:dyDescent="0.3">
      <c r="A890" s="11" t="s">
        <v>899</v>
      </c>
      <c r="B890" s="12" t="s">
        <v>5990</v>
      </c>
      <c r="C890" s="12" t="s">
        <v>4402</v>
      </c>
      <c r="D890" s="12" t="s">
        <v>3220</v>
      </c>
      <c r="E890" s="13" t="s">
        <v>5991</v>
      </c>
    </row>
    <row r="891" spans="1:5" x14ac:dyDescent="0.3">
      <c r="A891" s="14" t="s">
        <v>900</v>
      </c>
      <c r="B891" s="15" t="s">
        <v>5992</v>
      </c>
      <c r="C891" s="15" t="s">
        <v>4402</v>
      </c>
      <c r="D891" s="15" t="s">
        <v>3221</v>
      </c>
      <c r="E891" s="16" t="s">
        <v>4751</v>
      </c>
    </row>
    <row r="892" spans="1:5" x14ac:dyDescent="0.3">
      <c r="A892" s="11" t="s">
        <v>901</v>
      </c>
      <c r="B892" s="12" t="s">
        <v>5993</v>
      </c>
      <c r="C892" s="12" t="s">
        <v>4402</v>
      </c>
      <c r="D892" s="12" t="s">
        <v>3222</v>
      </c>
      <c r="E892" s="13" t="s">
        <v>5994</v>
      </c>
    </row>
    <row r="893" spans="1:5" x14ac:dyDescent="0.3">
      <c r="A893" s="14" t="s">
        <v>902</v>
      </c>
      <c r="B893" s="15" t="s">
        <v>5995</v>
      </c>
      <c r="C893" s="15" t="s">
        <v>4402</v>
      </c>
      <c r="D893" s="15" t="s">
        <v>3223</v>
      </c>
      <c r="E893" s="16" t="s">
        <v>5996</v>
      </c>
    </row>
    <row r="894" spans="1:5" x14ac:dyDescent="0.3">
      <c r="A894" s="11" t="s">
        <v>903</v>
      </c>
      <c r="B894" s="12" t="s">
        <v>5997</v>
      </c>
      <c r="C894" s="12" t="s">
        <v>5300</v>
      </c>
      <c r="D894" s="12" t="s">
        <v>3224</v>
      </c>
      <c r="E894" s="13" t="s">
        <v>5998</v>
      </c>
    </row>
    <row r="895" spans="1:5" x14ac:dyDescent="0.3">
      <c r="A895" s="14" t="s">
        <v>904</v>
      </c>
      <c r="B895" s="15" t="s">
        <v>5999</v>
      </c>
      <c r="C895" s="15" t="s">
        <v>4402</v>
      </c>
      <c r="D895" s="15" t="s">
        <v>3225</v>
      </c>
      <c r="E895" s="16" t="s">
        <v>4439</v>
      </c>
    </row>
    <row r="896" spans="1:5" x14ac:dyDescent="0.3">
      <c r="A896" s="11" t="s">
        <v>905</v>
      </c>
      <c r="B896" s="12" t="s">
        <v>6000</v>
      </c>
      <c r="C896" s="12" t="s">
        <v>4402</v>
      </c>
      <c r="D896" s="12" t="s">
        <v>3226</v>
      </c>
      <c r="E896" s="13" t="s">
        <v>6001</v>
      </c>
    </row>
    <row r="897" spans="1:5" x14ac:dyDescent="0.3">
      <c r="A897" s="14" t="s">
        <v>906</v>
      </c>
      <c r="B897" s="15" t="s">
        <v>6002</v>
      </c>
      <c r="C897" s="15" t="s">
        <v>4399</v>
      </c>
      <c r="D897" s="15" t="s">
        <v>3227</v>
      </c>
      <c r="E897" s="16" t="s">
        <v>6003</v>
      </c>
    </row>
    <row r="898" spans="1:5" x14ac:dyDescent="0.3">
      <c r="A898" s="11" t="s">
        <v>907</v>
      </c>
      <c r="B898" s="12" t="s">
        <v>6004</v>
      </c>
      <c r="C898" s="12" t="s">
        <v>4399</v>
      </c>
      <c r="D898" s="12" t="s">
        <v>2887</v>
      </c>
      <c r="E898" s="13" t="s">
        <v>6005</v>
      </c>
    </row>
    <row r="899" spans="1:5" x14ac:dyDescent="0.3">
      <c r="A899" s="14" t="s">
        <v>908</v>
      </c>
      <c r="B899" s="15" t="s">
        <v>6006</v>
      </c>
      <c r="C899" s="15" t="s">
        <v>4399</v>
      </c>
      <c r="D899" s="15" t="s">
        <v>3228</v>
      </c>
      <c r="E899" s="16" t="s">
        <v>6007</v>
      </c>
    </row>
    <row r="900" spans="1:5" x14ac:dyDescent="0.3">
      <c r="A900" s="11" t="s">
        <v>909</v>
      </c>
      <c r="B900" s="12" t="s">
        <v>6008</v>
      </c>
      <c r="C900" s="12" t="s">
        <v>4402</v>
      </c>
      <c r="D900" s="12" t="s">
        <v>2590</v>
      </c>
      <c r="E900" s="13" t="s">
        <v>4478</v>
      </c>
    </row>
    <row r="901" spans="1:5" x14ac:dyDescent="0.3">
      <c r="A901" s="14" t="s">
        <v>910</v>
      </c>
      <c r="B901" s="15" t="s">
        <v>6009</v>
      </c>
      <c r="C901" s="15" t="s">
        <v>5300</v>
      </c>
      <c r="D901" s="15" t="s">
        <v>2607</v>
      </c>
      <c r="E901" s="16" t="s">
        <v>6010</v>
      </c>
    </row>
    <row r="902" spans="1:5" x14ac:dyDescent="0.3">
      <c r="A902" s="11" t="s">
        <v>911</v>
      </c>
      <c r="B902" s="12" t="s">
        <v>6011</v>
      </c>
      <c r="C902" s="12" t="s">
        <v>4399</v>
      </c>
      <c r="D902" s="12" t="s">
        <v>3229</v>
      </c>
      <c r="E902" s="13" t="s">
        <v>6012</v>
      </c>
    </row>
    <row r="903" spans="1:5" x14ac:dyDescent="0.3">
      <c r="A903" s="14" t="s">
        <v>912</v>
      </c>
      <c r="B903" s="15" t="s">
        <v>6013</v>
      </c>
      <c r="C903" s="15" t="s">
        <v>4402</v>
      </c>
      <c r="D903" s="15" t="s">
        <v>3230</v>
      </c>
      <c r="E903" s="16" t="s">
        <v>5441</v>
      </c>
    </row>
    <row r="904" spans="1:5" x14ac:dyDescent="0.3">
      <c r="A904" s="11" t="s">
        <v>913</v>
      </c>
      <c r="B904" s="12" t="s">
        <v>6014</v>
      </c>
      <c r="C904" s="12" t="s">
        <v>4399</v>
      </c>
      <c r="D904" s="12" t="s">
        <v>3231</v>
      </c>
      <c r="E904" s="13" t="s">
        <v>6015</v>
      </c>
    </row>
    <row r="905" spans="1:5" x14ac:dyDescent="0.3">
      <c r="A905" s="14" t="s">
        <v>914</v>
      </c>
      <c r="B905" s="15" t="s">
        <v>6016</v>
      </c>
      <c r="C905" s="15" t="s">
        <v>4399</v>
      </c>
      <c r="D905" s="15" t="s">
        <v>3232</v>
      </c>
      <c r="E905" s="16" t="s">
        <v>6017</v>
      </c>
    </row>
    <row r="906" spans="1:5" x14ac:dyDescent="0.3">
      <c r="A906" s="11" t="s">
        <v>915</v>
      </c>
      <c r="B906" s="12" t="s">
        <v>6018</v>
      </c>
      <c r="C906" s="12" t="s">
        <v>4402</v>
      </c>
      <c r="D906" s="12" t="s">
        <v>3233</v>
      </c>
      <c r="E906" s="13" t="s">
        <v>6019</v>
      </c>
    </row>
    <row r="907" spans="1:5" x14ac:dyDescent="0.3">
      <c r="A907" s="14" t="s">
        <v>916</v>
      </c>
      <c r="B907" s="15" t="s">
        <v>6020</v>
      </c>
      <c r="C907" s="15" t="s">
        <v>4399</v>
      </c>
      <c r="D907" s="15" t="s">
        <v>3234</v>
      </c>
      <c r="E907" s="16" t="s">
        <v>5905</v>
      </c>
    </row>
    <row r="908" spans="1:5" x14ac:dyDescent="0.3">
      <c r="A908" s="11" t="s">
        <v>917</v>
      </c>
      <c r="B908" s="12" t="s">
        <v>6021</v>
      </c>
      <c r="C908" s="12" t="s">
        <v>5300</v>
      </c>
      <c r="D908" s="12" t="s">
        <v>3235</v>
      </c>
      <c r="E908" s="13" t="s">
        <v>6022</v>
      </c>
    </row>
    <row r="909" spans="1:5" x14ac:dyDescent="0.3">
      <c r="A909" s="14" t="s">
        <v>918</v>
      </c>
      <c r="B909" s="15" t="s">
        <v>6023</v>
      </c>
      <c r="C909" s="15" t="s">
        <v>4402</v>
      </c>
      <c r="D909" s="15" t="s">
        <v>3236</v>
      </c>
      <c r="E909" s="16" t="s">
        <v>6024</v>
      </c>
    </row>
    <row r="910" spans="1:5" x14ac:dyDescent="0.3">
      <c r="A910" s="11" t="s">
        <v>919</v>
      </c>
      <c r="B910" s="12" t="s">
        <v>6025</v>
      </c>
      <c r="C910" s="12" t="s">
        <v>4402</v>
      </c>
      <c r="D910" s="12" t="s">
        <v>3237</v>
      </c>
      <c r="E910" s="13" t="s">
        <v>5001</v>
      </c>
    </row>
    <row r="911" spans="1:5" x14ac:dyDescent="0.3">
      <c r="A911" s="14" t="s">
        <v>920</v>
      </c>
      <c r="B911" s="15" t="s">
        <v>6026</v>
      </c>
      <c r="C911" s="15" t="s">
        <v>4402</v>
      </c>
      <c r="D911" s="15" t="s">
        <v>3238</v>
      </c>
      <c r="E911" s="16" t="s">
        <v>6027</v>
      </c>
    </row>
    <row r="912" spans="1:5" x14ac:dyDescent="0.3">
      <c r="A912" s="11" t="s">
        <v>921</v>
      </c>
      <c r="B912" s="12" t="s">
        <v>6028</v>
      </c>
      <c r="C912" s="12" t="s">
        <v>4402</v>
      </c>
      <c r="D912" s="12" t="s">
        <v>3239</v>
      </c>
      <c r="E912" s="13" t="s">
        <v>6029</v>
      </c>
    </row>
    <row r="913" spans="1:5" x14ac:dyDescent="0.3">
      <c r="A913" s="14" t="s">
        <v>922</v>
      </c>
      <c r="B913" s="15" t="s">
        <v>6030</v>
      </c>
      <c r="C913" s="15" t="s">
        <v>4402</v>
      </c>
      <c r="D913" s="15" t="s">
        <v>3240</v>
      </c>
      <c r="E913" s="16" t="s">
        <v>5169</v>
      </c>
    </row>
    <row r="914" spans="1:5" x14ac:dyDescent="0.3">
      <c r="A914" s="11" t="s">
        <v>923</v>
      </c>
      <c r="B914" s="12" t="s">
        <v>6031</v>
      </c>
      <c r="C914" s="12" t="s">
        <v>4402</v>
      </c>
      <c r="D914" s="12" t="s">
        <v>3241</v>
      </c>
      <c r="E914" s="13" t="s">
        <v>4563</v>
      </c>
    </row>
    <row r="915" spans="1:5" x14ac:dyDescent="0.3">
      <c r="A915" s="14" t="s">
        <v>924</v>
      </c>
      <c r="B915" s="15" t="s">
        <v>6032</v>
      </c>
      <c r="C915" s="15" t="s">
        <v>4402</v>
      </c>
      <c r="D915" s="15" t="s">
        <v>2522</v>
      </c>
      <c r="E915" s="16" t="s">
        <v>6033</v>
      </c>
    </row>
    <row r="916" spans="1:5" x14ac:dyDescent="0.3">
      <c r="A916" s="11" t="s">
        <v>925</v>
      </c>
      <c r="B916" s="12" t="s">
        <v>6034</v>
      </c>
      <c r="C916" s="12" t="s">
        <v>4402</v>
      </c>
      <c r="D916" s="12" t="s">
        <v>3242</v>
      </c>
      <c r="E916" s="13" t="s">
        <v>6035</v>
      </c>
    </row>
    <row r="917" spans="1:5" x14ac:dyDescent="0.3">
      <c r="A917" s="14" t="s">
        <v>926</v>
      </c>
      <c r="B917" s="15" t="s">
        <v>6036</v>
      </c>
      <c r="C917" s="15" t="s">
        <v>4402</v>
      </c>
      <c r="D917" s="15" t="s">
        <v>2607</v>
      </c>
      <c r="E917" s="16" t="s">
        <v>6037</v>
      </c>
    </row>
    <row r="918" spans="1:5" x14ac:dyDescent="0.3">
      <c r="A918" s="11" t="s">
        <v>927</v>
      </c>
      <c r="B918" s="12" t="s">
        <v>6038</v>
      </c>
      <c r="C918" s="12" t="s">
        <v>4399</v>
      </c>
      <c r="D918" s="12" t="s">
        <v>3243</v>
      </c>
      <c r="E918" s="13" t="s">
        <v>6039</v>
      </c>
    </row>
    <row r="919" spans="1:5" x14ac:dyDescent="0.3">
      <c r="A919" s="14" t="s">
        <v>928</v>
      </c>
      <c r="B919" s="15" t="s">
        <v>6040</v>
      </c>
      <c r="C919" s="15" t="s">
        <v>4399</v>
      </c>
      <c r="D919" s="15" t="s">
        <v>3244</v>
      </c>
      <c r="E919" s="16" t="s">
        <v>5187</v>
      </c>
    </row>
    <row r="920" spans="1:5" x14ac:dyDescent="0.3">
      <c r="A920" s="11" t="s">
        <v>929</v>
      </c>
      <c r="B920" s="12" t="s">
        <v>6041</v>
      </c>
      <c r="C920" s="12" t="s">
        <v>4399</v>
      </c>
      <c r="D920" s="12" t="s">
        <v>3245</v>
      </c>
      <c r="E920" s="13" t="s">
        <v>4493</v>
      </c>
    </row>
    <row r="921" spans="1:5" x14ac:dyDescent="0.3">
      <c r="A921" s="14" t="s">
        <v>930</v>
      </c>
      <c r="B921" s="15" t="s">
        <v>6042</v>
      </c>
      <c r="C921" s="15" t="s">
        <v>4399</v>
      </c>
      <c r="D921" s="15" t="s">
        <v>3246</v>
      </c>
      <c r="E921" s="16" t="s">
        <v>6043</v>
      </c>
    </row>
    <row r="922" spans="1:5" x14ac:dyDescent="0.3">
      <c r="A922" s="11" t="s">
        <v>931</v>
      </c>
      <c r="B922" s="12" t="s">
        <v>6044</v>
      </c>
      <c r="C922" s="12" t="s">
        <v>4399</v>
      </c>
      <c r="D922" s="12" t="s">
        <v>3247</v>
      </c>
      <c r="E922" s="13" t="s">
        <v>6045</v>
      </c>
    </row>
    <row r="923" spans="1:5" x14ac:dyDescent="0.3">
      <c r="A923" s="14" t="s">
        <v>932</v>
      </c>
      <c r="B923" s="15" t="s">
        <v>6046</v>
      </c>
      <c r="C923" s="15" t="s">
        <v>4399</v>
      </c>
      <c r="D923" s="15" t="s">
        <v>3248</v>
      </c>
      <c r="E923" s="16" t="s">
        <v>6047</v>
      </c>
    </row>
    <row r="924" spans="1:5" x14ac:dyDescent="0.3">
      <c r="A924" s="11" t="s">
        <v>933</v>
      </c>
      <c r="B924" s="12" t="s">
        <v>6048</v>
      </c>
      <c r="C924" s="12" t="s">
        <v>4399</v>
      </c>
      <c r="D924" s="12" t="s">
        <v>3249</v>
      </c>
      <c r="E924" s="13" t="s">
        <v>6049</v>
      </c>
    </row>
    <row r="925" spans="1:5" x14ac:dyDescent="0.3">
      <c r="A925" s="14" t="s">
        <v>934</v>
      </c>
      <c r="B925" s="15" t="s">
        <v>6050</v>
      </c>
      <c r="C925" s="15" t="s">
        <v>4399</v>
      </c>
      <c r="D925" s="15" t="s">
        <v>3250</v>
      </c>
      <c r="E925" s="16" t="s">
        <v>6051</v>
      </c>
    </row>
    <row r="926" spans="1:5" x14ac:dyDescent="0.3">
      <c r="A926" s="11" t="s">
        <v>935</v>
      </c>
      <c r="B926" s="12" t="s">
        <v>6052</v>
      </c>
      <c r="C926" s="12" t="s">
        <v>4399</v>
      </c>
      <c r="D926" s="12" t="s">
        <v>3251</v>
      </c>
      <c r="E926" s="13" t="s">
        <v>6053</v>
      </c>
    </row>
    <row r="927" spans="1:5" x14ac:dyDescent="0.3">
      <c r="A927" s="14" t="s">
        <v>936</v>
      </c>
      <c r="B927" s="15" t="s">
        <v>6054</v>
      </c>
      <c r="C927" s="15" t="s">
        <v>4399</v>
      </c>
      <c r="D927" s="15" t="s">
        <v>3252</v>
      </c>
      <c r="E927" s="16" t="s">
        <v>6055</v>
      </c>
    </row>
    <row r="928" spans="1:5" x14ac:dyDescent="0.3">
      <c r="A928" s="11" t="s">
        <v>937</v>
      </c>
      <c r="B928" s="12" t="s">
        <v>6056</v>
      </c>
      <c r="C928" s="12" t="s">
        <v>4399</v>
      </c>
      <c r="D928" s="12" t="s">
        <v>3253</v>
      </c>
      <c r="E928" s="13" t="s">
        <v>5659</v>
      </c>
    </row>
    <row r="929" spans="1:5" x14ac:dyDescent="0.3">
      <c r="A929" s="14" t="s">
        <v>938</v>
      </c>
      <c r="B929" s="15" t="s">
        <v>6057</v>
      </c>
      <c r="C929" s="15" t="s">
        <v>4399</v>
      </c>
      <c r="D929" s="15" t="s">
        <v>3254</v>
      </c>
      <c r="E929" s="16" t="s">
        <v>6058</v>
      </c>
    </row>
    <row r="930" spans="1:5" x14ac:dyDescent="0.3">
      <c r="A930" s="11" t="s">
        <v>939</v>
      </c>
      <c r="B930" s="12" t="s">
        <v>6059</v>
      </c>
      <c r="C930" s="12" t="s">
        <v>5300</v>
      </c>
      <c r="D930" s="12" t="s">
        <v>3255</v>
      </c>
      <c r="E930" s="13" t="s">
        <v>6060</v>
      </c>
    </row>
    <row r="931" spans="1:5" x14ac:dyDescent="0.3">
      <c r="A931" s="14" t="s">
        <v>940</v>
      </c>
      <c r="B931" s="15" t="s">
        <v>6061</v>
      </c>
      <c r="C931" s="15" t="s">
        <v>4402</v>
      </c>
      <c r="D931" s="15" t="s">
        <v>3256</v>
      </c>
      <c r="E931" s="16" t="s">
        <v>6062</v>
      </c>
    </row>
    <row r="932" spans="1:5" x14ac:dyDescent="0.3">
      <c r="A932" s="11" t="s">
        <v>941</v>
      </c>
      <c r="B932" s="12" t="s">
        <v>6063</v>
      </c>
      <c r="C932" s="12" t="s">
        <v>5300</v>
      </c>
      <c r="D932" s="12" t="s">
        <v>3257</v>
      </c>
      <c r="E932" s="13" t="s">
        <v>5661</v>
      </c>
    </row>
    <row r="933" spans="1:5" x14ac:dyDescent="0.3">
      <c r="A933" s="14" t="s">
        <v>942</v>
      </c>
      <c r="B933" s="15" t="s">
        <v>6064</v>
      </c>
      <c r="C933" s="15" t="s">
        <v>4402</v>
      </c>
      <c r="D933" s="15" t="s">
        <v>3258</v>
      </c>
      <c r="E933" s="16" t="s">
        <v>4736</v>
      </c>
    </row>
    <row r="934" spans="1:5" x14ac:dyDescent="0.3">
      <c r="A934" s="11" t="s">
        <v>943</v>
      </c>
      <c r="B934" s="12" t="s">
        <v>6065</v>
      </c>
      <c r="C934" s="12" t="s">
        <v>4402</v>
      </c>
      <c r="D934" s="12" t="s">
        <v>3259</v>
      </c>
      <c r="E934" s="13" t="s">
        <v>6066</v>
      </c>
    </row>
    <row r="935" spans="1:5" x14ac:dyDescent="0.3">
      <c r="A935" s="14" t="s">
        <v>944</v>
      </c>
      <c r="B935" s="15" t="s">
        <v>6067</v>
      </c>
      <c r="C935" s="15" t="s">
        <v>4399</v>
      </c>
      <c r="D935" s="15" t="s">
        <v>2401</v>
      </c>
      <c r="E935" s="16" t="s">
        <v>6068</v>
      </c>
    </row>
    <row r="936" spans="1:5" x14ac:dyDescent="0.3">
      <c r="A936" s="11" t="s">
        <v>945</v>
      </c>
      <c r="B936" s="12" t="s">
        <v>6069</v>
      </c>
      <c r="C936" s="12" t="s">
        <v>4402</v>
      </c>
      <c r="D936" s="12" t="s">
        <v>3260</v>
      </c>
      <c r="E936" s="13" t="s">
        <v>6070</v>
      </c>
    </row>
    <row r="937" spans="1:5" x14ac:dyDescent="0.3">
      <c r="A937" s="14" t="s">
        <v>946</v>
      </c>
      <c r="B937" s="15" t="s">
        <v>6071</v>
      </c>
      <c r="C937" s="15" t="s">
        <v>4402</v>
      </c>
      <c r="D937" s="15" t="s">
        <v>3261</v>
      </c>
      <c r="E937" s="16" t="s">
        <v>4518</v>
      </c>
    </row>
    <row r="938" spans="1:5" x14ac:dyDescent="0.3">
      <c r="A938" s="11" t="s">
        <v>947</v>
      </c>
      <c r="B938" s="12" t="s">
        <v>6072</v>
      </c>
      <c r="C938" s="12" t="s">
        <v>5300</v>
      </c>
      <c r="D938" s="12" t="s">
        <v>3243</v>
      </c>
      <c r="E938" s="13" t="s">
        <v>6073</v>
      </c>
    </row>
    <row r="939" spans="1:5" x14ac:dyDescent="0.3">
      <c r="A939" s="14" t="s">
        <v>948</v>
      </c>
      <c r="B939" s="15" t="s">
        <v>6074</v>
      </c>
      <c r="C939" s="15" t="s">
        <v>4399</v>
      </c>
      <c r="D939" s="15" t="s">
        <v>3262</v>
      </c>
      <c r="E939" s="16" t="s">
        <v>6075</v>
      </c>
    </row>
    <row r="940" spans="1:5" x14ac:dyDescent="0.3">
      <c r="A940" s="11" t="s">
        <v>949</v>
      </c>
      <c r="B940" s="12" t="s">
        <v>6076</v>
      </c>
      <c r="C940" s="12" t="s">
        <v>4402</v>
      </c>
      <c r="D940" s="12" t="s">
        <v>3263</v>
      </c>
      <c r="E940" s="13" t="s">
        <v>6077</v>
      </c>
    </row>
    <row r="941" spans="1:5" x14ac:dyDescent="0.3">
      <c r="A941" s="14" t="s">
        <v>950</v>
      </c>
      <c r="B941" s="15" t="s">
        <v>6078</v>
      </c>
      <c r="C941" s="15" t="s">
        <v>4402</v>
      </c>
      <c r="D941" s="15" t="s">
        <v>3264</v>
      </c>
      <c r="E941" s="16" t="s">
        <v>5142</v>
      </c>
    </row>
    <row r="942" spans="1:5" x14ac:dyDescent="0.3">
      <c r="A942" s="11" t="s">
        <v>951</v>
      </c>
      <c r="B942" s="12" t="s">
        <v>6079</v>
      </c>
      <c r="C942" s="12" t="s">
        <v>4399</v>
      </c>
      <c r="D942" s="12" t="s">
        <v>3265</v>
      </c>
      <c r="E942" s="13" t="s">
        <v>6080</v>
      </c>
    </row>
    <row r="943" spans="1:5" x14ac:dyDescent="0.3">
      <c r="A943" s="14" t="s">
        <v>952</v>
      </c>
      <c r="B943" s="15" t="s">
        <v>6081</v>
      </c>
      <c r="C943" s="15" t="s">
        <v>4399</v>
      </c>
      <c r="D943" s="15" t="s">
        <v>3266</v>
      </c>
      <c r="E943" s="16" t="s">
        <v>6082</v>
      </c>
    </row>
    <row r="944" spans="1:5" x14ac:dyDescent="0.3">
      <c r="A944" s="11" t="s">
        <v>953</v>
      </c>
      <c r="B944" s="12" t="s">
        <v>6083</v>
      </c>
      <c r="C944" s="12" t="s">
        <v>4399</v>
      </c>
      <c r="D944" s="12" t="s">
        <v>3267</v>
      </c>
      <c r="E944" s="13" t="s">
        <v>6084</v>
      </c>
    </row>
    <row r="945" spans="1:5" x14ac:dyDescent="0.3">
      <c r="A945" s="14" t="s">
        <v>954</v>
      </c>
      <c r="B945" s="15" t="s">
        <v>6085</v>
      </c>
      <c r="C945" s="15" t="s">
        <v>4402</v>
      </c>
      <c r="D945" s="15" t="s">
        <v>2766</v>
      </c>
      <c r="E945" s="16" t="s">
        <v>6086</v>
      </c>
    </row>
    <row r="946" spans="1:5" x14ac:dyDescent="0.3">
      <c r="A946" s="11" t="s">
        <v>955</v>
      </c>
      <c r="B946" s="12" t="s">
        <v>6087</v>
      </c>
      <c r="C946" s="12" t="s">
        <v>4399</v>
      </c>
      <c r="D946" s="12" t="s">
        <v>3268</v>
      </c>
      <c r="E946" s="13" t="s">
        <v>4571</v>
      </c>
    </row>
    <row r="947" spans="1:5" x14ac:dyDescent="0.3">
      <c r="A947" s="14" t="s">
        <v>956</v>
      </c>
      <c r="B947" s="15" t="s">
        <v>6088</v>
      </c>
      <c r="C947" s="15" t="s">
        <v>4402</v>
      </c>
      <c r="D947" s="15" t="s">
        <v>3269</v>
      </c>
      <c r="E947" s="16" t="s">
        <v>4439</v>
      </c>
    </row>
    <row r="948" spans="1:5" x14ac:dyDescent="0.3">
      <c r="A948" s="11" t="s">
        <v>957</v>
      </c>
      <c r="B948" s="12" t="s">
        <v>6089</v>
      </c>
      <c r="C948" s="12" t="s">
        <v>4402</v>
      </c>
      <c r="D948" s="12" t="s">
        <v>2961</v>
      </c>
      <c r="E948" s="13" t="s">
        <v>6090</v>
      </c>
    </row>
    <row r="949" spans="1:5" x14ac:dyDescent="0.3">
      <c r="A949" s="14" t="s">
        <v>958</v>
      </c>
      <c r="B949" s="15" t="s">
        <v>6091</v>
      </c>
      <c r="C949" s="15" t="s">
        <v>4402</v>
      </c>
      <c r="D949" s="15" t="s">
        <v>3270</v>
      </c>
      <c r="E949" s="16" t="s">
        <v>4680</v>
      </c>
    </row>
    <row r="950" spans="1:5" x14ac:dyDescent="0.3">
      <c r="A950" s="11" t="s">
        <v>959</v>
      </c>
      <c r="B950" s="12" t="s">
        <v>6092</v>
      </c>
      <c r="C950" s="12" t="s">
        <v>4402</v>
      </c>
      <c r="D950" s="12" t="s">
        <v>3271</v>
      </c>
      <c r="E950" s="13" t="s">
        <v>4824</v>
      </c>
    </row>
    <row r="951" spans="1:5" x14ac:dyDescent="0.3">
      <c r="A951" s="14" t="s">
        <v>960</v>
      </c>
      <c r="B951" s="15" t="s">
        <v>6093</v>
      </c>
      <c r="C951" s="15" t="s">
        <v>4402</v>
      </c>
      <c r="D951" s="15" t="s">
        <v>3272</v>
      </c>
      <c r="E951" s="16" t="s">
        <v>5265</v>
      </c>
    </row>
    <row r="952" spans="1:5" x14ac:dyDescent="0.3">
      <c r="A952" s="11" t="s">
        <v>961</v>
      </c>
      <c r="B952" s="12" t="s">
        <v>6094</v>
      </c>
      <c r="C952" s="12" t="s">
        <v>4399</v>
      </c>
      <c r="D952" s="12" t="s">
        <v>3273</v>
      </c>
      <c r="E952" s="13" t="s">
        <v>6095</v>
      </c>
    </row>
    <row r="953" spans="1:5" x14ac:dyDescent="0.3">
      <c r="A953" s="14" t="s">
        <v>962</v>
      </c>
      <c r="B953" s="15" t="s">
        <v>6096</v>
      </c>
      <c r="C953" s="15" t="s">
        <v>4399</v>
      </c>
      <c r="D953" s="15" t="s">
        <v>2718</v>
      </c>
      <c r="E953" s="16" t="s">
        <v>6097</v>
      </c>
    </row>
    <row r="954" spans="1:5" x14ac:dyDescent="0.3">
      <c r="A954" s="11" t="s">
        <v>963</v>
      </c>
      <c r="B954" s="12" t="s">
        <v>6098</v>
      </c>
      <c r="C954" s="12" t="s">
        <v>4399</v>
      </c>
      <c r="D954" s="12" t="s">
        <v>3274</v>
      </c>
      <c r="E954" s="13" t="s">
        <v>6099</v>
      </c>
    </row>
    <row r="955" spans="1:5" x14ac:dyDescent="0.3">
      <c r="A955" s="14" t="s">
        <v>964</v>
      </c>
      <c r="B955" s="15" t="s">
        <v>6100</v>
      </c>
      <c r="C955" s="15" t="s">
        <v>4402</v>
      </c>
      <c r="D955" s="15" t="s">
        <v>3275</v>
      </c>
      <c r="E955" s="16" t="s">
        <v>6101</v>
      </c>
    </row>
    <row r="956" spans="1:5" x14ac:dyDescent="0.3">
      <c r="A956" s="11" t="s">
        <v>965</v>
      </c>
      <c r="B956" s="12" t="s">
        <v>6102</v>
      </c>
      <c r="C956" s="12" t="s">
        <v>4402</v>
      </c>
      <c r="D956" s="12" t="s">
        <v>3276</v>
      </c>
      <c r="E956" s="13" t="s">
        <v>5956</v>
      </c>
    </row>
    <row r="957" spans="1:5" x14ac:dyDescent="0.3">
      <c r="A957" s="14" t="s">
        <v>966</v>
      </c>
      <c r="B957" s="15" t="s">
        <v>6103</v>
      </c>
      <c r="C957" s="15" t="s">
        <v>5300</v>
      </c>
      <c r="D957" s="15" t="s">
        <v>3277</v>
      </c>
      <c r="E957" s="16" t="s">
        <v>6104</v>
      </c>
    </row>
    <row r="958" spans="1:5" x14ac:dyDescent="0.3">
      <c r="A958" s="11" t="s">
        <v>967</v>
      </c>
      <c r="B958" s="12" t="s">
        <v>6105</v>
      </c>
      <c r="C958" s="12" t="s">
        <v>4402</v>
      </c>
      <c r="D958" s="12" t="s">
        <v>3223</v>
      </c>
      <c r="E958" s="13" t="s">
        <v>4680</v>
      </c>
    </row>
    <row r="959" spans="1:5" x14ac:dyDescent="0.3">
      <c r="A959" s="14" t="s">
        <v>968</v>
      </c>
      <c r="B959" s="15" t="s">
        <v>6106</v>
      </c>
      <c r="C959" s="15" t="s">
        <v>4399</v>
      </c>
      <c r="D959" s="15" t="s">
        <v>3278</v>
      </c>
      <c r="E959" s="16" t="s">
        <v>6107</v>
      </c>
    </row>
    <row r="960" spans="1:5" x14ac:dyDescent="0.3">
      <c r="A960" s="11" t="s">
        <v>969</v>
      </c>
      <c r="B960" s="12" t="s">
        <v>6108</v>
      </c>
      <c r="C960" s="12" t="s">
        <v>5300</v>
      </c>
      <c r="D960" s="12" t="s">
        <v>3279</v>
      </c>
      <c r="E960" s="13" t="s">
        <v>6109</v>
      </c>
    </row>
    <row r="961" spans="1:5" x14ac:dyDescent="0.3">
      <c r="A961" s="14" t="s">
        <v>970</v>
      </c>
      <c r="B961" s="15" t="s">
        <v>6110</v>
      </c>
      <c r="C961" s="15" t="s">
        <v>4399</v>
      </c>
      <c r="D961" s="15" t="s">
        <v>3280</v>
      </c>
      <c r="E961" s="16" t="s">
        <v>5651</v>
      </c>
    </row>
    <row r="962" spans="1:5" x14ac:dyDescent="0.3">
      <c r="A962" s="11" t="s">
        <v>971</v>
      </c>
      <c r="B962" s="12" t="s">
        <v>6111</v>
      </c>
      <c r="C962" s="12" t="s">
        <v>5300</v>
      </c>
      <c r="D962" s="12" t="s">
        <v>3281</v>
      </c>
      <c r="E962" s="13" t="s">
        <v>5149</v>
      </c>
    </row>
    <row r="963" spans="1:5" x14ac:dyDescent="0.3">
      <c r="A963" s="14" t="s">
        <v>972</v>
      </c>
      <c r="B963" s="15" t="s">
        <v>6112</v>
      </c>
      <c r="C963" s="15" t="s">
        <v>4402</v>
      </c>
      <c r="D963" s="15" t="s">
        <v>2678</v>
      </c>
      <c r="E963" s="16" t="s">
        <v>4987</v>
      </c>
    </row>
    <row r="964" spans="1:5" x14ac:dyDescent="0.3">
      <c r="A964" s="11" t="s">
        <v>973</v>
      </c>
      <c r="B964" s="12" t="s">
        <v>6113</v>
      </c>
      <c r="C964" s="12" t="s">
        <v>4399</v>
      </c>
      <c r="D964" s="12" t="s">
        <v>3282</v>
      </c>
      <c r="E964" s="13" t="s">
        <v>6114</v>
      </c>
    </row>
    <row r="965" spans="1:5" x14ac:dyDescent="0.3">
      <c r="A965" s="14" t="s">
        <v>974</v>
      </c>
      <c r="B965" s="15" t="s">
        <v>6115</v>
      </c>
      <c r="C965" s="15" t="s">
        <v>5300</v>
      </c>
      <c r="D965" s="15" t="s">
        <v>3283</v>
      </c>
      <c r="E965" s="16" t="s">
        <v>6116</v>
      </c>
    </row>
    <row r="966" spans="1:5" x14ac:dyDescent="0.3">
      <c r="A966" s="11" t="s">
        <v>975</v>
      </c>
      <c r="B966" s="12" t="s">
        <v>6117</v>
      </c>
      <c r="C966" s="12" t="s">
        <v>4399</v>
      </c>
      <c r="D966" s="12" t="s">
        <v>3284</v>
      </c>
      <c r="E966" s="13" t="s">
        <v>6118</v>
      </c>
    </row>
    <row r="967" spans="1:5" x14ac:dyDescent="0.3">
      <c r="A967" s="14" t="s">
        <v>976</v>
      </c>
      <c r="B967" s="15" t="s">
        <v>6119</v>
      </c>
      <c r="C967" s="15" t="s">
        <v>4399</v>
      </c>
      <c r="D967" s="15" t="s">
        <v>3285</v>
      </c>
      <c r="E967" s="16" t="s">
        <v>6120</v>
      </c>
    </row>
    <row r="968" spans="1:5" x14ac:dyDescent="0.3">
      <c r="A968" s="11" t="s">
        <v>977</v>
      </c>
      <c r="B968" s="12" t="s">
        <v>6121</v>
      </c>
      <c r="C968" s="12" t="s">
        <v>4399</v>
      </c>
      <c r="D968" s="12" t="s">
        <v>3286</v>
      </c>
      <c r="E968" s="13" t="s">
        <v>6122</v>
      </c>
    </row>
    <row r="969" spans="1:5" x14ac:dyDescent="0.3">
      <c r="A969" s="14" t="s">
        <v>978</v>
      </c>
      <c r="B969" s="15" t="s">
        <v>6123</v>
      </c>
      <c r="C969" s="15" t="s">
        <v>4402</v>
      </c>
      <c r="D969" s="15" t="s">
        <v>3287</v>
      </c>
      <c r="E969" s="16" t="s">
        <v>4522</v>
      </c>
    </row>
    <row r="970" spans="1:5" x14ac:dyDescent="0.3">
      <c r="A970" s="11" t="s">
        <v>979</v>
      </c>
      <c r="B970" s="12" t="s">
        <v>6124</v>
      </c>
      <c r="C970" s="12" t="s">
        <v>4399</v>
      </c>
      <c r="D970" s="12" t="s">
        <v>3288</v>
      </c>
      <c r="E970" s="13" t="s">
        <v>5527</v>
      </c>
    </row>
    <row r="971" spans="1:5" x14ac:dyDescent="0.3">
      <c r="A971" s="14" t="s">
        <v>980</v>
      </c>
      <c r="B971" s="15" t="s">
        <v>6125</v>
      </c>
      <c r="C971" s="15" t="s">
        <v>4402</v>
      </c>
      <c r="D971" s="15" t="s">
        <v>3289</v>
      </c>
      <c r="E971" s="16" t="s">
        <v>6126</v>
      </c>
    </row>
    <row r="972" spans="1:5" x14ac:dyDescent="0.3">
      <c r="A972" s="11" t="s">
        <v>981</v>
      </c>
      <c r="B972" s="12" t="s">
        <v>6127</v>
      </c>
      <c r="C972" s="12" t="s">
        <v>4399</v>
      </c>
      <c r="D972" s="12" t="s">
        <v>3290</v>
      </c>
      <c r="E972" s="13" t="s">
        <v>5165</v>
      </c>
    </row>
    <row r="973" spans="1:5" x14ac:dyDescent="0.3">
      <c r="A973" s="14" t="s">
        <v>982</v>
      </c>
      <c r="B973" s="15" t="s">
        <v>6128</v>
      </c>
      <c r="C973" s="15" t="s">
        <v>4399</v>
      </c>
      <c r="D973" s="15" t="s">
        <v>3291</v>
      </c>
      <c r="E973" s="16" t="s">
        <v>6129</v>
      </c>
    </row>
    <row r="974" spans="1:5" x14ac:dyDescent="0.3">
      <c r="A974" s="11" t="s">
        <v>983</v>
      </c>
      <c r="B974" s="12" t="s">
        <v>6130</v>
      </c>
      <c r="C974" s="12" t="s">
        <v>4402</v>
      </c>
      <c r="D974" s="12" t="s">
        <v>3292</v>
      </c>
      <c r="E974" s="13" t="s">
        <v>4701</v>
      </c>
    </row>
    <row r="975" spans="1:5" x14ac:dyDescent="0.3">
      <c r="A975" s="14" t="s">
        <v>984</v>
      </c>
      <c r="B975" s="15" t="s">
        <v>6131</v>
      </c>
      <c r="C975" s="15" t="s">
        <v>5300</v>
      </c>
      <c r="D975" s="15" t="s">
        <v>3109</v>
      </c>
      <c r="E975" s="16" t="s">
        <v>6132</v>
      </c>
    </row>
    <row r="976" spans="1:5" x14ac:dyDescent="0.3">
      <c r="A976" s="11" t="s">
        <v>985</v>
      </c>
      <c r="B976" s="12" t="s">
        <v>6133</v>
      </c>
      <c r="C976" s="12" t="s">
        <v>4402</v>
      </c>
      <c r="D976" s="12" t="s">
        <v>3293</v>
      </c>
      <c r="E976" s="13" t="s">
        <v>5663</v>
      </c>
    </row>
    <row r="977" spans="1:5" x14ac:dyDescent="0.3">
      <c r="A977" s="14" t="s">
        <v>986</v>
      </c>
      <c r="B977" s="15" t="s">
        <v>6134</v>
      </c>
      <c r="C977" s="15" t="s">
        <v>5300</v>
      </c>
      <c r="D977" s="15" t="s">
        <v>3294</v>
      </c>
      <c r="E977" s="16" t="s">
        <v>6135</v>
      </c>
    </row>
    <row r="978" spans="1:5" x14ac:dyDescent="0.3">
      <c r="A978" s="11" t="s">
        <v>987</v>
      </c>
      <c r="B978" s="12" t="s">
        <v>6136</v>
      </c>
      <c r="C978" s="12" t="s">
        <v>5300</v>
      </c>
      <c r="D978" s="12" t="s">
        <v>2848</v>
      </c>
      <c r="E978" s="13" t="s">
        <v>6137</v>
      </c>
    </row>
    <row r="979" spans="1:5" x14ac:dyDescent="0.3">
      <c r="A979" s="14" t="s">
        <v>988</v>
      </c>
      <c r="B979" s="15" t="s">
        <v>6138</v>
      </c>
      <c r="C979" s="15" t="s">
        <v>4402</v>
      </c>
      <c r="D979" s="15" t="s">
        <v>3295</v>
      </c>
      <c r="E979" s="16" t="s">
        <v>4969</v>
      </c>
    </row>
    <row r="980" spans="1:5" x14ac:dyDescent="0.3">
      <c r="A980" s="11" t="s">
        <v>989</v>
      </c>
      <c r="B980" s="12" t="s">
        <v>6139</v>
      </c>
      <c r="C980" s="12" t="s">
        <v>4402</v>
      </c>
      <c r="D980" s="12" t="s">
        <v>3296</v>
      </c>
      <c r="E980" s="13" t="s">
        <v>4491</v>
      </c>
    </row>
    <row r="981" spans="1:5" x14ac:dyDescent="0.3">
      <c r="A981" s="14" t="s">
        <v>990</v>
      </c>
      <c r="B981" s="15" t="s">
        <v>6140</v>
      </c>
      <c r="C981" s="15" t="s">
        <v>4402</v>
      </c>
      <c r="D981" s="15" t="s">
        <v>3297</v>
      </c>
      <c r="E981" s="16" t="s">
        <v>4829</v>
      </c>
    </row>
    <row r="982" spans="1:5" x14ac:dyDescent="0.3">
      <c r="A982" s="11" t="s">
        <v>991</v>
      </c>
      <c r="B982" s="12" t="s">
        <v>6141</v>
      </c>
      <c r="C982" s="12" t="s">
        <v>4402</v>
      </c>
      <c r="D982" s="12" t="s">
        <v>3298</v>
      </c>
      <c r="E982" s="13" t="s">
        <v>6142</v>
      </c>
    </row>
    <row r="983" spans="1:5" x14ac:dyDescent="0.3">
      <c r="A983" s="14" t="s">
        <v>992</v>
      </c>
      <c r="B983" s="15" t="s">
        <v>6143</v>
      </c>
      <c r="C983" s="15" t="s">
        <v>4402</v>
      </c>
      <c r="D983" s="15" t="s">
        <v>3299</v>
      </c>
      <c r="E983" s="16" t="s">
        <v>6144</v>
      </c>
    </row>
    <row r="984" spans="1:5" x14ac:dyDescent="0.3">
      <c r="A984" s="11" t="s">
        <v>993</v>
      </c>
      <c r="B984" s="12" t="s">
        <v>6145</v>
      </c>
      <c r="C984" s="12" t="s">
        <v>4402</v>
      </c>
      <c r="D984" s="12" t="s">
        <v>3300</v>
      </c>
      <c r="E984" s="13" t="s">
        <v>4839</v>
      </c>
    </row>
    <row r="985" spans="1:5" x14ac:dyDescent="0.3">
      <c r="A985" s="14" t="s">
        <v>994</v>
      </c>
      <c r="B985" s="15" t="s">
        <v>6146</v>
      </c>
      <c r="C985" s="15" t="s">
        <v>5300</v>
      </c>
      <c r="D985" s="15" t="s">
        <v>3301</v>
      </c>
      <c r="E985" s="16" t="s">
        <v>6147</v>
      </c>
    </row>
    <row r="986" spans="1:5" x14ac:dyDescent="0.3">
      <c r="A986" s="11" t="s">
        <v>995</v>
      </c>
      <c r="B986" s="12" t="s">
        <v>6148</v>
      </c>
      <c r="C986" s="12" t="s">
        <v>4402</v>
      </c>
      <c r="D986" s="12" t="s">
        <v>3302</v>
      </c>
      <c r="E986" s="13" t="s">
        <v>6149</v>
      </c>
    </row>
    <row r="987" spans="1:5" x14ac:dyDescent="0.3">
      <c r="A987" s="14" t="s">
        <v>996</v>
      </c>
      <c r="B987" s="15" t="s">
        <v>6150</v>
      </c>
      <c r="C987" s="15" t="s">
        <v>4399</v>
      </c>
      <c r="D987" s="15" t="s">
        <v>3303</v>
      </c>
      <c r="E987" s="16" t="s">
        <v>6151</v>
      </c>
    </row>
    <row r="988" spans="1:5" x14ac:dyDescent="0.3">
      <c r="A988" s="11" t="s">
        <v>997</v>
      </c>
      <c r="B988" s="12" t="s">
        <v>6152</v>
      </c>
      <c r="C988" s="12" t="s">
        <v>4399</v>
      </c>
      <c r="D988" s="12" t="s">
        <v>2535</v>
      </c>
      <c r="E988" s="13" t="s">
        <v>4881</v>
      </c>
    </row>
    <row r="989" spans="1:5" x14ac:dyDescent="0.3">
      <c r="A989" s="14" t="s">
        <v>998</v>
      </c>
      <c r="B989" s="15" t="s">
        <v>6153</v>
      </c>
      <c r="C989" s="15" t="s">
        <v>5300</v>
      </c>
      <c r="D989" s="15" t="s">
        <v>3304</v>
      </c>
      <c r="E989" s="16" t="s">
        <v>5981</v>
      </c>
    </row>
    <row r="990" spans="1:5" x14ac:dyDescent="0.3">
      <c r="A990" s="11" t="s">
        <v>999</v>
      </c>
      <c r="B990" s="12" t="s">
        <v>6154</v>
      </c>
      <c r="C990" s="12" t="s">
        <v>4399</v>
      </c>
      <c r="D990" s="12" t="s">
        <v>3305</v>
      </c>
      <c r="E990" s="13" t="s">
        <v>6155</v>
      </c>
    </row>
    <row r="991" spans="1:5" x14ac:dyDescent="0.3">
      <c r="A991" s="14" t="s">
        <v>1000</v>
      </c>
      <c r="B991" s="15" t="s">
        <v>6156</v>
      </c>
      <c r="C991" s="15" t="s">
        <v>4399</v>
      </c>
      <c r="D991" s="15" t="s">
        <v>3306</v>
      </c>
      <c r="E991" s="16" t="s">
        <v>4555</v>
      </c>
    </row>
    <row r="992" spans="1:5" x14ac:dyDescent="0.3">
      <c r="A992" s="11" t="s">
        <v>1001</v>
      </c>
      <c r="B992" s="12" t="s">
        <v>6157</v>
      </c>
      <c r="C992" s="12" t="s">
        <v>4399</v>
      </c>
      <c r="D992" s="12" t="s">
        <v>3307</v>
      </c>
      <c r="E992" s="13" t="s">
        <v>6158</v>
      </c>
    </row>
    <row r="993" spans="1:5" x14ac:dyDescent="0.3">
      <c r="A993" s="14" t="s">
        <v>1002</v>
      </c>
      <c r="B993" s="15" t="s">
        <v>6159</v>
      </c>
      <c r="C993" s="15" t="s">
        <v>4402</v>
      </c>
      <c r="D993" s="15" t="s">
        <v>2481</v>
      </c>
      <c r="E993" s="16" t="s">
        <v>6160</v>
      </c>
    </row>
    <row r="994" spans="1:5" x14ac:dyDescent="0.3">
      <c r="A994" s="11" t="s">
        <v>1003</v>
      </c>
      <c r="B994" s="12" t="s">
        <v>6161</v>
      </c>
      <c r="C994" s="12" t="s">
        <v>4402</v>
      </c>
      <c r="D994" s="12" t="s">
        <v>3308</v>
      </c>
      <c r="E994" s="13" t="s">
        <v>6162</v>
      </c>
    </row>
    <row r="995" spans="1:5" x14ac:dyDescent="0.3">
      <c r="A995" s="14" t="s">
        <v>1004</v>
      </c>
      <c r="B995" s="15" t="s">
        <v>6163</v>
      </c>
      <c r="C995" s="15" t="s">
        <v>4399</v>
      </c>
      <c r="D995" s="15" t="s">
        <v>3309</v>
      </c>
      <c r="E995" s="16" t="s">
        <v>6164</v>
      </c>
    </row>
    <row r="996" spans="1:5" x14ac:dyDescent="0.3">
      <c r="A996" s="11" t="s">
        <v>1005</v>
      </c>
      <c r="B996" s="12" t="s">
        <v>6165</v>
      </c>
      <c r="C996" s="12" t="s">
        <v>4402</v>
      </c>
      <c r="D996" s="12" t="s">
        <v>2434</v>
      </c>
      <c r="E996" s="13" t="s">
        <v>6166</v>
      </c>
    </row>
    <row r="997" spans="1:5" x14ac:dyDescent="0.3">
      <c r="A997" s="14" t="s">
        <v>1006</v>
      </c>
      <c r="B997" s="15" t="s">
        <v>6167</v>
      </c>
      <c r="C997" s="15" t="s">
        <v>5300</v>
      </c>
      <c r="D997" s="15" t="s">
        <v>3310</v>
      </c>
      <c r="E997" s="16" t="s">
        <v>6168</v>
      </c>
    </row>
    <row r="998" spans="1:5" x14ac:dyDescent="0.3">
      <c r="A998" s="11" t="s">
        <v>1007</v>
      </c>
      <c r="B998" s="12" t="s">
        <v>6169</v>
      </c>
      <c r="C998" s="12" t="s">
        <v>4402</v>
      </c>
      <c r="D998" s="12" t="s">
        <v>2417</v>
      </c>
      <c r="E998" s="13" t="s">
        <v>6170</v>
      </c>
    </row>
    <row r="999" spans="1:5" x14ac:dyDescent="0.3">
      <c r="A999" s="14" t="s">
        <v>1008</v>
      </c>
      <c r="B999" s="15" t="s">
        <v>6171</v>
      </c>
      <c r="C999" s="15" t="s">
        <v>5300</v>
      </c>
      <c r="D999" s="15" t="s">
        <v>3311</v>
      </c>
      <c r="E999" s="16" t="s">
        <v>5236</v>
      </c>
    </row>
    <row r="1000" spans="1:5" x14ac:dyDescent="0.3">
      <c r="A1000" s="11" t="s">
        <v>1009</v>
      </c>
      <c r="B1000" s="12" t="s">
        <v>6172</v>
      </c>
      <c r="C1000" s="12" t="s">
        <v>4402</v>
      </c>
      <c r="D1000" s="12" t="s">
        <v>2915</v>
      </c>
      <c r="E1000" s="13" t="s">
        <v>6173</v>
      </c>
    </row>
    <row r="1001" spans="1:5" x14ac:dyDescent="0.3">
      <c r="A1001" s="14" t="s">
        <v>1010</v>
      </c>
      <c r="B1001" s="15" t="s">
        <v>6174</v>
      </c>
      <c r="C1001" s="15" t="s">
        <v>5300</v>
      </c>
      <c r="D1001" s="15" t="s">
        <v>3312</v>
      </c>
      <c r="E1001" s="16" t="s">
        <v>6175</v>
      </c>
    </row>
    <row r="1002" spans="1:5" x14ac:dyDescent="0.3">
      <c r="A1002" s="11" t="s">
        <v>1011</v>
      </c>
      <c r="B1002" s="12" t="s">
        <v>6176</v>
      </c>
      <c r="C1002" s="12" t="s">
        <v>4402</v>
      </c>
      <c r="D1002" s="12" t="s">
        <v>3313</v>
      </c>
      <c r="E1002" s="13" t="s">
        <v>4559</v>
      </c>
    </row>
    <row r="1003" spans="1:5" x14ac:dyDescent="0.3">
      <c r="A1003" s="14" t="s">
        <v>1012</v>
      </c>
      <c r="B1003" s="15" t="s">
        <v>6177</v>
      </c>
      <c r="C1003" s="15" t="s">
        <v>5300</v>
      </c>
      <c r="D1003" s="15" t="s">
        <v>3314</v>
      </c>
      <c r="E1003" s="16" t="s">
        <v>6178</v>
      </c>
    </row>
    <row r="1004" spans="1:5" x14ac:dyDescent="0.3">
      <c r="A1004" s="11" t="s">
        <v>1013</v>
      </c>
      <c r="B1004" s="12" t="s">
        <v>6179</v>
      </c>
      <c r="C1004" s="12" t="s">
        <v>4399</v>
      </c>
      <c r="D1004" s="12" t="s">
        <v>3315</v>
      </c>
      <c r="E1004" s="13" t="s">
        <v>6180</v>
      </c>
    </row>
    <row r="1005" spans="1:5" x14ac:dyDescent="0.3">
      <c r="A1005" s="14" t="s">
        <v>1014</v>
      </c>
      <c r="B1005" s="15" t="s">
        <v>6181</v>
      </c>
      <c r="C1005" s="15" t="s">
        <v>4402</v>
      </c>
      <c r="D1005" s="15" t="s">
        <v>3316</v>
      </c>
      <c r="E1005" s="16" t="s">
        <v>4472</v>
      </c>
    </row>
    <row r="1006" spans="1:5" x14ac:dyDescent="0.3">
      <c r="A1006" s="11" t="s">
        <v>1015</v>
      </c>
      <c r="B1006" s="12" t="s">
        <v>6182</v>
      </c>
      <c r="C1006" s="12" t="s">
        <v>4402</v>
      </c>
      <c r="D1006" s="12" t="s">
        <v>3317</v>
      </c>
      <c r="E1006" s="13" t="s">
        <v>4585</v>
      </c>
    </row>
    <row r="1007" spans="1:5" x14ac:dyDescent="0.3">
      <c r="A1007" s="14" t="s">
        <v>1016</v>
      </c>
      <c r="B1007" s="15" t="s">
        <v>6183</v>
      </c>
      <c r="C1007" s="15" t="s">
        <v>4399</v>
      </c>
      <c r="D1007" s="15" t="s">
        <v>3318</v>
      </c>
      <c r="E1007" s="16" t="s">
        <v>6184</v>
      </c>
    </row>
    <row r="1008" spans="1:5" x14ac:dyDescent="0.3">
      <c r="A1008" s="11" t="s">
        <v>1017</v>
      </c>
      <c r="B1008" s="12" t="s">
        <v>6185</v>
      </c>
      <c r="C1008" s="12" t="s">
        <v>4399</v>
      </c>
      <c r="D1008" s="12" t="s">
        <v>2648</v>
      </c>
      <c r="E1008" s="13" t="s">
        <v>6186</v>
      </c>
    </row>
    <row r="1009" spans="1:5" x14ac:dyDescent="0.3">
      <c r="A1009" s="14" t="s">
        <v>1018</v>
      </c>
      <c r="B1009" s="15" t="s">
        <v>6187</v>
      </c>
      <c r="C1009" s="15" t="s">
        <v>4402</v>
      </c>
      <c r="D1009" s="15" t="s">
        <v>3319</v>
      </c>
      <c r="E1009" s="16" t="s">
        <v>6188</v>
      </c>
    </row>
    <row r="1010" spans="1:5" x14ac:dyDescent="0.3">
      <c r="A1010" s="11" t="s">
        <v>1019</v>
      </c>
      <c r="B1010" s="12" t="s">
        <v>6189</v>
      </c>
      <c r="C1010" s="12" t="s">
        <v>4399</v>
      </c>
      <c r="D1010" s="12" t="s">
        <v>3320</v>
      </c>
      <c r="E1010" s="13" t="s">
        <v>4757</v>
      </c>
    </row>
    <row r="1011" spans="1:5" x14ac:dyDescent="0.3">
      <c r="A1011" s="14" t="s">
        <v>1020</v>
      </c>
      <c r="B1011" s="15" t="s">
        <v>6190</v>
      </c>
      <c r="C1011" s="15" t="s">
        <v>4399</v>
      </c>
      <c r="D1011" s="15" t="s">
        <v>3321</v>
      </c>
      <c r="E1011" s="16" t="s">
        <v>6191</v>
      </c>
    </row>
    <row r="1012" spans="1:5" x14ac:dyDescent="0.3">
      <c r="A1012" s="11" t="s">
        <v>1021</v>
      </c>
      <c r="B1012" s="12" t="s">
        <v>6192</v>
      </c>
      <c r="C1012" s="12" t="s">
        <v>4399</v>
      </c>
      <c r="D1012" s="12" t="s">
        <v>3322</v>
      </c>
      <c r="E1012" s="13" t="s">
        <v>4874</v>
      </c>
    </row>
    <row r="1013" spans="1:5" x14ac:dyDescent="0.3">
      <c r="A1013" s="14" t="s">
        <v>1022</v>
      </c>
      <c r="B1013" s="15" t="s">
        <v>6193</v>
      </c>
      <c r="C1013" s="15" t="s">
        <v>4399</v>
      </c>
      <c r="D1013" s="15" t="s">
        <v>3323</v>
      </c>
      <c r="E1013" s="16" t="s">
        <v>6039</v>
      </c>
    </row>
    <row r="1014" spans="1:5" x14ac:dyDescent="0.3">
      <c r="A1014" s="11" t="s">
        <v>1023</v>
      </c>
      <c r="B1014" s="12" t="s">
        <v>6194</v>
      </c>
      <c r="C1014" s="12" t="s">
        <v>4399</v>
      </c>
      <c r="D1014" s="12" t="s">
        <v>3324</v>
      </c>
      <c r="E1014" s="13" t="s">
        <v>6195</v>
      </c>
    </row>
    <row r="1015" spans="1:5" x14ac:dyDescent="0.3">
      <c r="A1015" s="14" t="s">
        <v>1024</v>
      </c>
      <c r="B1015" s="15" t="s">
        <v>6196</v>
      </c>
      <c r="C1015" s="15" t="s">
        <v>4399</v>
      </c>
      <c r="D1015" s="15" t="s">
        <v>3325</v>
      </c>
      <c r="E1015" s="16" t="s">
        <v>5366</v>
      </c>
    </row>
    <row r="1016" spans="1:5" x14ac:dyDescent="0.3">
      <c r="A1016" s="11" t="s">
        <v>1025</v>
      </c>
      <c r="B1016" s="12" t="s">
        <v>6197</v>
      </c>
      <c r="C1016" s="12" t="s">
        <v>4399</v>
      </c>
      <c r="D1016" s="12" t="s">
        <v>3326</v>
      </c>
      <c r="E1016" s="13" t="s">
        <v>4706</v>
      </c>
    </row>
    <row r="1017" spans="1:5" x14ac:dyDescent="0.3">
      <c r="A1017" s="14" t="s">
        <v>1026</v>
      </c>
      <c r="B1017" s="15" t="s">
        <v>6198</v>
      </c>
      <c r="C1017" s="15" t="s">
        <v>4399</v>
      </c>
      <c r="D1017" s="15" t="s">
        <v>3327</v>
      </c>
      <c r="E1017" s="16" t="s">
        <v>6199</v>
      </c>
    </row>
    <row r="1018" spans="1:5" x14ac:dyDescent="0.3">
      <c r="A1018" s="11" t="s">
        <v>1027</v>
      </c>
      <c r="B1018" s="12" t="s">
        <v>6200</v>
      </c>
      <c r="C1018" s="12" t="s">
        <v>5300</v>
      </c>
      <c r="D1018" s="12" t="s">
        <v>3328</v>
      </c>
      <c r="E1018" s="13" t="s">
        <v>6201</v>
      </c>
    </row>
    <row r="1019" spans="1:5" x14ac:dyDescent="0.3">
      <c r="A1019" s="14" t="s">
        <v>1028</v>
      </c>
      <c r="B1019" s="15" t="s">
        <v>6202</v>
      </c>
      <c r="C1019" s="15" t="s">
        <v>5300</v>
      </c>
      <c r="D1019" s="15" t="s">
        <v>3329</v>
      </c>
      <c r="E1019" s="16" t="s">
        <v>6203</v>
      </c>
    </row>
    <row r="1020" spans="1:5" x14ac:dyDescent="0.3">
      <c r="A1020" s="11" t="s">
        <v>1029</v>
      </c>
      <c r="B1020" s="12" t="s">
        <v>6204</v>
      </c>
      <c r="C1020" s="12" t="s">
        <v>4402</v>
      </c>
      <c r="D1020" s="12" t="s">
        <v>3330</v>
      </c>
      <c r="E1020" s="13" t="s">
        <v>4415</v>
      </c>
    </row>
    <row r="1021" spans="1:5" x14ac:dyDescent="0.3">
      <c r="A1021" s="14" t="s">
        <v>1030</v>
      </c>
      <c r="B1021" s="15" t="s">
        <v>6205</v>
      </c>
      <c r="C1021" s="15" t="s">
        <v>4399</v>
      </c>
      <c r="D1021" s="15" t="s">
        <v>3331</v>
      </c>
      <c r="E1021" s="16" t="s">
        <v>6206</v>
      </c>
    </row>
    <row r="1022" spans="1:5" x14ac:dyDescent="0.3">
      <c r="A1022" s="11" t="s">
        <v>1031</v>
      </c>
      <c r="B1022" s="12" t="s">
        <v>6207</v>
      </c>
      <c r="C1022" s="12" t="s">
        <v>4402</v>
      </c>
      <c r="D1022" s="12" t="s">
        <v>3332</v>
      </c>
      <c r="E1022" s="13" t="s">
        <v>6208</v>
      </c>
    </row>
    <row r="1023" spans="1:5" x14ac:dyDescent="0.3">
      <c r="A1023" s="14" t="s">
        <v>1032</v>
      </c>
      <c r="B1023" s="15" t="s">
        <v>6209</v>
      </c>
      <c r="C1023" s="15" t="s">
        <v>4399</v>
      </c>
      <c r="D1023" s="15" t="s">
        <v>3333</v>
      </c>
      <c r="E1023" s="16" t="s">
        <v>6210</v>
      </c>
    </row>
    <row r="1024" spans="1:5" x14ac:dyDescent="0.3">
      <c r="A1024" s="11" t="s">
        <v>1033</v>
      </c>
      <c r="B1024" s="12" t="s">
        <v>6211</v>
      </c>
      <c r="C1024" s="12" t="s">
        <v>4399</v>
      </c>
      <c r="D1024" s="12" t="s">
        <v>3334</v>
      </c>
      <c r="E1024" s="13" t="s">
        <v>6212</v>
      </c>
    </row>
    <row r="1025" spans="1:5" x14ac:dyDescent="0.3">
      <c r="A1025" s="14" t="s">
        <v>1034</v>
      </c>
      <c r="B1025" s="15" t="s">
        <v>6213</v>
      </c>
      <c r="C1025" s="15" t="s">
        <v>4402</v>
      </c>
      <c r="D1025" s="15" t="s">
        <v>3335</v>
      </c>
      <c r="E1025" s="16" t="s">
        <v>6214</v>
      </c>
    </row>
    <row r="1026" spans="1:5" x14ac:dyDescent="0.3">
      <c r="A1026" s="11" t="s">
        <v>1035</v>
      </c>
      <c r="B1026" s="12" t="s">
        <v>6215</v>
      </c>
      <c r="C1026" s="12" t="s">
        <v>4402</v>
      </c>
      <c r="D1026" s="12" t="s">
        <v>3336</v>
      </c>
      <c r="E1026" s="13" t="s">
        <v>4423</v>
      </c>
    </row>
    <row r="1027" spans="1:5" x14ac:dyDescent="0.3">
      <c r="A1027" s="14" t="s">
        <v>1036</v>
      </c>
      <c r="B1027" s="15" t="s">
        <v>6216</v>
      </c>
      <c r="C1027" s="15" t="s">
        <v>4402</v>
      </c>
      <c r="D1027" s="15" t="s">
        <v>3337</v>
      </c>
      <c r="E1027" s="16" t="s">
        <v>6217</v>
      </c>
    </row>
    <row r="1028" spans="1:5" x14ac:dyDescent="0.3">
      <c r="A1028" s="11" t="s">
        <v>1037</v>
      </c>
      <c r="B1028" s="12" t="s">
        <v>6218</v>
      </c>
      <c r="C1028" s="12" t="s">
        <v>4399</v>
      </c>
      <c r="D1028" s="12" t="s">
        <v>3338</v>
      </c>
      <c r="E1028" s="13" t="s">
        <v>6219</v>
      </c>
    </row>
    <row r="1029" spans="1:5" x14ac:dyDescent="0.3">
      <c r="A1029" s="14" t="s">
        <v>1038</v>
      </c>
      <c r="B1029" s="15" t="s">
        <v>6220</v>
      </c>
      <c r="C1029" s="15" t="s">
        <v>4402</v>
      </c>
      <c r="D1029" s="15" t="s">
        <v>3339</v>
      </c>
      <c r="E1029" s="16" t="s">
        <v>6217</v>
      </c>
    </row>
    <row r="1030" spans="1:5" x14ac:dyDescent="0.3">
      <c r="A1030" s="11" t="s">
        <v>1039</v>
      </c>
      <c r="B1030" s="12" t="s">
        <v>6221</v>
      </c>
      <c r="C1030" s="12" t="s">
        <v>4402</v>
      </c>
      <c r="D1030" s="12" t="s">
        <v>3340</v>
      </c>
      <c r="E1030" s="13" t="s">
        <v>4559</v>
      </c>
    </row>
    <row r="1031" spans="1:5" x14ac:dyDescent="0.3">
      <c r="A1031" s="14" t="s">
        <v>1040</v>
      </c>
      <c r="B1031" s="15" t="s">
        <v>6222</v>
      </c>
      <c r="C1031" s="15" t="s">
        <v>4399</v>
      </c>
      <c r="D1031" s="15" t="s">
        <v>3341</v>
      </c>
      <c r="E1031" s="16" t="s">
        <v>6223</v>
      </c>
    </row>
    <row r="1032" spans="1:5" x14ac:dyDescent="0.3">
      <c r="A1032" s="11" t="s">
        <v>1041</v>
      </c>
      <c r="B1032" s="12" t="s">
        <v>6224</v>
      </c>
      <c r="C1032" s="12" t="s">
        <v>4402</v>
      </c>
      <c r="D1032" s="12" t="s">
        <v>3342</v>
      </c>
      <c r="E1032" s="13" t="s">
        <v>6225</v>
      </c>
    </row>
    <row r="1033" spans="1:5" x14ac:dyDescent="0.3">
      <c r="A1033" s="14" t="s">
        <v>1042</v>
      </c>
      <c r="B1033" s="15" t="s">
        <v>6226</v>
      </c>
      <c r="C1033" s="15" t="s">
        <v>4399</v>
      </c>
      <c r="D1033" s="15" t="s">
        <v>3343</v>
      </c>
      <c r="E1033" s="16" t="s">
        <v>6227</v>
      </c>
    </row>
    <row r="1034" spans="1:5" x14ac:dyDescent="0.3">
      <c r="A1034" s="11" t="s">
        <v>1043</v>
      </c>
      <c r="B1034" s="12" t="s">
        <v>6228</v>
      </c>
      <c r="C1034" s="12" t="s">
        <v>4399</v>
      </c>
      <c r="D1034" s="12" t="s">
        <v>3014</v>
      </c>
      <c r="E1034" s="13" t="s">
        <v>6229</v>
      </c>
    </row>
    <row r="1035" spans="1:5" x14ac:dyDescent="0.3">
      <c r="A1035" s="14" t="s">
        <v>1044</v>
      </c>
      <c r="B1035" s="15" t="s">
        <v>6230</v>
      </c>
      <c r="C1035" s="15" t="s">
        <v>4399</v>
      </c>
      <c r="D1035" s="15" t="s">
        <v>3344</v>
      </c>
      <c r="E1035" s="16" t="s">
        <v>5122</v>
      </c>
    </row>
    <row r="1036" spans="1:5" x14ac:dyDescent="0.3">
      <c r="A1036" s="11" t="s">
        <v>1045</v>
      </c>
      <c r="B1036" s="12" t="s">
        <v>6231</v>
      </c>
      <c r="C1036" s="12" t="s">
        <v>4399</v>
      </c>
      <c r="D1036" s="12" t="s">
        <v>3345</v>
      </c>
      <c r="E1036" s="13" t="s">
        <v>6232</v>
      </c>
    </row>
    <row r="1037" spans="1:5" x14ac:dyDescent="0.3">
      <c r="A1037" s="14" t="s">
        <v>1046</v>
      </c>
      <c r="B1037" s="15" t="s">
        <v>6233</v>
      </c>
      <c r="C1037" s="15" t="s">
        <v>4399</v>
      </c>
      <c r="D1037" s="15" t="s">
        <v>3346</v>
      </c>
      <c r="E1037" s="16" t="s">
        <v>5433</v>
      </c>
    </row>
    <row r="1038" spans="1:5" x14ac:dyDescent="0.3">
      <c r="A1038" s="11" t="s">
        <v>1047</v>
      </c>
      <c r="B1038" s="12" t="s">
        <v>6234</v>
      </c>
      <c r="C1038" s="12" t="s">
        <v>4402</v>
      </c>
      <c r="D1038" s="12" t="s">
        <v>3347</v>
      </c>
      <c r="E1038" s="13" t="s">
        <v>4529</v>
      </c>
    </row>
    <row r="1039" spans="1:5" x14ac:dyDescent="0.3">
      <c r="A1039" s="14" t="s">
        <v>1048</v>
      </c>
      <c r="B1039" s="15" t="s">
        <v>6235</v>
      </c>
      <c r="C1039" s="15" t="s">
        <v>4402</v>
      </c>
      <c r="D1039" s="15" t="s">
        <v>3348</v>
      </c>
      <c r="E1039" s="16" t="s">
        <v>6236</v>
      </c>
    </row>
    <row r="1040" spans="1:5" x14ac:dyDescent="0.3">
      <c r="A1040" s="11" t="s">
        <v>1049</v>
      </c>
      <c r="B1040" s="12" t="s">
        <v>6237</v>
      </c>
      <c r="C1040" s="12" t="s">
        <v>4399</v>
      </c>
      <c r="D1040" s="12" t="s">
        <v>3349</v>
      </c>
      <c r="E1040" s="13" t="s">
        <v>4907</v>
      </c>
    </row>
    <row r="1041" spans="1:5" x14ac:dyDescent="0.3">
      <c r="A1041" s="14" t="s">
        <v>1050</v>
      </c>
      <c r="B1041" s="15" t="s">
        <v>6238</v>
      </c>
      <c r="C1041" s="15" t="s">
        <v>4399</v>
      </c>
      <c r="D1041" s="15" t="s">
        <v>3350</v>
      </c>
      <c r="E1041" s="16" t="s">
        <v>6239</v>
      </c>
    </row>
    <row r="1042" spans="1:5" x14ac:dyDescent="0.3">
      <c r="A1042" s="11" t="s">
        <v>1051</v>
      </c>
      <c r="B1042" s="12" t="s">
        <v>6240</v>
      </c>
      <c r="C1042" s="12" t="s">
        <v>4402</v>
      </c>
      <c r="D1042" s="12" t="s">
        <v>3041</v>
      </c>
      <c r="E1042" s="13" t="s">
        <v>4710</v>
      </c>
    </row>
    <row r="1043" spans="1:5" x14ac:dyDescent="0.3">
      <c r="A1043" s="14" t="s">
        <v>1052</v>
      </c>
      <c r="B1043" s="15" t="s">
        <v>6241</v>
      </c>
      <c r="C1043" s="15" t="s">
        <v>4399</v>
      </c>
      <c r="D1043" s="15" t="s">
        <v>3351</v>
      </c>
      <c r="E1043" s="16" t="s">
        <v>6242</v>
      </c>
    </row>
    <row r="1044" spans="1:5" x14ac:dyDescent="0.3">
      <c r="A1044" s="11" t="s">
        <v>1053</v>
      </c>
      <c r="B1044" s="12" t="s">
        <v>6243</v>
      </c>
      <c r="C1044" s="12" t="s">
        <v>4402</v>
      </c>
      <c r="D1044" s="12" t="s">
        <v>3352</v>
      </c>
      <c r="E1044" s="13" t="s">
        <v>6244</v>
      </c>
    </row>
    <row r="1045" spans="1:5" x14ac:dyDescent="0.3">
      <c r="A1045" s="14" t="s">
        <v>1054</v>
      </c>
      <c r="B1045" s="15" t="s">
        <v>6245</v>
      </c>
      <c r="C1045" s="15" t="s">
        <v>4402</v>
      </c>
      <c r="D1045" s="15" t="s">
        <v>3353</v>
      </c>
      <c r="E1045" s="16" t="s">
        <v>6246</v>
      </c>
    </row>
    <row r="1046" spans="1:5" x14ac:dyDescent="0.3">
      <c r="A1046" s="11" t="s">
        <v>1055</v>
      </c>
      <c r="B1046" s="12" t="s">
        <v>6247</v>
      </c>
      <c r="C1046" s="12" t="s">
        <v>5300</v>
      </c>
      <c r="D1046" s="12" t="s">
        <v>3354</v>
      </c>
      <c r="E1046" s="13" t="s">
        <v>6248</v>
      </c>
    </row>
    <row r="1047" spans="1:5" x14ac:dyDescent="0.3">
      <c r="A1047" s="14" t="s">
        <v>1056</v>
      </c>
      <c r="B1047" s="15" t="s">
        <v>6249</v>
      </c>
      <c r="C1047" s="15" t="s">
        <v>4402</v>
      </c>
      <c r="D1047" s="15" t="s">
        <v>3355</v>
      </c>
      <c r="E1047" s="16" t="s">
        <v>6250</v>
      </c>
    </row>
    <row r="1048" spans="1:5" x14ac:dyDescent="0.3">
      <c r="A1048" s="11" t="s">
        <v>1057</v>
      </c>
      <c r="B1048" s="12" t="s">
        <v>6251</v>
      </c>
      <c r="C1048" s="12" t="s">
        <v>4402</v>
      </c>
      <c r="D1048" s="12" t="s">
        <v>3356</v>
      </c>
      <c r="E1048" s="13" t="s">
        <v>6217</v>
      </c>
    </row>
    <row r="1049" spans="1:5" x14ac:dyDescent="0.3">
      <c r="A1049" s="14" t="s">
        <v>1058</v>
      </c>
      <c r="B1049" s="15" t="s">
        <v>6252</v>
      </c>
      <c r="C1049" s="15" t="s">
        <v>4399</v>
      </c>
      <c r="D1049" s="15" t="s">
        <v>3357</v>
      </c>
      <c r="E1049" s="16" t="s">
        <v>6253</v>
      </c>
    </row>
    <row r="1050" spans="1:5" x14ac:dyDescent="0.3">
      <c r="A1050" s="11" t="s">
        <v>1059</v>
      </c>
      <c r="B1050" s="12" t="s">
        <v>6254</v>
      </c>
      <c r="C1050" s="12" t="s">
        <v>4399</v>
      </c>
      <c r="D1050" s="12" t="s">
        <v>3358</v>
      </c>
      <c r="E1050" s="13" t="s">
        <v>6255</v>
      </c>
    </row>
    <row r="1051" spans="1:5" x14ac:dyDescent="0.3">
      <c r="A1051" s="14" t="s">
        <v>1060</v>
      </c>
      <c r="B1051" s="15" t="s">
        <v>6256</v>
      </c>
      <c r="C1051" s="15" t="s">
        <v>4399</v>
      </c>
      <c r="D1051" s="15" t="s">
        <v>3359</v>
      </c>
      <c r="E1051" s="16" t="s">
        <v>5661</v>
      </c>
    </row>
    <row r="1052" spans="1:5" x14ac:dyDescent="0.3">
      <c r="A1052" s="11" t="s">
        <v>1061</v>
      </c>
      <c r="B1052" s="12" t="s">
        <v>6257</v>
      </c>
      <c r="C1052" s="12" t="s">
        <v>5300</v>
      </c>
      <c r="D1052" s="12" t="s">
        <v>3360</v>
      </c>
      <c r="E1052" s="13" t="s">
        <v>6258</v>
      </c>
    </row>
    <row r="1053" spans="1:5" x14ac:dyDescent="0.3">
      <c r="A1053" s="14" t="s">
        <v>1062</v>
      </c>
      <c r="B1053" s="15" t="s">
        <v>6259</v>
      </c>
      <c r="C1053" s="15" t="s">
        <v>4402</v>
      </c>
      <c r="D1053" s="15" t="s">
        <v>3361</v>
      </c>
      <c r="E1053" s="16" t="s">
        <v>6260</v>
      </c>
    </row>
    <row r="1054" spans="1:5" x14ac:dyDescent="0.3">
      <c r="A1054" s="11" t="s">
        <v>1063</v>
      </c>
      <c r="B1054" s="12" t="s">
        <v>6261</v>
      </c>
      <c r="C1054" s="12" t="s">
        <v>4399</v>
      </c>
      <c r="D1054" s="12" t="s">
        <v>3362</v>
      </c>
      <c r="E1054" s="13" t="s">
        <v>6262</v>
      </c>
    </row>
    <row r="1055" spans="1:5" x14ac:dyDescent="0.3">
      <c r="A1055" s="14" t="s">
        <v>1064</v>
      </c>
      <c r="B1055" s="15" t="s">
        <v>6263</v>
      </c>
      <c r="C1055" s="15" t="s">
        <v>4402</v>
      </c>
      <c r="D1055" s="15" t="s">
        <v>3363</v>
      </c>
      <c r="E1055" s="16" t="s">
        <v>5265</v>
      </c>
    </row>
    <row r="1056" spans="1:5" x14ac:dyDescent="0.3">
      <c r="A1056" s="11" t="s">
        <v>1065</v>
      </c>
      <c r="B1056" s="12" t="s">
        <v>6264</v>
      </c>
      <c r="C1056" s="12" t="s">
        <v>5300</v>
      </c>
      <c r="D1056" s="12" t="s">
        <v>3364</v>
      </c>
      <c r="E1056" s="13" t="s">
        <v>5189</v>
      </c>
    </row>
    <row r="1057" spans="1:5" x14ac:dyDescent="0.3">
      <c r="A1057" s="14" t="s">
        <v>1066</v>
      </c>
      <c r="B1057" s="15" t="s">
        <v>6265</v>
      </c>
      <c r="C1057" s="15" t="s">
        <v>4399</v>
      </c>
      <c r="D1057" s="15" t="s">
        <v>3365</v>
      </c>
      <c r="E1057" s="16" t="s">
        <v>6266</v>
      </c>
    </row>
    <row r="1058" spans="1:5" x14ac:dyDescent="0.3">
      <c r="A1058" s="11" t="s">
        <v>1067</v>
      </c>
      <c r="B1058" s="12" t="s">
        <v>6267</v>
      </c>
      <c r="C1058" s="12" t="s">
        <v>5300</v>
      </c>
      <c r="D1058" s="12" t="s">
        <v>3306</v>
      </c>
      <c r="E1058" s="13" t="s">
        <v>6268</v>
      </c>
    </row>
    <row r="1059" spans="1:5" x14ac:dyDescent="0.3">
      <c r="A1059" s="14" t="s">
        <v>1068</v>
      </c>
      <c r="B1059" s="15" t="s">
        <v>6269</v>
      </c>
      <c r="C1059" s="15" t="s">
        <v>4399</v>
      </c>
      <c r="D1059" s="15" t="s">
        <v>3366</v>
      </c>
      <c r="E1059" s="16" t="s">
        <v>6060</v>
      </c>
    </row>
    <row r="1060" spans="1:5" x14ac:dyDescent="0.3">
      <c r="A1060" s="11" t="s">
        <v>1069</v>
      </c>
      <c r="B1060" s="12" t="s">
        <v>6270</v>
      </c>
      <c r="C1060" s="12" t="s">
        <v>4402</v>
      </c>
      <c r="D1060" s="12" t="s">
        <v>3367</v>
      </c>
      <c r="E1060" s="13" t="s">
        <v>4792</v>
      </c>
    </row>
    <row r="1061" spans="1:5" x14ac:dyDescent="0.3">
      <c r="A1061" s="14" t="s">
        <v>1070</v>
      </c>
      <c r="B1061" s="15" t="s">
        <v>6271</v>
      </c>
      <c r="C1061" s="15" t="s">
        <v>4402</v>
      </c>
      <c r="D1061" s="15" t="s">
        <v>3368</v>
      </c>
      <c r="E1061" s="16" t="s">
        <v>6272</v>
      </c>
    </row>
    <row r="1062" spans="1:5" x14ac:dyDescent="0.3">
      <c r="A1062" s="11" t="s">
        <v>1071</v>
      </c>
      <c r="B1062" s="12" t="s">
        <v>6273</v>
      </c>
      <c r="C1062" s="12" t="s">
        <v>4402</v>
      </c>
      <c r="D1062" s="12" t="s">
        <v>3369</v>
      </c>
      <c r="E1062" s="13" t="s">
        <v>6274</v>
      </c>
    </row>
    <row r="1063" spans="1:5" x14ac:dyDescent="0.3">
      <c r="A1063" s="14" t="s">
        <v>1072</v>
      </c>
      <c r="B1063" s="15" t="s">
        <v>6275</v>
      </c>
      <c r="C1063" s="15" t="s">
        <v>4402</v>
      </c>
      <c r="D1063" s="15" t="s">
        <v>3112</v>
      </c>
      <c r="E1063" s="16" t="s">
        <v>6276</v>
      </c>
    </row>
    <row r="1064" spans="1:5" x14ac:dyDescent="0.3">
      <c r="A1064" s="11" t="s">
        <v>1073</v>
      </c>
      <c r="B1064" s="12" t="s">
        <v>6277</v>
      </c>
      <c r="C1064" s="12" t="s">
        <v>4402</v>
      </c>
      <c r="D1064" s="12" t="s">
        <v>3370</v>
      </c>
      <c r="E1064" s="13" t="s">
        <v>6278</v>
      </c>
    </row>
    <row r="1065" spans="1:5" x14ac:dyDescent="0.3">
      <c r="A1065" s="14" t="s">
        <v>1074</v>
      </c>
      <c r="B1065" s="15" t="s">
        <v>6279</v>
      </c>
      <c r="C1065" s="15" t="s">
        <v>4402</v>
      </c>
      <c r="D1065" s="15" t="s">
        <v>3371</v>
      </c>
      <c r="E1065" s="16" t="s">
        <v>6280</v>
      </c>
    </row>
    <row r="1066" spans="1:5" x14ac:dyDescent="0.3">
      <c r="A1066" s="11" t="s">
        <v>1075</v>
      </c>
      <c r="B1066" s="12" t="s">
        <v>6281</v>
      </c>
      <c r="C1066" s="12" t="s">
        <v>4399</v>
      </c>
      <c r="D1066" s="12" t="s">
        <v>3372</v>
      </c>
      <c r="E1066" s="13" t="s">
        <v>6282</v>
      </c>
    </row>
    <row r="1067" spans="1:5" x14ac:dyDescent="0.3">
      <c r="A1067" s="14" t="s">
        <v>1076</v>
      </c>
      <c r="B1067" s="15" t="s">
        <v>6283</v>
      </c>
      <c r="C1067" s="15" t="s">
        <v>4402</v>
      </c>
      <c r="D1067" s="15" t="s">
        <v>3373</v>
      </c>
      <c r="E1067" s="16" t="s">
        <v>6284</v>
      </c>
    </row>
    <row r="1068" spans="1:5" x14ac:dyDescent="0.3">
      <c r="A1068" s="11" t="s">
        <v>1077</v>
      </c>
      <c r="B1068" s="12" t="s">
        <v>6285</v>
      </c>
      <c r="C1068" s="12" t="s">
        <v>4399</v>
      </c>
      <c r="D1068" s="12" t="s">
        <v>3374</v>
      </c>
      <c r="E1068" s="13" t="s">
        <v>5800</v>
      </c>
    </row>
    <row r="1069" spans="1:5" x14ac:dyDescent="0.3">
      <c r="A1069" s="14" t="s">
        <v>1078</v>
      </c>
      <c r="B1069" s="15" t="s">
        <v>6286</v>
      </c>
      <c r="C1069" s="15" t="s">
        <v>4402</v>
      </c>
      <c r="D1069" s="15" t="s">
        <v>3375</v>
      </c>
      <c r="E1069" s="16" t="s">
        <v>4413</v>
      </c>
    </row>
    <row r="1070" spans="1:5" x14ac:dyDescent="0.3">
      <c r="A1070" s="11" t="s">
        <v>1079</v>
      </c>
      <c r="B1070" s="12" t="s">
        <v>6287</v>
      </c>
      <c r="C1070" s="12" t="s">
        <v>4399</v>
      </c>
      <c r="D1070" s="12" t="s">
        <v>3120</v>
      </c>
      <c r="E1070" s="13" t="s">
        <v>6288</v>
      </c>
    </row>
    <row r="1071" spans="1:5" x14ac:dyDescent="0.3">
      <c r="A1071" s="14" t="s">
        <v>1080</v>
      </c>
      <c r="B1071" s="15" t="s">
        <v>6289</v>
      </c>
      <c r="C1071" s="15" t="s">
        <v>4399</v>
      </c>
      <c r="D1071" s="15" t="s">
        <v>3376</v>
      </c>
      <c r="E1071" s="16" t="s">
        <v>6290</v>
      </c>
    </row>
    <row r="1072" spans="1:5" x14ac:dyDescent="0.3">
      <c r="A1072" s="11" t="s">
        <v>1081</v>
      </c>
      <c r="B1072" s="12" t="s">
        <v>6291</v>
      </c>
      <c r="C1072" s="12" t="s">
        <v>4399</v>
      </c>
      <c r="D1072" s="12" t="s">
        <v>3377</v>
      </c>
      <c r="E1072" s="13" t="s">
        <v>5051</v>
      </c>
    </row>
    <row r="1073" spans="1:5" x14ac:dyDescent="0.3">
      <c r="A1073" s="14" t="s">
        <v>1082</v>
      </c>
      <c r="B1073" s="15" t="s">
        <v>6292</v>
      </c>
      <c r="C1073" s="15" t="s">
        <v>5300</v>
      </c>
      <c r="D1073" s="15" t="s">
        <v>3378</v>
      </c>
      <c r="E1073" s="16" t="s">
        <v>6293</v>
      </c>
    </row>
    <row r="1074" spans="1:5" x14ac:dyDescent="0.3">
      <c r="A1074" s="11" t="s">
        <v>1083</v>
      </c>
      <c r="B1074" s="12" t="s">
        <v>6294</v>
      </c>
      <c r="C1074" s="12" t="s">
        <v>4399</v>
      </c>
      <c r="D1074" s="12" t="s">
        <v>3379</v>
      </c>
      <c r="E1074" s="13" t="s">
        <v>6295</v>
      </c>
    </row>
    <row r="1075" spans="1:5" x14ac:dyDescent="0.3">
      <c r="A1075" s="14" t="s">
        <v>1084</v>
      </c>
      <c r="B1075" s="15" t="s">
        <v>6296</v>
      </c>
      <c r="C1075" s="15" t="s">
        <v>4402</v>
      </c>
      <c r="D1075" s="15" t="s">
        <v>3380</v>
      </c>
      <c r="E1075" s="16" t="s">
        <v>4680</v>
      </c>
    </row>
    <row r="1076" spans="1:5" x14ac:dyDescent="0.3">
      <c r="A1076" s="11" t="s">
        <v>1085</v>
      </c>
      <c r="B1076" s="12" t="s">
        <v>6297</v>
      </c>
      <c r="C1076" s="12" t="s">
        <v>4402</v>
      </c>
      <c r="D1076" s="12" t="s">
        <v>3381</v>
      </c>
      <c r="E1076" s="13" t="s">
        <v>5404</v>
      </c>
    </row>
    <row r="1077" spans="1:5" x14ac:dyDescent="0.3">
      <c r="A1077" s="14" t="s">
        <v>1086</v>
      </c>
      <c r="B1077" s="15" t="s">
        <v>6298</v>
      </c>
      <c r="C1077" s="15" t="s">
        <v>4402</v>
      </c>
      <c r="D1077" s="15" t="s">
        <v>2868</v>
      </c>
      <c r="E1077" s="16" t="s">
        <v>6299</v>
      </c>
    </row>
    <row r="1078" spans="1:5" x14ac:dyDescent="0.3">
      <c r="A1078" s="11" t="s">
        <v>1087</v>
      </c>
      <c r="B1078" s="12" t="s">
        <v>6300</v>
      </c>
      <c r="C1078" s="12" t="s">
        <v>4399</v>
      </c>
      <c r="D1078" s="12" t="s">
        <v>3382</v>
      </c>
      <c r="E1078" s="13" t="s">
        <v>6301</v>
      </c>
    </row>
    <row r="1079" spans="1:5" x14ac:dyDescent="0.3">
      <c r="A1079" s="14" t="s">
        <v>1088</v>
      </c>
      <c r="B1079" s="15" t="s">
        <v>6302</v>
      </c>
      <c r="C1079" s="15" t="s">
        <v>4402</v>
      </c>
      <c r="D1079" s="15" t="s">
        <v>3383</v>
      </c>
      <c r="E1079" s="16" t="s">
        <v>4829</v>
      </c>
    </row>
    <row r="1080" spans="1:5" x14ac:dyDescent="0.3">
      <c r="A1080" s="11" t="s">
        <v>1089</v>
      </c>
      <c r="B1080" s="12" t="s">
        <v>6303</v>
      </c>
      <c r="C1080" s="12" t="s">
        <v>4402</v>
      </c>
      <c r="D1080" s="12" t="s">
        <v>3384</v>
      </c>
      <c r="E1080" s="13" t="s">
        <v>6304</v>
      </c>
    </row>
    <row r="1081" spans="1:5" x14ac:dyDescent="0.3">
      <c r="A1081" s="14" t="s">
        <v>1090</v>
      </c>
      <c r="B1081" s="15" t="s">
        <v>6305</v>
      </c>
      <c r="C1081" s="15" t="s">
        <v>4402</v>
      </c>
      <c r="D1081" s="15" t="s">
        <v>3385</v>
      </c>
      <c r="E1081" s="16" t="s">
        <v>6306</v>
      </c>
    </row>
    <row r="1082" spans="1:5" x14ac:dyDescent="0.3">
      <c r="A1082" s="11" t="s">
        <v>1091</v>
      </c>
      <c r="B1082" s="12" t="s">
        <v>6307</v>
      </c>
      <c r="C1082" s="12" t="s">
        <v>4402</v>
      </c>
      <c r="D1082" s="12" t="s">
        <v>3386</v>
      </c>
      <c r="E1082" s="13" t="s">
        <v>5426</v>
      </c>
    </row>
    <row r="1083" spans="1:5" x14ac:dyDescent="0.3">
      <c r="A1083" s="14" t="s">
        <v>1092</v>
      </c>
      <c r="B1083" s="15" t="s">
        <v>6308</v>
      </c>
      <c r="C1083" s="15" t="s">
        <v>5300</v>
      </c>
      <c r="D1083" s="15" t="s">
        <v>3387</v>
      </c>
      <c r="E1083" s="16" t="s">
        <v>6309</v>
      </c>
    </row>
    <row r="1084" spans="1:5" x14ac:dyDescent="0.3">
      <c r="A1084" s="11" t="s">
        <v>1093</v>
      </c>
      <c r="B1084" s="12" t="s">
        <v>6310</v>
      </c>
      <c r="C1084" s="12" t="s">
        <v>5300</v>
      </c>
      <c r="D1084" s="12" t="s">
        <v>3388</v>
      </c>
      <c r="E1084" s="13" t="s">
        <v>6311</v>
      </c>
    </row>
    <row r="1085" spans="1:5" x14ac:dyDescent="0.3">
      <c r="A1085" s="14" t="s">
        <v>1094</v>
      </c>
      <c r="B1085" s="15" t="s">
        <v>6312</v>
      </c>
      <c r="C1085" s="15" t="s">
        <v>4402</v>
      </c>
      <c r="D1085" s="15" t="s">
        <v>3389</v>
      </c>
      <c r="E1085" s="16" t="s">
        <v>6313</v>
      </c>
    </row>
    <row r="1086" spans="1:5" x14ac:dyDescent="0.3">
      <c r="A1086" s="11" t="s">
        <v>1095</v>
      </c>
      <c r="B1086" s="12" t="s">
        <v>6314</v>
      </c>
      <c r="C1086" s="12" t="s">
        <v>4402</v>
      </c>
      <c r="D1086" s="12" t="s">
        <v>3390</v>
      </c>
      <c r="E1086" s="13" t="s">
        <v>5404</v>
      </c>
    </row>
    <row r="1087" spans="1:5" x14ac:dyDescent="0.3">
      <c r="A1087" s="14" t="s">
        <v>1096</v>
      </c>
      <c r="B1087" s="15" t="s">
        <v>6315</v>
      </c>
      <c r="C1087" s="15" t="s">
        <v>4402</v>
      </c>
      <c r="D1087" s="15" t="s">
        <v>3391</v>
      </c>
      <c r="E1087" s="16" t="s">
        <v>4829</v>
      </c>
    </row>
    <row r="1088" spans="1:5" x14ac:dyDescent="0.3">
      <c r="A1088" s="11" t="s">
        <v>1097</v>
      </c>
      <c r="B1088" s="12" t="s">
        <v>6316</v>
      </c>
      <c r="C1088" s="12" t="s">
        <v>4399</v>
      </c>
      <c r="D1088" s="12" t="s">
        <v>3392</v>
      </c>
      <c r="E1088" s="13" t="s">
        <v>6317</v>
      </c>
    </row>
    <row r="1089" spans="1:5" x14ac:dyDescent="0.3">
      <c r="A1089" s="14" t="s">
        <v>1098</v>
      </c>
      <c r="B1089" s="15" t="s">
        <v>6318</v>
      </c>
      <c r="C1089" s="15" t="s">
        <v>4399</v>
      </c>
      <c r="D1089" s="15" t="s">
        <v>3393</v>
      </c>
      <c r="E1089" s="16" t="s">
        <v>6319</v>
      </c>
    </row>
    <row r="1090" spans="1:5" x14ac:dyDescent="0.3">
      <c r="A1090" s="11" t="s">
        <v>1099</v>
      </c>
      <c r="B1090" s="12" t="s">
        <v>6320</v>
      </c>
      <c r="C1090" s="12" t="s">
        <v>5300</v>
      </c>
      <c r="D1090" s="12" t="s">
        <v>3394</v>
      </c>
      <c r="E1090" s="13" t="s">
        <v>6321</v>
      </c>
    </row>
    <row r="1091" spans="1:5" x14ac:dyDescent="0.3">
      <c r="A1091" s="14" t="s">
        <v>1100</v>
      </c>
      <c r="B1091" s="15" t="s">
        <v>6322</v>
      </c>
      <c r="C1091" s="15" t="s">
        <v>4399</v>
      </c>
      <c r="D1091" s="15" t="s">
        <v>3395</v>
      </c>
      <c r="E1091" s="16" t="s">
        <v>6323</v>
      </c>
    </row>
    <row r="1092" spans="1:5" x14ac:dyDescent="0.3">
      <c r="A1092" s="11" t="s">
        <v>1101</v>
      </c>
      <c r="B1092" s="12" t="s">
        <v>6324</v>
      </c>
      <c r="C1092" s="12" t="s">
        <v>4399</v>
      </c>
      <c r="D1092" s="12" t="s">
        <v>3348</v>
      </c>
      <c r="E1092" s="13" t="s">
        <v>6325</v>
      </c>
    </row>
    <row r="1093" spans="1:5" x14ac:dyDescent="0.3">
      <c r="A1093" s="14" t="s">
        <v>1102</v>
      </c>
      <c r="B1093" s="15" t="s">
        <v>6326</v>
      </c>
      <c r="C1093" s="15" t="s">
        <v>4402</v>
      </c>
      <c r="D1093" s="15" t="s">
        <v>3396</v>
      </c>
      <c r="E1093" s="16" t="s">
        <v>6327</v>
      </c>
    </row>
    <row r="1094" spans="1:5" x14ac:dyDescent="0.3">
      <c r="A1094" s="11" t="s">
        <v>1103</v>
      </c>
      <c r="B1094" s="12" t="s">
        <v>6328</v>
      </c>
      <c r="C1094" s="12" t="s">
        <v>4399</v>
      </c>
      <c r="D1094" s="12" t="s">
        <v>3397</v>
      </c>
      <c r="E1094" s="13" t="s">
        <v>6329</v>
      </c>
    </row>
    <row r="1095" spans="1:5" x14ac:dyDescent="0.3">
      <c r="A1095" s="14" t="s">
        <v>1104</v>
      </c>
      <c r="B1095" s="15" t="s">
        <v>6330</v>
      </c>
      <c r="C1095" s="15" t="s">
        <v>4402</v>
      </c>
      <c r="D1095" s="15" t="s">
        <v>2456</v>
      </c>
      <c r="E1095" s="16" t="s">
        <v>5898</v>
      </c>
    </row>
    <row r="1096" spans="1:5" x14ac:dyDescent="0.3">
      <c r="A1096" s="11" t="s">
        <v>1105</v>
      </c>
      <c r="B1096" s="12" t="s">
        <v>6331</v>
      </c>
      <c r="C1096" s="12" t="s">
        <v>4402</v>
      </c>
      <c r="D1096" s="12" t="s">
        <v>3398</v>
      </c>
      <c r="E1096" s="13" t="s">
        <v>4701</v>
      </c>
    </row>
    <row r="1097" spans="1:5" x14ac:dyDescent="0.3">
      <c r="A1097" s="14" t="s">
        <v>1106</v>
      </c>
      <c r="B1097" s="15" t="s">
        <v>6332</v>
      </c>
      <c r="C1097" s="15" t="s">
        <v>5300</v>
      </c>
      <c r="D1097" s="15" t="s">
        <v>3399</v>
      </c>
      <c r="E1097" s="16" t="s">
        <v>6333</v>
      </c>
    </row>
    <row r="1098" spans="1:5" x14ac:dyDescent="0.3">
      <c r="A1098" s="11" t="s">
        <v>1107</v>
      </c>
      <c r="B1098" s="12" t="s">
        <v>6334</v>
      </c>
      <c r="C1098" s="12" t="s">
        <v>4399</v>
      </c>
      <c r="D1098" s="12" t="s">
        <v>3400</v>
      </c>
      <c r="E1098" s="13" t="s">
        <v>6335</v>
      </c>
    </row>
    <row r="1099" spans="1:5" x14ac:dyDescent="0.3">
      <c r="A1099" s="14" t="s">
        <v>1108</v>
      </c>
      <c r="B1099" s="15" t="s">
        <v>6336</v>
      </c>
      <c r="C1099" s="15" t="s">
        <v>4399</v>
      </c>
      <c r="D1099" s="15" t="s">
        <v>3401</v>
      </c>
      <c r="E1099" s="16" t="s">
        <v>5661</v>
      </c>
    </row>
    <row r="1100" spans="1:5" x14ac:dyDescent="0.3">
      <c r="A1100" s="11" t="s">
        <v>1109</v>
      </c>
      <c r="B1100" s="12" t="s">
        <v>6337</v>
      </c>
      <c r="C1100" s="12" t="s">
        <v>4399</v>
      </c>
      <c r="D1100" s="12" t="s">
        <v>2643</v>
      </c>
      <c r="E1100" s="13" t="s">
        <v>6338</v>
      </c>
    </row>
    <row r="1101" spans="1:5" x14ac:dyDescent="0.3">
      <c r="A1101" s="14" t="s">
        <v>1110</v>
      </c>
      <c r="B1101" s="15" t="s">
        <v>6339</v>
      </c>
      <c r="C1101" s="15" t="s">
        <v>4402</v>
      </c>
      <c r="D1101" s="15" t="s">
        <v>3402</v>
      </c>
      <c r="E1101" s="16" t="s">
        <v>6340</v>
      </c>
    </row>
    <row r="1102" spans="1:5" x14ac:dyDescent="0.3">
      <c r="A1102" s="11" t="s">
        <v>1111</v>
      </c>
      <c r="B1102" s="12" t="s">
        <v>6341</v>
      </c>
      <c r="C1102" s="12" t="s">
        <v>5300</v>
      </c>
      <c r="D1102" s="12" t="s">
        <v>3403</v>
      </c>
      <c r="E1102" s="13" t="s">
        <v>5236</v>
      </c>
    </row>
    <row r="1103" spans="1:5" x14ac:dyDescent="0.3">
      <c r="A1103" s="14" t="s">
        <v>1112</v>
      </c>
      <c r="B1103" s="15" t="s">
        <v>6342</v>
      </c>
      <c r="C1103" s="15" t="s">
        <v>4402</v>
      </c>
      <c r="D1103" s="15" t="s">
        <v>2846</v>
      </c>
      <c r="E1103" s="16" t="s">
        <v>4413</v>
      </c>
    </row>
    <row r="1104" spans="1:5" x14ac:dyDescent="0.3">
      <c r="A1104" s="11" t="s">
        <v>1113</v>
      </c>
      <c r="B1104" s="12" t="s">
        <v>6343</v>
      </c>
      <c r="C1104" s="12" t="s">
        <v>4402</v>
      </c>
      <c r="D1104" s="12" t="s">
        <v>3404</v>
      </c>
      <c r="E1104" s="13" t="s">
        <v>6344</v>
      </c>
    </row>
    <row r="1105" spans="1:5" x14ac:dyDescent="0.3">
      <c r="A1105" s="14" t="s">
        <v>1114</v>
      </c>
      <c r="B1105" s="15" t="s">
        <v>6345</v>
      </c>
      <c r="C1105" s="15" t="s">
        <v>4399</v>
      </c>
      <c r="D1105" s="15" t="s">
        <v>3405</v>
      </c>
      <c r="E1105" s="16" t="s">
        <v>6346</v>
      </c>
    </row>
    <row r="1106" spans="1:5" x14ac:dyDescent="0.3">
      <c r="A1106" s="11" t="s">
        <v>1115</v>
      </c>
      <c r="B1106" s="12" t="s">
        <v>6347</v>
      </c>
      <c r="C1106" s="12" t="s">
        <v>4402</v>
      </c>
      <c r="D1106" s="12" t="s">
        <v>3406</v>
      </c>
      <c r="E1106" s="13" t="s">
        <v>6348</v>
      </c>
    </row>
    <row r="1107" spans="1:5" x14ac:dyDescent="0.3">
      <c r="A1107" s="14" t="s">
        <v>1116</v>
      </c>
      <c r="B1107" s="15" t="s">
        <v>6349</v>
      </c>
      <c r="C1107" s="15" t="s">
        <v>4402</v>
      </c>
      <c r="D1107" s="15" t="s">
        <v>3407</v>
      </c>
      <c r="E1107" s="16" t="s">
        <v>4628</v>
      </c>
    </row>
    <row r="1108" spans="1:5" x14ac:dyDescent="0.3">
      <c r="A1108" s="11" t="s">
        <v>1117</v>
      </c>
      <c r="B1108" s="12" t="s">
        <v>6350</v>
      </c>
      <c r="C1108" s="12" t="s">
        <v>4402</v>
      </c>
      <c r="D1108" s="12" t="s">
        <v>3408</v>
      </c>
      <c r="E1108" s="13" t="s">
        <v>5485</v>
      </c>
    </row>
    <row r="1109" spans="1:5" x14ac:dyDescent="0.3">
      <c r="A1109" s="14" t="s">
        <v>1118</v>
      </c>
      <c r="B1109" s="15" t="s">
        <v>6351</v>
      </c>
      <c r="C1109" s="15" t="s">
        <v>4399</v>
      </c>
      <c r="D1109" s="15" t="s">
        <v>3409</v>
      </c>
      <c r="E1109" s="16" t="s">
        <v>6352</v>
      </c>
    </row>
    <row r="1110" spans="1:5" x14ac:dyDescent="0.3">
      <c r="A1110" s="11" t="s">
        <v>1119</v>
      </c>
      <c r="B1110" s="12" t="s">
        <v>6353</v>
      </c>
      <c r="C1110" s="12" t="s">
        <v>5300</v>
      </c>
      <c r="D1110" s="12" t="s">
        <v>3410</v>
      </c>
      <c r="E1110" s="13" t="s">
        <v>6354</v>
      </c>
    </row>
    <row r="1111" spans="1:5" x14ac:dyDescent="0.3">
      <c r="A1111" s="14" t="s">
        <v>1120</v>
      </c>
      <c r="B1111" s="15" t="s">
        <v>6355</v>
      </c>
      <c r="C1111" s="15" t="s">
        <v>5300</v>
      </c>
      <c r="D1111" s="15" t="s">
        <v>3411</v>
      </c>
      <c r="E1111" s="16" t="s">
        <v>6356</v>
      </c>
    </row>
    <row r="1112" spans="1:5" x14ac:dyDescent="0.3">
      <c r="A1112" s="11" t="s">
        <v>1121</v>
      </c>
      <c r="B1112" s="12" t="s">
        <v>6357</v>
      </c>
      <c r="C1112" s="12" t="s">
        <v>4399</v>
      </c>
      <c r="D1112" s="12" t="s">
        <v>2777</v>
      </c>
      <c r="E1112" s="13" t="s">
        <v>4555</v>
      </c>
    </row>
    <row r="1113" spans="1:5" x14ac:dyDescent="0.3">
      <c r="A1113" s="14" t="s">
        <v>1122</v>
      </c>
      <c r="B1113" s="15" t="s">
        <v>6358</v>
      </c>
      <c r="C1113" s="15" t="s">
        <v>5300</v>
      </c>
      <c r="D1113" s="15" t="s">
        <v>3412</v>
      </c>
      <c r="E1113" s="16" t="s">
        <v>6359</v>
      </c>
    </row>
    <row r="1114" spans="1:5" x14ac:dyDescent="0.3">
      <c r="A1114" s="11" t="s">
        <v>1123</v>
      </c>
      <c r="B1114" s="12" t="s">
        <v>6360</v>
      </c>
      <c r="C1114" s="12" t="s">
        <v>4402</v>
      </c>
      <c r="D1114" s="12" t="s">
        <v>3413</v>
      </c>
      <c r="E1114" s="13" t="s">
        <v>4585</v>
      </c>
    </row>
    <row r="1115" spans="1:5" x14ac:dyDescent="0.3">
      <c r="A1115" s="14" t="s">
        <v>1124</v>
      </c>
      <c r="B1115" s="15" t="s">
        <v>6361</v>
      </c>
      <c r="C1115" s="15" t="s">
        <v>4399</v>
      </c>
      <c r="D1115" s="15" t="s">
        <v>3414</v>
      </c>
      <c r="E1115" s="16" t="s">
        <v>6362</v>
      </c>
    </row>
    <row r="1116" spans="1:5" x14ac:dyDescent="0.3">
      <c r="A1116" s="11" t="s">
        <v>1125</v>
      </c>
      <c r="B1116" s="12" t="s">
        <v>6363</v>
      </c>
      <c r="C1116" s="12" t="s">
        <v>4399</v>
      </c>
      <c r="D1116" s="12" t="s">
        <v>3415</v>
      </c>
      <c r="E1116" s="13" t="s">
        <v>6364</v>
      </c>
    </row>
    <row r="1117" spans="1:5" x14ac:dyDescent="0.3">
      <c r="A1117" s="14" t="s">
        <v>1126</v>
      </c>
      <c r="B1117" s="15" t="s">
        <v>6365</v>
      </c>
      <c r="C1117" s="15" t="s">
        <v>4399</v>
      </c>
      <c r="D1117" s="15" t="s">
        <v>3416</v>
      </c>
      <c r="E1117" s="16" t="s">
        <v>6366</v>
      </c>
    </row>
    <row r="1118" spans="1:5" x14ac:dyDescent="0.3">
      <c r="A1118" s="11" t="s">
        <v>1127</v>
      </c>
      <c r="B1118" s="12" t="s">
        <v>6367</v>
      </c>
      <c r="C1118" s="12" t="s">
        <v>4399</v>
      </c>
      <c r="D1118" s="12" t="s">
        <v>3417</v>
      </c>
      <c r="E1118" s="13" t="s">
        <v>6368</v>
      </c>
    </row>
    <row r="1119" spans="1:5" x14ac:dyDescent="0.3">
      <c r="A1119" s="14" t="s">
        <v>1128</v>
      </c>
      <c r="B1119" s="15" t="s">
        <v>6369</v>
      </c>
      <c r="C1119" s="15" t="s">
        <v>4399</v>
      </c>
      <c r="D1119" s="15" t="s">
        <v>3418</v>
      </c>
      <c r="E1119" s="16" t="s">
        <v>4837</v>
      </c>
    </row>
    <row r="1120" spans="1:5" x14ac:dyDescent="0.3">
      <c r="A1120" s="11" t="s">
        <v>1129</v>
      </c>
      <c r="B1120" s="12" t="s">
        <v>6370</v>
      </c>
      <c r="C1120" s="12" t="s">
        <v>4402</v>
      </c>
      <c r="D1120" s="12" t="s">
        <v>3419</v>
      </c>
      <c r="E1120" s="13" t="s">
        <v>6371</v>
      </c>
    </row>
    <row r="1121" spans="1:5" x14ac:dyDescent="0.3">
      <c r="A1121" s="14" t="s">
        <v>1130</v>
      </c>
      <c r="B1121" s="15" t="s">
        <v>6372</v>
      </c>
      <c r="C1121" s="15" t="s">
        <v>4402</v>
      </c>
      <c r="D1121" s="15" t="s">
        <v>3420</v>
      </c>
      <c r="E1121" s="16" t="s">
        <v>6373</v>
      </c>
    </row>
    <row r="1122" spans="1:5" x14ac:dyDescent="0.3">
      <c r="A1122" s="11" t="s">
        <v>1131</v>
      </c>
      <c r="B1122" s="12" t="s">
        <v>6374</v>
      </c>
      <c r="C1122" s="12" t="s">
        <v>4402</v>
      </c>
      <c r="D1122" s="12" t="s">
        <v>3421</v>
      </c>
      <c r="E1122" s="13" t="s">
        <v>6375</v>
      </c>
    </row>
    <row r="1123" spans="1:5" x14ac:dyDescent="0.3">
      <c r="A1123" s="14" t="s">
        <v>1132</v>
      </c>
      <c r="B1123" s="15" t="s">
        <v>6376</v>
      </c>
      <c r="C1123" s="15" t="s">
        <v>4402</v>
      </c>
      <c r="D1123" s="15" t="s">
        <v>3422</v>
      </c>
      <c r="E1123" s="16" t="s">
        <v>5898</v>
      </c>
    </row>
    <row r="1124" spans="1:5" x14ac:dyDescent="0.3">
      <c r="A1124" s="11" t="s">
        <v>1133</v>
      </c>
      <c r="B1124" s="12" t="s">
        <v>6377</v>
      </c>
      <c r="C1124" s="12" t="s">
        <v>4399</v>
      </c>
      <c r="D1124" s="12" t="s">
        <v>3423</v>
      </c>
      <c r="E1124" s="13" t="s">
        <v>6378</v>
      </c>
    </row>
    <row r="1125" spans="1:5" x14ac:dyDescent="0.3">
      <c r="A1125" s="14" t="s">
        <v>1134</v>
      </c>
      <c r="B1125" s="15" t="s">
        <v>6379</v>
      </c>
      <c r="C1125" s="15" t="s">
        <v>4402</v>
      </c>
      <c r="D1125" s="15" t="s">
        <v>3424</v>
      </c>
      <c r="E1125" s="16" t="s">
        <v>5157</v>
      </c>
    </row>
    <row r="1126" spans="1:5" x14ac:dyDescent="0.3">
      <c r="A1126" s="11" t="s">
        <v>1135</v>
      </c>
      <c r="B1126" s="12" t="s">
        <v>6380</v>
      </c>
      <c r="C1126" s="12" t="s">
        <v>5300</v>
      </c>
      <c r="D1126" s="12" t="s">
        <v>3425</v>
      </c>
      <c r="E1126" s="13" t="s">
        <v>6381</v>
      </c>
    </row>
    <row r="1127" spans="1:5" x14ac:dyDescent="0.3">
      <c r="A1127" s="14" t="s">
        <v>1136</v>
      </c>
      <c r="B1127" s="15" t="s">
        <v>6382</v>
      </c>
      <c r="C1127" s="15" t="s">
        <v>4399</v>
      </c>
      <c r="D1127" s="15" t="s">
        <v>3426</v>
      </c>
      <c r="E1127" s="16" t="s">
        <v>6383</v>
      </c>
    </row>
    <row r="1128" spans="1:5" x14ac:dyDescent="0.3">
      <c r="A1128" s="11" t="s">
        <v>1137</v>
      </c>
      <c r="B1128" s="12" t="s">
        <v>6384</v>
      </c>
      <c r="C1128" s="12" t="s">
        <v>4402</v>
      </c>
      <c r="D1128" s="12" t="s">
        <v>3427</v>
      </c>
      <c r="E1128" s="13" t="s">
        <v>5169</v>
      </c>
    </row>
    <row r="1129" spans="1:5" x14ac:dyDescent="0.3">
      <c r="A1129" s="14" t="s">
        <v>1138</v>
      </c>
      <c r="B1129" s="15" t="s">
        <v>6385</v>
      </c>
      <c r="C1129" s="15" t="s">
        <v>4402</v>
      </c>
      <c r="D1129" s="15" t="s">
        <v>3428</v>
      </c>
      <c r="E1129" s="16" t="s">
        <v>4497</v>
      </c>
    </row>
    <row r="1130" spans="1:5" x14ac:dyDescent="0.3">
      <c r="A1130" s="11" t="s">
        <v>1139</v>
      </c>
      <c r="B1130" s="12" t="s">
        <v>6386</v>
      </c>
      <c r="C1130" s="12" t="s">
        <v>4402</v>
      </c>
      <c r="D1130" s="12" t="s">
        <v>3429</v>
      </c>
      <c r="E1130" s="13" t="s">
        <v>6387</v>
      </c>
    </row>
    <row r="1131" spans="1:5" x14ac:dyDescent="0.3">
      <c r="A1131" s="14" t="s">
        <v>1140</v>
      </c>
      <c r="B1131" s="15" t="s">
        <v>6388</v>
      </c>
      <c r="C1131" s="15" t="s">
        <v>4399</v>
      </c>
      <c r="D1131" s="15" t="s">
        <v>3430</v>
      </c>
      <c r="E1131" s="16" t="s">
        <v>5372</v>
      </c>
    </row>
    <row r="1132" spans="1:5" x14ac:dyDescent="0.3">
      <c r="A1132" s="11" t="s">
        <v>1141</v>
      </c>
      <c r="B1132" s="12" t="s">
        <v>6389</v>
      </c>
      <c r="C1132" s="12" t="s">
        <v>5300</v>
      </c>
      <c r="D1132" s="12" t="s">
        <v>3431</v>
      </c>
      <c r="E1132" s="13" t="s">
        <v>6390</v>
      </c>
    </row>
    <row r="1133" spans="1:5" x14ac:dyDescent="0.3">
      <c r="A1133" s="14" t="s">
        <v>1142</v>
      </c>
      <c r="B1133" s="15" t="s">
        <v>6391</v>
      </c>
      <c r="C1133" s="15" t="s">
        <v>4399</v>
      </c>
      <c r="D1133" s="15" t="s">
        <v>3432</v>
      </c>
      <c r="E1133" s="16" t="s">
        <v>6392</v>
      </c>
    </row>
    <row r="1134" spans="1:5" x14ac:dyDescent="0.3">
      <c r="A1134" s="11" t="s">
        <v>1143</v>
      </c>
      <c r="B1134" s="12" t="s">
        <v>6393</v>
      </c>
      <c r="C1134" s="12" t="s">
        <v>4402</v>
      </c>
      <c r="D1134" s="12" t="s">
        <v>3433</v>
      </c>
      <c r="E1134" s="13" t="s">
        <v>6394</v>
      </c>
    </row>
    <row r="1135" spans="1:5" x14ac:dyDescent="0.3">
      <c r="A1135" s="14" t="s">
        <v>1144</v>
      </c>
      <c r="B1135" s="15" t="s">
        <v>6395</v>
      </c>
      <c r="C1135" s="15" t="s">
        <v>4399</v>
      </c>
      <c r="D1135" s="15" t="s">
        <v>3434</v>
      </c>
      <c r="E1135" s="16" t="s">
        <v>4765</v>
      </c>
    </row>
    <row r="1136" spans="1:5" x14ac:dyDescent="0.3">
      <c r="A1136" s="11" t="s">
        <v>1145</v>
      </c>
      <c r="B1136" s="12" t="s">
        <v>6396</v>
      </c>
      <c r="C1136" s="12" t="s">
        <v>4399</v>
      </c>
      <c r="D1136" s="12" t="s">
        <v>3435</v>
      </c>
      <c r="E1136" s="13" t="s">
        <v>4527</v>
      </c>
    </row>
    <row r="1137" spans="1:5" x14ac:dyDescent="0.3">
      <c r="A1137" s="14" t="s">
        <v>1146</v>
      </c>
      <c r="B1137" s="15" t="s">
        <v>6397</v>
      </c>
      <c r="C1137" s="15" t="s">
        <v>4399</v>
      </c>
      <c r="D1137" s="15" t="s">
        <v>3436</v>
      </c>
      <c r="E1137" s="16" t="s">
        <v>6398</v>
      </c>
    </row>
    <row r="1138" spans="1:5" x14ac:dyDescent="0.3">
      <c r="A1138" s="11" t="s">
        <v>1147</v>
      </c>
      <c r="B1138" s="12" t="s">
        <v>6399</v>
      </c>
      <c r="C1138" s="12" t="s">
        <v>4399</v>
      </c>
      <c r="D1138" s="12" t="s">
        <v>3437</v>
      </c>
      <c r="E1138" s="13" t="s">
        <v>6400</v>
      </c>
    </row>
    <row r="1139" spans="1:5" x14ac:dyDescent="0.3">
      <c r="A1139" s="14" t="s">
        <v>1148</v>
      </c>
      <c r="B1139" s="15" t="s">
        <v>6401</v>
      </c>
      <c r="C1139" s="15" t="s">
        <v>4399</v>
      </c>
      <c r="D1139" s="15" t="s">
        <v>3438</v>
      </c>
      <c r="E1139" s="16" t="s">
        <v>6402</v>
      </c>
    </row>
    <row r="1140" spans="1:5" x14ac:dyDescent="0.3">
      <c r="A1140" s="11" t="s">
        <v>1149</v>
      </c>
      <c r="B1140" s="12" t="s">
        <v>6403</v>
      </c>
      <c r="C1140" s="12" t="s">
        <v>4399</v>
      </c>
      <c r="D1140" s="12" t="s">
        <v>3439</v>
      </c>
      <c r="E1140" s="13" t="s">
        <v>6404</v>
      </c>
    </row>
    <row r="1141" spans="1:5" x14ac:dyDescent="0.3">
      <c r="A1141" s="14" t="s">
        <v>1150</v>
      </c>
      <c r="B1141" s="15" t="s">
        <v>6405</v>
      </c>
      <c r="C1141" s="15" t="s">
        <v>4402</v>
      </c>
      <c r="D1141" s="15" t="s">
        <v>3440</v>
      </c>
      <c r="E1141" s="16" t="s">
        <v>4497</v>
      </c>
    </row>
    <row r="1142" spans="1:5" x14ac:dyDescent="0.3">
      <c r="A1142" s="11" t="s">
        <v>1151</v>
      </c>
      <c r="B1142" s="12" t="s">
        <v>6406</v>
      </c>
      <c r="C1142" s="12" t="s">
        <v>4402</v>
      </c>
      <c r="D1142" s="12" t="s">
        <v>2609</v>
      </c>
      <c r="E1142" s="13" t="s">
        <v>4529</v>
      </c>
    </row>
    <row r="1143" spans="1:5" x14ac:dyDescent="0.3">
      <c r="A1143" s="14" t="s">
        <v>1152</v>
      </c>
      <c r="B1143" s="15" t="s">
        <v>6407</v>
      </c>
      <c r="C1143" s="15" t="s">
        <v>4399</v>
      </c>
      <c r="D1143" s="15" t="s">
        <v>3441</v>
      </c>
      <c r="E1143" s="16" t="s">
        <v>4763</v>
      </c>
    </row>
    <row r="1144" spans="1:5" x14ac:dyDescent="0.3">
      <c r="A1144" s="11" t="s">
        <v>1153</v>
      </c>
      <c r="B1144" s="12" t="s">
        <v>6408</v>
      </c>
      <c r="C1144" s="12" t="s">
        <v>4402</v>
      </c>
      <c r="D1144" s="12" t="s">
        <v>3442</v>
      </c>
      <c r="E1144" s="13" t="s">
        <v>5898</v>
      </c>
    </row>
    <row r="1145" spans="1:5" x14ac:dyDescent="0.3">
      <c r="A1145" s="14" t="s">
        <v>1154</v>
      </c>
      <c r="B1145" s="15" t="s">
        <v>6409</v>
      </c>
      <c r="C1145" s="15" t="s">
        <v>4399</v>
      </c>
      <c r="D1145" s="15" t="s">
        <v>3443</v>
      </c>
      <c r="E1145" s="16" t="s">
        <v>6410</v>
      </c>
    </row>
    <row r="1146" spans="1:5" x14ac:dyDescent="0.3">
      <c r="A1146" s="11" t="s">
        <v>1155</v>
      </c>
      <c r="B1146" s="12" t="s">
        <v>6411</v>
      </c>
      <c r="C1146" s="12" t="s">
        <v>4399</v>
      </c>
      <c r="D1146" s="12" t="s">
        <v>3444</v>
      </c>
      <c r="E1146" s="13" t="s">
        <v>4445</v>
      </c>
    </row>
    <row r="1147" spans="1:5" x14ac:dyDescent="0.3">
      <c r="A1147" s="14" t="s">
        <v>1156</v>
      </c>
      <c r="B1147" s="15" t="s">
        <v>6412</v>
      </c>
      <c r="C1147" s="15" t="s">
        <v>4402</v>
      </c>
      <c r="D1147" s="15" t="s">
        <v>3445</v>
      </c>
      <c r="E1147" s="16" t="s">
        <v>6413</v>
      </c>
    </row>
    <row r="1148" spans="1:5" x14ac:dyDescent="0.3">
      <c r="A1148" s="11" t="s">
        <v>1157</v>
      </c>
      <c r="B1148" s="12" t="s">
        <v>6414</v>
      </c>
      <c r="C1148" s="12" t="s">
        <v>4402</v>
      </c>
      <c r="D1148" s="12" t="s">
        <v>3446</v>
      </c>
      <c r="E1148" s="13" t="s">
        <v>6415</v>
      </c>
    </row>
    <row r="1149" spans="1:5" x14ac:dyDescent="0.3">
      <c r="A1149" s="14" t="s">
        <v>1158</v>
      </c>
      <c r="B1149" s="15" t="s">
        <v>6416</v>
      </c>
      <c r="C1149" s="15" t="s">
        <v>4402</v>
      </c>
      <c r="D1149" s="15" t="s">
        <v>3447</v>
      </c>
      <c r="E1149" s="16" t="s">
        <v>4594</v>
      </c>
    </row>
    <row r="1150" spans="1:5" x14ac:dyDescent="0.3">
      <c r="A1150" s="11" t="s">
        <v>1159</v>
      </c>
      <c r="B1150" s="12" t="s">
        <v>6417</v>
      </c>
      <c r="C1150" s="12" t="s">
        <v>4402</v>
      </c>
      <c r="D1150" s="12" t="s">
        <v>3448</v>
      </c>
      <c r="E1150" s="13" t="s">
        <v>4701</v>
      </c>
    </row>
    <row r="1151" spans="1:5" x14ac:dyDescent="0.3">
      <c r="A1151" s="14" t="s">
        <v>1160</v>
      </c>
      <c r="B1151" s="15" t="s">
        <v>6418</v>
      </c>
      <c r="C1151" s="15" t="s">
        <v>4399</v>
      </c>
      <c r="D1151" s="15" t="s">
        <v>3449</v>
      </c>
      <c r="E1151" s="16" t="s">
        <v>6419</v>
      </c>
    </row>
    <row r="1152" spans="1:5" x14ac:dyDescent="0.3">
      <c r="A1152" s="11" t="s">
        <v>1161</v>
      </c>
      <c r="B1152" s="12" t="s">
        <v>6420</v>
      </c>
      <c r="C1152" s="12" t="s">
        <v>4402</v>
      </c>
      <c r="D1152" s="12" t="s">
        <v>2887</v>
      </c>
      <c r="E1152" s="13" t="s">
        <v>6421</v>
      </c>
    </row>
    <row r="1153" spans="1:5" x14ac:dyDescent="0.3">
      <c r="A1153" s="14" t="s">
        <v>1162</v>
      </c>
      <c r="B1153" s="15" t="s">
        <v>6422</v>
      </c>
      <c r="C1153" s="15" t="s">
        <v>4402</v>
      </c>
      <c r="D1153" s="15" t="s">
        <v>3450</v>
      </c>
      <c r="E1153" s="16" t="s">
        <v>6423</v>
      </c>
    </row>
    <row r="1154" spans="1:5" x14ac:dyDescent="0.3">
      <c r="A1154" s="11" t="s">
        <v>1163</v>
      </c>
      <c r="B1154" s="12" t="s">
        <v>6424</v>
      </c>
      <c r="C1154" s="12" t="s">
        <v>4399</v>
      </c>
      <c r="D1154" s="12" t="s">
        <v>3451</v>
      </c>
      <c r="E1154" s="13" t="s">
        <v>5332</v>
      </c>
    </row>
    <row r="1155" spans="1:5" x14ac:dyDescent="0.3">
      <c r="A1155" s="14" t="s">
        <v>1164</v>
      </c>
      <c r="B1155" s="15" t="s">
        <v>6425</v>
      </c>
      <c r="C1155" s="15" t="s">
        <v>4399</v>
      </c>
      <c r="D1155" s="15" t="s">
        <v>3452</v>
      </c>
      <c r="E1155" s="16" t="s">
        <v>6426</v>
      </c>
    </row>
    <row r="1156" spans="1:5" x14ac:dyDescent="0.3">
      <c r="A1156" s="11" t="s">
        <v>1165</v>
      </c>
      <c r="B1156" s="12" t="s">
        <v>6427</v>
      </c>
      <c r="C1156" s="12" t="s">
        <v>4399</v>
      </c>
      <c r="D1156" s="12" t="s">
        <v>3453</v>
      </c>
      <c r="E1156" s="13" t="s">
        <v>6428</v>
      </c>
    </row>
    <row r="1157" spans="1:5" x14ac:dyDescent="0.3">
      <c r="A1157" s="14" t="s">
        <v>1166</v>
      </c>
      <c r="B1157" s="15" t="s">
        <v>6429</v>
      </c>
      <c r="C1157" s="15" t="s">
        <v>4402</v>
      </c>
      <c r="D1157" s="15" t="s">
        <v>3454</v>
      </c>
      <c r="E1157" s="16" t="s">
        <v>6430</v>
      </c>
    </row>
    <row r="1158" spans="1:5" x14ac:dyDescent="0.3">
      <c r="A1158" s="11" t="s">
        <v>1167</v>
      </c>
      <c r="B1158" s="12" t="s">
        <v>6431</v>
      </c>
      <c r="C1158" s="12" t="s">
        <v>4402</v>
      </c>
      <c r="D1158" s="12" t="s">
        <v>3455</v>
      </c>
      <c r="E1158" s="13" t="s">
        <v>6432</v>
      </c>
    </row>
    <row r="1159" spans="1:5" x14ac:dyDescent="0.3">
      <c r="A1159" s="14" t="s">
        <v>1168</v>
      </c>
      <c r="B1159" s="15" t="s">
        <v>6433</v>
      </c>
      <c r="C1159" s="15" t="s">
        <v>4402</v>
      </c>
      <c r="D1159" s="15" t="s">
        <v>3456</v>
      </c>
      <c r="E1159" s="16" t="s">
        <v>6434</v>
      </c>
    </row>
    <row r="1160" spans="1:5" x14ac:dyDescent="0.3">
      <c r="A1160" s="11" t="s">
        <v>1169</v>
      </c>
      <c r="B1160" s="12" t="s">
        <v>6435</v>
      </c>
      <c r="C1160" s="12" t="s">
        <v>4399</v>
      </c>
      <c r="D1160" s="12" t="s">
        <v>3457</v>
      </c>
      <c r="E1160" s="13" t="s">
        <v>6436</v>
      </c>
    </row>
    <row r="1161" spans="1:5" x14ac:dyDescent="0.3">
      <c r="A1161" s="14" t="s">
        <v>1170</v>
      </c>
      <c r="B1161" s="15" t="s">
        <v>6437</v>
      </c>
      <c r="C1161" s="15" t="s">
        <v>4402</v>
      </c>
      <c r="D1161" s="15" t="s">
        <v>3458</v>
      </c>
      <c r="E1161" s="16" t="s">
        <v>6438</v>
      </c>
    </row>
    <row r="1162" spans="1:5" x14ac:dyDescent="0.3">
      <c r="A1162" s="11" t="s">
        <v>1171</v>
      </c>
      <c r="B1162" s="12" t="s">
        <v>6439</v>
      </c>
      <c r="C1162" s="12" t="s">
        <v>4399</v>
      </c>
      <c r="D1162" s="12" t="s">
        <v>3459</v>
      </c>
      <c r="E1162" s="13" t="s">
        <v>6440</v>
      </c>
    </row>
    <row r="1163" spans="1:5" x14ac:dyDescent="0.3">
      <c r="A1163" s="14" t="s">
        <v>1172</v>
      </c>
      <c r="B1163" s="15" t="s">
        <v>6441</v>
      </c>
      <c r="C1163" s="15" t="s">
        <v>4399</v>
      </c>
      <c r="D1163" s="15" t="s">
        <v>3460</v>
      </c>
      <c r="E1163" s="16" t="s">
        <v>5747</v>
      </c>
    </row>
    <row r="1164" spans="1:5" x14ac:dyDescent="0.3">
      <c r="A1164" s="11" t="s">
        <v>1173</v>
      </c>
      <c r="B1164" s="12" t="s">
        <v>6442</v>
      </c>
      <c r="C1164" s="12" t="s">
        <v>4402</v>
      </c>
      <c r="D1164" s="12" t="s">
        <v>3461</v>
      </c>
      <c r="E1164" s="13" t="s">
        <v>6443</v>
      </c>
    </row>
    <row r="1165" spans="1:5" x14ac:dyDescent="0.3">
      <c r="A1165" s="14" t="s">
        <v>1174</v>
      </c>
      <c r="B1165" s="15" t="s">
        <v>6444</v>
      </c>
      <c r="C1165" s="15" t="s">
        <v>4399</v>
      </c>
      <c r="D1165" s="15" t="s">
        <v>3462</v>
      </c>
      <c r="E1165" s="16" t="s">
        <v>6445</v>
      </c>
    </row>
    <row r="1166" spans="1:5" x14ac:dyDescent="0.3">
      <c r="A1166" s="11" t="s">
        <v>1175</v>
      </c>
      <c r="B1166" s="12" t="s">
        <v>6446</v>
      </c>
      <c r="C1166" s="12" t="s">
        <v>4399</v>
      </c>
      <c r="D1166" s="12" t="s">
        <v>3463</v>
      </c>
      <c r="E1166" s="13" t="s">
        <v>6447</v>
      </c>
    </row>
    <row r="1167" spans="1:5" x14ac:dyDescent="0.3">
      <c r="A1167" s="14" t="s">
        <v>1176</v>
      </c>
      <c r="B1167" s="15" t="s">
        <v>6448</v>
      </c>
      <c r="C1167" s="15" t="s">
        <v>4399</v>
      </c>
      <c r="D1167" s="15" t="s">
        <v>3464</v>
      </c>
      <c r="E1167" s="16" t="s">
        <v>4796</v>
      </c>
    </row>
    <row r="1168" spans="1:5" x14ac:dyDescent="0.3">
      <c r="A1168" s="11" t="s">
        <v>1177</v>
      </c>
      <c r="B1168" s="12" t="s">
        <v>6449</v>
      </c>
      <c r="C1168" s="12" t="s">
        <v>4399</v>
      </c>
      <c r="D1168" s="12" t="s">
        <v>3465</v>
      </c>
      <c r="E1168" s="13" t="s">
        <v>4476</v>
      </c>
    </row>
    <row r="1169" spans="1:5" x14ac:dyDescent="0.3">
      <c r="A1169" s="14" t="s">
        <v>1178</v>
      </c>
      <c r="B1169" s="15" t="s">
        <v>6450</v>
      </c>
      <c r="C1169" s="15" t="s">
        <v>5300</v>
      </c>
      <c r="D1169" s="15" t="s">
        <v>3466</v>
      </c>
      <c r="E1169" s="16" t="s">
        <v>6451</v>
      </c>
    </row>
    <row r="1170" spans="1:5" x14ac:dyDescent="0.3">
      <c r="A1170" s="11" t="s">
        <v>1179</v>
      </c>
      <c r="B1170" s="12" t="s">
        <v>6452</v>
      </c>
      <c r="C1170" s="12" t="s">
        <v>4402</v>
      </c>
      <c r="D1170" s="12" t="s">
        <v>2434</v>
      </c>
      <c r="E1170" s="13" t="s">
        <v>6453</v>
      </c>
    </row>
    <row r="1171" spans="1:5" x14ac:dyDescent="0.3">
      <c r="A1171" s="14" t="s">
        <v>1180</v>
      </c>
      <c r="B1171" s="15" t="s">
        <v>6454</v>
      </c>
      <c r="C1171" s="15" t="s">
        <v>4402</v>
      </c>
      <c r="D1171" s="15" t="s">
        <v>3467</v>
      </c>
      <c r="E1171" s="16" t="s">
        <v>6455</v>
      </c>
    </row>
    <row r="1172" spans="1:5" x14ac:dyDescent="0.3">
      <c r="A1172" s="11" t="s">
        <v>1181</v>
      </c>
      <c r="B1172" s="12" t="s">
        <v>6456</v>
      </c>
      <c r="C1172" s="12" t="s">
        <v>5300</v>
      </c>
      <c r="D1172" s="12" t="s">
        <v>3308</v>
      </c>
      <c r="E1172" s="13" t="s">
        <v>6457</v>
      </c>
    </row>
    <row r="1173" spans="1:5" x14ac:dyDescent="0.3">
      <c r="A1173" s="14" t="s">
        <v>1182</v>
      </c>
      <c r="B1173" s="15" t="s">
        <v>6458</v>
      </c>
      <c r="C1173" s="15" t="s">
        <v>4399</v>
      </c>
      <c r="D1173" s="15" t="s">
        <v>3468</v>
      </c>
      <c r="E1173" s="16" t="s">
        <v>6459</v>
      </c>
    </row>
    <row r="1174" spans="1:5" x14ac:dyDescent="0.3">
      <c r="A1174" s="11" t="s">
        <v>1183</v>
      </c>
      <c r="B1174" s="12" t="s">
        <v>6460</v>
      </c>
      <c r="C1174" s="12" t="s">
        <v>4402</v>
      </c>
      <c r="D1174" s="12" t="s">
        <v>3469</v>
      </c>
      <c r="E1174" s="13" t="s">
        <v>6461</v>
      </c>
    </row>
    <row r="1175" spans="1:5" x14ac:dyDescent="0.3">
      <c r="A1175" s="14" t="s">
        <v>1184</v>
      </c>
      <c r="B1175" s="15" t="s">
        <v>6462</v>
      </c>
      <c r="C1175" s="15" t="s">
        <v>5300</v>
      </c>
      <c r="D1175" s="15" t="s">
        <v>3470</v>
      </c>
      <c r="E1175" s="16" t="s">
        <v>6463</v>
      </c>
    </row>
    <row r="1176" spans="1:5" x14ac:dyDescent="0.3">
      <c r="A1176" s="11" t="s">
        <v>1185</v>
      </c>
      <c r="B1176" s="12" t="s">
        <v>6464</v>
      </c>
      <c r="C1176" s="12" t="s">
        <v>4402</v>
      </c>
      <c r="D1176" s="12" t="s">
        <v>3471</v>
      </c>
      <c r="E1176" s="13" t="s">
        <v>6465</v>
      </c>
    </row>
    <row r="1177" spans="1:5" x14ac:dyDescent="0.3">
      <c r="A1177" s="14" t="s">
        <v>1186</v>
      </c>
      <c r="B1177" s="15" t="s">
        <v>6466</v>
      </c>
      <c r="C1177" s="15" t="s">
        <v>4402</v>
      </c>
      <c r="D1177" s="15" t="s">
        <v>3472</v>
      </c>
      <c r="E1177" s="16" t="s">
        <v>6467</v>
      </c>
    </row>
    <row r="1178" spans="1:5" x14ac:dyDescent="0.3">
      <c r="A1178" s="11" t="s">
        <v>1187</v>
      </c>
      <c r="B1178" s="12" t="s">
        <v>6468</v>
      </c>
      <c r="C1178" s="12" t="s">
        <v>4402</v>
      </c>
      <c r="D1178" s="12" t="s">
        <v>3473</v>
      </c>
      <c r="E1178" s="13" t="s">
        <v>6469</v>
      </c>
    </row>
    <row r="1179" spans="1:5" x14ac:dyDescent="0.3">
      <c r="A1179" s="14" t="s">
        <v>1188</v>
      </c>
      <c r="B1179" s="15" t="s">
        <v>6470</v>
      </c>
      <c r="C1179" s="15" t="s">
        <v>4399</v>
      </c>
      <c r="D1179" s="15" t="s">
        <v>3474</v>
      </c>
      <c r="E1179" s="16" t="s">
        <v>6471</v>
      </c>
    </row>
    <row r="1180" spans="1:5" x14ac:dyDescent="0.3">
      <c r="A1180" s="11" t="s">
        <v>1189</v>
      </c>
      <c r="B1180" s="12" t="s">
        <v>6472</v>
      </c>
      <c r="C1180" s="12" t="s">
        <v>4402</v>
      </c>
      <c r="D1180" s="12" t="s">
        <v>3475</v>
      </c>
      <c r="E1180" s="13" t="s">
        <v>4537</v>
      </c>
    </row>
    <row r="1181" spans="1:5" x14ac:dyDescent="0.3">
      <c r="A1181" s="14" t="s">
        <v>1190</v>
      </c>
      <c r="B1181" s="15" t="s">
        <v>6473</v>
      </c>
      <c r="C1181" s="15" t="s">
        <v>4399</v>
      </c>
      <c r="D1181" s="15" t="s">
        <v>3476</v>
      </c>
      <c r="E1181" s="16" t="s">
        <v>4757</v>
      </c>
    </row>
    <row r="1182" spans="1:5" x14ac:dyDescent="0.3">
      <c r="A1182" s="11" t="s">
        <v>1191</v>
      </c>
      <c r="B1182" s="12" t="s">
        <v>6474</v>
      </c>
      <c r="C1182" s="12" t="s">
        <v>4402</v>
      </c>
      <c r="D1182" s="12" t="s">
        <v>3477</v>
      </c>
      <c r="E1182" s="13" t="s">
        <v>4451</v>
      </c>
    </row>
    <row r="1183" spans="1:5" x14ac:dyDescent="0.3">
      <c r="A1183" s="14" t="s">
        <v>1192</v>
      </c>
      <c r="B1183" s="15" t="s">
        <v>6475</v>
      </c>
      <c r="C1183" s="15" t="s">
        <v>4399</v>
      </c>
      <c r="D1183" s="15" t="s">
        <v>2433</v>
      </c>
      <c r="E1183" s="16" t="s">
        <v>6476</v>
      </c>
    </row>
    <row r="1184" spans="1:5" x14ac:dyDescent="0.3">
      <c r="A1184" s="11" t="s">
        <v>1193</v>
      </c>
      <c r="B1184" s="12" t="s">
        <v>6477</v>
      </c>
      <c r="C1184" s="12" t="s">
        <v>4399</v>
      </c>
      <c r="D1184" s="12" t="s">
        <v>3478</v>
      </c>
      <c r="E1184" s="13" t="s">
        <v>6478</v>
      </c>
    </row>
    <row r="1185" spans="1:5" x14ac:dyDescent="0.3">
      <c r="A1185" s="14" t="s">
        <v>1194</v>
      </c>
      <c r="B1185" s="15" t="s">
        <v>6479</v>
      </c>
      <c r="C1185" s="15" t="s">
        <v>5300</v>
      </c>
      <c r="D1185" s="15" t="s">
        <v>3479</v>
      </c>
      <c r="E1185" s="16" t="s">
        <v>6480</v>
      </c>
    </row>
    <row r="1186" spans="1:5" x14ac:dyDescent="0.3">
      <c r="A1186" s="11" t="s">
        <v>1195</v>
      </c>
      <c r="B1186" s="12" t="s">
        <v>6481</v>
      </c>
      <c r="C1186" s="12" t="s">
        <v>4402</v>
      </c>
      <c r="D1186" s="12" t="s">
        <v>3480</v>
      </c>
      <c r="E1186" s="13" t="s">
        <v>6482</v>
      </c>
    </row>
    <row r="1187" spans="1:5" x14ac:dyDescent="0.3">
      <c r="A1187" s="14" t="s">
        <v>1196</v>
      </c>
      <c r="B1187" s="15" t="s">
        <v>6483</v>
      </c>
      <c r="C1187" s="15" t="s">
        <v>4399</v>
      </c>
      <c r="D1187" s="15" t="s">
        <v>3481</v>
      </c>
      <c r="E1187" s="16" t="s">
        <v>4445</v>
      </c>
    </row>
    <row r="1188" spans="1:5" x14ac:dyDescent="0.3">
      <c r="A1188" s="11" t="s">
        <v>1197</v>
      </c>
      <c r="B1188" s="12" t="s">
        <v>6484</v>
      </c>
      <c r="C1188" s="12" t="s">
        <v>4399</v>
      </c>
      <c r="D1188" s="12" t="s">
        <v>3482</v>
      </c>
      <c r="E1188" s="13" t="s">
        <v>6485</v>
      </c>
    </row>
    <row r="1189" spans="1:5" x14ac:dyDescent="0.3">
      <c r="A1189" s="14" t="s">
        <v>1198</v>
      </c>
      <c r="B1189" s="15" t="s">
        <v>6486</v>
      </c>
      <c r="C1189" s="15" t="s">
        <v>4402</v>
      </c>
      <c r="D1189" s="15" t="s">
        <v>2661</v>
      </c>
      <c r="E1189" s="16" t="s">
        <v>6487</v>
      </c>
    </row>
    <row r="1190" spans="1:5" x14ac:dyDescent="0.3">
      <c r="A1190" s="11" t="s">
        <v>1199</v>
      </c>
      <c r="B1190" s="12" t="s">
        <v>6488</v>
      </c>
      <c r="C1190" s="12" t="s">
        <v>4402</v>
      </c>
      <c r="D1190" s="12" t="s">
        <v>3483</v>
      </c>
      <c r="E1190" s="13" t="s">
        <v>6489</v>
      </c>
    </row>
    <row r="1191" spans="1:5" x14ac:dyDescent="0.3">
      <c r="A1191" s="14" t="s">
        <v>1200</v>
      </c>
      <c r="B1191" s="15" t="s">
        <v>6490</v>
      </c>
      <c r="C1191" s="15" t="s">
        <v>4402</v>
      </c>
      <c r="D1191" s="15" t="s">
        <v>3484</v>
      </c>
      <c r="E1191" s="16" t="s">
        <v>6491</v>
      </c>
    </row>
    <row r="1192" spans="1:5" x14ac:dyDescent="0.3">
      <c r="A1192" s="11" t="s">
        <v>1201</v>
      </c>
      <c r="B1192" s="12" t="s">
        <v>6492</v>
      </c>
      <c r="C1192" s="12" t="s">
        <v>4402</v>
      </c>
      <c r="D1192" s="12" t="s">
        <v>3485</v>
      </c>
      <c r="E1192" s="13" t="s">
        <v>6493</v>
      </c>
    </row>
    <row r="1193" spans="1:5" x14ac:dyDescent="0.3">
      <c r="A1193" s="14" t="s">
        <v>1202</v>
      </c>
      <c r="B1193" s="15" t="s">
        <v>6494</v>
      </c>
      <c r="C1193" s="15" t="s">
        <v>4402</v>
      </c>
      <c r="D1193" s="15" t="s">
        <v>3486</v>
      </c>
      <c r="E1193" s="16" t="s">
        <v>4862</v>
      </c>
    </row>
    <row r="1194" spans="1:5" x14ac:dyDescent="0.3">
      <c r="A1194" s="11" t="s">
        <v>1203</v>
      </c>
      <c r="B1194" s="12" t="s">
        <v>6495</v>
      </c>
      <c r="C1194" s="12" t="s">
        <v>4399</v>
      </c>
      <c r="D1194" s="12" t="s">
        <v>3487</v>
      </c>
      <c r="E1194" s="13" t="s">
        <v>5049</v>
      </c>
    </row>
    <row r="1195" spans="1:5" x14ac:dyDescent="0.3">
      <c r="A1195" s="14" t="s">
        <v>1204</v>
      </c>
      <c r="B1195" s="15" t="s">
        <v>6496</v>
      </c>
      <c r="C1195" s="15" t="s">
        <v>4399</v>
      </c>
      <c r="D1195" s="15" t="s">
        <v>3488</v>
      </c>
      <c r="E1195" s="16" t="s">
        <v>4610</v>
      </c>
    </row>
    <row r="1196" spans="1:5" x14ac:dyDescent="0.3">
      <c r="A1196" s="11" t="s">
        <v>1205</v>
      </c>
      <c r="B1196" s="12" t="s">
        <v>6497</v>
      </c>
      <c r="C1196" s="12" t="s">
        <v>4399</v>
      </c>
      <c r="D1196" s="12" t="s">
        <v>3489</v>
      </c>
      <c r="E1196" s="13" t="s">
        <v>6498</v>
      </c>
    </row>
    <row r="1197" spans="1:5" x14ac:dyDescent="0.3">
      <c r="A1197" s="14" t="s">
        <v>1206</v>
      </c>
      <c r="B1197" s="15" t="s">
        <v>6499</v>
      </c>
      <c r="C1197" s="15" t="s">
        <v>4399</v>
      </c>
      <c r="D1197" s="15" t="s">
        <v>3490</v>
      </c>
      <c r="E1197" s="16" t="s">
        <v>6500</v>
      </c>
    </row>
    <row r="1198" spans="1:5" x14ac:dyDescent="0.3">
      <c r="A1198" s="11" t="s">
        <v>1207</v>
      </c>
      <c r="B1198" s="12" t="s">
        <v>6501</v>
      </c>
      <c r="C1198" s="12" t="s">
        <v>4399</v>
      </c>
      <c r="D1198" s="12" t="s">
        <v>3491</v>
      </c>
      <c r="E1198" s="13" t="s">
        <v>6502</v>
      </c>
    </row>
    <row r="1199" spans="1:5" x14ac:dyDescent="0.3">
      <c r="A1199" s="14" t="s">
        <v>1208</v>
      </c>
      <c r="B1199" s="15" t="s">
        <v>6503</v>
      </c>
      <c r="C1199" s="15" t="s">
        <v>4402</v>
      </c>
      <c r="D1199" s="15" t="s">
        <v>3492</v>
      </c>
      <c r="E1199" s="16" t="s">
        <v>6217</v>
      </c>
    </row>
    <row r="1200" spans="1:5" x14ac:dyDescent="0.3">
      <c r="A1200" s="11" t="s">
        <v>1209</v>
      </c>
      <c r="B1200" s="12" t="s">
        <v>6504</v>
      </c>
      <c r="C1200" s="12" t="s">
        <v>4402</v>
      </c>
      <c r="D1200" s="12" t="s">
        <v>3493</v>
      </c>
      <c r="E1200" s="13" t="s">
        <v>6505</v>
      </c>
    </row>
    <row r="1201" spans="1:5" x14ac:dyDescent="0.3">
      <c r="A1201" s="14" t="s">
        <v>1210</v>
      </c>
      <c r="B1201" s="15" t="s">
        <v>6506</v>
      </c>
      <c r="C1201" s="15" t="s">
        <v>5300</v>
      </c>
      <c r="D1201" s="15" t="s">
        <v>3494</v>
      </c>
      <c r="E1201" s="16" t="s">
        <v>6060</v>
      </c>
    </row>
    <row r="1202" spans="1:5" x14ac:dyDescent="0.3">
      <c r="A1202" s="11" t="s">
        <v>1211</v>
      </c>
      <c r="B1202" s="12" t="s">
        <v>6507</v>
      </c>
      <c r="C1202" s="12" t="s">
        <v>4402</v>
      </c>
      <c r="D1202" s="12" t="s">
        <v>3171</v>
      </c>
      <c r="E1202" s="13" t="s">
        <v>4497</v>
      </c>
    </row>
    <row r="1203" spans="1:5" x14ac:dyDescent="0.3">
      <c r="A1203" s="14" t="s">
        <v>1212</v>
      </c>
      <c r="B1203" s="15" t="s">
        <v>6508</v>
      </c>
      <c r="C1203" s="15" t="s">
        <v>5300</v>
      </c>
      <c r="D1203" s="15" t="s">
        <v>3495</v>
      </c>
      <c r="E1203" s="16" t="s">
        <v>6509</v>
      </c>
    </row>
    <row r="1204" spans="1:5" x14ac:dyDescent="0.3">
      <c r="A1204" s="11" t="s">
        <v>1213</v>
      </c>
      <c r="B1204" s="12" t="s">
        <v>6510</v>
      </c>
      <c r="C1204" s="12" t="s">
        <v>4402</v>
      </c>
      <c r="D1204" s="12" t="s">
        <v>3496</v>
      </c>
      <c r="E1204" s="13" t="s">
        <v>6511</v>
      </c>
    </row>
    <row r="1205" spans="1:5" x14ac:dyDescent="0.3">
      <c r="A1205" s="14" t="s">
        <v>1214</v>
      </c>
      <c r="B1205" s="15" t="s">
        <v>6512</v>
      </c>
      <c r="C1205" s="15" t="s">
        <v>4402</v>
      </c>
      <c r="D1205" s="15" t="s">
        <v>3497</v>
      </c>
      <c r="E1205" s="16" t="s">
        <v>5044</v>
      </c>
    </row>
    <row r="1206" spans="1:5" x14ac:dyDescent="0.3">
      <c r="A1206" s="11" t="s">
        <v>1215</v>
      </c>
      <c r="B1206" s="12" t="s">
        <v>6513</v>
      </c>
      <c r="C1206" s="12" t="s">
        <v>5300</v>
      </c>
      <c r="D1206" s="12" t="s">
        <v>3498</v>
      </c>
      <c r="E1206" s="13" t="s">
        <v>6514</v>
      </c>
    </row>
    <row r="1207" spans="1:5" x14ac:dyDescent="0.3">
      <c r="A1207" s="14" t="s">
        <v>1216</v>
      </c>
      <c r="B1207" s="15" t="s">
        <v>6515</v>
      </c>
      <c r="C1207" s="15" t="s">
        <v>4402</v>
      </c>
      <c r="D1207" s="15" t="s">
        <v>3499</v>
      </c>
      <c r="E1207" s="16" t="s">
        <v>6516</v>
      </c>
    </row>
    <row r="1208" spans="1:5" x14ac:dyDescent="0.3">
      <c r="A1208" s="11" t="s">
        <v>1217</v>
      </c>
      <c r="B1208" s="12" t="s">
        <v>6517</v>
      </c>
      <c r="C1208" s="12" t="s">
        <v>5300</v>
      </c>
      <c r="D1208" s="12" t="s">
        <v>3500</v>
      </c>
      <c r="E1208" s="13" t="s">
        <v>6518</v>
      </c>
    </row>
    <row r="1209" spans="1:5" x14ac:dyDescent="0.3">
      <c r="A1209" s="14" t="s">
        <v>1218</v>
      </c>
      <c r="B1209" s="15" t="s">
        <v>6519</v>
      </c>
      <c r="C1209" s="15" t="s">
        <v>4399</v>
      </c>
      <c r="D1209" s="15" t="s">
        <v>2927</v>
      </c>
      <c r="E1209" s="16" t="s">
        <v>6520</v>
      </c>
    </row>
    <row r="1210" spans="1:5" x14ac:dyDescent="0.3">
      <c r="A1210" s="11" t="s">
        <v>1219</v>
      </c>
      <c r="B1210" s="12" t="s">
        <v>6521</v>
      </c>
      <c r="C1210" s="12" t="s">
        <v>4402</v>
      </c>
      <c r="D1210" s="12" t="s">
        <v>3501</v>
      </c>
      <c r="E1210" s="13" t="s">
        <v>6522</v>
      </c>
    </row>
    <row r="1211" spans="1:5" x14ac:dyDescent="0.3">
      <c r="A1211" s="14" t="s">
        <v>1220</v>
      </c>
      <c r="B1211" s="15" t="s">
        <v>6523</v>
      </c>
      <c r="C1211" s="15" t="s">
        <v>4402</v>
      </c>
      <c r="D1211" s="15" t="s">
        <v>2984</v>
      </c>
      <c r="E1211" s="16" t="s">
        <v>4701</v>
      </c>
    </row>
    <row r="1212" spans="1:5" x14ac:dyDescent="0.3">
      <c r="A1212" s="11" t="s">
        <v>1221</v>
      </c>
      <c r="B1212" s="12" t="s">
        <v>6524</v>
      </c>
      <c r="C1212" s="12" t="s">
        <v>4402</v>
      </c>
      <c r="D1212" s="12" t="s">
        <v>3502</v>
      </c>
      <c r="E1212" s="13" t="s">
        <v>6525</v>
      </c>
    </row>
    <row r="1213" spans="1:5" x14ac:dyDescent="0.3">
      <c r="A1213" s="14" t="s">
        <v>1222</v>
      </c>
      <c r="B1213" s="15" t="s">
        <v>6526</v>
      </c>
      <c r="C1213" s="15" t="s">
        <v>4402</v>
      </c>
      <c r="D1213" s="15" t="s">
        <v>3503</v>
      </c>
      <c r="E1213" s="16" t="s">
        <v>4699</v>
      </c>
    </row>
    <row r="1214" spans="1:5" x14ac:dyDescent="0.3">
      <c r="A1214" s="11" t="s">
        <v>1223</v>
      </c>
      <c r="B1214" s="12" t="s">
        <v>6527</v>
      </c>
      <c r="C1214" s="12" t="s">
        <v>5300</v>
      </c>
      <c r="D1214" s="12" t="s">
        <v>3504</v>
      </c>
      <c r="E1214" s="13" t="s">
        <v>5189</v>
      </c>
    </row>
    <row r="1215" spans="1:5" x14ac:dyDescent="0.3">
      <c r="A1215" s="14" t="s">
        <v>1224</v>
      </c>
      <c r="B1215" s="15" t="s">
        <v>6528</v>
      </c>
      <c r="C1215" s="15" t="s">
        <v>4399</v>
      </c>
      <c r="D1215" s="15" t="s">
        <v>3505</v>
      </c>
      <c r="E1215" s="16" t="s">
        <v>5661</v>
      </c>
    </row>
    <row r="1216" spans="1:5" x14ac:dyDescent="0.3">
      <c r="A1216" s="11" t="s">
        <v>1225</v>
      </c>
      <c r="B1216" s="12" t="s">
        <v>6529</v>
      </c>
      <c r="C1216" s="12" t="s">
        <v>4402</v>
      </c>
      <c r="D1216" s="12" t="s">
        <v>3506</v>
      </c>
      <c r="E1216" s="13" t="s">
        <v>6530</v>
      </c>
    </row>
    <row r="1217" spans="1:5" x14ac:dyDescent="0.3">
      <c r="A1217" s="14" t="s">
        <v>1226</v>
      </c>
      <c r="B1217" s="15" t="s">
        <v>6531</v>
      </c>
      <c r="C1217" s="15" t="s">
        <v>4399</v>
      </c>
      <c r="D1217" s="15" t="s">
        <v>3507</v>
      </c>
      <c r="E1217" s="16" t="s">
        <v>6532</v>
      </c>
    </row>
    <row r="1218" spans="1:5" x14ac:dyDescent="0.3">
      <c r="A1218" s="11" t="s">
        <v>1227</v>
      </c>
      <c r="B1218" s="12" t="s">
        <v>6533</v>
      </c>
      <c r="C1218" s="12" t="s">
        <v>4399</v>
      </c>
      <c r="D1218" s="12" t="s">
        <v>3095</v>
      </c>
      <c r="E1218" s="13" t="s">
        <v>5651</v>
      </c>
    </row>
    <row r="1219" spans="1:5" x14ac:dyDescent="0.3">
      <c r="A1219" s="14" t="s">
        <v>1228</v>
      </c>
      <c r="B1219" s="15" t="s">
        <v>6534</v>
      </c>
      <c r="C1219" s="15" t="s">
        <v>4402</v>
      </c>
      <c r="D1219" s="15" t="s">
        <v>3508</v>
      </c>
      <c r="E1219" s="16" t="s">
        <v>6535</v>
      </c>
    </row>
    <row r="1220" spans="1:5" x14ac:dyDescent="0.3">
      <c r="A1220" s="11" t="s">
        <v>1229</v>
      </c>
      <c r="B1220" s="12" t="s">
        <v>6536</v>
      </c>
      <c r="C1220" s="12" t="s">
        <v>4402</v>
      </c>
      <c r="D1220" s="12" t="s">
        <v>3509</v>
      </c>
      <c r="E1220" s="13" t="s">
        <v>4415</v>
      </c>
    </row>
    <row r="1221" spans="1:5" x14ac:dyDescent="0.3">
      <c r="A1221" s="14" t="s">
        <v>1230</v>
      </c>
      <c r="B1221" s="15" t="s">
        <v>6537</v>
      </c>
      <c r="C1221" s="15" t="s">
        <v>4402</v>
      </c>
      <c r="D1221" s="15" t="s">
        <v>3510</v>
      </c>
      <c r="E1221" s="16" t="s">
        <v>6538</v>
      </c>
    </row>
    <row r="1222" spans="1:5" x14ac:dyDescent="0.3">
      <c r="A1222" s="11" t="s">
        <v>1231</v>
      </c>
      <c r="B1222" s="12" t="s">
        <v>6539</v>
      </c>
      <c r="C1222" s="12" t="s">
        <v>4402</v>
      </c>
      <c r="D1222" s="12" t="s">
        <v>3511</v>
      </c>
      <c r="E1222" s="13" t="s">
        <v>6540</v>
      </c>
    </row>
    <row r="1223" spans="1:5" x14ac:dyDescent="0.3">
      <c r="A1223" s="14" t="s">
        <v>1232</v>
      </c>
      <c r="B1223" s="15" t="s">
        <v>6541</v>
      </c>
      <c r="C1223" s="15" t="s">
        <v>4399</v>
      </c>
      <c r="D1223" s="15" t="s">
        <v>3512</v>
      </c>
      <c r="E1223" s="16" t="s">
        <v>5498</v>
      </c>
    </row>
    <row r="1224" spans="1:5" x14ac:dyDescent="0.3">
      <c r="A1224" s="11" t="s">
        <v>1233</v>
      </c>
      <c r="B1224" s="12" t="s">
        <v>6542</v>
      </c>
      <c r="C1224" s="12" t="s">
        <v>4399</v>
      </c>
      <c r="D1224" s="12" t="s">
        <v>3513</v>
      </c>
      <c r="E1224" s="13" t="s">
        <v>6543</v>
      </c>
    </row>
    <row r="1225" spans="1:5" x14ac:dyDescent="0.3">
      <c r="A1225" s="14" t="s">
        <v>1234</v>
      </c>
      <c r="B1225" s="15" t="s">
        <v>6544</v>
      </c>
      <c r="C1225" s="15" t="s">
        <v>4402</v>
      </c>
      <c r="D1225" s="15" t="s">
        <v>2687</v>
      </c>
      <c r="E1225" s="16" t="s">
        <v>6545</v>
      </c>
    </row>
    <row r="1226" spans="1:5" x14ac:dyDescent="0.3">
      <c r="A1226" s="11" t="s">
        <v>1235</v>
      </c>
      <c r="B1226" s="12" t="s">
        <v>6546</v>
      </c>
      <c r="C1226" s="12" t="s">
        <v>4399</v>
      </c>
      <c r="D1226" s="12" t="s">
        <v>2443</v>
      </c>
      <c r="E1226" s="13" t="s">
        <v>6547</v>
      </c>
    </row>
    <row r="1227" spans="1:5" x14ac:dyDescent="0.3">
      <c r="A1227" s="14" t="s">
        <v>1236</v>
      </c>
      <c r="B1227" s="15" t="s">
        <v>6548</v>
      </c>
      <c r="C1227" s="15" t="s">
        <v>4402</v>
      </c>
      <c r="D1227" s="15" t="s">
        <v>3514</v>
      </c>
      <c r="E1227" s="16" t="s">
        <v>6549</v>
      </c>
    </row>
    <row r="1228" spans="1:5" x14ac:dyDescent="0.3">
      <c r="A1228" s="11" t="s">
        <v>1237</v>
      </c>
      <c r="B1228" s="12" t="s">
        <v>6550</v>
      </c>
      <c r="C1228" s="12" t="s">
        <v>4399</v>
      </c>
      <c r="D1228" s="12" t="s">
        <v>3515</v>
      </c>
      <c r="E1228" s="13" t="s">
        <v>6551</v>
      </c>
    </row>
    <row r="1229" spans="1:5" x14ac:dyDescent="0.3">
      <c r="A1229" s="14" t="s">
        <v>1238</v>
      </c>
      <c r="B1229" s="15" t="s">
        <v>6552</v>
      </c>
      <c r="C1229" s="15" t="s">
        <v>4402</v>
      </c>
      <c r="D1229" s="15" t="s">
        <v>3516</v>
      </c>
      <c r="E1229" s="16" t="s">
        <v>6553</v>
      </c>
    </row>
    <row r="1230" spans="1:5" x14ac:dyDescent="0.3">
      <c r="A1230" s="11" t="s">
        <v>1239</v>
      </c>
      <c r="B1230" s="12" t="s">
        <v>6554</v>
      </c>
      <c r="C1230" s="12" t="s">
        <v>4402</v>
      </c>
      <c r="D1230" s="12" t="s">
        <v>3517</v>
      </c>
      <c r="E1230" s="13" t="s">
        <v>4862</v>
      </c>
    </row>
    <row r="1231" spans="1:5" x14ac:dyDescent="0.3">
      <c r="A1231" s="14" t="s">
        <v>1240</v>
      </c>
      <c r="B1231" s="15" t="s">
        <v>6555</v>
      </c>
      <c r="C1231" s="15" t="s">
        <v>4399</v>
      </c>
      <c r="D1231" s="15" t="s">
        <v>3518</v>
      </c>
      <c r="E1231" s="16" t="s">
        <v>6556</v>
      </c>
    </row>
    <row r="1232" spans="1:5" x14ac:dyDescent="0.3">
      <c r="A1232" s="11" t="s">
        <v>1241</v>
      </c>
      <c r="B1232" s="12" t="s">
        <v>6557</v>
      </c>
      <c r="C1232" s="12" t="s">
        <v>4399</v>
      </c>
      <c r="D1232" s="12" t="s">
        <v>3519</v>
      </c>
      <c r="E1232" s="13" t="s">
        <v>6558</v>
      </c>
    </row>
    <row r="1233" spans="1:5" x14ac:dyDescent="0.3">
      <c r="A1233" s="14" t="s">
        <v>1242</v>
      </c>
      <c r="B1233" s="15" t="s">
        <v>6559</v>
      </c>
      <c r="C1233" s="15" t="s">
        <v>4399</v>
      </c>
      <c r="D1233" s="15" t="s">
        <v>3520</v>
      </c>
      <c r="E1233" s="16" t="s">
        <v>6560</v>
      </c>
    </row>
    <row r="1234" spans="1:5" x14ac:dyDescent="0.3">
      <c r="A1234" s="11" t="s">
        <v>1243</v>
      </c>
      <c r="B1234" s="12" t="s">
        <v>6561</v>
      </c>
      <c r="C1234" s="12" t="s">
        <v>4402</v>
      </c>
      <c r="D1234" s="12" t="s">
        <v>3521</v>
      </c>
      <c r="E1234" s="13" t="s">
        <v>6562</v>
      </c>
    </row>
    <row r="1235" spans="1:5" x14ac:dyDescent="0.3">
      <c r="A1235" s="14" t="s">
        <v>1244</v>
      </c>
      <c r="B1235" s="15" t="s">
        <v>6563</v>
      </c>
      <c r="C1235" s="15" t="s">
        <v>4402</v>
      </c>
      <c r="D1235" s="15" t="s">
        <v>3331</v>
      </c>
      <c r="E1235" s="16" t="s">
        <v>6564</v>
      </c>
    </row>
    <row r="1236" spans="1:5" x14ac:dyDescent="0.3">
      <c r="A1236" s="11" t="s">
        <v>1245</v>
      </c>
      <c r="B1236" s="12" t="s">
        <v>6565</v>
      </c>
      <c r="C1236" s="12" t="s">
        <v>5300</v>
      </c>
      <c r="D1236" s="12" t="s">
        <v>3522</v>
      </c>
      <c r="E1236" s="13" t="s">
        <v>6356</v>
      </c>
    </row>
    <row r="1237" spans="1:5" x14ac:dyDescent="0.3">
      <c r="A1237" s="14" t="s">
        <v>1246</v>
      </c>
      <c r="B1237" s="15" t="s">
        <v>6566</v>
      </c>
      <c r="C1237" s="15" t="s">
        <v>5300</v>
      </c>
      <c r="D1237" s="15" t="s">
        <v>3523</v>
      </c>
      <c r="E1237" s="16" t="s">
        <v>6567</v>
      </c>
    </row>
    <row r="1238" spans="1:5" x14ac:dyDescent="0.3">
      <c r="A1238" s="11" t="s">
        <v>1247</v>
      </c>
      <c r="B1238" s="12" t="s">
        <v>6568</v>
      </c>
      <c r="C1238" s="12" t="s">
        <v>4399</v>
      </c>
      <c r="D1238" s="12" t="s">
        <v>3524</v>
      </c>
      <c r="E1238" s="13" t="s">
        <v>6569</v>
      </c>
    </row>
    <row r="1239" spans="1:5" x14ac:dyDescent="0.3">
      <c r="A1239" s="14" t="s">
        <v>1248</v>
      </c>
      <c r="B1239" s="15" t="s">
        <v>6570</v>
      </c>
      <c r="C1239" s="15" t="s">
        <v>4402</v>
      </c>
      <c r="D1239" s="15" t="s">
        <v>3525</v>
      </c>
      <c r="E1239" s="16" t="s">
        <v>4699</v>
      </c>
    </row>
    <row r="1240" spans="1:5" x14ac:dyDescent="0.3">
      <c r="A1240" s="11" t="s">
        <v>1249</v>
      </c>
      <c r="B1240" s="12" t="s">
        <v>6571</v>
      </c>
      <c r="C1240" s="12" t="s">
        <v>4402</v>
      </c>
      <c r="D1240" s="12" t="s">
        <v>3526</v>
      </c>
      <c r="E1240" s="13" t="s">
        <v>6572</v>
      </c>
    </row>
    <row r="1241" spans="1:5" x14ac:dyDescent="0.3">
      <c r="A1241" s="14" t="s">
        <v>1250</v>
      </c>
      <c r="B1241" s="15" t="s">
        <v>6573</v>
      </c>
      <c r="C1241" s="15" t="s">
        <v>4399</v>
      </c>
      <c r="D1241" s="15" t="s">
        <v>3527</v>
      </c>
      <c r="E1241" s="16" t="s">
        <v>6574</v>
      </c>
    </row>
    <row r="1242" spans="1:5" x14ac:dyDescent="0.3">
      <c r="A1242" s="11" t="s">
        <v>1251</v>
      </c>
      <c r="B1242" s="12" t="s">
        <v>6575</v>
      </c>
      <c r="C1242" s="12" t="s">
        <v>4402</v>
      </c>
      <c r="D1242" s="12" t="s">
        <v>3528</v>
      </c>
      <c r="E1242" s="13" t="s">
        <v>6576</v>
      </c>
    </row>
    <row r="1243" spans="1:5" x14ac:dyDescent="0.3">
      <c r="A1243" s="14" t="s">
        <v>1252</v>
      </c>
      <c r="B1243" s="15" t="s">
        <v>6577</v>
      </c>
      <c r="C1243" s="15" t="s">
        <v>5300</v>
      </c>
      <c r="D1243" s="15" t="s">
        <v>3240</v>
      </c>
      <c r="E1243" s="16" t="s">
        <v>6578</v>
      </c>
    </row>
    <row r="1244" spans="1:5" x14ac:dyDescent="0.3">
      <c r="A1244" s="11" t="s">
        <v>1253</v>
      </c>
      <c r="B1244" s="12" t="s">
        <v>6579</v>
      </c>
      <c r="C1244" s="12" t="s">
        <v>4402</v>
      </c>
      <c r="D1244" s="12" t="s">
        <v>3529</v>
      </c>
      <c r="E1244" s="13" t="s">
        <v>6580</v>
      </c>
    </row>
    <row r="1245" spans="1:5" x14ac:dyDescent="0.3">
      <c r="A1245" s="14" t="s">
        <v>1254</v>
      </c>
      <c r="B1245" s="15" t="s">
        <v>6581</v>
      </c>
      <c r="C1245" s="15" t="s">
        <v>4399</v>
      </c>
      <c r="D1245" s="15" t="s">
        <v>3530</v>
      </c>
      <c r="E1245" s="16" t="s">
        <v>6288</v>
      </c>
    </row>
    <row r="1246" spans="1:5" x14ac:dyDescent="0.3">
      <c r="A1246" s="11" t="s">
        <v>1255</v>
      </c>
      <c r="B1246" s="12" t="s">
        <v>6582</v>
      </c>
      <c r="C1246" s="12" t="s">
        <v>4399</v>
      </c>
      <c r="D1246" s="12" t="s">
        <v>3496</v>
      </c>
      <c r="E1246" s="13" t="s">
        <v>6583</v>
      </c>
    </row>
    <row r="1247" spans="1:5" x14ac:dyDescent="0.3">
      <c r="A1247" s="14" t="s">
        <v>1256</v>
      </c>
      <c r="B1247" s="15" t="s">
        <v>6584</v>
      </c>
      <c r="C1247" s="15" t="s">
        <v>4402</v>
      </c>
      <c r="D1247" s="15" t="s">
        <v>3531</v>
      </c>
      <c r="E1247" s="16" t="s">
        <v>6585</v>
      </c>
    </row>
    <row r="1248" spans="1:5" x14ac:dyDescent="0.3">
      <c r="A1248" s="11" t="s">
        <v>1257</v>
      </c>
      <c r="B1248" s="12" t="s">
        <v>6586</v>
      </c>
      <c r="C1248" s="12" t="s">
        <v>4402</v>
      </c>
      <c r="D1248" s="12" t="s">
        <v>3532</v>
      </c>
      <c r="E1248" s="13" t="s">
        <v>6587</v>
      </c>
    </row>
    <row r="1249" spans="1:5" x14ac:dyDescent="0.3">
      <c r="A1249" s="14" t="s">
        <v>1258</v>
      </c>
      <c r="B1249" s="15" t="s">
        <v>6588</v>
      </c>
      <c r="C1249" s="15" t="s">
        <v>4402</v>
      </c>
      <c r="D1249" s="15" t="s">
        <v>3533</v>
      </c>
      <c r="E1249" s="16" t="s">
        <v>5147</v>
      </c>
    </row>
    <row r="1250" spans="1:5" x14ac:dyDescent="0.3">
      <c r="A1250" s="11" t="s">
        <v>1259</v>
      </c>
      <c r="B1250" s="12" t="s">
        <v>6589</v>
      </c>
      <c r="C1250" s="12" t="s">
        <v>4402</v>
      </c>
      <c r="D1250" s="12" t="s">
        <v>3534</v>
      </c>
      <c r="E1250" s="13" t="s">
        <v>4680</v>
      </c>
    </row>
    <row r="1251" spans="1:5" x14ac:dyDescent="0.3">
      <c r="A1251" s="14" t="s">
        <v>1260</v>
      </c>
      <c r="B1251" s="15" t="s">
        <v>6590</v>
      </c>
      <c r="C1251" s="15" t="s">
        <v>4399</v>
      </c>
      <c r="D1251" s="15" t="s">
        <v>3535</v>
      </c>
      <c r="E1251" s="16" t="s">
        <v>6591</v>
      </c>
    </row>
    <row r="1252" spans="1:5" x14ac:dyDescent="0.3">
      <c r="A1252" s="11" t="s">
        <v>1261</v>
      </c>
      <c r="B1252" s="12" t="s">
        <v>6592</v>
      </c>
      <c r="C1252" s="12" t="s">
        <v>4402</v>
      </c>
      <c r="D1252" s="12" t="s">
        <v>3536</v>
      </c>
      <c r="E1252" s="13" t="s">
        <v>6593</v>
      </c>
    </row>
    <row r="1253" spans="1:5" x14ac:dyDescent="0.3">
      <c r="A1253" s="14" t="s">
        <v>1262</v>
      </c>
      <c r="B1253" s="15" t="s">
        <v>6594</v>
      </c>
      <c r="C1253" s="15" t="s">
        <v>4402</v>
      </c>
      <c r="D1253" s="15" t="s">
        <v>3537</v>
      </c>
      <c r="E1253" s="16" t="s">
        <v>5531</v>
      </c>
    </row>
    <row r="1254" spans="1:5" x14ac:dyDescent="0.3">
      <c r="A1254" s="11" t="s">
        <v>1263</v>
      </c>
      <c r="B1254" s="12" t="s">
        <v>6595</v>
      </c>
      <c r="C1254" s="12" t="s">
        <v>4399</v>
      </c>
      <c r="D1254" s="12" t="s">
        <v>3538</v>
      </c>
      <c r="E1254" s="13" t="s">
        <v>6596</v>
      </c>
    </row>
    <row r="1255" spans="1:5" x14ac:dyDescent="0.3">
      <c r="A1255" s="14" t="s">
        <v>1264</v>
      </c>
      <c r="B1255" s="15" t="s">
        <v>6597</v>
      </c>
      <c r="C1255" s="15" t="s">
        <v>5300</v>
      </c>
      <c r="D1255" s="15" t="s">
        <v>3539</v>
      </c>
      <c r="E1255" s="16" t="s">
        <v>4555</v>
      </c>
    </row>
    <row r="1256" spans="1:5" x14ac:dyDescent="0.3">
      <c r="A1256" s="11" t="s">
        <v>1265</v>
      </c>
      <c r="B1256" s="12" t="s">
        <v>6598</v>
      </c>
      <c r="C1256" s="12" t="s">
        <v>4399</v>
      </c>
      <c r="D1256" s="12" t="s">
        <v>3540</v>
      </c>
      <c r="E1256" s="13" t="s">
        <v>6599</v>
      </c>
    </row>
    <row r="1257" spans="1:5" x14ac:dyDescent="0.3">
      <c r="A1257" s="14" t="s">
        <v>1266</v>
      </c>
      <c r="B1257" s="15" t="s">
        <v>6600</v>
      </c>
      <c r="C1257" s="15" t="s">
        <v>4399</v>
      </c>
      <c r="D1257" s="15" t="s">
        <v>3541</v>
      </c>
      <c r="E1257" s="16" t="s">
        <v>6601</v>
      </c>
    </row>
    <row r="1258" spans="1:5" x14ac:dyDescent="0.3">
      <c r="A1258" s="11" t="s">
        <v>1267</v>
      </c>
      <c r="B1258" s="12" t="s">
        <v>6602</v>
      </c>
      <c r="C1258" s="12" t="s">
        <v>4402</v>
      </c>
      <c r="D1258" s="12" t="s">
        <v>3542</v>
      </c>
      <c r="E1258" s="13" t="s">
        <v>4697</v>
      </c>
    </row>
    <row r="1259" spans="1:5" x14ac:dyDescent="0.3">
      <c r="A1259" s="14" t="s">
        <v>1268</v>
      </c>
      <c r="B1259" s="15" t="s">
        <v>6603</v>
      </c>
      <c r="C1259" s="15" t="s">
        <v>4399</v>
      </c>
      <c r="D1259" s="15" t="s">
        <v>3543</v>
      </c>
      <c r="E1259" s="16" t="s">
        <v>6604</v>
      </c>
    </row>
    <row r="1260" spans="1:5" x14ac:dyDescent="0.3">
      <c r="A1260" s="11" t="s">
        <v>1269</v>
      </c>
      <c r="B1260" s="12" t="s">
        <v>6605</v>
      </c>
      <c r="C1260" s="12" t="s">
        <v>4402</v>
      </c>
      <c r="D1260" s="12" t="s">
        <v>3544</v>
      </c>
      <c r="E1260" s="13" t="s">
        <v>6606</v>
      </c>
    </row>
    <row r="1261" spans="1:5" x14ac:dyDescent="0.3">
      <c r="A1261" s="14" t="s">
        <v>1270</v>
      </c>
      <c r="B1261" s="15" t="s">
        <v>6607</v>
      </c>
      <c r="C1261" s="15" t="s">
        <v>4402</v>
      </c>
      <c r="D1261" s="15" t="s">
        <v>3312</v>
      </c>
      <c r="E1261" s="16" t="s">
        <v>6608</v>
      </c>
    </row>
    <row r="1262" spans="1:5" x14ac:dyDescent="0.3">
      <c r="A1262" s="11" t="s">
        <v>1271</v>
      </c>
      <c r="B1262" s="12" t="s">
        <v>6609</v>
      </c>
      <c r="C1262" s="12" t="s">
        <v>4402</v>
      </c>
      <c r="D1262" s="12" t="s">
        <v>3545</v>
      </c>
      <c r="E1262" s="13" t="s">
        <v>5142</v>
      </c>
    </row>
    <row r="1263" spans="1:5" x14ac:dyDescent="0.3">
      <c r="A1263" s="14" t="s">
        <v>1272</v>
      </c>
      <c r="B1263" s="15" t="s">
        <v>6610</v>
      </c>
      <c r="C1263" s="15" t="s">
        <v>4399</v>
      </c>
      <c r="D1263" s="15" t="s">
        <v>3546</v>
      </c>
      <c r="E1263" s="16" t="s">
        <v>6611</v>
      </c>
    </row>
    <row r="1264" spans="1:5" x14ac:dyDescent="0.3">
      <c r="A1264" s="11" t="s">
        <v>1273</v>
      </c>
      <c r="B1264" s="12" t="s">
        <v>6612</v>
      </c>
      <c r="C1264" s="12" t="s">
        <v>4399</v>
      </c>
      <c r="D1264" s="12" t="s">
        <v>3547</v>
      </c>
      <c r="E1264" s="13" t="s">
        <v>6613</v>
      </c>
    </row>
    <row r="1265" spans="1:5" x14ac:dyDescent="0.3">
      <c r="A1265" s="14" t="s">
        <v>1274</v>
      </c>
      <c r="B1265" s="15" t="s">
        <v>6614</v>
      </c>
      <c r="C1265" s="15" t="s">
        <v>4402</v>
      </c>
      <c r="D1265" s="15" t="s">
        <v>3548</v>
      </c>
      <c r="E1265" s="16" t="s">
        <v>6615</v>
      </c>
    </row>
    <row r="1266" spans="1:5" x14ac:dyDescent="0.3">
      <c r="A1266" s="11" t="s">
        <v>1275</v>
      </c>
      <c r="B1266" s="12" t="s">
        <v>6616</v>
      </c>
      <c r="C1266" s="12" t="s">
        <v>4402</v>
      </c>
      <c r="D1266" s="12" t="s">
        <v>3549</v>
      </c>
      <c r="E1266" s="13" t="s">
        <v>6617</v>
      </c>
    </row>
    <row r="1267" spans="1:5" x14ac:dyDescent="0.3">
      <c r="A1267" s="14" t="s">
        <v>1276</v>
      </c>
      <c r="B1267" s="15" t="s">
        <v>6618</v>
      </c>
      <c r="C1267" s="15" t="s">
        <v>4402</v>
      </c>
      <c r="D1267" s="15" t="s">
        <v>3550</v>
      </c>
      <c r="E1267" s="16" t="s">
        <v>4792</v>
      </c>
    </row>
    <row r="1268" spans="1:5" x14ac:dyDescent="0.3">
      <c r="A1268" s="11" t="s">
        <v>1277</v>
      </c>
      <c r="B1268" s="12" t="s">
        <v>6619</v>
      </c>
      <c r="C1268" s="12" t="s">
        <v>4402</v>
      </c>
      <c r="D1268" s="12" t="s">
        <v>3551</v>
      </c>
      <c r="E1268" s="13" t="s">
        <v>6620</v>
      </c>
    </row>
    <row r="1269" spans="1:5" x14ac:dyDescent="0.3">
      <c r="A1269" s="14" t="s">
        <v>1278</v>
      </c>
      <c r="B1269" s="15" t="s">
        <v>6621</v>
      </c>
      <c r="C1269" s="15" t="s">
        <v>4399</v>
      </c>
      <c r="D1269" s="15" t="s">
        <v>3552</v>
      </c>
      <c r="E1269" s="16" t="s">
        <v>6622</v>
      </c>
    </row>
    <row r="1270" spans="1:5" x14ac:dyDescent="0.3">
      <c r="A1270" s="11" t="s">
        <v>1279</v>
      </c>
      <c r="B1270" s="12" t="s">
        <v>6623</v>
      </c>
      <c r="C1270" s="12" t="s">
        <v>4399</v>
      </c>
      <c r="D1270" s="12" t="s">
        <v>3553</v>
      </c>
      <c r="E1270" s="13" t="s">
        <v>6611</v>
      </c>
    </row>
    <row r="1271" spans="1:5" x14ac:dyDescent="0.3">
      <c r="A1271" s="14" t="s">
        <v>1280</v>
      </c>
      <c r="B1271" s="15" t="s">
        <v>6624</v>
      </c>
      <c r="C1271" s="15" t="s">
        <v>4399</v>
      </c>
      <c r="D1271" s="15" t="s">
        <v>2579</v>
      </c>
      <c r="E1271" s="16" t="s">
        <v>6625</v>
      </c>
    </row>
    <row r="1272" spans="1:5" x14ac:dyDescent="0.3">
      <c r="A1272" s="11" t="s">
        <v>1281</v>
      </c>
      <c r="B1272" s="12" t="s">
        <v>6626</v>
      </c>
      <c r="C1272" s="12" t="s">
        <v>4402</v>
      </c>
      <c r="D1272" s="12" t="s">
        <v>2535</v>
      </c>
      <c r="E1272" s="13" t="s">
        <v>6627</v>
      </c>
    </row>
    <row r="1273" spans="1:5" x14ac:dyDescent="0.3">
      <c r="A1273" s="14" t="s">
        <v>1282</v>
      </c>
      <c r="B1273" s="15" t="s">
        <v>6628</v>
      </c>
      <c r="C1273" s="15" t="s">
        <v>4402</v>
      </c>
      <c r="D1273" s="15" t="s">
        <v>3554</v>
      </c>
      <c r="E1273" s="16" t="s">
        <v>6629</v>
      </c>
    </row>
    <row r="1274" spans="1:5" x14ac:dyDescent="0.3">
      <c r="A1274" s="11" t="s">
        <v>1283</v>
      </c>
      <c r="B1274" s="12" t="s">
        <v>6630</v>
      </c>
      <c r="C1274" s="12" t="s">
        <v>4402</v>
      </c>
      <c r="D1274" s="12" t="s">
        <v>3555</v>
      </c>
      <c r="E1274" s="13" t="s">
        <v>6631</v>
      </c>
    </row>
    <row r="1275" spans="1:5" x14ac:dyDescent="0.3">
      <c r="A1275" s="14" t="s">
        <v>1284</v>
      </c>
      <c r="B1275" s="15" t="s">
        <v>6632</v>
      </c>
      <c r="C1275" s="15" t="s">
        <v>4402</v>
      </c>
      <c r="D1275" s="15" t="s">
        <v>3556</v>
      </c>
      <c r="E1275" s="16" t="s">
        <v>5439</v>
      </c>
    </row>
    <row r="1276" spans="1:5" x14ac:dyDescent="0.3">
      <c r="A1276" s="11" t="s">
        <v>1285</v>
      </c>
      <c r="B1276" s="12" t="s">
        <v>6633</v>
      </c>
      <c r="C1276" s="12" t="s">
        <v>4402</v>
      </c>
      <c r="D1276" s="12" t="s">
        <v>3557</v>
      </c>
      <c r="E1276" s="13" t="s">
        <v>4451</v>
      </c>
    </row>
    <row r="1277" spans="1:5" x14ac:dyDescent="0.3">
      <c r="A1277" s="14" t="s">
        <v>1286</v>
      </c>
      <c r="B1277" s="15" t="s">
        <v>6634</v>
      </c>
      <c r="C1277" s="15" t="s">
        <v>4402</v>
      </c>
      <c r="D1277" s="15" t="s">
        <v>3296</v>
      </c>
      <c r="E1277" s="16" t="s">
        <v>6635</v>
      </c>
    </row>
    <row r="1278" spans="1:5" x14ac:dyDescent="0.3">
      <c r="A1278" s="11" t="s">
        <v>1287</v>
      </c>
      <c r="B1278" s="12" t="s">
        <v>6636</v>
      </c>
      <c r="C1278" s="12" t="s">
        <v>4399</v>
      </c>
      <c r="D1278" s="12" t="s">
        <v>3558</v>
      </c>
      <c r="E1278" s="13" t="s">
        <v>6637</v>
      </c>
    </row>
    <row r="1279" spans="1:5" x14ac:dyDescent="0.3">
      <c r="A1279" s="14" t="s">
        <v>1288</v>
      </c>
      <c r="B1279" s="15" t="s">
        <v>6638</v>
      </c>
      <c r="C1279" s="15" t="s">
        <v>4399</v>
      </c>
      <c r="D1279" s="15" t="s">
        <v>3559</v>
      </c>
      <c r="E1279" s="16" t="s">
        <v>6639</v>
      </c>
    </row>
    <row r="1280" spans="1:5" x14ac:dyDescent="0.3">
      <c r="A1280" s="11" t="s">
        <v>1289</v>
      </c>
      <c r="B1280" s="12" t="s">
        <v>6640</v>
      </c>
      <c r="C1280" s="12" t="s">
        <v>4399</v>
      </c>
      <c r="D1280" s="12" t="s">
        <v>3560</v>
      </c>
      <c r="E1280" s="13" t="s">
        <v>6323</v>
      </c>
    </row>
    <row r="1281" spans="1:5" x14ac:dyDescent="0.3">
      <c r="A1281" s="14" t="s">
        <v>1290</v>
      </c>
      <c r="B1281" s="15" t="s">
        <v>6641</v>
      </c>
      <c r="C1281" s="15" t="s">
        <v>4402</v>
      </c>
      <c r="D1281" s="15" t="s">
        <v>3561</v>
      </c>
      <c r="E1281" s="16" t="s">
        <v>6642</v>
      </c>
    </row>
    <row r="1282" spans="1:5" x14ac:dyDescent="0.3">
      <c r="A1282" s="11" t="s">
        <v>1291</v>
      </c>
      <c r="B1282" s="12" t="s">
        <v>6643</v>
      </c>
      <c r="C1282" s="12" t="s">
        <v>4402</v>
      </c>
      <c r="D1282" s="12" t="s">
        <v>3562</v>
      </c>
      <c r="E1282" s="13" t="s">
        <v>4695</v>
      </c>
    </row>
    <row r="1283" spans="1:5" x14ac:dyDescent="0.3">
      <c r="A1283" s="14" t="s">
        <v>1292</v>
      </c>
      <c r="B1283" s="15" t="s">
        <v>6644</v>
      </c>
      <c r="C1283" s="15" t="s">
        <v>4399</v>
      </c>
      <c r="D1283" s="15" t="s">
        <v>3563</v>
      </c>
      <c r="E1283" s="16" t="s">
        <v>6295</v>
      </c>
    </row>
    <row r="1284" spans="1:5" x14ac:dyDescent="0.3">
      <c r="A1284" s="11" t="s">
        <v>1293</v>
      </c>
      <c r="B1284" s="12" t="s">
        <v>6645</v>
      </c>
      <c r="C1284" s="12" t="s">
        <v>4402</v>
      </c>
      <c r="D1284" s="12" t="s">
        <v>2631</v>
      </c>
      <c r="E1284" s="13" t="s">
        <v>4824</v>
      </c>
    </row>
    <row r="1285" spans="1:5" x14ac:dyDescent="0.3">
      <c r="A1285" s="14" t="s">
        <v>1294</v>
      </c>
      <c r="B1285" s="15" t="s">
        <v>6646</v>
      </c>
      <c r="C1285" s="15" t="s">
        <v>4399</v>
      </c>
      <c r="D1285" s="15" t="s">
        <v>3564</v>
      </c>
      <c r="E1285" s="16" t="s">
        <v>6647</v>
      </c>
    </row>
    <row r="1286" spans="1:5" x14ac:dyDescent="0.3">
      <c r="A1286" s="11" t="s">
        <v>1295</v>
      </c>
      <c r="B1286" s="12" t="s">
        <v>6648</v>
      </c>
      <c r="C1286" s="12" t="s">
        <v>4399</v>
      </c>
      <c r="D1286" s="12" t="s">
        <v>3565</v>
      </c>
      <c r="E1286" s="13" t="s">
        <v>6649</v>
      </c>
    </row>
    <row r="1287" spans="1:5" x14ac:dyDescent="0.3">
      <c r="A1287" s="14" t="s">
        <v>1296</v>
      </c>
      <c r="B1287" s="15" t="s">
        <v>6650</v>
      </c>
      <c r="C1287" s="15" t="s">
        <v>4399</v>
      </c>
      <c r="D1287" s="15" t="s">
        <v>3566</v>
      </c>
      <c r="E1287" s="16" t="s">
        <v>6651</v>
      </c>
    </row>
    <row r="1288" spans="1:5" x14ac:dyDescent="0.3">
      <c r="A1288" s="11" t="s">
        <v>1297</v>
      </c>
      <c r="B1288" s="12" t="s">
        <v>6652</v>
      </c>
      <c r="C1288" s="12" t="s">
        <v>4399</v>
      </c>
      <c r="D1288" s="12" t="s">
        <v>2405</v>
      </c>
      <c r="E1288" s="13" t="s">
        <v>6653</v>
      </c>
    </row>
    <row r="1289" spans="1:5" x14ac:dyDescent="0.3">
      <c r="A1289" s="14" t="s">
        <v>1298</v>
      </c>
      <c r="B1289" s="15" t="s">
        <v>6654</v>
      </c>
      <c r="C1289" s="15" t="s">
        <v>4399</v>
      </c>
      <c r="D1289" s="15" t="s">
        <v>3567</v>
      </c>
      <c r="E1289" s="16" t="s">
        <v>4763</v>
      </c>
    </row>
    <row r="1290" spans="1:5" x14ac:dyDescent="0.3">
      <c r="A1290" s="11" t="s">
        <v>1299</v>
      </c>
      <c r="B1290" s="12" t="s">
        <v>6655</v>
      </c>
      <c r="C1290" s="12" t="s">
        <v>4399</v>
      </c>
      <c r="D1290" s="12" t="s">
        <v>3568</v>
      </c>
      <c r="E1290" s="13" t="s">
        <v>6656</v>
      </c>
    </row>
    <row r="1291" spans="1:5" x14ac:dyDescent="0.3">
      <c r="A1291" s="14" t="s">
        <v>1300</v>
      </c>
      <c r="B1291" s="15" t="s">
        <v>6657</v>
      </c>
      <c r="C1291" s="15" t="s">
        <v>4399</v>
      </c>
      <c r="D1291" s="15" t="s">
        <v>3569</v>
      </c>
      <c r="E1291" s="16" t="s">
        <v>6658</v>
      </c>
    </row>
    <row r="1292" spans="1:5" x14ac:dyDescent="0.3">
      <c r="A1292" s="11" t="s">
        <v>1301</v>
      </c>
      <c r="B1292" s="12" t="s">
        <v>6659</v>
      </c>
      <c r="C1292" s="12" t="s">
        <v>4399</v>
      </c>
      <c r="D1292" s="12" t="s">
        <v>3570</v>
      </c>
      <c r="E1292" s="13" t="s">
        <v>4512</v>
      </c>
    </row>
    <row r="1293" spans="1:5" x14ac:dyDescent="0.3">
      <c r="A1293" s="14" t="s">
        <v>1302</v>
      </c>
      <c r="B1293" s="15" t="s">
        <v>6660</v>
      </c>
      <c r="C1293" s="15" t="s">
        <v>4399</v>
      </c>
      <c r="D1293" s="15" t="s">
        <v>3571</v>
      </c>
      <c r="E1293" s="16" t="s">
        <v>6323</v>
      </c>
    </row>
    <row r="1294" spans="1:5" x14ac:dyDescent="0.3">
      <c r="A1294" s="11" t="s">
        <v>1303</v>
      </c>
      <c r="B1294" s="12" t="s">
        <v>6661</v>
      </c>
      <c r="C1294" s="12" t="s">
        <v>4399</v>
      </c>
      <c r="D1294" s="12" t="s">
        <v>3572</v>
      </c>
      <c r="E1294" s="13" t="s">
        <v>6662</v>
      </c>
    </row>
    <row r="1295" spans="1:5" x14ac:dyDescent="0.3">
      <c r="A1295" s="14" t="s">
        <v>1304</v>
      </c>
      <c r="B1295" s="15" t="s">
        <v>6663</v>
      </c>
      <c r="C1295" s="15" t="s">
        <v>4399</v>
      </c>
      <c r="D1295" s="15" t="s">
        <v>3573</v>
      </c>
      <c r="E1295" s="16" t="s">
        <v>6664</v>
      </c>
    </row>
    <row r="1296" spans="1:5" x14ac:dyDescent="0.3">
      <c r="A1296" s="11" t="s">
        <v>1305</v>
      </c>
      <c r="B1296" s="12" t="s">
        <v>6665</v>
      </c>
      <c r="C1296" s="12" t="s">
        <v>4402</v>
      </c>
      <c r="D1296" s="12" t="s">
        <v>3574</v>
      </c>
      <c r="E1296" s="13" t="s">
        <v>6666</v>
      </c>
    </row>
    <row r="1297" spans="1:5" x14ac:dyDescent="0.3">
      <c r="A1297" s="14" t="s">
        <v>1306</v>
      </c>
      <c r="B1297" s="15" t="s">
        <v>6667</v>
      </c>
      <c r="C1297" s="15" t="s">
        <v>4399</v>
      </c>
      <c r="D1297" s="15" t="s">
        <v>3575</v>
      </c>
      <c r="E1297" s="16" t="s">
        <v>6668</v>
      </c>
    </row>
    <row r="1298" spans="1:5" x14ac:dyDescent="0.3">
      <c r="A1298" s="11" t="s">
        <v>1307</v>
      </c>
      <c r="B1298" s="12" t="s">
        <v>6669</v>
      </c>
      <c r="C1298" s="12" t="s">
        <v>4402</v>
      </c>
      <c r="D1298" s="12" t="s">
        <v>3576</v>
      </c>
      <c r="E1298" s="13" t="s">
        <v>6670</v>
      </c>
    </row>
    <row r="1299" spans="1:5" x14ac:dyDescent="0.3">
      <c r="A1299" s="14" t="s">
        <v>1308</v>
      </c>
      <c r="B1299" s="15" t="s">
        <v>6671</v>
      </c>
      <c r="C1299" s="15" t="s">
        <v>5300</v>
      </c>
      <c r="D1299" s="15" t="s">
        <v>2995</v>
      </c>
      <c r="E1299" s="16" t="s">
        <v>6672</v>
      </c>
    </row>
    <row r="1300" spans="1:5" x14ac:dyDescent="0.3">
      <c r="A1300" s="11" t="s">
        <v>1309</v>
      </c>
      <c r="B1300" s="12" t="s">
        <v>6673</v>
      </c>
      <c r="C1300" s="12" t="s">
        <v>4399</v>
      </c>
      <c r="D1300" s="12" t="s">
        <v>3395</v>
      </c>
      <c r="E1300" s="13" t="s">
        <v>6674</v>
      </c>
    </row>
    <row r="1301" spans="1:5" x14ac:dyDescent="0.3">
      <c r="A1301" s="14" t="s">
        <v>1310</v>
      </c>
      <c r="B1301" s="15" t="s">
        <v>6675</v>
      </c>
      <c r="C1301" s="15" t="s">
        <v>4402</v>
      </c>
      <c r="D1301" s="15" t="s">
        <v>3577</v>
      </c>
      <c r="E1301" s="16" t="s">
        <v>4478</v>
      </c>
    </row>
    <row r="1302" spans="1:5" x14ac:dyDescent="0.3">
      <c r="A1302" s="11" t="s">
        <v>1311</v>
      </c>
      <c r="B1302" s="12" t="s">
        <v>6676</v>
      </c>
      <c r="C1302" s="12" t="s">
        <v>4402</v>
      </c>
      <c r="D1302" s="12" t="s">
        <v>3578</v>
      </c>
      <c r="E1302" s="13" t="s">
        <v>6677</v>
      </c>
    </row>
    <row r="1303" spans="1:5" x14ac:dyDescent="0.3">
      <c r="A1303" s="14" t="s">
        <v>1312</v>
      </c>
      <c r="B1303" s="15" t="s">
        <v>6678</v>
      </c>
      <c r="C1303" s="15" t="s">
        <v>4402</v>
      </c>
      <c r="D1303" s="15" t="s">
        <v>3579</v>
      </c>
      <c r="E1303" s="16" t="s">
        <v>6679</v>
      </c>
    </row>
    <row r="1304" spans="1:5" x14ac:dyDescent="0.3">
      <c r="A1304" s="11" t="s">
        <v>1313</v>
      </c>
      <c r="B1304" s="12" t="s">
        <v>6680</v>
      </c>
      <c r="C1304" s="12" t="s">
        <v>4402</v>
      </c>
      <c r="D1304" s="12" t="s">
        <v>3580</v>
      </c>
      <c r="E1304" s="13" t="s">
        <v>6681</v>
      </c>
    </row>
    <row r="1305" spans="1:5" x14ac:dyDescent="0.3">
      <c r="A1305" s="14" t="s">
        <v>1314</v>
      </c>
      <c r="B1305" s="15" t="s">
        <v>6682</v>
      </c>
      <c r="C1305" s="15" t="s">
        <v>4402</v>
      </c>
      <c r="D1305" s="15" t="s">
        <v>3581</v>
      </c>
      <c r="E1305" s="16" t="s">
        <v>4824</v>
      </c>
    </row>
    <row r="1306" spans="1:5" x14ac:dyDescent="0.3">
      <c r="A1306" s="11" t="s">
        <v>1315</v>
      </c>
      <c r="B1306" s="12" t="s">
        <v>6683</v>
      </c>
      <c r="C1306" s="12" t="s">
        <v>4402</v>
      </c>
      <c r="D1306" s="12" t="s">
        <v>3582</v>
      </c>
      <c r="E1306" s="13" t="s">
        <v>5169</v>
      </c>
    </row>
    <row r="1307" spans="1:5" x14ac:dyDescent="0.3">
      <c r="A1307" s="14" t="s">
        <v>1316</v>
      </c>
      <c r="B1307" s="15" t="s">
        <v>6684</v>
      </c>
      <c r="C1307" s="15" t="s">
        <v>4402</v>
      </c>
      <c r="D1307" s="15" t="s">
        <v>3583</v>
      </c>
      <c r="E1307" s="16" t="s">
        <v>6685</v>
      </c>
    </row>
    <row r="1308" spans="1:5" x14ac:dyDescent="0.3">
      <c r="A1308" s="11" t="s">
        <v>1317</v>
      </c>
      <c r="B1308" s="12" t="s">
        <v>6686</v>
      </c>
      <c r="C1308" s="12" t="s">
        <v>4402</v>
      </c>
      <c r="D1308" s="12" t="s">
        <v>3584</v>
      </c>
      <c r="E1308" s="13" t="s">
        <v>6687</v>
      </c>
    </row>
    <row r="1309" spans="1:5" x14ac:dyDescent="0.3">
      <c r="A1309" s="14" t="s">
        <v>1318</v>
      </c>
      <c r="B1309" s="15" t="s">
        <v>6688</v>
      </c>
      <c r="C1309" s="15" t="s">
        <v>4402</v>
      </c>
      <c r="D1309" s="15" t="s">
        <v>3585</v>
      </c>
      <c r="E1309" s="16" t="s">
        <v>5956</v>
      </c>
    </row>
    <row r="1310" spans="1:5" x14ac:dyDescent="0.3">
      <c r="A1310" s="11" t="s">
        <v>1319</v>
      </c>
      <c r="B1310" s="12" t="s">
        <v>6689</v>
      </c>
      <c r="C1310" s="12" t="s">
        <v>4402</v>
      </c>
      <c r="D1310" s="12" t="s">
        <v>2705</v>
      </c>
      <c r="E1310" s="13" t="s">
        <v>5518</v>
      </c>
    </row>
    <row r="1311" spans="1:5" x14ac:dyDescent="0.3">
      <c r="A1311" s="14" t="s">
        <v>1320</v>
      </c>
      <c r="B1311" s="15" t="s">
        <v>6690</v>
      </c>
      <c r="C1311" s="15" t="s">
        <v>4402</v>
      </c>
      <c r="D1311" s="15" t="s">
        <v>3586</v>
      </c>
      <c r="E1311" s="16" t="s">
        <v>6691</v>
      </c>
    </row>
    <row r="1312" spans="1:5" x14ac:dyDescent="0.3">
      <c r="A1312" s="11" t="s">
        <v>1321</v>
      </c>
      <c r="B1312" s="12" t="s">
        <v>6692</v>
      </c>
      <c r="C1312" s="12" t="s">
        <v>4402</v>
      </c>
      <c r="D1312" s="12" t="s">
        <v>3587</v>
      </c>
      <c r="E1312" s="13" t="s">
        <v>6693</v>
      </c>
    </row>
    <row r="1313" spans="1:5" x14ac:dyDescent="0.3">
      <c r="A1313" s="14" t="s">
        <v>1322</v>
      </c>
      <c r="B1313" s="15" t="s">
        <v>6694</v>
      </c>
      <c r="C1313" s="15" t="s">
        <v>4402</v>
      </c>
      <c r="D1313" s="15" t="s">
        <v>3588</v>
      </c>
      <c r="E1313" s="16" t="s">
        <v>5142</v>
      </c>
    </row>
    <row r="1314" spans="1:5" x14ac:dyDescent="0.3">
      <c r="A1314" s="11" t="s">
        <v>1323</v>
      </c>
      <c r="B1314" s="12" t="s">
        <v>6695</v>
      </c>
      <c r="C1314" s="12" t="s">
        <v>4399</v>
      </c>
      <c r="D1314" s="12" t="s">
        <v>3589</v>
      </c>
      <c r="E1314" s="13" t="s">
        <v>6696</v>
      </c>
    </row>
    <row r="1315" spans="1:5" x14ac:dyDescent="0.3">
      <c r="A1315" s="14" t="s">
        <v>1324</v>
      </c>
      <c r="B1315" s="15" t="s">
        <v>6697</v>
      </c>
      <c r="C1315" s="15" t="s">
        <v>4399</v>
      </c>
      <c r="D1315" s="15" t="s">
        <v>3590</v>
      </c>
      <c r="E1315" s="16" t="s">
        <v>4907</v>
      </c>
    </row>
    <row r="1316" spans="1:5" x14ac:dyDescent="0.3">
      <c r="A1316" s="11" t="s">
        <v>1325</v>
      </c>
      <c r="B1316" s="12" t="s">
        <v>6698</v>
      </c>
      <c r="C1316" s="12" t="s">
        <v>4402</v>
      </c>
      <c r="D1316" s="12" t="s">
        <v>3591</v>
      </c>
      <c r="E1316" s="13" t="s">
        <v>6699</v>
      </c>
    </row>
    <row r="1317" spans="1:5" x14ac:dyDescent="0.3">
      <c r="A1317" s="14" t="s">
        <v>1326</v>
      </c>
      <c r="B1317" s="15" t="s">
        <v>6700</v>
      </c>
      <c r="C1317" s="15" t="s">
        <v>4399</v>
      </c>
      <c r="D1317" s="15" t="s">
        <v>3592</v>
      </c>
      <c r="E1317" s="16" t="s">
        <v>5309</v>
      </c>
    </row>
    <row r="1318" spans="1:5" x14ac:dyDescent="0.3">
      <c r="A1318" s="11" t="s">
        <v>1327</v>
      </c>
      <c r="B1318" s="12" t="s">
        <v>6701</v>
      </c>
      <c r="C1318" s="12" t="s">
        <v>4399</v>
      </c>
      <c r="D1318" s="12" t="s">
        <v>3593</v>
      </c>
      <c r="E1318" s="13" t="s">
        <v>6702</v>
      </c>
    </row>
    <row r="1319" spans="1:5" x14ac:dyDescent="0.3">
      <c r="A1319" s="14" t="s">
        <v>1328</v>
      </c>
      <c r="B1319" s="15" t="s">
        <v>6703</v>
      </c>
      <c r="C1319" s="15" t="s">
        <v>4399</v>
      </c>
      <c r="D1319" s="15" t="s">
        <v>3594</v>
      </c>
      <c r="E1319" s="16" t="s">
        <v>6704</v>
      </c>
    </row>
    <row r="1320" spans="1:5" x14ac:dyDescent="0.3">
      <c r="A1320" s="11" t="s">
        <v>1329</v>
      </c>
      <c r="B1320" s="12" t="s">
        <v>6705</v>
      </c>
      <c r="C1320" s="12" t="s">
        <v>4402</v>
      </c>
      <c r="D1320" s="12" t="s">
        <v>3595</v>
      </c>
      <c r="E1320" s="13" t="s">
        <v>6706</v>
      </c>
    </row>
    <row r="1321" spans="1:5" x14ac:dyDescent="0.3">
      <c r="A1321" s="14" t="s">
        <v>1330</v>
      </c>
      <c r="B1321" s="15" t="s">
        <v>6707</v>
      </c>
      <c r="C1321" s="15" t="s">
        <v>4399</v>
      </c>
      <c r="D1321" s="15" t="s">
        <v>3596</v>
      </c>
      <c r="E1321" s="16" t="s">
        <v>4407</v>
      </c>
    </row>
    <row r="1322" spans="1:5" x14ac:dyDescent="0.3">
      <c r="A1322" s="11" t="s">
        <v>1331</v>
      </c>
      <c r="B1322" s="12" t="s">
        <v>6708</v>
      </c>
      <c r="C1322" s="12" t="s">
        <v>4402</v>
      </c>
      <c r="D1322" s="12" t="s">
        <v>3597</v>
      </c>
      <c r="E1322" s="13" t="s">
        <v>6709</v>
      </c>
    </row>
    <row r="1323" spans="1:5" x14ac:dyDescent="0.3">
      <c r="A1323" s="14" t="s">
        <v>1332</v>
      </c>
      <c r="B1323" s="15" t="s">
        <v>6710</v>
      </c>
      <c r="C1323" s="15" t="s">
        <v>4399</v>
      </c>
      <c r="D1323" s="15" t="s">
        <v>3598</v>
      </c>
      <c r="E1323" s="16" t="s">
        <v>6711</v>
      </c>
    </row>
    <row r="1324" spans="1:5" x14ac:dyDescent="0.3">
      <c r="A1324" s="11" t="s">
        <v>1333</v>
      </c>
      <c r="B1324" s="12" t="s">
        <v>6712</v>
      </c>
      <c r="C1324" s="12" t="s">
        <v>4399</v>
      </c>
      <c r="D1324" s="12" t="s">
        <v>3599</v>
      </c>
      <c r="E1324" s="13" t="s">
        <v>6713</v>
      </c>
    </row>
    <row r="1325" spans="1:5" x14ac:dyDescent="0.3">
      <c r="A1325" s="14" t="s">
        <v>1334</v>
      </c>
      <c r="B1325" s="15" t="s">
        <v>6714</v>
      </c>
      <c r="C1325" s="15" t="s">
        <v>4399</v>
      </c>
      <c r="D1325" s="15" t="s">
        <v>3600</v>
      </c>
      <c r="E1325" s="16" t="s">
        <v>6715</v>
      </c>
    </row>
    <row r="1326" spans="1:5" x14ac:dyDescent="0.3">
      <c r="A1326" s="11" t="s">
        <v>1335</v>
      </c>
      <c r="B1326" s="12" t="s">
        <v>6716</v>
      </c>
      <c r="C1326" s="12" t="s">
        <v>4399</v>
      </c>
      <c r="D1326" s="12" t="s">
        <v>3601</v>
      </c>
      <c r="E1326" s="13" t="s">
        <v>4527</v>
      </c>
    </row>
    <row r="1327" spans="1:5" x14ac:dyDescent="0.3">
      <c r="A1327" s="14" t="s">
        <v>1336</v>
      </c>
      <c r="B1327" s="15" t="s">
        <v>6717</v>
      </c>
      <c r="C1327" s="15" t="s">
        <v>4399</v>
      </c>
      <c r="D1327" s="15" t="s">
        <v>3602</v>
      </c>
      <c r="E1327" s="16" t="s">
        <v>6718</v>
      </c>
    </row>
    <row r="1328" spans="1:5" x14ac:dyDescent="0.3">
      <c r="A1328" s="11" t="s">
        <v>1337</v>
      </c>
      <c r="B1328" s="12" t="s">
        <v>6719</v>
      </c>
      <c r="C1328" s="12" t="s">
        <v>4399</v>
      </c>
      <c r="D1328" s="12" t="s">
        <v>3603</v>
      </c>
      <c r="E1328" s="13" t="s">
        <v>5303</v>
      </c>
    </row>
    <row r="1329" spans="1:5" x14ac:dyDescent="0.3">
      <c r="A1329" s="14" t="s">
        <v>1338</v>
      </c>
      <c r="B1329" s="15" t="s">
        <v>6720</v>
      </c>
      <c r="C1329" s="15" t="s">
        <v>4402</v>
      </c>
      <c r="D1329" s="15" t="s">
        <v>3604</v>
      </c>
      <c r="E1329" s="16" t="s">
        <v>5153</v>
      </c>
    </row>
    <row r="1330" spans="1:5" x14ac:dyDescent="0.3">
      <c r="A1330" s="11" t="s">
        <v>1339</v>
      </c>
      <c r="B1330" s="12" t="s">
        <v>6721</v>
      </c>
      <c r="C1330" s="12" t="s">
        <v>5300</v>
      </c>
      <c r="D1330" s="12" t="s">
        <v>3605</v>
      </c>
      <c r="E1330" s="13" t="s">
        <v>6653</v>
      </c>
    </row>
    <row r="1331" spans="1:5" x14ac:dyDescent="0.3">
      <c r="A1331" s="14" t="s">
        <v>1340</v>
      </c>
      <c r="B1331" s="15" t="s">
        <v>6722</v>
      </c>
      <c r="C1331" s="15" t="s">
        <v>4402</v>
      </c>
      <c r="D1331" s="15" t="s">
        <v>3606</v>
      </c>
      <c r="E1331" s="16" t="s">
        <v>4839</v>
      </c>
    </row>
    <row r="1332" spans="1:5" x14ac:dyDescent="0.3">
      <c r="A1332" s="11" t="s">
        <v>1341</v>
      </c>
      <c r="B1332" s="12" t="s">
        <v>6723</v>
      </c>
      <c r="C1332" s="12" t="s">
        <v>4399</v>
      </c>
      <c r="D1332" s="12" t="s">
        <v>3607</v>
      </c>
      <c r="E1332" s="13" t="s">
        <v>5317</v>
      </c>
    </row>
    <row r="1333" spans="1:5" x14ac:dyDescent="0.3">
      <c r="A1333" s="14" t="s">
        <v>1342</v>
      </c>
      <c r="B1333" s="15" t="s">
        <v>6724</v>
      </c>
      <c r="C1333" s="15" t="s">
        <v>4402</v>
      </c>
      <c r="D1333" s="15" t="s">
        <v>3608</v>
      </c>
      <c r="E1333" s="16" t="s">
        <v>6725</v>
      </c>
    </row>
    <row r="1334" spans="1:5" x14ac:dyDescent="0.3">
      <c r="A1334" s="11" t="s">
        <v>1343</v>
      </c>
      <c r="B1334" s="12" t="s">
        <v>6726</v>
      </c>
      <c r="C1334" s="12" t="s">
        <v>5300</v>
      </c>
      <c r="D1334" s="12" t="s">
        <v>3609</v>
      </c>
      <c r="E1334" s="13" t="s">
        <v>6727</v>
      </c>
    </row>
    <row r="1335" spans="1:5" x14ac:dyDescent="0.3">
      <c r="A1335" s="14" t="s">
        <v>1344</v>
      </c>
      <c r="B1335" s="15" t="s">
        <v>6728</v>
      </c>
      <c r="C1335" s="15" t="s">
        <v>4402</v>
      </c>
      <c r="D1335" s="15" t="s">
        <v>3610</v>
      </c>
      <c r="E1335" s="16" t="s">
        <v>6729</v>
      </c>
    </row>
    <row r="1336" spans="1:5" x14ac:dyDescent="0.3">
      <c r="A1336" s="11" t="s">
        <v>1345</v>
      </c>
      <c r="B1336" s="12" t="s">
        <v>6730</v>
      </c>
      <c r="C1336" s="12" t="s">
        <v>4402</v>
      </c>
      <c r="D1336" s="12" t="s">
        <v>3611</v>
      </c>
      <c r="E1336" s="13" t="s">
        <v>6731</v>
      </c>
    </row>
    <row r="1337" spans="1:5" x14ac:dyDescent="0.3">
      <c r="A1337" s="14" t="s">
        <v>1346</v>
      </c>
      <c r="B1337" s="15" t="s">
        <v>6732</v>
      </c>
      <c r="C1337" s="15" t="s">
        <v>4402</v>
      </c>
      <c r="D1337" s="15" t="s">
        <v>2398</v>
      </c>
      <c r="E1337" s="16" t="s">
        <v>6733</v>
      </c>
    </row>
    <row r="1338" spans="1:5" x14ac:dyDescent="0.3">
      <c r="A1338" s="11" t="s">
        <v>1347</v>
      </c>
      <c r="B1338" s="12" t="s">
        <v>6734</v>
      </c>
      <c r="C1338" s="12" t="s">
        <v>4402</v>
      </c>
      <c r="D1338" s="12" t="s">
        <v>3612</v>
      </c>
      <c r="E1338" s="13" t="s">
        <v>6735</v>
      </c>
    </row>
    <row r="1339" spans="1:5" x14ac:dyDescent="0.3">
      <c r="A1339" s="14" t="s">
        <v>1348</v>
      </c>
      <c r="B1339" s="15" t="s">
        <v>6736</v>
      </c>
      <c r="C1339" s="15" t="s">
        <v>5300</v>
      </c>
      <c r="D1339" s="15" t="s">
        <v>2459</v>
      </c>
      <c r="E1339" s="16" t="s">
        <v>5477</v>
      </c>
    </row>
    <row r="1340" spans="1:5" x14ac:dyDescent="0.3">
      <c r="A1340" s="11" t="s">
        <v>1349</v>
      </c>
      <c r="B1340" s="12" t="s">
        <v>6737</v>
      </c>
      <c r="C1340" s="12" t="s">
        <v>4402</v>
      </c>
      <c r="D1340" s="12" t="s">
        <v>3613</v>
      </c>
      <c r="E1340" s="13" t="s">
        <v>4699</v>
      </c>
    </row>
    <row r="1341" spans="1:5" x14ac:dyDescent="0.3">
      <c r="A1341" s="14" t="s">
        <v>1350</v>
      </c>
      <c r="B1341" s="15" t="s">
        <v>6738</v>
      </c>
      <c r="C1341" s="15" t="s">
        <v>4402</v>
      </c>
      <c r="D1341" s="15" t="s">
        <v>3614</v>
      </c>
      <c r="E1341" s="16" t="s">
        <v>6739</v>
      </c>
    </row>
    <row r="1342" spans="1:5" x14ac:dyDescent="0.3">
      <c r="A1342" s="11" t="s">
        <v>1351</v>
      </c>
      <c r="B1342" s="12" t="s">
        <v>6740</v>
      </c>
      <c r="C1342" s="12" t="s">
        <v>5300</v>
      </c>
      <c r="D1342" s="12" t="s">
        <v>3615</v>
      </c>
      <c r="E1342" s="13" t="s">
        <v>5527</v>
      </c>
    </row>
    <row r="1343" spans="1:5" x14ac:dyDescent="0.3">
      <c r="A1343" s="14" t="s">
        <v>1352</v>
      </c>
      <c r="B1343" s="15" t="s">
        <v>6741</v>
      </c>
      <c r="C1343" s="15" t="s">
        <v>4399</v>
      </c>
      <c r="D1343" s="15" t="s">
        <v>3616</v>
      </c>
      <c r="E1343" s="16" t="s">
        <v>6742</v>
      </c>
    </row>
    <row r="1344" spans="1:5" x14ac:dyDescent="0.3">
      <c r="A1344" s="11" t="s">
        <v>1353</v>
      </c>
      <c r="B1344" s="12" t="s">
        <v>6743</v>
      </c>
      <c r="C1344" s="12" t="s">
        <v>5300</v>
      </c>
      <c r="D1344" s="12" t="s">
        <v>3617</v>
      </c>
      <c r="E1344" s="13" t="s">
        <v>6744</v>
      </c>
    </row>
    <row r="1345" spans="1:5" x14ac:dyDescent="0.3">
      <c r="A1345" s="14" t="s">
        <v>1354</v>
      </c>
      <c r="B1345" s="15" t="s">
        <v>6745</v>
      </c>
      <c r="C1345" s="15" t="s">
        <v>4399</v>
      </c>
      <c r="D1345" s="15" t="s">
        <v>3618</v>
      </c>
      <c r="E1345" s="16" t="s">
        <v>5187</v>
      </c>
    </row>
    <row r="1346" spans="1:5" x14ac:dyDescent="0.3">
      <c r="A1346" s="11" t="s">
        <v>1355</v>
      </c>
      <c r="B1346" s="12" t="s">
        <v>6746</v>
      </c>
      <c r="C1346" s="12" t="s">
        <v>4402</v>
      </c>
      <c r="D1346" s="12" t="s">
        <v>3619</v>
      </c>
      <c r="E1346" s="13" t="s">
        <v>4594</v>
      </c>
    </row>
    <row r="1347" spans="1:5" x14ac:dyDescent="0.3">
      <c r="A1347" s="14" t="s">
        <v>1356</v>
      </c>
      <c r="B1347" s="15" t="s">
        <v>6747</v>
      </c>
      <c r="C1347" s="15" t="s">
        <v>4399</v>
      </c>
      <c r="D1347" s="15" t="s">
        <v>3620</v>
      </c>
      <c r="E1347" s="16" t="s">
        <v>6748</v>
      </c>
    </row>
    <row r="1348" spans="1:5" x14ac:dyDescent="0.3">
      <c r="A1348" s="11" t="s">
        <v>1357</v>
      </c>
      <c r="B1348" s="12" t="s">
        <v>6749</v>
      </c>
      <c r="C1348" s="12" t="s">
        <v>4402</v>
      </c>
      <c r="D1348" s="12" t="s">
        <v>3621</v>
      </c>
      <c r="E1348" s="13" t="s">
        <v>4749</v>
      </c>
    </row>
    <row r="1349" spans="1:5" x14ac:dyDescent="0.3">
      <c r="A1349" s="14" t="s">
        <v>1358</v>
      </c>
      <c r="B1349" s="15" t="s">
        <v>6750</v>
      </c>
      <c r="C1349" s="15" t="s">
        <v>4399</v>
      </c>
      <c r="D1349" s="15" t="s">
        <v>3622</v>
      </c>
      <c r="E1349" s="16" t="s">
        <v>6751</v>
      </c>
    </row>
    <row r="1350" spans="1:5" x14ac:dyDescent="0.3">
      <c r="A1350" s="11" t="s">
        <v>1359</v>
      </c>
      <c r="B1350" s="12" t="s">
        <v>6752</v>
      </c>
      <c r="C1350" s="12" t="s">
        <v>5300</v>
      </c>
      <c r="D1350" s="12" t="s">
        <v>3623</v>
      </c>
      <c r="E1350" s="13" t="s">
        <v>5189</v>
      </c>
    </row>
    <row r="1351" spans="1:5" x14ac:dyDescent="0.3">
      <c r="A1351" s="14" t="s">
        <v>1360</v>
      </c>
      <c r="B1351" s="15" t="s">
        <v>6753</v>
      </c>
      <c r="C1351" s="15" t="s">
        <v>4402</v>
      </c>
      <c r="D1351" s="15" t="s">
        <v>3624</v>
      </c>
      <c r="E1351" s="16" t="s">
        <v>6754</v>
      </c>
    </row>
    <row r="1352" spans="1:5" x14ac:dyDescent="0.3">
      <c r="A1352" s="11" t="s">
        <v>1361</v>
      </c>
      <c r="B1352" s="12" t="s">
        <v>6755</v>
      </c>
      <c r="C1352" s="12" t="s">
        <v>4399</v>
      </c>
      <c r="D1352" s="12" t="s">
        <v>2687</v>
      </c>
      <c r="E1352" s="13" t="s">
        <v>6756</v>
      </c>
    </row>
    <row r="1353" spans="1:5" x14ac:dyDescent="0.3">
      <c r="A1353" s="14" t="s">
        <v>1362</v>
      </c>
      <c r="B1353" s="15" t="s">
        <v>6757</v>
      </c>
      <c r="C1353" s="15" t="s">
        <v>4402</v>
      </c>
      <c r="D1353" s="15" t="s">
        <v>3625</v>
      </c>
      <c r="E1353" s="16" t="s">
        <v>5124</v>
      </c>
    </row>
    <row r="1354" spans="1:5" x14ac:dyDescent="0.3">
      <c r="A1354" s="11" t="s">
        <v>1363</v>
      </c>
      <c r="B1354" s="12" t="s">
        <v>6758</v>
      </c>
      <c r="C1354" s="12" t="s">
        <v>4399</v>
      </c>
      <c r="D1354" s="12" t="s">
        <v>3626</v>
      </c>
      <c r="E1354" s="13" t="s">
        <v>6759</v>
      </c>
    </row>
    <row r="1355" spans="1:5" x14ac:dyDescent="0.3">
      <c r="A1355" s="14" t="s">
        <v>1364</v>
      </c>
      <c r="B1355" s="15" t="s">
        <v>6760</v>
      </c>
      <c r="C1355" s="15" t="s">
        <v>4399</v>
      </c>
      <c r="D1355" s="15" t="s">
        <v>2731</v>
      </c>
      <c r="E1355" s="16" t="s">
        <v>6761</v>
      </c>
    </row>
    <row r="1356" spans="1:5" x14ac:dyDescent="0.3">
      <c r="A1356" s="11" t="s">
        <v>1365</v>
      </c>
      <c r="B1356" s="12" t="s">
        <v>6762</v>
      </c>
      <c r="C1356" s="12" t="s">
        <v>4399</v>
      </c>
      <c r="D1356" s="12" t="s">
        <v>3473</v>
      </c>
      <c r="E1356" s="13" t="s">
        <v>6763</v>
      </c>
    </row>
    <row r="1357" spans="1:5" x14ac:dyDescent="0.3">
      <c r="A1357" s="14" t="s">
        <v>1366</v>
      </c>
      <c r="B1357" s="15" t="s">
        <v>6764</v>
      </c>
      <c r="C1357" s="15" t="s">
        <v>4399</v>
      </c>
      <c r="D1357" s="15" t="s">
        <v>3627</v>
      </c>
      <c r="E1357" s="16" t="s">
        <v>6765</v>
      </c>
    </row>
    <row r="1358" spans="1:5" x14ac:dyDescent="0.3">
      <c r="A1358" s="11" t="s">
        <v>1367</v>
      </c>
      <c r="B1358" s="12" t="s">
        <v>6766</v>
      </c>
      <c r="C1358" s="12" t="s">
        <v>4399</v>
      </c>
      <c r="D1358" s="12" t="s">
        <v>3628</v>
      </c>
      <c r="E1358" s="13" t="s">
        <v>6767</v>
      </c>
    </row>
    <row r="1359" spans="1:5" x14ac:dyDescent="0.3">
      <c r="A1359" s="14" t="s">
        <v>1368</v>
      </c>
      <c r="B1359" s="15" t="s">
        <v>6768</v>
      </c>
      <c r="C1359" s="15" t="s">
        <v>4402</v>
      </c>
      <c r="D1359" s="15" t="s">
        <v>3629</v>
      </c>
      <c r="E1359" s="16" t="s">
        <v>5513</v>
      </c>
    </row>
    <row r="1360" spans="1:5" x14ac:dyDescent="0.3">
      <c r="A1360" s="11" t="s">
        <v>1369</v>
      </c>
      <c r="B1360" s="12" t="s">
        <v>6769</v>
      </c>
      <c r="C1360" s="12" t="s">
        <v>4399</v>
      </c>
      <c r="D1360" s="12" t="s">
        <v>3630</v>
      </c>
      <c r="E1360" s="13" t="s">
        <v>6770</v>
      </c>
    </row>
    <row r="1361" spans="1:5" x14ac:dyDescent="0.3">
      <c r="A1361" s="14" t="s">
        <v>1370</v>
      </c>
      <c r="B1361" s="15" t="s">
        <v>6771</v>
      </c>
      <c r="C1361" s="15" t="s">
        <v>4399</v>
      </c>
      <c r="D1361" s="15" t="s">
        <v>2525</v>
      </c>
      <c r="E1361" s="16" t="s">
        <v>6772</v>
      </c>
    </row>
    <row r="1362" spans="1:5" x14ac:dyDescent="0.3">
      <c r="A1362" s="11" t="s">
        <v>1371</v>
      </c>
      <c r="B1362" s="12" t="s">
        <v>6773</v>
      </c>
      <c r="C1362" s="12" t="s">
        <v>4402</v>
      </c>
      <c r="D1362" s="12" t="s">
        <v>3631</v>
      </c>
      <c r="E1362" s="13" t="s">
        <v>6774</v>
      </c>
    </row>
    <row r="1363" spans="1:5" x14ac:dyDescent="0.3">
      <c r="A1363" s="14" t="s">
        <v>1372</v>
      </c>
      <c r="B1363" s="15" t="s">
        <v>6775</v>
      </c>
      <c r="C1363" s="15" t="s">
        <v>4402</v>
      </c>
      <c r="D1363" s="15" t="s">
        <v>3632</v>
      </c>
      <c r="E1363" s="16" t="s">
        <v>6776</v>
      </c>
    </row>
    <row r="1364" spans="1:5" x14ac:dyDescent="0.3">
      <c r="A1364" s="11" t="s">
        <v>1373</v>
      </c>
      <c r="B1364" s="12" t="s">
        <v>6777</v>
      </c>
      <c r="C1364" s="12" t="s">
        <v>4402</v>
      </c>
      <c r="D1364" s="12" t="s">
        <v>3155</v>
      </c>
      <c r="E1364" s="13" t="s">
        <v>5441</v>
      </c>
    </row>
    <row r="1365" spans="1:5" x14ac:dyDescent="0.3">
      <c r="A1365" s="14" t="s">
        <v>1374</v>
      </c>
      <c r="B1365" s="15" t="s">
        <v>6778</v>
      </c>
      <c r="C1365" s="15" t="s">
        <v>4399</v>
      </c>
      <c r="D1365" s="15" t="s">
        <v>3633</v>
      </c>
      <c r="E1365" s="16" t="s">
        <v>6779</v>
      </c>
    </row>
    <row r="1366" spans="1:5" x14ac:dyDescent="0.3">
      <c r="A1366" s="11" t="s">
        <v>1375</v>
      </c>
      <c r="B1366" s="12" t="s">
        <v>6780</v>
      </c>
      <c r="C1366" s="12" t="s">
        <v>4399</v>
      </c>
      <c r="D1366" s="12" t="s">
        <v>3634</v>
      </c>
      <c r="E1366" s="13" t="s">
        <v>4445</v>
      </c>
    </row>
    <row r="1367" spans="1:5" x14ac:dyDescent="0.3">
      <c r="A1367" s="14" t="s">
        <v>1376</v>
      </c>
      <c r="B1367" s="15" t="s">
        <v>6781</v>
      </c>
      <c r="C1367" s="15" t="s">
        <v>5300</v>
      </c>
      <c r="D1367" s="15" t="s">
        <v>3635</v>
      </c>
      <c r="E1367" s="16" t="s">
        <v>6782</v>
      </c>
    </row>
    <row r="1368" spans="1:5" x14ac:dyDescent="0.3">
      <c r="A1368" s="11" t="s">
        <v>1377</v>
      </c>
      <c r="B1368" s="12" t="s">
        <v>6783</v>
      </c>
      <c r="C1368" s="12" t="s">
        <v>4399</v>
      </c>
      <c r="D1368" s="12" t="s">
        <v>3636</v>
      </c>
      <c r="E1368" s="13" t="s">
        <v>6784</v>
      </c>
    </row>
    <row r="1369" spans="1:5" x14ac:dyDescent="0.3">
      <c r="A1369" s="14" t="s">
        <v>1378</v>
      </c>
      <c r="B1369" s="15" t="s">
        <v>6785</v>
      </c>
      <c r="C1369" s="15" t="s">
        <v>4402</v>
      </c>
      <c r="D1369" s="15" t="s">
        <v>3637</v>
      </c>
      <c r="E1369" s="16" t="s">
        <v>4594</v>
      </c>
    </row>
    <row r="1370" spans="1:5" x14ac:dyDescent="0.3">
      <c r="A1370" s="11" t="s">
        <v>1379</v>
      </c>
      <c r="B1370" s="12" t="s">
        <v>6786</v>
      </c>
      <c r="C1370" s="12" t="s">
        <v>4402</v>
      </c>
      <c r="D1370" s="12" t="s">
        <v>3638</v>
      </c>
      <c r="E1370" s="13" t="s">
        <v>6787</v>
      </c>
    </row>
    <row r="1371" spans="1:5" x14ac:dyDescent="0.3">
      <c r="A1371" s="14" t="s">
        <v>1380</v>
      </c>
      <c r="B1371" s="15" t="s">
        <v>6788</v>
      </c>
      <c r="C1371" s="15" t="s">
        <v>4402</v>
      </c>
      <c r="D1371" s="15" t="s">
        <v>3639</v>
      </c>
      <c r="E1371" s="16" t="s">
        <v>6789</v>
      </c>
    </row>
    <row r="1372" spans="1:5" x14ac:dyDescent="0.3">
      <c r="A1372" s="11" t="s">
        <v>1381</v>
      </c>
      <c r="B1372" s="12" t="s">
        <v>6790</v>
      </c>
      <c r="C1372" s="12" t="s">
        <v>4399</v>
      </c>
      <c r="D1372" s="12" t="s">
        <v>3640</v>
      </c>
      <c r="E1372" s="13" t="s">
        <v>6791</v>
      </c>
    </row>
    <row r="1373" spans="1:5" x14ac:dyDescent="0.3">
      <c r="A1373" s="14" t="s">
        <v>1382</v>
      </c>
      <c r="B1373" s="15" t="s">
        <v>6792</v>
      </c>
      <c r="C1373" s="15" t="s">
        <v>4399</v>
      </c>
      <c r="D1373" s="15" t="s">
        <v>3641</v>
      </c>
      <c r="E1373" s="16" t="s">
        <v>6793</v>
      </c>
    </row>
    <row r="1374" spans="1:5" x14ac:dyDescent="0.3">
      <c r="A1374" s="11" t="s">
        <v>1383</v>
      </c>
      <c r="B1374" s="12" t="s">
        <v>6794</v>
      </c>
      <c r="C1374" s="12" t="s">
        <v>4402</v>
      </c>
      <c r="D1374" s="12" t="s">
        <v>2570</v>
      </c>
      <c r="E1374" s="13" t="s">
        <v>6795</v>
      </c>
    </row>
    <row r="1375" spans="1:5" x14ac:dyDescent="0.3">
      <c r="A1375" s="14" t="s">
        <v>1384</v>
      </c>
      <c r="B1375" s="15" t="s">
        <v>6796</v>
      </c>
      <c r="C1375" s="15" t="s">
        <v>4402</v>
      </c>
      <c r="D1375" s="15" t="s">
        <v>3642</v>
      </c>
      <c r="E1375" s="16" t="s">
        <v>6797</v>
      </c>
    </row>
    <row r="1376" spans="1:5" x14ac:dyDescent="0.3">
      <c r="A1376" s="11" t="s">
        <v>1385</v>
      </c>
      <c r="B1376" s="12" t="s">
        <v>6798</v>
      </c>
      <c r="C1376" s="12" t="s">
        <v>5300</v>
      </c>
      <c r="D1376" s="12" t="s">
        <v>2915</v>
      </c>
      <c r="E1376" s="13" t="s">
        <v>6799</v>
      </c>
    </row>
    <row r="1377" spans="1:5" x14ac:dyDescent="0.3">
      <c r="A1377" s="14" t="s">
        <v>1386</v>
      </c>
      <c r="B1377" s="15" t="s">
        <v>6800</v>
      </c>
      <c r="C1377" s="15" t="s">
        <v>4402</v>
      </c>
      <c r="D1377" s="15" t="s">
        <v>3643</v>
      </c>
      <c r="E1377" s="16" t="s">
        <v>6801</v>
      </c>
    </row>
    <row r="1378" spans="1:5" x14ac:dyDescent="0.3">
      <c r="A1378" s="11" t="s">
        <v>1387</v>
      </c>
      <c r="B1378" s="12" t="s">
        <v>6802</v>
      </c>
      <c r="C1378" s="12" t="s">
        <v>4402</v>
      </c>
      <c r="D1378" s="12" t="s">
        <v>3644</v>
      </c>
      <c r="E1378" s="13" t="s">
        <v>5075</v>
      </c>
    </row>
    <row r="1379" spans="1:5" x14ac:dyDescent="0.3">
      <c r="A1379" s="14" t="s">
        <v>1388</v>
      </c>
      <c r="B1379" s="15" t="s">
        <v>6803</v>
      </c>
      <c r="C1379" s="15" t="s">
        <v>4399</v>
      </c>
      <c r="D1379" s="15" t="s">
        <v>3645</v>
      </c>
      <c r="E1379" s="16" t="s">
        <v>6804</v>
      </c>
    </row>
    <row r="1380" spans="1:5" x14ac:dyDescent="0.3">
      <c r="A1380" s="11" t="s">
        <v>1389</v>
      </c>
      <c r="B1380" s="12" t="s">
        <v>6805</v>
      </c>
      <c r="C1380" s="12" t="s">
        <v>4402</v>
      </c>
      <c r="D1380" s="12" t="s">
        <v>3646</v>
      </c>
      <c r="E1380" s="13" t="s">
        <v>4529</v>
      </c>
    </row>
    <row r="1381" spans="1:5" x14ac:dyDescent="0.3">
      <c r="A1381" s="14" t="s">
        <v>1390</v>
      </c>
      <c r="B1381" s="15" t="s">
        <v>6806</v>
      </c>
      <c r="C1381" s="15" t="s">
        <v>4402</v>
      </c>
      <c r="D1381" s="15" t="s">
        <v>3647</v>
      </c>
      <c r="E1381" s="16" t="s">
        <v>4798</v>
      </c>
    </row>
    <row r="1382" spans="1:5" x14ac:dyDescent="0.3">
      <c r="A1382" s="11" t="s">
        <v>1391</v>
      </c>
      <c r="B1382" s="12" t="s">
        <v>6807</v>
      </c>
      <c r="C1382" s="12" t="s">
        <v>4402</v>
      </c>
      <c r="D1382" s="12" t="s">
        <v>3648</v>
      </c>
      <c r="E1382" s="13" t="s">
        <v>6808</v>
      </c>
    </row>
    <row r="1383" spans="1:5" x14ac:dyDescent="0.3">
      <c r="A1383" s="14" t="s">
        <v>1392</v>
      </c>
      <c r="B1383" s="15" t="s">
        <v>6809</v>
      </c>
      <c r="C1383" s="15" t="s">
        <v>4399</v>
      </c>
      <c r="D1383" s="15" t="s">
        <v>3649</v>
      </c>
      <c r="E1383" s="16" t="s">
        <v>5372</v>
      </c>
    </row>
    <row r="1384" spans="1:5" x14ac:dyDescent="0.3">
      <c r="A1384" s="11" t="s">
        <v>1393</v>
      </c>
      <c r="B1384" s="12" t="s">
        <v>6810</v>
      </c>
      <c r="C1384" s="12" t="s">
        <v>4402</v>
      </c>
      <c r="D1384" s="12" t="s">
        <v>2998</v>
      </c>
      <c r="E1384" s="13" t="s">
        <v>6272</v>
      </c>
    </row>
    <row r="1385" spans="1:5" x14ac:dyDescent="0.3">
      <c r="A1385" s="14" t="s">
        <v>1394</v>
      </c>
      <c r="B1385" s="15" t="s">
        <v>6811</v>
      </c>
      <c r="C1385" s="15" t="s">
        <v>4402</v>
      </c>
      <c r="D1385" s="15" t="s">
        <v>3650</v>
      </c>
      <c r="E1385" s="16" t="s">
        <v>6812</v>
      </c>
    </row>
    <row r="1386" spans="1:5" x14ac:dyDescent="0.3">
      <c r="A1386" s="11" t="s">
        <v>1395</v>
      </c>
      <c r="B1386" s="12" t="s">
        <v>6813</v>
      </c>
      <c r="C1386" s="12" t="s">
        <v>4399</v>
      </c>
      <c r="D1386" s="12" t="s">
        <v>2667</v>
      </c>
      <c r="E1386" s="13" t="s">
        <v>6814</v>
      </c>
    </row>
    <row r="1387" spans="1:5" x14ac:dyDescent="0.3">
      <c r="A1387" s="14" t="s">
        <v>1396</v>
      </c>
      <c r="B1387" s="15" t="s">
        <v>6815</v>
      </c>
      <c r="C1387" s="15" t="s">
        <v>4402</v>
      </c>
      <c r="D1387" s="15" t="s">
        <v>3651</v>
      </c>
      <c r="E1387" s="16" t="s">
        <v>6816</v>
      </c>
    </row>
    <row r="1388" spans="1:5" x14ac:dyDescent="0.3">
      <c r="A1388" s="11" t="s">
        <v>1397</v>
      </c>
      <c r="B1388" s="12" t="s">
        <v>6817</v>
      </c>
      <c r="C1388" s="12" t="s">
        <v>4402</v>
      </c>
      <c r="D1388" s="12" t="s">
        <v>3315</v>
      </c>
      <c r="E1388" s="13" t="s">
        <v>6818</v>
      </c>
    </row>
    <row r="1389" spans="1:5" x14ac:dyDescent="0.3">
      <c r="A1389" s="14" t="s">
        <v>1398</v>
      </c>
      <c r="B1389" s="15" t="s">
        <v>6819</v>
      </c>
      <c r="C1389" s="15" t="s">
        <v>4399</v>
      </c>
      <c r="D1389" s="15" t="s">
        <v>3652</v>
      </c>
      <c r="E1389" s="16" t="s">
        <v>6820</v>
      </c>
    </row>
    <row r="1390" spans="1:5" x14ac:dyDescent="0.3">
      <c r="A1390" s="11" t="s">
        <v>1399</v>
      </c>
      <c r="B1390" s="12" t="s">
        <v>6821</v>
      </c>
      <c r="C1390" s="12" t="s">
        <v>4402</v>
      </c>
      <c r="D1390" s="12" t="s">
        <v>3653</v>
      </c>
      <c r="E1390" s="13" t="s">
        <v>4423</v>
      </c>
    </row>
    <row r="1391" spans="1:5" x14ac:dyDescent="0.3">
      <c r="A1391" s="14" t="s">
        <v>1400</v>
      </c>
      <c r="B1391" s="15" t="s">
        <v>6822</v>
      </c>
      <c r="C1391" s="15" t="s">
        <v>4402</v>
      </c>
      <c r="D1391" s="15" t="s">
        <v>3654</v>
      </c>
      <c r="E1391" s="16" t="s">
        <v>5263</v>
      </c>
    </row>
    <row r="1392" spans="1:5" x14ac:dyDescent="0.3">
      <c r="A1392" s="11" t="s">
        <v>1401</v>
      </c>
      <c r="B1392" s="12" t="s">
        <v>6823</v>
      </c>
      <c r="C1392" s="12" t="s">
        <v>4402</v>
      </c>
      <c r="D1392" s="12" t="s">
        <v>2393</v>
      </c>
      <c r="E1392" s="13" t="s">
        <v>6824</v>
      </c>
    </row>
    <row r="1393" spans="1:5" x14ac:dyDescent="0.3">
      <c r="A1393" s="14" t="s">
        <v>1402</v>
      </c>
      <c r="B1393" s="15" t="s">
        <v>6825</v>
      </c>
      <c r="C1393" s="15" t="s">
        <v>4402</v>
      </c>
      <c r="D1393" s="15" t="s">
        <v>3655</v>
      </c>
      <c r="E1393" s="16" t="s">
        <v>4697</v>
      </c>
    </row>
    <row r="1394" spans="1:5" x14ac:dyDescent="0.3">
      <c r="A1394" s="11" t="s">
        <v>1403</v>
      </c>
      <c r="B1394" s="12" t="s">
        <v>6826</v>
      </c>
      <c r="C1394" s="12" t="s">
        <v>4399</v>
      </c>
      <c r="D1394" s="12" t="s">
        <v>3656</v>
      </c>
      <c r="E1394" s="13" t="s">
        <v>6827</v>
      </c>
    </row>
    <row r="1395" spans="1:5" x14ac:dyDescent="0.3">
      <c r="A1395" s="14" t="s">
        <v>1404</v>
      </c>
      <c r="B1395" s="15" t="s">
        <v>6828</v>
      </c>
      <c r="C1395" s="15" t="s">
        <v>4399</v>
      </c>
      <c r="D1395" s="15" t="s">
        <v>3657</v>
      </c>
      <c r="E1395" s="16" t="s">
        <v>6829</v>
      </c>
    </row>
    <row r="1396" spans="1:5" x14ac:dyDescent="0.3">
      <c r="A1396" s="11" t="s">
        <v>1405</v>
      </c>
      <c r="B1396" s="12" t="s">
        <v>6830</v>
      </c>
      <c r="C1396" s="12" t="s">
        <v>4402</v>
      </c>
      <c r="D1396" s="12" t="s">
        <v>3658</v>
      </c>
      <c r="E1396" s="13" t="s">
        <v>4594</v>
      </c>
    </row>
    <row r="1397" spans="1:5" x14ac:dyDescent="0.3">
      <c r="A1397" s="14" t="s">
        <v>1406</v>
      </c>
      <c r="B1397" s="15" t="s">
        <v>6831</v>
      </c>
      <c r="C1397" s="15" t="s">
        <v>4402</v>
      </c>
      <c r="D1397" s="15" t="s">
        <v>3659</v>
      </c>
      <c r="E1397" s="16" t="s">
        <v>4594</v>
      </c>
    </row>
    <row r="1398" spans="1:5" x14ac:dyDescent="0.3">
      <c r="A1398" s="11" t="s">
        <v>1407</v>
      </c>
      <c r="B1398" s="12" t="s">
        <v>6832</v>
      </c>
      <c r="C1398" s="12" t="s">
        <v>4399</v>
      </c>
      <c r="D1398" s="12" t="s">
        <v>3660</v>
      </c>
      <c r="E1398" s="13" t="s">
        <v>6833</v>
      </c>
    </row>
    <row r="1399" spans="1:5" x14ac:dyDescent="0.3">
      <c r="A1399" s="14" t="s">
        <v>1408</v>
      </c>
      <c r="B1399" s="15" t="s">
        <v>6834</v>
      </c>
      <c r="C1399" s="15" t="s">
        <v>5300</v>
      </c>
      <c r="D1399" s="15" t="s">
        <v>3661</v>
      </c>
      <c r="E1399" s="16" t="s">
        <v>6835</v>
      </c>
    </row>
    <row r="1400" spans="1:5" x14ac:dyDescent="0.3">
      <c r="A1400" s="11" t="s">
        <v>1409</v>
      </c>
      <c r="B1400" s="12" t="s">
        <v>6836</v>
      </c>
      <c r="C1400" s="12" t="s">
        <v>4399</v>
      </c>
      <c r="D1400" s="12" t="s">
        <v>3662</v>
      </c>
      <c r="E1400" s="13" t="s">
        <v>4874</v>
      </c>
    </row>
    <row r="1401" spans="1:5" x14ac:dyDescent="0.3">
      <c r="A1401" s="14" t="s">
        <v>1410</v>
      </c>
      <c r="B1401" s="15" t="s">
        <v>6837</v>
      </c>
      <c r="C1401" s="15" t="s">
        <v>4399</v>
      </c>
      <c r="D1401" s="15" t="s">
        <v>3663</v>
      </c>
      <c r="E1401" s="16" t="s">
        <v>5723</v>
      </c>
    </row>
    <row r="1402" spans="1:5" x14ac:dyDescent="0.3">
      <c r="A1402" s="11" t="s">
        <v>1411</v>
      </c>
      <c r="B1402" s="12" t="s">
        <v>6838</v>
      </c>
      <c r="C1402" s="12" t="s">
        <v>4399</v>
      </c>
      <c r="D1402" s="12" t="s">
        <v>3491</v>
      </c>
      <c r="E1402" s="13" t="s">
        <v>6839</v>
      </c>
    </row>
    <row r="1403" spans="1:5" x14ac:dyDescent="0.3">
      <c r="A1403" s="14" t="s">
        <v>1412</v>
      </c>
      <c r="B1403" s="15" t="s">
        <v>6840</v>
      </c>
      <c r="C1403" s="15" t="s">
        <v>4399</v>
      </c>
      <c r="D1403" s="15" t="s">
        <v>3664</v>
      </c>
      <c r="E1403" s="16" t="s">
        <v>4512</v>
      </c>
    </row>
    <row r="1404" spans="1:5" x14ac:dyDescent="0.3">
      <c r="A1404" s="11" t="s">
        <v>1413</v>
      </c>
      <c r="B1404" s="12" t="s">
        <v>6841</v>
      </c>
      <c r="C1404" s="12" t="s">
        <v>4399</v>
      </c>
      <c r="D1404" s="12" t="s">
        <v>3665</v>
      </c>
      <c r="E1404" s="13" t="s">
        <v>5567</v>
      </c>
    </row>
    <row r="1405" spans="1:5" x14ac:dyDescent="0.3">
      <c r="A1405" s="14" t="s">
        <v>1414</v>
      </c>
      <c r="B1405" s="15" t="s">
        <v>6842</v>
      </c>
      <c r="C1405" s="15" t="s">
        <v>4399</v>
      </c>
      <c r="D1405" s="15" t="s">
        <v>3666</v>
      </c>
      <c r="E1405" s="16" t="s">
        <v>6843</v>
      </c>
    </row>
    <row r="1406" spans="1:5" x14ac:dyDescent="0.3">
      <c r="A1406" s="11" t="s">
        <v>1415</v>
      </c>
      <c r="B1406" s="12" t="s">
        <v>6844</v>
      </c>
      <c r="C1406" s="12" t="s">
        <v>4399</v>
      </c>
      <c r="D1406" s="12" t="s">
        <v>3667</v>
      </c>
      <c r="E1406" s="13" t="s">
        <v>6845</v>
      </c>
    </row>
    <row r="1407" spans="1:5" x14ac:dyDescent="0.3">
      <c r="A1407" s="14" t="s">
        <v>1416</v>
      </c>
      <c r="B1407" s="15" t="s">
        <v>6846</v>
      </c>
      <c r="C1407" s="15" t="s">
        <v>4402</v>
      </c>
      <c r="D1407" s="15" t="s">
        <v>3668</v>
      </c>
      <c r="E1407" s="16" t="s">
        <v>4451</v>
      </c>
    </row>
    <row r="1408" spans="1:5" x14ac:dyDescent="0.3">
      <c r="A1408" s="11" t="s">
        <v>1417</v>
      </c>
      <c r="B1408" s="12" t="s">
        <v>6847</v>
      </c>
      <c r="C1408" s="12" t="s">
        <v>4399</v>
      </c>
      <c r="D1408" s="12" t="s">
        <v>3669</v>
      </c>
      <c r="E1408" s="13" t="s">
        <v>5723</v>
      </c>
    </row>
    <row r="1409" spans="1:5" x14ac:dyDescent="0.3">
      <c r="A1409" s="14" t="s">
        <v>1418</v>
      </c>
      <c r="B1409" s="15" t="s">
        <v>6848</v>
      </c>
      <c r="C1409" s="15" t="s">
        <v>4402</v>
      </c>
      <c r="D1409" s="15" t="s">
        <v>3670</v>
      </c>
      <c r="E1409" s="16" t="s">
        <v>4487</v>
      </c>
    </row>
    <row r="1410" spans="1:5" x14ac:dyDescent="0.3">
      <c r="A1410" s="11" t="s">
        <v>1419</v>
      </c>
      <c r="B1410" s="12" t="s">
        <v>6849</v>
      </c>
      <c r="C1410" s="12" t="s">
        <v>4402</v>
      </c>
      <c r="D1410" s="12" t="s">
        <v>3671</v>
      </c>
      <c r="E1410" s="13" t="s">
        <v>4403</v>
      </c>
    </row>
    <row r="1411" spans="1:5" x14ac:dyDescent="0.3">
      <c r="A1411" s="14" t="s">
        <v>1420</v>
      </c>
      <c r="B1411" s="15" t="s">
        <v>6850</v>
      </c>
      <c r="C1411" s="15" t="s">
        <v>4402</v>
      </c>
      <c r="D1411" s="15" t="s">
        <v>3672</v>
      </c>
      <c r="E1411" s="16" t="s">
        <v>6851</v>
      </c>
    </row>
    <row r="1412" spans="1:5" x14ac:dyDescent="0.3">
      <c r="A1412" s="11" t="s">
        <v>1421</v>
      </c>
      <c r="B1412" s="12" t="s">
        <v>6852</v>
      </c>
      <c r="C1412" s="12" t="s">
        <v>4399</v>
      </c>
      <c r="D1412" s="12" t="s">
        <v>3412</v>
      </c>
      <c r="E1412" s="13" t="s">
        <v>6853</v>
      </c>
    </row>
    <row r="1413" spans="1:5" x14ac:dyDescent="0.3">
      <c r="A1413" s="14" t="s">
        <v>1422</v>
      </c>
      <c r="B1413" s="15" t="s">
        <v>6854</v>
      </c>
      <c r="C1413" s="15" t="s">
        <v>4399</v>
      </c>
      <c r="D1413" s="15" t="s">
        <v>3673</v>
      </c>
      <c r="E1413" s="16" t="s">
        <v>6791</v>
      </c>
    </row>
    <row r="1414" spans="1:5" x14ac:dyDescent="0.3">
      <c r="A1414" s="11" t="s">
        <v>1423</v>
      </c>
      <c r="B1414" s="12" t="s">
        <v>6855</v>
      </c>
      <c r="C1414" s="12" t="s">
        <v>4399</v>
      </c>
      <c r="D1414" s="12" t="s">
        <v>3516</v>
      </c>
      <c r="E1414" s="13" t="s">
        <v>6856</v>
      </c>
    </row>
    <row r="1415" spans="1:5" x14ac:dyDescent="0.3">
      <c r="A1415" s="14" t="s">
        <v>1424</v>
      </c>
      <c r="B1415" s="15" t="s">
        <v>6857</v>
      </c>
      <c r="C1415" s="15" t="s">
        <v>4402</v>
      </c>
      <c r="D1415" s="15" t="s">
        <v>3674</v>
      </c>
      <c r="E1415" s="16" t="s">
        <v>4701</v>
      </c>
    </row>
    <row r="1416" spans="1:5" x14ac:dyDescent="0.3">
      <c r="A1416" s="11" t="s">
        <v>1425</v>
      </c>
      <c r="B1416" s="12" t="s">
        <v>6858</v>
      </c>
      <c r="C1416" s="12" t="s">
        <v>4402</v>
      </c>
      <c r="D1416" s="12" t="s">
        <v>3675</v>
      </c>
      <c r="E1416" s="13" t="s">
        <v>6859</v>
      </c>
    </row>
    <row r="1417" spans="1:5" x14ac:dyDescent="0.3">
      <c r="A1417" s="14" t="s">
        <v>1426</v>
      </c>
      <c r="B1417" s="15" t="s">
        <v>6860</v>
      </c>
      <c r="C1417" s="15" t="s">
        <v>4402</v>
      </c>
      <c r="D1417" s="15" t="s">
        <v>3676</v>
      </c>
      <c r="E1417" s="16" t="s">
        <v>4563</v>
      </c>
    </row>
    <row r="1418" spans="1:5" x14ac:dyDescent="0.3">
      <c r="A1418" s="11" t="s">
        <v>1427</v>
      </c>
      <c r="B1418" s="12" t="s">
        <v>6861</v>
      </c>
      <c r="C1418" s="12" t="s">
        <v>4399</v>
      </c>
      <c r="D1418" s="12" t="s">
        <v>3677</v>
      </c>
      <c r="E1418" s="13" t="s">
        <v>6862</v>
      </c>
    </row>
    <row r="1419" spans="1:5" x14ac:dyDescent="0.3">
      <c r="A1419" s="14" t="s">
        <v>1428</v>
      </c>
      <c r="B1419" s="15" t="s">
        <v>6863</v>
      </c>
      <c r="C1419" s="15" t="s">
        <v>5300</v>
      </c>
      <c r="D1419" s="15" t="s">
        <v>3678</v>
      </c>
      <c r="E1419" s="16" t="s">
        <v>4610</v>
      </c>
    </row>
    <row r="1420" spans="1:5" x14ac:dyDescent="0.3">
      <c r="A1420" s="11" t="s">
        <v>1429</v>
      </c>
      <c r="B1420" s="12" t="s">
        <v>6864</v>
      </c>
      <c r="C1420" s="12" t="s">
        <v>4402</v>
      </c>
      <c r="D1420" s="12" t="s">
        <v>3679</v>
      </c>
      <c r="E1420" s="13" t="s">
        <v>4918</v>
      </c>
    </row>
    <row r="1421" spans="1:5" x14ac:dyDescent="0.3">
      <c r="A1421" s="14" t="s">
        <v>1430</v>
      </c>
      <c r="B1421" s="15" t="s">
        <v>6865</v>
      </c>
      <c r="C1421" s="15" t="s">
        <v>4402</v>
      </c>
      <c r="D1421" s="15" t="s">
        <v>3680</v>
      </c>
      <c r="E1421" s="16" t="s">
        <v>6866</v>
      </c>
    </row>
    <row r="1422" spans="1:5" x14ac:dyDescent="0.3">
      <c r="A1422" s="11" t="s">
        <v>1431</v>
      </c>
      <c r="B1422" s="12" t="s">
        <v>6867</v>
      </c>
      <c r="C1422" s="12" t="s">
        <v>4399</v>
      </c>
      <c r="D1422" s="12" t="s">
        <v>3681</v>
      </c>
      <c r="E1422" s="13" t="s">
        <v>6868</v>
      </c>
    </row>
    <row r="1423" spans="1:5" x14ac:dyDescent="0.3">
      <c r="A1423" s="14" t="s">
        <v>1432</v>
      </c>
      <c r="B1423" s="15" t="s">
        <v>6869</v>
      </c>
      <c r="C1423" s="15" t="s">
        <v>4402</v>
      </c>
      <c r="D1423" s="15" t="s">
        <v>3682</v>
      </c>
      <c r="E1423" s="16" t="s">
        <v>6870</v>
      </c>
    </row>
    <row r="1424" spans="1:5" x14ac:dyDescent="0.3">
      <c r="A1424" s="11" t="s">
        <v>1433</v>
      </c>
      <c r="B1424" s="12" t="s">
        <v>6871</v>
      </c>
      <c r="C1424" s="12" t="s">
        <v>4402</v>
      </c>
      <c r="D1424" s="12" t="s">
        <v>3683</v>
      </c>
      <c r="E1424" s="13" t="s">
        <v>6872</v>
      </c>
    </row>
    <row r="1425" spans="1:5" x14ac:dyDescent="0.3">
      <c r="A1425" s="14" t="s">
        <v>1434</v>
      </c>
      <c r="B1425" s="15" t="s">
        <v>6873</v>
      </c>
      <c r="C1425" s="15" t="s">
        <v>4399</v>
      </c>
      <c r="D1425" s="15" t="s">
        <v>3684</v>
      </c>
      <c r="E1425" s="16" t="s">
        <v>6874</v>
      </c>
    </row>
    <row r="1426" spans="1:5" x14ac:dyDescent="0.3">
      <c r="A1426" s="11" t="s">
        <v>1435</v>
      </c>
      <c r="B1426" s="12" t="s">
        <v>6875</v>
      </c>
      <c r="C1426" s="12" t="s">
        <v>4402</v>
      </c>
      <c r="D1426" s="12" t="s">
        <v>3685</v>
      </c>
      <c r="E1426" s="13" t="s">
        <v>6876</v>
      </c>
    </row>
    <row r="1427" spans="1:5" x14ac:dyDescent="0.3">
      <c r="A1427" s="14" t="s">
        <v>1436</v>
      </c>
      <c r="B1427" s="15" t="s">
        <v>6877</v>
      </c>
      <c r="C1427" s="15" t="s">
        <v>4402</v>
      </c>
      <c r="D1427" s="15" t="s">
        <v>3686</v>
      </c>
      <c r="E1427" s="16" t="s">
        <v>4413</v>
      </c>
    </row>
    <row r="1428" spans="1:5" x14ac:dyDescent="0.3">
      <c r="A1428" s="11" t="s">
        <v>1437</v>
      </c>
      <c r="B1428" s="12" t="s">
        <v>6878</v>
      </c>
      <c r="C1428" s="12" t="s">
        <v>4399</v>
      </c>
      <c r="D1428" s="12" t="s">
        <v>2679</v>
      </c>
      <c r="E1428" s="13" t="s">
        <v>6879</v>
      </c>
    </row>
    <row r="1429" spans="1:5" x14ac:dyDescent="0.3">
      <c r="A1429" s="14" t="s">
        <v>1438</v>
      </c>
      <c r="B1429" s="15" t="s">
        <v>6880</v>
      </c>
      <c r="C1429" s="15" t="s">
        <v>4399</v>
      </c>
      <c r="D1429" s="15" t="s">
        <v>3687</v>
      </c>
      <c r="E1429" s="16" t="s">
        <v>6881</v>
      </c>
    </row>
    <row r="1430" spans="1:5" x14ac:dyDescent="0.3">
      <c r="A1430" s="11" t="s">
        <v>1439</v>
      </c>
      <c r="B1430" s="12" t="s">
        <v>6882</v>
      </c>
      <c r="C1430" s="12" t="s">
        <v>4399</v>
      </c>
      <c r="D1430" s="12" t="s">
        <v>2456</v>
      </c>
      <c r="E1430" s="13" t="s">
        <v>5255</v>
      </c>
    </row>
    <row r="1431" spans="1:5" x14ac:dyDescent="0.3">
      <c r="A1431" s="14" t="s">
        <v>1440</v>
      </c>
      <c r="B1431" s="15" t="s">
        <v>6883</v>
      </c>
      <c r="C1431" s="15" t="s">
        <v>4402</v>
      </c>
      <c r="D1431" s="15" t="s">
        <v>3688</v>
      </c>
      <c r="E1431" s="16" t="s">
        <v>6884</v>
      </c>
    </row>
    <row r="1432" spans="1:5" x14ac:dyDescent="0.3">
      <c r="A1432" s="11" t="s">
        <v>1441</v>
      </c>
      <c r="B1432" s="12" t="s">
        <v>6885</v>
      </c>
      <c r="C1432" s="12" t="s">
        <v>5300</v>
      </c>
      <c r="D1432" s="12" t="s">
        <v>3689</v>
      </c>
      <c r="E1432" s="13" t="s">
        <v>6886</v>
      </c>
    </row>
    <row r="1433" spans="1:5" x14ac:dyDescent="0.3">
      <c r="A1433" s="14" t="s">
        <v>1442</v>
      </c>
      <c r="B1433" s="15" t="s">
        <v>6887</v>
      </c>
      <c r="C1433" s="15" t="s">
        <v>4399</v>
      </c>
      <c r="D1433" s="15" t="s">
        <v>3690</v>
      </c>
      <c r="E1433" s="16" t="s">
        <v>4445</v>
      </c>
    </row>
    <row r="1434" spans="1:5" x14ac:dyDescent="0.3">
      <c r="A1434" s="11" t="s">
        <v>1443</v>
      </c>
      <c r="B1434" s="12" t="s">
        <v>6888</v>
      </c>
      <c r="C1434" s="12" t="s">
        <v>4399</v>
      </c>
      <c r="D1434" s="12" t="s">
        <v>3691</v>
      </c>
      <c r="E1434" s="13" t="s">
        <v>6889</v>
      </c>
    </row>
    <row r="1435" spans="1:5" x14ac:dyDescent="0.3">
      <c r="A1435" s="14" t="s">
        <v>1444</v>
      </c>
      <c r="B1435" s="15" t="s">
        <v>6890</v>
      </c>
      <c r="C1435" s="15" t="s">
        <v>4399</v>
      </c>
      <c r="D1435" s="15" t="s">
        <v>3692</v>
      </c>
      <c r="E1435" s="16" t="s">
        <v>5046</v>
      </c>
    </row>
    <row r="1436" spans="1:5" x14ac:dyDescent="0.3">
      <c r="A1436" s="11" t="s">
        <v>1445</v>
      </c>
      <c r="B1436" s="12" t="s">
        <v>6891</v>
      </c>
      <c r="C1436" s="12" t="s">
        <v>4399</v>
      </c>
      <c r="D1436" s="12" t="s">
        <v>2691</v>
      </c>
      <c r="E1436" s="13" t="s">
        <v>6892</v>
      </c>
    </row>
    <row r="1437" spans="1:5" x14ac:dyDescent="0.3">
      <c r="A1437" s="14" t="s">
        <v>1446</v>
      </c>
      <c r="B1437" s="15" t="s">
        <v>6893</v>
      </c>
      <c r="C1437" s="15" t="s">
        <v>4402</v>
      </c>
      <c r="D1437" s="15" t="s">
        <v>3693</v>
      </c>
      <c r="E1437" s="16" t="s">
        <v>6894</v>
      </c>
    </row>
    <row r="1438" spans="1:5" x14ac:dyDescent="0.3">
      <c r="A1438" s="11" t="s">
        <v>1447</v>
      </c>
      <c r="B1438" s="12" t="s">
        <v>6895</v>
      </c>
      <c r="C1438" s="12" t="s">
        <v>4399</v>
      </c>
      <c r="D1438" s="12" t="s">
        <v>3694</v>
      </c>
      <c r="E1438" s="13" t="s">
        <v>6007</v>
      </c>
    </row>
    <row r="1439" spans="1:5" x14ac:dyDescent="0.3">
      <c r="A1439" s="14" t="s">
        <v>1448</v>
      </c>
      <c r="B1439" s="15" t="s">
        <v>6896</v>
      </c>
      <c r="C1439" s="15" t="s">
        <v>4399</v>
      </c>
      <c r="D1439" s="15" t="s">
        <v>3695</v>
      </c>
      <c r="E1439" s="16" t="s">
        <v>4963</v>
      </c>
    </row>
    <row r="1440" spans="1:5" x14ac:dyDescent="0.3">
      <c r="A1440" s="11" t="s">
        <v>1449</v>
      </c>
      <c r="B1440" s="12" t="s">
        <v>6897</v>
      </c>
      <c r="C1440" s="12" t="s">
        <v>4399</v>
      </c>
      <c r="D1440" s="12" t="s">
        <v>3696</v>
      </c>
      <c r="E1440" s="13" t="s">
        <v>5787</v>
      </c>
    </row>
    <row r="1441" spans="1:5" x14ac:dyDescent="0.3">
      <c r="A1441" s="14" t="s">
        <v>1450</v>
      </c>
      <c r="B1441" s="15" t="s">
        <v>6898</v>
      </c>
      <c r="C1441" s="15" t="s">
        <v>4399</v>
      </c>
      <c r="D1441" s="15" t="s">
        <v>3697</v>
      </c>
      <c r="E1441" s="16" t="s">
        <v>6899</v>
      </c>
    </row>
    <row r="1442" spans="1:5" x14ac:dyDescent="0.3">
      <c r="A1442" s="11" t="s">
        <v>1451</v>
      </c>
      <c r="B1442" s="12" t="s">
        <v>6900</v>
      </c>
      <c r="C1442" s="12" t="s">
        <v>4399</v>
      </c>
      <c r="D1442" s="12" t="s">
        <v>2535</v>
      </c>
      <c r="E1442" s="13" t="s">
        <v>6901</v>
      </c>
    </row>
    <row r="1443" spans="1:5" x14ac:dyDescent="0.3">
      <c r="A1443" s="14" t="s">
        <v>1452</v>
      </c>
      <c r="B1443" s="15" t="s">
        <v>6902</v>
      </c>
      <c r="C1443" s="15" t="s">
        <v>4402</v>
      </c>
      <c r="D1443" s="15" t="s">
        <v>3698</v>
      </c>
      <c r="E1443" s="16" t="s">
        <v>4563</v>
      </c>
    </row>
    <row r="1444" spans="1:5" x14ac:dyDescent="0.3">
      <c r="A1444" s="11" t="s">
        <v>1453</v>
      </c>
      <c r="B1444" s="12" t="s">
        <v>6903</v>
      </c>
      <c r="C1444" s="12" t="s">
        <v>4399</v>
      </c>
      <c r="D1444" s="12" t="s">
        <v>3699</v>
      </c>
      <c r="E1444" s="13" t="s">
        <v>5309</v>
      </c>
    </row>
    <row r="1445" spans="1:5" x14ac:dyDescent="0.3">
      <c r="A1445" s="14" t="s">
        <v>1454</v>
      </c>
      <c r="B1445" s="15" t="s">
        <v>6904</v>
      </c>
      <c r="C1445" s="15" t="s">
        <v>4399</v>
      </c>
      <c r="D1445" s="15" t="s">
        <v>2398</v>
      </c>
      <c r="E1445" s="16" t="s">
        <v>6905</v>
      </c>
    </row>
    <row r="1446" spans="1:5" x14ac:dyDescent="0.3">
      <c r="A1446" s="11" t="s">
        <v>1455</v>
      </c>
      <c r="B1446" s="12" t="s">
        <v>6906</v>
      </c>
      <c r="C1446" s="12" t="s">
        <v>4402</v>
      </c>
      <c r="D1446" s="12" t="s">
        <v>3700</v>
      </c>
      <c r="E1446" s="13" t="s">
        <v>6907</v>
      </c>
    </row>
    <row r="1447" spans="1:5" x14ac:dyDescent="0.3">
      <c r="A1447" s="14" t="s">
        <v>1456</v>
      </c>
      <c r="B1447" s="15" t="s">
        <v>6908</v>
      </c>
      <c r="C1447" s="15" t="s">
        <v>4399</v>
      </c>
      <c r="D1447" s="15" t="s">
        <v>2459</v>
      </c>
      <c r="E1447" s="16" t="s">
        <v>4802</v>
      </c>
    </row>
    <row r="1448" spans="1:5" x14ac:dyDescent="0.3">
      <c r="A1448" s="11" t="s">
        <v>1457</v>
      </c>
      <c r="B1448" s="12" t="s">
        <v>6909</v>
      </c>
      <c r="C1448" s="12" t="s">
        <v>4399</v>
      </c>
      <c r="D1448" s="12" t="s">
        <v>3701</v>
      </c>
      <c r="E1448" s="13" t="s">
        <v>5923</v>
      </c>
    </row>
    <row r="1449" spans="1:5" x14ac:dyDescent="0.3">
      <c r="A1449" s="14" t="s">
        <v>1458</v>
      </c>
      <c r="B1449" s="15" t="s">
        <v>6910</v>
      </c>
      <c r="C1449" s="15" t="s">
        <v>4399</v>
      </c>
      <c r="D1449" s="15" t="s">
        <v>3702</v>
      </c>
      <c r="E1449" s="16" t="s">
        <v>6911</v>
      </c>
    </row>
    <row r="1450" spans="1:5" x14ac:dyDescent="0.3">
      <c r="A1450" s="11" t="s">
        <v>1459</v>
      </c>
      <c r="B1450" s="12" t="s">
        <v>6912</v>
      </c>
      <c r="C1450" s="12" t="s">
        <v>4399</v>
      </c>
      <c r="D1450" s="12" t="s">
        <v>3703</v>
      </c>
      <c r="E1450" s="13" t="s">
        <v>6913</v>
      </c>
    </row>
    <row r="1451" spans="1:5" x14ac:dyDescent="0.3">
      <c r="A1451" s="14" t="s">
        <v>1460</v>
      </c>
      <c r="B1451" s="15" t="s">
        <v>6914</v>
      </c>
      <c r="C1451" s="15" t="s">
        <v>4399</v>
      </c>
      <c r="D1451" s="15" t="s">
        <v>3704</v>
      </c>
      <c r="E1451" s="16" t="s">
        <v>6915</v>
      </c>
    </row>
    <row r="1452" spans="1:5" x14ac:dyDescent="0.3">
      <c r="A1452" s="11" t="s">
        <v>1461</v>
      </c>
      <c r="B1452" s="12" t="s">
        <v>6916</v>
      </c>
      <c r="C1452" s="12" t="s">
        <v>4402</v>
      </c>
      <c r="D1452" s="12" t="s">
        <v>3705</v>
      </c>
      <c r="E1452" s="13" t="s">
        <v>6917</v>
      </c>
    </row>
    <row r="1453" spans="1:5" x14ac:dyDescent="0.3">
      <c r="A1453" s="14" t="s">
        <v>1462</v>
      </c>
      <c r="B1453" s="15" t="s">
        <v>6918</v>
      </c>
      <c r="C1453" s="15" t="s">
        <v>4402</v>
      </c>
      <c r="D1453" s="15" t="s">
        <v>3706</v>
      </c>
      <c r="E1453" s="16" t="s">
        <v>4451</v>
      </c>
    </row>
    <row r="1454" spans="1:5" x14ac:dyDescent="0.3">
      <c r="A1454" s="11" t="s">
        <v>1463</v>
      </c>
      <c r="B1454" s="12" t="s">
        <v>6919</v>
      </c>
      <c r="C1454" s="12" t="s">
        <v>4402</v>
      </c>
      <c r="D1454" s="12" t="s">
        <v>3707</v>
      </c>
      <c r="E1454" s="13" t="s">
        <v>5796</v>
      </c>
    </row>
    <row r="1455" spans="1:5" x14ac:dyDescent="0.3">
      <c r="A1455" s="14" t="s">
        <v>1464</v>
      </c>
      <c r="B1455" s="15" t="s">
        <v>6920</v>
      </c>
      <c r="C1455" s="15" t="s">
        <v>4402</v>
      </c>
      <c r="D1455" s="15" t="s">
        <v>3708</v>
      </c>
      <c r="E1455" s="16" t="s">
        <v>6921</v>
      </c>
    </row>
    <row r="1456" spans="1:5" x14ac:dyDescent="0.3">
      <c r="A1456" s="11" t="s">
        <v>1465</v>
      </c>
      <c r="B1456" s="12" t="s">
        <v>6922</v>
      </c>
      <c r="C1456" s="12" t="s">
        <v>4402</v>
      </c>
      <c r="D1456" s="12" t="s">
        <v>3709</v>
      </c>
      <c r="E1456" s="13" t="s">
        <v>6923</v>
      </c>
    </row>
    <row r="1457" spans="1:5" x14ac:dyDescent="0.3">
      <c r="A1457" s="14" t="s">
        <v>1466</v>
      </c>
      <c r="B1457" s="15" t="s">
        <v>6924</v>
      </c>
      <c r="C1457" s="15" t="s">
        <v>4402</v>
      </c>
      <c r="D1457" s="15" t="s">
        <v>2735</v>
      </c>
      <c r="E1457" s="16" t="s">
        <v>6925</v>
      </c>
    </row>
    <row r="1458" spans="1:5" x14ac:dyDescent="0.3">
      <c r="A1458" s="11" t="s">
        <v>1467</v>
      </c>
      <c r="B1458" s="12" t="s">
        <v>6926</v>
      </c>
      <c r="C1458" s="12" t="s">
        <v>4399</v>
      </c>
      <c r="D1458" s="12" t="s">
        <v>3710</v>
      </c>
      <c r="E1458" s="13" t="s">
        <v>6927</v>
      </c>
    </row>
    <row r="1459" spans="1:5" x14ac:dyDescent="0.3">
      <c r="A1459" s="14" t="s">
        <v>1468</v>
      </c>
      <c r="B1459" s="15" t="s">
        <v>6928</v>
      </c>
      <c r="C1459" s="15" t="s">
        <v>4399</v>
      </c>
      <c r="D1459" s="15" t="s">
        <v>3711</v>
      </c>
      <c r="E1459" s="16" t="s">
        <v>4874</v>
      </c>
    </row>
    <row r="1460" spans="1:5" x14ac:dyDescent="0.3">
      <c r="A1460" s="11" t="s">
        <v>1469</v>
      </c>
      <c r="B1460" s="12" t="s">
        <v>6929</v>
      </c>
      <c r="C1460" s="12" t="s">
        <v>4402</v>
      </c>
      <c r="D1460" s="12" t="s">
        <v>3712</v>
      </c>
      <c r="E1460" s="13" t="s">
        <v>6930</v>
      </c>
    </row>
    <row r="1461" spans="1:5" x14ac:dyDescent="0.3">
      <c r="A1461" s="14" t="s">
        <v>1470</v>
      </c>
      <c r="B1461" s="15" t="s">
        <v>6931</v>
      </c>
      <c r="C1461" s="15" t="s">
        <v>4402</v>
      </c>
      <c r="D1461" s="15" t="s">
        <v>3141</v>
      </c>
      <c r="E1461" s="16" t="s">
        <v>6932</v>
      </c>
    </row>
    <row r="1462" spans="1:5" x14ac:dyDescent="0.3">
      <c r="A1462" s="11" t="s">
        <v>1471</v>
      </c>
      <c r="B1462" s="12" t="s">
        <v>6933</v>
      </c>
      <c r="C1462" s="12" t="s">
        <v>4399</v>
      </c>
      <c r="D1462" s="12" t="s">
        <v>2676</v>
      </c>
      <c r="E1462" s="13" t="s">
        <v>5372</v>
      </c>
    </row>
    <row r="1463" spans="1:5" x14ac:dyDescent="0.3">
      <c r="A1463" s="14" t="s">
        <v>1472</v>
      </c>
      <c r="B1463" s="15" t="s">
        <v>6934</v>
      </c>
      <c r="C1463" s="15" t="s">
        <v>4399</v>
      </c>
      <c r="D1463" s="15" t="s">
        <v>2615</v>
      </c>
      <c r="E1463" s="16" t="s">
        <v>6935</v>
      </c>
    </row>
    <row r="1464" spans="1:5" x14ac:dyDescent="0.3">
      <c r="A1464" s="11" t="s">
        <v>1473</v>
      </c>
      <c r="B1464" s="12" t="s">
        <v>6936</v>
      </c>
      <c r="C1464" s="12" t="s">
        <v>4402</v>
      </c>
      <c r="D1464" s="12" t="s">
        <v>3713</v>
      </c>
      <c r="E1464" s="13" t="s">
        <v>4886</v>
      </c>
    </row>
    <row r="1465" spans="1:5" x14ac:dyDescent="0.3">
      <c r="A1465" s="14" t="s">
        <v>1474</v>
      </c>
      <c r="B1465" s="15" t="s">
        <v>6937</v>
      </c>
      <c r="C1465" s="15" t="s">
        <v>4402</v>
      </c>
      <c r="D1465" s="15" t="s">
        <v>3714</v>
      </c>
      <c r="E1465" s="16" t="s">
        <v>6938</v>
      </c>
    </row>
    <row r="1466" spans="1:5" x14ac:dyDescent="0.3">
      <c r="A1466" s="11" t="s">
        <v>1475</v>
      </c>
      <c r="B1466" s="12" t="s">
        <v>6939</v>
      </c>
      <c r="C1466" s="12" t="s">
        <v>4399</v>
      </c>
      <c r="D1466" s="12" t="s">
        <v>2657</v>
      </c>
      <c r="E1466" s="13" t="s">
        <v>6940</v>
      </c>
    </row>
    <row r="1467" spans="1:5" x14ac:dyDescent="0.3">
      <c r="A1467" s="14" t="s">
        <v>1476</v>
      </c>
      <c r="B1467" s="15" t="s">
        <v>6941</v>
      </c>
      <c r="C1467" s="15" t="s">
        <v>4402</v>
      </c>
      <c r="D1467" s="15" t="s">
        <v>2393</v>
      </c>
      <c r="E1467" s="16" t="s">
        <v>6942</v>
      </c>
    </row>
    <row r="1468" spans="1:5" x14ac:dyDescent="0.3">
      <c r="A1468" s="11" t="s">
        <v>1477</v>
      </c>
      <c r="B1468" s="12" t="s">
        <v>6943</v>
      </c>
      <c r="C1468" s="12" t="s">
        <v>4402</v>
      </c>
      <c r="D1468" s="12" t="s">
        <v>3715</v>
      </c>
      <c r="E1468" s="13" t="s">
        <v>6944</v>
      </c>
    </row>
    <row r="1469" spans="1:5" x14ac:dyDescent="0.3">
      <c r="A1469" s="14" t="s">
        <v>1478</v>
      </c>
      <c r="B1469" s="15" t="s">
        <v>6945</v>
      </c>
      <c r="C1469" s="15" t="s">
        <v>4402</v>
      </c>
      <c r="D1469" s="15" t="s">
        <v>3716</v>
      </c>
      <c r="E1469" s="16" t="s">
        <v>6946</v>
      </c>
    </row>
    <row r="1470" spans="1:5" x14ac:dyDescent="0.3">
      <c r="A1470" s="11" t="s">
        <v>1479</v>
      </c>
      <c r="B1470" s="12" t="s">
        <v>6947</v>
      </c>
      <c r="C1470" s="12" t="s">
        <v>4402</v>
      </c>
      <c r="D1470" s="12" t="s">
        <v>3717</v>
      </c>
      <c r="E1470" s="13" t="s">
        <v>4839</v>
      </c>
    </row>
    <row r="1471" spans="1:5" x14ac:dyDescent="0.3">
      <c r="A1471" s="14" t="s">
        <v>1480</v>
      </c>
      <c r="B1471" s="15" t="s">
        <v>6948</v>
      </c>
      <c r="C1471" s="15" t="s">
        <v>4399</v>
      </c>
      <c r="D1471" s="15" t="s">
        <v>3718</v>
      </c>
      <c r="E1471" s="16" t="s">
        <v>6949</v>
      </c>
    </row>
    <row r="1472" spans="1:5" x14ac:dyDescent="0.3">
      <c r="A1472" s="11" t="s">
        <v>1481</v>
      </c>
      <c r="B1472" s="12" t="s">
        <v>6950</v>
      </c>
      <c r="C1472" s="12" t="s">
        <v>4402</v>
      </c>
      <c r="D1472" s="12" t="s">
        <v>3719</v>
      </c>
      <c r="E1472" s="13" t="s">
        <v>6951</v>
      </c>
    </row>
    <row r="1473" spans="1:5" x14ac:dyDescent="0.3">
      <c r="A1473" s="14" t="s">
        <v>1482</v>
      </c>
      <c r="B1473" s="15" t="s">
        <v>6952</v>
      </c>
      <c r="C1473" s="15" t="s">
        <v>4399</v>
      </c>
      <c r="D1473" s="15" t="s">
        <v>3720</v>
      </c>
      <c r="E1473" s="16" t="s">
        <v>5149</v>
      </c>
    </row>
    <row r="1474" spans="1:5" x14ac:dyDescent="0.3">
      <c r="A1474" s="11" t="s">
        <v>1483</v>
      </c>
      <c r="B1474" s="12" t="s">
        <v>6953</v>
      </c>
      <c r="C1474" s="12" t="s">
        <v>4402</v>
      </c>
      <c r="D1474" s="12" t="s">
        <v>3721</v>
      </c>
      <c r="E1474" s="13" t="s">
        <v>5706</v>
      </c>
    </row>
    <row r="1475" spans="1:5" x14ac:dyDescent="0.3">
      <c r="A1475" s="14" t="s">
        <v>1484</v>
      </c>
      <c r="B1475" s="15" t="s">
        <v>6954</v>
      </c>
      <c r="C1475" s="15" t="s">
        <v>4402</v>
      </c>
      <c r="D1475" s="15" t="s">
        <v>3722</v>
      </c>
      <c r="E1475" s="16" t="s">
        <v>6955</v>
      </c>
    </row>
    <row r="1476" spans="1:5" x14ac:dyDescent="0.3">
      <c r="A1476" s="11" t="s">
        <v>1485</v>
      </c>
      <c r="B1476" s="12" t="s">
        <v>6956</v>
      </c>
      <c r="C1476" s="12" t="s">
        <v>4399</v>
      </c>
      <c r="D1476" s="12" t="s">
        <v>3723</v>
      </c>
      <c r="E1476" s="13" t="s">
        <v>6957</v>
      </c>
    </row>
    <row r="1477" spans="1:5" x14ac:dyDescent="0.3">
      <c r="A1477" s="14" t="s">
        <v>1486</v>
      </c>
      <c r="B1477" s="15" t="s">
        <v>6958</v>
      </c>
      <c r="C1477" s="15" t="s">
        <v>4402</v>
      </c>
      <c r="D1477" s="15" t="s">
        <v>3724</v>
      </c>
      <c r="E1477" s="16" t="s">
        <v>6959</v>
      </c>
    </row>
    <row r="1478" spans="1:5" x14ac:dyDescent="0.3">
      <c r="A1478" s="11" t="s">
        <v>1487</v>
      </c>
      <c r="B1478" s="12" t="s">
        <v>6960</v>
      </c>
      <c r="C1478" s="12" t="s">
        <v>4399</v>
      </c>
      <c r="D1478" s="12" t="s">
        <v>3725</v>
      </c>
      <c r="E1478" s="13" t="s">
        <v>6668</v>
      </c>
    </row>
    <row r="1479" spans="1:5" x14ac:dyDescent="0.3">
      <c r="A1479" s="14" t="s">
        <v>1488</v>
      </c>
      <c r="B1479" s="15" t="s">
        <v>6961</v>
      </c>
      <c r="C1479" s="15" t="s">
        <v>4402</v>
      </c>
      <c r="D1479" s="15" t="s">
        <v>3726</v>
      </c>
      <c r="E1479" s="16" t="s">
        <v>6962</v>
      </c>
    </row>
    <row r="1480" spans="1:5" x14ac:dyDescent="0.3">
      <c r="A1480" s="11" t="s">
        <v>1489</v>
      </c>
      <c r="B1480" s="12" t="s">
        <v>6963</v>
      </c>
      <c r="C1480" s="12" t="s">
        <v>4402</v>
      </c>
      <c r="D1480" s="12" t="s">
        <v>3727</v>
      </c>
      <c r="E1480" s="13" t="s">
        <v>6964</v>
      </c>
    </row>
    <row r="1481" spans="1:5" x14ac:dyDescent="0.3">
      <c r="A1481" s="14" t="s">
        <v>1490</v>
      </c>
      <c r="B1481" s="15" t="s">
        <v>6965</v>
      </c>
      <c r="C1481" s="15" t="s">
        <v>4399</v>
      </c>
      <c r="D1481" s="15" t="s">
        <v>3728</v>
      </c>
      <c r="E1481" s="16" t="s">
        <v>6966</v>
      </c>
    </row>
    <row r="1482" spans="1:5" x14ac:dyDescent="0.3">
      <c r="A1482" s="11" t="s">
        <v>1491</v>
      </c>
      <c r="B1482" s="12" t="s">
        <v>6967</v>
      </c>
      <c r="C1482" s="12" t="s">
        <v>4402</v>
      </c>
      <c r="D1482" s="12" t="s">
        <v>3729</v>
      </c>
      <c r="E1482" s="13" t="s">
        <v>4923</v>
      </c>
    </row>
    <row r="1483" spans="1:5" x14ac:dyDescent="0.3">
      <c r="A1483" s="14" t="s">
        <v>1492</v>
      </c>
      <c r="B1483" s="15" t="s">
        <v>6968</v>
      </c>
      <c r="C1483" s="15" t="s">
        <v>4399</v>
      </c>
      <c r="D1483" s="15" t="s">
        <v>3622</v>
      </c>
      <c r="E1483" s="16" t="s">
        <v>6969</v>
      </c>
    </row>
    <row r="1484" spans="1:5" x14ac:dyDescent="0.3">
      <c r="A1484" s="11" t="s">
        <v>1493</v>
      </c>
      <c r="B1484" s="12" t="s">
        <v>6970</v>
      </c>
      <c r="C1484" s="12" t="s">
        <v>4402</v>
      </c>
      <c r="D1484" s="12" t="s">
        <v>3730</v>
      </c>
      <c r="E1484" s="13" t="s">
        <v>6971</v>
      </c>
    </row>
    <row r="1485" spans="1:5" x14ac:dyDescent="0.3">
      <c r="A1485" s="14" t="s">
        <v>1494</v>
      </c>
      <c r="B1485" s="15" t="s">
        <v>6972</v>
      </c>
      <c r="C1485" s="15" t="s">
        <v>4399</v>
      </c>
      <c r="D1485" s="15" t="s">
        <v>3731</v>
      </c>
      <c r="E1485" s="16" t="s">
        <v>4522</v>
      </c>
    </row>
    <row r="1486" spans="1:5" x14ac:dyDescent="0.3">
      <c r="A1486" s="11" t="s">
        <v>1495</v>
      </c>
      <c r="B1486" s="12" t="s">
        <v>6973</v>
      </c>
      <c r="C1486" s="12" t="s">
        <v>4399</v>
      </c>
      <c r="D1486" s="12" t="s">
        <v>3732</v>
      </c>
      <c r="E1486" s="13" t="s">
        <v>5970</v>
      </c>
    </row>
    <row r="1487" spans="1:5" x14ac:dyDescent="0.3">
      <c r="A1487" s="14" t="s">
        <v>1496</v>
      </c>
      <c r="B1487" s="15" t="s">
        <v>6974</v>
      </c>
      <c r="C1487" s="15" t="s">
        <v>4399</v>
      </c>
      <c r="D1487" s="15" t="s">
        <v>3733</v>
      </c>
      <c r="E1487" s="16" t="s">
        <v>6975</v>
      </c>
    </row>
    <row r="1488" spans="1:5" x14ac:dyDescent="0.3">
      <c r="A1488" s="11" t="s">
        <v>1497</v>
      </c>
      <c r="B1488" s="12" t="s">
        <v>6976</v>
      </c>
      <c r="C1488" s="12" t="s">
        <v>4399</v>
      </c>
      <c r="D1488" s="12" t="s">
        <v>3734</v>
      </c>
      <c r="E1488" s="13" t="s">
        <v>6977</v>
      </c>
    </row>
    <row r="1489" spans="1:5" x14ac:dyDescent="0.3">
      <c r="A1489" s="14" t="s">
        <v>1498</v>
      </c>
      <c r="B1489" s="15" t="s">
        <v>6978</v>
      </c>
      <c r="C1489" s="15" t="s">
        <v>4402</v>
      </c>
      <c r="D1489" s="15" t="s">
        <v>3298</v>
      </c>
      <c r="E1489" s="16" t="s">
        <v>6979</v>
      </c>
    </row>
    <row r="1490" spans="1:5" x14ac:dyDescent="0.3">
      <c r="A1490" s="11" t="s">
        <v>1499</v>
      </c>
      <c r="B1490" s="12" t="s">
        <v>6980</v>
      </c>
      <c r="C1490" s="12" t="s">
        <v>4399</v>
      </c>
      <c r="D1490" s="12" t="s">
        <v>3735</v>
      </c>
      <c r="E1490" s="13" t="s">
        <v>6981</v>
      </c>
    </row>
    <row r="1491" spans="1:5" x14ac:dyDescent="0.3">
      <c r="A1491" s="14" t="s">
        <v>1500</v>
      </c>
      <c r="B1491" s="15" t="s">
        <v>6982</v>
      </c>
      <c r="C1491" s="15" t="s">
        <v>4399</v>
      </c>
      <c r="D1491" s="15" t="s">
        <v>3736</v>
      </c>
      <c r="E1491" s="16" t="s">
        <v>6983</v>
      </c>
    </row>
    <row r="1492" spans="1:5" x14ac:dyDescent="0.3">
      <c r="A1492" s="11" t="s">
        <v>1501</v>
      </c>
      <c r="B1492" s="12" t="s">
        <v>6984</v>
      </c>
      <c r="C1492" s="12" t="s">
        <v>4399</v>
      </c>
      <c r="D1492" s="12" t="s">
        <v>3737</v>
      </c>
      <c r="E1492" s="13" t="s">
        <v>6985</v>
      </c>
    </row>
    <row r="1493" spans="1:5" x14ac:dyDescent="0.3">
      <c r="A1493" s="14" t="s">
        <v>1502</v>
      </c>
      <c r="B1493" s="15" t="s">
        <v>6986</v>
      </c>
      <c r="C1493" s="15" t="s">
        <v>4402</v>
      </c>
      <c r="D1493" s="15" t="s">
        <v>3738</v>
      </c>
      <c r="E1493" s="16" t="s">
        <v>6987</v>
      </c>
    </row>
    <row r="1494" spans="1:5" x14ac:dyDescent="0.3">
      <c r="A1494" s="11" t="s">
        <v>1503</v>
      </c>
      <c r="B1494" s="12" t="s">
        <v>6988</v>
      </c>
      <c r="C1494" s="12" t="s">
        <v>4402</v>
      </c>
      <c r="D1494" s="12" t="s">
        <v>3739</v>
      </c>
      <c r="E1494" s="13" t="s">
        <v>6989</v>
      </c>
    </row>
    <row r="1495" spans="1:5" x14ac:dyDescent="0.3">
      <c r="A1495" s="14" t="s">
        <v>1504</v>
      </c>
      <c r="B1495" s="15" t="s">
        <v>6990</v>
      </c>
      <c r="C1495" s="15" t="s">
        <v>4399</v>
      </c>
      <c r="D1495" s="15" t="s">
        <v>3740</v>
      </c>
      <c r="E1495" s="16" t="s">
        <v>6653</v>
      </c>
    </row>
    <row r="1496" spans="1:5" x14ac:dyDescent="0.3">
      <c r="A1496" s="11" t="s">
        <v>1505</v>
      </c>
      <c r="B1496" s="12" t="s">
        <v>6991</v>
      </c>
      <c r="C1496" s="12" t="s">
        <v>4402</v>
      </c>
      <c r="D1496" s="12" t="s">
        <v>3741</v>
      </c>
      <c r="E1496" s="13" t="s">
        <v>6992</v>
      </c>
    </row>
    <row r="1497" spans="1:5" x14ac:dyDescent="0.3">
      <c r="A1497" s="14" t="s">
        <v>1506</v>
      </c>
      <c r="B1497" s="15" t="s">
        <v>6993</v>
      </c>
      <c r="C1497" s="15" t="s">
        <v>4402</v>
      </c>
      <c r="D1497" s="15" t="s">
        <v>3742</v>
      </c>
      <c r="E1497" s="16" t="s">
        <v>6994</v>
      </c>
    </row>
    <row r="1498" spans="1:5" x14ac:dyDescent="0.3">
      <c r="A1498" s="11" t="s">
        <v>1507</v>
      </c>
      <c r="B1498" s="12" t="s">
        <v>6995</v>
      </c>
      <c r="C1498" s="12" t="s">
        <v>4402</v>
      </c>
      <c r="D1498" s="12" t="s">
        <v>3743</v>
      </c>
      <c r="E1498" s="13" t="s">
        <v>6996</v>
      </c>
    </row>
    <row r="1499" spans="1:5" x14ac:dyDescent="0.3">
      <c r="A1499" s="14" t="s">
        <v>1508</v>
      </c>
      <c r="B1499" s="15" t="s">
        <v>6997</v>
      </c>
      <c r="C1499" s="15" t="s">
        <v>4402</v>
      </c>
      <c r="D1499" s="15" t="s">
        <v>3744</v>
      </c>
      <c r="E1499" s="16" t="s">
        <v>4594</v>
      </c>
    </row>
    <row r="1500" spans="1:5" x14ac:dyDescent="0.3">
      <c r="A1500" s="11" t="s">
        <v>1509</v>
      </c>
      <c r="B1500" s="12" t="s">
        <v>6998</v>
      </c>
      <c r="C1500" s="12" t="s">
        <v>4399</v>
      </c>
      <c r="D1500" s="12" t="s">
        <v>3745</v>
      </c>
      <c r="E1500" s="13" t="s">
        <v>6999</v>
      </c>
    </row>
    <row r="1501" spans="1:5" x14ac:dyDescent="0.3">
      <c r="A1501" s="14" t="s">
        <v>1510</v>
      </c>
      <c r="B1501" s="15" t="s">
        <v>7000</v>
      </c>
      <c r="C1501" s="15" t="s">
        <v>4399</v>
      </c>
      <c r="D1501" s="15" t="s">
        <v>3746</v>
      </c>
      <c r="E1501" s="16" t="s">
        <v>5625</v>
      </c>
    </row>
    <row r="1502" spans="1:5" x14ac:dyDescent="0.3">
      <c r="A1502" s="11" t="s">
        <v>1511</v>
      </c>
      <c r="B1502" s="12" t="s">
        <v>7001</v>
      </c>
      <c r="C1502" s="12" t="s">
        <v>5300</v>
      </c>
      <c r="D1502" s="12" t="s">
        <v>3747</v>
      </c>
      <c r="E1502" s="13" t="s">
        <v>7002</v>
      </c>
    </row>
    <row r="1503" spans="1:5" x14ac:dyDescent="0.3">
      <c r="A1503" s="14" t="s">
        <v>1512</v>
      </c>
      <c r="B1503" s="15" t="s">
        <v>7003</v>
      </c>
      <c r="C1503" s="15" t="s">
        <v>4399</v>
      </c>
      <c r="D1503" s="15" t="s">
        <v>3748</v>
      </c>
      <c r="E1503" s="16" t="s">
        <v>5598</v>
      </c>
    </row>
    <row r="1504" spans="1:5" x14ac:dyDescent="0.3">
      <c r="A1504" s="11" t="s">
        <v>1513</v>
      </c>
      <c r="B1504" s="12" t="s">
        <v>7004</v>
      </c>
      <c r="C1504" s="12" t="s">
        <v>4399</v>
      </c>
      <c r="D1504" s="12" t="s">
        <v>3749</v>
      </c>
      <c r="E1504" s="13" t="s">
        <v>7005</v>
      </c>
    </row>
    <row r="1505" spans="1:5" x14ac:dyDescent="0.3">
      <c r="A1505" s="14" t="s">
        <v>1514</v>
      </c>
      <c r="B1505" s="15" t="s">
        <v>7006</v>
      </c>
      <c r="C1505" s="15" t="s">
        <v>4402</v>
      </c>
      <c r="D1505" s="15" t="s">
        <v>3232</v>
      </c>
      <c r="E1505" s="16" t="s">
        <v>7007</v>
      </c>
    </row>
    <row r="1506" spans="1:5" x14ac:dyDescent="0.3">
      <c r="A1506" s="11" t="s">
        <v>1515</v>
      </c>
      <c r="B1506" s="12" t="s">
        <v>7008</v>
      </c>
      <c r="C1506" s="12" t="s">
        <v>4402</v>
      </c>
      <c r="D1506" s="12" t="s">
        <v>3750</v>
      </c>
      <c r="E1506" s="13" t="s">
        <v>7009</v>
      </c>
    </row>
    <row r="1507" spans="1:5" x14ac:dyDescent="0.3">
      <c r="A1507" s="14" t="s">
        <v>1516</v>
      </c>
      <c r="B1507" s="15" t="s">
        <v>7010</v>
      </c>
      <c r="C1507" s="15" t="s">
        <v>4399</v>
      </c>
      <c r="D1507" s="15" t="s">
        <v>3751</v>
      </c>
      <c r="E1507" s="16" t="s">
        <v>7011</v>
      </c>
    </row>
    <row r="1508" spans="1:5" x14ac:dyDescent="0.3">
      <c r="A1508" s="11" t="s">
        <v>1517</v>
      </c>
      <c r="B1508" s="12" t="s">
        <v>7012</v>
      </c>
      <c r="C1508" s="12" t="s">
        <v>4402</v>
      </c>
      <c r="D1508" s="12" t="s">
        <v>3752</v>
      </c>
      <c r="E1508" s="13" t="s">
        <v>6818</v>
      </c>
    </row>
    <row r="1509" spans="1:5" x14ac:dyDescent="0.3">
      <c r="A1509" s="14" t="s">
        <v>1518</v>
      </c>
      <c r="B1509" s="15" t="s">
        <v>7013</v>
      </c>
      <c r="C1509" s="15" t="s">
        <v>4402</v>
      </c>
      <c r="D1509" s="15" t="s">
        <v>3159</v>
      </c>
      <c r="E1509" s="16" t="s">
        <v>7014</v>
      </c>
    </row>
    <row r="1510" spans="1:5" x14ac:dyDescent="0.3">
      <c r="A1510" s="11" t="s">
        <v>1519</v>
      </c>
      <c r="B1510" s="12" t="s">
        <v>7015</v>
      </c>
      <c r="C1510" s="12" t="s">
        <v>4402</v>
      </c>
      <c r="D1510" s="12" t="s">
        <v>2557</v>
      </c>
      <c r="E1510" s="13" t="s">
        <v>4767</v>
      </c>
    </row>
    <row r="1511" spans="1:5" x14ac:dyDescent="0.3">
      <c r="A1511" s="14" t="s">
        <v>1520</v>
      </c>
      <c r="B1511" s="15" t="s">
        <v>7016</v>
      </c>
      <c r="C1511" s="15" t="s">
        <v>4399</v>
      </c>
      <c r="D1511" s="15" t="s">
        <v>3753</v>
      </c>
      <c r="E1511" s="16" t="s">
        <v>7017</v>
      </c>
    </row>
    <row r="1512" spans="1:5" x14ac:dyDescent="0.3">
      <c r="A1512" s="11" t="s">
        <v>1521</v>
      </c>
      <c r="B1512" s="12" t="s">
        <v>7018</v>
      </c>
      <c r="C1512" s="12" t="s">
        <v>4402</v>
      </c>
      <c r="D1512" s="12" t="s">
        <v>3754</v>
      </c>
      <c r="E1512" s="13" t="s">
        <v>4701</v>
      </c>
    </row>
    <row r="1513" spans="1:5" x14ac:dyDescent="0.3">
      <c r="A1513" s="14" t="s">
        <v>1522</v>
      </c>
      <c r="B1513" s="15" t="s">
        <v>7019</v>
      </c>
      <c r="C1513" s="15" t="s">
        <v>4402</v>
      </c>
      <c r="D1513" s="15" t="s">
        <v>3755</v>
      </c>
      <c r="E1513" s="16" t="s">
        <v>7020</v>
      </c>
    </row>
    <row r="1514" spans="1:5" x14ac:dyDescent="0.3">
      <c r="A1514" s="11" t="s">
        <v>1523</v>
      </c>
      <c r="B1514" s="12" t="s">
        <v>7021</v>
      </c>
      <c r="C1514" s="12" t="s">
        <v>4399</v>
      </c>
      <c r="D1514" s="12" t="s">
        <v>3756</v>
      </c>
      <c r="E1514" s="13" t="s">
        <v>7022</v>
      </c>
    </row>
    <row r="1515" spans="1:5" x14ac:dyDescent="0.3">
      <c r="A1515" s="14" t="s">
        <v>1524</v>
      </c>
      <c r="B1515" s="15" t="s">
        <v>7023</v>
      </c>
      <c r="C1515" s="15" t="s">
        <v>4402</v>
      </c>
      <c r="D1515" s="15" t="s">
        <v>3757</v>
      </c>
      <c r="E1515" s="16" t="s">
        <v>7024</v>
      </c>
    </row>
    <row r="1516" spans="1:5" x14ac:dyDescent="0.3">
      <c r="A1516" s="11" t="s">
        <v>1525</v>
      </c>
      <c r="B1516" s="12" t="s">
        <v>7025</v>
      </c>
      <c r="C1516" s="12" t="s">
        <v>4402</v>
      </c>
      <c r="D1516" s="12" t="s">
        <v>3758</v>
      </c>
      <c r="E1516" s="13" t="s">
        <v>4701</v>
      </c>
    </row>
    <row r="1517" spans="1:5" x14ac:dyDescent="0.3">
      <c r="A1517" s="14" t="s">
        <v>1526</v>
      </c>
      <c r="B1517" s="15" t="s">
        <v>7026</v>
      </c>
      <c r="C1517" s="15" t="s">
        <v>4402</v>
      </c>
      <c r="D1517" s="15" t="s">
        <v>3759</v>
      </c>
      <c r="E1517" s="16" t="s">
        <v>6487</v>
      </c>
    </row>
    <row r="1518" spans="1:5" x14ac:dyDescent="0.3">
      <c r="A1518" s="11" t="s">
        <v>1527</v>
      </c>
      <c r="B1518" s="12" t="s">
        <v>7027</v>
      </c>
      <c r="C1518" s="12" t="s">
        <v>4399</v>
      </c>
      <c r="D1518" s="12" t="s">
        <v>3760</v>
      </c>
      <c r="E1518" s="13" t="s">
        <v>7028</v>
      </c>
    </row>
    <row r="1519" spans="1:5" x14ac:dyDescent="0.3">
      <c r="A1519" s="14" t="s">
        <v>1528</v>
      </c>
      <c r="B1519" s="15" t="s">
        <v>7029</v>
      </c>
      <c r="C1519" s="15" t="s">
        <v>4399</v>
      </c>
      <c r="D1519" s="15" t="s">
        <v>3761</v>
      </c>
      <c r="E1519" s="16" t="s">
        <v>5236</v>
      </c>
    </row>
    <row r="1520" spans="1:5" x14ac:dyDescent="0.3">
      <c r="A1520" s="11" t="s">
        <v>1529</v>
      </c>
      <c r="B1520" s="12" t="s">
        <v>7030</v>
      </c>
      <c r="C1520" s="12" t="s">
        <v>4399</v>
      </c>
      <c r="D1520" s="12" t="s">
        <v>3762</v>
      </c>
      <c r="E1520" s="13" t="s">
        <v>7031</v>
      </c>
    </row>
    <row r="1521" spans="1:5" x14ac:dyDescent="0.3">
      <c r="A1521" s="14" t="s">
        <v>1530</v>
      </c>
      <c r="B1521" s="15" t="s">
        <v>7032</v>
      </c>
      <c r="C1521" s="15" t="s">
        <v>4399</v>
      </c>
      <c r="D1521" s="15" t="s">
        <v>3763</v>
      </c>
      <c r="E1521" s="16" t="s">
        <v>7033</v>
      </c>
    </row>
    <row r="1522" spans="1:5" x14ac:dyDescent="0.3">
      <c r="A1522" s="11" t="s">
        <v>1531</v>
      </c>
      <c r="B1522" s="12" t="s">
        <v>7034</v>
      </c>
      <c r="C1522" s="12" t="s">
        <v>4402</v>
      </c>
      <c r="D1522" s="12" t="s">
        <v>3764</v>
      </c>
      <c r="E1522" s="13" t="s">
        <v>7035</v>
      </c>
    </row>
    <row r="1523" spans="1:5" x14ac:dyDescent="0.3">
      <c r="A1523" s="14" t="s">
        <v>1532</v>
      </c>
      <c r="B1523" s="15" t="s">
        <v>7036</v>
      </c>
      <c r="C1523" s="15" t="s">
        <v>4399</v>
      </c>
      <c r="D1523" s="15" t="s">
        <v>3765</v>
      </c>
      <c r="E1523" s="16" t="s">
        <v>5583</v>
      </c>
    </row>
    <row r="1524" spans="1:5" x14ac:dyDescent="0.3">
      <c r="A1524" s="11" t="s">
        <v>1533</v>
      </c>
      <c r="B1524" s="12" t="s">
        <v>7037</v>
      </c>
      <c r="C1524" s="12" t="s">
        <v>4402</v>
      </c>
      <c r="D1524" s="12" t="s">
        <v>3766</v>
      </c>
      <c r="E1524" s="13" t="s">
        <v>7038</v>
      </c>
    </row>
    <row r="1525" spans="1:5" x14ac:dyDescent="0.3">
      <c r="A1525" s="14" t="s">
        <v>1534</v>
      </c>
      <c r="B1525" s="15" t="s">
        <v>7039</v>
      </c>
      <c r="C1525" s="15" t="s">
        <v>4402</v>
      </c>
      <c r="D1525" s="15" t="s">
        <v>3767</v>
      </c>
      <c r="E1525" s="16" t="s">
        <v>4839</v>
      </c>
    </row>
    <row r="1526" spans="1:5" x14ac:dyDescent="0.3">
      <c r="A1526" s="11" t="s">
        <v>1535</v>
      </c>
      <c r="B1526" s="12" t="s">
        <v>7040</v>
      </c>
      <c r="C1526" s="12" t="s">
        <v>4402</v>
      </c>
      <c r="D1526" s="12" t="s">
        <v>3208</v>
      </c>
      <c r="E1526" s="13" t="s">
        <v>5053</v>
      </c>
    </row>
    <row r="1527" spans="1:5" x14ac:dyDescent="0.3">
      <c r="A1527" s="14" t="s">
        <v>1536</v>
      </c>
      <c r="B1527" s="15" t="s">
        <v>7041</v>
      </c>
      <c r="C1527" s="15" t="s">
        <v>4399</v>
      </c>
      <c r="D1527" s="15" t="s">
        <v>3768</v>
      </c>
      <c r="E1527" s="16" t="s">
        <v>7042</v>
      </c>
    </row>
    <row r="1528" spans="1:5" x14ac:dyDescent="0.3">
      <c r="A1528" s="11" t="s">
        <v>1537</v>
      </c>
      <c r="B1528" s="12" t="s">
        <v>7043</v>
      </c>
      <c r="C1528" s="12" t="s">
        <v>4399</v>
      </c>
      <c r="D1528" s="12" t="s">
        <v>3769</v>
      </c>
      <c r="E1528" s="13" t="s">
        <v>7044</v>
      </c>
    </row>
    <row r="1529" spans="1:5" x14ac:dyDescent="0.3">
      <c r="A1529" s="14" t="s">
        <v>1538</v>
      </c>
      <c r="B1529" s="15" t="s">
        <v>7045</v>
      </c>
      <c r="C1529" s="15" t="s">
        <v>4402</v>
      </c>
      <c r="D1529" s="15" t="s">
        <v>3770</v>
      </c>
      <c r="E1529" s="16" t="s">
        <v>7046</v>
      </c>
    </row>
    <row r="1530" spans="1:5" x14ac:dyDescent="0.3">
      <c r="A1530" s="11" t="s">
        <v>1539</v>
      </c>
      <c r="B1530" s="12" t="s">
        <v>7047</v>
      </c>
      <c r="C1530" s="12" t="s">
        <v>4399</v>
      </c>
      <c r="D1530" s="12" t="s">
        <v>3771</v>
      </c>
      <c r="E1530" s="13" t="s">
        <v>7048</v>
      </c>
    </row>
    <row r="1531" spans="1:5" x14ac:dyDescent="0.3">
      <c r="A1531" s="14" t="s">
        <v>1540</v>
      </c>
      <c r="B1531" s="15" t="s">
        <v>7049</v>
      </c>
      <c r="C1531" s="15" t="s">
        <v>4399</v>
      </c>
      <c r="D1531" s="15" t="s">
        <v>2679</v>
      </c>
      <c r="E1531" s="16" t="s">
        <v>4561</v>
      </c>
    </row>
    <row r="1532" spans="1:5" x14ac:dyDescent="0.3">
      <c r="A1532" s="11" t="s">
        <v>1541</v>
      </c>
      <c r="B1532" s="12" t="s">
        <v>7050</v>
      </c>
      <c r="C1532" s="12" t="s">
        <v>4399</v>
      </c>
      <c r="D1532" s="12" t="s">
        <v>3772</v>
      </c>
      <c r="E1532" s="13" t="s">
        <v>7051</v>
      </c>
    </row>
    <row r="1533" spans="1:5" x14ac:dyDescent="0.3">
      <c r="A1533" s="14" t="s">
        <v>1542</v>
      </c>
      <c r="B1533" s="15" t="s">
        <v>7052</v>
      </c>
      <c r="C1533" s="15" t="s">
        <v>4402</v>
      </c>
      <c r="D1533" s="15" t="s">
        <v>3773</v>
      </c>
      <c r="E1533" s="16" t="s">
        <v>7053</v>
      </c>
    </row>
    <row r="1534" spans="1:5" x14ac:dyDescent="0.3">
      <c r="A1534" s="11" t="s">
        <v>1543</v>
      </c>
      <c r="B1534" s="12" t="s">
        <v>7054</v>
      </c>
      <c r="C1534" s="12" t="s">
        <v>4402</v>
      </c>
      <c r="D1534" s="12" t="s">
        <v>3774</v>
      </c>
      <c r="E1534" s="13" t="s">
        <v>5147</v>
      </c>
    </row>
    <row r="1535" spans="1:5" x14ac:dyDescent="0.3">
      <c r="A1535" s="14" t="s">
        <v>1544</v>
      </c>
      <c r="B1535" s="15" t="s">
        <v>7055</v>
      </c>
      <c r="C1535" s="15" t="s">
        <v>4399</v>
      </c>
      <c r="D1535" s="15" t="s">
        <v>3775</v>
      </c>
      <c r="E1535" s="16" t="s">
        <v>4571</v>
      </c>
    </row>
    <row r="1536" spans="1:5" x14ac:dyDescent="0.3">
      <c r="A1536" s="11" t="s">
        <v>1545</v>
      </c>
      <c r="B1536" s="12" t="s">
        <v>7056</v>
      </c>
      <c r="C1536" s="12" t="s">
        <v>4402</v>
      </c>
      <c r="D1536" s="12" t="s">
        <v>3776</v>
      </c>
      <c r="E1536" s="13" t="s">
        <v>4451</v>
      </c>
    </row>
    <row r="1537" spans="1:5" x14ac:dyDescent="0.3">
      <c r="A1537" s="14" t="s">
        <v>1546</v>
      </c>
      <c r="B1537" s="15" t="s">
        <v>7057</v>
      </c>
      <c r="C1537" s="15" t="s">
        <v>4402</v>
      </c>
      <c r="D1537" s="15" t="s">
        <v>3777</v>
      </c>
      <c r="E1537" s="16" t="s">
        <v>4497</v>
      </c>
    </row>
    <row r="1538" spans="1:5" x14ac:dyDescent="0.3">
      <c r="A1538" s="11" t="s">
        <v>1547</v>
      </c>
      <c r="B1538" s="12" t="s">
        <v>7058</v>
      </c>
      <c r="C1538" s="12" t="s">
        <v>4399</v>
      </c>
      <c r="D1538" s="12" t="s">
        <v>3778</v>
      </c>
      <c r="E1538" s="13" t="s">
        <v>7059</v>
      </c>
    </row>
    <row r="1539" spans="1:5" x14ac:dyDescent="0.3">
      <c r="A1539" s="14" t="s">
        <v>1548</v>
      </c>
      <c r="B1539" s="15" t="s">
        <v>7060</v>
      </c>
      <c r="C1539" s="15" t="s">
        <v>4402</v>
      </c>
      <c r="D1539" s="15" t="s">
        <v>3779</v>
      </c>
      <c r="E1539" s="16" t="s">
        <v>4829</v>
      </c>
    </row>
    <row r="1540" spans="1:5" x14ac:dyDescent="0.3">
      <c r="A1540" s="11" t="s">
        <v>1549</v>
      </c>
      <c r="B1540" s="12" t="s">
        <v>7061</v>
      </c>
      <c r="C1540" s="12" t="s">
        <v>4402</v>
      </c>
      <c r="D1540" s="12" t="s">
        <v>3780</v>
      </c>
      <c r="E1540" s="13" t="s">
        <v>7062</v>
      </c>
    </row>
    <row r="1541" spans="1:5" x14ac:dyDescent="0.3">
      <c r="A1541" s="14" t="s">
        <v>1550</v>
      </c>
      <c r="B1541" s="15" t="s">
        <v>7063</v>
      </c>
      <c r="C1541" s="15" t="s">
        <v>4399</v>
      </c>
      <c r="D1541" s="15" t="s">
        <v>3781</v>
      </c>
      <c r="E1541" s="16" t="s">
        <v>7064</v>
      </c>
    </row>
    <row r="1542" spans="1:5" x14ac:dyDescent="0.3">
      <c r="A1542" s="11" t="s">
        <v>1551</v>
      </c>
      <c r="B1542" s="12" t="s">
        <v>7065</v>
      </c>
      <c r="C1542" s="12" t="s">
        <v>4399</v>
      </c>
      <c r="D1542" s="12" t="s">
        <v>3782</v>
      </c>
      <c r="E1542" s="13" t="s">
        <v>7066</v>
      </c>
    </row>
    <row r="1543" spans="1:5" x14ac:dyDescent="0.3">
      <c r="A1543" s="14" t="s">
        <v>1552</v>
      </c>
      <c r="B1543" s="15" t="s">
        <v>7067</v>
      </c>
      <c r="C1543" s="15" t="s">
        <v>4402</v>
      </c>
      <c r="D1543" s="15" t="s">
        <v>3783</v>
      </c>
      <c r="E1543" s="16" t="s">
        <v>7068</v>
      </c>
    </row>
    <row r="1544" spans="1:5" x14ac:dyDescent="0.3">
      <c r="A1544" s="11" t="s">
        <v>1553</v>
      </c>
      <c r="B1544" s="12" t="s">
        <v>7069</v>
      </c>
      <c r="C1544" s="12" t="s">
        <v>4402</v>
      </c>
      <c r="D1544" s="12" t="s">
        <v>3784</v>
      </c>
      <c r="E1544" s="13" t="s">
        <v>4497</v>
      </c>
    </row>
    <row r="1545" spans="1:5" x14ac:dyDescent="0.3">
      <c r="A1545" s="14" t="s">
        <v>1554</v>
      </c>
      <c r="B1545" s="15" t="s">
        <v>7070</v>
      </c>
      <c r="C1545" s="15" t="s">
        <v>4402</v>
      </c>
      <c r="D1545" s="15" t="s">
        <v>3785</v>
      </c>
      <c r="E1545" s="16" t="s">
        <v>7071</v>
      </c>
    </row>
    <row r="1546" spans="1:5" x14ac:dyDescent="0.3">
      <c r="A1546" s="11" t="s">
        <v>1555</v>
      </c>
      <c r="B1546" s="12" t="s">
        <v>7072</v>
      </c>
      <c r="C1546" s="12" t="s">
        <v>4402</v>
      </c>
      <c r="D1546" s="12" t="s">
        <v>3786</v>
      </c>
      <c r="E1546" s="13" t="s">
        <v>7073</v>
      </c>
    </row>
    <row r="1547" spans="1:5" x14ac:dyDescent="0.3">
      <c r="A1547" s="14" t="s">
        <v>1556</v>
      </c>
      <c r="B1547" s="15" t="s">
        <v>7074</v>
      </c>
      <c r="C1547" s="15" t="s">
        <v>4399</v>
      </c>
      <c r="D1547" s="15" t="s">
        <v>3787</v>
      </c>
      <c r="E1547" s="16" t="s">
        <v>5149</v>
      </c>
    </row>
    <row r="1548" spans="1:5" x14ac:dyDescent="0.3">
      <c r="A1548" s="11" t="s">
        <v>1557</v>
      </c>
      <c r="B1548" s="12" t="s">
        <v>7075</v>
      </c>
      <c r="C1548" s="12" t="s">
        <v>4399</v>
      </c>
      <c r="D1548" s="12" t="s">
        <v>3788</v>
      </c>
      <c r="E1548" s="13" t="s">
        <v>7076</v>
      </c>
    </row>
    <row r="1549" spans="1:5" x14ac:dyDescent="0.3">
      <c r="A1549" s="14" t="s">
        <v>1558</v>
      </c>
      <c r="B1549" s="15" t="s">
        <v>7077</v>
      </c>
      <c r="C1549" s="15" t="s">
        <v>4399</v>
      </c>
      <c r="D1549" s="15" t="s">
        <v>3789</v>
      </c>
      <c r="E1549" s="16" t="s">
        <v>7078</v>
      </c>
    </row>
    <row r="1550" spans="1:5" x14ac:dyDescent="0.3">
      <c r="A1550" s="11" t="s">
        <v>1559</v>
      </c>
      <c r="B1550" s="12" t="s">
        <v>7079</v>
      </c>
      <c r="C1550" s="12" t="s">
        <v>4402</v>
      </c>
      <c r="D1550" s="12" t="s">
        <v>3790</v>
      </c>
      <c r="E1550" s="13" t="s">
        <v>7080</v>
      </c>
    </row>
    <row r="1551" spans="1:5" x14ac:dyDescent="0.3">
      <c r="A1551" s="14" t="s">
        <v>1560</v>
      </c>
      <c r="B1551" s="15" t="s">
        <v>7081</v>
      </c>
      <c r="C1551" s="15" t="s">
        <v>4399</v>
      </c>
      <c r="D1551" s="15" t="s">
        <v>3791</v>
      </c>
      <c r="E1551" s="16" t="s">
        <v>4455</v>
      </c>
    </row>
    <row r="1552" spans="1:5" x14ac:dyDescent="0.3">
      <c r="A1552" s="11" t="s">
        <v>1561</v>
      </c>
      <c r="B1552" s="12" t="s">
        <v>7082</v>
      </c>
      <c r="C1552" s="12" t="s">
        <v>4402</v>
      </c>
      <c r="D1552" s="12" t="s">
        <v>3792</v>
      </c>
      <c r="E1552" s="13" t="s">
        <v>7083</v>
      </c>
    </row>
    <row r="1553" spans="1:5" x14ac:dyDescent="0.3">
      <c r="A1553" s="14" t="s">
        <v>1562</v>
      </c>
      <c r="B1553" s="15" t="s">
        <v>7084</v>
      </c>
      <c r="C1553" s="15" t="s">
        <v>4402</v>
      </c>
      <c r="D1553" s="15" t="s">
        <v>3541</v>
      </c>
      <c r="E1553" s="16" t="s">
        <v>5263</v>
      </c>
    </row>
    <row r="1554" spans="1:5" x14ac:dyDescent="0.3">
      <c r="A1554" s="11" t="s">
        <v>1563</v>
      </c>
      <c r="B1554" s="12" t="s">
        <v>7085</v>
      </c>
      <c r="C1554" s="12" t="s">
        <v>4402</v>
      </c>
      <c r="D1554" s="12" t="s">
        <v>3793</v>
      </c>
      <c r="E1554" s="13" t="s">
        <v>7086</v>
      </c>
    </row>
    <row r="1555" spans="1:5" x14ac:dyDescent="0.3">
      <c r="A1555" s="14" t="s">
        <v>1564</v>
      </c>
      <c r="B1555" s="15" t="s">
        <v>7087</v>
      </c>
      <c r="C1555" s="15" t="s">
        <v>4399</v>
      </c>
      <c r="D1555" s="15" t="s">
        <v>3794</v>
      </c>
      <c r="E1555" s="16" t="s">
        <v>7088</v>
      </c>
    </row>
    <row r="1556" spans="1:5" x14ac:dyDescent="0.3">
      <c r="A1556" s="11" t="s">
        <v>1565</v>
      </c>
      <c r="B1556" s="12" t="s">
        <v>7089</v>
      </c>
      <c r="C1556" s="12" t="s">
        <v>4399</v>
      </c>
      <c r="D1556" s="12" t="s">
        <v>3795</v>
      </c>
      <c r="E1556" s="13" t="s">
        <v>4771</v>
      </c>
    </row>
    <row r="1557" spans="1:5" x14ac:dyDescent="0.3">
      <c r="A1557" s="14" t="s">
        <v>1566</v>
      </c>
      <c r="B1557" s="15" t="s">
        <v>7090</v>
      </c>
      <c r="C1557" s="15" t="s">
        <v>4402</v>
      </c>
      <c r="D1557" s="15" t="s">
        <v>3393</v>
      </c>
      <c r="E1557" s="16" t="s">
        <v>4858</v>
      </c>
    </row>
    <row r="1558" spans="1:5" x14ac:dyDescent="0.3">
      <c r="A1558" s="11" t="s">
        <v>1567</v>
      </c>
      <c r="B1558" s="12" t="s">
        <v>7091</v>
      </c>
      <c r="C1558" s="12" t="s">
        <v>4399</v>
      </c>
      <c r="D1558" s="12" t="s">
        <v>3796</v>
      </c>
      <c r="E1558" s="13" t="s">
        <v>7092</v>
      </c>
    </row>
    <row r="1559" spans="1:5" x14ac:dyDescent="0.3">
      <c r="A1559" s="14" t="s">
        <v>1568</v>
      </c>
      <c r="B1559" s="15" t="s">
        <v>7093</v>
      </c>
      <c r="C1559" s="15" t="s">
        <v>4399</v>
      </c>
      <c r="D1559" s="15" t="s">
        <v>3797</v>
      </c>
      <c r="E1559" s="16" t="s">
        <v>5567</v>
      </c>
    </row>
    <row r="1560" spans="1:5" x14ac:dyDescent="0.3">
      <c r="A1560" s="11" t="s">
        <v>1569</v>
      </c>
      <c r="B1560" s="12" t="s">
        <v>7094</v>
      </c>
      <c r="C1560" s="12" t="s">
        <v>4399</v>
      </c>
      <c r="D1560" s="12" t="s">
        <v>3798</v>
      </c>
      <c r="E1560" s="13" t="s">
        <v>7095</v>
      </c>
    </row>
    <row r="1561" spans="1:5" x14ac:dyDescent="0.3">
      <c r="A1561" s="14" t="s">
        <v>1570</v>
      </c>
      <c r="B1561" s="15" t="s">
        <v>7096</v>
      </c>
      <c r="C1561" s="15" t="s">
        <v>4399</v>
      </c>
      <c r="D1561" s="15" t="s">
        <v>3799</v>
      </c>
      <c r="E1561" s="16" t="s">
        <v>7097</v>
      </c>
    </row>
    <row r="1562" spans="1:5" x14ac:dyDescent="0.3">
      <c r="A1562" s="11" t="s">
        <v>1571</v>
      </c>
      <c r="B1562" s="12" t="s">
        <v>7098</v>
      </c>
      <c r="C1562" s="12" t="s">
        <v>4402</v>
      </c>
      <c r="D1562" s="12" t="s">
        <v>3800</v>
      </c>
      <c r="E1562" s="13" t="s">
        <v>7099</v>
      </c>
    </row>
    <row r="1563" spans="1:5" x14ac:dyDescent="0.3">
      <c r="A1563" s="14" t="s">
        <v>1572</v>
      </c>
      <c r="B1563" s="15" t="s">
        <v>7100</v>
      </c>
      <c r="C1563" s="15" t="s">
        <v>4402</v>
      </c>
      <c r="D1563" s="15" t="s">
        <v>3801</v>
      </c>
      <c r="E1563" s="16" t="s">
        <v>7101</v>
      </c>
    </row>
    <row r="1564" spans="1:5" x14ac:dyDescent="0.3">
      <c r="A1564" s="11" t="s">
        <v>1573</v>
      </c>
      <c r="B1564" s="12" t="s">
        <v>7102</v>
      </c>
      <c r="C1564" s="12" t="s">
        <v>4402</v>
      </c>
      <c r="D1564" s="12" t="s">
        <v>3802</v>
      </c>
      <c r="E1564" s="13" t="s">
        <v>7103</v>
      </c>
    </row>
    <row r="1565" spans="1:5" x14ac:dyDescent="0.3">
      <c r="A1565" s="14" t="s">
        <v>1574</v>
      </c>
      <c r="B1565" s="15" t="s">
        <v>7104</v>
      </c>
      <c r="C1565" s="15" t="s">
        <v>4402</v>
      </c>
      <c r="D1565" s="15" t="s">
        <v>2857</v>
      </c>
      <c r="E1565" s="16" t="s">
        <v>4695</v>
      </c>
    </row>
    <row r="1566" spans="1:5" x14ac:dyDescent="0.3">
      <c r="A1566" s="11" t="s">
        <v>1575</v>
      </c>
      <c r="B1566" s="12" t="s">
        <v>7105</v>
      </c>
      <c r="C1566" s="12" t="s">
        <v>4402</v>
      </c>
      <c r="D1566" s="12" t="s">
        <v>3216</v>
      </c>
      <c r="E1566" s="13" t="s">
        <v>7106</v>
      </c>
    </row>
    <row r="1567" spans="1:5" x14ac:dyDescent="0.3">
      <c r="A1567" s="14" t="s">
        <v>1576</v>
      </c>
      <c r="B1567" s="15" t="s">
        <v>7107</v>
      </c>
      <c r="C1567" s="15" t="s">
        <v>4399</v>
      </c>
      <c r="D1567" s="15" t="s">
        <v>3803</v>
      </c>
      <c r="E1567" s="16" t="s">
        <v>7108</v>
      </c>
    </row>
    <row r="1568" spans="1:5" x14ac:dyDescent="0.3">
      <c r="A1568" s="11" t="s">
        <v>1577</v>
      </c>
      <c r="B1568" s="12" t="s">
        <v>7109</v>
      </c>
      <c r="C1568" s="12" t="s">
        <v>4399</v>
      </c>
      <c r="D1568" s="12" t="s">
        <v>3804</v>
      </c>
      <c r="E1568" s="13" t="s">
        <v>5084</v>
      </c>
    </row>
    <row r="1569" spans="1:5" x14ac:dyDescent="0.3">
      <c r="A1569" s="14" t="s">
        <v>1578</v>
      </c>
      <c r="B1569" s="15" t="s">
        <v>7110</v>
      </c>
      <c r="C1569" s="15" t="s">
        <v>4402</v>
      </c>
      <c r="D1569" s="15" t="s">
        <v>2900</v>
      </c>
      <c r="E1569" s="16" t="s">
        <v>7111</v>
      </c>
    </row>
    <row r="1570" spans="1:5" x14ac:dyDescent="0.3">
      <c r="A1570" s="11" t="s">
        <v>1579</v>
      </c>
      <c r="B1570" s="12" t="s">
        <v>7112</v>
      </c>
      <c r="C1570" s="12" t="s">
        <v>4399</v>
      </c>
      <c r="D1570" s="12" t="s">
        <v>3805</v>
      </c>
      <c r="E1570" s="13" t="s">
        <v>7113</v>
      </c>
    </row>
    <row r="1571" spans="1:5" x14ac:dyDescent="0.3">
      <c r="A1571" s="14" t="s">
        <v>1580</v>
      </c>
      <c r="B1571" s="15" t="s">
        <v>7114</v>
      </c>
      <c r="C1571" s="15" t="s">
        <v>4402</v>
      </c>
      <c r="D1571" s="15" t="s">
        <v>3806</v>
      </c>
      <c r="E1571" s="16" t="s">
        <v>6250</v>
      </c>
    </row>
    <row r="1572" spans="1:5" x14ac:dyDescent="0.3">
      <c r="A1572" s="11" t="s">
        <v>1581</v>
      </c>
      <c r="B1572" s="12" t="s">
        <v>7115</v>
      </c>
      <c r="C1572" s="12" t="s">
        <v>4399</v>
      </c>
      <c r="D1572" s="12" t="s">
        <v>3807</v>
      </c>
      <c r="E1572" s="13" t="s">
        <v>6258</v>
      </c>
    </row>
    <row r="1573" spans="1:5" x14ac:dyDescent="0.3">
      <c r="A1573" s="14" t="s">
        <v>1582</v>
      </c>
      <c r="B1573" s="15" t="s">
        <v>7116</v>
      </c>
      <c r="C1573" s="15" t="s">
        <v>4402</v>
      </c>
      <c r="D1573" s="15" t="s">
        <v>2848</v>
      </c>
      <c r="E1573" s="16" t="s">
        <v>7117</v>
      </c>
    </row>
    <row r="1574" spans="1:5" x14ac:dyDescent="0.3">
      <c r="A1574" s="11" t="s">
        <v>1583</v>
      </c>
      <c r="B1574" s="12" t="s">
        <v>7118</v>
      </c>
      <c r="C1574" s="12" t="s">
        <v>4402</v>
      </c>
      <c r="D1574" s="12" t="s">
        <v>3808</v>
      </c>
      <c r="E1574" s="13" t="s">
        <v>7119</v>
      </c>
    </row>
    <row r="1575" spans="1:5" x14ac:dyDescent="0.3">
      <c r="A1575" s="14" t="s">
        <v>1584</v>
      </c>
      <c r="B1575" s="15" t="s">
        <v>7120</v>
      </c>
      <c r="C1575" s="15" t="s">
        <v>4402</v>
      </c>
      <c r="D1575" s="15" t="s">
        <v>3809</v>
      </c>
      <c r="E1575" s="16" t="s">
        <v>7121</v>
      </c>
    </row>
    <row r="1576" spans="1:5" x14ac:dyDescent="0.3">
      <c r="A1576" s="11" t="s">
        <v>1585</v>
      </c>
      <c r="B1576" s="12" t="s">
        <v>7122</v>
      </c>
      <c r="C1576" s="12" t="s">
        <v>4402</v>
      </c>
      <c r="D1576" s="12" t="s">
        <v>3810</v>
      </c>
      <c r="E1576" s="13" t="s">
        <v>4447</v>
      </c>
    </row>
    <row r="1577" spans="1:5" x14ac:dyDescent="0.3">
      <c r="A1577" s="14" t="s">
        <v>1586</v>
      </c>
      <c r="B1577" s="15" t="s">
        <v>7123</v>
      </c>
      <c r="C1577" s="15" t="s">
        <v>4399</v>
      </c>
      <c r="D1577" s="15" t="s">
        <v>2915</v>
      </c>
      <c r="E1577" s="16" t="s">
        <v>7124</v>
      </c>
    </row>
    <row r="1578" spans="1:5" x14ac:dyDescent="0.3">
      <c r="A1578" s="11" t="s">
        <v>1587</v>
      </c>
      <c r="B1578" s="12" t="s">
        <v>7125</v>
      </c>
      <c r="C1578" s="12" t="s">
        <v>4402</v>
      </c>
      <c r="D1578" s="12" t="s">
        <v>3811</v>
      </c>
      <c r="E1578" s="13" t="s">
        <v>7126</v>
      </c>
    </row>
    <row r="1579" spans="1:5" x14ac:dyDescent="0.3">
      <c r="A1579" s="14" t="s">
        <v>1588</v>
      </c>
      <c r="B1579" s="15" t="s">
        <v>7127</v>
      </c>
      <c r="C1579" s="15" t="s">
        <v>4402</v>
      </c>
      <c r="D1579" s="15" t="s">
        <v>3812</v>
      </c>
      <c r="E1579" s="16" t="s">
        <v>7128</v>
      </c>
    </row>
    <row r="1580" spans="1:5" x14ac:dyDescent="0.3">
      <c r="A1580" s="11" t="s">
        <v>1589</v>
      </c>
      <c r="B1580" s="12" t="s">
        <v>7129</v>
      </c>
      <c r="C1580" s="12" t="s">
        <v>4399</v>
      </c>
      <c r="D1580" s="12" t="s">
        <v>3008</v>
      </c>
      <c r="E1580" s="13" t="s">
        <v>7130</v>
      </c>
    </row>
    <row r="1581" spans="1:5" x14ac:dyDescent="0.3">
      <c r="A1581" s="14" t="s">
        <v>1590</v>
      </c>
      <c r="B1581" s="15" t="s">
        <v>7131</v>
      </c>
      <c r="C1581" s="15" t="s">
        <v>4402</v>
      </c>
      <c r="D1581" s="15" t="s">
        <v>3813</v>
      </c>
      <c r="E1581" s="16" t="s">
        <v>4697</v>
      </c>
    </row>
    <row r="1582" spans="1:5" x14ac:dyDescent="0.3">
      <c r="A1582" s="11" t="s">
        <v>1591</v>
      </c>
      <c r="B1582" s="12" t="s">
        <v>7132</v>
      </c>
      <c r="C1582" s="12" t="s">
        <v>4402</v>
      </c>
      <c r="D1582" s="12" t="s">
        <v>3814</v>
      </c>
      <c r="E1582" s="13" t="s">
        <v>7133</v>
      </c>
    </row>
    <row r="1583" spans="1:5" x14ac:dyDescent="0.3">
      <c r="A1583" s="14" t="s">
        <v>1592</v>
      </c>
      <c r="B1583" s="15" t="s">
        <v>7134</v>
      </c>
      <c r="C1583" s="15" t="s">
        <v>4402</v>
      </c>
      <c r="D1583" s="15" t="s">
        <v>2718</v>
      </c>
      <c r="E1583" s="16" t="s">
        <v>7135</v>
      </c>
    </row>
    <row r="1584" spans="1:5" x14ac:dyDescent="0.3">
      <c r="A1584" s="11" t="s">
        <v>1593</v>
      </c>
      <c r="B1584" s="12" t="s">
        <v>7136</v>
      </c>
      <c r="C1584" s="12" t="s">
        <v>5300</v>
      </c>
      <c r="D1584" s="12" t="s">
        <v>3815</v>
      </c>
      <c r="E1584" s="13" t="s">
        <v>7137</v>
      </c>
    </row>
    <row r="1585" spans="1:5" x14ac:dyDescent="0.3">
      <c r="A1585" s="14" t="s">
        <v>1594</v>
      </c>
      <c r="B1585" s="15" t="s">
        <v>7138</v>
      </c>
      <c r="C1585" s="15" t="s">
        <v>4399</v>
      </c>
      <c r="D1585" s="15" t="s">
        <v>3816</v>
      </c>
      <c r="E1585" s="16" t="s">
        <v>7139</v>
      </c>
    </row>
    <row r="1586" spans="1:5" x14ac:dyDescent="0.3">
      <c r="A1586" s="11" t="s">
        <v>1595</v>
      </c>
      <c r="B1586" s="12" t="s">
        <v>7140</v>
      </c>
      <c r="C1586" s="12" t="s">
        <v>5300</v>
      </c>
      <c r="D1586" s="12" t="s">
        <v>3817</v>
      </c>
      <c r="E1586" s="13" t="s">
        <v>7141</v>
      </c>
    </row>
    <row r="1587" spans="1:5" x14ac:dyDescent="0.3">
      <c r="A1587" s="14" t="s">
        <v>1596</v>
      </c>
      <c r="B1587" s="15" t="s">
        <v>7142</v>
      </c>
      <c r="C1587" s="15" t="s">
        <v>4399</v>
      </c>
      <c r="D1587" s="15" t="s">
        <v>3818</v>
      </c>
      <c r="E1587" s="16" t="s">
        <v>7143</v>
      </c>
    </row>
    <row r="1588" spans="1:5" x14ac:dyDescent="0.3">
      <c r="A1588" s="11" t="s">
        <v>1597</v>
      </c>
      <c r="B1588" s="12" t="s">
        <v>7144</v>
      </c>
      <c r="C1588" s="12" t="s">
        <v>4402</v>
      </c>
      <c r="D1588" s="12" t="s">
        <v>3819</v>
      </c>
      <c r="E1588" s="13" t="s">
        <v>7145</v>
      </c>
    </row>
    <row r="1589" spans="1:5" x14ac:dyDescent="0.3">
      <c r="A1589" s="14" t="s">
        <v>1598</v>
      </c>
      <c r="B1589" s="15" t="s">
        <v>7146</v>
      </c>
      <c r="C1589" s="15" t="s">
        <v>4402</v>
      </c>
      <c r="D1589" s="15" t="s">
        <v>3820</v>
      </c>
      <c r="E1589" s="16" t="s">
        <v>7147</v>
      </c>
    </row>
    <row r="1590" spans="1:5" x14ac:dyDescent="0.3">
      <c r="A1590" s="11" t="s">
        <v>1599</v>
      </c>
      <c r="B1590" s="12" t="s">
        <v>7148</v>
      </c>
      <c r="C1590" s="12" t="s">
        <v>4399</v>
      </c>
      <c r="D1590" s="12" t="s">
        <v>3821</v>
      </c>
      <c r="E1590" s="13" t="s">
        <v>7149</v>
      </c>
    </row>
    <row r="1591" spans="1:5" x14ac:dyDescent="0.3">
      <c r="A1591" s="14" t="s">
        <v>1600</v>
      </c>
      <c r="B1591" s="15" t="s">
        <v>7150</v>
      </c>
      <c r="C1591" s="15" t="s">
        <v>4402</v>
      </c>
      <c r="D1591" s="15" t="s">
        <v>2683</v>
      </c>
      <c r="E1591" s="16" t="s">
        <v>5169</v>
      </c>
    </row>
    <row r="1592" spans="1:5" x14ac:dyDescent="0.3">
      <c r="A1592" s="11" t="s">
        <v>1601</v>
      </c>
      <c r="B1592" s="12" t="s">
        <v>7151</v>
      </c>
      <c r="C1592" s="12" t="s">
        <v>4402</v>
      </c>
      <c r="D1592" s="12" t="s">
        <v>3822</v>
      </c>
      <c r="E1592" s="13" t="s">
        <v>5356</v>
      </c>
    </row>
    <row r="1593" spans="1:5" x14ac:dyDescent="0.3">
      <c r="A1593" s="14" t="s">
        <v>1602</v>
      </c>
      <c r="B1593" s="15" t="s">
        <v>7152</v>
      </c>
      <c r="C1593" s="15" t="s">
        <v>4402</v>
      </c>
      <c r="D1593" s="15" t="s">
        <v>3823</v>
      </c>
      <c r="E1593" s="16" t="s">
        <v>4812</v>
      </c>
    </row>
    <row r="1594" spans="1:5" x14ac:dyDescent="0.3">
      <c r="A1594" s="11" t="s">
        <v>1603</v>
      </c>
      <c r="B1594" s="12" t="s">
        <v>7153</v>
      </c>
      <c r="C1594" s="12" t="s">
        <v>5300</v>
      </c>
      <c r="D1594" s="12" t="s">
        <v>3824</v>
      </c>
      <c r="E1594" s="13" t="s">
        <v>5372</v>
      </c>
    </row>
    <row r="1595" spans="1:5" x14ac:dyDescent="0.3">
      <c r="A1595" s="14" t="s">
        <v>1604</v>
      </c>
      <c r="B1595" s="15" t="s">
        <v>7154</v>
      </c>
      <c r="C1595" s="15" t="s">
        <v>4402</v>
      </c>
      <c r="D1595" s="15" t="s">
        <v>3825</v>
      </c>
      <c r="E1595" s="16" t="s">
        <v>7155</v>
      </c>
    </row>
    <row r="1596" spans="1:5" x14ac:dyDescent="0.3">
      <c r="A1596" s="11" t="s">
        <v>1605</v>
      </c>
      <c r="B1596" s="12" t="s">
        <v>7156</v>
      </c>
      <c r="C1596" s="12" t="s">
        <v>4399</v>
      </c>
      <c r="D1596" s="12" t="s">
        <v>3826</v>
      </c>
      <c r="E1596" s="13" t="s">
        <v>4763</v>
      </c>
    </row>
    <row r="1597" spans="1:5" x14ac:dyDescent="0.3">
      <c r="A1597" s="14" t="s">
        <v>1606</v>
      </c>
      <c r="B1597" s="15" t="s">
        <v>7157</v>
      </c>
      <c r="C1597" s="15" t="s">
        <v>5300</v>
      </c>
      <c r="D1597" s="15" t="s">
        <v>3827</v>
      </c>
      <c r="E1597" s="16" t="s">
        <v>5025</v>
      </c>
    </row>
    <row r="1598" spans="1:5" x14ac:dyDescent="0.3">
      <c r="A1598" s="11" t="s">
        <v>1607</v>
      </c>
      <c r="B1598" s="12" t="s">
        <v>7158</v>
      </c>
      <c r="C1598" s="12" t="s">
        <v>4402</v>
      </c>
      <c r="D1598" s="12" t="s">
        <v>3828</v>
      </c>
      <c r="E1598" s="13" t="s">
        <v>7159</v>
      </c>
    </row>
    <row r="1599" spans="1:5" x14ac:dyDescent="0.3">
      <c r="A1599" s="14" t="s">
        <v>1608</v>
      </c>
      <c r="B1599" s="15" t="s">
        <v>7160</v>
      </c>
      <c r="C1599" s="15" t="s">
        <v>4402</v>
      </c>
      <c r="D1599" s="15" t="s">
        <v>3829</v>
      </c>
      <c r="E1599" s="16" t="s">
        <v>7161</v>
      </c>
    </row>
    <row r="1600" spans="1:5" x14ac:dyDescent="0.3">
      <c r="A1600" s="11" t="s">
        <v>1609</v>
      </c>
      <c r="B1600" s="12" t="s">
        <v>7162</v>
      </c>
      <c r="C1600" s="12" t="s">
        <v>4402</v>
      </c>
      <c r="D1600" s="12" t="s">
        <v>3253</v>
      </c>
      <c r="E1600" s="13" t="s">
        <v>7163</v>
      </c>
    </row>
    <row r="1601" spans="1:5" x14ac:dyDescent="0.3">
      <c r="A1601" s="14" t="s">
        <v>1610</v>
      </c>
      <c r="B1601" s="15" t="s">
        <v>7164</v>
      </c>
      <c r="C1601" s="15" t="s">
        <v>4402</v>
      </c>
      <c r="D1601" s="15" t="s">
        <v>3830</v>
      </c>
      <c r="E1601" s="16" t="s">
        <v>5134</v>
      </c>
    </row>
    <row r="1602" spans="1:5" x14ac:dyDescent="0.3">
      <c r="A1602" s="11" t="s">
        <v>1611</v>
      </c>
      <c r="B1602" s="12" t="s">
        <v>7165</v>
      </c>
      <c r="C1602" s="12" t="s">
        <v>4399</v>
      </c>
      <c r="D1602" s="12" t="s">
        <v>3831</v>
      </c>
      <c r="E1602" s="13" t="s">
        <v>7166</v>
      </c>
    </row>
    <row r="1603" spans="1:5" x14ac:dyDescent="0.3">
      <c r="A1603" s="14" t="s">
        <v>1612</v>
      </c>
      <c r="B1603" s="15" t="s">
        <v>7167</v>
      </c>
      <c r="C1603" s="15" t="s">
        <v>4402</v>
      </c>
      <c r="D1603" s="15" t="s">
        <v>3832</v>
      </c>
      <c r="E1603" s="16" t="s">
        <v>5967</v>
      </c>
    </row>
    <row r="1604" spans="1:5" x14ac:dyDescent="0.3">
      <c r="A1604" s="11" t="s">
        <v>1613</v>
      </c>
      <c r="B1604" s="12" t="s">
        <v>7168</v>
      </c>
      <c r="C1604" s="12" t="s">
        <v>4402</v>
      </c>
      <c r="D1604" s="12" t="s">
        <v>3833</v>
      </c>
      <c r="E1604" s="13" t="s">
        <v>4656</v>
      </c>
    </row>
    <row r="1605" spans="1:5" x14ac:dyDescent="0.3">
      <c r="A1605" s="14" t="s">
        <v>1614</v>
      </c>
      <c r="B1605" s="15" t="s">
        <v>7169</v>
      </c>
      <c r="C1605" s="15" t="s">
        <v>4402</v>
      </c>
      <c r="D1605" s="15" t="s">
        <v>3140</v>
      </c>
      <c r="E1605" s="16" t="s">
        <v>7170</v>
      </c>
    </row>
    <row r="1606" spans="1:5" x14ac:dyDescent="0.3">
      <c r="A1606" s="11" t="s">
        <v>1615</v>
      </c>
      <c r="B1606" s="12" t="s">
        <v>7171</v>
      </c>
      <c r="C1606" s="12" t="s">
        <v>5300</v>
      </c>
      <c r="D1606" s="12" t="s">
        <v>3834</v>
      </c>
      <c r="E1606" s="13" t="s">
        <v>6574</v>
      </c>
    </row>
    <row r="1607" spans="1:5" x14ac:dyDescent="0.3">
      <c r="A1607" s="14" t="s">
        <v>1616</v>
      </c>
      <c r="B1607" s="15" t="s">
        <v>7172</v>
      </c>
      <c r="C1607" s="15" t="s">
        <v>4402</v>
      </c>
      <c r="D1607" s="15" t="s">
        <v>3835</v>
      </c>
      <c r="E1607" s="16" t="s">
        <v>4581</v>
      </c>
    </row>
    <row r="1608" spans="1:5" x14ac:dyDescent="0.3">
      <c r="A1608" s="11" t="s">
        <v>1617</v>
      </c>
      <c r="B1608" s="12" t="s">
        <v>7173</v>
      </c>
      <c r="C1608" s="12" t="s">
        <v>4402</v>
      </c>
      <c r="D1608" s="12" t="s">
        <v>2857</v>
      </c>
      <c r="E1608" s="13" t="s">
        <v>5545</v>
      </c>
    </row>
    <row r="1609" spans="1:5" x14ac:dyDescent="0.3">
      <c r="A1609" s="14" t="s">
        <v>1618</v>
      </c>
      <c r="B1609" s="15" t="s">
        <v>7174</v>
      </c>
      <c r="C1609" s="15" t="s">
        <v>4399</v>
      </c>
      <c r="D1609" s="15" t="s">
        <v>3836</v>
      </c>
      <c r="E1609" s="16" t="s">
        <v>7175</v>
      </c>
    </row>
    <row r="1610" spans="1:5" x14ac:dyDescent="0.3">
      <c r="A1610" s="11" t="s">
        <v>1619</v>
      </c>
      <c r="B1610" s="12" t="s">
        <v>7176</v>
      </c>
      <c r="C1610" s="12" t="s">
        <v>4399</v>
      </c>
      <c r="D1610" s="12" t="s">
        <v>3837</v>
      </c>
      <c r="E1610" s="13" t="s">
        <v>5372</v>
      </c>
    </row>
    <row r="1611" spans="1:5" x14ac:dyDescent="0.3">
      <c r="A1611" s="14" t="s">
        <v>1620</v>
      </c>
      <c r="B1611" s="15" t="s">
        <v>7177</v>
      </c>
      <c r="C1611" s="15" t="s">
        <v>4399</v>
      </c>
      <c r="D1611" s="15" t="s">
        <v>3838</v>
      </c>
      <c r="E1611" s="16" t="s">
        <v>5798</v>
      </c>
    </row>
    <row r="1612" spans="1:5" x14ac:dyDescent="0.3">
      <c r="A1612" s="11" t="s">
        <v>1621</v>
      </c>
      <c r="B1612" s="12" t="s">
        <v>7178</v>
      </c>
      <c r="C1612" s="12" t="s">
        <v>4399</v>
      </c>
      <c r="D1612" s="12" t="s">
        <v>3839</v>
      </c>
      <c r="E1612" s="13" t="s">
        <v>7179</v>
      </c>
    </row>
    <row r="1613" spans="1:5" x14ac:dyDescent="0.3">
      <c r="A1613" s="14" t="s">
        <v>1622</v>
      </c>
      <c r="B1613" s="15" t="s">
        <v>7180</v>
      </c>
      <c r="C1613" s="15" t="s">
        <v>4399</v>
      </c>
      <c r="D1613" s="15" t="s">
        <v>3840</v>
      </c>
      <c r="E1613" s="16" t="s">
        <v>5145</v>
      </c>
    </row>
    <row r="1614" spans="1:5" x14ac:dyDescent="0.3">
      <c r="A1614" s="11" t="s">
        <v>1623</v>
      </c>
      <c r="B1614" s="12" t="s">
        <v>7181</v>
      </c>
      <c r="C1614" s="12" t="s">
        <v>4402</v>
      </c>
      <c r="D1614" s="12" t="s">
        <v>3841</v>
      </c>
      <c r="E1614" s="13" t="s">
        <v>7182</v>
      </c>
    </row>
    <row r="1615" spans="1:5" x14ac:dyDescent="0.3">
      <c r="A1615" s="14" t="s">
        <v>1624</v>
      </c>
      <c r="B1615" s="15" t="s">
        <v>7183</v>
      </c>
      <c r="C1615" s="15" t="s">
        <v>4399</v>
      </c>
      <c r="D1615" s="15" t="s">
        <v>3842</v>
      </c>
      <c r="E1615" s="16" t="s">
        <v>7184</v>
      </c>
    </row>
    <row r="1616" spans="1:5" x14ac:dyDescent="0.3">
      <c r="A1616" s="11" t="s">
        <v>1625</v>
      </c>
      <c r="B1616" s="12" t="s">
        <v>7185</v>
      </c>
      <c r="C1616" s="12" t="s">
        <v>4402</v>
      </c>
      <c r="D1616" s="12" t="s">
        <v>3843</v>
      </c>
      <c r="E1616" s="13" t="s">
        <v>4829</v>
      </c>
    </row>
    <row r="1617" spans="1:5" x14ac:dyDescent="0.3">
      <c r="A1617" s="14" t="s">
        <v>1626</v>
      </c>
      <c r="B1617" s="15" t="s">
        <v>7186</v>
      </c>
      <c r="C1617" s="15" t="s">
        <v>4399</v>
      </c>
      <c r="D1617" s="15" t="s">
        <v>3844</v>
      </c>
      <c r="E1617" s="16" t="s">
        <v>4433</v>
      </c>
    </row>
    <row r="1618" spans="1:5" x14ac:dyDescent="0.3">
      <c r="A1618" s="11" t="s">
        <v>1627</v>
      </c>
      <c r="B1618" s="12" t="s">
        <v>7187</v>
      </c>
      <c r="C1618" s="12" t="s">
        <v>4402</v>
      </c>
      <c r="D1618" s="12" t="s">
        <v>3845</v>
      </c>
      <c r="E1618" s="13" t="s">
        <v>7188</v>
      </c>
    </row>
    <row r="1619" spans="1:5" x14ac:dyDescent="0.3">
      <c r="A1619" s="14" t="s">
        <v>1628</v>
      </c>
      <c r="B1619" s="15" t="s">
        <v>7189</v>
      </c>
      <c r="C1619" s="15" t="s">
        <v>4399</v>
      </c>
      <c r="D1619" s="15" t="s">
        <v>3846</v>
      </c>
      <c r="E1619" s="16" t="s">
        <v>6175</v>
      </c>
    </row>
    <row r="1620" spans="1:5" x14ac:dyDescent="0.3">
      <c r="A1620" s="11" t="s">
        <v>1629</v>
      </c>
      <c r="B1620" s="12" t="s">
        <v>7190</v>
      </c>
      <c r="C1620" s="12" t="s">
        <v>4402</v>
      </c>
      <c r="D1620" s="12" t="s">
        <v>2443</v>
      </c>
      <c r="E1620" s="13" t="s">
        <v>7191</v>
      </c>
    </row>
    <row r="1621" spans="1:5" x14ac:dyDescent="0.3">
      <c r="A1621" s="14" t="s">
        <v>1630</v>
      </c>
      <c r="B1621" s="15" t="s">
        <v>7192</v>
      </c>
      <c r="C1621" s="15" t="s">
        <v>4399</v>
      </c>
      <c r="D1621" s="15" t="s">
        <v>3847</v>
      </c>
      <c r="E1621" s="16" t="s">
        <v>7193</v>
      </c>
    </row>
    <row r="1622" spans="1:5" x14ac:dyDescent="0.3">
      <c r="A1622" s="11" t="s">
        <v>1631</v>
      </c>
      <c r="B1622" s="12" t="s">
        <v>7194</v>
      </c>
      <c r="C1622" s="12" t="s">
        <v>4399</v>
      </c>
      <c r="D1622" s="12" t="s">
        <v>3848</v>
      </c>
      <c r="E1622" s="13" t="s">
        <v>7195</v>
      </c>
    </row>
    <row r="1623" spans="1:5" x14ac:dyDescent="0.3">
      <c r="A1623" s="14" t="s">
        <v>1632</v>
      </c>
      <c r="B1623" s="15" t="s">
        <v>7196</v>
      </c>
      <c r="C1623" s="15" t="s">
        <v>4402</v>
      </c>
      <c r="D1623" s="15" t="s">
        <v>3849</v>
      </c>
      <c r="E1623" s="16" t="s">
        <v>4751</v>
      </c>
    </row>
    <row r="1624" spans="1:5" x14ac:dyDescent="0.3">
      <c r="A1624" s="11" t="s">
        <v>1633</v>
      </c>
      <c r="B1624" s="12" t="s">
        <v>7197</v>
      </c>
      <c r="C1624" s="12" t="s">
        <v>4402</v>
      </c>
      <c r="D1624" s="12" t="s">
        <v>3850</v>
      </c>
      <c r="E1624" s="13" t="s">
        <v>5513</v>
      </c>
    </row>
    <row r="1625" spans="1:5" x14ac:dyDescent="0.3">
      <c r="A1625" s="14" t="s">
        <v>1634</v>
      </c>
      <c r="B1625" s="15" t="s">
        <v>7198</v>
      </c>
      <c r="C1625" s="15" t="s">
        <v>4399</v>
      </c>
      <c r="D1625" s="15" t="s">
        <v>3851</v>
      </c>
      <c r="E1625" s="16" t="s">
        <v>5189</v>
      </c>
    </row>
    <row r="1626" spans="1:5" x14ac:dyDescent="0.3">
      <c r="A1626" s="11" t="s">
        <v>1635</v>
      </c>
      <c r="B1626" s="12" t="s">
        <v>7199</v>
      </c>
      <c r="C1626" s="12" t="s">
        <v>4399</v>
      </c>
      <c r="D1626" s="12" t="s">
        <v>3852</v>
      </c>
      <c r="E1626" s="13" t="s">
        <v>4571</v>
      </c>
    </row>
    <row r="1627" spans="1:5" x14ac:dyDescent="0.3">
      <c r="A1627" s="14" t="s">
        <v>1636</v>
      </c>
      <c r="B1627" s="15" t="s">
        <v>7200</v>
      </c>
      <c r="C1627" s="15" t="s">
        <v>5300</v>
      </c>
      <c r="D1627" s="15" t="s">
        <v>3346</v>
      </c>
      <c r="E1627" s="16" t="s">
        <v>7201</v>
      </c>
    </row>
    <row r="1628" spans="1:5" x14ac:dyDescent="0.3">
      <c r="A1628" s="11" t="s">
        <v>1637</v>
      </c>
      <c r="B1628" s="12" t="s">
        <v>7202</v>
      </c>
      <c r="C1628" s="12" t="s">
        <v>4399</v>
      </c>
      <c r="D1628" s="12" t="s">
        <v>3853</v>
      </c>
      <c r="E1628" s="13" t="s">
        <v>7203</v>
      </c>
    </row>
    <row r="1629" spans="1:5" x14ac:dyDescent="0.3">
      <c r="A1629" s="14" t="s">
        <v>1638</v>
      </c>
      <c r="B1629" s="15" t="s">
        <v>7204</v>
      </c>
      <c r="C1629" s="15" t="s">
        <v>4402</v>
      </c>
      <c r="D1629" s="15" t="s">
        <v>3854</v>
      </c>
      <c r="E1629" s="16" t="s">
        <v>4563</v>
      </c>
    </row>
    <row r="1630" spans="1:5" x14ac:dyDescent="0.3">
      <c r="A1630" s="11" t="s">
        <v>1639</v>
      </c>
      <c r="B1630" s="12" t="s">
        <v>7205</v>
      </c>
      <c r="C1630" s="12" t="s">
        <v>4402</v>
      </c>
      <c r="D1630" s="12" t="s">
        <v>3855</v>
      </c>
      <c r="E1630" s="13" t="s">
        <v>7206</v>
      </c>
    </row>
    <row r="1631" spans="1:5" x14ac:dyDescent="0.3">
      <c r="A1631" s="14" t="s">
        <v>1640</v>
      </c>
      <c r="B1631" s="15" t="s">
        <v>7207</v>
      </c>
      <c r="C1631" s="15" t="s">
        <v>4399</v>
      </c>
      <c r="D1631" s="15" t="s">
        <v>3856</v>
      </c>
      <c r="E1631" s="16" t="s">
        <v>7208</v>
      </c>
    </row>
    <row r="1632" spans="1:5" x14ac:dyDescent="0.3">
      <c r="A1632" s="11" t="s">
        <v>1641</v>
      </c>
      <c r="B1632" s="12" t="s">
        <v>7209</v>
      </c>
      <c r="C1632" s="12" t="s">
        <v>4402</v>
      </c>
      <c r="D1632" s="12" t="s">
        <v>3341</v>
      </c>
      <c r="E1632" s="13" t="s">
        <v>4829</v>
      </c>
    </row>
    <row r="1633" spans="1:5" x14ac:dyDescent="0.3">
      <c r="A1633" s="14" t="s">
        <v>1642</v>
      </c>
      <c r="B1633" s="15" t="s">
        <v>7210</v>
      </c>
      <c r="C1633" s="15" t="s">
        <v>4402</v>
      </c>
      <c r="D1633" s="15" t="s">
        <v>3778</v>
      </c>
      <c r="E1633" s="16" t="s">
        <v>7211</v>
      </c>
    </row>
    <row r="1634" spans="1:5" x14ac:dyDescent="0.3">
      <c r="A1634" s="11" t="s">
        <v>1643</v>
      </c>
      <c r="B1634" s="12" t="s">
        <v>7212</v>
      </c>
      <c r="C1634" s="12" t="s">
        <v>4399</v>
      </c>
      <c r="D1634" s="12" t="s">
        <v>3857</v>
      </c>
      <c r="E1634" s="13" t="s">
        <v>6459</v>
      </c>
    </row>
    <row r="1635" spans="1:5" x14ac:dyDescent="0.3">
      <c r="A1635" s="14" t="s">
        <v>1644</v>
      </c>
      <c r="B1635" s="15" t="s">
        <v>7213</v>
      </c>
      <c r="C1635" s="15" t="s">
        <v>4402</v>
      </c>
      <c r="D1635" s="15" t="s">
        <v>3858</v>
      </c>
      <c r="E1635" s="16" t="s">
        <v>7214</v>
      </c>
    </row>
    <row r="1636" spans="1:5" x14ac:dyDescent="0.3">
      <c r="A1636" s="11" t="s">
        <v>1645</v>
      </c>
      <c r="B1636" s="12" t="s">
        <v>7215</v>
      </c>
      <c r="C1636" s="12" t="s">
        <v>4399</v>
      </c>
      <c r="D1636" s="12" t="s">
        <v>3859</v>
      </c>
      <c r="E1636" s="13" t="s">
        <v>7216</v>
      </c>
    </row>
    <row r="1637" spans="1:5" x14ac:dyDescent="0.3">
      <c r="A1637" s="14" t="s">
        <v>1646</v>
      </c>
      <c r="B1637" s="15" t="s">
        <v>7217</v>
      </c>
      <c r="C1637" s="15" t="s">
        <v>4399</v>
      </c>
      <c r="D1637" s="15" t="s">
        <v>3860</v>
      </c>
      <c r="E1637" s="16" t="s">
        <v>5303</v>
      </c>
    </row>
    <row r="1638" spans="1:5" x14ac:dyDescent="0.3">
      <c r="A1638" s="11" t="s">
        <v>1647</v>
      </c>
      <c r="B1638" s="12" t="s">
        <v>7218</v>
      </c>
      <c r="C1638" s="12" t="s">
        <v>4399</v>
      </c>
      <c r="D1638" s="12" t="s">
        <v>3861</v>
      </c>
      <c r="E1638" s="13" t="s">
        <v>7219</v>
      </c>
    </row>
    <row r="1639" spans="1:5" x14ac:dyDescent="0.3">
      <c r="A1639" s="14" t="s">
        <v>1648</v>
      </c>
      <c r="B1639" s="15" t="s">
        <v>7220</v>
      </c>
      <c r="C1639" s="15" t="s">
        <v>4399</v>
      </c>
      <c r="D1639" s="15" t="s">
        <v>3620</v>
      </c>
      <c r="E1639" s="16" t="s">
        <v>7221</v>
      </c>
    </row>
    <row r="1640" spans="1:5" x14ac:dyDescent="0.3">
      <c r="A1640" s="11" t="s">
        <v>1649</v>
      </c>
      <c r="B1640" s="12" t="s">
        <v>7222</v>
      </c>
      <c r="C1640" s="12" t="s">
        <v>4402</v>
      </c>
      <c r="D1640" s="12" t="s">
        <v>2630</v>
      </c>
      <c r="E1640" s="13" t="s">
        <v>7223</v>
      </c>
    </row>
    <row r="1641" spans="1:5" x14ac:dyDescent="0.3">
      <c r="A1641" s="14" t="s">
        <v>1650</v>
      </c>
      <c r="B1641" s="15" t="s">
        <v>7224</v>
      </c>
      <c r="C1641" s="15" t="s">
        <v>4399</v>
      </c>
      <c r="D1641" s="15" t="s">
        <v>3862</v>
      </c>
      <c r="E1641" s="16" t="s">
        <v>7225</v>
      </c>
    </row>
    <row r="1642" spans="1:5" x14ac:dyDescent="0.3">
      <c r="A1642" s="11" t="s">
        <v>1651</v>
      </c>
      <c r="B1642" s="12" t="s">
        <v>7226</v>
      </c>
      <c r="C1642" s="12" t="s">
        <v>4399</v>
      </c>
      <c r="D1642" s="12" t="s">
        <v>3863</v>
      </c>
      <c r="E1642" s="13" t="s">
        <v>7227</v>
      </c>
    </row>
    <row r="1643" spans="1:5" x14ac:dyDescent="0.3">
      <c r="A1643" s="14" t="s">
        <v>1652</v>
      </c>
      <c r="B1643" s="15" t="s">
        <v>7228</v>
      </c>
      <c r="C1643" s="15" t="s">
        <v>4399</v>
      </c>
      <c r="D1643" s="15" t="s">
        <v>2830</v>
      </c>
      <c r="E1643" s="16" t="s">
        <v>5255</v>
      </c>
    </row>
    <row r="1644" spans="1:5" x14ac:dyDescent="0.3">
      <c r="A1644" s="11" t="s">
        <v>1653</v>
      </c>
      <c r="B1644" s="12" t="s">
        <v>7229</v>
      </c>
      <c r="C1644" s="12" t="s">
        <v>4399</v>
      </c>
      <c r="D1644" s="12" t="s">
        <v>3864</v>
      </c>
      <c r="E1644" s="13" t="s">
        <v>5354</v>
      </c>
    </row>
    <row r="1645" spans="1:5" x14ac:dyDescent="0.3">
      <c r="A1645" s="14" t="s">
        <v>1654</v>
      </c>
      <c r="B1645" s="15" t="s">
        <v>7230</v>
      </c>
      <c r="C1645" s="15" t="s">
        <v>4402</v>
      </c>
      <c r="D1645" s="15" t="s">
        <v>2916</v>
      </c>
      <c r="E1645" s="16" t="s">
        <v>4728</v>
      </c>
    </row>
    <row r="1646" spans="1:5" x14ac:dyDescent="0.3">
      <c r="A1646" s="11" t="s">
        <v>1655</v>
      </c>
      <c r="B1646" s="12" t="s">
        <v>7231</v>
      </c>
      <c r="C1646" s="12" t="s">
        <v>4402</v>
      </c>
      <c r="D1646" s="12" t="s">
        <v>3131</v>
      </c>
      <c r="E1646" s="13" t="s">
        <v>7232</v>
      </c>
    </row>
    <row r="1647" spans="1:5" x14ac:dyDescent="0.3">
      <c r="A1647" s="14" t="s">
        <v>1656</v>
      </c>
      <c r="B1647" s="15" t="s">
        <v>7233</v>
      </c>
      <c r="C1647" s="15" t="s">
        <v>5300</v>
      </c>
      <c r="D1647" s="15" t="s">
        <v>3865</v>
      </c>
      <c r="E1647" s="16" t="s">
        <v>6591</v>
      </c>
    </row>
    <row r="1648" spans="1:5" x14ac:dyDescent="0.3">
      <c r="A1648" s="11" t="s">
        <v>1657</v>
      </c>
      <c r="B1648" s="12" t="s">
        <v>7234</v>
      </c>
      <c r="C1648" s="12" t="s">
        <v>4402</v>
      </c>
      <c r="D1648" s="12" t="s">
        <v>3866</v>
      </c>
      <c r="E1648" s="13" t="s">
        <v>4736</v>
      </c>
    </row>
    <row r="1649" spans="1:5" x14ac:dyDescent="0.3">
      <c r="A1649" s="14" t="s">
        <v>1658</v>
      </c>
      <c r="B1649" s="15" t="s">
        <v>7235</v>
      </c>
      <c r="C1649" s="15" t="s">
        <v>4402</v>
      </c>
      <c r="D1649" s="15" t="s">
        <v>3867</v>
      </c>
      <c r="E1649" s="16" t="s">
        <v>4862</v>
      </c>
    </row>
    <row r="1650" spans="1:5" x14ac:dyDescent="0.3">
      <c r="A1650" s="11" t="s">
        <v>1659</v>
      </c>
      <c r="B1650" s="12" t="s">
        <v>7236</v>
      </c>
      <c r="C1650" s="12" t="s">
        <v>4399</v>
      </c>
      <c r="D1650" s="12" t="s">
        <v>2630</v>
      </c>
      <c r="E1650" s="13" t="s">
        <v>4433</v>
      </c>
    </row>
    <row r="1651" spans="1:5" x14ac:dyDescent="0.3">
      <c r="A1651" s="14" t="s">
        <v>1660</v>
      </c>
      <c r="B1651" s="15" t="s">
        <v>7237</v>
      </c>
      <c r="C1651" s="15" t="s">
        <v>5300</v>
      </c>
      <c r="D1651" s="15" t="s">
        <v>3868</v>
      </c>
      <c r="E1651" s="16" t="s">
        <v>4589</v>
      </c>
    </row>
    <row r="1652" spans="1:5" x14ac:dyDescent="0.3">
      <c r="A1652" s="11" t="s">
        <v>1661</v>
      </c>
      <c r="B1652" s="12" t="s">
        <v>7238</v>
      </c>
      <c r="C1652" s="12" t="s">
        <v>4402</v>
      </c>
      <c r="D1652" s="12" t="s">
        <v>3869</v>
      </c>
      <c r="E1652" s="13" t="s">
        <v>7239</v>
      </c>
    </row>
    <row r="1653" spans="1:5" x14ac:dyDescent="0.3">
      <c r="A1653" s="14" t="s">
        <v>1662</v>
      </c>
      <c r="B1653" s="15" t="s">
        <v>7240</v>
      </c>
      <c r="C1653" s="15" t="s">
        <v>4399</v>
      </c>
      <c r="D1653" s="15" t="s">
        <v>3870</v>
      </c>
      <c r="E1653" s="16" t="s">
        <v>7241</v>
      </c>
    </row>
    <row r="1654" spans="1:5" x14ac:dyDescent="0.3">
      <c r="A1654" s="11" t="s">
        <v>1663</v>
      </c>
      <c r="B1654" s="12" t="s">
        <v>7242</v>
      </c>
      <c r="C1654" s="12" t="s">
        <v>4399</v>
      </c>
      <c r="D1654" s="12" t="s">
        <v>3871</v>
      </c>
      <c r="E1654" s="13" t="s">
        <v>5309</v>
      </c>
    </row>
    <row r="1655" spans="1:5" x14ac:dyDescent="0.3">
      <c r="A1655" s="14" t="s">
        <v>1664</v>
      </c>
      <c r="B1655" s="15" t="s">
        <v>7243</v>
      </c>
      <c r="C1655" s="15" t="s">
        <v>4402</v>
      </c>
      <c r="D1655" s="15" t="s">
        <v>3872</v>
      </c>
      <c r="E1655" s="16" t="s">
        <v>7244</v>
      </c>
    </row>
    <row r="1656" spans="1:5" x14ac:dyDescent="0.3">
      <c r="A1656" s="11" t="s">
        <v>1665</v>
      </c>
      <c r="B1656" s="12" t="s">
        <v>7245</v>
      </c>
      <c r="C1656" s="12" t="s">
        <v>4402</v>
      </c>
      <c r="D1656" s="12" t="s">
        <v>3873</v>
      </c>
      <c r="E1656" s="13" t="s">
        <v>7246</v>
      </c>
    </row>
    <row r="1657" spans="1:5" x14ac:dyDescent="0.3">
      <c r="A1657" s="14" t="s">
        <v>1666</v>
      </c>
      <c r="B1657" s="15" t="s">
        <v>7247</v>
      </c>
      <c r="C1657" s="15" t="s">
        <v>4402</v>
      </c>
      <c r="D1657" s="15" t="s">
        <v>3874</v>
      </c>
      <c r="E1657" s="16" t="s">
        <v>4684</v>
      </c>
    </row>
    <row r="1658" spans="1:5" x14ac:dyDescent="0.3">
      <c r="A1658" s="11" t="s">
        <v>1667</v>
      </c>
      <c r="B1658" s="12" t="s">
        <v>7248</v>
      </c>
      <c r="C1658" s="12" t="s">
        <v>4399</v>
      </c>
      <c r="D1658" s="12" t="s">
        <v>3062</v>
      </c>
      <c r="E1658" s="13" t="s">
        <v>7249</v>
      </c>
    </row>
    <row r="1659" spans="1:5" x14ac:dyDescent="0.3">
      <c r="A1659" s="14" t="s">
        <v>1668</v>
      </c>
      <c r="B1659" s="15" t="s">
        <v>7250</v>
      </c>
      <c r="C1659" s="15" t="s">
        <v>5300</v>
      </c>
      <c r="D1659" s="15" t="s">
        <v>3875</v>
      </c>
      <c r="E1659" s="16" t="s">
        <v>7251</v>
      </c>
    </row>
    <row r="1660" spans="1:5" x14ac:dyDescent="0.3">
      <c r="A1660" s="11" t="s">
        <v>1669</v>
      </c>
      <c r="B1660" s="12" t="s">
        <v>7252</v>
      </c>
      <c r="C1660" s="12" t="s">
        <v>4399</v>
      </c>
      <c r="D1660" s="12" t="s">
        <v>3246</v>
      </c>
      <c r="E1660" s="13" t="s">
        <v>4400</v>
      </c>
    </row>
    <row r="1661" spans="1:5" x14ac:dyDescent="0.3">
      <c r="A1661" s="14" t="s">
        <v>1670</v>
      </c>
      <c r="B1661" s="15" t="s">
        <v>7253</v>
      </c>
      <c r="C1661" s="15" t="s">
        <v>4402</v>
      </c>
      <c r="D1661" s="15" t="s">
        <v>3876</v>
      </c>
      <c r="E1661" s="16" t="s">
        <v>7254</v>
      </c>
    </row>
    <row r="1662" spans="1:5" x14ac:dyDescent="0.3">
      <c r="A1662" s="11" t="s">
        <v>1671</v>
      </c>
      <c r="B1662" s="12" t="s">
        <v>7255</v>
      </c>
      <c r="C1662" s="12" t="s">
        <v>5300</v>
      </c>
      <c r="D1662" s="12" t="s">
        <v>3877</v>
      </c>
      <c r="E1662" s="13" t="s">
        <v>7256</v>
      </c>
    </row>
    <row r="1663" spans="1:5" x14ac:dyDescent="0.3">
      <c r="A1663" s="14" t="s">
        <v>1672</v>
      </c>
      <c r="B1663" s="15" t="s">
        <v>7257</v>
      </c>
      <c r="C1663" s="15" t="s">
        <v>4402</v>
      </c>
      <c r="D1663" s="15" t="s">
        <v>3878</v>
      </c>
      <c r="E1663" s="16" t="s">
        <v>4839</v>
      </c>
    </row>
    <row r="1664" spans="1:5" x14ac:dyDescent="0.3">
      <c r="A1664" s="11" t="s">
        <v>1673</v>
      </c>
      <c r="B1664" s="12" t="s">
        <v>7258</v>
      </c>
      <c r="C1664" s="12" t="s">
        <v>4399</v>
      </c>
      <c r="D1664" s="12" t="s">
        <v>3879</v>
      </c>
      <c r="E1664" s="13" t="s">
        <v>7259</v>
      </c>
    </row>
    <row r="1665" spans="1:5" x14ac:dyDescent="0.3">
      <c r="A1665" s="14" t="s">
        <v>1674</v>
      </c>
      <c r="B1665" s="15" t="s">
        <v>7260</v>
      </c>
      <c r="C1665" s="15" t="s">
        <v>4402</v>
      </c>
      <c r="D1665" s="15" t="s">
        <v>3880</v>
      </c>
      <c r="E1665" s="16" t="s">
        <v>7261</v>
      </c>
    </row>
    <row r="1666" spans="1:5" x14ac:dyDescent="0.3">
      <c r="A1666" s="11" t="s">
        <v>1675</v>
      </c>
      <c r="B1666" s="12" t="s">
        <v>7262</v>
      </c>
      <c r="C1666" s="12" t="s">
        <v>4402</v>
      </c>
      <c r="D1666" s="12" t="s">
        <v>3881</v>
      </c>
      <c r="E1666" s="13" t="s">
        <v>7263</v>
      </c>
    </row>
    <row r="1667" spans="1:5" x14ac:dyDescent="0.3">
      <c r="A1667" s="14" t="s">
        <v>1676</v>
      </c>
      <c r="B1667" s="15" t="s">
        <v>7264</v>
      </c>
      <c r="C1667" s="15" t="s">
        <v>4402</v>
      </c>
      <c r="D1667" s="15" t="s">
        <v>2459</v>
      </c>
      <c r="E1667" s="16" t="s">
        <v>7265</v>
      </c>
    </row>
    <row r="1668" spans="1:5" x14ac:dyDescent="0.3">
      <c r="A1668" s="11" t="s">
        <v>1677</v>
      </c>
      <c r="B1668" s="12" t="s">
        <v>7266</v>
      </c>
      <c r="C1668" s="12" t="s">
        <v>4402</v>
      </c>
      <c r="D1668" s="12" t="s">
        <v>3882</v>
      </c>
      <c r="E1668" s="13" t="s">
        <v>4478</v>
      </c>
    </row>
    <row r="1669" spans="1:5" x14ac:dyDescent="0.3">
      <c r="A1669" s="14" t="s">
        <v>1678</v>
      </c>
      <c r="B1669" s="15" t="s">
        <v>7267</v>
      </c>
      <c r="C1669" s="15" t="s">
        <v>4402</v>
      </c>
      <c r="D1669" s="15" t="s">
        <v>3883</v>
      </c>
      <c r="E1669" s="16" t="s">
        <v>7268</v>
      </c>
    </row>
    <row r="1670" spans="1:5" x14ac:dyDescent="0.3">
      <c r="A1670" s="11" t="s">
        <v>1679</v>
      </c>
      <c r="B1670" s="12" t="s">
        <v>7269</v>
      </c>
      <c r="C1670" s="12" t="s">
        <v>4402</v>
      </c>
      <c r="D1670" s="12" t="s">
        <v>2793</v>
      </c>
      <c r="E1670" s="13" t="s">
        <v>4701</v>
      </c>
    </row>
    <row r="1671" spans="1:5" x14ac:dyDescent="0.3">
      <c r="A1671" s="14" t="s">
        <v>1680</v>
      </c>
      <c r="B1671" s="15" t="s">
        <v>7270</v>
      </c>
      <c r="C1671" s="15" t="s">
        <v>4402</v>
      </c>
      <c r="D1671" s="15" t="s">
        <v>3884</v>
      </c>
      <c r="E1671" s="16" t="s">
        <v>7271</v>
      </c>
    </row>
    <row r="1672" spans="1:5" x14ac:dyDescent="0.3">
      <c r="A1672" s="11" t="s">
        <v>1681</v>
      </c>
      <c r="B1672" s="12" t="s">
        <v>7272</v>
      </c>
      <c r="C1672" s="12" t="s">
        <v>4399</v>
      </c>
      <c r="D1672" s="12" t="s">
        <v>3491</v>
      </c>
      <c r="E1672" s="13" t="s">
        <v>7273</v>
      </c>
    </row>
    <row r="1673" spans="1:5" x14ac:dyDescent="0.3">
      <c r="A1673" s="14" t="s">
        <v>1682</v>
      </c>
      <c r="B1673" s="15" t="s">
        <v>7274</v>
      </c>
      <c r="C1673" s="15" t="s">
        <v>4402</v>
      </c>
      <c r="D1673" s="15" t="s">
        <v>3885</v>
      </c>
      <c r="E1673" s="16" t="s">
        <v>7073</v>
      </c>
    </row>
    <row r="1674" spans="1:5" x14ac:dyDescent="0.3">
      <c r="A1674" s="11" t="s">
        <v>1683</v>
      </c>
      <c r="B1674" s="12" t="s">
        <v>7275</v>
      </c>
      <c r="C1674" s="12" t="s">
        <v>4399</v>
      </c>
      <c r="D1674" s="12" t="s">
        <v>3886</v>
      </c>
      <c r="E1674" s="13" t="s">
        <v>7076</v>
      </c>
    </row>
    <row r="1675" spans="1:5" x14ac:dyDescent="0.3">
      <c r="A1675" s="14" t="s">
        <v>1684</v>
      </c>
      <c r="B1675" s="15" t="s">
        <v>7276</v>
      </c>
      <c r="C1675" s="15" t="s">
        <v>4399</v>
      </c>
      <c r="D1675" s="15" t="s">
        <v>3887</v>
      </c>
      <c r="E1675" s="16" t="s">
        <v>6862</v>
      </c>
    </row>
    <row r="1676" spans="1:5" x14ac:dyDescent="0.3">
      <c r="A1676" s="11" t="s">
        <v>1685</v>
      </c>
      <c r="B1676" s="12" t="s">
        <v>7277</v>
      </c>
      <c r="C1676" s="12" t="s">
        <v>4402</v>
      </c>
      <c r="D1676" s="12" t="s">
        <v>3888</v>
      </c>
      <c r="E1676" s="13" t="s">
        <v>7278</v>
      </c>
    </row>
    <row r="1677" spans="1:5" x14ac:dyDescent="0.3">
      <c r="A1677" s="14" t="s">
        <v>1686</v>
      </c>
      <c r="B1677" s="15" t="s">
        <v>7279</v>
      </c>
      <c r="C1677" s="15" t="s">
        <v>4399</v>
      </c>
      <c r="D1677" s="15" t="s">
        <v>3889</v>
      </c>
      <c r="E1677" s="16" t="s">
        <v>7280</v>
      </c>
    </row>
    <row r="1678" spans="1:5" x14ac:dyDescent="0.3">
      <c r="A1678" s="11" t="s">
        <v>1687</v>
      </c>
      <c r="B1678" s="12" t="s">
        <v>7281</v>
      </c>
      <c r="C1678" s="12" t="s">
        <v>4399</v>
      </c>
      <c r="D1678" s="12" t="s">
        <v>3890</v>
      </c>
      <c r="E1678" s="13" t="s">
        <v>7282</v>
      </c>
    </row>
    <row r="1679" spans="1:5" x14ac:dyDescent="0.3">
      <c r="A1679" s="14" t="s">
        <v>1688</v>
      </c>
      <c r="B1679" s="15" t="s">
        <v>7283</v>
      </c>
      <c r="C1679" s="15" t="s">
        <v>4402</v>
      </c>
      <c r="D1679" s="15" t="s">
        <v>3891</v>
      </c>
      <c r="E1679" s="16" t="s">
        <v>7284</v>
      </c>
    </row>
    <row r="1680" spans="1:5" x14ac:dyDescent="0.3">
      <c r="A1680" s="11" t="s">
        <v>1689</v>
      </c>
      <c r="B1680" s="12" t="s">
        <v>7285</v>
      </c>
      <c r="C1680" s="12" t="s">
        <v>4399</v>
      </c>
      <c r="D1680" s="12" t="s">
        <v>3464</v>
      </c>
      <c r="E1680" s="13" t="s">
        <v>7286</v>
      </c>
    </row>
    <row r="1681" spans="1:5" x14ac:dyDescent="0.3">
      <c r="A1681" s="14" t="s">
        <v>1690</v>
      </c>
      <c r="B1681" s="15" t="s">
        <v>7287</v>
      </c>
      <c r="C1681" s="15" t="s">
        <v>4399</v>
      </c>
      <c r="D1681" s="15" t="s">
        <v>3892</v>
      </c>
      <c r="E1681" s="16" t="s">
        <v>7288</v>
      </c>
    </row>
    <row r="1682" spans="1:5" x14ac:dyDescent="0.3">
      <c r="A1682" s="11" t="s">
        <v>1691</v>
      </c>
      <c r="B1682" s="12" t="s">
        <v>7289</v>
      </c>
      <c r="C1682" s="12" t="s">
        <v>4402</v>
      </c>
      <c r="D1682" s="12" t="s">
        <v>2930</v>
      </c>
      <c r="E1682" s="13" t="s">
        <v>7290</v>
      </c>
    </row>
    <row r="1683" spans="1:5" x14ac:dyDescent="0.3">
      <c r="A1683" s="14" t="s">
        <v>1692</v>
      </c>
      <c r="B1683" s="15" t="s">
        <v>7291</v>
      </c>
      <c r="C1683" s="15" t="s">
        <v>4402</v>
      </c>
      <c r="D1683" s="15" t="s">
        <v>3893</v>
      </c>
      <c r="E1683" s="16" t="s">
        <v>6487</v>
      </c>
    </row>
    <row r="1684" spans="1:5" x14ac:dyDescent="0.3">
      <c r="A1684" s="11" t="s">
        <v>1693</v>
      </c>
      <c r="B1684" s="12" t="s">
        <v>7292</v>
      </c>
      <c r="C1684" s="12" t="s">
        <v>4399</v>
      </c>
      <c r="D1684" s="12" t="s">
        <v>2730</v>
      </c>
      <c r="E1684" s="13" t="s">
        <v>7293</v>
      </c>
    </row>
    <row r="1685" spans="1:5" x14ac:dyDescent="0.3">
      <c r="A1685" s="14" t="s">
        <v>1694</v>
      </c>
      <c r="B1685" s="15" t="s">
        <v>7294</v>
      </c>
      <c r="C1685" s="15" t="s">
        <v>4402</v>
      </c>
      <c r="D1685" s="15" t="s">
        <v>3618</v>
      </c>
      <c r="E1685" s="16" t="s">
        <v>7295</v>
      </c>
    </row>
    <row r="1686" spans="1:5" x14ac:dyDescent="0.3">
      <c r="A1686" s="11" t="s">
        <v>1695</v>
      </c>
      <c r="B1686" s="12" t="s">
        <v>7296</v>
      </c>
      <c r="C1686" s="12" t="s">
        <v>4402</v>
      </c>
      <c r="D1686" s="12" t="s">
        <v>3894</v>
      </c>
      <c r="E1686" s="13" t="s">
        <v>4491</v>
      </c>
    </row>
    <row r="1687" spans="1:5" x14ac:dyDescent="0.3">
      <c r="A1687" s="14" t="s">
        <v>1696</v>
      </c>
      <c r="B1687" s="15" t="s">
        <v>7297</v>
      </c>
      <c r="C1687" s="15" t="s">
        <v>4402</v>
      </c>
      <c r="D1687" s="15" t="s">
        <v>2845</v>
      </c>
      <c r="E1687" s="16" t="s">
        <v>7298</v>
      </c>
    </row>
    <row r="1688" spans="1:5" x14ac:dyDescent="0.3">
      <c r="A1688" s="11" t="s">
        <v>1697</v>
      </c>
      <c r="B1688" s="12" t="s">
        <v>7299</v>
      </c>
      <c r="C1688" s="12" t="s">
        <v>4399</v>
      </c>
      <c r="D1688" s="12" t="s">
        <v>3895</v>
      </c>
      <c r="E1688" s="13" t="s">
        <v>7300</v>
      </c>
    </row>
    <row r="1689" spans="1:5" x14ac:dyDescent="0.3">
      <c r="A1689" s="14" t="s">
        <v>1698</v>
      </c>
      <c r="B1689" s="15" t="s">
        <v>7301</v>
      </c>
      <c r="C1689" s="15" t="s">
        <v>5300</v>
      </c>
      <c r="D1689" s="15" t="s">
        <v>3896</v>
      </c>
      <c r="E1689" s="16" t="s">
        <v>7302</v>
      </c>
    </row>
    <row r="1690" spans="1:5" x14ac:dyDescent="0.3">
      <c r="A1690" s="11" t="s">
        <v>1699</v>
      </c>
      <c r="B1690" s="12" t="s">
        <v>7303</v>
      </c>
      <c r="C1690" s="12" t="s">
        <v>4402</v>
      </c>
      <c r="D1690" s="12" t="s">
        <v>3897</v>
      </c>
      <c r="E1690" s="13" t="s">
        <v>6493</v>
      </c>
    </row>
    <row r="1691" spans="1:5" x14ac:dyDescent="0.3">
      <c r="A1691" s="14" t="s">
        <v>1700</v>
      </c>
      <c r="B1691" s="15" t="s">
        <v>7304</v>
      </c>
      <c r="C1691" s="15" t="s">
        <v>4399</v>
      </c>
      <c r="D1691" s="15" t="s">
        <v>3898</v>
      </c>
      <c r="E1691" s="16" t="s">
        <v>7305</v>
      </c>
    </row>
    <row r="1692" spans="1:5" x14ac:dyDescent="0.3">
      <c r="A1692" s="11" t="s">
        <v>1701</v>
      </c>
      <c r="B1692" s="12" t="s">
        <v>7306</v>
      </c>
      <c r="C1692" s="12" t="s">
        <v>4399</v>
      </c>
      <c r="D1692" s="12" t="s">
        <v>3899</v>
      </c>
      <c r="E1692" s="13" t="s">
        <v>7307</v>
      </c>
    </row>
    <row r="1693" spans="1:5" x14ac:dyDescent="0.3">
      <c r="A1693" s="14" t="s">
        <v>1702</v>
      </c>
      <c r="B1693" s="15" t="s">
        <v>7308</v>
      </c>
      <c r="C1693" s="15" t="s">
        <v>4402</v>
      </c>
      <c r="D1693" s="15" t="s">
        <v>3900</v>
      </c>
      <c r="E1693" s="16" t="s">
        <v>6467</v>
      </c>
    </row>
    <row r="1694" spans="1:5" x14ac:dyDescent="0.3">
      <c r="A1694" s="11" t="s">
        <v>1703</v>
      </c>
      <c r="B1694" s="12" t="s">
        <v>7309</v>
      </c>
      <c r="C1694" s="12" t="s">
        <v>4402</v>
      </c>
      <c r="D1694" s="12" t="s">
        <v>2855</v>
      </c>
      <c r="E1694" s="13" t="s">
        <v>7310</v>
      </c>
    </row>
    <row r="1695" spans="1:5" x14ac:dyDescent="0.3">
      <c r="A1695" s="14" t="s">
        <v>1704</v>
      </c>
      <c r="B1695" s="15" t="s">
        <v>7311</v>
      </c>
      <c r="C1695" s="15" t="s">
        <v>4399</v>
      </c>
      <c r="D1695" s="15" t="s">
        <v>3901</v>
      </c>
      <c r="E1695" s="16" t="s">
        <v>5495</v>
      </c>
    </row>
    <row r="1696" spans="1:5" x14ac:dyDescent="0.3">
      <c r="A1696" s="11" t="s">
        <v>1705</v>
      </c>
      <c r="B1696" s="12" t="s">
        <v>7312</v>
      </c>
      <c r="C1696" s="12" t="s">
        <v>4399</v>
      </c>
      <c r="D1696" s="12" t="s">
        <v>3902</v>
      </c>
      <c r="E1696" s="13" t="s">
        <v>7313</v>
      </c>
    </row>
    <row r="1697" spans="1:5" x14ac:dyDescent="0.3">
      <c r="A1697" s="14" t="s">
        <v>1706</v>
      </c>
      <c r="B1697" s="15" t="s">
        <v>7314</v>
      </c>
      <c r="C1697" s="15" t="s">
        <v>4399</v>
      </c>
      <c r="D1697" s="15" t="s">
        <v>3903</v>
      </c>
      <c r="E1697" s="16" t="s">
        <v>7315</v>
      </c>
    </row>
    <row r="1698" spans="1:5" x14ac:dyDescent="0.3">
      <c r="A1698" s="11" t="s">
        <v>1707</v>
      </c>
      <c r="B1698" s="12" t="s">
        <v>7316</v>
      </c>
      <c r="C1698" s="12" t="s">
        <v>4399</v>
      </c>
      <c r="D1698" s="12" t="s">
        <v>3646</v>
      </c>
      <c r="E1698" s="13" t="s">
        <v>7317</v>
      </c>
    </row>
    <row r="1699" spans="1:5" x14ac:dyDescent="0.3">
      <c r="A1699" s="14" t="s">
        <v>1708</v>
      </c>
      <c r="B1699" s="15" t="s">
        <v>7318</v>
      </c>
      <c r="C1699" s="15" t="s">
        <v>4399</v>
      </c>
      <c r="D1699" s="15" t="s">
        <v>3904</v>
      </c>
      <c r="E1699" s="16" t="s">
        <v>6253</v>
      </c>
    </row>
    <row r="1700" spans="1:5" x14ac:dyDescent="0.3">
      <c r="A1700" s="11" t="s">
        <v>1709</v>
      </c>
      <c r="B1700" s="12" t="s">
        <v>7319</v>
      </c>
      <c r="C1700" s="12" t="s">
        <v>4402</v>
      </c>
      <c r="D1700" s="12" t="s">
        <v>3905</v>
      </c>
      <c r="E1700" s="13" t="s">
        <v>4594</v>
      </c>
    </row>
    <row r="1701" spans="1:5" x14ac:dyDescent="0.3">
      <c r="A1701" s="14" t="s">
        <v>1710</v>
      </c>
      <c r="B1701" s="15" t="s">
        <v>7320</v>
      </c>
      <c r="C1701" s="15" t="s">
        <v>4399</v>
      </c>
      <c r="D1701" s="15" t="s">
        <v>3906</v>
      </c>
      <c r="E1701" s="16" t="s">
        <v>7321</v>
      </c>
    </row>
    <row r="1702" spans="1:5" x14ac:dyDescent="0.3">
      <c r="A1702" s="11" t="s">
        <v>1711</v>
      </c>
      <c r="B1702" s="12" t="s">
        <v>7322</v>
      </c>
      <c r="C1702" s="12" t="s">
        <v>4402</v>
      </c>
      <c r="D1702" s="12" t="s">
        <v>3907</v>
      </c>
      <c r="E1702" s="13" t="s">
        <v>4415</v>
      </c>
    </row>
    <row r="1703" spans="1:5" x14ac:dyDescent="0.3">
      <c r="A1703" s="14" t="s">
        <v>1712</v>
      </c>
      <c r="B1703" s="15" t="s">
        <v>7323</v>
      </c>
      <c r="C1703" s="15" t="s">
        <v>4402</v>
      </c>
      <c r="D1703" s="15" t="s">
        <v>3908</v>
      </c>
      <c r="E1703" s="16" t="s">
        <v>4553</v>
      </c>
    </row>
    <row r="1704" spans="1:5" x14ac:dyDescent="0.3">
      <c r="A1704" s="11" t="s">
        <v>1713</v>
      </c>
      <c r="B1704" s="12" t="s">
        <v>7324</v>
      </c>
      <c r="C1704" s="12" t="s">
        <v>4402</v>
      </c>
      <c r="D1704" s="12" t="s">
        <v>3909</v>
      </c>
      <c r="E1704" s="13" t="s">
        <v>5706</v>
      </c>
    </row>
    <row r="1705" spans="1:5" x14ac:dyDescent="0.3">
      <c r="A1705" s="14" t="s">
        <v>1714</v>
      </c>
      <c r="B1705" s="15" t="s">
        <v>7325</v>
      </c>
      <c r="C1705" s="15" t="s">
        <v>4399</v>
      </c>
      <c r="D1705" s="15" t="s">
        <v>3910</v>
      </c>
      <c r="E1705" s="16" t="s">
        <v>4771</v>
      </c>
    </row>
    <row r="1706" spans="1:5" x14ac:dyDescent="0.3">
      <c r="A1706" s="11" t="s">
        <v>1715</v>
      </c>
      <c r="B1706" s="12" t="s">
        <v>7326</v>
      </c>
      <c r="C1706" s="12" t="s">
        <v>4402</v>
      </c>
      <c r="D1706" s="12" t="s">
        <v>3114</v>
      </c>
      <c r="E1706" s="13" t="s">
        <v>7327</v>
      </c>
    </row>
    <row r="1707" spans="1:5" x14ac:dyDescent="0.3">
      <c r="A1707" s="14" t="s">
        <v>1716</v>
      </c>
      <c r="B1707" s="15" t="s">
        <v>7328</v>
      </c>
      <c r="C1707" s="15" t="s">
        <v>4399</v>
      </c>
      <c r="D1707" s="15" t="s">
        <v>3911</v>
      </c>
      <c r="E1707" s="16" t="s">
        <v>7329</v>
      </c>
    </row>
    <row r="1708" spans="1:5" x14ac:dyDescent="0.3">
      <c r="A1708" s="11" t="s">
        <v>1717</v>
      </c>
      <c r="B1708" s="12" t="s">
        <v>7330</v>
      </c>
      <c r="C1708" s="12" t="s">
        <v>4399</v>
      </c>
      <c r="D1708" s="12" t="s">
        <v>3439</v>
      </c>
      <c r="E1708" s="13" t="s">
        <v>5428</v>
      </c>
    </row>
    <row r="1709" spans="1:5" x14ac:dyDescent="0.3">
      <c r="A1709" s="14" t="s">
        <v>1718</v>
      </c>
      <c r="B1709" s="15" t="s">
        <v>7331</v>
      </c>
      <c r="C1709" s="15" t="s">
        <v>4402</v>
      </c>
      <c r="D1709" s="15" t="s">
        <v>3912</v>
      </c>
      <c r="E1709" s="16" t="s">
        <v>7332</v>
      </c>
    </row>
    <row r="1710" spans="1:5" x14ac:dyDescent="0.3">
      <c r="A1710" s="11" t="s">
        <v>1719</v>
      </c>
      <c r="B1710" s="12" t="s">
        <v>7333</v>
      </c>
      <c r="C1710" s="12" t="s">
        <v>4399</v>
      </c>
      <c r="D1710" s="12" t="s">
        <v>3646</v>
      </c>
      <c r="E1710" s="13" t="s">
        <v>6012</v>
      </c>
    </row>
    <row r="1711" spans="1:5" x14ac:dyDescent="0.3">
      <c r="A1711" s="14" t="s">
        <v>1720</v>
      </c>
      <c r="B1711" s="15" t="s">
        <v>7334</v>
      </c>
      <c r="C1711" s="15" t="s">
        <v>4399</v>
      </c>
      <c r="D1711" s="15" t="s">
        <v>3913</v>
      </c>
      <c r="E1711" s="16" t="s">
        <v>7335</v>
      </c>
    </row>
    <row r="1712" spans="1:5" x14ac:dyDescent="0.3">
      <c r="A1712" s="11" t="s">
        <v>1721</v>
      </c>
      <c r="B1712" s="12" t="s">
        <v>7336</v>
      </c>
      <c r="C1712" s="12" t="s">
        <v>4402</v>
      </c>
      <c r="D1712" s="12" t="s">
        <v>3914</v>
      </c>
      <c r="E1712" s="13" t="s">
        <v>7337</v>
      </c>
    </row>
    <row r="1713" spans="1:5" x14ac:dyDescent="0.3">
      <c r="A1713" s="14" t="s">
        <v>1722</v>
      </c>
      <c r="B1713" s="15" t="s">
        <v>7338</v>
      </c>
      <c r="C1713" s="15" t="s">
        <v>4399</v>
      </c>
      <c r="D1713" s="15" t="s">
        <v>3915</v>
      </c>
      <c r="E1713" s="16" t="s">
        <v>5041</v>
      </c>
    </row>
    <row r="1714" spans="1:5" x14ac:dyDescent="0.3">
      <c r="A1714" s="11" t="s">
        <v>1723</v>
      </c>
      <c r="B1714" s="12" t="s">
        <v>7339</v>
      </c>
      <c r="C1714" s="12" t="s">
        <v>4402</v>
      </c>
      <c r="D1714" s="12" t="s">
        <v>3916</v>
      </c>
      <c r="E1714" s="13" t="s">
        <v>4749</v>
      </c>
    </row>
    <row r="1715" spans="1:5" x14ac:dyDescent="0.3">
      <c r="A1715" s="14" t="s">
        <v>1724</v>
      </c>
      <c r="B1715" s="15" t="s">
        <v>7340</v>
      </c>
      <c r="C1715" s="15" t="s">
        <v>4399</v>
      </c>
      <c r="D1715" s="15" t="s">
        <v>3917</v>
      </c>
      <c r="E1715" s="16" t="s">
        <v>7341</v>
      </c>
    </row>
    <row r="1716" spans="1:5" x14ac:dyDescent="0.3">
      <c r="A1716" s="11" t="s">
        <v>1725</v>
      </c>
      <c r="B1716" s="12" t="s">
        <v>7342</v>
      </c>
      <c r="C1716" s="12" t="s">
        <v>4399</v>
      </c>
      <c r="D1716" s="12" t="s">
        <v>3918</v>
      </c>
      <c r="E1716" s="13" t="s">
        <v>7335</v>
      </c>
    </row>
    <row r="1717" spans="1:5" x14ac:dyDescent="0.3">
      <c r="A1717" s="14" t="s">
        <v>1726</v>
      </c>
      <c r="B1717" s="15" t="s">
        <v>7343</v>
      </c>
      <c r="C1717" s="15" t="s">
        <v>4402</v>
      </c>
      <c r="D1717" s="15" t="s">
        <v>3919</v>
      </c>
      <c r="E1717" s="16" t="s">
        <v>4585</v>
      </c>
    </row>
    <row r="1718" spans="1:5" x14ac:dyDescent="0.3">
      <c r="A1718" s="11" t="s">
        <v>1727</v>
      </c>
      <c r="B1718" s="12" t="s">
        <v>7344</v>
      </c>
      <c r="C1718" s="12" t="s">
        <v>4399</v>
      </c>
      <c r="D1718" s="12" t="s">
        <v>3920</v>
      </c>
      <c r="E1718" s="13" t="s">
        <v>7345</v>
      </c>
    </row>
    <row r="1719" spans="1:5" x14ac:dyDescent="0.3">
      <c r="A1719" s="14" t="s">
        <v>1728</v>
      </c>
      <c r="B1719" s="15" t="s">
        <v>7346</v>
      </c>
      <c r="C1719" s="15" t="s">
        <v>4399</v>
      </c>
      <c r="D1719" s="15" t="s">
        <v>3921</v>
      </c>
      <c r="E1719" s="16" t="s">
        <v>7347</v>
      </c>
    </row>
    <row r="1720" spans="1:5" x14ac:dyDescent="0.3">
      <c r="A1720" s="11" t="s">
        <v>1729</v>
      </c>
      <c r="B1720" s="12" t="s">
        <v>7348</v>
      </c>
      <c r="C1720" s="12" t="s">
        <v>4399</v>
      </c>
      <c r="D1720" s="12" t="s">
        <v>3922</v>
      </c>
      <c r="E1720" s="13" t="s">
        <v>6060</v>
      </c>
    </row>
    <row r="1721" spans="1:5" x14ac:dyDescent="0.3">
      <c r="A1721" s="14" t="s">
        <v>1730</v>
      </c>
      <c r="B1721" s="15" t="s">
        <v>7349</v>
      </c>
      <c r="C1721" s="15" t="s">
        <v>4399</v>
      </c>
      <c r="D1721" s="15" t="s">
        <v>2596</v>
      </c>
      <c r="E1721" s="16" t="s">
        <v>7350</v>
      </c>
    </row>
    <row r="1722" spans="1:5" x14ac:dyDescent="0.3">
      <c r="A1722" s="11" t="s">
        <v>1731</v>
      </c>
      <c r="B1722" s="12" t="s">
        <v>7351</v>
      </c>
      <c r="C1722" s="12" t="s">
        <v>4402</v>
      </c>
      <c r="D1722" s="12" t="s">
        <v>3923</v>
      </c>
      <c r="E1722" s="13" t="s">
        <v>4559</v>
      </c>
    </row>
    <row r="1723" spans="1:5" x14ac:dyDescent="0.3">
      <c r="A1723" s="14" t="s">
        <v>1732</v>
      </c>
      <c r="B1723" s="15" t="s">
        <v>7352</v>
      </c>
      <c r="C1723" s="15" t="s">
        <v>4402</v>
      </c>
      <c r="D1723" s="15" t="s">
        <v>3924</v>
      </c>
      <c r="E1723" s="16" t="s">
        <v>7353</v>
      </c>
    </row>
    <row r="1724" spans="1:5" x14ac:dyDescent="0.3">
      <c r="A1724" s="11" t="s">
        <v>1733</v>
      </c>
      <c r="B1724" s="12" t="s">
        <v>7354</v>
      </c>
      <c r="C1724" s="12" t="s">
        <v>4399</v>
      </c>
      <c r="D1724" s="12" t="s">
        <v>3925</v>
      </c>
      <c r="E1724" s="13" t="s">
        <v>7355</v>
      </c>
    </row>
    <row r="1725" spans="1:5" x14ac:dyDescent="0.3">
      <c r="A1725" s="14" t="s">
        <v>1734</v>
      </c>
      <c r="B1725" s="15" t="s">
        <v>7356</v>
      </c>
      <c r="C1725" s="15" t="s">
        <v>4402</v>
      </c>
      <c r="D1725" s="15" t="s">
        <v>3926</v>
      </c>
      <c r="E1725" s="16" t="s">
        <v>7357</v>
      </c>
    </row>
    <row r="1726" spans="1:5" x14ac:dyDescent="0.3">
      <c r="A1726" s="11" t="s">
        <v>1735</v>
      </c>
      <c r="B1726" s="12" t="s">
        <v>7358</v>
      </c>
      <c r="C1726" s="12" t="s">
        <v>4399</v>
      </c>
      <c r="D1726" s="12" t="s">
        <v>3703</v>
      </c>
      <c r="E1726" s="13" t="s">
        <v>7359</v>
      </c>
    </row>
    <row r="1727" spans="1:5" x14ac:dyDescent="0.3">
      <c r="A1727" s="14" t="s">
        <v>1736</v>
      </c>
      <c r="B1727" s="15" t="s">
        <v>7360</v>
      </c>
      <c r="C1727" s="15" t="s">
        <v>4399</v>
      </c>
      <c r="D1727" s="15" t="s">
        <v>3927</v>
      </c>
      <c r="E1727" s="16" t="s">
        <v>7361</v>
      </c>
    </row>
    <row r="1728" spans="1:5" x14ac:dyDescent="0.3">
      <c r="A1728" s="11" t="s">
        <v>1737</v>
      </c>
      <c r="B1728" s="12" t="s">
        <v>7362</v>
      </c>
      <c r="C1728" s="12" t="s">
        <v>4399</v>
      </c>
      <c r="D1728" s="12" t="s">
        <v>3928</v>
      </c>
      <c r="E1728" s="13" t="s">
        <v>6862</v>
      </c>
    </row>
    <row r="1729" spans="1:5" x14ac:dyDescent="0.3">
      <c r="A1729" s="14" t="s">
        <v>1738</v>
      </c>
      <c r="B1729" s="15" t="s">
        <v>7363</v>
      </c>
      <c r="C1729" s="15" t="s">
        <v>4402</v>
      </c>
      <c r="D1729" s="15" t="s">
        <v>3021</v>
      </c>
      <c r="E1729" s="16" t="s">
        <v>7364</v>
      </c>
    </row>
    <row r="1730" spans="1:5" x14ac:dyDescent="0.3">
      <c r="A1730" s="11" t="s">
        <v>1739</v>
      </c>
      <c r="B1730" s="12" t="s">
        <v>7365</v>
      </c>
      <c r="C1730" s="12" t="s">
        <v>4402</v>
      </c>
      <c r="D1730" s="12" t="s">
        <v>3929</v>
      </c>
      <c r="E1730" s="13" t="s">
        <v>7366</v>
      </c>
    </row>
    <row r="1731" spans="1:5" x14ac:dyDescent="0.3">
      <c r="A1731" s="14" t="s">
        <v>1740</v>
      </c>
      <c r="B1731" s="15" t="s">
        <v>7367</v>
      </c>
      <c r="C1731" s="15" t="s">
        <v>4402</v>
      </c>
      <c r="D1731" s="15" t="s">
        <v>3826</v>
      </c>
      <c r="E1731" s="16" t="s">
        <v>7368</v>
      </c>
    </row>
    <row r="1732" spans="1:5" x14ac:dyDescent="0.3">
      <c r="A1732" s="11" t="s">
        <v>1741</v>
      </c>
      <c r="B1732" s="12" t="s">
        <v>7369</v>
      </c>
      <c r="C1732" s="12" t="s">
        <v>4399</v>
      </c>
      <c r="D1732" s="12" t="s">
        <v>2951</v>
      </c>
      <c r="E1732" s="13" t="s">
        <v>7370</v>
      </c>
    </row>
    <row r="1733" spans="1:5" x14ac:dyDescent="0.3">
      <c r="A1733" s="14" t="s">
        <v>1742</v>
      </c>
      <c r="B1733" s="15" t="s">
        <v>7371</v>
      </c>
      <c r="C1733" s="15" t="s">
        <v>4399</v>
      </c>
      <c r="D1733" s="15" t="s">
        <v>3930</v>
      </c>
      <c r="E1733" s="16" t="s">
        <v>4561</v>
      </c>
    </row>
    <row r="1734" spans="1:5" x14ac:dyDescent="0.3">
      <c r="A1734" s="11" t="s">
        <v>1743</v>
      </c>
      <c r="B1734" s="12" t="s">
        <v>7372</v>
      </c>
      <c r="C1734" s="12" t="s">
        <v>4399</v>
      </c>
      <c r="D1734" s="12" t="s">
        <v>3931</v>
      </c>
      <c r="E1734" s="13" t="s">
        <v>7373</v>
      </c>
    </row>
    <row r="1735" spans="1:5" x14ac:dyDescent="0.3">
      <c r="A1735" s="14" t="s">
        <v>1744</v>
      </c>
      <c r="B1735" s="15" t="s">
        <v>7374</v>
      </c>
      <c r="C1735" s="15" t="s">
        <v>4399</v>
      </c>
      <c r="D1735" s="15" t="s">
        <v>3932</v>
      </c>
      <c r="E1735" s="16" t="s">
        <v>7375</v>
      </c>
    </row>
    <row r="1736" spans="1:5" x14ac:dyDescent="0.3">
      <c r="A1736" s="11" t="s">
        <v>1745</v>
      </c>
      <c r="B1736" s="12" t="s">
        <v>7376</v>
      </c>
      <c r="C1736" s="12" t="s">
        <v>5300</v>
      </c>
      <c r="D1736" s="12" t="s">
        <v>3933</v>
      </c>
      <c r="E1736" s="13" t="s">
        <v>7377</v>
      </c>
    </row>
    <row r="1737" spans="1:5" x14ac:dyDescent="0.3">
      <c r="A1737" s="14" t="s">
        <v>1746</v>
      </c>
      <c r="B1737" s="15" t="s">
        <v>7378</v>
      </c>
      <c r="C1737" s="15" t="s">
        <v>4399</v>
      </c>
      <c r="D1737" s="15" t="s">
        <v>3934</v>
      </c>
      <c r="E1737" s="16" t="s">
        <v>7379</v>
      </c>
    </row>
    <row r="1738" spans="1:5" x14ac:dyDescent="0.3">
      <c r="A1738" s="11" t="s">
        <v>1747</v>
      </c>
      <c r="B1738" s="12" t="s">
        <v>7380</v>
      </c>
      <c r="C1738" s="12" t="s">
        <v>4402</v>
      </c>
      <c r="D1738" s="12" t="s">
        <v>3232</v>
      </c>
      <c r="E1738" s="13" t="s">
        <v>7381</v>
      </c>
    </row>
    <row r="1739" spans="1:5" x14ac:dyDescent="0.3">
      <c r="A1739" s="14" t="s">
        <v>1748</v>
      </c>
      <c r="B1739" s="15" t="s">
        <v>7382</v>
      </c>
      <c r="C1739" s="15" t="s">
        <v>4402</v>
      </c>
      <c r="D1739" s="15" t="s">
        <v>3935</v>
      </c>
      <c r="E1739" s="16" t="s">
        <v>4501</v>
      </c>
    </row>
    <row r="1740" spans="1:5" x14ac:dyDescent="0.3">
      <c r="A1740" s="11" t="s">
        <v>1749</v>
      </c>
      <c r="B1740" s="12" t="s">
        <v>7383</v>
      </c>
      <c r="C1740" s="12" t="s">
        <v>4402</v>
      </c>
      <c r="D1740" s="12" t="s">
        <v>3936</v>
      </c>
      <c r="E1740" s="13" t="s">
        <v>7384</v>
      </c>
    </row>
    <row r="1741" spans="1:5" x14ac:dyDescent="0.3">
      <c r="A1741" s="14" t="s">
        <v>1750</v>
      </c>
      <c r="B1741" s="15" t="s">
        <v>7385</v>
      </c>
      <c r="C1741" s="15" t="s">
        <v>4399</v>
      </c>
      <c r="D1741" s="15" t="s">
        <v>3937</v>
      </c>
      <c r="E1741" s="16" t="s">
        <v>7386</v>
      </c>
    </row>
    <row r="1742" spans="1:5" x14ac:dyDescent="0.3">
      <c r="A1742" s="11" t="s">
        <v>1751</v>
      </c>
      <c r="B1742" s="12" t="s">
        <v>7387</v>
      </c>
      <c r="C1742" s="12" t="s">
        <v>4399</v>
      </c>
      <c r="D1742" s="12" t="s">
        <v>3938</v>
      </c>
      <c r="E1742" s="13" t="s">
        <v>7388</v>
      </c>
    </row>
    <row r="1743" spans="1:5" x14ac:dyDescent="0.3">
      <c r="A1743" s="14" t="s">
        <v>1752</v>
      </c>
      <c r="B1743" s="15" t="s">
        <v>7389</v>
      </c>
      <c r="C1743" s="15" t="s">
        <v>4399</v>
      </c>
      <c r="D1743" s="15" t="s">
        <v>3939</v>
      </c>
      <c r="E1743" s="16" t="s">
        <v>7390</v>
      </c>
    </row>
    <row r="1744" spans="1:5" x14ac:dyDescent="0.3">
      <c r="A1744" s="11" t="s">
        <v>1753</v>
      </c>
      <c r="B1744" s="12" t="s">
        <v>7391</v>
      </c>
      <c r="C1744" s="12" t="s">
        <v>4399</v>
      </c>
      <c r="D1744" s="12" t="s">
        <v>3940</v>
      </c>
      <c r="E1744" s="13" t="s">
        <v>7392</v>
      </c>
    </row>
    <row r="1745" spans="1:5" x14ac:dyDescent="0.3">
      <c r="A1745" s="14" t="s">
        <v>1754</v>
      </c>
      <c r="B1745" s="15" t="s">
        <v>7393</v>
      </c>
      <c r="C1745" s="15" t="s">
        <v>4399</v>
      </c>
      <c r="D1745" s="15" t="s">
        <v>3941</v>
      </c>
      <c r="E1745" s="16" t="s">
        <v>5372</v>
      </c>
    </row>
    <row r="1746" spans="1:5" x14ac:dyDescent="0.3">
      <c r="A1746" s="11" t="s">
        <v>1755</v>
      </c>
      <c r="B1746" s="12" t="s">
        <v>7394</v>
      </c>
      <c r="C1746" s="12" t="s">
        <v>4402</v>
      </c>
      <c r="D1746" s="12" t="s">
        <v>3084</v>
      </c>
      <c r="E1746" s="13" t="s">
        <v>6306</v>
      </c>
    </row>
    <row r="1747" spans="1:5" x14ac:dyDescent="0.3">
      <c r="A1747" s="14" t="s">
        <v>1756</v>
      </c>
      <c r="B1747" s="15" t="s">
        <v>7395</v>
      </c>
      <c r="C1747" s="15" t="s">
        <v>4399</v>
      </c>
      <c r="D1747" s="15" t="s">
        <v>3942</v>
      </c>
      <c r="E1747" s="16" t="s">
        <v>7042</v>
      </c>
    </row>
    <row r="1748" spans="1:5" x14ac:dyDescent="0.3">
      <c r="A1748" s="11" t="s">
        <v>1757</v>
      </c>
      <c r="B1748" s="12" t="s">
        <v>7396</v>
      </c>
      <c r="C1748" s="12" t="s">
        <v>4399</v>
      </c>
      <c r="D1748" s="12" t="s">
        <v>3943</v>
      </c>
      <c r="E1748" s="13" t="s">
        <v>7397</v>
      </c>
    </row>
    <row r="1749" spans="1:5" x14ac:dyDescent="0.3">
      <c r="A1749" s="14" t="s">
        <v>1758</v>
      </c>
      <c r="B1749" s="15" t="s">
        <v>7398</v>
      </c>
      <c r="C1749" s="15" t="s">
        <v>4402</v>
      </c>
      <c r="D1749" s="15" t="s">
        <v>3934</v>
      </c>
      <c r="E1749" s="16" t="s">
        <v>7399</v>
      </c>
    </row>
    <row r="1750" spans="1:5" x14ac:dyDescent="0.3">
      <c r="A1750" s="11" t="s">
        <v>1759</v>
      </c>
      <c r="B1750" s="12" t="s">
        <v>7400</v>
      </c>
      <c r="C1750" s="12" t="s">
        <v>4402</v>
      </c>
      <c r="D1750" s="12" t="s">
        <v>3944</v>
      </c>
      <c r="E1750" s="13" t="s">
        <v>5861</v>
      </c>
    </row>
    <row r="1751" spans="1:5" x14ac:dyDescent="0.3">
      <c r="A1751" s="14" t="s">
        <v>1760</v>
      </c>
      <c r="B1751" s="15" t="s">
        <v>7401</v>
      </c>
      <c r="C1751" s="15" t="s">
        <v>4402</v>
      </c>
      <c r="D1751" s="15" t="s">
        <v>3402</v>
      </c>
      <c r="E1751" s="16" t="s">
        <v>7402</v>
      </c>
    </row>
    <row r="1752" spans="1:5" x14ac:dyDescent="0.3">
      <c r="A1752" s="11" t="s">
        <v>1761</v>
      </c>
      <c r="B1752" s="12" t="s">
        <v>7403</v>
      </c>
      <c r="C1752" s="12" t="s">
        <v>5300</v>
      </c>
      <c r="D1752" s="12" t="s">
        <v>3945</v>
      </c>
      <c r="E1752" s="13" t="s">
        <v>7404</v>
      </c>
    </row>
    <row r="1753" spans="1:5" x14ac:dyDescent="0.3">
      <c r="A1753" s="14" t="s">
        <v>1762</v>
      </c>
      <c r="B1753" s="15" t="s">
        <v>7405</v>
      </c>
      <c r="C1753" s="15" t="s">
        <v>4402</v>
      </c>
      <c r="D1753" s="15" t="s">
        <v>3946</v>
      </c>
      <c r="E1753" s="16" t="s">
        <v>5545</v>
      </c>
    </row>
    <row r="1754" spans="1:5" x14ac:dyDescent="0.3">
      <c r="A1754" s="11" t="s">
        <v>1763</v>
      </c>
      <c r="B1754" s="12" t="s">
        <v>7406</v>
      </c>
      <c r="C1754" s="12" t="s">
        <v>4402</v>
      </c>
      <c r="D1754" s="12" t="s">
        <v>3947</v>
      </c>
      <c r="E1754" s="13" t="s">
        <v>7407</v>
      </c>
    </row>
    <row r="1755" spans="1:5" x14ac:dyDescent="0.3">
      <c r="A1755" s="14" t="s">
        <v>1764</v>
      </c>
      <c r="B1755" s="15" t="s">
        <v>7408</v>
      </c>
      <c r="C1755" s="15" t="s">
        <v>4402</v>
      </c>
      <c r="D1755" s="15" t="s">
        <v>2961</v>
      </c>
      <c r="E1755" s="16" t="s">
        <v>7409</v>
      </c>
    </row>
    <row r="1756" spans="1:5" x14ac:dyDescent="0.3">
      <c r="A1756" s="11" t="s">
        <v>1765</v>
      </c>
      <c r="B1756" s="12" t="s">
        <v>7410</v>
      </c>
      <c r="C1756" s="12" t="s">
        <v>4399</v>
      </c>
      <c r="D1756" s="12" t="s">
        <v>3948</v>
      </c>
      <c r="E1756" s="13" t="s">
        <v>7411</v>
      </c>
    </row>
    <row r="1757" spans="1:5" x14ac:dyDescent="0.3">
      <c r="A1757" s="14" t="s">
        <v>1766</v>
      </c>
      <c r="B1757" s="15" t="s">
        <v>7412</v>
      </c>
      <c r="C1757" s="15" t="s">
        <v>4399</v>
      </c>
      <c r="D1757" s="15" t="s">
        <v>3949</v>
      </c>
      <c r="E1757" s="16" t="s">
        <v>7413</v>
      </c>
    </row>
    <row r="1758" spans="1:5" x14ac:dyDescent="0.3">
      <c r="A1758" s="11" t="s">
        <v>1767</v>
      </c>
      <c r="B1758" s="12" t="s">
        <v>7414</v>
      </c>
      <c r="C1758" s="12" t="s">
        <v>4402</v>
      </c>
      <c r="D1758" s="12" t="s">
        <v>2630</v>
      </c>
      <c r="E1758" s="13" t="s">
        <v>7415</v>
      </c>
    </row>
    <row r="1759" spans="1:5" x14ac:dyDescent="0.3">
      <c r="A1759" s="14" t="s">
        <v>1768</v>
      </c>
      <c r="B1759" s="15" t="s">
        <v>7416</v>
      </c>
      <c r="C1759" s="15" t="s">
        <v>5300</v>
      </c>
      <c r="D1759" s="15" t="s">
        <v>3950</v>
      </c>
      <c r="E1759" s="16" t="s">
        <v>7417</v>
      </c>
    </row>
    <row r="1760" spans="1:5" x14ac:dyDescent="0.3">
      <c r="A1760" s="11" t="s">
        <v>1769</v>
      </c>
      <c r="B1760" s="12" t="s">
        <v>7418</v>
      </c>
      <c r="C1760" s="12" t="s">
        <v>4402</v>
      </c>
      <c r="D1760" s="12" t="s">
        <v>3951</v>
      </c>
      <c r="E1760" s="13" t="s">
        <v>7419</v>
      </c>
    </row>
    <row r="1761" spans="1:5" x14ac:dyDescent="0.3">
      <c r="A1761" s="14" t="s">
        <v>1770</v>
      </c>
      <c r="B1761" s="15" t="s">
        <v>7420</v>
      </c>
      <c r="C1761" s="15" t="s">
        <v>4402</v>
      </c>
      <c r="D1761" s="15" t="s">
        <v>3952</v>
      </c>
      <c r="E1761" s="16" t="s">
        <v>7421</v>
      </c>
    </row>
    <row r="1762" spans="1:5" x14ac:dyDescent="0.3">
      <c r="A1762" s="11" t="s">
        <v>1771</v>
      </c>
      <c r="B1762" s="12" t="s">
        <v>7422</v>
      </c>
      <c r="C1762" s="12" t="s">
        <v>4402</v>
      </c>
      <c r="D1762" s="12" t="s">
        <v>3953</v>
      </c>
      <c r="E1762" s="13" t="s">
        <v>7423</v>
      </c>
    </row>
    <row r="1763" spans="1:5" x14ac:dyDescent="0.3">
      <c r="A1763" s="14" t="s">
        <v>1772</v>
      </c>
      <c r="B1763" s="15" t="s">
        <v>7424</v>
      </c>
      <c r="C1763" s="15" t="s">
        <v>4399</v>
      </c>
      <c r="D1763" s="15" t="s">
        <v>3954</v>
      </c>
      <c r="E1763" s="16" t="s">
        <v>7425</v>
      </c>
    </row>
    <row r="1764" spans="1:5" x14ac:dyDescent="0.3">
      <c r="A1764" s="11" t="s">
        <v>1773</v>
      </c>
      <c r="B1764" s="12" t="s">
        <v>7426</v>
      </c>
      <c r="C1764" s="12" t="s">
        <v>4399</v>
      </c>
      <c r="D1764" s="12" t="s">
        <v>3955</v>
      </c>
      <c r="E1764" s="13" t="s">
        <v>7427</v>
      </c>
    </row>
    <row r="1765" spans="1:5" x14ac:dyDescent="0.3">
      <c r="A1765" s="14" t="s">
        <v>1774</v>
      </c>
      <c r="B1765" s="15" t="s">
        <v>7428</v>
      </c>
      <c r="C1765" s="15" t="s">
        <v>4399</v>
      </c>
      <c r="D1765" s="15" t="s">
        <v>2620</v>
      </c>
      <c r="E1765" s="16" t="s">
        <v>7429</v>
      </c>
    </row>
    <row r="1766" spans="1:5" x14ac:dyDescent="0.3">
      <c r="A1766" s="11" t="s">
        <v>1775</v>
      </c>
      <c r="B1766" s="12" t="s">
        <v>7430</v>
      </c>
      <c r="C1766" s="12" t="s">
        <v>4399</v>
      </c>
      <c r="D1766" s="12" t="s">
        <v>3459</v>
      </c>
      <c r="E1766" s="13" t="s">
        <v>7431</v>
      </c>
    </row>
    <row r="1767" spans="1:5" x14ac:dyDescent="0.3">
      <c r="A1767" s="14" t="s">
        <v>1776</v>
      </c>
      <c r="B1767" s="15" t="s">
        <v>7432</v>
      </c>
      <c r="C1767" s="15" t="s">
        <v>4402</v>
      </c>
      <c r="D1767" s="15" t="s">
        <v>3956</v>
      </c>
      <c r="E1767" s="16" t="s">
        <v>4716</v>
      </c>
    </row>
    <row r="1768" spans="1:5" x14ac:dyDescent="0.3">
      <c r="A1768" s="11" t="s">
        <v>1777</v>
      </c>
      <c r="B1768" s="12" t="s">
        <v>7433</v>
      </c>
      <c r="C1768" s="12" t="s">
        <v>4399</v>
      </c>
      <c r="D1768" s="12" t="s">
        <v>3957</v>
      </c>
      <c r="E1768" s="13" t="s">
        <v>6356</v>
      </c>
    </row>
    <row r="1769" spans="1:5" x14ac:dyDescent="0.3">
      <c r="A1769" s="14" t="s">
        <v>1778</v>
      </c>
      <c r="B1769" s="15" t="s">
        <v>7434</v>
      </c>
      <c r="C1769" s="15" t="s">
        <v>4399</v>
      </c>
      <c r="D1769" s="15" t="s">
        <v>3958</v>
      </c>
      <c r="E1769" s="16" t="s">
        <v>4763</v>
      </c>
    </row>
    <row r="1770" spans="1:5" x14ac:dyDescent="0.3">
      <c r="A1770" s="11" t="s">
        <v>1779</v>
      </c>
      <c r="B1770" s="12" t="s">
        <v>7435</v>
      </c>
      <c r="C1770" s="12" t="s">
        <v>4399</v>
      </c>
      <c r="D1770" s="12" t="s">
        <v>3959</v>
      </c>
      <c r="E1770" s="13" t="s">
        <v>5372</v>
      </c>
    </row>
    <row r="1771" spans="1:5" x14ac:dyDescent="0.3">
      <c r="A1771" s="14" t="s">
        <v>1780</v>
      </c>
      <c r="B1771" s="15" t="s">
        <v>7436</v>
      </c>
      <c r="C1771" s="15" t="s">
        <v>4399</v>
      </c>
      <c r="D1771" s="15" t="s">
        <v>3960</v>
      </c>
      <c r="E1771" s="16" t="s">
        <v>7437</v>
      </c>
    </row>
    <row r="1772" spans="1:5" x14ac:dyDescent="0.3">
      <c r="A1772" s="11" t="s">
        <v>1781</v>
      </c>
      <c r="B1772" s="12" t="s">
        <v>7438</v>
      </c>
      <c r="C1772" s="12" t="s">
        <v>4399</v>
      </c>
      <c r="D1772" s="12" t="s">
        <v>3961</v>
      </c>
      <c r="E1772" s="13" t="s">
        <v>7439</v>
      </c>
    </row>
    <row r="1773" spans="1:5" x14ac:dyDescent="0.3">
      <c r="A1773" s="14" t="s">
        <v>1782</v>
      </c>
      <c r="B1773" s="15" t="s">
        <v>7440</v>
      </c>
      <c r="C1773" s="15" t="s">
        <v>4399</v>
      </c>
      <c r="D1773" s="15" t="s">
        <v>3962</v>
      </c>
      <c r="E1773" s="16" t="s">
        <v>5320</v>
      </c>
    </row>
    <row r="1774" spans="1:5" x14ac:dyDescent="0.3">
      <c r="A1774" s="11" t="s">
        <v>1783</v>
      </c>
      <c r="B1774" s="12" t="s">
        <v>7441</v>
      </c>
      <c r="C1774" s="12" t="s">
        <v>4399</v>
      </c>
      <c r="D1774" s="12" t="s">
        <v>3963</v>
      </c>
      <c r="E1774" s="13" t="s">
        <v>7442</v>
      </c>
    </row>
    <row r="1775" spans="1:5" x14ac:dyDescent="0.3">
      <c r="A1775" s="14" t="s">
        <v>1784</v>
      </c>
      <c r="B1775" s="15" t="s">
        <v>7443</v>
      </c>
      <c r="C1775" s="15" t="s">
        <v>4402</v>
      </c>
      <c r="D1775" s="15" t="s">
        <v>3964</v>
      </c>
      <c r="E1775" s="16" t="s">
        <v>6166</v>
      </c>
    </row>
    <row r="1776" spans="1:5" x14ac:dyDescent="0.3">
      <c r="A1776" s="11" t="s">
        <v>1785</v>
      </c>
      <c r="B1776" s="12" t="s">
        <v>7444</v>
      </c>
      <c r="C1776" s="12" t="s">
        <v>4399</v>
      </c>
      <c r="D1776" s="12" t="s">
        <v>3965</v>
      </c>
      <c r="E1776" s="13" t="s">
        <v>6255</v>
      </c>
    </row>
    <row r="1777" spans="1:5" x14ac:dyDescent="0.3">
      <c r="A1777" s="14" t="s">
        <v>1786</v>
      </c>
      <c r="B1777" s="15" t="s">
        <v>7445</v>
      </c>
      <c r="C1777" s="15" t="s">
        <v>4399</v>
      </c>
      <c r="D1777" s="15" t="s">
        <v>3966</v>
      </c>
      <c r="E1777" s="16" t="s">
        <v>4589</v>
      </c>
    </row>
    <row r="1778" spans="1:5" x14ac:dyDescent="0.3">
      <c r="A1778" s="11" t="s">
        <v>1787</v>
      </c>
      <c r="B1778" s="12" t="s">
        <v>7446</v>
      </c>
      <c r="C1778" s="12" t="s">
        <v>4402</v>
      </c>
      <c r="D1778" s="12" t="s">
        <v>3967</v>
      </c>
      <c r="E1778" s="13" t="s">
        <v>7447</v>
      </c>
    </row>
    <row r="1779" spans="1:5" x14ac:dyDescent="0.3">
      <c r="A1779" s="14" t="s">
        <v>1788</v>
      </c>
      <c r="B1779" s="15" t="s">
        <v>7448</v>
      </c>
      <c r="C1779" s="15" t="s">
        <v>4399</v>
      </c>
      <c r="D1779" s="15" t="s">
        <v>3403</v>
      </c>
      <c r="E1779" s="16" t="s">
        <v>7449</v>
      </c>
    </row>
    <row r="1780" spans="1:5" x14ac:dyDescent="0.3">
      <c r="A1780" s="11" t="s">
        <v>1789</v>
      </c>
      <c r="B1780" s="12" t="s">
        <v>7450</v>
      </c>
      <c r="C1780" s="12" t="s">
        <v>4402</v>
      </c>
      <c r="D1780" s="12" t="s">
        <v>3968</v>
      </c>
      <c r="E1780" s="13" t="s">
        <v>7451</v>
      </c>
    </row>
    <row r="1781" spans="1:5" x14ac:dyDescent="0.3">
      <c r="A1781" s="14" t="s">
        <v>1790</v>
      </c>
      <c r="B1781" s="15" t="s">
        <v>7452</v>
      </c>
      <c r="C1781" s="15" t="s">
        <v>4399</v>
      </c>
      <c r="D1781" s="15" t="s">
        <v>3969</v>
      </c>
      <c r="E1781" s="16" t="s">
        <v>5834</v>
      </c>
    </row>
    <row r="1782" spans="1:5" x14ac:dyDescent="0.3">
      <c r="A1782" s="11" t="s">
        <v>1791</v>
      </c>
      <c r="B1782" s="12" t="s">
        <v>7453</v>
      </c>
      <c r="C1782" s="12" t="s">
        <v>4399</v>
      </c>
      <c r="D1782" s="12" t="s">
        <v>3970</v>
      </c>
      <c r="E1782" s="13" t="s">
        <v>5963</v>
      </c>
    </row>
    <row r="1783" spans="1:5" x14ac:dyDescent="0.3">
      <c r="A1783" s="14" t="s">
        <v>1792</v>
      </c>
      <c r="B1783" s="15" t="s">
        <v>7454</v>
      </c>
      <c r="C1783" s="15" t="s">
        <v>4402</v>
      </c>
      <c r="D1783" s="15" t="s">
        <v>3832</v>
      </c>
      <c r="E1783" s="16" t="s">
        <v>7455</v>
      </c>
    </row>
    <row r="1784" spans="1:5" x14ac:dyDescent="0.3">
      <c r="A1784" s="11" t="s">
        <v>1793</v>
      </c>
      <c r="B1784" s="12" t="s">
        <v>7456</v>
      </c>
      <c r="C1784" s="12" t="s">
        <v>4399</v>
      </c>
      <c r="D1784" s="12" t="s">
        <v>2418</v>
      </c>
      <c r="E1784" s="13" t="s">
        <v>7457</v>
      </c>
    </row>
    <row r="1785" spans="1:5" x14ac:dyDescent="0.3">
      <c r="A1785" s="14" t="s">
        <v>1794</v>
      </c>
      <c r="B1785" s="15" t="s">
        <v>7458</v>
      </c>
      <c r="C1785" s="15" t="s">
        <v>4402</v>
      </c>
      <c r="D1785" s="15" t="s">
        <v>2949</v>
      </c>
      <c r="E1785" s="16" t="s">
        <v>5820</v>
      </c>
    </row>
    <row r="1786" spans="1:5" x14ac:dyDescent="0.3">
      <c r="A1786" s="11" t="s">
        <v>1795</v>
      </c>
      <c r="B1786" s="12" t="s">
        <v>7459</v>
      </c>
      <c r="C1786" s="12" t="s">
        <v>4402</v>
      </c>
      <c r="D1786" s="12" t="s">
        <v>3971</v>
      </c>
      <c r="E1786" s="13" t="s">
        <v>7460</v>
      </c>
    </row>
    <row r="1787" spans="1:5" x14ac:dyDescent="0.3">
      <c r="A1787" s="14" t="s">
        <v>1796</v>
      </c>
      <c r="B1787" s="15" t="s">
        <v>7461</v>
      </c>
      <c r="C1787" s="15" t="s">
        <v>4402</v>
      </c>
      <c r="D1787" s="15" t="s">
        <v>3972</v>
      </c>
      <c r="E1787" s="16" t="s">
        <v>4439</v>
      </c>
    </row>
    <row r="1788" spans="1:5" x14ac:dyDescent="0.3">
      <c r="A1788" s="11" t="s">
        <v>1797</v>
      </c>
      <c r="B1788" s="12" t="s">
        <v>7462</v>
      </c>
      <c r="C1788" s="12" t="s">
        <v>4402</v>
      </c>
      <c r="D1788" s="12" t="s">
        <v>3973</v>
      </c>
      <c r="E1788" s="13" t="s">
        <v>7463</v>
      </c>
    </row>
    <row r="1789" spans="1:5" x14ac:dyDescent="0.3">
      <c r="A1789" s="14" t="s">
        <v>1798</v>
      </c>
      <c r="B1789" s="15" t="s">
        <v>7464</v>
      </c>
      <c r="C1789" s="15" t="s">
        <v>4402</v>
      </c>
      <c r="D1789" s="15" t="s">
        <v>3423</v>
      </c>
      <c r="E1789" s="16" t="s">
        <v>7465</v>
      </c>
    </row>
    <row r="1790" spans="1:5" x14ac:dyDescent="0.3">
      <c r="A1790" s="11" t="s">
        <v>1799</v>
      </c>
      <c r="B1790" s="12" t="s">
        <v>7466</v>
      </c>
      <c r="C1790" s="12" t="s">
        <v>4402</v>
      </c>
      <c r="D1790" s="12" t="s">
        <v>3974</v>
      </c>
      <c r="E1790" s="13" t="s">
        <v>4413</v>
      </c>
    </row>
    <row r="1791" spans="1:5" x14ac:dyDescent="0.3">
      <c r="A1791" s="14" t="s">
        <v>1800</v>
      </c>
      <c r="B1791" s="15" t="s">
        <v>7467</v>
      </c>
      <c r="C1791" s="15" t="s">
        <v>4402</v>
      </c>
      <c r="D1791" s="15" t="s">
        <v>3975</v>
      </c>
      <c r="E1791" s="16" t="s">
        <v>7468</v>
      </c>
    </row>
    <row r="1792" spans="1:5" x14ac:dyDescent="0.3">
      <c r="A1792" s="11" t="s">
        <v>1801</v>
      </c>
      <c r="B1792" s="12" t="s">
        <v>7469</v>
      </c>
      <c r="C1792" s="12" t="s">
        <v>4402</v>
      </c>
      <c r="D1792" s="12" t="s">
        <v>2786</v>
      </c>
      <c r="E1792" s="13" t="s">
        <v>7470</v>
      </c>
    </row>
    <row r="1793" spans="1:5" x14ac:dyDescent="0.3">
      <c r="A1793" s="14" t="s">
        <v>1802</v>
      </c>
      <c r="B1793" s="15" t="s">
        <v>7471</v>
      </c>
      <c r="C1793" s="15" t="s">
        <v>4399</v>
      </c>
      <c r="D1793" s="15" t="s">
        <v>3976</v>
      </c>
      <c r="E1793" s="16" t="s">
        <v>4771</v>
      </c>
    </row>
    <row r="1794" spans="1:5" x14ac:dyDescent="0.3">
      <c r="A1794" s="11" t="s">
        <v>1803</v>
      </c>
      <c r="B1794" s="12" t="s">
        <v>7472</v>
      </c>
      <c r="C1794" s="12" t="s">
        <v>4402</v>
      </c>
      <c r="D1794" s="12" t="s">
        <v>3977</v>
      </c>
      <c r="E1794" s="13" t="s">
        <v>4697</v>
      </c>
    </row>
    <row r="1795" spans="1:5" x14ac:dyDescent="0.3">
      <c r="A1795" s="14" t="s">
        <v>1804</v>
      </c>
      <c r="B1795" s="15" t="s">
        <v>7473</v>
      </c>
      <c r="C1795" s="15" t="s">
        <v>4399</v>
      </c>
      <c r="D1795" s="15" t="s">
        <v>3978</v>
      </c>
      <c r="E1795" s="16" t="s">
        <v>5598</v>
      </c>
    </row>
    <row r="1796" spans="1:5" x14ac:dyDescent="0.3">
      <c r="A1796" s="11" t="s">
        <v>1805</v>
      </c>
      <c r="B1796" s="12" t="s">
        <v>7474</v>
      </c>
      <c r="C1796" s="12" t="s">
        <v>4402</v>
      </c>
      <c r="D1796" s="12" t="s">
        <v>3691</v>
      </c>
      <c r="E1796" s="13" t="s">
        <v>4472</v>
      </c>
    </row>
    <row r="1797" spans="1:5" x14ac:dyDescent="0.3">
      <c r="A1797" s="14" t="s">
        <v>1806</v>
      </c>
      <c r="B1797" s="15" t="s">
        <v>7475</v>
      </c>
      <c r="C1797" s="15" t="s">
        <v>4399</v>
      </c>
      <c r="D1797" s="15" t="s">
        <v>3979</v>
      </c>
      <c r="E1797" s="16" t="s">
        <v>6398</v>
      </c>
    </row>
    <row r="1798" spans="1:5" x14ac:dyDescent="0.3">
      <c r="A1798" s="11" t="s">
        <v>1807</v>
      </c>
      <c r="B1798" s="12" t="s">
        <v>7476</v>
      </c>
      <c r="C1798" s="12" t="s">
        <v>4402</v>
      </c>
      <c r="D1798" s="12" t="s">
        <v>3980</v>
      </c>
      <c r="E1798" s="13" t="s">
        <v>7477</v>
      </c>
    </row>
    <row r="1799" spans="1:5" x14ac:dyDescent="0.3">
      <c r="A1799" s="14" t="s">
        <v>1808</v>
      </c>
      <c r="B1799" s="15" t="s">
        <v>7478</v>
      </c>
      <c r="C1799" s="15" t="s">
        <v>4399</v>
      </c>
      <c r="D1799" s="15" t="s">
        <v>3981</v>
      </c>
      <c r="E1799" s="16" t="s">
        <v>5698</v>
      </c>
    </row>
    <row r="1800" spans="1:5" x14ac:dyDescent="0.3">
      <c r="A1800" s="11" t="s">
        <v>1809</v>
      </c>
      <c r="B1800" s="12" t="s">
        <v>7479</v>
      </c>
      <c r="C1800" s="12" t="s">
        <v>4399</v>
      </c>
      <c r="D1800" s="12" t="s">
        <v>2922</v>
      </c>
      <c r="E1800" s="13" t="s">
        <v>6509</v>
      </c>
    </row>
    <row r="1801" spans="1:5" x14ac:dyDescent="0.3">
      <c r="A1801" s="14" t="s">
        <v>1810</v>
      </c>
      <c r="B1801" s="15" t="s">
        <v>7480</v>
      </c>
      <c r="C1801" s="15" t="s">
        <v>4402</v>
      </c>
      <c r="D1801" s="15" t="s">
        <v>3982</v>
      </c>
      <c r="E1801" s="16" t="s">
        <v>7481</v>
      </c>
    </row>
    <row r="1802" spans="1:5" x14ac:dyDescent="0.3">
      <c r="A1802" s="11" t="s">
        <v>1811</v>
      </c>
      <c r="B1802" s="12" t="s">
        <v>7482</v>
      </c>
      <c r="C1802" s="12" t="s">
        <v>4399</v>
      </c>
      <c r="D1802" s="12" t="s">
        <v>3983</v>
      </c>
      <c r="E1802" s="13" t="s">
        <v>7335</v>
      </c>
    </row>
    <row r="1803" spans="1:5" x14ac:dyDescent="0.3">
      <c r="A1803" s="14" t="s">
        <v>1812</v>
      </c>
      <c r="B1803" s="15" t="s">
        <v>7483</v>
      </c>
      <c r="C1803" s="15" t="s">
        <v>4402</v>
      </c>
      <c r="D1803" s="15" t="s">
        <v>3984</v>
      </c>
      <c r="E1803" s="16" t="s">
        <v>4529</v>
      </c>
    </row>
    <row r="1804" spans="1:5" x14ac:dyDescent="0.3">
      <c r="A1804" s="11" t="s">
        <v>1813</v>
      </c>
      <c r="B1804" s="12" t="s">
        <v>7484</v>
      </c>
      <c r="C1804" s="12" t="s">
        <v>4402</v>
      </c>
      <c r="D1804" s="12" t="s">
        <v>2593</v>
      </c>
      <c r="E1804" s="13" t="s">
        <v>5459</v>
      </c>
    </row>
    <row r="1805" spans="1:5" x14ac:dyDescent="0.3">
      <c r="A1805" s="14" t="s">
        <v>1814</v>
      </c>
      <c r="B1805" s="15" t="s">
        <v>7485</v>
      </c>
      <c r="C1805" s="15" t="s">
        <v>4402</v>
      </c>
      <c r="D1805" s="15" t="s">
        <v>2421</v>
      </c>
      <c r="E1805" s="16" t="s">
        <v>7486</v>
      </c>
    </row>
    <row r="1806" spans="1:5" x14ac:dyDescent="0.3">
      <c r="A1806" s="11" t="s">
        <v>1815</v>
      </c>
      <c r="B1806" s="12" t="s">
        <v>7487</v>
      </c>
      <c r="C1806" s="12" t="s">
        <v>4402</v>
      </c>
      <c r="D1806" s="12" t="s">
        <v>3985</v>
      </c>
      <c r="E1806" s="13" t="s">
        <v>6884</v>
      </c>
    </row>
    <row r="1807" spans="1:5" x14ac:dyDescent="0.3">
      <c r="A1807" s="14" t="s">
        <v>1816</v>
      </c>
      <c r="B1807" s="15" t="s">
        <v>7488</v>
      </c>
      <c r="C1807" s="15" t="s">
        <v>4399</v>
      </c>
      <c r="D1807" s="15" t="s">
        <v>3986</v>
      </c>
      <c r="E1807" s="16" t="s">
        <v>5236</v>
      </c>
    </row>
    <row r="1808" spans="1:5" x14ac:dyDescent="0.3">
      <c r="A1808" s="11" t="s">
        <v>1817</v>
      </c>
      <c r="B1808" s="12" t="s">
        <v>7489</v>
      </c>
      <c r="C1808" s="12" t="s">
        <v>4399</v>
      </c>
      <c r="D1808" s="12" t="s">
        <v>3987</v>
      </c>
      <c r="E1808" s="13" t="s">
        <v>7490</v>
      </c>
    </row>
    <row r="1809" spans="1:5" x14ac:dyDescent="0.3">
      <c r="A1809" s="14" t="s">
        <v>1818</v>
      </c>
      <c r="B1809" s="15" t="s">
        <v>7491</v>
      </c>
      <c r="C1809" s="15" t="s">
        <v>4399</v>
      </c>
      <c r="D1809" s="15" t="s">
        <v>3988</v>
      </c>
      <c r="E1809" s="16" t="s">
        <v>7492</v>
      </c>
    </row>
    <row r="1810" spans="1:5" x14ac:dyDescent="0.3">
      <c r="A1810" s="11" t="s">
        <v>1819</v>
      </c>
      <c r="B1810" s="12" t="s">
        <v>7493</v>
      </c>
      <c r="C1810" s="12" t="s">
        <v>4399</v>
      </c>
      <c r="D1810" s="12" t="s">
        <v>3989</v>
      </c>
      <c r="E1810" s="13" t="s">
        <v>4874</v>
      </c>
    </row>
    <row r="1811" spans="1:5" x14ac:dyDescent="0.3">
      <c r="A1811" s="14" t="s">
        <v>1820</v>
      </c>
      <c r="B1811" s="15" t="s">
        <v>7494</v>
      </c>
      <c r="C1811" s="15" t="s">
        <v>4399</v>
      </c>
      <c r="D1811" s="15" t="s">
        <v>3990</v>
      </c>
      <c r="E1811" s="16" t="s">
        <v>7388</v>
      </c>
    </row>
    <row r="1812" spans="1:5" x14ac:dyDescent="0.3">
      <c r="A1812" s="11" t="s">
        <v>1821</v>
      </c>
      <c r="B1812" s="12" t="s">
        <v>7495</v>
      </c>
      <c r="C1812" s="12" t="s">
        <v>4399</v>
      </c>
      <c r="D1812" s="12" t="s">
        <v>3991</v>
      </c>
      <c r="E1812" s="13" t="s">
        <v>7496</v>
      </c>
    </row>
    <row r="1813" spans="1:5" x14ac:dyDescent="0.3">
      <c r="A1813" s="14" t="s">
        <v>1822</v>
      </c>
      <c r="B1813" s="15" t="s">
        <v>7497</v>
      </c>
      <c r="C1813" s="15" t="s">
        <v>4399</v>
      </c>
      <c r="D1813" s="15" t="s">
        <v>3992</v>
      </c>
      <c r="E1813" s="16" t="s">
        <v>7498</v>
      </c>
    </row>
    <row r="1814" spans="1:5" x14ac:dyDescent="0.3">
      <c r="A1814" s="11" t="s">
        <v>1823</v>
      </c>
      <c r="B1814" s="12" t="s">
        <v>7499</v>
      </c>
      <c r="C1814" s="12" t="s">
        <v>4402</v>
      </c>
      <c r="D1814" s="12" t="s">
        <v>3993</v>
      </c>
      <c r="E1814" s="13" t="s">
        <v>7500</v>
      </c>
    </row>
    <row r="1815" spans="1:5" x14ac:dyDescent="0.3">
      <c r="A1815" s="14" t="s">
        <v>1824</v>
      </c>
      <c r="B1815" s="15" t="s">
        <v>7501</v>
      </c>
      <c r="C1815" s="15" t="s">
        <v>4399</v>
      </c>
      <c r="D1815" s="15" t="s">
        <v>3994</v>
      </c>
      <c r="E1815" s="16" t="s">
        <v>5236</v>
      </c>
    </row>
    <row r="1816" spans="1:5" x14ac:dyDescent="0.3">
      <c r="A1816" s="11" t="s">
        <v>1825</v>
      </c>
      <c r="B1816" s="12" t="s">
        <v>7502</v>
      </c>
      <c r="C1816" s="12" t="s">
        <v>4402</v>
      </c>
      <c r="D1816" s="12" t="s">
        <v>3995</v>
      </c>
      <c r="E1816" s="13" t="s">
        <v>5726</v>
      </c>
    </row>
    <row r="1817" spans="1:5" x14ac:dyDescent="0.3">
      <c r="A1817" s="14" t="s">
        <v>1826</v>
      </c>
      <c r="B1817" s="15" t="s">
        <v>7503</v>
      </c>
      <c r="C1817" s="15" t="s">
        <v>4402</v>
      </c>
      <c r="D1817" s="15" t="s">
        <v>3996</v>
      </c>
      <c r="E1817" s="16" t="s">
        <v>7504</v>
      </c>
    </row>
    <row r="1818" spans="1:5" x14ac:dyDescent="0.3">
      <c r="A1818" s="11" t="s">
        <v>1827</v>
      </c>
      <c r="B1818" s="12" t="s">
        <v>7505</v>
      </c>
      <c r="C1818" s="12" t="s">
        <v>4402</v>
      </c>
      <c r="D1818" s="12" t="s">
        <v>3997</v>
      </c>
      <c r="E1818" s="13" t="s">
        <v>6166</v>
      </c>
    </row>
    <row r="1819" spans="1:5" x14ac:dyDescent="0.3">
      <c r="A1819" s="14" t="s">
        <v>1828</v>
      </c>
      <c r="B1819" s="15" t="s">
        <v>7506</v>
      </c>
      <c r="C1819" s="15" t="s">
        <v>4402</v>
      </c>
      <c r="D1819" s="15" t="s">
        <v>3998</v>
      </c>
      <c r="E1819" s="16" t="s">
        <v>6971</v>
      </c>
    </row>
    <row r="1820" spans="1:5" x14ac:dyDescent="0.3">
      <c r="A1820" s="11" t="s">
        <v>1829</v>
      </c>
      <c r="B1820" s="12" t="s">
        <v>7507</v>
      </c>
      <c r="C1820" s="12" t="s">
        <v>4402</v>
      </c>
      <c r="D1820" s="12" t="s">
        <v>3340</v>
      </c>
      <c r="E1820" s="13" t="s">
        <v>5061</v>
      </c>
    </row>
    <row r="1821" spans="1:5" x14ac:dyDescent="0.3">
      <c r="A1821" s="14" t="s">
        <v>1830</v>
      </c>
      <c r="B1821" s="15" t="s">
        <v>7508</v>
      </c>
      <c r="C1821" s="15" t="s">
        <v>4402</v>
      </c>
      <c r="D1821" s="15" t="s">
        <v>3999</v>
      </c>
      <c r="E1821" s="16" t="s">
        <v>7509</v>
      </c>
    </row>
    <row r="1822" spans="1:5" x14ac:dyDescent="0.3">
      <c r="A1822" s="11" t="s">
        <v>1831</v>
      </c>
      <c r="B1822" s="12" t="s">
        <v>7510</v>
      </c>
      <c r="C1822" s="12" t="s">
        <v>4402</v>
      </c>
      <c r="D1822" s="12" t="s">
        <v>4000</v>
      </c>
      <c r="E1822" s="13" t="s">
        <v>4559</v>
      </c>
    </row>
    <row r="1823" spans="1:5" x14ac:dyDescent="0.3">
      <c r="A1823" s="14" t="s">
        <v>1832</v>
      </c>
      <c r="B1823" s="15" t="s">
        <v>7511</v>
      </c>
      <c r="C1823" s="15" t="s">
        <v>4402</v>
      </c>
      <c r="D1823" s="15" t="s">
        <v>4001</v>
      </c>
      <c r="E1823" s="16" t="s">
        <v>7512</v>
      </c>
    </row>
    <row r="1824" spans="1:5" x14ac:dyDescent="0.3">
      <c r="A1824" s="11" t="s">
        <v>1833</v>
      </c>
      <c r="B1824" s="12" t="s">
        <v>7513</v>
      </c>
      <c r="C1824" s="12" t="s">
        <v>4399</v>
      </c>
      <c r="D1824" s="12" t="s">
        <v>4002</v>
      </c>
      <c r="E1824" s="13" t="s">
        <v>7514</v>
      </c>
    </row>
    <row r="1825" spans="1:5" x14ac:dyDescent="0.3">
      <c r="A1825" s="14" t="s">
        <v>1834</v>
      </c>
      <c r="B1825" s="15" t="s">
        <v>7515</v>
      </c>
      <c r="C1825" s="15" t="s">
        <v>4402</v>
      </c>
      <c r="D1825" s="15" t="s">
        <v>3101</v>
      </c>
      <c r="E1825" s="16" t="s">
        <v>5265</v>
      </c>
    </row>
    <row r="1826" spans="1:5" x14ac:dyDescent="0.3">
      <c r="A1826" s="11" t="s">
        <v>1835</v>
      </c>
      <c r="B1826" s="12" t="s">
        <v>7516</v>
      </c>
      <c r="C1826" s="12" t="s">
        <v>4399</v>
      </c>
      <c r="D1826" s="12" t="s">
        <v>4003</v>
      </c>
      <c r="E1826" s="13" t="s">
        <v>7517</v>
      </c>
    </row>
    <row r="1827" spans="1:5" x14ac:dyDescent="0.3">
      <c r="A1827" s="14" t="s">
        <v>1836</v>
      </c>
      <c r="B1827" s="15" t="s">
        <v>7518</v>
      </c>
      <c r="C1827" s="15" t="s">
        <v>4399</v>
      </c>
      <c r="D1827" s="15" t="s">
        <v>4004</v>
      </c>
      <c r="E1827" s="16" t="s">
        <v>7519</v>
      </c>
    </row>
    <row r="1828" spans="1:5" x14ac:dyDescent="0.3">
      <c r="A1828" s="11" t="s">
        <v>1837</v>
      </c>
      <c r="B1828" s="12" t="s">
        <v>7520</v>
      </c>
      <c r="C1828" s="12" t="s">
        <v>4399</v>
      </c>
      <c r="D1828" s="12" t="s">
        <v>4005</v>
      </c>
      <c r="E1828" s="13" t="s">
        <v>7521</v>
      </c>
    </row>
    <row r="1829" spans="1:5" x14ac:dyDescent="0.3">
      <c r="A1829" s="14" t="s">
        <v>1838</v>
      </c>
      <c r="B1829" s="15" t="s">
        <v>7522</v>
      </c>
      <c r="C1829" s="15" t="s">
        <v>4399</v>
      </c>
      <c r="D1829" s="15" t="s">
        <v>4006</v>
      </c>
      <c r="E1829" s="16" t="s">
        <v>7355</v>
      </c>
    </row>
    <row r="1830" spans="1:5" x14ac:dyDescent="0.3">
      <c r="A1830" s="11" t="s">
        <v>1839</v>
      </c>
      <c r="B1830" s="12" t="s">
        <v>7523</v>
      </c>
      <c r="C1830" s="12" t="s">
        <v>4399</v>
      </c>
      <c r="D1830" s="12" t="s">
        <v>4007</v>
      </c>
      <c r="E1830" s="13" t="s">
        <v>5225</v>
      </c>
    </row>
    <row r="1831" spans="1:5" x14ac:dyDescent="0.3">
      <c r="A1831" s="14" t="s">
        <v>1840</v>
      </c>
      <c r="B1831" s="15" t="s">
        <v>7524</v>
      </c>
      <c r="C1831" s="15" t="s">
        <v>4402</v>
      </c>
      <c r="D1831" s="15" t="s">
        <v>2580</v>
      </c>
      <c r="E1831" s="16" t="s">
        <v>7525</v>
      </c>
    </row>
    <row r="1832" spans="1:5" x14ac:dyDescent="0.3">
      <c r="A1832" s="11" t="s">
        <v>1841</v>
      </c>
      <c r="B1832" s="12" t="s">
        <v>7526</v>
      </c>
      <c r="C1832" s="12" t="s">
        <v>4399</v>
      </c>
      <c r="D1832" s="12" t="s">
        <v>3341</v>
      </c>
      <c r="E1832" s="13" t="s">
        <v>4798</v>
      </c>
    </row>
    <row r="1833" spans="1:5" x14ac:dyDescent="0.3">
      <c r="A1833" s="14" t="s">
        <v>1842</v>
      </c>
      <c r="B1833" s="15" t="s">
        <v>7527</v>
      </c>
      <c r="C1833" s="15" t="s">
        <v>4399</v>
      </c>
      <c r="D1833" s="15" t="s">
        <v>2773</v>
      </c>
      <c r="E1833" s="16" t="s">
        <v>7259</v>
      </c>
    </row>
    <row r="1834" spans="1:5" x14ac:dyDescent="0.3">
      <c r="A1834" s="11" t="s">
        <v>1843</v>
      </c>
      <c r="B1834" s="12" t="s">
        <v>7528</v>
      </c>
      <c r="C1834" s="12" t="s">
        <v>4402</v>
      </c>
      <c r="D1834" s="12" t="s">
        <v>4008</v>
      </c>
      <c r="E1834" s="13" t="s">
        <v>7529</v>
      </c>
    </row>
    <row r="1835" spans="1:5" x14ac:dyDescent="0.3">
      <c r="A1835" s="14" t="s">
        <v>1844</v>
      </c>
      <c r="B1835" s="15" t="s">
        <v>7530</v>
      </c>
      <c r="C1835" s="15" t="s">
        <v>4399</v>
      </c>
      <c r="D1835" s="15" t="s">
        <v>4009</v>
      </c>
      <c r="E1835" s="16" t="s">
        <v>7531</v>
      </c>
    </row>
    <row r="1836" spans="1:5" x14ac:dyDescent="0.3">
      <c r="A1836" s="11" t="s">
        <v>1845</v>
      </c>
      <c r="B1836" s="12" t="s">
        <v>7532</v>
      </c>
      <c r="C1836" s="12" t="s">
        <v>5300</v>
      </c>
      <c r="D1836" s="12" t="s">
        <v>4010</v>
      </c>
      <c r="E1836" s="13" t="s">
        <v>6653</v>
      </c>
    </row>
    <row r="1837" spans="1:5" x14ac:dyDescent="0.3">
      <c r="A1837" s="14" t="s">
        <v>1846</v>
      </c>
      <c r="B1837" s="15" t="s">
        <v>7533</v>
      </c>
      <c r="C1837" s="15" t="s">
        <v>4402</v>
      </c>
      <c r="D1837" s="15" t="s">
        <v>4011</v>
      </c>
      <c r="E1837" s="16" t="s">
        <v>5726</v>
      </c>
    </row>
    <row r="1838" spans="1:5" x14ac:dyDescent="0.3">
      <c r="A1838" s="11" t="s">
        <v>1847</v>
      </c>
      <c r="B1838" s="12" t="s">
        <v>7534</v>
      </c>
      <c r="C1838" s="12" t="s">
        <v>4402</v>
      </c>
      <c r="D1838" s="12" t="s">
        <v>4012</v>
      </c>
      <c r="E1838" s="13" t="s">
        <v>7535</v>
      </c>
    </row>
    <row r="1839" spans="1:5" x14ac:dyDescent="0.3">
      <c r="A1839" s="14" t="s">
        <v>1848</v>
      </c>
      <c r="B1839" s="15" t="s">
        <v>7536</v>
      </c>
      <c r="C1839" s="15" t="s">
        <v>4402</v>
      </c>
      <c r="D1839" s="15" t="s">
        <v>4013</v>
      </c>
      <c r="E1839" s="16" t="s">
        <v>7537</v>
      </c>
    </row>
    <row r="1840" spans="1:5" x14ac:dyDescent="0.3">
      <c r="A1840" s="11" t="s">
        <v>1849</v>
      </c>
      <c r="B1840" s="12" t="s">
        <v>7538</v>
      </c>
      <c r="C1840" s="12" t="s">
        <v>4402</v>
      </c>
      <c r="D1840" s="12" t="s">
        <v>3470</v>
      </c>
      <c r="E1840" s="13" t="s">
        <v>7539</v>
      </c>
    </row>
    <row r="1841" spans="1:5" x14ac:dyDescent="0.3">
      <c r="A1841" s="14" t="s">
        <v>1850</v>
      </c>
      <c r="B1841" s="15" t="s">
        <v>7540</v>
      </c>
      <c r="C1841" s="15" t="s">
        <v>4402</v>
      </c>
      <c r="D1841" s="15" t="s">
        <v>3516</v>
      </c>
      <c r="E1841" s="16" t="s">
        <v>7541</v>
      </c>
    </row>
    <row r="1842" spans="1:5" x14ac:dyDescent="0.3">
      <c r="A1842" s="11" t="s">
        <v>1851</v>
      </c>
      <c r="B1842" s="12" t="s">
        <v>7542</v>
      </c>
      <c r="C1842" s="12" t="s">
        <v>4399</v>
      </c>
      <c r="D1842" s="12" t="s">
        <v>4014</v>
      </c>
      <c r="E1842" s="13" t="s">
        <v>4527</v>
      </c>
    </row>
    <row r="1843" spans="1:5" x14ac:dyDescent="0.3">
      <c r="A1843" s="14" t="s">
        <v>1852</v>
      </c>
      <c r="B1843" s="15" t="s">
        <v>7543</v>
      </c>
      <c r="C1843" s="15" t="s">
        <v>4399</v>
      </c>
      <c r="D1843" s="15" t="s">
        <v>4015</v>
      </c>
      <c r="E1843" s="16" t="s">
        <v>7544</v>
      </c>
    </row>
    <row r="1844" spans="1:5" x14ac:dyDescent="0.3">
      <c r="A1844" s="11" t="s">
        <v>1853</v>
      </c>
      <c r="B1844" s="12" t="s">
        <v>7545</v>
      </c>
      <c r="C1844" s="12" t="s">
        <v>4402</v>
      </c>
      <c r="D1844" s="12" t="s">
        <v>2459</v>
      </c>
      <c r="E1844" s="13" t="s">
        <v>7546</v>
      </c>
    </row>
    <row r="1845" spans="1:5" x14ac:dyDescent="0.3">
      <c r="A1845" s="14" t="s">
        <v>1854</v>
      </c>
      <c r="B1845" s="15" t="s">
        <v>7547</v>
      </c>
      <c r="C1845" s="15" t="s">
        <v>4402</v>
      </c>
      <c r="D1845" s="15" t="s">
        <v>4016</v>
      </c>
      <c r="E1845" s="16" t="s">
        <v>7548</v>
      </c>
    </row>
    <row r="1846" spans="1:5" x14ac:dyDescent="0.3">
      <c r="A1846" s="11" t="s">
        <v>1855</v>
      </c>
      <c r="B1846" s="12" t="s">
        <v>7549</v>
      </c>
      <c r="C1846" s="12" t="s">
        <v>4402</v>
      </c>
      <c r="D1846" s="12" t="s">
        <v>4017</v>
      </c>
      <c r="E1846" s="13" t="s">
        <v>4451</v>
      </c>
    </row>
    <row r="1847" spans="1:5" x14ac:dyDescent="0.3">
      <c r="A1847" s="14" t="s">
        <v>1856</v>
      </c>
      <c r="B1847" s="15" t="s">
        <v>7550</v>
      </c>
      <c r="C1847" s="15" t="s">
        <v>4402</v>
      </c>
      <c r="D1847" s="15" t="s">
        <v>4018</v>
      </c>
      <c r="E1847" s="16" t="s">
        <v>7551</v>
      </c>
    </row>
    <row r="1848" spans="1:5" x14ac:dyDescent="0.3">
      <c r="A1848" s="11" t="s">
        <v>1857</v>
      </c>
      <c r="B1848" s="12" t="s">
        <v>7552</v>
      </c>
      <c r="C1848" s="12" t="s">
        <v>4402</v>
      </c>
      <c r="D1848" s="12" t="s">
        <v>4019</v>
      </c>
      <c r="E1848" s="13" t="s">
        <v>7553</v>
      </c>
    </row>
    <row r="1849" spans="1:5" x14ac:dyDescent="0.3">
      <c r="A1849" s="14" t="s">
        <v>1858</v>
      </c>
      <c r="B1849" s="15" t="s">
        <v>7554</v>
      </c>
      <c r="C1849" s="15" t="s">
        <v>4402</v>
      </c>
      <c r="D1849" s="15" t="s">
        <v>4020</v>
      </c>
      <c r="E1849" s="16" t="s">
        <v>7555</v>
      </c>
    </row>
    <row r="1850" spans="1:5" x14ac:dyDescent="0.3">
      <c r="A1850" s="11" t="s">
        <v>1859</v>
      </c>
      <c r="B1850" s="12" t="s">
        <v>7556</v>
      </c>
      <c r="C1850" s="12" t="s">
        <v>4402</v>
      </c>
      <c r="D1850" s="12" t="s">
        <v>4021</v>
      </c>
      <c r="E1850" s="13" t="s">
        <v>7557</v>
      </c>
    </row>
    <row r="1851" spans="1:5" x14ac:dyDescent="0.3">
      <c r="A1851" s="14" t="s">
        <v>1860</v>
      </c>
      <c r="B1851" s="15" t="s">
        <v>7558</v>
      </c>
      <c r="C1851" s="15" t="s">
        <v>4402</v>
      </c>
      <c r="D1851" s="15" t="s">
        <v>4022</v>
      </c>
      <c r="E1851" s="16" t="s">
        <v>4969</v>
      </c>
    </row>
    <row r="1852" spans="1:5" x14ac:dyDescent="0.3">
      <c r="A1852" s="11" t="s">
        <v>1861</v>
      </c>
      <c r="B1852" s="12" t="s">
        <v>7559</v>
      </c>
      <c r="C1852" s="12" t="s">
        <v>4402</v>
      </c>
      <c r="D1852" s="12" t="s">
        <v>4023</v>
      </c>
      <c r="E1852" s="13" t="s">
        <v>4497</v>
      </c>
    </row>
    <row r="1853" spans="1:5" x14ac:dyDescent="0.3">
      <c r="A1853" s="14" t="s">
        <v>1862</v>
      </c>
      <c r="B1853" s="15" t="s">
        <v>7560</v>
      </c>
      <c r="C1853" s="15" t="s">
        <v>4402</v>
      </c>
      <c r="D1853" s="15" t="s">
        <v>4024</v>
      </c>
      <c r="E1853" s="16" t="s">
        <v>7561</v>
      </c>
    </row>
    <row r="1854" spans="1:5" x14ac:dyDescent="0.3">
      <c r="A1854" s="11" t="s">
        <v>1863</v>
      </c>
      <c r="B1854" s="12" t="s">
        <v>7562</v>
      </c>
      <c r="C1854" s="12" t="s">
        <v>4402</v>
      </c>
      <c r="D1854" s="12" t="s">
        <v>4025</v>
      </c>
      <c r="E1854" s="13" t="s">
        <v>4497</v>
      </c>
    </row>
    <row r="1855" spans="1:5" x14ac:dyDescent="0.3">
      <c r="A1855" s="14" t="s">
        <v>1864</v>
      </c>
      <c r="B1855" s="15" t="s">
        <v>7563</v>
      </c>
      <c r="C1855" s="15" t="s">
        <v>4399</v>
      </c>
      <c r="D1855" s="15" t="s">
        <v>3858</v>
      </c>
      <c r="E1855" s="16" t="s">
        <v>7564</v>
      </c>
    </row>
    <row r="1856" spans="1:5" x14ac:dyDescent="0.3">
      <c r="A1856" s="11" t="s">
        <v>1865</v>
      </c>
      <c r="B1856" s="12" t="s">
        <v>7565</v>
      </c>
      <c r="C1856" s="12" t="s">
        <v>4402</v>
      </c>
      <c r="D1856" s="12" t="s">
        <v>3040</v>
      </c>
      <c r="E1856" s="13" t="s">
        <v>5439</v>
      </c>
    </row>
    <row r="1857" spans="1:5" x14ac:dyDescent="0.3">
      <c r="A1857" s="14" t="s">
        <v>1866</v>
      </c>
      <c r="B1857" s="15" t="s">
        <v>7566</v>
      </c>
      <c r="C1857" s="15" t="s">
        <v>4402</v>
      </c>
      <c r="D1857" s="15" t="s">
        <v>4026</v>
      </c>
      <c r="E1857" s="16" t="s">
        <v>5169</v>
      </c>
    </row>
    <row r="1858" spans="1:5" x14ac:dyDescent="0.3">
      <c r="A1858" s="11" t="s">
        <v>1867</v>
      </c>
      <c r="B1858" s="12" t="s">
        <v>7567</v>
      </c>
      <c r="C1858" s="12" t="s">
        <v>4399</v>
      </c>
      <c r="D1858" s="12" t="s">
        <v>4027</v>
      </c>
      <c r="E1858" s="13" t="s">
        <v>7568</v>
      </c>
    </row>
    <row r="1859" spans="1:5" x14ac:dyDescent="0.3">
      <c r="A1859" s="14" t="s">
        <v>1868</v>
      </c>
      <c r="B1859" s="15" t="s">
        <v>7569</v>
      </c>
      <c r="C1859" s="15" t="s">
        <v>4402</v>
      </c>
      <c r="D1859" s="15" t="s">
        <v>4028</v>
      </c>
      <c r="E1859" s="16" t="s">
        <v>7570</v>
      </c>
    </row>
    <row r="1860" spans="1:5" x14ac:dyDescent="0.3">
      <c r="A1860" s="11" t="s">
        <v>1869</v>
      </c>
      <c r="B1860" s="12" t="s">
        <v>7571</v>
      </c>
      <c r="C1860" s="12" t="s">
        <v>4399</v>
      </c>
      <c r="D1860" s="12" t="s">
        <v>3390</v>
      </c>
      <c r="E1860" s="13" t="s">
        <v>6704</v>
      </c>
    </row>
    <row r="1861" spans="1:5" x14ac:dyDescent="0.3">
      <c r="A1861" s="14" t="s">
        <v>1870</v>
      </c>
      <c r="B1861" s="15" t="s">
        <v>7572</v>
      </c>
      <c r="C1861" s="15" t="s">
        <v>4399</v>
      </c>
      <c r="D1861" s="15" t="s">
        <v>3232</v>
      </c>
      <c r="E1861" s="16" t="s">
        <v>7573</v>
      </c>
    </row>
    <row r="1862" spans="1:5" x14ac:dyDescent="0.3">
      <c r="A1862" s="11" t="s">
        <v>1871</v>
      </c>
      <c r="B1862" s="12" t="s">
        <v>7574</v>
      </c>
      <c r="C1862" s="12" t="s">
        <v>4399</v>
      </c>
      <c r="D1862" s="12" t="s">
        <v>4029</v>
      </c>
      <c r="E1862" s="13" t="s">
        <v>7575</v>
      </c>
    </row>
    <row r="1863" spans="1:5" x14ac:dyDescent="0.3">
      <c r="A1863" s="14" t="s">
        <v>1872</v>
      </c>
      <c r="B1863" s="15" t="s">
        <v>7576</v>
      </c>
      <c r="C1863" s="15" t="s">
        <v>4399</v>
      </c>
      <c r="D1863" s="15" t="s">
        <v>2777</v>
      </c>
      <c r="E1863" s="16" t="s">
        <v>5372</v>
      </c>
    </row>
    <row r="1864" spans="1:5" x14ac:dyDescent="0.3">
      <c r="A1864" s="11" t="s">
        <v>1873</v>
      </c>
      <c r="B1864" s="12" t="s">
        <v>7577</v>
      </c>
      <c r="C1864" s="12" t="s">
        <v>4399</v>
      </c>
      <c r="D1864" s="12" t="s">
        <v>4030</v>
      </c>
      <c r="E1864" s="13" t="s">
        <v>7578</v>
      </c>
    </row>
    <row r="1865" spans="1:5" x14ac:dyDescent="0.3">
      <c r="A1865" s="14" t="s">
        <v>1874</v>
      </c>
      <c r="B1865" s="15" t="s">
        <v>7579</v>
      </c>
      <c r="C1865" s="15" t="s">
        <v>4399</v>
      </c>
      <c r="D1865" s="15" t="s">
        <v>4031</v>
      </c>
      <c r="E1865" s="16" t="s">
        <v>4508</v>
      </c>
    </row>
    <row r="1866" spans="1:5" x14ac:dyDescent="0.3">
      <c r="A1866" s="11" t="s">
        <v>1875</v>
      </c>
      <c r="B1866" s="12" t="s">
        <v>7580</v>
      </c>
      <c r="C1866" s="12" t="s">
        <v>4399</v>
      </c>
      <c r="D1866" s="12" t="s">
        <v>2393</v>
      </c>
      <c r="E1866" s="13" t="s">
        <v>7581</v>
      </c>
    </row>
    <row r="1867" spans="1:5" x14ac:dyDescent="0.3">
      <c r="A1867" s="14" t="s">
        <v>1876</v>
      </c>
      <c r="B1867" s="15" t="s">
        <v>7582</v>
      </c>
      <c r="C1867" s="15" t="s">
        <v>4402</v>
      </c>
      <c r="D1867" s="15" t="s">
        <v>4032</v>
      </c>
      <c r="E1867" s="16" t="s">
        <v>7583</v>
      </c>
    </row>
    <row r="1868" spans="1:5" x14ac:dyDescent="0.3">
      <c r="A1868" s="11" t="s">
        <v>1877</v>
      </c>
      <c r="B1868" s="12" t="s">
        <v>7584</v>
      </c>
      <c r="C1868" s="12" t="s">
        <v>4399</v>
      </c>
      <c r="D1868" s="12" t="s">
        <v>3155</v>
      </c>
      <c r="E1868" s="13" t="s">
        <v>5790</v>
      </c>
    </row>
    <row r="1869" spans="1:5" x14ac:dyDescent="0.3">
      <c r="A1869" s="14" t="s">
        <v>1878</v>
      </c>
      <c r="B1869" s="15" t="s">
        <v>7585</v>
      </c>
      <c r="C1869" s="15" t="s">
        <v>4402</v>
      </c>
      <c r="D1869" s="15" t="s">
        <v>3062</v>
      </c>
      <c r="E1869" s="16" t="s">
        <v>7586</v>
      </c>
    </row>
    <row r="1870" spans="1:5" x14ac:dyDescent="0.3">
      <c r="A1870" s="11" t="s">
        <v>1879</v>
      </c>
      <c r="B1870" s="12" t="s">
        <v>7587</v>
      </c>
      <c r="C1870" s="12" t="s">
        <v>4402</v>
      </c>
      <c r="D1870" s="12" t="s">
        <v>4033</v>
      </c>
      <c r="E1870" s="13" t="s">
        <v>5105</v>
      </c>
    </row>
    <row r="1871" spans="1:5" x14ac:dyDescent="0.3">
      <c r="A1871" s="14" t="s">
        <v>1880</v>
      </c>
      <c r="B1871" s="15" t="s">
        <v>7588</v>
      </c>
      <c r="C1871" s="15" t="s">
        <v>4402</v>
      </c>
      <c r="D1871" s="15" t="s">
        <v>2597</v>
      </c>
      <c r="E1871" s="16" t="s">
        <v>4648</v>
      </c>
    </row>
    <row r="1872" spans="1:5" x14ac:dyDescent="0.3">
      <c r="A1872" s="11" t="s">
        <v>1881</v>
      </c>
      <c r="B1872" s="12" t="s">
        <v>7589</v>
      </c>
      <c r="C1872" s="12" t="s">
        <v>4402</v>
      </c>
      <c r="D1872" s="12" t="s">
        <v>4034</v>
      </c>
      <c r="E1872" s="13" t="s">
        <v>7590</v>
      </c>
    </row>
    <row r="1873" spans="1:5" x14ac:dyDescent="0.3">
      <c r="A1873" s="14" t="s">
        <v>1882</v>
      </c>
      <c r="B1873" s="15" t="s">
        <v>7591</v>
      </c>
      <c r="C1873" s="15" t="s">
        <v>4402</v>
      </c>
      <c r="D1873" s="15" t="s">
        <v>4035</v>
      </c>
      <c r="E1873" s="16" t="s">
        <v>7592</v>
      </c>
    </row>
    <row r="1874" spans="1:5" x14ac:dyDescent="0.3">
      <c r="A1874" s="11" t="s">
        <v>1883</v>
      </c>
      <c r="B1874" s="12" t="s">
        <v>7593</v>
      </c>
      <c r="C1874" s="12" t="s">
        <v>4402</v>
      </c>
      <c r="D1874" s="12" t="s">
        <v>4036</v>
      </c>
      <c r="E1874" s="13" t="s">
        <v>7594</v>
      </c>
    </row>
    <row r="1875" spans="1:5" x14ac:dyDescent="0.3">
      <c r="A1875" s="14" t="s">
        <v>1884</v>
      </c>
      <c r="B1875" s="15" t="s">
        <v>7595</v>
      </c>
      <c r="C1875" s="15" t="s">
        <v>4402</v>
      </c>
      <c r="D1875" s="15" t="s">
        <v>4037</v>
      </c>
      <c r="E1875" s="16" t="s">
        <v>7596</v>
      </c>
    </row>
    <row r="1876" spans="1:5" x14ac:dyDescent="0.3">
      <c r="A1876" s="11" t="s">
        <v>1885</v>
      </c>
      <c r="B1876" s="12" t="s">
        <v>7597</v>
      </c>
      <c r="C1876" s="12" t="s">
        <v>4402</v>
      </c>
      <c r="D1876" s="12" t="s">
        <v>4038</v>
      </c>
      <c r="E1876" s="13" t="s">
        <v>7598</v>
      </c>
    </row>
    <row r="1877" spans="1:5" x14ac:dyDescent="0.3">
      <c r="A1877" s="14" t="s">
        <v>1886</v>
      </c>
      <c r="B1877" s="15" t="s">
        <v>7599</v>
      </c>
      <c r="C1877" s="15" t="s">
        <v>4399</v>
      </c>
      <c r="D1877" s="15" t="s">
        <v>3423</v>
      </c>
      <c r="E1877" s="16" t="s">
        <v>7600</v>
      </c>
    </row>
    <row r="1878" spans="1:5" x14ac:dyDescent="0.3">
      <c r="A1878" s="11" t="s">
        <v>1887</v>
      </c>
      <c r="B1878" s="12" t="s">
        <v>7601</v>
      </c>
      <c r="C1878" s="12" t="s">
        <v>4399</v>
      </c>
      <c r="D1878" s="12" t="s">
        <v>4039</v>
      </c>
      <c r="E1878" s="13" t="s">
        <v>5651</v>
      </c>
    </row>
    <row r="1879" spans="1:5" x14ac:dyDescent="0.3">
      <c r="A1879" s="14" t="s">
        <v>1888</v>
      </c>
      <c r="B1879" s="15" t="s">
        <v>7602</v>
      </c>
      <c r="C1879" s="15" t="s">
        <v>5300</v>
      </c>
      <c r="D1879" s="15" t="s">
        <v>4040</v>
      </c>
      <c r="E1879" s="16" t="s">
        <v>7603</v>
      </c>
    </row>
    <row r="1880" spans="1:5" x14ac:dyDescent="0.3">
      <c r="A1880" s="11" t="s">
        <v>1889</v>
      </c>
      <c r="B1880" s="12" t="s">
        <v>7604</v>
      </c>
      <c r="C1880" s="12" t="s">
        <v>4399</v>
      </c>
      <c r="D1880" s="12" t="s">
        <v>4041</v>
      </c>
      <c r="E1880" s="13" t="s">
        <v>7605</v>
      </c>
    </row>
    <row r="1881" spans="1:5" x14ac:dyDescent="0.3">
      <c r="A1881" s="14" t="s">
        <v>1890</v>
      </c>
      <c r="B1881" s="15" t="s">
        <v>7606</v>
      </c>
      <c r="C1881" s="15" t="s">
        <v>4399</v>
      </c>
      <c r="D1881" s="15" t="s">
        <v>4042</v>
      </c>
      <c r="E1881" s="16" t="s">
        <v>7607</v>
      </c>
    </row>
    <row r="1882" spans="1:5" x14ac:dyDescent="0.3">
      <c r="A1882" s="11" t="s">
        <v>1891</v>
      </c>
      <c r="B1882" s="12" t="s">
        <v>7608</v>
      </c>
      <c r="C1882" s="12" t="s">
        <v>4402</v>
      </c>
      <c r="D1882" s="12" t="s">
        <v>2931</v>
      </c>
      <c r="E1882" s="13" t="s">
        <v>7609</v>
      </c>
    </row>
    <row r="1883" spans="1:5" x14ac:dyDescent="0.3">
      <c r="A1883" s="14" t="s">
        <v>1892</v>
      </c>
      <c r="B1883" s="15" t="s">
        <v>7610</v>
      </c>
      <c r="C1883" s="15" t="s">
        <v>4399</v>
      </c>
      <c r="D1883" s="15" t="s">
        <v>4043</v>
      </c>
      <c r="E1883" s="16" t="s">
        <v>7600</v>
      </c>
    </row>
    <row r="1884" spans="1:5" x14ac:dyDescent="0.3">
      <c r="A1884" s="11" t="s">
        <v>1893</v>
      </c>
      <c r="B1884" s="12" t="s">
        <v>7611</v>
      </c>
      <c r="C1884" s="12" t="s">
        <v>4399</v>
      </c>
      <c r="D1884" s="12" t="s">
        <v>4044</v>
      </c>
      <c r="E1884" s="13" t="s">
        <v>7612</v>
      </c>
    </row>
    <row r="1885" spans="1:5" x14ac:dyDescent="0.3">
      <c r="A1885" s="14" t="s">
        <v>1894</v>
      </c>
      <c r="B1885" s="15" t="s">
        <v>7613</v>
      </c>
      <c r="C1885" s="15" t="s">
        <v>4399</v>
      </c>
      <c r="D1885" s="15" t="s">
        <v>4045</v>
      </c>
      <c r="E1885" s="16" t="s">
        <v>7614</v>
      </c>
    </row>
    <row r="1886" spans="1:5" x14ac:dyDescent="0.3">
      <c r="A1886" s="11" t="s">
        <v>1895</v>
      </c>
      <c r="B1886" s="12" t="s">
        <v>7615</v>
      </c>
      <c r="C1886" s="12" t="s">
        <v>4399</v>
      </c>
      <c r="D1886" s="12" t="s">
        <v>4046</v>
      </c>
      <c r="E1886" s="13" t="s">
        <v>7616</v>
      </c>
    </row>
    <row r="1887" spans="1:5" x14ac:dyDescent="0.3">
      <c r="A1887" s="14" t="s">
        <v>1896</v>
      </c>
      <c r="B1887" s="15" t="s">
        <v>7617</v>
      </c>
      <c r="C1887" s="15" t="s">
        <v>4399</v>
      </c>
      <c r="D1887" s="15" t="s">
        <v>4047</v>
      </c>
      <c r="E1887" s="16" t="s">
        <v>7618</v>
      </c>
    </row>
    <row r="1888" spans="1:5" x14ac:dyDescent="0.3">
      <c r="A1888" s="11" t="s">
        <v>1897</v>
      </c>
      <c r="B1888" s="12" t="s">
        <v>7619</v>
      </c>
      <c r="C1888" s="12" t="s">
        <v>4402</v>
      </c>
      <c r="D1888" s="12" t="s">
        <v>4048</v>
      </c>
      <c r="E1888" s="13" t="s">
        <v>7620</v>
      </c>
    </row>
    <row r="1889" spans="1:5" x14ac:dyDescent="0.3">
      <c r="A1889" s="14" t="s">
        <v>1898</v>
      </c>
      <c r="B1889" s="15" t="s">
        <v>7621</v>
      </c>
      <c r="C1889" s="15" t="s">
        <v>4402</v>
      </c>
      <c r="D1889" s="15" t="s">
        <v>4049</v>
      </c>
      <c r="E1889" s="16" t="s">
        <v>5142</v>
      </c>
    </row>
    <row r="1890" spans="1:5" x14ac:dyDescent="0.3">
      <c r="A1890" s="11" t="s">
        <v>1899</v>
      </c>
      <c r="B1890" s="12" t="s">
        <v>7622</v>
      </c>
      <c r="C1890" s="12" t="s">
        <v>4402</v>
      </c>
      <c r="D1890" s="12" t="s">
        <v>2946</v>
      </c>
      <c r="E1890" s="13" t="s">
        <v>7623</v>
      </c>
    </row>
    <row r="1891" spans="1:5" x14ac:dyDescent="0.3">
      <c r="A1891" s="14" t="s">
        <v>1900</v>
      </c>
      <c r="B1891" s="15" t="s">
        <v>7624</v>
      </c>
      <c r="C1891" s="15" t="s">
        <v>4399</v>
      </c>
      <c r="D1891" s="15" t="s">
        <v>4050</v>
      </c>
      <c r="E1891" s="16" t="s">
        <v>6459</v>
      </c>
    </row>
    <row r="1892" spans="1:5" x14ac:dyDescent="0.3">
      <c r="A1892" s="11" t="s">
        <v>1901</v>
      </c>
      <c r="B1892" s="12" t="s">
        <v>7625</v>
      </c>
      <c r="C1892" s="12" t="s">
        <v>4402</v>
      </c>
      <c r="D1892" s="12" t="s">
        <v>4051</v>
      </c>
      <c r="E1892" s="13" t="s">
        <v>4439</v>
      </c>
    </row>
    <row r="1893" spans="1:5" x14ac:dyDescent="0.3">
      <c r="A1893" s="14" t="s">
        <v>1902</v>
      </c>
      <c r="B1893" s="15" t="s">
        <v>7626</v>
      </c>
      <c r="C1893" s="15" t="s">
        <v>4402</v>
      </c>
      <c r="D1893" s="15" t="s">
        <v>4052</v>
      </c>
      <c r="E1893" s="16" t="s">
        <v>7627</v>
      </c>
    </row>
    <row r="1894" spans="1:5" x14ac:dyDescent="0.3">
      <c r="A1894" s="11" t="s">
        <v>1903</v>
      </c>
      <c r="B1894" s="12" t="s">
        <v>7628</v>
      </c>
      <c r="C1894" s="12" t="s">
        <v>4399</v>
      </c>
      <c r="D1894" s="12" t="s">
        <v>4053</v>
      </c>
      <c r="E1894" s="13" t="s">
        <v>7629</v>
      </c>
    </row>
    <row r="1895" spans="1:5" x14ac:dyDescent="0.3">
      <c r="A1895" s="14" t="s">
        <v>1904</v>
      </c>
      <c r="B1895" s="15" t="s">
        <v>7630</v>
      </c>
      <c r="C1895" s="15" t="s">
        <v>4402</v>
      </c>
      <c r="D1895" s="15" t="s">
        <v>4054</v>
      </c>
      <c r="E1895" s="16" t="s">
        <v>4628</v>
      </c>
    </row>
    <row r="1896" spans="1:5" x14ac:dyDescent="0.3">
      <c r="A1896" s="11" t="s">
        <v>1905</v>
      </c>
      <c r="B1896" s="12" t="s">
        <v>7631</v>
      </c>
      <c r="C1896" s="12" t="s">
        <v>4399</v>
      </c>
      <c r="D1896" s="12" t="s">
        <v>4055</v>
      </c>
      <c r="E1896" s="13" t="s">
        <v>7632</v>
      </c>
    </row>
    <row r="1897" spans="1:5" x14ac:dyDescent="0.3">
      <c r="A1897" s="14" t="s">
        <v>1906</v>
      </c>
      <c r="B1897" s="15" t="s">
        <v>7633</v>
      </c>
      <c r="C1897" s="15" t="s">
        <v>4402</v>
      </c>
      <c r="D1897" s="15" t="s">
        <v>2629</v>
      </c>
      <c r="E1897" s="16" t="s">
        <v>7634</v>
      </c>
    </row>
    <row r="1898" spans="1:5" x14ac:dyDescent="0.3">
      <c r="A1898" s="11" t="s">
        <v>1907</v>
      </c>
      <c r="B1898" s="12" t="s">
        <v>7635</v>
      </c>
      <c r="C1898" s="12" t="s">
        <v>4402</v>
      </c>
      <c r="D1898" s="12" t="s">
        <v>4056</v>
      </c>
      <c r="E1898" s="13" t="s">
        <v>4701</v>
      </c>
    </row>
    <row r="1899" spans="1:5" x14ac:dyDescent="0.3">
      <c r="A1899" s="14" t="s">
        <v>1908</v>
      </c>
      <c r="B1899" s="15" t="s">
        <v>7636</v>
      </c>
      <c r="C1899" s="15" t="s">
        <v>4402</v>
      </c>
      <c r="D1899" s="15" t="s">
        <v>2462</v>
      </c>
      <c r="E1899" s="16" t="s">
        <v>7637</v>
      </c>
    </row>
    <row r="1900" spans="1:5" x14ac:dyDescent="0.3">
      <c r="A1900" s="11" t="s">
        <v>1909</v>
      </c>
      <c r="B1900" s="12" t="s">
        <v>7638</v>
      </c>
      <c r="C1900" s="12" t="s">
        <v>4402</v>
      </c>
      <c r="D1900" s="12" t="s">
        <v>2492</v>
      </c>
      <c r="E1900" s="13" t="s">
        <v>5169</v>
      </c>
    </row>
    <row r="1901" spans="1:5" x14ac:dyDescent="0.3">
      <c r="A1901" s="14" t="s">
        <v>1910</v>
      </c>
      <c r="B1901" s="15" t="s">
        <v>7639</v>
      </c>
      <c r="C1901" s="15" t="s">
        <v>4399</v>
      </c>
      <c r="D1901" s="15" t="s">
        <v>4057</v>
      </c>
      <c r="E1901" s="16" t="s">
        <v>4589</v>
      </c>
    </row>
    <row r="1902" spans="1:5" x14ac:dyDescent="0.3">
      <c r="A1902" s="11" t="s">
        <v>1911</v>
      </c>
      <c r="B1902" s="12" t="s">
        <v>7640</v>
      </c>
      <c r="C1902" s="12" t="s">
        <v>4399</v>
      </c>
      <c r="D1902" s="12" t="s">
        <v>3967</v>
      </c>
      <c r="E1902" s="13" t="s">
        <v>7641</v>
      </c>
    </row>
    <row r="1903" spans="1:5" x14ac:dyDescent="0.3">
      <c r="A1903" s="14" t="s">
        <v>1912</v>
      </c>
      <c r="B1903" s="15" t="s">
        <v>7642</v>
      </c>
      <c r="C1903" s="15" t="s">
        <v>4399</v>
      </c>
      <c r="D1903" s="15" t="s">
        <v>4058</v>
      </c>
      <c r="E1903" s="16" t="s">
        <v>6398</v>
      </c>
    </row>
    <row r="1904" spans="1:5" x14ac:dyDescent="0.3">
      <c r="A1904" s="11" t="s">
        <v>1913</v>
      </c>
      <c r="B1904" s="12" t="s">
        <v>7643</v>
      </c>
      <c r="C1904" s="12" t="s">
        <v>4399</v>
      </c>
      <c r="D1904" s="12" t="s">
        <v>4059</v>
      </c>
      <c r="E1904" s="13" t="s">
        <v>4837</v>
      </c>
    </row>
    <row r="1905" spans="1:5" x14ac:dyDescent="0.3">
      <c r="A1905" s="14" t="s">
        <v>1914</v>
      </c>
      <c r="B1905" s="15" t="s">
        <v>7644</v>
      </c>
      <c r="C1905" s="15" t="s">
        <v>4399</v>
      </c>
      <c r="D1905" s="15" t="s">
        <v>4060</v>
      </c>
      <c r="E1905" s="16" t="s">
        <v>7645</v>
      </c>
    </row>
    <row r="1906" spans="1:5" x14ac:dyDescent="0.3">
      <c r="A1906" s="11" t="s">
        <v>1915</v>
      </c>
      <c r="B1906" s="12" t="s">
        <v>7646</v>
      </c>
      <c r="C1906" s="12" t="s">
        <v>4399</v>
      </c>
      <c r="D1906" s="12" t="s">
        <v>4061</v>
      </c>
      <c r="E1906" s="13" t="s">
        <v>7647</v>
      </c>
    </row>
    <row r="1907" spans="1:5" x14ac:dyDescent="0.3">
      <c r="A1907" s="14" t="s">
        <v>1916</v>
      </c>
      <c r="B1907" s="15" t="s">
        <v>7648</v>
      </c>
      <c r="C1907" s="15" t="s">
        <v>4402</v>
      </c>
      <c r="D1907" s="15" t="s">
        <v>4062</v>
      </c>
      <c r="E1907" s="16" t="s">
        <v>7649</v>
      </c>
    </row>
    <row r="1908" spans="1:5" x14ac:dyDescent="0.3">
      <c r="A1908" s="11" t="s">
        <v>1917</v>
      </c>
      <c r="B1908" s="12" t="s">
        <v>7650</v>
      </c>
      <c r="C1908" s="12" t="s">
        <v>4399</v>
      </c>
      <c r="D1908" s="12" t="s">
        <v>2678</v>
      </c>
      <c r="E1908" s="13" t="s">
        <v>7651</v>
      </c>
    </row>
    <row r="1909" spans="1:5" x14ac:dyDescent="0.3">
      <c r="A1909" s="14" t="s">
        <v>1918</v>
      </c>
      <c r="B1909" s="15" t="s">
        <v>7652</v>
      </c>
      <c r="C1909" s="15" t="s">
        <v>4399</v>
      </c>
      <c r="D1909" s="15" t="s">
        <v>4063</v>
      </c>
      <c r="E1909" s="16" t="s">
        <v>7653</v>
      </c>
    </row>
    <row r="1910" spans="1:5" x14ac:dyDescent="0.3">
      <c r="A1910" s="11" t="s">
        <v>1919</v>
      </c>
      <c r="B1910" s="12" t="s">
        <v>7654</v>
      </c>
      <c r="C1910" s="12" t="s">
        <v>4402</v>
      </c>
      <c r="D1910" s="12" t="s">
        <v>4064</v>
      </c>
      <c r="E1910" s="13" t="s">
        <v>7655</v>
      </c>
    </row>
    <row r="1911" spans="1:5" x14ac:dyDescent="0.3">
      <c r="A1911" s="14" t="s">
        <v>1920</v>
      </c>
      <c r="B1911" s="15" t="s">
        <v>7656</v>
      </c>
      <c r="C1911" s="15" t="s">
        <v>4402</v>
      </c>
      <c r="D1911" s="15" t="s">
        <v>2393</v>
      </c>
      <c r="E1911" s="16" t="s">
        <v>7657</v>
      </c>
    </row>
    <row r="1912" spans="1:5" x14ac:dyDescent="0.3">
      <c r="A1912" s="11" t="s">
        <v>1921</v>
      </c>
      <c r="B1912" s="12" t="s">
        <v>7658</v>
      </c>
      <c r="C1912" s="12" t="s">
        <v>4399</v>
      </c>
      <c r="D1912" s="12" t="s">
        <v>4065</v>
      </c>
      <c r="E1912" s="13" t="s">
        <v>7659</v>
      </c>
    </row>
    <row r="1913" spans="1:5" x14ac:dyDescent="0.3">
      <c r="A1913" s="14" t="s">
        <v>1922</v>
      </c>
      <c r="B1913" s="15" t="s">
        <v>7660</v>
      </c>
      <c r="C1913" s="15" t="s">
        <v>4402</v>
      </c>
      <c r="D1913" s="15" t="s">
        <v>2766</v>
      </c>
      <c r="E1913" s="16" t="s">
        <v>7661</v>
      </c>
    </row>
    <row r="1914" spans="1:5" x14ac:dyDescent="0.3">
      <c r="A1914" s="11" t="s">
        <v>1923</v>
      </c>
      <c r="B1914" s="12" t="s">
        <v>7662</v>
      </c>
      <c r="C1914" s="12" t="s">
        <v>4402</v>
      </c>
      <c r="D1914" s="12" t="s">
        <v>4066</v>
      </c>
      <c r="E1914" s="13" t="s">
        <v>7663</v>
      </c>
    </row>
    <row r="1915" spans="1:5" x14ac:dyDescent="0.3">
      <c r="A1915" s="14" t="s">
        <v>1924</v>
      </c>
      <c r="B1915" s="15" t="s">
        <v>7664</v>
      </c>
      <c r="C1915" s="15" t="s">
        <v>4402</v>
      </c>
      <c r="D1915" s="15" t="s">
        <v>2951</v>
      </c>
      <c r="E1915" s="16" t="s">
        <v>7665</v>
      </c>
    </row>
    <row r="1916" spans="1:5" x14ac:dyDescent="0.3">
      <c r="A1916" s="11" t="s">
        <v>1925</v>
      </c>
      <c r="B1916" s="12" t="s">
        <v>7666</v>
      </c>
      <c r="C1916" s="12" t="s">
        <v>4399</v>
      </c>
      <c r="D1916" s="12" t="s">
        <v>4067</v>
      </c>
      <c r="E1916" s="13" t="s">
        <v>7667</v>
      </c>
    </row>
    <row r="1917" spans="1:5" x14ac:dyDescent="0.3">
      <c r="A1917" s="14" t="s">
        <v>1926</v>
      </c>
      <c r="B1917" s="15" t="s">
        <v>7668</v>
      </c>
      <c r="C1917" s="15" t="s">
        <v>4402</v>
      </c>
      <c r="D1917" s="15" t="s">
        <v>4068</v>
      </c>
      <c r="E1917" s="16" t="s">
        <v>7669</v>
      </c>
    </row>
    <row r="1918" spans="1:5" x14ac:dyDescent="0.3">
      <c r="A1918" s="11" t="s">
        <v>1927</v>
      </c>
      <c r="B1918" s="12" t="s">
        <v>7670</v>
      </c>
      <c r="C1918" s="12" t="s">
        <v>4402</v>
      </c>
      <c r="D1918" s="12" t="s">
        <v>4069</v>
      </c>
      <c r="E1918" s="13" t="s">
        <v>4697</v>
      </c>
    </row>
    <row r="1919" spans="1:5" x14ac:dyDescent="0.3">
      <c r="A1919" s="14" t="s">
        <v>1928</v>
      </c>
      <c r="B1919" s="15" t="s">
        <v>7671</v>
      </c>
      <c r="C1919" s="15" t="s">
        <v>4402</v>
      </c>
      <c r="D1919" s="15" t="s">
        <v>4070</v>
      </c>
      <c r="E1919" s="16" t="s">
        <v>6731</v>
      </c>
    </row>
    <row r="1920" spans="1:5" x14ac:dyDescent="0.3">
      <c r="A1920" s="11" t="s">
        <v>1929</v>
      </c>
      <c r="B1920" s="12" t="s">
        <v>7672</v>
      </c>
      <c r="C1920" s="12" t="s">
        <v>4402</v>
      </c>
      <c r="D1920" s="12" t="s">
        <v>4071</v>
      </c>
      <c r="E1920" s="13" t="s">
        <v>7673</v>
      </c>
    </row>
    <row r="1921" spans="1:5" x14ac:dyDescent="0.3">
      <c r="A1921" s="14" t="s">
        <v>1930</v>
      </c>
      <c r="B1921" s="15" t="s">
        <v>7674</v>
      </c>
      <c r="C1921" s="15" t="s">
        <v>4402</v>
      </c>
      <c r="D1921" s="15" t="s">
        <v>4072</v>
      </c>
      <c r="E1921" s="16" t="s">
        <v>4621</v>
      </c>
    </row>
    <row r="1922" spans="1:5" x14ac:dyDescent="0.3">
      <c r="A1922" s="11" t="s">
        <v>1931</v>
      </c>
      <c r="B1922" s="12" t="s">
        <v>7675</v>
      </c>
      <c r="C1922" s="12" t="s">
        <v>5300</v>
      </c>
      <c r="D1922" s="12" t="s">
        <v>4073</v>
      </c>
      <c r="E1922" s="13" t="s">
        <v>7676</v>
      </c>
    </row>
    <row r="1923" spans="1:5" x14ac:dyDescent="0.3">
      <c r="A1923" s="14" t="s">
        <v>1932</v>
      </c>
      <c r="B1923" s="15" t="s">
        <v>7677</v>
      </c>
      <c r="C1923" s="15" t="s">
        <v>4402</v>
      </c>
      <c r="D1923" s="15" t="s">
        <v>4074</v>
      </c>
      <c r="E1923" s="16" t="s">
        <v>4697</v>
      </c>
    </row>
    <row r="1924" spans="1:5" x14ac:dyDescent="0.3">
      <c r="A1924" s="11" t="s">
        <v>1933</v>
      </c>
      <c r="B1924" s="12" t="s">
        <v>7678</v>
      </c>
      <c r="C1924" s="12" t="s">
        <v>4402</v>
      </c>
      <c r="D1924" s="12" t="s">
        <v>4075</v>
      </c>
      <c r="E1924" s="13" t="s">
        <v>5726</v>
      </c>
    </row>
    <row r="1925" spans="1:5" x14ac:dyDescent="0.3">
      <c r="A1925" s="14" t="s">
        <v>1934</v>
      </c>
      <c r="B1925" s="15" t="s">
        <v>7679</v>
      </c>
      <c r="C1925" s="15" t="s">
        <v>4402</v>
      </c>
      <c r="D1925" s="15" t="s">
        <v>4076</v>
      </c>
      <c r="E1925" s="16" t="s">
        <v>7680</v>
      </c>
    </row>
    <row r="1926" spans="1:5" x14ac:dyDescent="0.3">
      <c r="A1926" s="11" t="s">
        <v>1935</v>
      </c>
      <c r="B1926" s="12" t="s">
        <v>7681</v>
      </c>
      <c r="C1926" s="12" t="s">
        <v>4402</v>
      </c>
      <c r="D1926" s="12" t="s">
        <v>4077</v>
      </c>
      <c r="E1926" s="13" t="s">
        <v>4668</v>
      </c>
    </row>
    <row r="1927" spans="1:5" x14ac:dyDescent="0.3">
      <c r="A1927" s="14" t="s">
        <v>1936</v>
      </c>
      <c r="B1927" s="15" t="s">
        <v>7682</v>
      </c>
      <c r="C1927" s="15" t="s">
        <v>4399</v>
      </c>
      <c r="D1927" s="15" t="s">
        <v>3193</v>
      </c>
      <c r="E1927" s="16" t="s">
        <v>7683</v>
      </c>
    </row>
    <row r="1928" spans="1:5" x14ac:dyDescent="0.3">
      <c r="A1928" s="11" t="s">
        <v>1937</v>
      </c>
      <c r="B1928" s="12" t="s">
        <v>7684</v>
      </c>
      <c r="C1928" s="12" t="s">
        <v>4399</v>
      </c>
      <c r="D1928" s="12" t="s">
        <v>4078</v>
      </c>
      <c r="E1928" s="13" t="s">
        <v>7685</v>
      </c>
    </row>
    <row r="1929" spans="1:5" x14ac:dyDescent="0.3">
      <c r="A1929" s="14" t="s">
        <v>1938</v>
      </c>
      <c r="B1929" s="15" t="s">
        <v>7686</v>
      </c>
      <c r="C1929" s="15" t="s">
        <v>4402</v>
      </c>
      <c r="D1929" s="15" t="s">
        <v>4079</v>
      </c>
      <c r="E1929" s="16" t="s">
        <v>4529</v>
      </c>
    </row>
    <row r="1930" spans="1:5" x14ac:dyDescent="0.3">
      <c r="A1930" s="11" t="s">
        <v>1939</v>
      </c>
      <c r="B1930" s="12" t="s">
        <v>7687</v>
      </c>
      <c r="C1930" s="12" t="s">
        <v>4399</v>
      </c>
      <c r="D1930" s="12" t="s">
        <v>3395</v>
      </c>
      <c r="E1930" s="13" t="s">
        <v>7688</v>
      </c>
    </row>
    <row r="1931" spans="1:5" x14ac:dyDescent="0.3">
      <c r="A1931" s="14" t="s">
        <v>1940</v>
      </c>
      <c r="B1931" s="15" t="s">
        <v>7689</v>
      </c>
      <c r="C1931" s="15" t="s">
        <v>4399</v>
      </c>
      <c r="D1931" s="15" t="s">
        <v>2857</v>
      </c>
      <c r="E1931" s="16" t="s">
        <v>6392</v>
      </c>
    </row>
    <row r="1932" spans="1:5" x14ac:dyDescent="0.3">
      <c r="A1932" s="11" t="s">
        <v>1941</v>
      </c>
      <c r="B1932" s="12" t="s">
        <v>7690</v>
      </c>
      <c r="C1932" s="12" t="s">
        <v>4399</v>
      </c>
      <c r="D1932" s="12" t="s">
        <v>4080</v>
      </c>
      <c r="E1932" s="13" t="s">
        <v>7691</v>
      </c>
    </row>
    <row r="1933" spans="1:5" x14ac:dyDescent="0.3">
      <c r="A1933" s="14" t="s">
        <v>1942</v>
      </c>
      <c r="B1933" s="15" t="s">
        <v>7692</v>
      </c>
      <c r="C1933" s="15" t="s">
        <v>4399</v>
      </c>
      <c r="D1933" s="15" t="s">
        <v>4081</v>
      </c>
      <c r="E1933" s="16" t="s">
        <v>7693</v>
      </c>
    </row>
    <row r="1934" spans="1:5" x14ac:dyDescent="0.3">
      <c r="A1934" s="11" t="s">
        <v>1943</v>
      </c>
      <c r="B1934" s="12" t="s">
        <v>7694</v>
      </c>
      <c r="C1934" s="12" t="s">
        <v>4402</v>
      </c>
      <c r="D1934" s="12" t="s">
        <v>4082</v>
      </c>
      <c r="E1934" s="13" t="s">
        <v>4563</v>
      </c>
    </row>
    <row r="1935" spans="1:5" x14ac:dyDescent="0.3">
      <c r="A1935" s="14" t="s">
        <v>1944</v>
      </c>
      <c r="B1935" s="15" t="s">
        <v>7695</v>
      </c>
      <c r="C1935" s="15" t="s">
        <v>4399</v>
      </c>
      <c r="D1935" s="15" t="s">
        <v>4083</v>
      </c>
      <c r="E1935" s="16" t="s">
        <v>4589</v>
      </c>
    </row>
    <row r="1936" spans="1:5" x14ac:dyDescent="0.3">
      <c r="A1936" s="11" t="s">
        <v>1945</v>
      </c>
      <c r="B1936" s="12" t="s">
        <v>7696</v>
      </c>
      <c r="C1936" s="12" t="s">
        <v>4399</v>
      </c>
      <c r="D1936" s="12" t="s">
        <v>4084</v>
      </c>
      <c r="E1936" s="13" t="s">
        <v>7697</v>
      </c>
    </row>
    <row r="1937" spans="1:5" x14ac:dyDescent="0.3">
      <c r="A1937" s="14" t="s">
        <v>1946</v>
      </c>
      <c r="B1937" s="15" t="s">
        <v>7698</v>
      </c>
      <c r="C1937" s="15" t="s">
        <v>4402</v>
      </c>
      <c r="D1937" s="15" t="s">
        <v>4085</v>
      </c>
      <c r="E1937" s="16" t="s">
        <v>7699</v>
      </c>
    </row>
    <row r="1938" spans="1:5" x14ac:dyDescent="0.3">
      <c r="A1938" s="11" t="s">
        <v>1947</v>
      </c>
      <c r="B1938" s="12" t="s">
        <v>7700</v>
      </c>
      <c r="C1938" s="12" t="s">
        <v>5300</v>
      </c>
      <c r="D1938" s="12" t="s">
        <v>4086</v>
      </c>
      <c r="E1938" s="13" t="s">
        <v>7701</v>
      </c>
    </row>
    <row r="1939" spans="1:5" x14ac:dyDescent="0.3">
      <c r="A1939" s="14" t="s">
        <v>1948</v>
      </c>
      <c r="B1939" s="15" t="s">
        <v>7702</v>
      </c>
      <c r="C1939" s="15" t="s">
        <v>4402</v>
      </c>
      <c r="D1939" s="15" t="s">
        <v>3908</v>
      </c>
      <c r="E1939" s="16" t="s">
        <v>4423</v>
      </c>
    </row>
    <row r="1940" spans="1:5" x14ac:dyDescent="0.3">
      <c r="A1940" s="11" t="s">
        <v>1949</v>
      </c>
      <c r="B1940" s="12" t="s">
        <v>7703</v>
      </c>
      <c r="C1940" s="12" t="s">
        <v>4402</v>
      </c>
      <c r="D1940" s="12" t="s">
        <v>4087</v>
      </c>
      <c r="E1940" s="13" t="s">
        <v>7704</v>
      </c>
    </row>
    <row r="1941" spans="1:5" x14ac:dyDescent="0.3">
      <c r="A1941" s="14" t="s">
        <v>1950</v>
      </c>
      <c r="B1941" s="15" t="s">
        <v>7705</v>
      </c>
      <c r="C1941" s="15" t="s">
        <v>4402</v>
      </c>
      <c r="D1941" s="15" t="s">
        <v>4088</v>
      </c>
      <c r="E1941" s="16" t="s">
        <v>4684</v>
      </c>
    </row>
    <row r="1942" spans="1:5" x14ac:dyDescent="0.3">
      <c r="A1942" s="11" t="s">
        <v>1951</v>
      </c>
      <c r="B1942" s="12" t="s">
        <v>7706</v>
      </c>
      <c r="C1942" s="12" t="s">
        <v>4402</v>
      </c>
      <c r="D1942" s="12" t="s">
        <v>3159</v>
      </c>
      <c r="E1942" s="13" t="s">
        <v>7707</v>
      </c>
    </row>
    <row r="1943" spans="1:5" x14ac:dyDescent="0.3">
      <c r="A1943" s="14" t="s">
        <v>1952</v>
      </c>
      <c r="B1943" s="15" t="s">
        <v>7708</v>
      </c>
      <c r="C1943" s="15" t="s">
        <v>4402</v>
      </c>
      <c r="D1943" s="15" t="s">
        <v>4089</v>
      </c>
      <c r="E1943" s="16" t="s">
        <v>7709</v>
      </c>
    </row>
    <row r="1944" spans="1:5" x14ac:dyDescent="0.3">
      <c r="A1944" s="11" t="s">
        <v>1953</v>
      </c>
      <c r="B1944" s="12" t="s">
        <v>7710</v>
      </c>
      <c r="C1944" s="12" t="s">
        <v>4402</v>
      </c>
      <c r="D1944" s="12" t="s">
        <v>4090</v>
      </c>
      <c r="E1944" s="13" t="s">
        <v>4697</v>
      </c>
    </row>
    <row r="1945" spans="1:5" x14ac:dyDescent="0.3">
      <c r="A1945" s="14" t="s">
        <v>1954</v>
      </c>
      <c r="B1945" s="15" t="s">
        <v>7711</v>
      </c>
      <c r="C1945" s="15" t="s">
        <v>4402</v>
      </c>
      <c r="D1945" s="15" t="s">
        <v>3083</v>
      </c>
      <c r="E1945" s="16" t="s">
        <v>7712</v>
      </c>
    </row>
    <row r="1946" spans="1:5" x14ac:dyDescent="0.3">
      <c r="A1946" s="11" t="s">
        <v>1955</v>
      </c>
      <c r="B1946" s="12" t="s">
        <v>7713</v>
      </c>
      <c r="C1946" s="12" t="s">
        <v>4399</v>
      </c>
      <c r="D1946" s="12" t="s">
        <v>4091</v>
      </c>
      <c r="E1946" s="13" t="s">
        <v>4610</v>
      </c>
    </row>
    <row r="1947" spans="1:5" x14ac:dyDescent="0.3">
      <c r="A1947" s="14" t="s">
        <v>1956</v>
      </c>
      <c r="B1947" s="15" t="s">
        <v>7714</v>
      </c>
      <c r="C1947" s="15" t="s">
        <v>4402</v>
      </c>
      <c r="D1947" s="15" t="s">
        <v>4092</v>
      </c>
      <c r="E1947" s="16" t="s">
        <v>7598</v>
      </c>
    </row>
    <row r="1948" spans="1:5" x14ac:dyDescent="0.3">
      <c r="A1948" s="11" t="s">
        <v>1957</v>
      </c>
      <c r="B1948" s="12" t="s">
        <v>7715</v>
      </c>
      <c r="C1948" s="12" t="s">
        <v>4402</v>
      </c>
      <c r="D1948" s="12" t="s">
        <v>4093</v>
      </c>
      <c r="E1948" s="13" t="s">
        <v>7716</v>
      </c>
    </row>
    <row r="1949" spans="1:5" x14ac:dyDescent="0.3">
      <c r="A1949" s="14" t="s">
        <v>1958</v>
      </c>
      <c r="B1949" s="15" t="s">
        <v>7717</v>
      </c>
      <c r="C1949" s="15" t="s">
        <v>4402</v>
      </c>
      <c r="D1949" s="15" t="s">
        <v>4094</v>
      </c>
      <c r="E1949" s="16" t="s">
        <v>7718</v>
      </c>
    </row>
    <row r="1950" spans="1:5" x14ac:dyDescent="0.3">
      <c r="A1950" s="11" t="s">
        <v>1959</v>
      </c>
      <c r="B1950" s="12" t="s">
        <v>7719</v>
      </c>
      <c r="C1950" s="12" t="s">
        <v>4399</v>
      </c>
      <c r="D1950" s="12" t="s">
        <v>4095</v>
      </c>
      <c r="E1950" s="13" t="s">
        <v>7720</v>
      </c>
    </row>
    <row r="1951" spans="1:5" x14ac:dyDescent="0.3">
      <c r="A1951" s="14" t="s">
        <v>1960</v>
      </c>
      <c r="B1951" s="15" t="s">
        <v>7721</v>
      </c>
      <c r="C1951" s="15" t="s">
        <v>4402</v>
      </c>
      <c r="D1951" s="15" t="s">
        <v>2957</v>
      </c>
      <c r="E1951" s="16" t="s">
        <v>4668</v>
      </c>
    </row>
    <row r="1952" spans="1:5" x14ac:dyDescent="0.3">
      <c r="A1952" s="11" t="s">
        <v>1961</v>
      </c>
      <c r="B1952" s="12" t="s">
        <v>7722</v>
      </c>
      <c r="C1952" s="12" t="s">
        <v>4399</v>
      </c>
      <c r="D1952" s="12" t="s">
        <v>4096</v>
      </c>
      <c r="E1952" s="13" t="s">
        <v>7723</v>
      </c>
    </row>
    <row r="1953" spans="1:5" x14ac:dyDescent="0.3">
      <c r="A1953" s="14" t="s">
        <v>1962</v>
      </c>
      <c r="B1953" s="15" t="s">
        <v>7724</v>
      </c>
      <c r="C1953" s="15" t="s">
        <v>4402</v>
      </c>
      <c r="D1953" s="15" t="s">
        <v>4097</v>
      </c>
      <c r="E1953" s="16" t="s">
        <v>7725</v>
      </c>
    </row>
    <row r="1954" spans="1:5" x14ac:dyDescent="0.3">
      <c r="A1954" s="11" t="s">
        <v>1963</v>
      </c>
      <c r="B1954" s="12" t="s">
        <v>7726</v>
      </c>
      <c r="C1954" s="12" t="s">
        <v>4402</v>
      </c>
      <c r="D1954" s="12" t="s">
        <v>4098</v>
      </c>
      <c r="E1954" s="13" t="s">
        <v>7727</v>
      </c>
    </row>
    <row r="1955" spans="1:5" x14ac:dyDescent="0.3">
      <c r="A1955" s="14" t="s">
        <v>1964</v>
      </c>
      <c r="B1955" s="15" t="s">
        <v>7728</v>
      </c>
      <c r="C1955" s="15" t="s">
        <v>4399</v>
      </c>
      <c r="D1955" s="15" t="s">
        <v>4099</v>
      </c>
      <c r="E1955" s="16" t="s">
        <v>7729</v>
      </c>
    </row>
    <row r="1956" spans="1:5" x14ac:dyDescent="0.3">
      <c r="A1956" s="11" t="s">
        <v>1965</v>
      </c>
      <c r="B1956" s="12" t="s">
        <v>7730</v>
      </c>
      <c r="C1956" s="12" t="s">
        <v>4399</v>
      </c>
      <c r="D1956" s="12" t="s">
        <v>4100</v>
      </c>
      <c r="E1956" s="13" t="s">
        <v>7731</v>
      </c>
    </row>
    <row r="1957" spans="1:5" x14ac:dyDescent="0.3">
      <c r="A1957" s="14" t="s">
        <v>1966</v>
      </c>
      <c r="B1957" s="15" t="s">
        <v>7732</v>
      </c>
      <c r="C1957" s="15" t="s">
        <v>4399</v>
      </c>
      <c r="D1957" s="15" t="s">
        <v>4101</v>
      </c>
      <c r="E1957" s="16" t="s">
        <v>7733</v>
      </c>
    </row>
    <row r="1958" spans="1:5" x14ac:dyDescent="0.3">
      <c r="A1958" s="11" t="s">
        <v>1967</v>
      </c>
      <c r="B1958" s="12" t="s">
        <v>7734</v>
      </c>
      <c r="C1958" s="12" t="s">
        <v>4402</v>
      </c>
      <c r="D1958" s="12" t="s">
        <v>4102</v>
      </c>
      <c r="E1958" s="13" t="s">
        <v>7735</v>
      </c>
    </row>
    <row r="1959" spans="1:5" x14ac:dyDescent="0.3">
      <c r="A1959" s="14" t="s">
        <v>1968</v>
      </c>
      <c r="B1959" s="15" t="s">
        <v>7736</v>
      </c>
      <c r="C1959" s="15" t="s">
        <v>4399</v>
      </c>
      <c r="D1959" s="15" t="s">
        <v>2722</v>
      </c>
      <c r="E1959" s="16" t="s">
        <v>5236</v>
      </c>
    </row>
    <row r="1960" spans="1:5" x14ac:dyDescent="0.3">
      <c r="A1960" s="11" t="s">
        <v>1969</v>
      </c>
      <c r="B1960" s="12" t="s">
        <v>7737</v>
      </c>
      <c r="C1960" s="12" t="s">
        <v>4399</v>
      </c>
      <c r="D1960" s="12" t="s">
        <v>4103</v>
      </c>
      <c r="E1960" s="13" t="s">
        <v>4466</v>
      </c>
    </row>
    <row r="1961" spans="1:5" x14ac:dyDescent="0.3">
      <c r="A1961" s="14" t="s">
        <v>1970</v>
      </c>
      <c r="B1961" s="15" t="s">
        <v>7738</v>
      </c>
      <c r="C1961" s="15" t="s">
        <v>4399</v>
      </c>
      <c r="D1961" s="15" t="s">
        <v>2857</v>
      </c>
      <c r="E1961" s="16" t="s">
        <v>4837</v>
      </c>
    </row>
    <row r="1962" spans="1:5" x14ac:dyDescent="0.3">
      <c r="A1962" s="11" t="s">
        <v>1971</v>
      </c>
      <c r="B1962" s="12" t="s">
        <v>7739</v>
      </c>
      <c r="C1962" s="12" t="s">
        <v>4399</v>
      </c>
      <c r="D1962" s="12" t="s">
        <v>4104</v>
      </c>
      <c r="E1962" s="13" t="s">
        <v>7740</v>
      </c>
    </row>
    <row r="1963" spans="1:5" x14ac:dyDescent="0.3">
      <c r="A1963" s="14" t="s">
        <v>1972</v>
      </c>
      <c r="B1963" s="15" t="s">
        <v>7741</v>
      </c>
      <c r="C1963" s="15" t="s">
        <v>4402</v>
      </c>
      <c r="D1963" s="15" t="s">
        <v>3967</v>
      </c>
      <c r="E1963" s="16" t="s">
        <v>4403</v>
      </c>
    </row>
    <row r="1964" spans="1:5" x14ac:dyDescent="0.3">
      <c r="A1964" s="11" t="s">
        <v>1973</v>
      </c>
      <c r="B1964" s="12" t="s">
        <v>7742</v>
      </c>
      <c r="C1964" s="12" t="s">
        <v>4402</v>
      </c>
      <c r="D1964" s="12" t="s">
        <v>4105</v>
      </c>
      <c r="E1964" s="13" t="s">
        <v>7743</v>
      </c>
    </row>
    <row r="1965" spans="1:5" x14ac:dyDescent="0.3">
      <c r="A1965" s="14" t="s">
        <v>1974</v>
      </c>
      <c r="B1965" s="15" t="s">
        <v>7744</v>
      </c>
      <c r="C1965" s="15" t="s">
        <v>4402</v>
      </c>
      <c r="D1965" s="15" t="s">
        <v>2691</v>
      </c>
      <c r="E1965" s="16" t="s">
        <v>7745</v>
      </c>
    </row>
    <row r="1966" spans="1:5" x14ac:dyDescent="0.3">
      <c r="A1966" s="11" t="s">
        <v>1975</v>
      </c>
      <c r="B1966" s="12" t="s">
        <v>7746</v>
      </c>
      <c r="C1966" s="12" t="s">
        <v>4399</v>
      </c>
      <c r="D1966" s="12" t="s">
        <v>4106</v>
      </c>
      <c r="E1966" s="13" t="s">
        <v>7747</v>
      </c>
    </row>
    <row r="1967" spans="1:5" x14ac:dyDescent="0.3">
      <c r="A1967" s="14" t="s">
        <v>1976</v>
      </c>
      <c r="B1967" s="15" t="s">
        <v>7748</v>
      </c>
      <c r="C1967" s="15" t="s">
        <v>4402</v>
      </c>
      <c r="D1967" s="15" t="s">
        <v>2445</v>
      </c>
      <c r="E1967" s="16" t="s">
        <v>7749</v>
      </c>
    </row>
    <row r="1968" spans="1:5" x14ac:dyDescent="0.3">
      <c r="A1968" s="11" t="s">
        <v>1977</v>
      </c>
      <c r="B1968" s="12" t="s">
        <v>7750</v>
      </c>
      <c r="C1968" s="12" t="s">
        <v>4402</v>
      </c>
      <c r="D1968" s="12" t="s">
        <v>4107</v>
      </c>
      <c r="E1968" s="13" t="s">
        <v>7751</v>
      </c>
    </row>
    <row r="1969" spans="1:5" x14ac:dyDescent="0.3">
      <c r="A1969" s="14" t="s">
        <v>1978</v>
      </c>
      <c r="B1969" s="15" t="s">
        <v>7752</v>
      </c>
      <c r="C1969" s="15" t="s">
        <v>4402</v>
      </c>
      <c r="D1969" s="15" t="s">
        <v>3635</v>
      </c>
      <c r="E1969" s="16" t="s">
        <v>7753</v>
      </c>
    </row>
    <row r="1970" spans="1:5" x14ac:dyDescent="0.3">
      <c r="A1970" s="11" t="s">
        <v>1979</v>
      </c>
      <c r="B1970" s="12" t="s">
        <v>7754</v>
      </c>
      <c r="C1970" s="12" t="s">
        <v>4402</v>
      </c>
      <c r="D1970" s="12" t="s">
        <v>3419</v>
      </c>
      <c r="E1970" s="13" t="s">
        <v>7755</v>
      </c>
    </row>
    <row r="1971" spans="1:5" x14ac:dyDescent="0.3">
      <c r="A1971" s="14" t="s">
        <v>1980</v>
      </c>
      <c r="B1971" s="15" t="s">
        <v>7756</v>
      </c>
      <c r="C1971" s="15" t="s">
        <v>5300</v>
      </c>
      <c r="D1971" s="15" t="s">
        <v>4108</v>
      </c>
      <c r="E1971" s="16" t="s">
        <v>7757</v>
      </c>
    </row>
    <row r="1972" spans="1:5" x14ac:dyDescent="0.3">
      <c r="A1972" s="11" t="s">
        <v>1981</v>
      </c>
      <c r="B1972" s="12" t="s">
        <v>7758</v>
      </c>
      <c r="C1972" s="12" t="s">
        <v>4399</v>
      </c>
      <c r="D1972" s="12" t="s">
        <v>4109</v>
      </c>
      <c r="E1972" s="13" t="s">
        <v>7759</v>
      </c>
    </row>
    <row r="1973" spans="1:5" x14ac:dyDescent="0.3">
      <c r="A1973" s="14" t="s">
        <v>1982</v>
      </c>
      <c r="B1973" s="15" t="s">
        <v>7760</v>
      </c>
      <c r="C1973" s="15" t="s">
        <v>4402</v>
      </c>
      <c r="D1973" s="15" t="s">
        <v>4110</v>
      </c>
      <c r="E1973" s="16" t="s">
        <v>4553</v>
      </c>
    </row>
    <row r="1974" spans="1:5" x14ac:dyDescent="0.3">
      <c r="A1974" s="11" t="s">
        <v>1983</v>
      </c>
      <c r="B1974" s="12" t="s">
        <v>7761</v>
      </c>
      <c r="C1974" s="12" t="s">
        <v>4402</v>
      </c>
      <c r="D1974" s="12" t="s">
        <v>4111</v>
      </c>
      <c r="E1974" s="13" t="s">
        <v>7762</v>
      </c>
    </row>
    <row r="1975" spans="1:5" x14ac:dyDescent="0.3">
      <c r="A1975" s="14" t="s">
        <v>1984</v>
      </c>
      <c r="B1975" s="15" t="s">
        <v>7763</v>
      </c>
      <c r="C1975" s="15" t="s">
        <v>4399</v>
      </c>
      <c r="D1975" s="15" t="s">
        <v>4112</v>
      </c>
      <c r="E1975" s="16" t="s">
        <v>7764</v>
      </c>
    </row>
    <row r="1976" spans="1:5" x14ac:dyDescent="0.3">
      <c r="A1976" s="11" t="s">
        <v>1985</v>
      </c>
      <c r="B1976" s="12" t="s">
        <v>7765</v>
      </c>
      <c r="C1976" s="12" t="s">
        <v>4399</v>
      </c>
      <c r="D1976" s="12" t="s">
        <v>4113</v>
      </c>
      <c r="E1976" s="13" t="s">
        <v>7766</v>
      </c>
    </row>
    <row r="1977" spans="1:5" x14ac:dyDescent="0.3">
      <c r="A1977" s="14" t="s">
        <v>1986</v>
      </c>
      <c r="B1977" s="15" t="s">
        <v>7767</v>
      </c>
      <c r="C1977" s="15" t="s">
        <v>4399</v>
      </c>
      <c r="D1977" s="15" t="s">
        <v>4114</v>
      </c>
      <c r="E1977" s="16" t="s">
        <v>7768</v>
      </c>
    </row>
    <row r="1978" spans="1:5" x14ac:dyDescent="0.3">
      <c r="A1978" s="11" t="s">
        <v>1987</v>
      </c>
      <c r="B1978" s="12" t="s">
        <v>7769</v>
      </c>
      <c r="C1978" s="12" t="s">
        <v>4399</v>
      </c>
      <c r="D1978" s="12" t="s">
        <v>4115</v>
      </c>
      <c r="E1978" s="13" t="s">
        <v>4512</v>
      </c>
    </row>
    <row r="1979" spans="1:5" x14ac:dyDescent="0.3">
      <c r="A1979" s="14" t="s">
        <v>1988</v>
      </c>
      <c r="B1979" s="15" t="s">
        <v>7770</v>
      </c>
      <c r="C1979" s="15" t="s">
        <v>4399</v>
      </c>
      <c r="D1979" s="15" t="s">
        <v>2607</v>
      </c>
      <c r="E1979" s="16" t="s">
        <v>7771</v>
      </c>
    </row>
    <row r="1980" spans="1:5" x14ac:dyDescent="0.3">
      <c r="A1980" s="11" t="s">
        <v>1989</v>
      </c>
      <c r="B1980" s="12" t="s">
        <v>7772</v>
      </c>
      <c r="C1980" s="12" t="s">
        <v>4399</v>
      </c>
      <c r="D1980" s="12" t="s">
        <v>4116</v>
      </c>
      <c r="E1980" s="13" t="s">
        <v>7773</v>
      </c>
    </row>
    <row r="1981" spans="1:5" x14ac:dyDescent="0.3">
      <c r="A1981" s="14" t="s">
        <v>1990</v>
      </c>
      <c r="B1981" s="15" t="s">
        <v>7774</v>
      </c>
      <c r="C1981" s="15" t="s">
        <v>4399</v>
      </c>
      <c r="D1981" s="15" t="s">
        <v>4117</v>
      </c>
      <c r="E1981" s="16" t="s">
        <v>7775</v>
      </c>
    </row>
    <row r="1982" spans="1:5" x14ac:dyDescent="0.3">
      <c r="A1982" s="11" t="s">
        <v>1991</v>
      </c>
      <c r="B1982" s="12" t="s">
        <v>7776</v>
      </c>
      <c r="C1982" s="12" t="s">
        <v>4399</v>
      </c>
      <c r="D1982" s="12" t="s">
        <v>4118</v>
      </c>
      <c r="E1982" s="13" t="s">
        <v>7777</v>
      </c>
    </row>
    <row r="1983" spans="1:5" x14ac:dyDescent="0.3">
      <c r="A1983" s="14" t="s">
        <v>1992</v>
      </c>
      <c r="B1983" s="15" t="s">
        <v>7778</v>
      </c>
      <c r="C1983" s="15" t="s">
        <v>4399</v>
      </c>
      <c r="D1983" s="15" t="s">
        <v>4119</v>
      </c>
      <c r="E1983" s="16" t="s">
        <v>7779</v>
      </c>
    </row>
    <row r="1984" spans="1:5" x14ac:dyDescent="0.3">
      <c r="A1984" s="11" t="s">
        <v>1993</v>
      </c>
      <c r="B1984" s="12" t="s">
        <v>7780</v>
      </c>
      <c r="C1984" s="12" t="s">
        <v>4399</v>
      </c>
      <c r="D1984" s="12" t="s">
        <v>4120</v>
      </c>
      <c r="E1984" s="13" t="s">
        <v>7781</v>
      </c>
    </row>
    <row r="1985" spans="1:5" x14ac:dyDescent="0.3">
      <c r="A1985" s="14" t="s">
        <v>1994</v>
      </c>
      <c r="B1985" s="15" t="s">
        <v>7782</v>
      </c>
      <c r="C1985" s="15" t="s">
        <v>4402</v>
      </c>
      <c r="D1985" s="15" t="s">
        <v>4121</v>
      </c>
      <c r="E1985" s="16" t="s">
        <v>7783</v>
      </c>
    </row>
    <row r="1986" spans="1:5" x14ac:dyDescent="0.3">
      <c r="A1986" s="11" t="s">
        <v>1995</v>
      </c>
      <c r="B1986" s="12" t="s">
        <v>7784</v>
      </c>
      <c r="C1986" s="12" t="s">
        <v>4402</v>
      </c>
      <c r="D1986" s="12" t="s">
        <v>4122</v>
      </c>
      <c r="E1986" s="13" t="s">
        <v>6217</v>
      </c>
    </row>
    <row r="1987" spans="1:5" x14ac:dyDescent="0.3">
      <c r="A1987" s="14" t="s">
        <v>1996</v>
      </c>
      <c r="B1987" s="15" t="s">
        <v>7785</v>
      </c>
      <c r="C1987" s="15" t="s">
        <v>4402</v>
      </c>
      <c r="D1987" s="15" t="s">
        <v>4123</v>
      </c>
      <c r="E1987" s="16" t="s">
        <v>4439</v>
      </c>
    </row>
    <row r="1988" spans="1:5" x14ac:dyDescent="0.3">
      <c r="A1988" s="11" t="s">
        <v>1997</v>
      </c>
      <c r="B1988" s="12" t="s">
        <v>7786</v>
      </c>
      <c r="C1988" s="12" t="s">
        <v>5300</v>
      </c>
      <c r="D1988" s="12" t="s">
        <v>4124</v>
      </c>
      <c r="E1988" s="13" t="s">
        <v>5041</v>
      </c>
    </row>
    <row r="1989" spans="1:5" x14ac:dyDescent="0.3">
      <c r="A1989" s="14" t="s">
        <v>1998</v>
      </c>
      <c r="B1989" s="15" t="s">
        <v>7787</v>
      </c>
      <c r="C1989" s="15" t="s">
        <v>4402</v>
      </c>
      <c r="D1989" s="15" t="s">
        <v>4125</v>
      </c>
      <c r="E1989" s="16" t="s">
        <v>7788</v>
      </c>
    </row>
    <row r="1990" spans="1:5" x14ac:dyDescent="0.3">
      <c r="A1990" s="11" t="s">
        <v>1999</v>
      </c>
      <c r="B1990" s="12" t="s">
        <v>7789</v>
      </c>
      <c r="C1990" s="12" t="s">
        <v>4399</v>
      </c>
      <c r="D1990" s="12" t="s">
        <v>4126</v>
      </c>
      <c r="E1990" s="13" t="s">
        <v>4561</v>
      </c>
    </row>
    <row r="1991" spans="1:5" x14ac:dyDescent="0.3">
      <c r="A1991" s="14" t="s">
        <v>2000</v>
      </c>
      <c r="B1991" s="15" t="s">
        <v>7790</v>
      </c>
      <c r="C1991" s="15" t="s">
        <v>4402</v>
      </c>
      <c r="D1991" s="15" t="s">
        <v>4127</v>
      </c>
      <c r="E1991" s="16" t="s">
        <v>7791</v>
      </c>
    </row>
    <row r="1992" spans="1:5" x14ac:dyDescent="0.3">
      <c r="A1992" s="11" t="s">
        <v>2001</v>
      </c>
      <c r="B1992" s="12" t="s">
        <v>7792</v>
      </c>
      <c r="C1992" s="12" t="s">
        <v>4402</v>
      </c>
      <c r="D1992" s="12" t="s">
        <v>4128</v>
      </c>
      <c r="E1992" s="13" t="s">
        <v>5610</v>
      </c>
    </row>
    <row r="1993" spans="1:5" x14ac:dyDescent="0.3">
      <c r="A1993" s="14" t="s">
        <v>2002</v>
      </c>
      <c r="B1993" s="15" t="s">
        <v>7793</v>
      </c>
      <c r="C1993" s="15" t="s">
        <v>4402</v>
      </c>
      <c r="D1993" s="15" t="s">
        <v>4129</v>
      </c>
      <c r="E1993" s="16" t="s">
        <v>7794</v>
      </c>
    </row>
    <row r="1994" spans="1:5" x14ac:dyDescent="0.3">
      <c r="A1994" s="11" t="s">
        <v>2003</v>
      </c>
      <c r="B1994" s="12" t="s">
        <v>7795</v>
      </c>
      <c r="C1994" s="12" t="s">
        <v>4402</v>
      </c>
      <c r="D1994" s="12" t="s">
        <v>4130</v>
      </c>
      <c r="E1994" s="13" t="s">
        <v>7796</v>
      </c>
    </row>
    <row r="1995" spans="1:5" x14ac:dyDescent="0.3">
      <c r="A1995" s="14" t="s">
        <v>2004</v>
      </c>
      <c r="B1995" s="15" t="s">
        <v>7797</v>
      </c>
      <c r="C1995" s="15" t="s">
        <v>4399</v>
      </c>
      <c r="D1995" s="15" t="s">
        <v>4131</v>
      </c>
      <c r="E1995" s="16" t="s">
        <v>7044</v>
      </c>
    </row>
    <row r="1996" spans="1:5" x14ac:dyDescent="0.3">
      <c r="A1996" s="11" t="s">
        <v>2005</v>
      </c>
      <c r="B1996" s="12" t="s">
        <v>7798</v>
      </c>
      <c r="C1996" s="12" t="s">
        <v>4399</v>
      </c>
      <c r="D1996" s="12" t="s">
        <v>4132</v>
      </c>
      <c r="E1996" s="13" t="s">
        <v>7799</v>
      </c>
    </row>
    <row r="1997" spans="1:5" x14ac:dyDescent="0.3">
      <c r="A1997" s="14" t="s">
        <v>2006</v>
      </c>
      <c r="B1997" s="15" t="s">
        <v>7800</v>
      </c>
      <c r="C1997" s="15" t="s">
        <v>4399</v>
      </c>
      <c r="D1997" s="15" t="s">
        <v>2762</v>
      </c>
      <c r="E1997" s="16" t="s">
        <v>7801</v>
      </c>
    </row>
    <row r="1998" spans="1:5" x14ac:dyDescent="0.3">
      <c r="A1998" s="11" t="s">
        <v>2007</v>
      </c>
      <c r="B1998" s="12" t="s">
        <v>7802</v>
      </c>
      <c r="C1998" s="12" t="s">
        <v>4399</v>
      </c>
      <c r="D1998" s="12" t="s">
        <v>2487</v>
      </c>
      <c r="E1998" s="13" t="s">
        <v>4881</v>
      </c>
    </row>
    <row r="1999" spans="1:5" x14ac:dyDescent="0.3">
      <c r="A1999" s="14" t="s">
        <v>2008</v>
      </c>
      <c r="B1999" s="15" t="s">
        <v>7803</v>
      </c>
      <c r="C1999" s="15" t="s">
        <v>4399</v>
      </c>
      <c r="D1999" s="15" t="s">
        <v>4133</v>
      </c>
      <c r="E1999" s="16" t="s">
        <v>7804</v>
      </c>
    </row>
    <row r="2000" spans="1:5" x14ac:dyDescent="0.3">
      <c r="A2000" s="11" t="s">
        <v>2009</v>
      </c>
      <c r="B2000" s="12" t="s">
        <v>7805</v>
      </c>
      <c r="C2000" s="12" t="s">
        <v>4399</v>
      </c>
      <c r="D2000" s="12" t="s">
        <v>2678</v>
      </c>
      <c r="E2000" s="13" t="s">
        <v>5255</v>
      </c>
    </row>
    <row r="2001" spans="1:5" x14ac:dyDescent="0.3">
      <c r="A2001" s="14" t="s">
        <v>2010</v>
      </c>
      <c r="B2001" s="15" t="s">
        <v>7806</v>
      </c>
      <c r="C2001" s="15" t="s">
        <v>4399</v>
      </c>
      <c r="D2001" s="15" t="s">
        <v>4134</v>
      </c>
      <c r="E2001" s="16" t="s">
        <v>7807</v>
      </c>
    </row>
    <row r="2002" spans="1:5" x14ac:dyDescent="0.3">
      <c r="A2002" s="11" t="s">
        <v>2011</v>
      </c>
      <c r="B2002" s="12" t="s">
        <v>7808</v>
      </c>
      <c r="C2002" s="12" t="s">
        <v>4402</v>
      </c>
      <c r="D2002" s="12" t="s">
        <v>4135</v>
      </c>
      <c r="E2002" s="13" t="s">
        <v>7809</v>
      </c>
    </row>
    <row r="2003" spans="1:5" x14ac:dyDescent="0.3">
      <c r="A2003" s="14" t="s">
        <v>2012</v>
      </c>
      <c r="B2003" s="15" t="s">
        <v>7810</v>
      </c>
      <c r="C2003" s="15" t="s">
        <v>4399</v>
      </c>
      <c r="D2003" s="15" t="s">
        <v>4136</v>
      </c>
      <c r="E2003" s="16" t="s">
        <v>7811</v>
      </c>
    </row>
    <row r="2004" spans="1:5" x14ac:dyDescent="0.3">
      <c r="A2004" s="11" t="s">
        <v>2013</v>
      </c>
      <c r="B2004" s="12" t="s">
        <v>7812</v>
      </c>
      <c r="C2004" s="12" t="s">
        <v>4399</v>
      </c>
      <c r="D2004" s="12" t="s">
        <v>4137</v>
      </c>
      <c r="E2004" s="13" t="s">
        <v>5309</v>
      </c>
    </row>
    <row r="2005" spans="1:5" x14ac:dyDescent="0.3">
      <c r="A2005" s="14" t="s">
        <v>2014</v>
      </c>
      <c r="B2005" s="15" t="s">
        <v>7813</v>
      </c>
      <c r="C2005" s="15" t="s">
        <v>4399</v>
      </c>
      <c r="D2005" s="15" t="s">
        <v>4138</v>
      </c>
      <c r="E2005" s="16" t="s">
        <v>7814</v>
      </c>
    </row>
    <row r="2006" spans="1:5" x14ac:dyDescent="0.3">
      <c r="A2006" s="11" t="s">
        <v>2015</v>
      </c>
      <c r="B2006" s="12" t="s">
        <v>7815</v>
      </c>
      <c r="C2006" s="12" t="s">
        <v>4399</v>
      </c>
      <c r="D2006" s="12" t="s">
        <v>3570</v>
      </c>
      <c r="E2006" s="13" t="s">
        <v>7816</v>
      </c>
    </row>
    <row r="2007" spans="1:5" x14ac:dyDescent="0.3">
      <c r="A2007" s="14" t="s">
        <v>2016</v>
      </c>
      <c r="B2007" s="15" t="s">
        <v>7817</v>
      </c>
      <c r="C2007" s="15" t="s">
        <v>4399</v>
      </c>
      <c r="D2007" s="15" t="s">
        <v>4139</v>
      </c>
      <c r="E2007" s="16" t="s">
        <v>4527</v>
      </c>
    </row>
    <row r="2008" spans="1:5" x14ac:dyDescent="0.3">
      <c r="A2008" s="11" t="s">
        <v>2017</v>
      </c>
      <c r="B2008" s="12" t="s">
        <v>7818</v>
      </c>
      <c r="C2008" s="12" t="s">
        <v>5300</v>
      </c>
      <c r="D2008" s="12" t="s">
        <v>2786</v>
      </c>
      <c r="E2008" s="13" t="s">
        <v>7819</v>
      </c>
    </row>
    <row r="2009" spans="1:5" x14ac:dyDescent="0.3">
      <c r="A2009" s="14" t="s">
        <v>2018</v>
      </c>
      <c r="B2009" s="15" t="s">
        <v>7820</v>
      </c>
      <c r="C2009" s="15" t="s">
        <v>4399</v>
      </c>
      <c r="D2009" s="15" t="s">
        <v>4140</v>
      </c>
      <c r="E2009" s="16" t="s">
        <v>7821</v>
      </c>
    </row>
    <row r="2010" spans="1:5" x14ac:dyDescent="0.3">
      <c r="A2010" s="11" t="s">
        <v>2019</v>
      </c>
      <c r="B2010" s="12" t="s">
        <v>7822</v>
      </c>
      <c r="C2010" s="12" t="s">
        <v>4402</v>
      </c>
      <c r="D2010" s="12" t="s">
        <v>4141</v>
      </c>
      <c r="E2010" s="13" t="s">
        <v>7823</v>
      </c>
    </row>
    <row r="2011" spans="1:5" x14ac:dyDescent="0.3">
      <c r="A2011" s="14" t="s">
        <v>2020</v>
      </c>
      <c r="B2011" s="15" t="s">
        <v>7824</v>
      </c>
      <c r="C2011" s="15" t="s">
        <v>4402</v>
      </c>
      <c r="D2011" s="15" t="s">
        <v>4142</v>
      </c>
      <c r="E2011" s="16" t="s">
        <v>5124</v>
      </c>
    </row>
    <row r="2012" spans="1:5" x14ac:dyDescent="0.3">
      <c r="A2012" s="11" t="s">
        <v>2021</v>
      </c>
      <c r="B2012" s="12" t="s">
        <v>7825</v>
      </c>
      <c r="C2012" s="12" t="s">
        <v>4402</v>
      </c>
      <c r="D2012" s="12" t="s">
        <v>4143</v>
      </c>
      <c r="E2012" s="13" t="s">
        <v>4939</v>
      </c>
    </row>
    <row r="2013" spans="1:5" x14ac:dyDescent="0.3">
      <c r="A2013" s="14" t="s">
        <v>2022</v>
      </c>
      <c r="B2013" s="15" t="s">
        <v>7826</v>
      </c>
      <c r="C2013" s="15" t="s">
        <v>4402</v>
      </c>
      <c r="D2013" s="15" t="s">
        <v>4144</v>
      </c>
      <c r="E2013" s="16" t="s">
        <v>4792</v>
      </c>
    </row>
    <row r="2014" spans="1:5" x14ac:dyDescent="0.3">
      <c r="A2014" s="11" t="s">
        <v>2023</v>
      </c>
      <c r="B2014" s="12" t="s">
        <v>7827</v>
      </c>
      <c r="C2014" s="12" t="s">
        <v>4399</v>
      </c>
      <c r="D2014" s="12" t="s">
        <v>3340</v>
      </c>
      <c r="E2014" s="13" t="s">
        <v>7828</v>
      </c>
    </row>
    <row r="2015" spans="1:5" x14ac:dyDescent="0.3">
      <c r="A2015" s="14" t="s">
        <v>2024</v>
      </c>
      <c r="B2015" s="15" t="s">
        <v>7829</v>
      </c>
      <c r="C2015" s="15" t="s">
        <v>4402</v>
      </c>
      <c r="D2015" s="15" t="s">
        <v>4145</v>
      </c>
      <c r="E2015" s="16" t="s">
        <v>7830</v>
      </c>
    </row>
    <row r="2016" spans="1:5" x14ac:dyDescent="0.3">
      <c r="A2016" s="11" t="s">
        <v>2025</v>
      </c>
      <c r="B2016" s="12" t="s">
        <v>7831</v>
      </c>
      <c r="C2016" s="12" t="s">
        <v>4399</v>
      </c>
      <c r="D2016" s="12" t="s">
        <v>4146</v>
      </c>
      <c r="E2016" s="13" t="s">
        <v>7832</v>
      </c>
    </row>
    <row r="2017" spans="1:5" x14ac:dyDescent="0.3">
      <c r="A2017" s="14" t="s">
        <v>2026</v>
      </c>
      <c r="B2017" s="15" t="s">
        <v>7833</v>
      </c>
      <c r="C2017" s="15" t="s">
        <v>4402</v>
      </c>
      <c r="D2017" s="15" t="s">
        <v>4147</v>
      </c>
      <c r="E2017" s="16" t="s">
        <v>7718</v>
      </c>
    </row>
    <row r="2018" spans="1:5" x14ac:dyDescent="0.3">
      <c r="A2018" s="11" t="s">
        <v>2027</v>
      </c>
      <c r="B2018" s="12" t="s">
        <v>7834</v>
      </c>
      <c r="C2018" s="12" t="s">
        <v>4399</v>
      </c>
      <c r="D2018" s="12" t="s">
        <v>4148</v>
      </c>
      <c r="E2018" s="13" t="s">
        <v>7835</v>
      </c>
    </row>
    <row r="2019" spans="1:5" x14ac:dyDescent="0.3">
      <c r="A2019" s="14" t="s">
        <v>2028</v>
      </c>
      <c r="B2019" s="15" t="s">
        <v>7836</v>
      </c>
      <c r="C2019" s="15" t="s">
        <v>4399</v>
      </c>
      <c r="D2019" s="15" t="s">
        <v>4149</v>
      </c>
      <c r="E2019" s="16" t="s">
        <v>4527</v>
      </c>
    </row>
    <row r="2020" spans="1:5" x14ac:dyDescent="0.3">
      <c r="A2020" s="11" t="s">
        <v>2029</v>
      </c>
      <c r="B2020" s="12" t="s">
        <v>7837</v>
      </c>
      <c r="C2020" s="12" t="s">
        <v>4399</v>
      </c>
      <c r="D2020" s="12" t="s">
        <v>2454</v>
      </c>
      <c r="E2020" s="13" t="s">
        <v>7838</v>
      </c>
    </row>
    <row r="2021" spans="1:5" x14ac:dyDescent="0.3">
      <c r="A2021" s="14" t="s">
        <v>2030</v>
      </c>
      <c r="B2021" s="15" t="s">
        <v>7839</v>
      </c>
      <c r="C2021" s="15" t="s">
        <v>4402</v>
      </c>
      <c r="D2021" s="15" t="s">
        <v>4150</v>
      </c>
      <c r="E2021" s="16" t="s">
        <v>7840</v>
      </c>
    </row>
    <row r="2022" spans="1:5" x14ac:dyDescent="0.3">
      <c r="A2022" s="11" t="s">
        <v>2031</v>
      </c>
      <c r="B2022" s="12" t="s">
        <v>7841</v>
      </c>
      <c r="C2022" s="12" t="s">
        <v>4402</v>
      </c>
      <c r="D2022" s="12" t="s">
        <v>2615</v>
      </c>
      <c r="E2022" s="13" t="s">
        <v>7465</v>
      </c>
    </row>
    <row r="2023" spans="1:5" x14ac:dyDescent="0.3">
      <c r="A2023" s="14" t="s">
        <v>2032</v>
      </c>
      <c r="B2023" s="15" t="s">
        <v>7842</v>
      </c>
      <c r="C2023" s="15" t="s">
        <v>4399</v>
      </c>
      <c r="D2023" s="15" t="s">
        <v>4151</v>
      </c>
      <c r="E2023" s="16" t="s">
        <v>7843</v>
      </c>
    </row>
    <row r="2024" spans="1:5" x14ac:dyDescent="0.3">
      <c r="A2024" s="11" t="s">
        <v>2033</v>
      </c>
      <c r="B2024" s="12" t="s">
        <v>7844</v>
      </c>
      <c r="C2024" s="12" t="s">
        <v>4402</v>
      </c>
      <c r="D2024" s="12" t="s">
        <v>4152</v>
      </c>
      <c r="E2024" s="13" t="s">
        <v>7845</v>
      </c>
    </row>
    <row r="2025" spans="1:5" x14ac:dyDescent="0.3">
      <c r="A2025" s="14" t="s">
        <v>2034</v>
      </c>
      <c r="B2025" s="15" t="s">
        <v>7846</v>
      </c>
      <c r="C2025" s="15" t="s">
        <v>4399</v>
      </c>
      <c r="D2025" s="15" t="s">
        <v>4153</v>
      </c>
      <c r="E2025" s="16" t="s">
        <v>7847</v>
      </c>
    </row>
    <row r="2026" spans="1:5" x14ac:dyDescent="0.3">
      <c r="A2026" s="11" t="s">
        <v>2035</v>
      </c>
      <c r="B2026" s="12" t="s">
        <v>7848</v>
      </c>
      <c r="C2026" s="12" t="s">
        <v>4399</v>
      </c>
      <c r="D2026" s="12" t="s">
        <v>4154</v>
      </c>
      <c r="E2026" s="13" t="s">
        <v>7849</v>
      </c>
    </row>
    <row r="2027" spans="1:5" x14ac:dyDescent="0.3">
      <c r="A2027" s="14" t="s">
        <v>2036</v>
      </c>
      <c r="B2027" s="15" t="s">
        <v>7850</v>
      </c>
      <c r="C2027" s="15" t="s">
        <v>4402</v>
      </c>
      <c r="D2027" s="15" t="s">
        <v>4155</v>
      </c>
      <c r="E2027" s="16" t="s">
        <v>7851</v>
      </c>
    </row>
    <row r="2028" spans="1:5" x14ac:dyDescent="0.3">
      <c r="A2028" s="11" t="s">
        <v>2037</v>
      </c>
      <c r="B2028" s="12" t="s">
        <v>7852</v>
      </c>
      <c r="C2028" s="12" t="s">
        <v>4399</v>
      </c>
      <c r="D2028" s="12" t="s">
        <v>3807</v>
      </c>
      <c r="E2028" s="13" t="s">
        <v>7853</v>
      </c>
    </row>
    <row r="2029" spans="1:5" x14ac:dyDescent="0.3">
      <c r="A2029" s="14" t="s">
        <v>2038</v>
      </c>
      <c r="B2029" s="15" t="s">
        <v>7854</v>
      </c>
      <c r="C2029" s="15" t="s">
        <v>4402</v>
      </c>
      <c r="D2029" s="15" t="s">
        <v>4156</v>
      </c>
      <c r="E2029" s="16" t="s">
        <v>7855</v>
      </c>
    </row>
    <row r="2030" spans="1:5" x14ac:dyDescent="0.3">
      <c r="A2030" s="11" t="s">
        <v>2039</v>
      </c>
      <c r="B2030" s="12" t="s">
        <v>7856</v>
      </c>
      <c r="C2030" s="12" t="s">
        <v>4402</v>
      </c>
      <c r="D2030" s="12" t="s">
        <v>4157</v>
      </c>
      <c r="E2030" s="13" t="s">
        <v>4529</v>
      </c>
    </row>
    <row r="2031" spans="1:5" x14ac:dyDescent="0.3">
      <c r="A2031" s="14" t="s">
        <v>2040</v>
      </c>
      <c r="B2031" s="15" t="s">
        <v>7857</v>
      </c>
      <c r="C2031" s="15" t="s">
        <v>4399</v>
      </c>
      <c r="D2031" s="15" t="s">
        <v>4158</v>
      </c>
      <c r="E2031" s="16" t="s">
        <v>7858</v>
      </c>
    </row>
    <row r="2032" spans="1:5" x14ac:dyDescent="0.3">
      <c r="A2032" s="11" t="s">
        <v>2041</v>
      </c>
      <c r="B2032" s="12" t="s">
        <v>7859</v>
      </c>
      <c r="C2032" s="12" t="s">
        <v>4399</v>
      </c>
      <c r="D2032" s="12" t="s">
        <v>4159</v>
      </c>
      <c r="E2032" s="13" t="s">
        <v>7860</v>
      </c>
    </row>
    <row r="2033" spans="1:5" x14ac:dyDescent="0.3">
      <c r="A2033" s="14" t="s">
        <v>2042</v>
      </c>
      <c r="B2033" s="15" t="s">
        <v>7861</v>
      </c>
      <c r="C2033" s="15" t="s">
        <v>4402</v>
      </c>
      <c r="D2033" s="15" t="s">
        <v>3072</v>
      </c>
      <c r="E2033" s="16" t="s">
        <v>7862</v>
      </c>
    </row>
    <row r="2034" spans="1:5" x14ac:dyDescent="0.3">
      <c r="A2034" s="11" t="s">
        <v>2043</v>
      </c>
      <c r="B2034" s="12" t="s">
        <v>7863</v>
      </c>
      <c r="C2034" s="12" t="s">
        <v>4402</v>
      </c>
      <c r="D2034" s="12" t="s">
        <v>4160</v>
      </c>
      <c r="E2034" s="13" t="s">
        <v>7864</v>
      </c>
    </row>
    <row r="2035" spans="1:5" x14ac:dyDescent="0.3">
      <c r="A2035" s="14" t="s">
        <v>2044</v>
      </c>
      <c r="B2035" s="15" t="s">
        <v>7865</v>
      </c>
      <c r="C2035" s="15" t="s">
        <v>4402</v>
      </c>
      <c r="D2035" s="15" t="s">
        <v>4161</v>
      </c>
      <c r="E2035" s="16" t="s">
        <v>6166</v>
      </c>
    </row>
    <row r="2036" spans="1:5" x14ac:dyDescent="0.3">
      <c r="A2036" s="11" t="s">
        <v>2045</v>
      </c>
      <c r="B2036" s="12" t="s">
        <v>7866</v>
      </c>
      <c r="C2036" s="12" t="s">
        <v>4399</v>
      </c>
      <c r="D2036" s="12" t="s">
        <v>4162</v>
      </c>
      <c r="E2036" s="13" t="s">
        <v>7867</v>
      </c>
    </row>
    <row r="2037" spans="1:5" x14ac:dyDescent="0.3">
      <c r="A2037" s="14" t="s">
        <v>2046</v>
      </c>
      <c r="B2037" s="15" t="s">
        <v>7868</v>
      </c>
      <c r="C2037" s="15" t="s">
        <v>4399</v>
      </c>
      <c r="D2037" s="15" t="s">
        <v>4163</v>
      </c>
      <c r="E2037" s="16" t="s">
        <v>7869</v>
      </c>
    </row>
    <row r="2038" spans="1:5" x14ac:dyDescent="0.3">
      <c r="A2038" s="11" t="s">
        <v>2047</v>
      </c>
      <c r="B2038" s="12" t="s">
        <v>7870</v>
      </c>
      <c r="C2038" s="12" t="s">
        <v>4399</v>
      </c>
      <c r="D2038" s="12" t="s">
        <v>4164</v>
      </c>
      <c r="E2038" s="13" t="s">
        <v>5783</v>
      </c>
    </row>
    <row r="2039" spans="1:5" x14ac:dyDescent="0.3">
      <c r="A2039" s="14" t="s">
        <v>2048</v>
      </c>
      <c r="B2039" s="15" t="s">
        <v>7871</v>
      </c>
      <c r="C2039" s="15" t="s">
        <v>4399</v>
      </c>
      <c r="D2039" s="15" t="s">
        <v>4165</v>
      </c>
      <c r="E2039" s="16" t="s">
        <v>4870</v>
      </c>
    </row>
    <row r="2040" spans="1:5" x14ac:dyDescent="0.3">
      <c r="A2040" s="11" t="s">
        <v>2049</v>
      </c>
      <c r="B2040" s="12" t="s">
        <v>7872</v>
      </c>
      <c r="C2040" s="12" t="s">
        <v>4402</v>
      </c>
      <c r="D2040" s="12" t="s">
        <v>2457</v>
      </c>
      <c r="E2040" s="13" t="s">
        <v>7465</v>
      </c>
    </row>
    <row r="2041" spans="1:5" x14ac:dyDescent="0.3">
      <c r="A2041" s="14" t="s">
        <v>2050</v>
      </c>
      <c r="B2041" s="15" t="s">
        <v>7873</v>
      </c>
      <c r="C2041" s="15" t="s">
        <v>4399</v>
      </c>
      <c r="D2041" s="15" t="s">
        <v>4166</v>
      </c>
      <c r="E2041" s="16" t="s">
        <v>7874</v>
      </c>
    </row>
    <row r="2042" spans="1:5" x14ac:dyDescent="0.3">
      <c r="A2042" s="11" t="s">
        <v>2051</v>
      </c>
      <c r="B2042" s="12" t="s">
        <v>7875</v>
      </c>
      <c r="C2042" s="12" t="s">
        <v>4402</v>
      </c>
      <c r="D2042" s="12" t="s">
        <v>3232</v>
      </c>
      <c r="E2042" s="13" t="s">
        <v>6037</v>
      </c>
    </row>
    <row r="2043" spans="1:5" x14ac:dyDescent="0.3">
      <c r="A2043" s="14" t="s">
        <v>2052</v>
      </c>
      <c r="B2043" s="15" t="s">
        <v>7876</v>
      </c>
      <c r="C2043" s="15" t="s">
        <v>4402</v>
      </c>
      <c r="D2043" s="15" t="s">
        <v>4167</v>
      </c>
      <c r="E2043" s="16" t="s">
        <v>7877</v>
      </c>
    </row>
    <row r="2044" spans="1:5" x14ac:dyDescent="0.3">
      <c r="A2044" s="11" t="s">
        <v>2053</v>
      </c>
      <c r="B2044" s="12" t="s">
        <v>7878</v>
      </c>
      <c r="C2044" s="12" t="s">
        <v>4402</v>
      </c>
      <c r="D2044" s="12" t="s">
        <v>4168</v>
      </c>
      <c r="E2044" s="13" t="s">
        <v>7879</v>
      </c>
    </row>
    <row r="2045" spans="1:5" x14ac:dyDescent="0.3">
      <c r="A2045" s="14" t="s">
        <v>2054</v>
      </c>
      <c r="B2045" s="15" t="s">
        <v>7880</v>
      </c>
      <c r="C2045" s="15" t="s">
        <v>4399</v>
      </c>
      <c r="D2045" s="15" t="s">
        <v>4169</v>
      </c>
      <c r="E2045" s="16" t="s">
        <v>7881</v>
      </c>
    </row>
    <row r="2046" spans="1:5" x14ac:dyDescent="0.3">
      <c r="A2046" s="11" t="s">
        <v>2055</v>
      </c>
      <c r="B2046" s="12" t="s">
        <v>7882</v>
      </c>
      <c r="C2046" s="12" t="s">
        <v>4399</v>
      </c>
      <c r="D2046" s="12" t="s">
        <v>4170</v>
      </c>
      <c r="E2046" s="13" t="s">
        <v>7883</v>
      </c>
    </row>
    <row r="2047" spans="1:5" x14ac:dyDescent="0.3">
      <c r="A2047" s="14" t="s">
        <v>2056</v>
      </c>
      <c r="B2047" s="15" t="s">
        <v>7884</v>
      </c>
      <c r="C2047" s="15" t="s">
        <v>4399</v>
      </c>
      <c r="D2047" s="15" t="s">
        <v>4171</v>
      </c>
      <c r="E2047" s="16" t="s">
        <v>7885</v>
      </c>
    </row>
    <row r="2048" spans="1:5" x14ac:dyDescent="0.3">
      <c r="A2048" s="11" t="s">
        <v>2057</v>
      </c>
      <c r="B2048" s="12" t="s">
        <v>7886</v>
      </c>
      <c r="C2048" s="12" t="s">
        <v>4399</v>
      </c>
      <c r="D2048" s="12" t="s">
        <v>2461</v>
      </c>
      <c r="E2048" s="13" t="s">
        <v>4555</v>
      </c>
    </row>
    <row r="2049" spans="1:5" x14ac:dyDescent="0.3">
      <c r="A2049" s="14" t="s">
        <v>2058</v>
      </c>
      <c r="B2049" s="15" t="s">
        <v>7887</v>
      </c>
      <c r="C2049" s="15" t="s">
        <v>4399</v>
      </c>
      <c r="D2049" s="15" t="s">
        <v>4172</v>
      </c>
      <c r="E2049" s="16" t="s">
        <v>7888</v>
      </c>
    </row>
    <row r="2050" spans="1:5" x14ac:dyDescent="0.3">
      <c r="A2050" s="11" t="s">
        <v>2059</v>
      </c>
      <c r="B2050" s="12" t="s">
        <v>7889</v>
      </c>
      <c r="C2050" s="12" t="s">
        <v>4402</v>
      </c>
      <c r="D2050" s="12" t="s">
        <v>3423</v>
      </c>
      <c r="E2050" s="13" t="s">
        <v>7890</v>
      </c>
    </row>
    <row r="2051" spans="1:5" x14ac:dyDescent="0.3">
      <c r="A2051" s="14" t="s">
        <v>2060</v>
      </c>
      <c r="B2051" s="15" t="s">
        <v>7891</v>
      </c>
      <c r="C2051" s="15" t="s">
        <v>4402</v>
      </c>
      <c r="D2051" s="15" t="s">
        <v>3739</v>
      </c>
      <c r="E2051" s="16" t="s">
        <v>5441</v>
      </c>
    </row>
    <row r="2052" spans="1:5" x14ac:dyDescent="0.3">
      <c r="A2052" s="11" t="s">
        <v>2061</v>
      </c>
      <c r="B2052" s="12" t="s">
        <v>7892</v>
      </c>
      <c r="C2052" s="12" t="s">
        <v>4402</v>
      </c>
      <c r="D2052" s="12" t="s">
        <v>4173</v>
      </c>
      <c r="E2052" s="13" t="s">
        <v>7893</v>
      </c>
    </row>
    <row r="2053" spans="1:5" x14ac:dyDescent="0.3">
      <c r="A2053" s="14" t="s">
        <v>2062</v>
      </c>
      <c r="B2053" s="15" t="s">
        <v>7894</v>
      </c>
      <c r="C2053" s="15" t="s">
        <v>4399</v>
      </c>
      <c r="D2053" s="15" t="s">
        <v>3027</v>
      </c>
      <c r="E2053" s="16" t="s">
        <v>7895</v>
      </c>
    </row>
    <row r="2054" spans="1:5" x14ac:dyDescent="0.3">
      <c r="A2054" s="11" t="s">
        <v>2063</v>
      </c>
      <c r="B2054" s="12" t="s">
        <v>7896</v>
      </c>
      <c r="C2054" s="12" t="s">
        <v>4399</v>
      </c>
      <c r="D2054" s="12" t="s">
        <v>4174</v>
      </c>
      <c r="E2054" s="13" t="s">
        <v>7897</v>
      </c>
    </row>
    <row r="2055" spans="1:5" x14ac:dyDescent="0.3">
      <c r="A2055" s="14" t="s">
        <v>2064</v>
      </c>
      <c r="B2055" s="15" t="s">
        <v>7898</v>
      </c>
      <c r="C2055" s="15" t="s">
        <v>4399</v>
      </c>
      <c r="D2055" s="15" t="s">
        <v>4175</v>
      </c>
      <c r="E2055" s="16" t="s">
        <v>4745</v>
      </c>
    </row>
    <row r="2056" spans="1:5" x14ac:dyDescent="0.3">
      <c r="A2056" s="11" t="s">
        <v>2065</v>
      </c>
      <c r="B2056" s="12" t="s">
        <v>7899</v>
      </c>
      <c r="C2056" s="12" t="s">
        <v>4399</v>
      </c>
      <c r="D2056" s="12" t="s">
        <v>2855</v>
      </c>
      <c r="E2056" s="13" t="s">
        <v>7900</v>
      </c>
    </row>
    <row r="2057" spans="1:5" x14ac:dyDescent="0.3">
      <c r="A2057" s="14" t="s">
        <v>2066</v>
      </c>
      <c r="B2057" s="15" t="s">
        <v>7901</v>
      </c>
      <c r="C2057" s="15" t="s">
        <v>4402</v>
      </c>
      <c r="D2057" s="15" t="s">
        <v>4176</v>
      </c>
      <c r="E2057" s="16" t="s">
        <v>7902</v>
      </c>
    </row>
    <row r="2058" spans="1:5" x14ac:dyDescent="0.3">
      <c r="A2058" s="11" t="s">
        <v>2067</v>
      </c>
      <c r="B2058" s="12" t="s">
        <v>7903</v>
      </c>
      <c r="C2058" s="12" t="s">
        <v>4399</v>
      </c>
      <c r="D2058" s="12" t="s">
        <v>4177</v>
      </c>
      <c r="E2058" s="13" t="s">
        <v>7904</v>
      </c>
    </row>
    <row r="2059" spans="1:5" x14ac:dyDescent="0.3">
      <c r="A2059" s="14" t="s">
        <v>2068</v>
      </c>
      <c r="B2059" s="15" t="s">
        <v>7905</v>
      </c>
      <c r="C2059" s="15" t="s">
        <v>4402</v>
      </c>
      <c r="D2059" s="15" t="s">
        <v>4178</v>
      </c>
      <c r="E2059" s="16" t="s">
        <v>5404</v>
      </c>
    </row>
    <row r="2060" spans="1:5" x14ac:dyDescent="0.3">
      <c r="A2060" s="11" t="s">
        <v>2069</v>
      </c>
      <c r="B2060" s="12" t="s">
        <v>7906</v>
      </c>
      <c r="C2060" s="12" t="s">
        <v>4399</v>
      </c>
      <c r="D2060" s="12" t="s">
        <v>4179</v>
      </c>
      <c r="E2060" s="13" t="s">
        <v>7907</v>
      </c>
    </row>
    <row r="2061" spans="1:5" x14ac:dyDescent="0.3">
      <c r="A2061" s="14" t="s">
        <v>2070</v>
      </c>
      <c r="B2061" s="15" t="s">
        <v>7908</v>
      </c>
      <c r="C2061" s="15" t="s">
        <v>4402</v>
      </c>
      <c r="D2061" s="15" t="s">
        <v>4180</v>
      </c>
      <c r="E2061" s="16" t="s">
        <v>6029</v>
      </c>
    </row>
    <row r="2062" spans="1:5" x14ac:dyDescent="0.3">
      <c r="A2062" s="11" t="s">
        <v>2071</v>
      </c>
      <c r="B2062" s="12" t="s">
        <v>7909</v>
      </c>
      <c r="C2062" s="12" t="s">
        <v>4402</v>
      </c>
      <c r="D2062" s="12" t="s">
        <v>4181</v>
      </c>
      <c r="E2062" s="13" t="s">
        <v>7910</v>
      </c>
    </row>
    <row r="2063" spans="1:5" x14ac:dyDescent="0.3">
      <c r="A2063" s="14" t="s">
        <v>2072</v>
      </c>
      <c r="B2063" s="15" t="s">
        <v>7911</v>
      </c>
      <c r="C2063" s="15" t="s">
        <v>4402</v>
      </c>
      <c r="D2063" s="15" t="s">
        <v>4182</v>
      </c>
      <c r="E2063" s="16" t="s">
        <v>7912</v>
      </c>
    </row>
    <row r="2064" spans="1:5" x14ac:dyDescent="0.3">
      <c r="A2064" s="11" t="s">
        <v>2073</v>
      </c>
      <c r="B2064" s="12" t="s">
        <v>7913</v>
      </c>
      <c r="C2064" s="12" t="s">
        <v>4399</v>
      </c>
      <c r="D2064" s="12" t="s">
        <v>3628</v>
      </c>
      <c r="E2064" s="13" t="s">
        <v>7914</v>
      </c>
    </row>
    <row r="2065" spans="1:5" x14ac:dyDescent="0.3">
      <c r="A2065" s="14" t="s">
        <v>2074</v>
      </c>
      <c r="B2065" s="15" t="s">
        <v>7915</v>
      </c>
      <c r="C2065" s="15" t="s">
        <v>4399</v>
      </c>
      <c r="D2065" s="15" t="s">
        <v>2891</v>
      </c>
      <c r="E2065" s="16" t="s">
        <v>4870</v>
      </c>
    </row>
    <row r="2066" spans="1:5" x14ac:dyDescent="0.3">
      <c r="A2066" s="11" t="s">
        <v>2075</v>
      </c>
      <c r="B2066" s="12" t="s">
        <v>7916</v>
      </c>
      <c r="C2066" s="12" t="s">
        <v>4399</v>
      </c>
      <c r="D2066" s="12" t="s">
        <v>4183</v>
      </c>
      <c r="E2066" s="13" t="s">
        <v>7917</v>
      </c>
    </row>
    <row r="2067" spans="1:5" x14ac:dyDescent="0.3">
      <c r="A2067" s="14" t="s">
        <v>2076</v>
      </c>
      <c r="B2067" s="15" t="s">
        <v>7918</v>
      </c>
      <c r="C2067" s="15" t="s">
        <v>4399</v>
      </c>
      <c r="D2067" s="15" t="s">
        <v>3232</v>
      </c>
      <c r="E2067" s="16" t="s">
        <v>7919</v>
      </c>
    </row>
    <row r="2068" spans="1:5" x14ac:dyDescent="0.3">
      <c r="A2068" s="11" t="s">
        <v>2077</v>
      </c>
      <c r="B2068" s="12" t="s">
        <v>7920</v>
      </c>
      <c r="C2068" s="12" t="s">
        <v>4402</v>
      </c>
      <c r="D2068" s="12" t="s">
        <v>4184</v>
      </c>
      <c r="E2068" s="13" t="s">
        <v>7053</v>
      </c>
    </row>
    <row r="2069" spans="1:5" x14ac:dyDescent="0.3">
      <c r="A2069" s="14" t="s">
        <v>2078</v>
      </c>
      <c r="B2069" s="15" t="s">
        <v>7921</v>
      </c>
      <c r="C2069" s="15" t="s">
        <v>4402</v>
      </c>
      <c r="D2069" s="15" t="s">
        <v>4185</v>
      </c>
      <c r="E2069" s="16" t="s">
        <v>7922</v>
      </c>
    </row>
    <row r="2070" spans="1:5" x14ac:dyDescent="0.3">
      <c r="A2070" s="11" t="s">
        <v>2079</v>
      </c>
      <c r="B2070" s="12" t="s">
        <v>7923</v>
      </c>
      <c r="C2070" s="12" t="s">
        <v>4402</v>
      </c>
      <c r="D2070" s="12" t="s">
        <v>4186</v>
      </c>
      <c r="E2070" s="13" t="s">
        <v>7924</v>
      </c>
    </row>
    <row r="2071" spans="1:5" x14ac:dyDescent="0.3">
      <c r="A2071" s="14" t="s">
        <v>2080</v>
      </c>
      <c r="B2071" s="15" t="s">
        <v>7925</v>
      </c>
      <c r="C2071" s="15" t="s">
        <v>4399</v>
      </c>
      <c r="D2071" s="15" t="s">
        <v>4187</v>
      </c>
      <c r="E2071" s="16" t="s">
        <v>4763</v>
      </c>
    </row>
    <row r="2072" spans="1:5" x14ac:dyDescent="0.3">
      <c r="A2072" s="11" t="s">
        <v>2081</v>
      </c>
      <c r="B2072" s="12" t="s">
        <v>7926</v>
      </c>
      <c r="C2072" s="12" t="s">
        <v>4402</v>
      </c>
      <c r="D2072" s="12" t="s">
        <v>2590</v>
      </c>
      <c r="E2072" s="13" t="s">
        <v>4822</v>
      </c>
    </row>
    <row r="2073" spans="1:5" x14ac:dyDescent="0.3">
      <c r="A2073" s="14" t="s">
        <v>2082</v>
      </c>
      <c r="B2073" s="15" t="s">
        <v>7927</v>
      </c>
      <c r="C2073" s="15" t="s">
        <v>4399</v>
      </c>
      <c r="D2073" s="15" t="s">
        <v>4188</v>
      </c>
      <c r="E2073" s="16" t="s">
        <v>7928</v>
      </c>
    </row>
    <row r="2074" spans="1:5" x14ac:dyDescent="0.3">
      <c r="A2074" s="11" t="s">
        <v>2083</v>
      </c>
      <c r="B2074" s="12" t="s">
        <v>7929</v>
      </c>
      <c r="C2074" s="12" t="s">
        <v>4402</v>
      </c>
      <c r="D2074" s="12" t="s">
        <v>4189</v>
      </c>
      <c r="E2074" s="13" t="s">
        <v>7930</v>
      </c>
    </row>
    <row r="2075" spans="1:5" x14ac:dyDescent="0.3">
      <c r="A2075" s="14" t="s">
        <v>2084</v>
      </c>
      <c r="B2075" s="15" t="s">
        <v>7931</v>
      </c>
      <c r="C2075" s="15" t="s">
        <v>4399</v>
      </c>
      <c r="D2075" s="15" t="s">
        <v>4190</v>
      </c>
      <c r="E2075" s="16" t="s">
        <v>7932</v>
      </c>
    </row>
    <row r="2076" spans="1:5" x14ac:dyDescent="0.3">
      <c r="A2076" s="11" t="s">
        <v>2085</v>
      </c>
      <c r="B2076" s="12" t="s">
        <v>7933</v>
      </c>
      <c r="C2076" s="12" t="s">
        <v>4399</v>
      </c>
      <c r="D2076" s="12" t="s">
        <v>4086</v>
      </c>
      <c r="E2076" s="13" t="s">
        <v>7934</v>
      </c>
    </row>
    <row r="2077" spans="1:5" x14ac:dyDescent="0.3">
      <c r="A2077" s="14" t="s">
        <v>2086</v>
      </c>
      <c r="B2077" s="15" t="s">
        <v>7935</v>
      </c>
      <c r="C2077" s="15" t="s">
        <v>4402</v>
      </c>
      <c r="D2077" s="15" t="s">
        <v>4191</v>
      </c>
      <c r="E2077" s="16" t="s">
        <v>7368</v>
      </c>
    </row>
    <row r="2078" spans="1:5" x14ac:dyDescent="0.3">
      <c r="A2078" s="11" t="s">
        <v>2087</v>
      </c>
      <c r="B2078" s="12" t="s">
        <v>7936</v>
      </c>
      <c r="C2078" s="12" t="s">
        <v>4402</v>
      </c>
      <c r="D2078" s="12" t="s">
        <v>4192</v>
      </c>
      <c r="E2078" s="13" t="s">
        <v>4581</v>
      </c>
    </row>
    <row r="2079" spans="1:5" x14ac:dyDescent="0.3">
      <c r="A2079" s="14" t="s">
        <v>2088</v>
      </c>
      <c r="B2079" s="15" t="s">
        <v>7937</v>
      </c>
      <c r="C2079" s="15" t="s">
        <v>4402</v>
      </c>
      <c r="D2079" s="15" t="s">
        <v>4193</v>
      </c>
      <c r="E2079" s="16" t="s">
        <v>5577</v>
      </c>
    </row>
    <row r="2080" spans="1:5" x14ac:dyDescent="0.3">
      <c r="A2080" s="11" t="s">
        <v>2089</v>
      </c>
      <c r="B2080" s="12" t="s">
        <v>7938</v>
      </c>
      <c r="C2080" s="12" t="s">
        <v>4402</v>
      </c>
      <c r="D2080" s="12" t="s">
        <v>4194</v>
      </c>
      <c r="E2080" s="13" t="s">
        <v>5404</v>
      </c>
    </row>
    <row r="2081" spans="1:5" x14ac:dyDescent="0.3">
      <c r="A2081" s="14" t="s">
        <v>2090</v>
      </c>
      <c r="B2081" s="15" t="s">
        <v>7939</v>
      </c>
      <c r="C2081" s="15" t="s">
        <v>4399</v>
      </c>
      <c r="D2081" s="15" t="s">
        <v>3194</v>
      </c>
      <c r="E2081" s="16" t="s">
        <v>7940</v>
      </c>
    </row>
    <row r="2082" spans="1:5" x14ac:dyDescent="0.3">
      <c r="A2082" s="11" t="s">
        <v>2091</v>
      </c>
      <c r="B2082" s="12" t="s">
        <v>7941</v>
      </c>
      <c r="C2082" s="12" t="s">
        <v>4399</v>
      </c>
      <c r="D2082" s="12" t="s">
        <v>4195</v>
      </c>
      <c r="E2082" s="13" t="s">
        <v>6485</v>
      </c>
    </row>
    <row r="2083" spans="1:5" x14ac:dyDescent="0.3">
      <c r="A2083" s="14" t="s">
        <v>2092</v>
      </c>
      <c r="B2083" s="15" t="s">
        <v>7942</v>
      </c>
      <c r="C2083" s="15" t="s">
        <v>4399</v>
      </c>
      <c r="D2083" s="15" t="s">
        <v>4196</v>
      </c>
      <c r="E2083" s="16" t="s">
        <v>6323</v>
      </c>
    </row>
    <row r="2084" spans="1:5" x14ac:dyDescent="0.3">
      <c r="A2084" s="11" t="s">
        <v>2093</v>
      </c>
      <c r="B2084" s="12" t="s">
        <v>7943</v>
      </c>
      <c r="C2084" s="12" t="s">
        <v>4399</v>
      </c>
      <c r="D2084" s="12" t="s">
        <v>4197</v>
      </c>
      <c r="E2084" s="13" t="s">
        <v>7944</v>
      </c>
    </row>
    <row r="2085" spans="1:5" x14ac:dyDescent="0.3">
      <c r="A2085" s="14" t="s">
        <v>2094</v>
      </c>
      <c r="B2085" s="15" t="s">
        <v>7945</v>
      </c>
      <c r="C2085" s="15" t="s">
        <v>4399</v>
      </c>
      <c r="D2085" s="15" t="s">
        <v>4198</v>
      </c>
      <c r="E2085" s="16" t="s">
        <v>7946</v>
      </c>
    </row>
    <row r="2086" spans="1:5" x14ac:dyDescent="0.3">
      <c r="A2086" s="11" t="s">
        <v>2095</v>
      </c>
      <c r="B2086" s="12" t="s">
        <v>7947</v>
      </c>
      <c r="C2086" s="12" t="s">
        <v>4399</v>
      </c>
      <c r="D2086" s="12" t="s">
        <v>4199</v>
      </c>
      <c r="E2086" s="13" t="s">
        <v>7948</v>
      </c>
    </row>
    <row r="2087" spans="1:5" x14ac:dyDescent="0.3">
      <c r="A2087" s="14" t="s">
        <v>2096</v>
      </c>
      <c r="B2087" s="15" t="s">
        <v>7949</v>
      </c>
      <c r="C2087" s="15" t="s">
        <v>4402</v>
      </c>
      <c r="D2087" s="15" t="s">
        <v>4200</v>
      </c>
      <c r="E2087" s="16" t="s">
        <v>7950</v>
      </c>
    </row>
    <row r="2088" spans="1:5" x14ac:dyDescent="0.3">
      <c r="A2088" s="11" t="s">
        <v>2097</v>
      </c>
      <c r="B2088" s="12" t="s">
        <v>7951</v>
      </c>
      <c r="C2088" s="12" t="s">
        <v>4402</v>
      </c>
      <c r="D2088" s="12" t="s">
        <v>2590</v>
      </c>
      <c r="E2088" s="13" t="s">
        <v>4833</v>
      </c>
    </row>
    <row r="2089" spans="1:5" x14ac:dyDescent="0.3">
      <c r="A2089" s="14" t="s">
        <v>2098</v>
      </c>
      <c r="B2089" s="15" t="s">
        <v>7952</v>
      </c>
      <c r="C2089" s="15" t="s">
        <v>4399</v>
      </c>
      <c r="D2089" s="15" t="s">
        <v>4201</v>
      </c>
      <c r="E2089" s="16" t="s">
        <v>7953</v>
      </c>
    </row>
    <row r="2090" spans="1:5" x14ac:dyDescent="0.3">
      <c r="A2090" s="11" t="s">
        <v>2099</v>
      </c>
      <c r="B2090" s="12" t="s">
        <v>7954</v>
      </c>
      <c r="C2090" s="12" t="s">
        <v>4402</v>
      </c>
      <c r="D2090" s="12" t="s">
        <v>4202</v>
      </c>
      <c r="E2090" s="13" t="s">
        <v>7680</v>
      </c>
    </row>
    <row r="2091" spans="1:5" x14ac:dyDescent="0.3">
      <c r="A2091" s="14" t="s">
        <v>2100</v>
      </c>
      <c r="B2091" s="15" t="s">
        <v>7955</v>
      </c>
      <c r="C2091" s="15" t="s">
        <v>4402</v>
      </c>
      <c r="D2091" s="15" t="s">
        <v>4203</v>
      </c>
      <c r="E2091" s="16" t="s">
        <v>7956</v>
      </c>
    </row>
    <row r="2092" spans="1:5" x14ac:dyDescent="0.3">
      <c r="A2092" s="11" t="s">
        <v>2101</v>
      </c>
      <c r="B2092" s="12" t="s">
        <v>7957</v>
      </c>
      <c r="C2092" s="12" t="s">
        <v>4402</v>
      </c>
      <c r="D2092" s="12" t="s">
        <v>4204</v>
      </c>
      <c r="E2092" s="13" t="s">
        <v>7958</v>
      </c>
    </row>
    <row r="2093" spans="1:5" x14ac:dyDescent="0.3">
      <c r="A2093" s="14" t="s">
        <v>2102</v>
      </c>
      <c r="B2093" s="15" t="s">
        <v>7959</v>
      </c>
      <c r="C2093" s="15" t="s">
        <v>4402</v>
      </c>
      <c r="D2093" s="15" t="s">
        <v>4205</v>
      </c>
      <c r="E2093" s="16" t="s">
        <v>4674</v>
      </c>
    </row>
    <row r="2094" spans="1:5" x14ac:dyDescent="0.3">
      <c r="A2094" s="11" t="s">
        <v>2103</v>
      </c>
      <c r="B2094" s="12" t="s">
        <v>7960</v>
      </c>
      <c r="C2094" s="12" t="s">
        <v>4402</v>
      </c>
      <c r="D2094" s="12" t="s">
        <v>4206</v>
      </c>
      <c r="E2094" s="13" t="s">
        <v>4604</v>
      </c>
    </row>
    <row r="2095" spans="1:5" x14ac:dyDescent="0.3">
      <c r="A2095" s="14" t="s">
        <v>2104</v>
      </c>
      <c r="B2095" s="15" t="s">
        <v>7961</v>
      </c>
      <c r="C2095" s="15" t="s">
        <v>4399</v>
      </c>
      <c r="D2095" s="15" t="s">
        <v>4207</v>
      </c>
      <c r="E2095" s="16" t="s">
        <v>5236</v>
      </c>
    </row>
    <row r="2096" spans="1:5" x14ac:dyDescent="0.3">
      <c r="A2096" s="11" t="s">
        <v>2105</v>
      </c>
      <c r="B2096" s="12" t="s">
        <v>7962</v>
      </c>
      <c r="C2096" s="12" t="s">
        <v>4402</v>
      </c>
      <c r="D2096" s="12" t="s">
        <v>4208</v>
      </c>
      <c r="E2096" s="13" t="s">
        <v>7963</v>
      </c>
    </row>
    <row r="2097" spans="1:5" x14ac:dyDescent="0.3">
      <c r="A2097" s="14" t="s">
        <v>2106</v>
      </c>
      <c r="B2097" s="15" t="s">
        <v>7964</v>
      </c>
      <c r="C2097" s="15" t="s">
        <v>4402</v>
      </c>
      <c r="D2097" s="15" t="s">
        <v>4209</v>
      </c>
      <c r="E2097" s="16" t="s">
        <v>5706</v>
      </c>
    </row>
    <row r="2098" spans="1:5" x14ac:dyDescent="0.3">
      <c r="A2098" s="11" t="s">
        <v>2107</v>
      </c>
      <c r="B2098" s="12" t="s">
        <v>7965</v>
      </c>
      <c r="C2098" s="12" t="s">
        <v>4402</v>
      </c>
      <c r="D2098" s="12" t="s">
        <v>4210</v>
      </c>
      <c r="E2098" s="13" t="s">
        <v>7966</v>
      </c>
    </row>
    <row r="2099" spans="1:5" x14ac:dyDescent="0.3">
      <c r="A2099" s="14" t="s">
        <v>2108</v>
      </c>
      <c r="B2099" s="15" t="s">
        <v>7967</v>
      </c>
      <c r="C2099" s="15" t="s">
        <v>4399</v>
      </c>
      <c r="D2099" s="15" t="s">
        <v>4211</v>
      </c>
      <c r="E2099" s="16" t="s">
        <v>5970</v>
      </c>
    </row>
    <row r="2100" spans="1:5" x14ac:dyDescent="0.3">
      <c r="A2100" s="11" t="s">
        <v>2109</v>
      </c>
      <c r="B2100" s="12" t="s">
        <v>7968</v>
      </c>
      <c r="C2100" s="12" t="s">
        <v>4402</v>
      </c>
      <c r="D2100" s="12" t="s">
        <v>4212</v>
      </c>
      <c r="E2100" s="13" t="s">
        <v>4701</v>
      </c>
    </row>
    <row r="2101" spans="1:5" x14ac:dyDescent="0.3">
      <c r="A2101" s="14" t="s">
        <v>2110</v>
      </c>
      <c r="B2101" s="15" t="s">
        <v>7969</v>
      </c>
      <c r="C2101" s="15" t="s">
        <v>4399</v>
      </c>
      <c r="D2101" s="15" t="s">
        <v>4213</v>
      </c>
      <c r="E2101" s="16" t="s">
        <v>7970</v>
      </c>
    </row>
    <row r="2102" spans="1:5" x14ac:dyDescent="0.3">
      <c r="A2102" s="11" t="s">
        <v>2111</v>
      </c>
      <c r="B2102" s="12" t="s">
        <v>7971</v>
      </c>
      <c r="C2102" s="12" t="s">
        <v>4399</v>
      </c>
      <c r="D2102" s="12" t="s">
        <v>4214</v>
      </c>
      <c r="E2102" s="13" t="s">
        <v>7972</v>
      </c>
    </row>
    <row r="2103" spans="1:5" x14ac:dyDescent="0.3">
      <c r="A2103" s="14" t="s">
        <v>2112</v>
      </c>
      <c r="B2103" s="15" t="s">
        <v>7973</v>
      </c>
      <c r="C2103" s="15" t="s">
        <v>4402</v>
      </c>
      <c r="D2103" s="15" t="s">
        <v>3871</v>
      </c>
      <c r="E2103" s="16" t="s">
        <v>5513</v>
      </c>
    </row>
    <row r="2104" spans="1:5" x14ac:dyDescent="0.3">
      <c r="A2104" s="11" t="s">
        <v>2113</v>
      </c>
      <c r="B2104" s="12" t="s">
        <v>7974</v>
      </c>
      <c r="C2104" s="12" t="s">
        <v>4402</v>
      </c>
      <c r="D2104" s="12" t="s">
        <v>4215</v>
      </c>
      <c r="E2104" s="13" t="s">
        <v>7975</v>
      </c>
    </row>
    <row r="2105" spans="1:5" x14ac:dyDescent="0.3">
      <c r="A2105" s="14" t="s">
        <v>2114</v>
      </c>
      <c r="B2105" s="15" t="s">
        <v>7976</v>
      </c>
      <c r="C2105" s="15" t="s">
        <v>4402</v>
      </c>
      <c r="D2105" s="15" t="s">
        <v>2401</v>
      </c>
      <c r="E2105" s="16" t="s">
        <v>5073</v>
      </c>
    </row>
    <row r="2106" spans="1:5" x14ac:dyDescent="0.3">
      <c r="A2106" s="11" t="s">
        <v>2115</v>
      </c>
      <c r="B2106" s="12" t="s">
        <v>7977</v>
      </c>
      <c r="C2106" s="12" t="s">
        <v>4399</v>
      </c>
      <c r="D2106" s="12" t="s">
        <v>4216</v>
      </c>
      <c r="E2106" s="13" t="s">
        <v>7978</v>
      </c>
    </row>
    <row r="2107" spans="1:5" x14ac:dyDescent="0.3">
      <c r="A2107" s="14" t="s">
        <v>2116</v>
      </c>
      <c r="B2107" s="15" t="s">
        <v>7979</v>
      </c>
      <c r="C2107" s="15" t="s">
        <v>4399</v>
      </c>
      <c r="D2107" s="15" t="s">
        <v>4217</v>
      </c>
      <c r="E2107" s="16" t="s">
        <v>7980</v>
      </c>
    </row>
    <row r="2108" spans="1:5" x14ac:dyDescent="0.3">
      <c r="A2108" s="11" t="s">
        <v>2117</v>
      </c>
      <c r="B2108" s="12" t="s">
        <v>7981</v>
      </c>
      <c r="C2108" s="12" t="s">
        <v>4399</v>
      </c>
      <c r="D2108" s="12" t="s">
        <v>4218</v>
      </c>
      <c r="E2108" s="13" t="s">
        <v>7982</v>
      </c>
    </row>
    <row r="2109" spans="1:5" x14ac:dyDescent="0.3">
      <c r="A2109" s="14" t="s">
        <v>2118</v>
      </c>
      <c r="B2109" s="15" t="s">
        <v>7983</v>
      </c>
      <c r="C2109" s="15" t="s">
        <v>4399</v>
      </c>
      <c r="D2109" s="15" t="s">
        <v>4219</v>
      </c>
      <c r="E2109" s="16" t="s">
        <v>7984</v>
      </c>
    </row>
    <row r="2110" spans="1:5" x14ac:dyDescent="0.3">
      <c r="A2110" s="11" t="s">
        <v>2119</v>
      </c>
      <c r="B2110" s="12" t="s">
        <v>7985</v>
      </c>
      <c r="C2110" s="12" t="s">
        <v>4399</v>
      </c>
      <c r="D2110" s="12" t="s">
        <v>2838</v>
      </c>
      <c r="E2110" s="13" t="s">
        <v>7986</v>
      </c>
    </row>
    <row r="2111" spans="1:5" x14ac:dyDescent="0.3">
      <c r="A2111" s="14" t="s">
        <v>2120</v>
      </c>
      <c r="B2111" s="15" t="s">
        <v>7987</v>
      </c>
      <c r="C2111" s="15" t="s">
        <v>4399</v>
      </c>
      <c r="D2111" s="15" t="s">
        <v>4220</v>
      </c>
      <c r="E2111" s="16" t="s">
        <v>7988</v>
      </c>
    </row>
    <row r="2112" spans="1:5" x14ac:dyDescent="0.3">
      <c r="A2112" s="11" t="s">
        <v>2121</v>
      </c>
      <c r="B2112" s="12" t="s">
        <v>7989</v>
      </c>
      <c r="C2112" s="12" t="s">
        <v>4399</v>
      </c>
      <c r="D2112" s="12" t="s">
        <v>4221</v>
      </c>
      <c r="E2112" s="13" t="s">
        <v>7990</v>
      </c>
    </row>
    <row r="2113" spans="1:5" x14ac:dyDescent="0.3">
      <c r="A2113" s="14" t="s">
        <v>2122</v>
      </c>
      <c r="B2113" s="15" t="s">
        <v>7991</v>
      </c>
      <c r="C2113" s="15" t="s">
        <v>4399</v>
      </c>
      <c r="D2113" s="15" t="s">
        <v>4222</v>
      </c>
      <c r="E2113" s="16" t="s">
        <v>7992</v>
      </c>
    </row>
    <row r="2114" spans="1:5" x14ac:dyDescent="0.3">
      <c r="A2114" s="11" t="s">
        <v>2123</v>
      </c>
      <c r="B2114" s="12" t="s">
        <v>7993</v>
      </c>
      <c r="C2114" s="12" t="s">
        <v>4399</v>
      </c>
      <c r="D2114" s="12" t="s">
        <v>4223</v>
      </c>
      <c r="E2114" s="13" t="s">
        <v>5923</v>
      </c>
    </row>
    <row r="2115" spans="1:5" x14ac:dyDescent="0.3">
      <c r="A2115" s="14" t="s">
        <v>2124</v>
      </c>
      <c r="B2115" s="15" t="s">
        <v>7994</v>
      </c>
      <c r="C2115" s="15" t="s">
        <v>4399</v>
      </c>
      <c r="D2115" s="15" t="s">
        <v>4224</v>
      </c>
      <c r="E2115" s="16" t="s">
        <v>5046</v>
      </c>
    </row>
    <row r="2116" spans="1:5" x14ac:dyDescent="0.3">
      <c r="A2116" s="11" t="s">
        <v>2125</v>
      </c>
      <c r="B2116" s="12" t="s">
        <v>7995</v>
      </c>
      <c r="C2116" s="12" t="s">
        <v>4399</v>
      </c>
      <c r="D2116" s="12" t="s">
        <v>4225</v>
      </c>
      <c r="E2116" s="13" t="s">
        <v>5366</v>
      </c>
    </row>
    <row r="2117" spans="1:5" x14ac:dyDescent="0.3">
      <c r="A2117" s="14" t="s">
        <v>2126</v>
      </c>
      <c r="B2117" s="15" t="s">
        <v>7996</v>
      </c>
      <c r="C2117" s="15" t="s">
        <v>4399</v>
      </c>
      <c r="D2117" s="15" t="s">
        <v>4226</v>
      </c>
      <c r="E2117" s="16" t="s">
        <v>7997</v>
      </c>
    </row>
    <row r="2118" spans="1:5" x14ac:dyDescent="0.3">
      <c r="A2118" s="11" t="s">
        <v>2127</v>
      </c>
      <c r="B2118" s="12" t="s">
        <v>7998</v>
      </c>
      <c r="C2118" s="12" t="s">
        <v>4399</v>
      </c>
      <c r="D2118" s="12" t="s">
        <v>4227</v>
      </c>
      <c r="E2118" s="13" t="s">
        <v>7999</v>
      </c>
    </row>
    <row r="2119" spans="1:5" x14ac:dyDescent="0.3">
      <c r="A2119" s="14" t="s">
        <v>2128</v>
      </c>
      <c r="B2119" s="15" t="s">
        <v>8000</v>
      </c>
      <c r="C2119" s="15" t="s">
        <v>4402</v>
      </c>
      <c r="D2119" s="15" t="s">
        <v>4228</v>
      </c>
      <c r="E2119" s="16" t="s">
        <v>8001</v>
      </c>
    </row>
    <row r="2120" spans="1:5" x14ac:dyDescent="0.3">
      <c r="A2120" s="11" t="s">
        <v>2129</v>
      </c>
      <c r="B2120" s="12" t="s">
        <v>8002</v>
      </c>
      <c r="C2120" s="12" t="s">
        <v>4402</v>
      </c>
      <c r="D2120" s="12" t="s">
        <v>4229</v>
      </c>
      <c r="E2120" s="13" t="s">
        <v>4701</v>
      </c>
    </row>
    <row r="2121" spans="1:5" x14ac:dyDescent="0.3">
      <c r="A2121" s="14" t="s">
        <v>2130</v>
      </c>
      <c r="B2121" s="15" t="s">
        <v>8003</v>
      </c>
      <c r="C2121" s="15" t="s">
        <v>4399</v>
      </c>
      <c r="D2121" s="15" t="s">
        <v>4230</v>
      </c>
      <c r="E2121" s="16" t="s">
        <v>5332</v>
      </c>
    </row>
    <row r="2122" spans="1:5" x14ac:dyDescent="0.3">
      <c r="A2122" s="11" t="s">
        <v>2131</v>
      </c>
      <c r="B2122" s="12" t="s">
        <v>8004</v>
      </c>
      <c r="C2122" s="12" t="s">
        <v>4399</v>
      </c>
      <c r="D2122" s="12" t="s">
        <v>4231</v>
      </c>
      <c r="E2122" s="13" t="s">
        <v>8005</v>
      </c>
    </row>
    <row r="2123" spans="1:5" x14ac:dyDescent="0.3">
      <c r="A2123" s="14" t="s">
        <v>2132</v>
      </c>
      <c r="B2123" s="15" t="s">
        <v>8006</v>
      </c>
      <c r="C2123" s="15" t="s">
        <v>4399</v>
      </c>
      <c r="D2123" s="15" t="s">
        <v>4232</v>
      </c>
      <c r="E2123" s="16" t="s">
        <v>8007</v>
      </c>
    </row>
    <row r="2124" spans="1:5" x14ac:dyDescent="0.3">
      <c r="A2124" s="11" t="s">
        <v>2133</v>
      </c>
      <c r="B2124" s="12" t="s">
        <v>8008</v>
      </c>
      <c r="C2124" s="12" t="s">
        <v>4399</v>
      </c>
      <c r="D2124" s="12" t="s">
        <v>4233</v>
      </c>
      <c r="E2124" s="13" t="s">
        <v>8009</v>
      </c>
    </row>
    <row r="2125" spans="1:5" x14ac:dyDescent="0.3">
      <c r="A2125" s="14" t="s">
        <v>2134</v>
      </c>
      <c r="B2125" s="15" t="s">
        <v>8010</v>
      </c>
      <c r="C2125" s="15" t="s">
        <v>4399</v>
      </c>
      <c r="D2125" s="15" t="s">
        <v>3090</v>
      </c>
      <c r="E2125" s="16" t="s">
        <v>8011</v>
      </c>
    </row>
    <row r="2126" spans="1:5" x14ac:dyDescent="0.3">
      <c r="A2126" s="11" t="s">
        <v>2135</v>
      </c>
      <c r="B2126" s="12" t="s">
        <v>8012</v>
      </c>
      <c r="C2126" s="12" t="s">
        <v>4399</v>
      </c>
      <c r="D2126" s="12" t="s">
        <v>4234</v>
      </c>
      <c r="E2126" s="13" t="s">
        <v>8013</v>
      </c>
    </row>
    <row r="2127" spans="1:5" x14ac:dyDescent="0.3">
      <c r="A2127" s="14" t="s">
        <v>2136</v>
      </c>
      <c r="B2127" s="15" t="s">
        <v>8014</v>
      </c>
      <c r="C2127" s="15" t="s">
        <v>4399</v>
      </c>
      <c r="D2127" s="15" t="s">
        <v>4235</v>
      </c>
      <c r="E2127" s="16" t="s">
        <v>4745</v>
      </c>
    </row>
    <row r="2128" spans="1:5" x14ac:dyDescent="0.3">
      <c r="A2128" s="11" t="s">
        <v>2137</v>
      </c>
      <c r="B2128" s="12" t="s">
        <v>8015</v>
      </c>
      <c r="C2128" s="12" t="s">
        <v>4402</v>
      </c>
      <c r="D2128" s="12" t="s">
        <v>4236</v>
      </c>
      <c r="E2128" s="13" t="s">
        <v>8016</v>
      </c>
    </row>
    <row r="2129" spans="1:5" x14ac:dyDescent="0.3">
      <c r="A2129" s="14" t="s">
        <v>2138</v>
      </c>
      <c r="B2129" s="15" t="s">
        <v>8017</v>
      </c>
      <c r="C2129" s="15" t="s">
        <v>4399</v>
      </c>
      <c r="D2129" s="15" t="s">
        <v>4237</v>
      </c>
      <c r="E2129" s="16" t="s">
        <v>7335</v>
      </c>
    </row>
    <row r="2130" spans="1:5" x14ac:dyDescent="0.3">
      <c r="A2130" s="11" t="s">
        <v>2139</v>
      </c>
      <c r="B2130" s="12" t="s">
        <v>8018</v>
      </c>
      <c r="C2130" s="12" t="s">
        <v>4399</v>
      </c>
      <c r="D2130" s="12" t="s">
        <v>4238</v>
      </c>
      <c r="E2130" s="13" t="s">
        <v>8019</v>
      </c>
    </row>
    <row r="2131" spans="1:5" x14ac:dyDescent="0.3">
      <c r="A2131" s="14" t="s">
        <v>2140</v>
      </c>
      <c r="B2131" s="15" t="s">
        <v>8020</v>
      </c>
      <c r="C2131" s="15" t="s">
        <v>4399</v>
      </c>
      <c r="D2131" s="15" t="s">
        <v>3150</v>
      </c>
      <c r="E2131" s="16" t="s">
        <v>7139</v>
      </c>
    </row>
    <row r="2132" spans="1:5" x14ac:dyDescent="0.3">
      <c r="A2132" s="11" t="s">
        <v>2141</v>
      </c>
      <c r="B2132" s="12" t="s">
        <v>8021</v>
      </c>
      <c r="C2132" s="12" t="s">
        <v>4399</v>
      </c>
      <c r="D2132" s="12" t="s">
        <v>2432</v>
      </c>
      <c r="E2132" s="13" t="s">
        <v>8022</v>
      </c>
    </row>
    <row r="2133" spans="1:5" x14ac:dyDescent="0.3">
      <c r="A2133" s="14" t="s">
        <v>2142</v>
      </c>
      <c r="B2133" s="15" t="s">
        <v>8023</v>
      </c>
      <c r="C2133" s="15" t="s">
        <v>4402</v>
      </c>
      <c r="D2133" s="15" t="s">
        <v>4239</v>
      </c>
      <c r="E2133" s="16" t="s">
        <v>8024</v>
      </c>
    </row>
    <row r="2134" spans="1:5" x14ac:dyDescent="0.3">
      <c r="A2134" s="11" t="s">
        <v>2143</v>
      </c>
      <c r="B2134" s="12" t="s">
        <v>8025</v>
      </c>
      <c r="C2134" s="12" t="s">
        <v>4399</v>
      </c>
      <c r="D2134" s="12" t="s">
        <v>4240</v>
      </c>
      <c r="E2134" s="13" t="s">
        <v>5783</v>
      </c>
    </row>
    <row r="2135" spans="1:5" x14ac:dyDescent="0.3">
      <c r="A2135" s="14" t="s">
        <v>2144</v>
      </c>
      <c r="B2135" s="15" t="s">
        <v>8026</v>
      </c>
      <c r="C2135" s="15" t="s">
        <v>4402</v>
      </c>
      <c r="D2135" s="15" t="s">
        <v>4241</v>
      </c>
      <c r="E2135" s="16" t="s">
        <v>4892</v>
      </c>
    </row>
    <row r="2136" spans="1:5" x14ac:dyDescent="0.3">
      <c r="A2136" s="11" t="s">
        <v>2145</v>
      </c>
      <c r="B2136" s="12" t="s">
        <v>8027</v>
      </c>
      <c r="C2136" s="12" t="s">
        <v>4402</v>
      </c>
      <c r="D2136" s="12" t="s">
        <v>4242</v>
      </c>
      <c r="E2136" s="13" t="s">
        <v>8028</v>
      </c>
    </row>
    <row r="2137" spans="1:5" x14ac:dyDescent="0.3">
      <c r="A2137" s="14" t="s">
        <v>2146</v>
      </c>
      <c r="B2137" s="15" t="s">
        <v>8029</v>
      </c>
      <c r="C2137" s="15" t="s">
        <v>4402</v>
      </c>
      <c r="D2137" s="15" t="s">
        <v>4147</v>
      </c>
      <c r="E2137" s="16" t="s">
        <v>8030</v>
      </c>
    </row>
    <row r="2138" spans="1:5" x14ac:dyDescent="0.3">
      <c r="A2138" s="11" t="s">
        <v>2147</v>
      </c>
      <c r="B2138" s="12" t="s">
        <v>8031</v>
      </c>
      <c r="C2138" s="12" t="s">
        <v>4402</v>
      </c>
      <c r="D2138" s="12" t="s">
        <v>3815</v>
      </c>
      <c r="E2138" s="13" t="s">
        <v>8032</v>
      </c>
    </row>
    <row r="2139" spans="1:5" x14ac:dyDescent="0.3">
      <c r="A2139" s="14" t="s">
        <v>2148</v>
      </c>
      <c r="B2139" s="15" t="s">
        <v>8033</v>
      </c>
      <c r="C2139" s="15" t="s">
        <v>5300</v>
      </c>
      <c r="D2139" s="15" t="s">
        <v>4243</v>
      </c>
      <c r="E2139" s="16" t="s">
        <v>5236</v>
      </c>
    </row>
    <row r="2140" spans="1:5" x14ac:dyDescent="0.3">
      <c r="A2140" s="11" t="s">
        <v>2149</v>
      </c>
      <c r="B2140" s="12" t="s">
        <v>8034</v>
      </c>
      <c r="C2140" s="12" t="s">
        <v>4402</v>
      </c>
      <c r="D2140" s="12" t="s">
        <v>4244</v>
      </c>
      <c r="E2140" s="13" t="s">
        <v>8035</v>
      </c>
    </row>
    <row r="2141" spans="1:5" x14ac:dyDescent="0.3">
      <c r="A2141" s="14" t="s">
        <v>2150</v>
      </c>
      <c r="B2141" s="15" t="s">
        <v>8036</v>
      </c>
      <c r="C2141" s="15" t="s">
        <v>4402</v>
      </c>
      <c r="D2141" s="15" t="s">
        <v>4245</v>
      </c>
      <c r="E2141" s="16" t="s">
        <v>4585</v>
      </c>
    </row>
    <row r="2142" spans="1:5" x14ac:dyDescent="0.3">
      <c r="A2142" s="11" t="s">
        <v>2151</v>
      </c>
      <c r="B2142" s="12" t="s">
        <v>8037</v>
      </c>
      <c r="C2142" s="12" t="s">
        <v>4399</v>
      </c>
      <c r="D2142" s="12" t="s">
        <v>4246</v>
      </c>
      <c r="E2142" s="13" t="s">
        <v>4555</v>
      </c>
    </row>
    <row r="2143" spans="1:5" x14ac:dyDescent="0.3">
      <c r="A2143" s="14" t="s">
        <v>2152</v>
      </c>
      <c r="B2143" s="15" t="s">
        <v>8038</v>
      </c>
      <c r="C2143" s="15" t="s">
        <v>4399</v>
      </c>
      <c r="D2143" s="15" t="s">
        <v>4247</v>
      </c>
      <c r="E2143" s="16" t="s">
        <v>8039</v>
      </c>
    </row>
    <row r="2144" spans="1:5" x14ac:dyDescent="0.3">
      <c r="A2144" s="11" t="s">
        <v>2153</v>
      </c>
      <c r="B2144" s="12" t="s">
        <v>8040</v>
      </c>
      <c r="C2144" s="12" t="s">
        <v>4399</v>
      </c>
      <c r="D2144" s="12" t="s">
        <v>4248</v>
      </c>
      <c r="E2144" s="13" t="s">
        <v>8041</v>
      </c>
    </row>
    <row r="2145" spans="1:5" x14ac:dyDescent="0.3">
      <c r="A2145" s="14" t="s">
        <v>2154</v>
      </c>
      <c r="B2145" s="15" t="s">
        <v>8042</v>
      </c>
      <c r="C2145" s="15" t="s">
        <v>4399</v>
      </c>
      <c r="D2145" s="15" t="s">
        <v>4249</v>
      </c>
      <c r="E2145" s="16" t="s">
        <v>8043</v>
      </c>
    </row>
    <row r="2146" spans="1:5" x14ac:dyDescent="0.3">
      <c r="A2146" s="11" t="s">
        <v>2155</v>
      </c>
      <c r="B2146" s="12" t="s">
        <v>8044</v>
      </c>
      <c r="C2146" s="12" t="s">
        <v>4402</v>
      </c>
      <c r="D2146" s="12" t="s">
        <v>4250</v>
      </c>
      <c r="E2146" s="13" t="s">
        <v>8045</v>
      </c>
    </row>
    <row r="2147" spans="1:5" x14ac:dyDescent="0.3">
      <c r="A2147" s="14" t="s">
        <v>2156</v>
      </c>
      <c r="B2147" s="15" t="s">
        <v>8046</v>
      </c>
      <c r="C2147" s="15" t="s">
        <v>4402</v>
      </c>
      <c r="D2147" s="15" t="s">
        <v>4251</v>
      </c>
      <c r="E2147" s="16" t="s">
        <v>8047</v>
      </c>
    </row>
    <row r="2148" spans="1:5" x14ac:dyDescent="0.3">
      <c r="A2148" s="11" t="s">
        <v>2157</v>
      </c>
      <c r="B2148" s="12" t="s">
        <v>8048</v>
      </c>
      <c r="C2148" s="12" t="s">
        <v>4402</v>
      </c>
      <c r="D2148" s="12" t="s">
        <v>4252</v>
      </c>
      <c r="E2148" s="13" t="s">
        <v>8049</v>
      </c>
    </row>
    <row r="2149" spans="1:5" x14ac:dyDescent="0.3">
      <c r="A2149" s="14" t="s">
        <v>2158</v>
      </c>
      <c r="B2149" s="15" t="s">
        <v>8050</v>
      </c>
      <c r="C2149" s="15" t="s">
        <v>4402</v>
      </c>
      <c r="D2149" s="15" t="s">
        <v>4253</v>
      </c>
      <c r="E2149" s="16" t="s">
        <v>8051</v>
      </c>
    </row>
    <row r="2150" spans="1:5" x14ac:dyDescent="0.3">
      <c r="A2150" s="11" t="s">
        <v>2159</v>
      </c>
      <c r="B2150" s="12" t="s">
        <v>8052</v>
      </c>
      <c r="C2150" s="12" t="s">
        <v>4402</v>
      </c>
      <c r="D2150" s="12" t="s">
        <v>4254</v>
      </c>
      <c r="E2150" s="13" t="s">
        <v>4451</v>
      </c>
    </row>
    <row r="2151" spans="1:5" x14ac:dyDescent="0.3">
      <c r="A2151" s="14" t="s">
        <v>2160</v>
      </c>
      <c r="B2151" s="15" t="s">
        <v>8053</v>
      </c>
      <c r="C2151" s="15" t="s">
        <v>4402</v>
      </c>
      <c r="D2151" s="15" t="s">
        <v>3677</v>
      </c>
      <c r="E2151" s="16" t="s">
        <v>8054</v>
      </c>
    </row>
    <row r="2152" spans="1:5" x14ac:dyDescent="0.3">
      <c r="A2152" s="11" t="s">
        <v>2161</v>
      </c>
      <c r="B2152" s="12" t="s">
        <v>8055</v>
      </c>
      <c r="C2152" s="12" t="s">
        <v>4402</v>
      </c>
      <c r="D2152" s="12" t="s">
        <v>4255</v>
      </c>
      <c r="E2152" s="13" t="s">
        <v>8056</v>
      </c>
    </row>
    <row r="2153" spans="1:5" x14ac:dyDescent="0.3">
      <c r="A2153" s="14" t="s">
        <v>2162</v>
      </c>
      <c r="B2153" s="15" t="s">
        <v>8057</v>
      </c>
      <c r="C2153" s="15" t="s">
        <v>4402</v>
      </c>
      <c r="D2153" s="15" t="s">
        <v>4256</v>
      </c>
      <c r="E2153" s="16" t="s">
        <v>8058</v>
      </c>
    </row>
    <row r="2154" spans="1:5" x14ac:dyDescent="0.3">
      <c r="A2154" s="11" t="s">
        <v>2163</v>
      </c>
      <c r="B2154" s="12" t="s">
        <v>8059</v>
      </c>
      <c r="C2154" s="12" t="s">
        <v>4402</v>
      </c>
      <c r="D2154" s="12" t="s">
        <v>4257</v>
      </c>
      <c r="E2154" s="13" t="s">
        <v>8060</v>
      </c>
    </row>
    <row r="2155" spans="1:5" x14ac:dyDescent="0.3">
      <c r="A2155" s="14" t="s">
        <v>2164</v>
      </c>
      <c r="B2155" s="15" t="s">
        <v>8061</v>
      </c>
      <c r="C2155" s="15" t="s">
        <v>4402</v>
      </c>
      <c r="D2155" s="15" t="s">
        <v>4258</v>
      </c>
      <c r="E2155" s="16" t="s">
        <v>8062</v>
      </c>
    </row>
    <row r="2156" spans="1:5" x14ac:dyDescent="0.3">
      <c r="A2156" s="11" t="s">
        <v>2165</v>
      </c>
      <c r="B2156" s="12" t="s">
        <v>8063</v>
      </c>
      <c r="C2156" s="12" t="s">
        <v>4402</v>
      </c>
      <c r="D2156" s="12" t="s">
        <v>4230</v>
      </c>
      <c r="E2156" s="13" t="s">
        <v>8064</v>
      </c>
    </row>
    <row r="2157" spans="1:5" x14ac:dyDescent="0.3">
      <c r="A2157" s="14" t="s">
        <v>2166</v>
      </c>
      <c r="B2157" s="15" t="s">
        <v>8065</v>
      </c>
      <c r="C2157" s="15" t="s">
        <v>4402</v>
      </c>
      <c r="D2157" s="15" t="s">
        <v>4259</v>
      </c>
      <c r="E2157" s="16" t="s">
        <v>7657</v>
      </c>
    </row>
    <row r="2158" spans="1:5" x14ac:dyDescent="0.3">
      <c r="A2158" s="11" t="s">
        <v>2167</v>
      </c>
      <c r="B2158" s="12" t="s">
        <v>8066</v>
      </c>
      <c r="C2158" s="12" t="s">
        <v>4402</v>
      </c>
      <c r="D2158" s="12" t="s">
        <v>4260</v>
      </c>
      <c r="E2158" s="13" t="s">
        <v>4415</v>
      </c>
    </row>
    <row r="2159" spans="1:5" x14ac:dyDescent="0.3">
      <c r="A2159" s="14" t="s">
        <v>2168</v>
      </c>
      <c r="B2159" s="15" t="s">
        <v>8067</v>
      </c>
      <c r="C2159" s="15" t="s">
        <v>4399</v>
      </c>
      <c r="D2159" s="15" t="s">
        <v>4261</v>
      </c>
      <c r="E2159" s="16" t="s">
        <v>8068</v>
      </c>
    </row>
    <row r="2160" spans="1:5" x14ac:dyDescent="0.3">
      <c r="A2160" s="11" t="s">
        <v>2169</v>
      </c>
      <c r="B2160" s="12" t="s">
        <v>8069</v>
      </c>
      <c r="C2160" s="12" t="s">
        <v>4399</v>
      </c>
      <c r="D2160" s="12" t="s">
        <v>4262</v>
      </c>
      <c r="E2160" s="13" t="s">
        <v>7388</v>
      </c>
    </row>
    <row r="2161" spans="1:5" x14ac:dyDescent="0.3">
      <c r="A2161" s="14" t="s">
        <v>2170</v>
      </c>
      <c r="B2161" s="15" t="s">
        <v>8070</v>
      </c>
      <c r="C2161" s="15" t="s">
        <v>4399</v>
      </c>
      <c r="D2161" s="15" t="s">
        <v>4263</v>
      </c>
      <c r="E2161" s="16" t="s">
        <v>8071</v>
      </c>
    </row>
    <row r="2162" spans="1:5" x14ac:dyDescent="0.3">
      <c r="A2162" s="11" t="s">
        <v>2171</v>
      </c>
      <c r="B2162" s="12" t="s">
        <v>8072</v>
      </c>
      <c r="C2162" s="12" t="s">
        <v>4399</v>
      </c>
      <c r="D2162" s="12" t="s">
        <v>4264</v>
      </c>
      <c r="E2162" s="13" t="s">
        <v>5798</v>
      </c>
    </row>
    <row r="2163" spans="1:5" x14ac:dyDescent="0.3">
      <c r="A2163" s="14" t="s">
        <v>2172</v>
      </c>
      <c r="B2163" s="15" t="s">
        <v>8073</v>
      </c>
      <c r="C2163" s="15" t="s">
        <v>4399</v>
      </c>
      <c r="D2163" s="15" t="s">
        <v>4265</v>
      </c>
      <c r="E2163" s="16" t="s">
        <v>4757</v>
      </c>
    </row>
    <row r="2164" spans="1:5" x14ac:dyDescent="0.3">
      <c r="A2164" s="11" t="s">
        <v>2173</v>
      </c>
      <c r="B2164" s="12" t="s">
        <v>8074</v>
      </c>
      <c r="C2164" s="12" t="s">
        <v>5300</v>
      </c>
      <c r="D2164" s="12" t="s">
        <v>4266</v>
      </c>
      <c r="E2164" s="13" t="s">
        <v>8075</v>
      </c>
    </row>
    <row r="2165" spans="1:5" x14ac:dyDescent="0.3">
      <c r="A2165" s="14" t="s">
        <v>2174</v>
      </c>
      <c r="B2165" s="15" t="s">
        <v>8076</v>
      </c>
      <c r="C2165" s="15" t="s">
        <v>4399</v>
      </c>
      <c r="D2165" s="15" t="s">
        <v>2472</v>
      </c>
      <c r="E2165" s="16" t="s">
        <v>8077</v>
      </c>
    </row>
    <row r="2166" spans="1:5" x14ac:dyDescent="0.3">
      <c r="A2166" s="11" t="s">
        <v>2175</v>
      </c>
      <c r="B2166" s="12" t="s">
        <v>8078</v>
      </c>
      <c r="C2166" s="12" t="s">
        <v>4402</v>
      </c>
      <c r="D2166" s="12" t="s">
        <v>4267</v>
      </c>
      <c r="E2166" s="13" t="s">
        <v>5726</v>
      </c>
    </row>
    <row r="2167" spans="1:5" x14ac:dyDescent="0.3">
      <c r="A2167" s="14" t="s">
        <v>2176</v>
      </c>
      <c r="B2167" s="15" t="s">
        <v>8079</v>
      </c>
      <c r="C2167" s="15" t="s">
        <v>4402</v>
      </c>
      <c r="D2167" s="15" t="s">
        <v>4268</v>
      </c>
      <c r="E2167" s="16" t="s">
        <v>8080</v>
      </c>
    </row>
    <row r="2168" spans="1:5" x14ac:dyDescent="0.3">
      <c r="A2168" s="11" t="s">
        <v>2177</v>
      </c>
      <c r="B2168" s="12" t="s">
        <v>8081</v>
      </c>
      <c r="C2168" s="12" t="s">
        <v>4402</v>
      </c>
      <c r="D2168" s="12" t="s">
        <v>4269</v>
      </c>
      <c r="E2168" s="13" t="s">
        <v>8082</v>
      </c>
    </row>
    <row r="2169" spans="1:5" x14ac:dyDescent="0.3">
      <c r="A2169" s="14" t="s">
        <v>2178</v>
      </c>
      <c r="B2169" s="15" t="s">
        <v>8083</v>
      </c>
      <c r="C2169" s="15" t="s">
        <v>4402</v>
      </c>
      <c r="D2169" s="15" t="s">
        <v>4270</v>
      </c>
      <c r="E2169" s="16" t="s">
        <v>5459</v>
      </c>
    </row>
    <row r="2170" spans="1:5" x14ac:dyDescent="0.3">
      <c r="A2170" s="11" t="s">
        <v>2179</v>
      </c>
      <c r="B2170" s="12" t="s">
        <v>8084</v>
      </c>
      <c r="C2170" s="12" t="s">
        <v>4402</v>
      </c>
      <c r="D2170" s="12" t="s">
        <v>4271</v>
      </c>
      <c r="E2170" s="13" t="s">
        <v>8085</v>
      </c>
    </row>
    <row r="2171" spans="1:5" x14ac:dyDescent="0.3">
      <c r="A2171" s="14" t="s">
        <v>2180</v>
      </c>
      <c r="B2171" s="15" t="s">
        <v>8086</v>
      </c>
      <c r="C2171" s="15" t="s">
        <v>4402</v>
      </c>
      <c r="D2171" s="15" t="s">
        <v>4272</v>
      </c>
      <c r="E2171" s="16" t="s">
        <v>4680</v>
      </c>
    </row>
    <row r="2172" spans="1:5" x14ac:dyDescent="0.3">
      <c r="A2172" s="11" t="s">
        <v>2181</v>
      </c>
      <c r="B2172" s="12" t="s">
        <v>8087</v>
      </c>
      <c r="C2172" s="12" t="s">
        <v>4399</v>
      </c>
      <c r="D2172" s="12" t="s">
        <v>4273</v>
      </c>
      <c r="E2172" s="13" t="s">
        <v>5651</v>
      </c>
    </row>
    <row r="2173" spans="1:5" x14ac:dyDescent="0.3">
      <c r="A2173" s="14" t="s">
        <v>2182</v>
      </c>
      <c r="B2173" s="15" t="s">
        <v>8088</v>
      </c>
      <c r="C2173" s="15" t="s">
        <v>4402</v>
      </c>
      <c r="D2173" s="15" t="s">
        <v>3882</v>
      </c>
      <c r="E2173" s="16" t="s">
        <v>4695</v>
      </c>
    </row>
    <row r="2174" spans="1:5" x14ac:dyDescent="0.3">
      <c r="A2174" s="11" t="s">
        <v>2183</v>
      </c>
      <c r="B2174" s="12" t="s">
        <v>8089</v>
      </c>
      <c r="C2174" s="12" t="s">
        <v>4402</v>
      </c>
      <c r="D2174" s="12" t="s">
        <v>4274</v>
      </c>
      <c r="E2174" s="13" t="s">
        <v>8090</v>
      </c>
    </row>
    <row r="2175" spans="1:5" x14ac:dyDescent="0.3">
      <c r="A2175" s="14" t="s">
        <v>2184</v>
      </c>
      <c r="B2175" s="15" t="s">
        <v>8091</v>
      </c>
      <c r="C2175" s="15" t="s">
        <v>4399</v>
      </c>
      <c r="D2175" s="15" t="s">
        <v>3425</v>
      </c>
      <c r="E2175" s="16" t="s">
        <v>8092</v>
      </c>
    </row>
    <row r="2176" spans="1:5" x14ac:dyDescent="0.3">
      <c r="A2176" s="11" t="s">
        <v>2185</v>
      </c>
      <c r="B2176" s="12" t="s">
        <v>8093</v>
      </c>
      <c r="C2176" s="12" t="s">
        <v>4402</v>
      </c>
      <c r="D2176" s="12" t="s">
        <v>4275</v>
      </c>
      <c r="E2176" s="13" t="s">
        <v>8094</v>
      </c>
    </row>
    <row r="2177" spans="1:5" x14ac:dyDescent="0.3">
      <c r="A2177" s="14" t="s">
        <v>2186</v>
      </c>
      <c r="B2177" s="15" t="s">
        <v>8095</v>
      </c>
      <c r="C2177" s="15" t="s">
        <v>4399</v>
      </c>
      <c r="D2177" s="15" t="s">
        <v>2615</v>
      </c>
      <c r="E2177" s="16" t="s">
        <v>8096</v>
      </c>
    </row>
    <row r="2178" spans="1:5" x14ac:dyDescent="0.3">
      <c r="A2178" s="11" t="s">
        <v>2187</v>
      </c>
      <c r="B2178" s="12" t="s">
        <v>8097</v>
      </c>
      <c r="C2178" s="12" t="s">
        <v>4399</v>
      </c>
      <c r="D2178" s="12" t="s">
        <v>2607</v>
      </c>
      <c r="E2178" s="13" t="s">
        <v>8098</v>
      </c>
    </row>
    <row r="2179" spans="1:5" x14ac:dyDescent="0.3">
      <c r="A2179" s="14" t="s">
        <v>2188</v>
      </c>
      <c r="B2179" s="15" t="s">
        <v>8099</v>
      </c>
      <c r="C2179" s="15" t="s">
        <v>4399</v>
      </c>
      <c r="D2179" s="15" t="s">
        <v>3021</v>
      </c>
      <c r="E2179" s="16" t="s">
        <v>5067</v>
      </c>
    </row>
    <row r="2180" spans="1:5" x14ac:dyDescent="0.3">
      <c r="A2180" s="11" t="s">
        <v>2189</v>
      </c>
      <c r="B2180" s="12" t="s">
        <v>8100</v>
      </c>
      <c r="C2180" s="12" t="s">
        <v>4399</v>
      </c>
      <c r="D2180" s="12" t="s">
        <v>4276</v>
      </c>
      <c r="E2180" s="13" t="s">
        <v>8101</v>
      </c>
    </row>
    <row r="2181" spans="1:5" x14ac:dyDescent="0.3">
      <c r="A2181" s="14" t="s">
        <v>2190</v>
      </c>
      <c r="B2181" s="15" t="s">
        <v>8102</v>
      </c>
      <c r="C2181" s="15" t="s">
        <v>4399</v>
      </c>
      <c r="D2181" s="15" t="s">
        <v>3459</v>
      </c>
      <c r="E2181" s="16" t="s">
        <v>5029</v>
      </c>
    </row>
    <row r="2182" spans="1:5" x14ac:dyDescent="0.3">
      <c r="A2182" s="11" t="s">
        <v>2191</v>
      </c>
      <c r="B2182" s="12" t="s">
        <v>8103</v>
      </c>
      <c r="C2182" s="12" t="s">
        <v>4399</v>
      </c>
      <c r="D2182" s="12" t="s">
        <v>4277</v>
      </c>
      <c r="E2182" s="13" t="s">
        <v>8104</v>
      </c>
    </row>
    <row r="2183" spans="1:5" x14ac:dyDescent="0.3">
      <c r="A2183" s="14" t="s">
        <v>2192</v>
      </c>
      <c r="B2183" s="15" t="s">
        <v>8105</v>
      </c>
      <c r="C2183" s="15" t="s">
        <v>4399</v>
      </c>
      <c r="D2183" s="15" t="s">
        <v>4278</v>
      </c>
      <c r="E2183" s="16" t="s">
        <v>5063</v>
      </c>
    </row>
    <row r="2184" spans="1:5" x14ac:dyDescent="0.3">
      <c r="A2184" s="11" t="s">
        <v>2193</v>
      </c>
      <c r="B2184" s="12" t="s">
        <v>8106</v>
      </c>
      <c r="C2184" s="12" t="s">
        <v>4402</v>
      </c>
      <c r="D2184" s="12" t="s">
        <v>2766</v>
      </c>
      <c r="E2184" s="13" t="s">
        <v>7500</v>
      </c>
    </row>
    <row r="2185" spans="1:5" x14ac:dyDescent="0.3">
      <c r="A2185" s="14" t="s">
        <v>2194</v>
      </c>
      <c r="B2185" s="15" t="s">
        <v>8107</v>
      </c>
      <c r="C2185" s="15" t="s">
        <v>4402</v>
      </c>
      <c r="D2185" s="15" t="s">
        <v>4279</v>
      </c>
      <c r="E2185" s="16" t="s">
        <v>8108</v>
      </c>
    </row>
    <row r="2186" spans="1:5" x14ac:dyDescent="0.3">
      <c r="A2186" s="11" t="s">
        <v>2195</v>
      </c>
      <c r="B2186" s="12" t="s">
        <v>8109</v>
      </c>
      <c r="C2186" s="12" t="s">
        <v>4402</v>
      </c>
      <c r="D2186" s="12" t="s">
        <v>4280</v>
      </c>
      <c r="E2186" s="13" t="s">
        <v>4888</v>
      </c>
    </row>
    <row r="2187" spans="1:5" x14ac:dyDescent="0.3">
      <c r="A2187" s="14" t="s">
        <v>2196</v>
      </c>
      <c r="B2187" s="15" t="s">
        <v>8110</v>
      </c>
      <c r="C2187" s="15" t="s">
        <v>4402</v>
      </c>
      <c r="D2187" s="15" t="s">
        <v>2914</v>
      </c>
      <c r="E2187" s="16" t="s">
        <v>8111</v>
      </c>
    </row>
    <row r="2188" spans="1:5" x14ac:dyDescent="0.3">
      <c r="A2188" s="11" t="s">
        <v>2197</v>
      </c>
      <c r="B2188" s="12" t="s">
        <v>8112</v>
      </c>
      <c r="C2188" s="12" t="s">
        <v>4402</v>
      </c>
      <c r="D2188" s="12" t="s">
        <v>4281</v>
      </c>
      <c r="E2188" s="13" t="s">
        <v>4413</v>
      </c>
    </row>
    <row r="2189" spans="1:5" x14ac:dyDescent="0.3">
      <c r="A2189" s="14" t="s">
        <v>2198</v>
      </c>
      <c r="B2189" s="15" t="s">
        <v>8113</v>
      </c>
      <c r="C2189" s="15" t="s">
        <v>4402</v>
      </c>
      <c r="D2189" s="15" t="s">
        <v>4282</v>
      </c>
      <c r="E2189" s="16" t="s">
        <v>4563</v>
      </c>
    </row>
    <row r="2190" spans="1:5" x14ac:dyDescent="0.3">
      <c r="A2190" s="11" t="s">
        <v>2199</v>
      </c>
      <c r="B2190" s="12" t="s">
        <v>8114</v>
      </c>
      <c r="C2190" s="12" t="s">
        <v>4402</v>
      </c>
      <c r="D2190" s="12" t="s">
        <v>3613</v>
      </c>
      <c r="E2190" s="13" t="s">
        <v>8115</v>
      </c>
    </row>
    <row r="2191" spans="1:5" x14ac:dyDescent="0.3">
      <c r="A2191" s="14" t="s">
        <v>2200</v>
      </c>
      <c r="B2191" s="15" t="s">
        <v>8116</v>
      </c>
      <c r="C2191" s="15" t="s">
        <v>4402</v>
      </c>
      <c r="D2191" s="15" t="s">
        <v>4283</v>
      </c>
      <c r="E2191" s="16" t="s">
        <v>8117</v>
      </c>
    </row>
    <row r="2192" spans="1:5" x14ac:dyDescent="0.3">
      <c r="A2192" s="11" t="s">
        <v>2201</v>
      </c>
      <c r="B2192" s="12" t="s">
        <v>8118</v>
      </c>
      <c r="C2192" s="12" t="s">
        <v>4402</v>
      </c>
      <c r="D2192" s="12" t="s">
        <v>2605</v>
      </c>
      <c r="E2192" s="13" t="s">
        <v>8119</v>
      </c>
    </row>
    <row r="2193" spans="1:5" x14ac:dyDescent="0.3">
      <c r="A2193" s="14" t="s">
        <v>2202</v>
      </c>
      <c r="B2193" s="15" t="s">
        <v>8120</v>
      </c>
      <c r="C2193" s="15" t="s">
        <v>4402</v>
      </c>
      <c r="D2193" s="15" t="s">
        <v>4284</v>
      </c>
      <c r="E2193" s="16" t="s">
        <v>8121</v>
      </c>
    </row>
    <row r="2194" spans="1:5" x14ac:dyDescent="0.3">
      <c r="A2194" s="11" t="s">
        <v>2203</v>
      </c>
      <c r="B2194" s="12" t="s">
        <v>8122</v>
      </c>
      <c r="C2194" s="12" t="s">
        <v>4402</v>
      </c>
      <c r="D2194" s="12" t="s">
        <v>3940</v>
      </c>
      <c r="E2194" s="13" t="s">
        <v>6274</v>
      </c>
    </row>
    <row r="2195" spans="1:5" x14ac:dyDescent="0.3">
      <c r="A2195" s="14" t="s">
        <v>2204</v>
      </c>
      <c r="B2195" s="15" t="s">
        <v>8123</v>
      </c>
      <c r="C2195" s="15" t="s">
        <v>4402</v>
      </c>
      <c r="D2195" s="15" t="s">
        <v>2976</v>
      </c>
      <c r="E2195" s="16" t="s">
        <v>8124</v>
      </c>
    </row>
    <row r="2196" spans="1:5" x14ac:dyDescent="0.3">
      <c r="A2196" s="11" t="s">
        <v>2205</v>
      </c>
      <c r="B2196" s="12" t="s">
        <v>8125</v>
      </c>
      <c r="C2196" s="12" t="s">
        <v>4402</v>
      </c>
      <c r="D2196" s="12" t="s">
        <v>4285</v>
      </c>
      <c r="E2196" s="13" t="s">
        <v>8126</v>
      </c>
    </row>
    <row r="2197" spans="1:5" x14ac:dyDescent="0.3">
      <c r="A2197" s="14" t="s">
        <v>2206</v>
      </c>
      <c r="B2197" s="15" t="s">
        <v>8127</v>
      </c>
      <c r="C2197" s="15" t="s">
        <v>4402</v>
      </c>
      <c r="D2197" s="15" t="s">
        <v>2880</v>
      </c>
      <c r="E2197" s="16" t="s">
        <v>8128</v>
      </c>
    </row>
    <row r="2198" spans="1:5" x14ac:dyDescent="0.3">
      <c r="A2198" s="11" t="s">
        <v>2207</v>
      </c>
      <c r="B2198" s="12" t="s">
        <v>8129</v>
      </c>
      <c r="C2198" s="12" t="s">
        <v>4402</v>
      </c>
      <c r="D2198" s="12" t="s">
        <v>4286</v>
      </c>
      <c r="E2198" s="13" t="s">
        <v>8130</v>
      </c>
    </row>
    <row r="2199" spans="1:5" x14ac:dyDescent="0.3">
      <c r="A2199" s="14" t="s">
        <v>2208</v>
      </c>
      <c r="B2199" s="15" t="s">
        <v>8131</v>
      </c>
      <c r="C2199" s="15" t="s">
        <v>4402</v>
      </c>
      <c r="D2199" s="15" t="s">
        <v>4287</v>
      </c>
      <c r="E2199" s="16" t="s">
        <v>4497</v>
      </c>
    </row>
    <row r="2200" spans="1:5" x14ac:dyDescent="0.3">
      <c r="A2200" s="11" t="s">
        <v>2209</v>
      </c>
      <c r="B2200" s="12" t="s">
        <v>8132</v>
      </c>
      <c r="C2200" s="12" t="s">
        <v>4402</v>
      </c>
      <c r="D2200" s="12" t="s">
        <v>4288</v>
      </c>
      <c r="E2200" s="13" t="s">
        <v>8133</v>
      </c>
    </row>
    <row r="2201" spans="1:5" x14ac:dyDescent="0.3">
      <c r="A2201" s="14" t="s">
        <v>2210</v>
      </c>
      <c r="B2201" s="15" t="s">
        <v>8134</v>
      </c>
      <c r="C2201" s="15" t="s">
        <v>4402</v>
      </c>
      <c r="D2201" s="15" t="s">
        <v>4289</v>
      </c>
      <c r="E2201" s="16" t="s">
        <v>8135</v>
      </c>
    </row>
    <row r="2202" spans="1:5" x14ac:dyDescent="0.3">
      <c r="A2202" s="11" t="s">
        <v>2211</v>
      </c>
      <c r="B2202" s="12" t="s">
        <v>8136</v>
      </c>
      <c r="C2202" s="12" t="s">
        <v>4402</v>
      </c>
      <c r="D2202" s="12" t="s">
        <v>4290</v>
      </c>
      <c r="E2202" s="13" t="s">
        <v>8137</v>
      </c>
    </row>
    <row r="2203" spans="1:5" x14ac:dyDescent="0.3">
      <c r="A2203" s="14" t="s">
        <v>2212</v>
      </c>
      <c r="B2203" s="15" t="s">
        <v>8138</v>
      </c>
      <c r="C2203" s="15" t="s">
        <v>4402</v>
      </c>
      <c r="D2203" s="15" t="s">
        <v>4291</v>
      </c>
      <c r="E2203" s="16" t="s">
        <v>4749</v>
      </c>
    </row>
    <row r="2204" spans="1:5" x14ac:dyDescent="0.3">
      <c r="A2204" s="11" t="s">
        <v>2213</v>
      </c>
      <c r="B2204" s="12" t="s">
        <v>8139</v>
      </c>
      <c r="C2204" s="12" t="s">
        <v>4399</v>
      </c>
      <c r="D2204" s="12" t="s">
        <v>4292</v>
      </c>
      <c r="E2204" s="13" t="s">
        <v>8140</v>
      </c>
    </row>
    <row r="2205" spans="1:5" x14ac:dyDescent="0.3">
      <c r="A2205" s="14" t="s">
        <v>2214</v>
      </c>
      <c r="B2205" s="15" t="s">
        <v>8141</v>
      </c>
      <c r="C2205" s="15" t="s">
        <v>4399</v>
      </c>
      <c r="D2205" s="15" t="s">
        <v>4293</v>
      </c>
      <c r="E2205" s="16" t="s">
        <v>7219</v>
      </c>
    </row>
    <row r="2206" spans="1:5" x14ac:dyDescent="0.3">
      <c r="A2206" s="11" t="s">
        <v>2215</v>
      </c>
      <c r="B2206" s="12" t="s">
        <v>8142</v>
      </c>
      <c r="C2206" s="12" t="s">
        <v>4399</v>
      </c>
      <c r="D2206" s="12" t="s">
        <v>4294</v>
      </c>
      <c r="E2206" s="13" t="s">
        <v>8143</v>
      </c>
    </row>
    <row r="2207" spans="1:5" x14ac:dyDescent="0.3">
      <c r="A2207" s="14" t="s">
        <v>2216</v>
      </c>
      <c r="B2207" s="15" t="s">
        <v>8144</v>
      </c>
      <c r="C2207" s="15" t="s">
        <v>4402</v>
      </c>
      <c r="D2207" s="15" t="s">
        <v>4295</v>
      </c>
      <c r="E2207" s="16" t="s">
        <v>8145</v>
      </c>
    </row>
    <row r="2208" spans="1:5" x14ac:dyDescent="0.3">
      <c r="A2208" s="11" t="s">
        <v>2217</v>
      </c>
      <c r="B2208" s="12" t="s">
        <v>8146</v>
      </c>
      <c r="C2208" s="12" t="s">
        <v>4402</v>
      </c>
      <c r="D2208" s="12" t="s">
        <v>4296</v>
      </c>
      <c r="E2208" s="13" t="s">
        <v>6907</v>
      </c>
    </row>
    <row r="2209" spans="1:5" x14ac:dyDescent="0.3">
      <c r="A2209" s="14" t="s">
        <v>2218</v>
      </c>
      <c r="B2209" s="15" t="s">
        <v>8147</v>
      </c>
      <c r="C2209" s="15" t="s">
        <v>4399</v>
      </c>
      <c r="D2209" s="15" t="s">
        <v>4297</v>
      </c>
      <c r="E2209" s="16" t="s">
        <v>8148</v>
      </c>
    </row>
    <row r="2210" spans="1:5" x14ac:dyDescent="0.3">
      <c r="A2210" s="11" t="s">
        <v>2219</v>
      </c>
      <c r="B2210" s="12" t="s">
        <v>8149</v>
      </c>
      <c r="C2210" s="12" t="s">
        <v>4399</v>
      </c>
      <c r="D2210" s="12" t="s">
        <v>4298</v>
      </c>
      <c r="E2210" s="13" t="s">
        <v>8150</v>
      </c>
    </row>
    <row r="2211" spans="1:5" x14ac:dyDescent="0.3">
      <c r="A2211" s="14" t="s">
        <v>2220</v>
      </c>
      <c r="B2211" s="15" t="s">
        <v>8151</v>
      </c>
      <c r="C2211" s="15" t="s">
        <v>4399</v>
      </c>
      <c r="D2211" s="15" t="s">
        <v>4299</v>
      </c>
      <c r="E2211" s="16" t="s">
        <v>4433</v>
      </c>
    </row>
    <row r="2212" spans="1:5" x14ac:dyDescent="0.3">
      <c r="A2212" s="11" t="s">
        <v>2221</v>
      </c>
      <c r="B2212" s="12" t="s">
        <v>8152</v>
      </c>
      <c r="C2212" s="12" t="s">
        <v>4402</v>
      </c>
      <c r="D2212" s="12" t="s">
        <v>4300</v>
      </c>
      <c r="E2212" s="13" t="s">
        <v>7709</v>
      </c>
    </row>
    <row r="2213" spans="1:5" x14ac:dyDescent="0.3">
      <c r="A2213" s="14" t="s">
        <v>2222</v>
      </c>
      <c r="B2213" s="15" t="s">
        <v>8153</v>
      </c>
      <c r="C2213" s="15" t="s">
        <v>4402</v>
      </c>
      <c r="D2213" s="15" t="s">
        <v>3987</v>
      </c>
      <c r="E2213" s="16" t="s">
        <v>6907</v>
      </c>
    </row>
    <row r="2214" spans="1:5" x14ac:dyDescent="0.3">
      <c r="A2214" s="11" t="s">
        <v>2223</v>
      </c>
      <c r="B2214" s="12" t="s">
        <v>8154</v>
      </c>
      <c r="C2214" s="12" t="s">
        <v>4402</v>
      </c>
      <c r="D2214" s="12" t="s">
        <v>4301</v>
      </c>
      <c r="E2214" s="13" t="s">
        <v>5169</v>
      </c>
    </row>
    <row r="2215" spans="1:5" x14ac:dyDescent="0.3">
      <c r="A2215" s="14" t="s">
        <v>2224</v>
      </c>
      <c r="B2215" s="15" t="s">
        <v>8155</v>
      </c>
      <c r="C2215" s="15" t="s">
        <v>4399</v>
      </c>
      <c r="D2215" s="15" t="s">
        <v>4302</v>
      </c>
      <c r="E2215" s="16" t="s">
        <v>8156</v>
      </c>
    </row>
    <row r="2216" spans="1:5" x14ac:dyDescent="0.3">
      <c r="A2216" s="11" t="s">
        <v>2225</v>
      </c>
      <c r="B2216" s="12" t="s">
        <v>8157</v>
      </c>
      <c r="C2216" s="12" t="s">
        <v>4399</v>
      </c>
      <c r="D2216" s="12" t="s">
        <v>4303</v>
      </c>
      <c r="E2216" s="13" t="s">
        <v>5189</v>
      </c>
    </row>
    <row r="2217" spans="1:5" x14ac:dyDescent="0.3">
      <c r="A2217" s="14" t="s">
        <v>2226</v>
      </c>
      <c r="B2217" s="15" t="s">
        <v>8158</v>
      </c>
      <c r="C2217" s="15" t="s">
        <v>4402</v>
      </c>
      <c r="D2217" s="15" t="s">
        <v>3122</v>
      </c>
      <c r="E2217" s="16" t="s">
        <v>8159</v>
      </c>
    </row>
    <row r="2218" spans="1:5" x14ac:dyDescent="0.3">
      <c r="A2218" s="11" t="s">
        <v>2227</v>
      </c>
      <c r="B2218" s="12" t="s">
        <v>8160</v>
      </c>
      <c r="C2218" s="12" t="s">
        <v>4399</v>
      </c>
      <c r="D2218" s="12" t="s">
        <v>2456</v>
      </c>
      <c r="E2218" s="13" t="s">
        <v>8161</v>
      </c>
    </row>
    <row r="2219" spans="1:5" x14ac:dyDescent="0.3">
      <c r="A2219" s="14" t="s">
        <v>2228</v>
      </c>
      <c r="B2219" s="15" t="s">
        <v>8162</v>
      </c>
      <c r="C2219" s="15" t="s">
        <v>4399</v>
      </c>
      <c r="D2219" s="15" t="s">
        <v>4304</v>
      </c>
      <c r="E2219" s="16" t="s">
        <v>5749</v>
      </c>
    </row>
    <row r="2220" spans="1:5" x14ac:dyDescent="0.3">
      <c r="A2220" s="11" t="s">
        <v>2229</v>
      </c>
      <c r="B2220" s="12" t="s">
        <v>8163</v>
      </c>
      <c r="C2220" s="12" t="s">
        <v>4399</v>
      </c>
      <c r="D2220" s="12" t="s">
        <v>4305</v>
      </c>
      <c r="E2220" s="13" t="s">
        <v>4837</v>
      </c>
    </row>
    <row r="2221" spans="1:5" x14ac:dyDescent="0.3">
      <c r="A2221" s="14" t="s">
        <v>2230</v>
      </c>
      <c r="B2221" s="15" t="s">
        <v>8164</v>
      </c>
      <c r="C2221" s="15" t="s">
        <v>4399</v>
      </c>
      <c r="D2221" s="15" t="s">
        <v>4306</v>
      </c>
      <c r="E2221" s="16" t="s">
        <v>7017</v>
      </c>
    </row>
    <row r="2222" spans="1:5" x14ac:dyDescent="0.3">
      <c r="A2222" s="11" t="s">
        <v>2231</v>
      </c>
      <c r="B2222" s="12" t="s">
        <v>8165</v>
      </c>
      <c r="C2222" s="12" t="s">
        <v>4402</v>
      </c>
      <c r="D2222" s="12" t="s">
        <v>4307</v>
      </c>
      <c r="E2222" s="13" t="s">
        <v>4672</v>
      </c>
    </row>
    <row r="2223" spans="1:5" x14ac:dyDescent="0.3">
      <c r="A2223" s="14" t="s">
        <v>2232</v>
      </c>
      <c r="B2223" s="15" t="s">
        <v>8166</v>
      </c>
      <c r="C2223" s="15" t="s">
        <v>4402</v>
      </c>
      <c r="D2223" s="15" t="s">
        <v>4308</v>
      </c>
      <c r="E2223" s="16" t="s">
        <v>5265</v>
      </c>
    </row>
    <row r="2224" spans="1:5" x14ac:dyDescent="0.3">
      <c r="A2224" s="11" t="s">
        <v>2233</v>
      </c>
      <c r="B2224" s="12" t="s">
        <v>8167</v>
      </c>
      <c r="C2224" s="12" t="s">
        <v>4402</v>
      </c>
      <c r="D2224" s="12" t="s">
        <v>2848</v>
      </c>
      <c r="E2224" s="13" t="s">
        <v>5105</v>
      </c>
    </row>
    <row r="2225" spans="1:5" x14ac:dyDescent="0.3">
      <c r="A2225" s="14" t="s">
        <v>2234</v>
      </c>
      <c r="B2225" s="15" t="s">
        <v>8168</v>
      </c>
      <c r="C2225" s="15" t="s">
        <v>4402</v>
      </c>
      <c r="D2225" s="15" t="s">
        <v>4309</v>
      </c>
      <c r="E2225" s="16" t="s">
        <v>5265</v>
      </c>
    </row>
    <row r="2226" spans="1:5" x14ac:dyDescent="0.3">
      <c r="A2226" s="11" t="s">
        <v>2235</v>
      </c>
      <c r="B2226" s="12" t="s">
        <v>8169</v>
      </c>
      <c r="C2226" s="12" t="s">
        <v>4402</v>
      </c>
      <c r="D2226" s="12" t="s">
        <v>3989</v>
      </c>
      <c r="E2226" s="13" t="s">
        <v>8170</v>
      </c>
    </row>
    <row r="2227" spans="1:5" x14ac:dyDescent="0.3">
      <c r="A2227" s="14" t="s">
        <v>2236</v>
      </c>
      <c r="B2227" s="15" t="s">
        <v>8171</v>
      </c>
      <c r="C2227" s="15" t="s">
        <v>4399</v>
      </c>
      <c r="D2227" s="15" t="s">
        <v>3096</v>
      </c>
      <c r="E2227" s="16" t="s">
        <v>4874</v>
      </c>
    </row>
    <row r="2228" spans="1:5" x14ac:dyDescent="0.3">
      <c r="A2228" s="11" t="s">
        <v>2237</v>
      </c>
      <c r="B2228" s="12" t="s">
        <v>8172</v>
      </c>
      <c r="C2228" s="12" t="s">
        <v>4399</v>
      </c>
      <c r="D2228" s="12" t="s">
        <v>3633</v>
      </c>
      <c r="E2228" s="13" t="s">
        <v>6653</v>
      </c>
    </row>
    <row r="2229" spans="1:5" x14ac:dyDescent="0.3">
      <c r="A2229" s="14" t="s">
        <v>2238</v>
      </c>
      <c r="B2229" s="15" t="s">
        <v>8173</v>
      </c>
      <c r="C2229" s="15" t="s">
        <v>4399</v>
      </c>
      <c r="D2229" s="15" t="s">
        <v>4310</v>
      </c>
      <c r="E2229" s="16" t="s">
        <v>8174</v>
      </c>
    </row>
    <row r="2230" spans="1:5" x14ac:dyDescent="0.3">
      <c r="A2230" s="11" t="s">
        <v>2239</v>
      </c>
      <c r="B2230" s="12" t="s">
        <v>8175</v>
      </c>
      <c r="C2230" s="12" t="s">
        <v>4399</v>
      </c>
      <c r="D2230" s="12" t="s">
        <v>4311</v>
      </c>
      <c r="E2230" s="13" t="s">
        <v>8176</v>
      </c>
    </row>
    <row r="2231" spans="1:5" x14ac:dyDescent="0.3">
      <c r="A2231" s="14" t="s">
        <v>2240</v>
      </c>
      <c r="B2231" s="15" t="s">
        <v>8177</v>
      </c>
      <c r="C2231" s="15" t="s">
        <v>4402</v>
      </c>
      <c r="D2231" s="15" t="s">
        <v>4312</v>
      </c>
      <c r="E2231" s="16" t="s">
        <v>8178</v>
      </c>
    </row>
    <row r="2232" spans="1:5" x14ac:dyDescent="0.3">
      <c r="A2232" s="11" t="s">
        <v>2241</v>
      </c>
      <c r="B2232" s="12" t="s">
        <v>8179</v>
      </c>
      <c r="C2232" s="12" t="s">
        <v>4399</v>
      </c>
      <c r="D2232" s="12" t="s">
        <v>4313</v>
      </c>
      <c r="E2232" s="13" t="s">
        <v>8180</v>
      </c>
    </row>
    <row r="2233" spans="1:5" x14ac:dyDescent="0.3">
      <c r="A2233" s="14" t="s">
        <v>2242</v>
      </c>
      <c r="B2233" s="15" t="s">
        <v>8181</v>
      </c>
      <c r="C2233" s="15" t="s">
        <v>4399</v>
      </c>
      <c r="D2233" s="15" t="s">
        <v>4314</v>
      </c>
      <c r="E2233" s="16" t="s">
        <v>8182</v>
      </c>
    </row>
    <row r="2234" spans="1:5" x14ac:dyDescent="0.3">
      <c r="A2234" s="11" t="s">
        <v>2243</v>
      </c>
      <c r="B2234" s="12" t="s">
        <v>8183</v>
      </c>
      <c r="C2234" s="12" t="s">
        <v>4399</v>
      </c>
      <c r="D2234" s="12" t="s">
        <v>4315</v>
      </c>
      <c r="E2234" s="13" t="s">
        <v>8184</v>
      </c>
    </row>
    <row r="2235" spans="1:5" x14ac:dyDescent="0.3">
      <c r="A2235" s="14" t="s">
        <v>2244</v>
      </c>
      <c r="B2235" s="15" t="s">
        <v>8185</v>
      </c>
      <c r="C2235" s="15" t="s">
        <v>4402</v>
      </c>
      <c r="D2235" s="15" t="s">
        <v>3395</v>
      </c>
      <c r="E2235" s="16" t="s">
        <v>4413</v>
      </c>
    </row>
    <row r="2236" spans="1:5" x14ac:dyDescent="0.3">
      <c r="A2236" s="11" t="s">
        <v>2245</v>
      </c>
      <c r="B2236" s="12" t="s">
        <v>8186</v>
      </c>
      <c r="C2236" s="12" t="s">
        <v>4402</v>
      </c>
      <c r="D2236" s="12" t="s">
        <v>4316</v>
      </c>
      <c r="E2236" s="13" t="s">
        <v>4439</v>
      </c>
    </row>
    <row r="2237" spans="1:5" x14ac:dyDescent="0.3">
      <c r="A2237" s="14" t="s">
        <v>2246</v>
      </c>
      <c r="B2237" s="15" t="s">
        <v>8187</v>
      </c>
      <c r="C2237" s="15" t="s">
        <v>4402</v>
      </c>
      <c r="D2237" s="15" t="s">
        <v>4317</v>
      </c>
      <c r="E2237" s="16" t="s">
        <v>8188</v>
      </c>
    </row>
    <row r="2238" spans="1:5" x14ac:dyDescent="0.3">
      <c r="A2238" s="11" t="s">
        <v>2247</v>
      </c>
      <c r="B2238" s="12" t="s">
        <v>8189</v>
      </c>
      <c r="C2238" s="12" t="s">
        <v>4402</v>
      </c>
      <c r="D2238" s="12" t="s">
        <v>4318</v>
      </c>
      <c r="E2238" s="13" t="s">
        <v>6884</v>
      </c>
    </row>
    <row r="2239" spans="1:5" x14ac:dyDescent="0.3">
      <c r="A2239" s="14" t="s">
        <v>2248</v>
      </c>
      <c r="B2239" s="15" t="s">
        <v>8190</v>
      </c>
      <c r="C2239" s="15" t="s">
        <v>4402</v>
      </c>
      <c r="D2239" s="15" t="s">
        <v>4319</v>
      </c>
      <c r="E2239" s="16" t="s">
        <v>8191</v>
      </c>
    </row>
    <row r="2240" spans="1:5" x14ac:dyDescent="0.3">
      <c r="A2240" s="11" t="s">
        <v>2249</v>
      </c>
      <c r="B2240" s="12" t="s">
        <v>8192</v>
      </c>
      <c r="C2240" s="12" t="s">
        <v>4402</v>
      </c>
      <c r="D2240" s="12" t="s">
        <v>2459</v>
      </c>
      <c r="E2240" s="13" t="s">
        <v>6511</v>
      </c>
    </row>
    <row r="2241" spans="1:5" x14ac:dyDescent="0.3">
      <c r="A2241" s="14" t="s">
        <v>2250</v>
      </c>
      <c r="B2241" s="15" t="s">
        <v>8193</v>
      </c>
      <c r="C2241" s="15" t="s">
        <v>4399</v>
      </c>
      <c r="D2241" s="15" t="s">
        <v>4320</v>
      </c>
      <c r="E2241" s="16" t="s">
        <v>8194</v>
      </c>
    </row>
    <row r="2242" spans="1:5" x14ac:dyDescent="0.3">
      <c r="A2242" s="11" t="s">
        <v>2251</v>
      </c>
      <c r="B2242" s="12" t="s">
        <v>8195</v>
      </c>
      <c r="C2242" s="12" t="s">
        <v>4399</v>
      </c>
      <c r="D2242" s="12" t="s">
        <v>4321</v>
      </c>
      <c r="E2242" s="13" t="s">
        <v>4589</v>
      </c>
    </row>
    <row r="2243" spans="1:5" x14ac:dyDescent="0.3">
      <c r="A2243" s="14" t="s">
        <v>2252</v>
      </c>
      <c r="B2243" s="15" t="s">
        <v>8196</v>
      </c>
      <c r="C2243" s="15" t="s">
        <v>4399</v>
      </c>
      <c r="D2243" s="15" t="s">
        <v>4322</v>
      </c>
      <c r="E2243" s="16" t="s">
        <v>8197</v>
      </c>
    </row>
    <row r="2244" spans="1:5" x14ac:dyDescent="0.3">
      <c r="A2244" s="11" t="s">
        <v>2253</v>
      </c>
      <c r="B2244" s="12" t="s">
        <v>8198</v>
      </c>
      <c r="C2244" s="12" t="s">
        <v>4402</v>
      </c>
      <c r="D2244" s="12" t="s">
        <v>3246</v>
      </c>
      <c r="E2244" s="13" t="s">
        <v>5173</v>
      </c>
    </row>
    <row r="2245" spans="1:5" x14ac:dyDescent="0.3">
      <c r="A2245" s="14" t="s">
        <v>2254</v>
      </c>
      <c r="B2245" s="15" t="s">
        <v>8199</v>
      </c>
      <c r="C2245" s="15" t="s">
        <v>4402</v>
      </c>
      <c r="D2245" s="15" t="s">
        <v>4323</v>
      </c>
      <c r="E2245" s="16" t="s">
        <v>4594</v>
      </c>
    </row>
    <row r="2246" spans="1:5" x14ac:dyDescent="0.3">
      <c r="A2246" s="11" t="s">
        <v>2255</v>
      </c>
      <c r="B2246" s="12" t="s">
        <v>8200</v>
      </c>
      <c r="C2246" s="12" t="s">
        <v>4399</v>
      </c>
      <c r="D2246" s="12" t="s">
        <v>3021</v>
      </c>
      <c r="E2246" s="13" t="s">
        <v>6905</v>
      </c>
    </row>
    <row r="2247" spans="1:5" x14ac:dyDescent="0.3">
      <c r="A2247" s="14" t="s">
        <v>2256</v>
      </c>
      <c r="B2247" s="15" t="s">
        <v>8201</v>
      </c>
      <c r="C2247" s="15" t="s">
        <v>4399</v>
      </c>
      <c r="D2247" s="15" t="s">
        <v>4324</v>
      </c>
      <c r="E2247" s="16" t="s">
        <v>5812</v>
      </c>
    </row>
    <row r="2248" spans="1:5" x14ac:dyDescent="0.3">
      <c r="A2248" s="11" t="s">
        <v>2257</v>
      </c>
      <c r="B2248" s="12" t="s">
        <v>8202</v>
      </c>
      <c r="C2248" s="12" t="s">
        <v>4399</v>
      </c>
      <c r="D2248" s="12" t="s">
        <v>4325</v>
      </c>
      <c r="E2248" s="13" t="s">
        <v>4589</v>
      </c>
    </row>
    <row r="2249" spans="1:5" x14ac:dyDescent="0.3">
      <c r="A2249" s="14" t="s">
        <v>2258</v>
      </c>
      <c r="B2249" s="15" t="s">
        <v>8203</v>
      </c>
      <c r="C2249" s="15" t="s">
        <v>4402</v>
      </c>
      <c r="D2249" s="15" t="s">
        <v>4326</v>
      </c>
      <c r="E2249" s="16" t="s">
        <v>8204</v>
      </c>
    </row>
    <row r="2250" spans="1:5" x14ac:dyDescent="0.3">
      <c r="A2250" s="11" t="s">
        <v>2259</v>
      </c>
      <c r="B2250" s="12" t="s">
        <v>8205</v>
      </c>
      <c r="C2250" s="12" t="s">
        <v>4402</v>
      </c>
      <c r="D2250" s="12" t="s">
        <v>4327</v>
      </c>
      <c r="E2250" s="13" t="s">
        <v>5356</v>
      </c>
    </row>
    <row r="2251" spans="1:5" x14ac:dyDescent="0.3">
      <c r="A2251" s="14" t="s">
        <v>2260</v>
      </c>
      <c r="B2251" s="15" t="s">
        <v>8206</v>
      </c>
      <c r="C2251" s="15" t="s">
        <v>4399</v>
      </c>
      <c r="D2251" s="15" t="s">
        <v>4328</v>
      </c>
      <c r="E2251" s="16" t="s">
        <v>5477</v>
      </c>
    </row>
    <row r="2252" spans="1:5" x14ac:dyDescent="0.3">
      <c r="A2252" s="11" t="s">
        <v>2261</v>
      </c>
      <c r="B2252" s="12" t="s">
        <v>8207</v>
      </c>
      <c r="C2252" s="12" t="s">
        <v>4399</v>
      </c>
      <c r="D2252" s="12" t="s">
        <v>4329</v>
      </c>
      <c r="E2252" s="13" t="s">
        <v>4458</v>
      </c>
    </row>
    <row r="2253" spans="1:5" x14ac:dyDescent="0.3">
      <c r="A2253" s="14" t="s">
        <v>2262</v>
      </c>
      <c r="B2253" s="15" t="s">
        <v>8208</v>
      </c>
      <c r="C2253" s="15" t="s">
        <v>4402</v>
      </c>
      <c r="D2253" s="15" t="s">
        <v>4330</v>
      </c>
      <c r="E2253" s="16" t="s">
        <v>5169</v>
      </c>
    </row>
    <row r="2254" spans="1:5" x14ac:dyDescent="0.3">
      <c r="A2254" s="11" t="s">
        <v>2263</v>
      </c>
      <c r="B2254" s="12" t="s">
        <v>8209</v>
      </c>
      <c r="C2254" s="12" t="s">
        <v>4399</v>
      </c>
      <c r="D2254" s="12" t="s">
        <v>4331</v>
      </c>
      <c r="E2254" s="13" t="s">
        <v>8210</v>
      </c>
    </row>
    <row r="2255" spans="1:5" x14ac:dyDescent="0.3">
      <c r="A2255" s="14" t="s">
        <v>2264</v>
      </c>
      <c r="B2255" s="15" t="s">
        <v>8211</v>
      </c>
      <c r="C2255" s="15" t="s">
        <v>4399</v>
      </c>
      <c r="D2255" s="15" t="s">
        <v>4332</v>
      </c>
      <c r="E2255" s="16" t="s">
        <v>6255</v>
      </c>
    </row>
    <row r="2256" spans="1:5" x14ac:dyDescent="0.3">
      <c r="A2256" s="11" t="s">
        <v>2265</v>
      </c>
      <c r="B2256" s="12" t="s">
        <v>8212</v>
      </c>
      <c r="C2256" s="12" t="s">
        <v>4399</v>
      </c>
      <c r="D2256" s="12" t="s">
        <v>4333</v>
      </c>
      <c r="E2256" s="13" t="s">
        <v>8213</v>
      </c>
    </row>
    <row r="2257" spans="1:5" x14ac:dyDescent="0.3">
      <c r="A2257" s="14" t="s">
        <v>2266</v>
      </c>
      <c r="B2257" s="15" t="s">
        <v>8214</v>
      </c>
      <c r="C2257" s="15" t="s">
        <v>4402</v>
      </c>
      <c r="D2257" s="15" t="s">
        <v>2459</v>
      </c>
      <c r="E2257" s="16" t="s">
        <v>4646</v>
      </c>
    </row>
    <row r="2258" spans="1:5" x14ac:dyDescent="0.3">
      <c r="A2258" s="11" t="s">
        <v>2267</v>
      </c>
      <c r="B2258" s="12" t="s">
        <v>8215</v>
      </c>
      <c r="C2258" s="12" t="s">
        <v>4402</v>
      </c>
      <c r="D2258" s="12" t="s">
        <v>4334</v>
      </c>
      <c r="E2258" s="13" t="s">
        <v>8216</v>
      </c>
    </row>
    <row r="2259" spans="1:5" x14ac:dyDescent="0.3">
      <c r="A2259" s="14" t="s">
        <v>2268</v>
      </c>
      <c r="B2259" s="15" t="s">
        <v>8217</v>
      </c>
      <c r="C2259" s="15" t="s">
        <v>4402</v>
      </c>
      <c r="D2259" s="15" t="s">
        <v>4335</v>
      </c>
      <c r="E2259" s="16" t="s">
        <v>8218</v>
      </c>
    </row>
    <row r="2260" spans="1:5" x14ac:dyDescent="0.3">
      <c r="A2260" s="11" t="s">
        <v>2269</v>
      </c>
      <c r="B2260" s="12" t="s">
        <v>8219</v>
      </c>
      <c r="C2260" s="12" t="s">
        <v>4402</v>
      </c>
      <c r="D2260" s="12" t="s">
        <v>4336</v>
      </c>
      <c r="E2260" s="13" t="s">
        <v>8220</v>
      </c>
    </row>
    <row r="2261" spans="1:5" x14ac:dyDescent="0.3">
      <c r="A2261" s="14" t="s">
        <v>2270</v>
      </c>
      <c r="B2261" s="15" t="s">
        <v>8221</v>
      </c>
      <c r="C2261" s="15" t="s">
        <v>4402</v>
      </c>
      <c r="D2261" s="15" t="s">
        <v>4337</v>
      </c>
      <c r="E2261" s="16" t="s">
        <v>4839</v>
      </c>
    </row>
    <row r="2262" spans="1:5" x14ac:dyDescent="0.3">
      <c r="A2262" s="11" t="s">
        <v>2271</v>
      </c>
      <c r="B2262" s="12" t="s">
        <v>8222</v>
      </c>
      <c r="C2262" s="12" t="s">
        <v>4399</v>
      </c>
      <c r="D2262" s="12" t="s">
        <v>4338</v>
      </c>
      <c r="E2262" s="13" t="s">
        <v>4551</v>
      </c>
    </row>
    <row r="2263" spans="1:5" x14ac:dyDescent="0.3">
      <c r="A2263" s="14" t="s">
        <v>2272</v>
      </c>
      <c r="B2263" s="15" t="s">
        <v>8223</v>
      </c>
      <c r="C2263" s="15" t="s">
        <v>4402</v>
      </c>
      <c r="D2263" s="15" t="s">
        <v>4339</v>
      </c>
      <c r="E2263" s="16" t="s">
        <v>4529</v>
      </c>
    </row>
    <row r="2264" spans="1:5" x14ac:dyDescent="0.3">
      <c r="A2264" s="11" t="s">
        <v>2273</v>
      </c>
      <c r="B2264" s="12" t="s">
        <v>8224</v>
      </c>
      <c r="C2264" s="12" t="s">
        <v>4402</v>
      </c>
      <c r="D2264" s="12" t="s">
        <v>4340</v>
      </c>
      <c r="E2264" s="13" t="s">
        <v>4798</v>
      </c>
    </row>
    <row r="2265" spans="1:5" x14ac:dyDescent="0.3">
      <c r="A2265" s="14" t="s">
        <v>2274</v>
      </c>
      <c r="B2265" s="15" t="s">
        <v>8225</v>
      </c>
      <c r="C2265" s="15" t="s">
        <v>4402</v>
      </c>
      <c r="D2265" s="15" t="s">
        <v>4341</v>
      </c>
      <c r="E2265" s="16" t="s">
        <v>8226</v>
      </c>
    </row>
    <row r="2266" spans="1:5" x14ac:dyDescent="0.3">
      <c r="A2266" s="11" t="s">
        <v>2275</v>
      </c>
      <c r="B2266" s="12" t="s">
        <v>8227</v>
      </c>
      <c r="C2266" s="12" t="s">
        <v>4402</v>
      </c>
      <c r="D2266" s="12" t="s">
        <v>3864</v>
      </c>
      <c r="E2266" s="13" t="s">
        <v>4701</v>
      </c>
    </row>
    <row r="2267" spans="1:5" x14ac:dyDescent="0.3">
      <c r="A2267" s="14" t="s">
        <v>2276</v>
      </c>
      <c r="B2267" s="15" t="s">
        <v>8228</v>
      </c>
      <c r="C2267" s="15" t="s">
        <v>4399</v>
      </c>
      <c r="D2267" s="15" t="s">
        <v>4342</v>
      </c>
      <c r="E2267" s="16" t="s">
        <v>6402</v>
      </c>
    </row>
    <row r="2268" spans="1:5" x14ac:dyDescent="0.3">
      <c r="A2268" s="11" t="s">
        <v>2277</v>
      </c>
      <c r="B2268" s="12" t="s">
        <v>8229</v>
      </c>
      <c r="C2268" s="12" t="s">
        <v>4399</v>
      </c>
      <c r="D2268" s="12" t="s">
        <v>4343</v>
      </c>
      <c r="E2268" s="13" t="s">
        <v>5372</v>
      </c>
    </row>
    <row r="2269" spans="1:5" x14ac:dyDescent="0.3">
      <c r="A2269" s="14" t="s">
        <v>2278</v>
      </c>
      <c r="B2269" s="15" t="s">
        <v>8230</v>
      </c>
      <c r="C2269" s="15" t="s">
        <v>4399</v>
      </c>
      <c r="D2269" s="15" t="s">
        <v>4344</v>
      </c>
      <c r="E2269" s="16" t="s">
        <v>8231</v>
      </c>
    </row>
    <row r="2270" spans="1:5" x14ac:dyDescent="0.3">
      <c r="A2270" s="11" t="s">
        <v>2279</v>
      </c>
      <c r="B2270" s="12" t="s">
        <v>8232</v>
      </c>
      <c r="C2270" s="12" t="s">
        <v>4399</v>
      </c>
      <c r="D2270" s="12" t="s">
        <v>2525</v>
      </c>
      <c r="E2270" s="13" t="s">
        <v>8233</v>
      </c>
    </row>
    <row r="2271" spans="1:5" x14ac:dyDescent="0.3">
      <c r="A2271" s="14" t="s">
        <v>2280</v>
      </c>
      <c r="B2271" s="15" t="s">
        <v>8234</v>
      </c>
      <c r="C2271" s="15" t="s">
        <v>4399</v>
      </c>
      <c r="D2271" s="15" t="s">
        <v>2951</v>
      </c>
      <c r="E2271" s="16" t="s">
        <v>6911</v>
      </c>
    </row>
    <row r="2272" spans="1:5" x14ac:dyDescent="0.3">
      <c r="A2272" s="11" t="s">
        <v>2281</v>
      </c>
      <c r="B2272" s="12" t="s">
        <v>8235</v>
      </c>
      <c r="C2272" s="12" t="s">
        <v>4402</v>
      </c>
      <c r="D2272" s="12" t="s">
        <v>4345</v>
      </c>
      <c r="E2272" s="13" t="s">
        <v>8236</v>
      </c>
    </row>
    <row r="2273" spans="1:5" x14ac:dyDescent="0.3">
      <c r="A2273" s="14" t="s">
        <v>2282</v>
      </c>
      <c r="B2273" s="15" t="s">
        <v>8237</v>
      </c>
      <c r="C2273" s="15" t="s">
        <v>4399</v>
      </c>
      <c r="D2273" s="15" t="s">
        <v>4346</v>
      </c>
      <c r="E2273" s="16" t="s">
        <v>8238</v>
      </c>
    </row>
    <row r="2274" spans="1:5" x14ac:dyDescent="0.3">
      <c r="A2274" s="11" t="s">
        <v>2283</v>
      </c>
      <c r="B2274" s="12" t="s">
        <v>8239</v>
      </c>
      <c r="C2274" s="12" t="s">
        <v>4402</v>
      </c>
      <c r="D2274" s="12" t="s">
        <v>2461</v>
      </c>
      <c r="E2274" s="13" t="s">
        <v>8240</v>
      </c>
    </row>
    <row r="2275" spans="1:5" x14ac:dyDescent="0.3">
      <c r="A2275" s="14" t="s">
        <v>2284</v>
      </c>
      <c r="B2275" s="15" t="s">
        <v>8241</v>
      </c>
      <c r="C2275" s="15" t="s">
        <v>4399</v>
      </c>
      <c r="D2275" s="15" t="s">
        <v>4347</v>
      </c>
      <c r="E2275" s="16" t="s">
        <v>8101</v>
      </c>
    </row>
    <row r="2276" spans="1:5" x14ac:dyDescent="0.3">
      <c r="A2276" s="11" t="s">
        <v>2285</v>
      </c>
      <c r="B2276" s="12" t="s">
        <v>8242</v>
      </c>
      <c r="C2276" s="12" t="s">
        <v>4402</v>
      </c>
      <c r="D2276" s="12" t="s">
        <v>4348</v>
      </c>
      <c r="E2276" s="13" t="s">
        <v>5263</v>
      </c>
    </row>
    <row r="2277" spans="1:5" x14ac:dyDescent="0.3">
      <c r="A2277" s="14" t="s">
        <v>2286</v>
      </c>
      <c r="B2277" s="15" t="s">
        <v>8243</v>
      </c>
      <c r="C2277" s="15" t="s">
        <v>4402</v>
      </c>
      <c r="D2277" s="15" t="s">
        <v>4349</v>
      </c>
      <c r="E2277" s="16" t="s">
        <v>6217</v>
      </c>
    </row>
    <row r="2278" spans="1:5" x14ac:dyDescent="0.3">
      <c r="A2278" s="11" t="s">
        <v>2287</v>
      </c>
      <c r="B2278" s="12" t="s">
        <v>8244</v>
      </c>
      <c r="C2278" s="12" t="s">
        <v>4399</v>
      </c>
      <c r="D2278" s="12" t="s">
        <v>4350</v>
      </c>
      <c r="E2278" s="13" t="s">
        <v>8245</v>
      </c>
    </row>
    <row r="2279" spans="1:5" x14ac:dyDescent="0.3">
      <c r="A2279" s="14" t="s">
        <v>2288</v>
      </c>
      <c r="B2279" s="15" t="s">
        <v>8246</v>
      </c>
      <c r="C2279" s="15" t="s">
        <v>4402</v>
      </c>
      <c r="D2279" s="15" t="s">
        <v>4351</v>
      </c>
      <c r="E2279" s="16" t="s">
        <v>4604</v>
      </c>
    </row>
    <row r="2280" spans="1:5" x14ac:dyDescent="0.3">
      <c r="A2280" s="11" t="s">
        <v>2289</v>
      </c>
      <c r="B2280" s="12" t="s">
        <v>8247</v>
      </c>
      <c r="C2280" s="12" t="s">
        <v>4402</v>
      </c>
      <c r="D2280" s="12" t="s">
        <v>2570</v>
      </c>
      <c r="E2280" s="13" t="s">
        <v>8248</v>
      </c>
    </row>
    <row r="2281" spans="1:5" x14ac:dyDescent="0.3">
      <c r="A2281" s="14" t="s">
        <v>2290</v>
      </c>
      <c r="B2281" s="15" t="s">
        <v>8249</v>
      </c>
      <c r="C2281" s="15" t="s">
        <v>4402</v>
      </c>
      <c r="D2281" s="15" t="s">
        <v>4352</v>
      </c>
      <c r="E2281" s="16" t="s">
        <v>4553</v>
      </c>
    </row>
    <row r="2282" spans="1:5" x14ac:dyDescent="0.3">
      <c r="A2282" s="11" t="s">
        <v>2291</v>
      </c>
      <c r="B2282" s="12" t="s">
        <v>8250</v>
      </c>
      <c r="C2282" s="12" t="s">
        <v>4402</v>
      </c>
      <c r="D2282" s="12" t="s">
        <v>4353</v>
      </c>
      <c r="E2282" s="13" t="s">
        <v>8251</v>
      </c>
    </row>
    <row r="2283" spans="1:5" x14ac:dyDescent="0.3">
      <c r="A2283" s="14" t="s">
        <v>2292</v>
      </c>
      <c r="B2283" s="15" t="s">
        <v>8252</v>
      </c>
      <c r="C2283" s="15" t="s">
        <v>4399</v>
      </c>
      <c r="D2283" s="15" t="s">
        <v>2434</v>
      </c>
      <c r="E2283" s="16" t="s">
        <v>4561</v>
      </c>
    </row>
    <row r="2284" spans="1:5" x14ac:dyDescent="0.3">
      <c r="A2284" s="11" t="s">
        <v>2293</v>
      </c>
      <c r="B2284" s="12" t="s">
        <v>8253</v>
      </c>
      <c r="C2284" s="12" t="s">
        <v>4402</v>
      </c>
      <c r="D2284" s="12" t="s">
        <v>4354</v>
      </c>
      <c r="E2284" s="13" t="s">
        <v>4423</v>
      </c>
    </row>
    <row r="2285" spans="1:5" x14ac:dyDescent="0.3">
      <c r="A2285" s="14" t="s">
        <v>2294</v>
      </c>
      <c r="B2285" s="15" t="s">
        <v>8254</v>
      </c>
      <c r="C2285" s="15" t="s">
        <v>4399</v>
      </c>
      <c r="D2285" s="15" t="s">
        <v>4355</v>
      </c>
      <c r="E2285" s="16" t="s">
        <v>6053</v>
      </c>
    </row>
    <row r="2286" spans="1:5" x14ac:dyDescent="0.3">
      <c r="A2286" s="11" t="s">
        <v>2295</v>
      </c>
      <c r="B2286" s="12" t="s">
        <v>8255</v>
      </c>
      <c r="C2286" s="12" t="s">
        <v>4402</v>
      </c>
      <c r="D2286" s="12" t="s">
        <v>4356</v>
      </c>
      <c r="E2286" s="13" t="s">
        <v>8256</v>
      </c>
    </row>
    <row r="2287" spans="1:5" x14ac:dyDescent="0.3">
      <c r="A2287" s="14" t="s">
        <v>2296</v>
      </c>
      <c r="B2287" s="15" t="s">
        <v>8257</v>
      </c>
      <c r="C2287" s="15" t="s">
        <v>4399</v>
      </c>
      <c r="D2287" s="15" t="s">
        <v>4330</v>
      </c>
      <c r="E2287" s="16" t="s">
        <v>4577</v>
      </c>
    </row>
    <row r="2288" spans="1:5" x14ac:dyDescent="0.3">
      <c r="A2288" s="11" t="s">
        <v>2297</v>
      </c>
      <c r="B2288" s="12" t="s">
        <v>8258</v>
      </c>
      <c r="C2288" s="12" t="s">
        <v>4402</v>
      </c>
      <c r="D2288" s="12" t="s">
        <v>4357</v>
      </c>
      <c r="E2288" s="13" t="s">
        <v>8259</v>
      </c>
    </row>
    <row r="2289" spans="1:5" x14ac:dyDescent="0.3">
      <c r="A2289" s="14" t="s">
        <v>2298</v>
      </c>
      <c r="B2289" s="15" t="s">
        <v>8260</v>
      </c>
      <c r="C2289" s="15" t="s">
        <v>4399</v>
      </c>
      <c r="D2289" s="15" t="s">
        <v>4358</v>
      </c>
      <c r="E2289" s="16" t="s">
        <v>6915</v>
      </c>
    </row>
    <row r="2290" spans="1:5" x14ac:dyDescent="0.3">
      <c r="A2290" s="11" t="s">
        <v>2299</v>
      </c>
      <c r="B2290" s="12" t="s">
        <v>8261</v>
      </c>
      <c r="C2290" s="12" t="s">
        <v>4402</v>
      </c>
      <c r="D2290" s="12" t="s">
        <v>4359</v>
      </c>
      <c r="E2290" s="13" t="s">
        <v>8262</v>
      </c>
    </row>
    <row r="2291" spans="1:5" x14ac:dyDescent="0.3">
      <c r="A2291" s="14" t="s">
        <v>2300</v>
      </c>
      <c r="B2291" s="15" t="s">
        <v>8263</v>
      </c>
      <c r="C2291" s="15" t="s">
        <v>4402</v>
      </c>
      <c r="D2291" s="15" t="s">
        <v>4360</v>
      </c>
      <c r="E2291" s="16" t="s">
        <v>8264</v>
      </c>
    </row>
    <row r="2292" spans="1:5" x14ac:dyDescent="0.3">
      <c r="A2292" s="11" t="s">
        <v>2301</v>
      </c>
      <c r="B2292" s="12" t="s">
        <v>8265</v>
      </c>
      <c r="C2292" s="12" t="s">
        <v>4399</v>
      </c>
      <c r="D2292" s="12" t="s">
        <v>2570</v>
      </c>
      <c r="E2292" s="13" t="s">
        <v>4907</v>
      </c>
    </row>
    <row r="2293" spans="1:5" x14ac:dyDescent="0.3">
      <c r="A2293" s="14" t="s">
        <v>2302</v>
      </c>
      <c r="B2293" s="15" t="s">
        <v>8266</v>
      </c>
      <c r="C2293" s="15" t="s">
        <v>4402</v>
      </c>
      <c r="D2293" s="15" t="s">
        <v>4361</v>
      </c>
      <c r="E2293" s="16" t="s">
        <v>8267</v>
      </c>
    </row>
    <row r="2294" spans="1:5" x14ac:dyDescent="0.3">
      <c r="A2294" s="11" t="s">
        <v>2303</v>
      </c>
      <c r="B2294" s="12" t="s">
        <v>8268</v>
      </c>
      <c r="C2294" s="12" t="s">
        <v>4402</v>
      </c>
      <c r="D2294" s="12" t="s">
        <v>2477</v>
      </c>
      <c r="E2294" s="13" t="s">
        <v>4497</v>
      </c>
    </row>
    <row r="2295" spans="1:5" x14ac:dyDescent="0.3">
      <c r="A2295" s="14" t="s">
        <v>2304</v>
      </c>
      <c r="B2295" s="15" t="s">
        <v>8269</v>
      </c>
      <c r="C2295" s="15" t="s">
        <v>4399</v>
      </c>
      <c r="D2295" s="15" t="s">
        <v>4362</v>
      </c>
      <c r="E2295" s="16" t="s">
        <v>4577</v>
      </c>
    </row>
    <row r="2296" spans="1:5" x14ac:dyDescent="0.3">
      <c r="A2296" s="11" t="s">
        <v>2305</v>
      </c>
      <c r="B2296" s="12" t="s">
        <v>8270</v>
      </c>
      <c r="C2296" s="12" t="s">
        <v>4402</v>
      </c>
      <c r="D2296" s="12" t="s">
        <v>4363</v>
      </c>
      <c r="E2296" s="13" t="s">
        <v>5706</v>
      </c>
    </row>
    <row r="2297" spans="1:5" x14ac:dyDescent="0.3">
      <c r="A2297" s="14" t="s">
        <v>2306</v>
      </c>
      <c r="B2297" s="15" t="s">
        <v>8271</v>
      </c>
      <c r="C2297" s="15" t="s">
        <v>4402</v>
      </c>
      <c r="D2297" s="15" t="s">
        <v>4364</v>
      </c>
      <c r="E2297" s="16" t="s">
        <v>8272</v>
      </c>
    </row>
    <row r="2298" spans="1:5" x14ac:dyDescent="0.3">
      <c r="A2298" s="11" t="s">
        <v>2307</v>
      </c>
      <c r="B2298" s="12" t="s">
        <v>8273</v>
      </c>
      <c r="C2298" s="12" t="s">
        <v>4402</v>
      </c>
      <c r="D2298" s="12" t="s">
        <v>4365</v>
      </c>
      <c r="E2298" s="13" t="s">
        <v>8274</v>
      </c>
    </row>
    <row r="2299" spans="1:5" x14ac:dyDescent="0.3">
      <c r="A2299" s="14" t="s">
        <v>2308</v>
      </c>
      <c r="B2299" s="15" t="s">
        <v>8275</v>
      </c>
      <c r="C2299" s="15" t="s">
        <v>4399</v>
      </c>
      <c r="D2299" s="15" t="s">
        <v>4366</v>
      </c>
      <c r="E2299" s="16" t="s">
        <v>8276</v>
      </c>
    </row>
    <row r="2300" spans="1:5" x14ac:dyDescent="0.3">
      <c r="A2300" s="11" t="s">
        <v>2309</v>
      </c>
      <c r="B2300" s="12" t="s">
        <v>8277</v>
      </c>
      <c r="C2300" s="12" t="s">
        <v>4402</v>
      </c>
      <c r="D2300" s="12" t="s">
        <v>4367</v>
      </c>
      <c r="E2300" s="13" t="s">
        <v>8278</v>
      </c>
    </row>
    <row r="2301" spans="1:5" x14ac:dyDescent="0.3">
      <c r="A2301" s="14" t="s">
        <v>2310</v>
      </c>
      <c r="B2301" s="15" t="s">
        <v>8279</v>
      </c>
      <c r="C2301" s="15" t="s">
        <v>4402</v>
      </c>
      <c r="D2301" s="15" t="s">
        <v>4368</v>
      </c>
      <c r="E2301" s="16" t="s">
        <v>4559</v>
      </c>
    </row>
    <row r="2302" spans="1:5" x14ac:dyDescent="0.3">
      <c r="A2302" s="11" t="s">
        <v>2311</v>
      </c>
      <c r="B2302" s="12" t="s">
        <v>8280</v>
      </c>
      <c r="C2302" s="12" t="s">
        <v>4402</v>
      </c>
      <c r="D2302" s="12" t="s">
        <v>4369</v>
      </c>
      <c r="E2302" s="13" t="s">
        <v>8281</v>
      </c>
    </row>
    <row r="2303" spans="1:5" x14ac:dyDescent="0.3">
      <c r="A2303" s="14" t="s">
        <v>2312</v>
      </c>
      <c r="B2303" s="15" t="s">
        <v>8282</v>
      </c>
      <c r="C2303" s="15" t="s">
        <v>4402</v>
      </c>
      <c r="D2303" s="15" t="s">
        <v>2662</v>
      </c>
      <c r="E2303" s="16" t="s">
        <v>4423</v>
      </c>
    </row>
    <row r="2304" spans="1:5" x14ac:dyDescent="0.3">
      <c r="A2304" s="11" t="s">
        <v>2313</v>
      </c>
      <c r="B2304" s="12" t="s">
        <v>8283</v>
      </c>
      <c r="C2304" s="12" t="s">
        <v>4399</v>
      </c>
      <c r="D2304" s="12" t="s">
        <v>4370</v>
      </c>
      <c r="E2304" s="13" t="s">
        <v>8284</v>
      </c>
    </row>
    <row r="2305" spans="1:5" x14ac:dyDescent="0.3">
      <c r="A2305" s="14" t="s">
        <v>2314</v>
      </c>
      <c r="B2305" s="15" t="s">
        <v>8285</v>
      </c>
      <c r="C2305" s="15" t="s">
        <v>4402</v>
      </c>
      <c r="D2305" s="15" t="s">
        <v>4371</v>
      </c>
      <c r="E2305" s="16" t="s">
        <v>5263</v>
      </c>
    </row>
    <row r="2306" spans="1:5" x14ac:dyDescent="0.3">
      <c r="A2306" s="11" t="s">
        <v>2315</v>
      </c>
      <c r="B2306" s="12" t="s">
        <v>8286</v>
      </c>
      <c r="C2306" s="12" t="s">
        <v>4402</v>
      </c>
      <c r="D2306" s="12" t="s">
        <v>4372</v>
      </c>
      <c r="E2306" s="13" t="s">
        <v>4678</v>
      </c>
    </row>
    <row r="2307" spans="1:5" x14ac:dyDescent="0.3">
      <c r="A2307" s="14" t="s">
        <v>2316</v>
      </c>
      <c r="B2307" s="15" t="s">
        <v>8287</v>
      </c>
      <c r="C2307" s="15" t="s">
        <v>4402</v>
      </c>
      <c r="D2307" s="15" t="s">
        <v>4373</v>
      </c>
      <c r="E2307" s="16" t="s">
        <v>6371</v>
      </c>
    </row>
    <row r="2308" spans="1:5" x14ac:dyDescent="0.3">
      <c r="A2308" s="11" t="s">
        <v>2317</v>
      </c>
      <c r="B2308" s="12" t="s">
        <v>8288</v>
      </c>
      <c r="C2308" s="12" t="s">
        <v>4399</v>
      </c>
      <c r="D2308" s="12" t="s">
        <v>4374</v>
      </c>
      <c r="E2308" s="13" t="s">
        <v>4941</v>
      </c>
    </row>
    <row r="2309" spans="1:5" x14ac:dyDescent="0.3">
      <c r="A2309" s="14" t="s">
        <v>2318</v>
      </c>
      <c r="B2309" s="15" t="s">
        <v>8289</v>
      </c>
      <c r="C2309" s="15" t="s">
        <v>4399</v>
      </c>
      <c r="D2309" s="15" t="s">
        <v>4375</v>
      </c>
      <c r="E2309" s="16" t="s">
        <v>7373</v>
      </c>
    </row>
    <row r="2310" spans="1:5" x14ac:dyDescent="0.3">
      <c r="A2310" s="11" t="s">
        <v>2319</v>
      </c>
      <c r="B2310" s="12" t="s">
        <v>8290</v>
      </c>
      <c r="C2310" s="12" t="s">
        <v>4399</v>
      </c>
      <c r="D2310" s="12" t="s">
        <v>4011</v>
      </c>
      <c r="E2310" s="13" t="s">
        <v>7335</v>
      </c>
    </row>
    <row r="2311" spans="1:5" x14ac:dyDescent="0.3">
      <c r="A2311" s="14" t="s">
        <v>2320</v>
      </c>
      <c r="B2311" s="15" t="s">
        <v>8291</v>
      </c>
      <c r="C2311" s="15" t="s">
        <v>4402</v>
      </c>
      <c r="D2311" s="15" t="s">
        <v>2525</v>
      </c>
      <c r="E2311" s="16" t="s">
        <v>4701</v>
      </c>
    </row>
    <row r="2312" spans="1:5" x14ac:dyDescent="0.3">
      <c r="A2312" s="11" t="s">
        <v>2321</v>
      </c>
      <c r="B2312" s="12" t="s">
        <v>8292</v>
      </c>
      <c r="C2312" s="12" t="s">
        <v>5300</v>
      </c>
      <c r="D2312" s="12" t="s">
        <v>4376</v>
      </c>
      <c r="E2312" s="13" t="s">
        <v>5598</v>
      </c>
    </row>
    <row r="2313" spans="1:5" x14ac:dyDescent="0.3">
      <c r="A2313" s="14" t="s">
        <v>2322</v>
      </c>
      <c r="B2313" s="15" t="s">
        <v>8293</v>
      </c>
      <c r="C2313" s="15" t="s">
        <v>4399</v>
      </c>
      <c r="D2313" s="15" t="s">
        <v>4377</v>
      </c>
      <c r="E2313" s="16" t="s">
        <v>4512</v>
      </c>
    </row>
    <row r="2314" spans="1:5" x14ac:dyDescent="0.3">
      <c r="A2314" s="11" t="s">
        <v>2323</v>
      </c>
      <c r="B2314" s="12" t="s">
        <v>8294</v>
      </c>
      <c r="C2314" s="12" t="s">
        <v>4402</v>
      </c>
      <c r="D2314" s="12" t="s">
        <v>4378</v>
      </c>
      <c r="E2314" s="13" t="s">
        <v>4478</v>
      </c>
    </row>
    <row r="2315" spans="1:5" x14ac:dyDescent="0.3">
      <c r="A2315" s="14" t="s">
        <v>2324</v>
      </c>
      <c r="B2315" s="15" t="s">
        <v>8295</v>
      </c>
      <c r="C2315" s="15" t="s">
        <v>4399</v>
      </c>
      <c r="D2315" s="15" t="s">
        <v>4379</v>
      </c>
      <c r="E2315" s="16" t="s">
        <v>5149</v>
      </c>
    </row>
    <row r="2316" spans="1:5" x14ac:dyDescent="0.3">
      <c r="A2316" s="11" t="s">
        <v>2325</v>
      </c>
      <c r="B2316" s="12" t="s">
        <v>8296</v>
      </c>
      <c r="C2316" s="12" t="s">
        <v>4399</v>
      </c>
      <c r="D2316" s="12" t="s">
        <v>3202</v>
      </c>
      <c r="E2316" s="13" t="s">
        <v>8297</v>
      </c>
    </row>
    <row r="2317" spans="1:5" x14ac:dyDescent="0.3">
      <c r="A2317" s="14" t="s">
        <v>2326</v>
      </c>
      <c r="B2317" s="15" t="s">
        <v>8298</v>
      </c>
      <c r="C2317" s="15" t="s">
        <v>4402</v>
      </c>
      <c r="D2317" s="15" t="s">
        <v>2679</v>
      </c>
      <c r="E2317" s="16" t="s">
        <v>8299</v>
      </c>
    </row>
    <row r="2318" spans="1:5" x14ac:dyDescent="0.3">
      <c r="A2318" s="11" t="s">
        <v>2327</v>
      </c>
      <c r="B2318" s="12" t="s">
        <v>8300</v>
      </c>
      <c r="C2318" s="12" t="s">
        <v>4402</v>
      </c>
      <c r="D2318" s="12" t="s">
        <v>4380</v>
      </c>
      <c r="E2318" s="13" t="s">
        <v>5831</v>
      </c>
    </row>
    <row r="2319" spans="1:5" x14ac:dyDescent="0.3">
      <c r="A2319" s="14" t="s">
        <v>2328</v>
      </c>
      <c r="B2319" s="15" t="s">
        <v>8301</v>
      </c>
      <c r="C2319" s="15" t="s">
        <v>4399</v>
      </c>
      <c r="D2319" s="15" t="s">
        <v>3943</v>
      </c>
      <c r="E2319" s="16" t="s">
        <v>8302</v>
      </c>
    </row>
    <row r="2320" spans="1:5" x14ac:dyDescent="0.3">
      <c r="A2320" s="11" t="s">
        <v>2329</v>
      </c>
      <c r="B2320" s="12" t="s">
        <v>8303</v>
      </c>
      <c r="C2320" s="12" t="s">
        <v>4402</v>
      </c>
      <c r="D2320" s="12" t="s">
        <v>4381</v>
      </c>
      <c r="E2320" s="13" t="s">
        <v>8304</v>
      </c>
    </row>
    <row r="2321" spans="1:5" x14ac:dyDescent="0.3">
      <c r="A2321" s="14" t="s">
        <v>2330</v>
      </c>
      <c r="B2321" s="15" t="s">
        <v>8305</v>
      </c>
      <c r="C2321" s="15" t="s">
        <v>4399</v>
      </c>
      <c r="D2321" s="15" t="s">
        <v>4382</v>
      </c>
      <c r="E2321" s="16" t="s">
        <v>8306</v>
      </c>
    </row>
    <row r="2322" spans="1:5" x14ac:dyDescent="0.3">
      <c r="A2322" s="11" t="s">
        <v>2331</v>
      </c>
      <c r="B2322" s="12" t="s">
        <v>8307</v>
      </c>
      <c r="C2322" s="12" t="s">
        <v>4402</v>
      </c>
      <c r="D2322" s="12" t="s">
        <v>4383</v>
      </c>
      <c r="E2322" s="13" t="s">
        <v>4585</v>
      </c>
    </row>
    <row r="2323" spans="1:5" x14ac:dyDescent="0.3">
      <c r="A2323" s="14" t="s">
        <v>2332</v>
      </c>
      <c r="B2323" s="15" t="s">
        <v>8308</v>
      </c>
      <c r="C2323" s="15" t="s">
        <v>4399</v>
      </c>
      <c r="D2323" s="15" t="s">
        <v>4384</v>
      </c>
      <c r="E2323" s="16" t="s">
        <v>8309</v>
      </c>
    </row>
    <row r="2324" spans="1:5" x14ac:dyDescent="0.3">
      <c r="A2324" s="11" t="s">
        <v>2333</v>
      </c>
      <c r="B2324" s="12" t="s">
        <v>8310</v>
      </c>
      <c r="C2324" s="12" t="s">
        <v>4402</v>
      </c>
      <c r="D2324" s="12" t="s">
        <v>4385</v>
      </c>
      <c r="E2324" s="13" t="s">
        <v>4701</v>
      </c>
    </row>
    <row r="2325" spans="1:5" x14ac:dyDescent="0.3">
      <c r="A2325" s="14" t="s">
        <v>2334</v>
      </c>
      <c r="B2325" s="15" t="s">
        <v>8311</v>
      </c>
      <c r="C2325" s="15" t="s">
        <v>4399</v>
      </c>
      <c r="D2325" s="15" t="s">
        <v>4386</v>
      </c>
      <c r="E2325" s="16" t="s">
        <v>8312</v>
      </c>
    </row>
    <row r="2326" spans="1:5" x14ac:dyDescent="0.3">
      <c r="A2326" s="11" t="s">
        <v>2335</v>
      </c>
      <c r="B2326" s="12" t="s">
        <v>8313</v>
      </c>
      <c r="C2326" s="12" t="s">
        <v>4402</v>
      </c>
      <c r="D2326" s="12" t="s">
        <v>3100</v>
      </c>
      <c r="E2326" s="13" t="s">
        <v>8314</v>
      </c>
    </row>
    <row r="2327" spans="1:5" x14ac:dyDescent="0.3">
      <c r="A2327" s="14" t="s">
        <v>2336</v>
      </c>
      <c r="B2327" s="15" t="s">
        <v>8315</v>
      </c>
      <c r="C2327" s="15" t="s">
        <v>4402</v>
      </c>
      <c r="D2327" s="15" t="s">
        <v>4387</v>
      </c>
      <c r="E2327" s="16" t="s">
        <v>8316</v>
      </c>
    </row>
    <row r="2328" spans="1:5" x14ac:dyDescent="0.3">
      <c r="A2328" s="11" t="s">
        <v>2337</v>
      </c>
      <c r="B2328" s="12" t="s">
        <v>8317</v>
      </c>
      <c r="C2328" s="12" t="s">
        <v>4399</v>
      </c>
      <c r="D2328" s="12" t="s">
        <v>2729</v>
      </c>
      <c r="E2328" s="13" t="s">
        <v>6323</v>
      </c>
    </row>
    <row r="2329" spans="1:5" x14ac:dyDescent="0.3">
      <c r="A2329" s="14" t="s">
        <v>2338</v>
      </c>
      <c r="B2329" s="15" t="s">
        <v>8318</v>
      </c>
      <c r="C2329" s="15" t="s">
        <v>4399</v>
      </c>
      <c r="D2329" s="15" t="s">
        <v>4388</v>
      </c>
      <c r="E2329" s="16" t="s">
        <v>4445</v>
      </c>
    </row>
    <row r="2330" spans="1:5" x14ac:dyDescent="0.3">
      <c r="A2330" s="11" t="s">
        <v>2339</v>
      </c>
      <c r="B2330" s="12" t="s">
        <v>8319</v>
      </c>
      <c r="C2330" s="12" t="s">
        <v>4399</v>
      </c>
      <c r="D2330" s="12" t="s">
        <v>4389</v>
      </c>
      <c r="E2330" s="13" t="s">
        <v>8320</v>
      </c>
    </row>
    <row r="2331" spans="1:5" x14ac:dyDescent="0.3">
      <c r="A2331" s="14" t="s">
        <v>2340</v>
      </c>
      <c r="B2331" s="15" t="s">
        <v>8321</v>
      </c>
      <c r="C2331" s="15" t="s">
        <v>4399</v>
      </c>
      <c r="D2331" s="15" t="s">
        <v>4390</v>
      </c>
      <c r="E2331" s="16" t="s">
        <v>8322</v>
      </c>
    </row>
    <row r="2332" spans="1:5" x14ac:dyDescent="0.3">
      <c r="A2332" s="11" t="s">
        <v>2341</v>
      </c>
      <c r="B2332" s="12" t="s">
        <v>8323</v>
      </c>
      <c r="C2332" s="12" t="s">
        <v>4402</v>
      </c>
      <c r="D2332" s="12" t="s">
        <v>4391</v>
      </c>
      <c r="E2332" s="13" t="s">
        <v>5173</v>
      </c>
    </row>
    <row r="2333" spans="1:5" x14ac:dyDescent="0.3">
      <c r="A2333" s="14" t="s">
        <v>2342</v>
      </c>
      <c r="B2333" s="15" t="s">
        <v>8324</v>
      </c>
      <c r="C2333" s="15" t="s">
        <v>4402</v>
      </c>
      <c r="D2333" s="15" t="s">
        <v>4392</v>
      </c>
      <c r="E2333" s="16" t="s">
        <v>8325</v>
      </c>
    </row>
    <row r="2334" spans="1:5" x14ac:dyDescent="0.3">
      <c r="A2334" s="11" t="s">
        <v>2343</v>
      </c>
      <c r="B2334" s="12" t="s">
        <v>8326</v>
      </c>
      <c r="C2334" s="12" t="s">
        <v>4399</v>
      </c>
      <c r="D2334" s="12" t="s">
        <v>4393</v>
      </c>
      <c r="E2334" s="13" t="s">
        <v>7355</v>
      </c>
    </row>
    <row r="2335" spans="1:5" x14ac:dyDescent="0.3">
      <c r="A2335" s="14" t="s">
        <v>2344</v>
      </c>
      <c r="B2335" s="15" t="s">
        <v>8327</v>
      </c>
      <c r="C2335" s="15" t="s">
        <v>4402</v>
      </c>
      <c r="D2335" s="15" t="s">
        <v>4394</v>
      </c>
      <c r="E2335" s="16" t="s">
        <v>8328</v>
      </c>
    </row>
    <row r="2336" spans="1:5" x14ac:dyDescent="0.3">
      <c r="A2336" s="3" t="s">
        <v>2345</v>
      </c>
      <c r="B2336" s="17" t="s">
        <v>8329</v>
      </c>
      <c r="C2336" s="17" t="s">
        <v>4402</v>
      </c>
      <c r="D2336" s="17" t="s">
        <v>4395</v>
      </c>
      <c r="E2336" s="18" t="s">
        <v>8330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B847-59F1-4102-93A0-2BD431795F97}">
  <dimension ref="A1:U2344"/>
  <sheetViews>
    <sheetView workbookViewId="0">
      <selection activeCell="U2325" sqref="U2325"/>
    </sheetView>
  </sheetViews>
  <sheetFormatPr defaultRowHeight="14.4" x14ac:dyDescent="0.3"/>
  <cols>
    <col min="1" max="1" width="13.5546875" bestFit="1" customWidth="1"/>
    <col min="2" max="2" width="6.88671875" bestFit="1" customWidth="1"/>
    <col min="4" max="4" width="7" bestFit="1" customWidth="1"/>
    <col min="5" max="5" width="16.77734375" style="2" bestFit="1" customWidth="1"/>
    <col min="6" max="6" width="6.44140625" style="4" bestFit="1" customWidth="1"/>
    <col min="7" max="7" width="10" bestFit="1" customWidth="1"/>
    <col min="8" max="8" width="10.44140625" style="6" bestFit="1" customWidth="1"/>
    <col min="9" max="9" width="13.21875" bestFit="1" customWidth="1"/>
    <col min="10" max="10" width="9.6640625" bestFit="1" customWidth="1"/>
    <col min="11" max="11" width="9.77734375" bestFit="1" customWidth="1"/>
    <col min="20" max="20" width="13.6640625" customWidth="1"/>
  </cols>
  <sheetData>
    <row r="1" spans="1:11" x14ac:dyDescent="0.3">
      <c r="A1" s="8" t="s">
        <v>0</v>
      </c>
      <c r="B1" s="9" t="s">
        <v>2346</v>
      </c>
      <c r="C1" s="9" t="s">
        <v>2347</v>
      </c>
      <c r="D1" s="9" t="s">
        <v>2348</v>
      </c>
      <c r="E1" s="28" t="s">
        <v>8333</v>
      </c>
      <c r="F1" s="20" t="s">
        <v>8334</v>
      </c>
      <c r="G1" s="9" t="s">
        <v>2349</v>
      </c>
      <c r="H1" s="21" t="s">
        <v>2350</v>
      </c>
      <c r="I1" s="9" t="s">
        <v>2351</v>
      </c>
      <c r="J1" s="9" t="s">
        <v>2352</v>
      </c>
      <c r="K1" s="9" t="s">
        <v>2353</v>
      </c>
    </row>
    <row r="2" spans="1:11" x14ac:dyDescent="0.3">
      <c r="A2" s="11" t="s">
        <v>8</v>
      </c>
      <c r="B2" s="12">
        <v>1968</v>
      </c>
      <c r="C2" s="12" t="s">
        <v>2365</v>
      </c>
      <c r="D2" s="12">
        <v>12</v>
      </c>
      <c r="E2" s="22">
        <v>25123</v>
      </c>
      <c r="F2" s="23">
        <f ca="1">DATEDIF(Hospitalization!$E2344,TODAY(),"Y")</f>
        <v>24</v>
      </c>
      <c r="G2" s="12">
        <v>0</v>
      </c>
      <c r="H2" s="24">
        <v>63770.43</v>
      </c>
      <c r="I2" s="12" t="s">
        <v>2359</v>
      </c>
      <c r="J2" s="12" t="s">
        <v>2356</v>
      </c>
      <c r="K2" s="12" t="s">
        <v>2357</v>
      </c>
    </row>
    <row r="3" spans="1:11" x14ac:dyDescent="0.3">
      <c r="A3" s="14" t="s">
        <v>20</v>
      </c>
      <c r="B3" s="15">
        <v>1977</v>
      </c>
      <c r="C3" s="15" t="s">
        <v>2360</v>
      </c>
      <c r="D3" s="15">
        <v>8</v>
      </c>
      <c r="E3" s="25">
        <v>28284</v>
      </c>
      <c r="F3" s="26">
        <f ca="1">DATEDIF(Hospitalization!$E2343,TODAY(),"Y")</f>
        <v>28</v>
      </c>
      <c r="G3" s="15">
        <v>0</v>
      </c>
      <c r="H3" s="27">
        <v>62592.87</v>
      </c>
      <c r="I3" s="15" t="s">
        <v>2355</v>
      </c>
      <c r="J3" s="15" t="s">
        <v>2356</v>
      </c>
      <c r="K3" s="15" t="s">
        <v>2357</v>
      </c>
    </row>
    <row r="4" spans="1:11" x14ac:dyDescent="0.3">
      <c r="A4" s="14" t="s">
        <v>110</v>
      </c>
      <c r="B4" s="12">
        <v>1970</v>
      </c>
      <c r="C4" s="12" t="s">
        <v>2361</v>
      </c>
      <c r="D4" s="12">
        <v>11</v>
      </c>
      <c r="E4" s="22">
        <v>25822</v>
      </c>
      <c r="F4" s="23">
        <f ca="1">DATEDIF(Hospitalization!$E2342,TODAY(),"Y")</f>
        <v>34</v>
      </c>
      <c r="G4" s="12">
        <v>3</v>
      </c>
      <c r="H4" s="24">
        <v>60021.4</v>
      </c>
      <c r="I4" s="12" t="s">
        <v>2359</v>
      </c>
      <c r="J4" s="12" t="s">
        <v>2359</v>
      </c>
      <c r="K4" s="12" t="s">
        <v>2362</v>
      </c>
    </row>
    <row r="5" spans="1:11" x14ac:dyDescent="0.3">
      <c r="A5" s="11" t="s">
        <v>1010</v>
      </c>
      <c r="B5" s="15">
        <v>1991</v>
      </c>
      <c r="C5" s="15" t="s">
        <v>2360</v>
      </c>
      <c r="D5" s="15">
        <v>6</v>
      </c>
      <c r="E5" s="25">
        <v>33395</v>
      </c>
      <c r="F5" s="26">
        <f ca="1">DATEDIF(Hospitalization!$E2341,TODAY(),"Y")</f>
        <v>33</v>
      </c>
      <c r="G5" s="15">
        <v>1</v>
      </c>
      <c r="H5" s="27">
        <v>58571.07</v>
      </c>
      <c r="I5" s="15" t="s">
        <v>2359</v>
      </c>
      <c r="J5" s="15" t="s">
        <v>2356</v>
      </c>
      <c r="K5" s="15" t="s">
        <v>2372</v>
      </c>
    </row>
    <row r="6" spans="1:11" x14ac:dyDescent="0.3">
      <c r="A6" s="14" t="s">
        <v>1011</v>
      </c>
      <c r="B6" s="12">
        <v>1989</v>
      </c>
      <c r="C6" s="12" t="s">
        <v>2360</v>
      </c>
      <c r="D6" s="12">
        <v>19</v>
      </c>
      <c r="E6" s="22">
        <v>32678</v>
      </c>
      <c r="F6" s="23">
        <f ca="1">DATEDIF(Hospitalization!$E2340,TODAY(),"Y")</f>
        <v>33</v>
      </c>
      <c r="G6" s="12">
        <v>0</v>
      </c>
      <c r="H6" s="24">
        <v>55135.4</v>
      </c>
      <c r="I6" s="12" t="s">
        <v>2359</v>
      </c>
      <c r="J6" s="12" t="s">
        <v>2355</v>
      </c>
      <c r="K6" s="12" t="s">
        <v>2362</v>
      </c>
    </row>
    <row r="7" spans="1:11" x14ac:dyDescent="0.3">
      <c r="A7" s="11" t="s">
        <v>1012</v>
      </c>
      <c r="B7" s="15">
        <v>1962</v>
      </c>
      <c r="C7" s="15" t="s">
        <v>2364</v>
      </c>
      <c r="D7" s="15">
        <v>4</v>
      </c>
      <c r="E7" s="25">
        <v>22862</v>
      </c>
      <c r="F7" s="26">
        <f ca="1">DATEDIF(Hospitalization!$E2339,TODAY(),"Y")</f>
        <v>34</v>
      </c>
      <c r="G7" s="15">
        <v>0</v>
      </c>
      <c r="H7" s="27">
        <v>52590.83</v>
      </c>
      <c r="I7" s="15" t="s">
        <v>2359</v>
      </c>
      <c r="J7" s="15" t="s">
        <v>2356</v>
      </c>
      <c r="K7" s="15" t="s">
        <v>2366</v>
      </c>
    </row>
    <row r="8" spans="1:11" x14ac:dyDescent="0.3">
      <c r="A8" s="14" t="s">
        <v>1013</v>
      </c>
      <c r="B8" s="12">
        <v>1994</v>
      </c>
      <c r="C8" s="12" t="s">
        <v>2365</v>
      </c>
      <c r="D8" s="12">
        <v>27</v>
      </c>
      <c r="E8" s="22">
        <v>34634</v>
      </c>
      <c r="F8" s="23">
        <f ca="1">DATEDIF(Hospitalization!$E2338,TODAY(),"Y")</f>
        <v>33</v>
      </c>
      <c r="G8" s="12">
        <v>1</v>
      </c>
      <c r="H8" s="24">
        <v>51194.559999999998</v>
      </c>
      <c r="I8" s="12" t="s">
        <v>2359</v>
      </c>
      <c r="J8" s="12" t="s">
        <v>2356</v>
      </c>
      <c r="K8" s="12" t="s">
        <v>2366</v>
      </c>
    </row>
    <row r="9" spans="1:11" x14ac:dyDescent="0.3">
      <c r="A9" s="11" t="s">
        <v>1014</v>
      </c>
      <c r="B9" s="15">
        <v>1958</v>
      </c>
      <c r="C9" s="15" t="s">
        <v>2360</v>
      </c>
      <c r="D9" s="15">
        <v>27</v>
      </c>
      <c r="E9" s="25">
        <v>21363</v>
      </c>
      <c r="F9" s="26">
        <f ca="1">DATEDIF(Hospitalization!$E2337,TODAY(),"Y")</f>
        <v>31</v>
      </c>
      <c r="G9" s="15">
        <v>2</v>
      </c>
      <c r="H9" s="27">
        <v>49577.66</v>
      </c>
      <c r="I9" s="15" t="s">
        <v>2355</v>
      </c>
      <c r="J9" s="15" t="s">
        <v>2355</v>
      </c>
      <c r="K9" s="15" t="s">
        <v>2357</v>
      </c>
    </row>
    <row r="10" spans="1:11" x14ac:dyDescent="0.3">
      <c r="A10" s="14" t="s">
        <v>1015</v>
      </c>
      <c r="B10" s="12">
        <v>1963</v>
      </c>
      <c r="C10" s="12" t="s">
        <v>2361</v>
      </c>
      <c r="D10" s="12">
        <v>4</v>
      </c>
      <c r="E10" s="22">
        <v>23258</v>
      </c>
      <c r="F10" s="23">
        <f ca="1">DATEDIF(Hospitalization!$E2336,TODAY(),"Y")</f>
        <v>23</v>
      </c>
      <c r="G10" s="12">
        <v>1</v>
      </c>
      <c r="H10" s="24">
        <v>48970.25</v>
      </c>
      <c r="I10" s="12" t="s">
        <v>2359</v>
      </c>
      <c r="J10" s="12" t="s">
        <v>2355</v>
      </c>
      <c r="K10" s="12" t="s">
        <v>2357</v>
      </c>
    </row>
    <row r="11" spans="1:11" x14ac:dyDescent="0.3">
      <c r="A11" s="11" t="s">
        <v>1016</v>
      </c>
      <c r="B11" s="15">
        <v>1978</v>
      </c>
      <c r="C11" s="15" t="s">
        <v>2363</v>
      </c>
      <c r="D11" s="15">
        <v>29</v>
      </c>
      <c r="E11" s="25">
        <v>28853</v>
      </c>
      <c r="F11" s="26">
        <f ca="1">DATEDIF(Hospitalization!$E2335,TODAY(),"Y")</f>
        <v>28</v>
      </c>
      <c r="G11" s="15">
        <v>0</v>
      </c>
      <c r="H11" s="27">
        <v>48885.14</v>
      </c>
      <c r="I11" s="15" t="s">
        <v>2359</v>
      </c>
      <c r="J11" s="15" t="s">
        <v>2355</v>
      </c>
      <c r="K11" s="15" t="s">
        <v>2357</v>
      </c>
    </row>
    <row r="12" spans="1:11" x14ac:dyDescent="0.3">
      <c r="A12" s="14" t="s">
        <v>1017</v>
      </c>
      <c r="B12" s="12">
        <v>1959</v>
      </c>
      <c r="C12" s="12" t="s">
        <v>2354</v>
      </c>
      <c r="D12" s="12">
        <v>22</v>
      </c>
      <c r="E12" s="22">
        <v>21753</v>
      </c>
      <c r="F12" s="23">
        <f ca="1">DATEDIF(Hospitalization!$E2334,TODAY(),"Y")</f>
        <v>25</v>
      </c>
      <c r="G12" s="12">
        <v>0</v>
      </c>
      <c r="H12" s="24">
        <v>48824.45</v>
      </c>
      <c r="I12" s="12" t="s">
        <v>2355</v>
      </c>
      <c r="J12" s="12" t="s">
        <v>2359</v>
      </c>
      <c r="K12" s="12" t="s">
        <v>2366</v>
      </c>
    </row>
    <row r="13" spans="1:11" x14ac:dyDescent="0.3">
      <c r="A13" s="11" t="s">
        <v>1018</v>
      </c>
      <c r="B13" s="15">
        <v>1965</v>
      </c>
      <c r="C13" s="15" t="s">
        <v>2365</v>
      </c>
      <c r="D13" s="15">
        <v>27</v>
      </c>
      <c r="E13" s="25">
        <v>24042</v>
      </c>
      <c r="F13" s="26">
        <f ca="1">DATEDIF(Hospitalization!$E2333,TODAY(),"Y")</f>
        <v>26</v>
      </c>
      <c r="G13" s="15">
        <v>1</v>
      </c>
      <c r="H13" s="27">
        <v>48675.519999999997</v>
      </c>
      <c r="I13" s="15" t="s">
        <v>2359</v>
      </c>
      <c r="J13" s="15" t="s">
        <v>2355</v>
      </c>
      <c r="K13" s="15" t="s">
        <v>2357</v>
      </c>
    </row>
    <row r="14" spans="1:11" x14ac:dyDescent="0.3">
      <c r="A14" s="14" t="s">
        <v>1019</v>
      </c>
      <c r="B14" s="12">
        <v>1962</v>
      </c>
      <c r="C14" s="12" t="s">
        <v>2365</v>
      </c>
      <c r="D14" s="12">
        <v>11</v>
      </c>
      <c r="E14" s="22">
        <v>22930</v>
      </c>
      <c r="F14" s="23">
        <f ca="1">DATEDIF(Hospitalization!$E2332,TODAY(),"Y")</f>
        <v>26</v>
      </c>
      <c r="G14" s="12">
        <v>0</v>
      </c>
      <c r="H14" s="24">
        <v>48673.56</v>
      </c>
      <c r="I14" s="12" t="s">
        <v>2359</v>
      </c>
      <c r="J14" s="12" t="s">
        <v>2355</v>
      </c>
      <c r="K14" s="12" t="s">
        <v>2357</v>
      </c>
    </row>
    <row r="15" spans="1:11" x14ac:dyDescent="0.3">
      <c r="A15" s="11" t="s">
        <v>111</v>
      </c>
      <c r="B15" s="15">
        <v>1968</v>
      </c>
      <c r="C15" s="15" t="s">
        <v>2363</v>
      </c>
      <c r="D15" s="15">
        <v>1</v>
      </c>
      <c r="E15" s="25">
        <v>25173</v>
      </c>
      <c r="F15" s="26">
        <f ca="1">DATEDIF(Hospitalization!$E2331,TODAY(),"Y")</f>
        <v>24</v>
      </c>
      <c r="G15" s="15">
        <v>3</v>
      </c>
      <c r="H15" s="27">
        <v>48549.18</v>
      </c>
      <c r="I15" s="15" t="s">
        <v>2359</v>
      </c>
      <c r="J15" s="15" t="s">
        <v>2356</v>
      </c>
      <c r="K15" s="15" t="s">
        <v>2369</v>
      </c>
    </row>
    <row r="16" spans="1:11" x14ac:dyDescent="0.3">
      <c r="A16" s="11" t="s">
        <v>1020</v>
      </c>
      <c r="B16" s="12">
        <v>1961</v>
      </c>
      <c r="C16" s="12" t="s">
        <v>2363</v>
      </c>
      <c r="D16" s="12">
        <v>21</v>
      </c>
      <c r="E16" s="22">
        <v>22636</v>
      </c>
      <c r="F16" s="23">
        <f ca="1">DATEDIF(Hospitalization!$E2330,TODAY(),"Y")</f>
        <v>33</v>
      </c>
      <c r="G16" s="12">
        <v>1</v>
      </c>
      <c r="H16" s="24">
        <v>48517.56</v>
      </c>
      <c r="I16" s="12" t="s">
        <v>2359</v>
      </c>
      <c r="J16" s="12" t="s">
        <v>2356</v>
      </c>
      <c r="K16" s="12" t="s">
        <v>2372</v>
      </c>
    </row>
    <row r="17" spans="1:11" x14ac:dyDescent="0.3">
      <c r="A17" s="14" t="s">
        <v>1021</v>
      </c>
      <c r="B17" s="15">
        <v>1962</v>
      </c>
      <c r="C17" s="15" t="s">
        <v>2364</v>
      </c>
      <c r="D17" s="15">
        <v>27</v>
      </c>
      <c r="E17" s="25">
        <v>22885</v>
      </c>
      <c r="F17" s="26">
        <f ca="1">DATEDIF(Hospitalization!$E2329,TODAY(),"Y")</f>
        <v>29</v>
      </c>
      <c r="G17" s="15">
        <v>0</v>
      </c>
      <c r="H17" s="27">
        <v>48173.36</v>
      </c>
      <c r="I17" s="15" t="s">
        <v>2359</v>
      </c>
      <c r="J17" s="15" t="s">
        <v>2356</v>
      </c>
      <c r="K17" s="15" t="s">
        <v>2366</v>
      </c>
    </row>
    <row r="18" spans="1:11" x14ac:dyDescent="0.3">
      <c r="A18" s="11" t="s">
        <v>1022</v>
      </c>
      <c r="B18" s="12">
        <v>1958</v>
      </c>
      <c r="C18" s="12" t="s">
        <v>2358</v>
      </c>
      <c r="D18" s="12">
        <v>16</v>
      </c>
      <c r="E18" s="22">
        <v>21505</v>
      </c>
      <c r="F18" s="23">
        <f ca="1">DATEDIF(Hospitalization!$E2328,TODAY(),"Y")</f>
        <v>33</v>
      </c>
      <c r="G18" s="12">
        <v>1</v>
      </c>
      <c r="H18" s="24">
        <v>47928.03</v>
      </c>
      <c r="I18" s="12" t="s">
        <v>2355</v>
      </c>
      <c r="J18" s="12" t="s">
        <v>2356</v>
      </c>
      <c r="K18" s="12" t="s">
        <v>2366</v>
      </c>
    </row>
    <row r="19" spans="1:11" x14ac:dyDescent="0.3">
      <c r="A19" s="14" t="s">
        <v>1023</v>
      </c>
      <c r="B19" s="15">
        <v>1963</v>
      </c>
      <c r="C19" s="15" t="s">
        <v>2364</v>
      </c>
      <c r="D19" s="15">
        <v>5</v>
      </c>
      <c r="E19" s="25">
        <v>23228</v>
      </c>
      <c r="F19" s="26">
        <f ca="1">DATEDIF(Hospitalization!$E2327,TODAY(),"Y")</f>
        <v>30</v>
      </c>
      <c r="G19" s="15">
        <v>1</v>
      </c>
      <c r="H19" s="27">
        <v>47896.79</v>
      </c>
      <c r="I19" s="15" t="s">
        <v>2359</v>
      </c>
      <c r="J19" s="15" t="s">
        <v>2356</v>
      </c>
      <c r="K19" s="15" t="s">
        <v>2372</v>
      </c>
    </row>
    <row r="20" spans="1:11" x14ac:dyDescent="0.3">
      <c r="A20" s="11" t="s">
        <v>1024</v>
      </c>
      <c r="B20" s="12">
        <v>1964</v>
      </c>
      <c r="C20" s="12" t="s">
        <v>2358</v>
      </c>
      <c r="D20" s="12">
        <v>7</v>
      </c>
      <c r="E20" s="22">
        <v>23688</v>
      </c>
      <c r="F20" s="23">
        <f ca="1">DATEDIF(Hospitalization!$E2326,TODAY(),"Y")</f>
        <v>30</v>
      </c>
      <c r="G20" s="12">
        <v>2</v>
      </c>
      <c r="H20" s="24">
        <v>47496.49</v>
      </c>
      <c r="I20" s="12" t="s">
        <v>2359</v>
      </c>
      <c r="J20" s="12" t="s">
        <v>2356</v>
      </c>
      <c r="K20" s="12" t="s">
        <v>2362</v>
      </c>
    </row>
    <row r="21" spans="1:11" x14ac:dyDescent="0.3">
      <c r="A21" s="14" t="s">
        <v>1025</v>
      </c>
      <c r="B21" s="15">
        <v>1971</v>
      </c>
      <c r="C21" s="15" t="s">
        <v>2361</v>
      </c>
      <c r="D21" s="15">
        <v>27</v>
      </c>
      <c r="E21" s="25">
        <v>26203</v>
      </c>
      <c r="F21" s="26">
        <f ca="1">DATEDIF(Hospitalization!$E2325,TODAY(),"Y")</f>
        <v>22</v>
      </c>
      <c r="G21" s="15">
        <v>2</v>
      </c>
      <c r="H21" s="27">
        <v>47462.89</v>
      </c>
      <c r="I21" s="15" t="s">
        <v>2359</v>
      </c>
      <c r="J21" s="15" t="s">
        <v>2355</v>
      </c>
      <c r="K21" s="15" t="s">
        <v>2357</v>
      </c>
    </row>
    <row r="22" spans="1:11" x14ac:dyDescent="0.3">
      <c r="A22" s="11" t="s">
        <v>1026</v>
      </c>
      <c r="B22" s="12">
        <v>1961</v>
      </c>
      <c r="C22" s="12" t="s">
        <v>2360</v>
      </c>
      <c r="D22" s="12">
        <v>13</v>
      </c>
      <c r="E22" s="22">
        <v>22445</v>
      </c>
      <c r="F22" s="23">
        <f ca="1">DATEDIF(Hospitalization!$E2324,TODAY(),"Y")</f>
        <v>25</v>
      </c>
      <c r="G22" s="12">
        <v>1</v>
      </c>
      <c r="H22" s="24">
        <v>47403.88</v>
      </c>
      <c r="I22" s="12" t="s">
        <v>2359</v>
      </c>
      <c r="J22" s="12" t="s">
        <v>2356</v>
      </c>
      <c r="K22" s="12" t="s">
        <v>2366</v>
      </c>
    </row>
    <row r="23" spans="1:11" x14ac:dyDescent="0.3">
      <c r="A23" s="14" t="s">
        <v>1027</v>
      </c>
      <c r="B23" s="15">
        <v>1959</v>
      </c>
      <c r="C23" s="15" t="s">
        <v>2365</v>
      </c>
      <c r="D23" s="15">
        <v>4</v>
      </c>
      <c r="E23" s="25">
        <v>21827</v>
      </c>
      <c r="F23" s="26">
        <f ca="1">DATEDIF(Hospitalization!$E2323,TODAY(),"Y")</f>
        <v>32</v>
      </c>
      <c r="G23" s="15">
        <v>2</v>
      </c>
      <c r="H23" s="27">
        <v>47305.31</v>
      </c>
      <c r="I23" s="15" t="s">
        <v>2355</v>
      </c>
      <c r="J23" s="15" t="s">
        <v>2359</v>
      </c>
      <c r="K23" s="15" t="s">
        <v>2366</v>
      </c>
    </row>
    <row r="24" spans="1:11" x14ac:dyDescent="0.3">
      <c r="A24" s="11" t="s">
        <v>1028</v>
      </c>
      <c r="B24" s="12">
        <v>1958</v>
      </c>
      <c r="C24" s="12" t="s">
        <v>2361</v>
      </c>
      <c r="D24" s="12">
        <v>3</v>
      </c>
      <c r="E24" s="22">
        <v>21431</v>
      </c>
      <c r="F24" s="23">
        <f ca="1">DATEDIF(Hospitalization!$E2322,TODAY(),"Y")</f>
        <v>31</v>
      </c>
      <c r="G24" s="12">
        <v>2</v>
      </c>
      <c r="H24" s="24">
        <v>47291.06</v>
      </c>
      <c r="I24" s="12" t="s">
        <v>2355</v>
      </c>
      <c r="J24" s="12" t="s">
        <v>2359</v>
      </c>
      <c r="K24" s="12" t="s">
        <v>2366</v>
      </c>
    </row>
    <row r="25" spans="1:11" x14ac:dyDescent="0.3">
      <c r="A25" s="14" t="s">
        <v>1029</v>
      </c>
      <c r="B25" s="15">
        <v>1970</v>
      </c>
      <c r="C25" s="15" t="s">
        <v>2363</v>
      </c>
      <c r="D25" s="15">
        <v>28</v>
      </c>
      <c r="E25" s="25">
        <v>25930</v>
      </c>
      <c r="F25" s="26">
        <f ca="1">DATEDIF(Hospitalization!$E2321,TODAY(),"Y")</f>
        <v>30</v>
      </c>
      <c r="G25" s="15">
        <v>2</v>
      </c>
      <c r="H25" s="27">
        <v>47269.85</v>
      </c>
      <c r="I25" s="15" t="s">
        <v>2359</v>
      </c>
      <c r="J25" s="15" t="s">
        <v>2355</v>
      </c>
      <c r="K25" s="15" t="s">
        <v>2357</v>
      </c>
    </row>
    <row r="26" spans="1:11" x14ac:dyDescent="0.3">
      <c r="A26" s="14" t="s">
        <v>112</v>
      </c>
      <c r="B26" s="12">
        <v>1959</v>
      </c>
      <c r="C26" s="12" t="s">
        <v>2354</v>
      </c>
      <c r="D26" s="12">
        <v>14</v>
      </c>
      <c r="E26" s="22">
        <v>21745</v>
      </c>
      <c r="F26" s="23">
        <f ca="1">DATEDIF(Hospitalization!$E2320,TODAY(),"Y")</f>
        <v>25</v>
      </c>
      <c r="G26" s="12">
        <v>0</v>
      </c>
      <c r="H26" s="24">
        <v>47055.53</v>
      </c>
      <c r="I26" s="12" t="s">
        <v>2355</v>
      </c>
      <c r="J26" s="12" t="s">
        <v>2359</v>
      </c>
      <c r="K26" s="12" t="s">
        <v>2357</v>
      </c>
    </row>
    <row r="27" spans="1:11" x14ac:dyDescent="0.3">
      <c r="A27" s="11" t="s">
        <v>1030</v>
      </c>
      <c r="B27" s="15">
        <v>1958</v>
      </c>
      <c r="C27" s="15" t="s">
        <v>2361</v>
      </c>
      <c r="D27" s="15">
        <v>15</v>
      </c>
      <c r="E27" s="25">
        <v>21443</v>
      </c>
      <c r="F27" s="26">
        <f ca="1">DATEDIF(Hospitalization!$E2319,TODAY(),"Y")</f>
        <v>31</v>
      </c>
      <c r="G27" s="15">
        <v>0</v>
      </c>
      <c r="H27" s="27">
        <v>46889.26</v>
      </c>
      <c r="I27" s="15" t="s">
        <v>2355</v>
      </c>
      <c r="J27" s="15" t="s">
        <v>2356</v>
      </c>
      <c r="K27" s="15" t="s">
        <v>2357</v>
      </c>
    </row>
    <row r="28" spans="1:11" x14ac:dyDescent="0.3">
      <c r="A28" s="14" t="s">
        <v>1031</v>
      </c>
      <c r="B28" s="12">
        <v>1960</v>
      </c>
      <c r="C28" s="12" t="s">
        <v>2358</v>
      </c>
      <c r="D28" s="12">
        <v>17</v>
      </c>
      <c r="E28" s="22">
        <v>22237</v>
      </c>
      <c r="F28" s="23">
        <f ca="1">DATEDIF(Hospitalization!$E2318,TODAY(),"Y")</f>
        <v>26</v>
      </c>
      <c r="G28" s="12">
        <v>3</v>
      </c>
      <c r="H28" s="24">
        <v>46718.16</v>
      </c>
      <c r="I28" s="12" t="s">
        <v>2359</v>
      </c>
      <c r="J28" s="12" t="s">
        <v>2359</v>
      </c>
      <c r="K28" s="12" t="s">
        <v>2362</v>
      </c>
    </row>
    <row r="29" spans="1:11" x14ac:dyDescent="0.3">
      <c r="A29" s="11" t="s">
        <v>1032</v>
      </c>
      <c r="B29" s="15">
        <v>1969</v>
      </c>
      <c r="C29" s="15" t="s">
        <v>2360</v>
      </c>
      <c r="D29" s="15">
        <v>23</v>
      </c>
      <c r="E29" s="25">
        <v>25377</v>
      </c>
      <c r="F29" s="26">
        <f ca="1">DATEDIF(Hospitalization!$E2317,TODAY(),"Y")</f>
        <v>27</v>
      </c>
      <c r="G29" s="15">
        <v>3</v>
      </c>
      <c r="H29" s="27">
        <v>46661.440000000002</v>
      </c>
      <c r="I29" s="15" t="s">
        <v>2359</v>
      </c>
      <c r="J29" s="15" t="s">
        <v>2356</v>
      </c>
      <c r="K29" s="15" t="s">
        <v>2362</v>
      </c>
    </row>
    <row r="30" spans="1:11" x14ac:dyDescent="0.3">
      <c r="A30" s="14" t="s">
        <v>1033</v>
      </c>
      <c r="B30" s="12">
        <v>1961</v>
      </c>
      <c r="C30" s="12" t="s">
        <v>2364</v>
      </c>
      <c r="D30" s="12">
        <v>8</v>
      </c>
      <c r="E30" s="22">
        <v>22501</v>
      </c>
      <c r="F30" s="23">
        <f ca="1">DATEDIF(Hospitalization!$E2316,TODAY(),"Y")</f>
        <v>31</v>
      </c>
      <c r="G30" s="12">
        <v>0</v>
      </c>
      <c r="H30" s="24">
        <v>46599.11</v>
      </c>
      <c r="I30" s="12" t="s">
        <v>2359</v>
      </c>
      <c r="J30" s="12" t="s">
        <v>2359</v>
      </c>
      <c r="K30" s="12" t="s">
        <v>2357</v>
      </c>
    </row>
    <row r="31" spans="1:11" x14ac:dyDescent="0.3">
      <c r="A31" s="11" t="s">
        <v>1034</v>
      </c>
      <c r="B31" s="15">
        <v>1971</v>
      </c>
      <c r="C31" s="15" t="s">
        <v>2363</v>
      </c>
      <c r="D31" s="15">
        <v>6</v>
      </c>
      <c r="E31" s="25">
        <v>26273</v>
      </c>
      <c r="F31" s="26">
        <f ca="1">DATEDIF(Hospitalization!$E2315,TODAY(),"Y")</f>
        <v>31</v>
      </c>
      <c r="G31" s="15">
        <v>3</v>
      </c>
      <c r="H31" s="27">
        <v>46255.11</v>
      </c>
      <c r="I31" s="15" t="s">
        <v>2359</v>
      </c>
      <c r="J31" s="15" t="s">
        <v>2356</v>
      </c>
      <c r="K31" s="15" t="s">
        <v>2372</v>
      </c>
    </row>
    <row r="32" spans="1:11" x14ac:dyDescent="0.3">
      <c r="A32" s="14" t="s">
        <v>1035</v>
      </c>
      <c r="B32" s="12">
        <v>1978</v>
      </c>
      <c r="C32" s="12" t="s">
        <v>2364</v>
      </c>
      <c r="D32" s="12">
        <v>17</v>
      </c>
      <c r="E32" s="22">
        <v>28719</v>
      </c>
      <c r="F32" s="23">
        <f ca="1">DATEDIF(Hospitalization!$E2314,TODAY(),"Y")</f>
        <v>24</v>
      </c>
      <c r="G32" s="12">
        <v>2</v>
      </c>
      <c r="H32" s="24">
        <v>46200.99</v>
      </c>
      <c r="I32" s="12" t="s">
        <v>2359</v>
      </c>
      <c r="J32" s="12" t="s">
        <v>2359</v>
      </c>
      <c r="K32" s="12" t="s">
        <v>2357</v>
      </c>
    </row>
    <row r="33" spans="1:11" x14ac:dyDescent="0.3">
      <c r="A33" s="11" t="s">
        <v>1036</v>
      </c>
      <c r="B33" s="15">
        <v>1976</v>
      </c>
      <c r="C33" s="15" t="s">
        <v>2363</v>
      </c>
      <c r="D33" s="15">
        <v>2</v>
      </c>
      <c r="E33" s="25">
        <v>28096</v>
      </c>
      <c r="F33" s="26">
        <f ca="1">DATEDIF(Hospitalization!$E2313,TODAY(),"Y")</f>
        <v>24</v>
      </c>
      <c r="G33" s="15">
        <v>3</v>
      </c>
      <c r="H33" s="27">
        <v>46151.12</v>
      </c>
      <c r="I33" s="15" t="s">
        <v>2359</v>
      </c>
      <c r="J33" s="15" t="s">
        <v>2356</v>
      </c>
      <c r="K33" s="15" t="s">
        <v>2357</v>
      </c>
    </row>
    <row r="34" spans="1:11" x14ac:dyDescent="0.3">
      <c r="A34" s="14" t="s">
        <v>1037</v>
      </c>
      <c r="B34" s="12">
        <v>1962</v>
      </c>
      <c r="C34" s="12" t="s">
        <v>2363</v>
      </c>
      <c r="D34" s="12">
        <v>4</v>
      </c>
      <c r="E34" s="22">
        <v>22984</v>
      </c>
      <c r="F34" s="23">
        <f ca="1">DATEDIF(Hospitalization!$E2312,TODAY(),"Y")</f>
        <v>31</v>
      </c>
      <c r="G34" s="12">
        <v>3</v>
      </c>
      <c r="H34" s="24">
        <v>46130.53</v>
      </c>
      <c r="I34" s="12" t="s">
        <v>2359</v>
      </c>
      <c r="J34" s="12" t="s">
        <v>2359</v>
      </c>
      <c r="K34" s="12" t="s">
        <v>2362</v>
      </c>
    </row>
    <row r="35" spans="1:11" x14ac:dyDescent="0.3">
      <c r="A35" s="11" t="s">
        <v>1038</v>
      </c>
      <c r="B35" s="15">
        <v>1985</v>
      </c>
      <c r="C35" s="15" t="s">
        <v>2361</v>
      </c>
      <c r="D35" s="15">
        <v>30</v>
      </c>
      <c r="E35" s="25">
        <v>31320</v>
      </c>
      <c r="F35" s="26">
        <f ca="1">DATEDIF(Hospitalization!$E2311,TODAY(),"Y")</f>
        <v>33</v>
      </c>
      <c r="G35" s="15">
        <v>2</v>
      </c>
      <c r="H35" s="27">
        <v>46113.51</v>
      </c>
      <c r="I35" s="15" t="s">
        <v>2355</v>
      </c>
      <c r="J35" s="15" t="s">
        <v>2356</v>
      </c>
      <c r="K35" s="15" t="s">
        <v>2366</v>
      </c>
    </row>
    <row r="36" spans="1:11" x14ac:dyDescent="0.3">
      <c r="A36" s="14" t="s">
        <v>1039</v>
      </c>
      <c r="B36" s="12">
        <v>1979</v>
      </c>
      <c r="C36" s="12" t="s">
        <v>2364</v>
      </c>
      <c r="D36" s="12">
        <v>12</v>
      </c>
      <c r="E36" s="22">
        <v>29079</v>
      </c>
      <c r="F36" s="23">
        <f ca="1">DATEDIF(Hospitalization!$E2310,TODAY(),"Y")</f>
        <v>22</v>
      </c>
      <c r="G36" s="12">
        <v>0</v>
      </c>
      <c r="H36" s="24">
        <v>45863.21</v>
      </c>
      <c r="I36" s="12" t="s">
        <v>2355</v>
      </c>
      <c r="J36" s="12" t="s">
        <v>2359</v>
      </c>
      <c r="K36" s="12" t="s">
        <v>2357</v>
      </c>
    </row>
    <row r="37" spans="1:11" x14ac:dyDescent="0.3">
      <c r="A37" s="11" t="s">
        <v>113</v>
      </c>
      <c r="B37" s="15">
        <v>1960</v>
      </c>
      <c r="C37" s="15" t="s">
        <v>2363</v>
      </c>
      <c r="D37" s="15">
        <v>21</v>
      </c>
      <c r="E37" s="25">
        <v>22271</v>
      </c>
      <c r="F37" s="26">
        <f ca="1">DATEDIF(Hospitalization!$E2309,TODAY(),"Y")</f>
        <v>29</v>
      </c>
      <c r="G37" s="15">
        <v>0</v>
      </c>
      <c r="H37" s="27">
        <v>45710.21</v>
      </c>
      <c r="I37" s="15" t="s">
        <v>2355</v>
      </c>
      <c r="J37" s="15" t="s">
        <v>2355</v>
      </c>
      <c r="K37" s="15" t="s">
        <v>2369</v>
      </c>
    </row>
    <row r="38" spans="1:11" x14ac:dyDescent="0.3">
      <c r="A38" s="11" t="s">
        <v>1040</v>
      </c>
      <c r="B38" s="12">
        <v>1974</v>
      </c>
      <c r="C38" s="12" t="s">
        <v>2364</v>
      </c>
      <c r="D38" s="12">
        <v>9</v>
      </c>
      <c r="E38" s="22">
        <v>27250</v>
      </c>
      <c r="F38" s="23">
        <f ca="1">DATEDIF(Hospitalization!$E2308,TODAY(),"Y")</f>
        <v>27</v>
      </c>
      <c r="G38" s="12">
        <v>2</v>
      </c>
      <c r="H38" s="24">
        <v>45702.02</v>
      </c>
      <c r="I38" s="12" t="s">
        <v>2355</v>
      </c>
      <c r="J38" s="12" t="s">
        <v>2355</v>
      </c>
      <c r="K38" s="12" t="s">
        <v>2362</v>
      </c>
    </row>
    <row r="39" spans="1:11" x14ac:dyDescent="0.3">
      <c r="A39" s="14" t="s">
        <v>1041</v>
      </c>
      <c r="B39" s="15">
        <v>1962</v>
      </c>
      <c r="C39" s="15" t="s">
        <v>2363</v>
      </c>
      <c r="D39" s="15">
        <v>17</v>
      </c>
      <c r="E39" s="25">
        <v>22997</v>
      </c>
      <c r="F39" s="26">
        <f ca="1">DATEDIF(Hospitalization!$E2307,TODAY(),"Y")</f>
        <v>24</v>
      </c>
      <c r="G39" s="15">
        <v>0</v>
      </c>
      <c r="H39" s="27">
        <v>45008.959999999999</v>
      </c>
      <c r="I39" s="15" t="s">
        <v>2355</v>
      </c>
      <c r="J39" s="15" t="s">
        <v>2355</v>
      </c>
      <c r="K39" s="15" t="s">
        <v>2357</v>
      </c>
    </row>
    <row r="40" spans="1:11" x14ac:dyDescent="0.3">
      <c r="A40" s="11" t="s">
        <v>1042</v>
      </c>
      <c r="B40" s="12">
        <v>1971</v>
      </c>
      <c r="C40" s="12" t="s">
        <v>2364</v>
      </c>
      <c r="D40" s="12">
        <v>13</v>
      </c>
      <c r="E40" s="22">
        <v>26158</v>
      </c>
      <c r="F40" s="23">
        <f ca="1">DATEDIF(Hospitalization!$E2306,TODAY(),"Y")</f>
        <v>21</v>
      </c>
      <c r="G40" s="12">
        <v>2</v>
      </c>
      <c r="H40" s="24">
        <v>44641.2</v>
      </c>
      <c r="I40" s="12" t="s">
        <v>2355</v>
      </c>
      <c r="J40" s="12" t="s">
        <v>2356</v>
      </c>
      <c r="K40" s="12" t="s">
        <v>2372</v>
      </c>
    </row>
    <row r="41" spans="1:11" x14ac:dyDescent="0.3">
      <c r="A41" s="14" t="s">
        <v>1043</v>
      </c>
      <c r="B41" s="15">
        <v>1993</v>
      </c>
      <c r="C41" s="15" t="s">
        <v>2365</v>
      </c>
      <c r="D41" s="15">
        <v>11</v>
      </c>
      <c r="E41" s="25">
        <v>34253</v>
      </c>
      <c r="F41" s="26">
        <f ca="1">DATEDIF(Hospitalization!$E2305,TODAY(),"Y")</f>
        <v>22</v>
      </c>
      <c r="G41" s="15">
        <v>2</v>
      </c>
      <c r="H41" s="27">
        <v>44585.46</v>
      </c>
      <c r="I41" s="15" t="s">
        <v>2355</v>
      </c>
      <c r="J41" s="15" t="s">
        <v>2355</v>
      </c>
      <c r="K41" s="15" t="s">
        <v>2366</v>
      </c>
    </row>
    <row r="42" spans="1:11" x14ac:dyDescent="0.3">
      <c r="A42" s="11" t="s">
        <v>1044</v>
      </c>
      <c r="B42" s="12">
        <v>2000</v>
      </c>
      <c r="C42" s="12" t="s">
        <v>2364</v>
      </c>
      <c r="D42" s="12">
        <v>2</v>
      </c>
      <c r="E42" s="22">
        <v>36740</v>
      </c>
      <c r="F42" s="23">
        <f ca="1">DATEDIF(Hospitalization!$E2304,TODAY(),"Y")</f>
        <v>24</v>
      </c>
      <c r="G42" s="12">
        <v>1</v>
      </c>
      <c r="H42" s="24">
        <v>44501.4</v>
      </c>
      <c r="I42" s="12" t="s">
        <v>2355</v>
      </c>
      <c r="J42" s="12" t="s">
        <v>2356</v>
      </c>
      <c r="K42" s="12" t="s">
        <v>2357</v>
      </c>
    </row>
    <row r="43" spans="1:11" x14ac:dyDescent="0.3">
      <c r="A43" s="14" t="s">
        <v>1045</v>
      </c>
      <c r="B43" s="15">
        <v>1967</v>
      </c>
      <c r="C43" s="15" t="s">
        <v>2361</v>
      </c>
      <c r="D43" s="15">
        <v>14</v>
      </c>
      <c r="E43" s="25">
        <v>24729</v>
      </c>
      <c r="F43" s="26">
        <f ca="1">DATEDIF(Hospitalization!$E2303,TODAY(),"Y")</f>
        <v>22</v>
      </c>
      <c r="G43" s="15">
        <v>0</v>
      </c>
      <c r="H43" s="27">
        <v>44423.8</v>
      </c>
      <c r="I43" s="15" t="s">
        <v>2355</v>
      </c>
      <c r="J43" s="15" t="s">
        <v>2356</v>
      </c>
      <c r="K43" s="15" t="s">
        <v>2357</v>
      </c>
    </row>
    <row r="44" spans="1:11" x14ac:dyDescent="0.3">
      <c r="A44" s="11" t="s">
        <v>1046</v>
      </c>
      <c r="B44" s="12">
        <v>1971</v>
      </c>
      <c r="C44" s="12" t="s">
        <v>2365</v>
      </c>
      <c r="D44" s="12">
        <v>29</v>
      </c>
      <c r="E44" s="22">
        <v>26235</v>
      </c>
      <c r="F44" s="23">
        <f ca="1">DATEDIF(Hospitalization!$E2302,TODAY(),"Y")</f>
        <v>22</v>
      </c>
      <c r="G44" s="12">
        <v>0</v>
      </c>
      <c r="H44" s="24">
        <v>44400.41</v>
      </c>
      <c r="I44" s="12" t="s">
        <v>2355</v>
      </c>
      <c r="J44" s="12" t="s">
        <v>2355</v>
      </c>
      <c r="K44" s="12" t="s">
        <v>2357</v>
      </c>
    </row>
    <row r="45" spans="1:11" x14ac:dyDescent="0.3">
      <c r="A45" s="14" t="s">
        <v>1047</v>
      </c>
      <c r="B45" s="15">
        <v>1968</v>
      </c>
      <c r="C45" s="15" t="s">
        <v>2358</v>
      </c>
      <c r="D45" s="15">
        <v>24</v>
      </c>
      <c r="E45" s="25">
        <v>25166</v>
      </c>
      <c r="F45" s="26">
        <f ca="1">DATEDIF(Hospitalization!$E2301,TODAY(),"Y")</f>
        <v>21</v>
      </c>
      <c r="G45" s="15">
        <v>2</v>
      </c>
      <c r="H45" s="27">
        <v>44260.75</v>
      </c>
      <c r="I45" s="15" t="s">
        <v>2355</v>
      </c>
      <c r="J45" s="15" t="s">
        <v>2359</v>
      </c>
      <c r="K45" s="15" t="s">
        <v>2357</v>
      </c>
    </row>
    <row r="46" spans="1:11" x14ac:dyDescent="0.3">
      <c r="A46" s="11" t="s">
        <v>1048</v>
      </c>
      <c r="B46" s="12">
        <v>1975</v>
      </c>
      <c r="C46" s="12" t="s">
        <v>2360</v>
      </c>
      <c r="D46" s="12">
        <v>1</v>
      </c>
      <c r="E46" s="22">
        <v>27546</v>
      </c>
      <c r="F46" s="23">
        <f ca="1">DATEDIF(Hospitalization!$E2300,TODAY(),"Y")</f>
        <v>24</v>
      </c>
      <c r="G46" s="12">
        <v>2</v>
      </c>
      <c r="H46" s="24">
        <v>44202.65</v>
      </c>
      <c r="I46" s="12" t="s">
        <v>2355</v>
      </c>
      <c r="J46" s="12" t="s">
        <v>2355</v>
      </c>
      <c r="K46" s="12" t="s">
        <v>2357</v>
      </c>
    </row>
    <row r="47" spans="1:11" x14ac:dyDescent="0.3">
      <c r="A47" s="14" t="s">
        <v>1049</v>
      </c>
      <c r="B47" s="15">
        <v>1988</v>
      </c>
      <c r="C47" s="15" t="s">
        <v>2354</v>
      </c>
      <c r="D47" s="15">
        <v>16</v>
      </c>
      <c r="E47" s="25">
        <v>32340</v>
      </c>
      <c r="F47" s="26">
        <f ca="1">DATEDIF(Hospitalization!$E2299,TODAY(),"Y")</f>
        <v>21</v>
      </c>
      <c r="G47" s="15">
        <v>1</v>
      </c>
      <c r="H47" s="27">
        <v>43943.88</v>
      </c>
      <c r="I47" s="15" t="s">
        <v>2355</v>
      </c>
      <c r="J47" s="15" t="s">
        <v>2359</v>
      </c>
      <c r="K47" s="15" t="s">
        <v>2362</v>
      </c>
    </row>
    <row r="48" spans="1:11" x14ac:dyDescent="0.3">
      <c r="A48" s="14" t="s">
        <v>114</v>
      </c>
      <c r="B48" s="12">
        <v>1966</v>
      </c>
      <c r="C48" s="12" t="s">
        <v>2365</v>
      </c>
      <c r="D48" s="12">
        <v>5</v>
      </c>
      <c r="E48" s="22">
        <v>24385</v>
      </c>
      <c r="F48" s="23">
        <f ca="1">DATEDIF(Hospitalization!$E2298,TODAY(),"Y")</f>
        <v>22</v>
      </c>
      <c r="G48" s="12">
        <v>0</v>
      </c>
      <c r="H48" s="24">
        <v>43921.18</v>
      </c>
      <c r="I48" s="12" t="s">
        <v>2355</v>
      </c>
      <c r="J48" s="12" t="s">
        <v>2355</v>
      </c>
      <c r="K48" s="12" t="s">
        <v>2362</v>
      </c>
    </row>
    <row r="49" spans="1:11" x14ac:dyDescent="0.3">
      <c r="A49" s="11" t="s">
        <v>1050</v>
      </c>
      <c r="B49" s="15">
        <v>1980</v>
      </c>
      <c r="C49" s="15" t="s">
        <v>2358</v>
      </c>
      <c r="D49" s="15">
        <v>10</v>
      </c>
      <c r="E49" s="25">
        <v>29535</v>
      </c>
      <c r="F49" s="26">
        <f ca="1">DATEDIF(Hospitalization!$E2297,TODAY(),"Y")</f>
        <v>21</v>
      </c>
      <c r="G49" s="15">
        <v>2</v>
      </c>
      <c r="H49" s="27">
        <v>43896.38</v>
      </c>
      <c r="I49" s="15" t="s">
        <v>2355</v>
      </c>
      <c r="J49" s="15" t="s">
        <v>2359</v>
      </c>
      <c r="K49" s="15" t="s">
        <v>2357</v>
      </c>
    </row>
    <row r="50" spans="1:11" x14ac:dyDescent="0.3">
      <c r="A50" s="14" t="s">
        <v>1051</v>
      </c>
      <c r="B50" s="12">
        <v>1966</v>
      </c>
      <c r="C50" s="12" t="s">
        <v>2354</v>
      </c>
      <c r="D50" s="12">
        <v>2</v>
      </c>
      <c r="E50" s="22">
        <v>24290</v>
      </c>
      <c r="F50" s="23">
        <f ca="1">DATEDIF(Hospitalization!$E2296,TODAY(),"Y")</f>
        <v>24</v>
      </c>
      <c r="G50" s="12">
        <v>0</v>
      </c>
      <c r="H50" s="24">
        <v>43817.45</v>
      </c>
      <c r="I50" s="12" t="s">
        <v>2355</v>
      </c>
      <c r="J50" s="12" t="s">
        <v>2356</v>
      </c>
      <c r="K50" s="12" t="s">
        <v>2362</v>
      </c>
    </row>
    <row r="51" spans="1:11" x14ac:dyDescent="0.3">
      <c r="A51" s="11" t="s">
        <v>1052</v>
      </c>
      <c r="B51" s="15">
        <v>1966</v>
      </c>
      <c r="C51" s="15" t="s">
        <v>2365</v>
      </c>
      <c r="D51" s="15">
        <v>25</v>
      </c>
      <c r="E51" s="25">
        <v>24405</v>
      </c>
      <c r="F51" s="26">
        <f ca="1">DATEDIF(Hospitalization!$E2295,TODAY(),"Y")</f>
        <v>22</v>
      </c>
      <c r="G51" s="15">
        <v>2</v>
      </c>
      <c r="H51" s="27">
        <v>43813.87</v>
      </c>
      <c r="I51" s="15" t="s">
        <v>2355</v>
      </c>
      <c r="J51" s="15" t="s">
        <v>2355</v>
      </c>
      <c r="K51" s="15" t="s">
        <v>2357</v>
      </c>
    </row>
    <row r="52" spans="1:11" x14ac:dyDescent="0.3">
      <c r="A52" s="14" t="s">
        <v>1053</v>
      </c>
      <c r="B52" s="12">
        <v>1986</v>
      </c>
      <c r="C52" s="12" t="s">
        <v>2363</v>
      </c>
      <c r="D52" s="12">
        <v>29</v>
      </c>
      <c r="E52" s="22">
        <v>31775</v>
      </c>
      <c r="F52" s="23">
        <f ca="1">DATEDIF(Hospitalization!$E2294,TODAY(),"Y")</f>
        <v>24</v>
      </c>
      <c r="G52" s="12">
        <v>3</v>
      </c>
      <c r="H52" s="24">
        <v>43753.34</v>
      </c>
      <c r="I52" s="12" t="s">
        <v>2355</v>
      </c>
      <c r="J52" s="12" t="s">
        <v>2359</v>
      </c>
      <c r="K52" s="12" t="s">
        <v>2367</v>
      </c>
    </row>
    <row r="53" spans="1:11" x14ac:dyDescent="0.3">
      <c r="A53" s="11" t="s">
        <v>1054</v>
      </c>
      <c r="B53" s="15">
        <v>1965</v>
      </c>
      <c r="C53" s="15" t="s">
        <v>2364</v>
      </c>
      <c r="D53" s="15">
        <v>22</v>
      </c>
      <c r="E53" s="25">
        <v>23976</v>
      </c>
      <c r="F53" s="26">
        <f ca="1">DATEDIF(Hospitalization!$E2293,TODAY(),"Y")</f>
        <v>22</v>
      </c>
      <c r="G53" s="15">
        <v>0</v>
      </c>
      <c r="H53" s="27">
        <v>43578.94</v>
      </c>
      <c r="I53" s="15" t="s">
        <v>2355</v>
      </c>
      <c r="J53" s="15" t="s">
        <v>2355</v>
      </c>
      <c r="K53" s="15" t="s">
        <v>2362</v>
      </c>
    </row>
    <row r="54" spans="1:11" x14ac:dyDescent="0.3">
      <c r="A54" s="14" t="s">
        <v>1055</v>
      </c>
      <c r="B54" s="12">
        <v>1969</v>
      </c>
      <c r="C54" s="12" t="s">
        <v>2363</v>
      </c>
      <c r="D54" s="12">
        <v>3</v>
      </c>
      <c r="E54" s="22">
        <v>25540</v>
      </c>
      <c r="F54" s="23">
        <f ca="1">DATEDIF(Hospitalization!$E2292,TODAY(),"Y")</f>
        <v>23</v>
      </c>
      <c r="G54" s="12">
        <v>0</v>
      </c>
      <c r="H54" s="24">
        <v>43254.42</v>
      </c>
      <c r="I54" s="12" t="s">
        <v>2355</v>
      </c>
      <c r="J54" s="12" t="s">
        <v>2355</v>
      </c>
      <c r="K54" s="12" t="s">
        <v>2369</v>
      </c>
    </row>
    <row r="55" spans="1:11" x14ac:dyDescent="0.3">
      <c r="A55" s="11" t="s">
        <v>1056</v>
      </c>
      <c r="B55" s="15">
        <v>1965</v>
      </c>
      <c r="C55" s="15" t="s">
        <v>2358</v>
      </c>
      <c r="D55" s="15">
        <v>29</v>
      </c>
      <c r="E55" s="25">
        <v>24075</v>
      </c>
      <c r="F55" s="26">
        <f ca="1">DATEDIF(Hospitalization!$E2291,TODAY(),"Y")</f>
        <v>22</v>
      </c>
      <c r="G55" s="15">
        <v>0</v>
      </c>
      <c r="H55" s="27">
        <v>43073.760000000002</v>
      </c>
      <c r="I55" s="15" t="s">
        <v>2355</v>
      </c>
      <c r="J55" s="15" t="s">
        <v>2355</v>
      </c>
      <c r="K55" s="15" t="s">
        <v>2366</v>
      </c>
    </row>
    <row r="56" spans="1:11" x14ac:dyDescent="0.3">
      <c r="A56" s="14" t="s">
        <v>1057</v>
      </c>
      <c r="B56" s="12">
        <v>1978</v>
      </c>
      <c r="C56" s="12" t="s">
        <v>2358</v>
      </c>
      <c r="D56" s="12">
        <v>4</v>
      </c>
      <c r="E56" s="22">
        <v>28798</v>
      </c>
      <c r="F56" s="23">
        <f ca="1">DATEDIF(Hospitalization!$E2290,TODAY(),"Y")</f>
        <v>32</v>
      </c>
      <c r="G56" s="12">
        <v>0</v>
      </c>
      <c r="H56" s="24">
        <v>42983.46</v>
      </c>
      <c r="I56" s="12" t="s">
        <v>2359</v>
      </c>
      <c r="J56" s="12" t="s">
        <v>2355</v>
      </c>
      <c r="K56" s="12" t="s">
        <v>2362</v>
      </c>
    </row>
    <row r="57" spans="1:11" x14ac:dyDescent="0.3">
      <c r="A57" s="11" t="s">
        <v>1058</v>
      </c>
      <c r="B57" s="15">
        <v>1975</v>
      </c>
      <c r="C57" s="15" t="s">
        <v>2365</v>
      </c>
      <c r="D57" s="15">
        <v>23</v>
      </c>
      <c r="E57" s="25">
        <v>27690</v>
      </c>
      <c r="F57" s="26">
        <f ca="1">DATEDIF(Hospitalization!$E2289,TODAY(),"Y")</f>
        <v>21</v>
      </c>
      <c r="G57" s="15">
        <v>1</v>
      </c>
      <c r="H57" s="27">
        <v>42969.85</v>
      </c>
      <c r="I57" s="15" t="s">
        <v>2359</v>
      </c>
      <c r="J57" s="15" t="s">
        <v>2356</v>
      </c>
      <c r="K57" s="15" t="s">
        <v>2357</v>
      </c>
    </row>
    <row r="58" spans="1:11" x14ac:dyDescent="0.3">
      <c r="A58" s="14" t="s">
        <v>1059</v>
      </c>
      <c r="B58" s="12">
        <v>1972</v>
      </c>
      <c r="C58" s="12" t="s">
        <v>2361</v>
      </c>
      <c r="D58" s="12">
        <v>10</v>
      </c>
      <c r="E58" s="22">
        <v>26552</v>
      </c>
      <c r="F58" s="23">
        <f ca="1">DATEDIF(Hospitalization!$E2288,TODAY(),"Y")</f>
        <v>24</v>
      </c>
      <c r="G58" s="12">
        <v>2</v>
      </c>
      <c r="H58" s="24">
        <v>42856.84</v>
      </c>
      <c r="I58" s="12" t="s">
        <v>2359</v>
      </c>
      <c r="J58" s="12" t="s">
        <v>2359</v>
      </c>
      <c r="K58" s="12" t="s">
        <v>2366</v>
      </c>
    </row>
    <row r="59" spans="1:11" x14ac:dyDescent="0.3">
      <c r="A59" s="11" t="s">
        <v>115</v>
      </c>
      <c r="B59" s="15">
        <v>1965</v>
      </c>
      <c r="C59" s="15" t="s">
        <v>2365</v>
      </c>
      <c r="D59" s="15">
        <v>29</v>
      </c>
      <c r="E59" s="25">
        <v>24044</v>
      </c>
      <c r="F59" s="26">
        <f ca="1">DATEDIF(Hospitalization!$E2287,TODAY(),"Y")</f>
        <v>24</v>
      </c>
      <c r="G59" s="15">
        <v>0</v>
      </c>
      <c r="H59" s="27">
        <v>42764.12</v>
      </c>
      <c r="I59" s="15" t="s">
        <v>2359</v>
      </c>
      <c r="J59" s="15" t="s">
        <v>2355</v>
      </c>
      <c r="K59" s="15" t="s">
        <v>2366</v>
      </c>
    </row>
    <row r="60" spans="1:11" x14ac:dyDescent="0.3">
      <c r="A60" s="11" t="s">
        <v>1060</v>
      </c>
      <c r="B60" s="12">
        <v>1977</v>
      </c>
      <c r="C60" s="12" t="s">
        <v>2365</v>
      </c>
      <c r="D60" s="12">
        <v>21</v>
      </c>
      <c r="E60" s="22">
        <v>28419</v>
      </c>
      <c r="F60" s="23">
        <f ca="1">DATEDIF(Hospitalization!$E2286,TODAY(),"Y")</f>
        <v>30</v>
      </c>
      <c r="G60" s="12">
        <v>2</v>
      </c>
      <c r="H60" s="24">
        <v>42760.5</v>
      </c>
      <c r="I60" s="12" t="s">
        <v>2359</v>
      </c>
      <c r="J60" s="12" t="s">
        <v>2355</v>
      </c>
      <c r="K60" s="12" t="s">
        <v>2362</v>
      </c>
    </row>
    <row r="61" spans="1:11" x14ac:dyDescent="0.3">
      <c r="A61" s="14" t="s">
        <v>1061</v>
      </c>
      <c r="B61" s="15">
        <v>1971</v>
      </c>
      <c r="C61" s="15" t="s">
        <v>2358</v>
      </c>
      <c r="D61" s="15">
        <v>3</v>
      </c>
      <c r="E61" s="25">
        <v>26240</v>
      </c>
      <c r="F61" s="26">
        <f ca="1">DATEDIF(Hospitalization!$E2285,TODAY(),"Y")</f>
        <v>29</v>
      </c>
      <c r="G61" s="15">
        <v>0</v>
      </c>
      <c r="H61" s="27">
        <v>42644.2</v>
      </c>
      <c r="I61" s="15" t="s">
        <v>2359</v>
      </c>
      <c r="J61" s="15" t="s">
        <v>2356</v>
      </c>
      <c r="K61" s="15" t="s">
        <v>2366</v>
      </c>
    </row>
    <row r="62" spans="1:11" x14ac:dyDescent="0.3">
      <c r="A62" s="11" t="s">
        <v>1062</v>
      </c>
      <c r="B62" s="12">
        <v>1979</v>
      </c>
      <c r="C62" s="12" t="s">
        <v>2363</v>
      </c>
      <c r="D62" s="12">
        <v>27</v>
      </c>
      <c r="E62" s="22">
        <v>29216</v>
      </c>
      <c r="F62" s="23">
        <f ca="1">DATEDIF(Hospitalization!$E2284,TODAY(),"Y")</f>
        <v>24</v>
      </c>
      <c r="G62" s="12">
        <v>2</v>
      </c>
      <c r="H62" s="24">
        <v>42560.43</v>
      </c>
      <c r="I62" s="12" t="s">
        <v>2359</v>
      </c>
      <c r="J62" s="12" t="s">
        <v>2356</v>
      </c>
      <c r="K62" s="12" t="s">
        <v>2357</v>
      </c>
    </row>
    <row r="63" spans="1:11" x14ac:dyDescent="0.3">
      <c r="A63" s="14" t="s">
        <v>1063</v>
      </c>
      <c r="B63" s="15">
        <v>1967</v>
      </c>
      <c r="C63" s="15" t="s">
        <v>2360</v>
      </c>
      <c r="D63" s="15">
        <v>27</v>
      </c>
      <c r="E63" s="25">
        <v>24650</v>
      </c>
      <c r="F63" s="26">
        <f ca="1">DATEDIF(Hospitalization!$E2283,TODAY(),"Y")</f>
        <v>27</v>
      </c>
      <c r="G63" s="15">
        <v>0</v>
      </c>
      <c r="H63" s="27">
        <v>42538.720000000001</v>
      </c>
      <c r="I63" s="15" t="s">
        <v>2359</v>
      </c>
      <c r="J63" s="15" t="s">
        <v>2356</v>
      </c>
      <c r="K63" s="15" t="s">
        <v>2366</v>
      </c>
    </row>
    <row r="64" spans="1:11" x14ac:dyDescent="0.3">
      <c r="A64" s="11" t="s">
        <v>1064</v>
      </c>
      <c r="B64" s="12">
        <v>1968</v>
      </c>
      <c r="C64" s="12" t="s">
        <v>2364</v>
      </c>
      <c r="D64" s="12">
        <v>3</v>
      </c>
      <c r="E64" s="22">
        <v>25053</v>
      </c>
      <c r="F64" s="23">
        <f ca="1">DATEDIF(Hospitalization!$E2282,TODAY(),"Y")</f>
        <v>34</v>
      </c>
      <c r="G64" s="12">
        <v>0</v>
      </c>
      <c r="H64" s="24">
        <v>42478.6</v>
      </c>
      <c r="I64" s="12" t="s">
        <v>2359</v>
      </c>
      <c r="J64" s="12" t="s">
        <v>2355</v>
      </c>
      <c r="K64" s="12" t="s">
        <v>2366</v>
      </c>
    </row>
    <row r="65" spans="1:11" x14ac:dyDescent="0.3">
      <c r="A65" s="14" t="s">
        <v>1065</v>
      </c>
      <c r="B65" s="15">
        <v>1967</v>
      </c>
      <c r="C65" s="15" t="s">
        <v>2360</v>
      </c>
      <c r="D65" s="15">
        <v>28</v>
      </c>
      <c r="E65" s="25">
        <v>24651</v>
      </c>
      <c r="F65" s="26">
        <f ca="1">DATEDIF(Hospitalization!$E2281,TODAY(),"Y")</f>
        <v>22</v>
      </c>
      <c r="G65" s="15">
        <v>0</v>
      </c>
      <c r="H65" s="27">
        <v>42303.69</v>
      </c>
      <c r="I65" s="15" t="s">
        <v>2359</v>
      </c>
      <c r="J65" s="15" t="s">
        <v>2355</v>
      </c>
      <c r="K65" s="15" t="s">
        <v>2369</v>
      </c>
    </row>
    <row r="66" spans="1:11" x14ac:dyDescent="0.3">
      <c r="A66" s="11" t="s">
        <v>1066</v>
      </c>
      <c r="B66" s="12">
        <v>1975</v>
      </c>
      <c r="C66" s="12" t="s">
        <v>2364</v>
      </c>
      <c r="D66" s="12">
        <v>15</v>
      </c>
      <c r="E66" s="22">
        <v>27621</v>
      </c>
      <c r="F66" s="23">
        <f ca="1">DATEDIF(Hospitalization!$E2280,TODAY(),"Y")</f>
        <v>29</v>
      </c>
      <c r="G66" s="12">
        <v>1</v>
      </c>
      <c r="H66" s="24">
        <v>42211.14</v>
      </c>
      <c r="I66" s="12" t="s">
        <v>2359</v>
      </c>
      <c r="J66" s="12" t="s">
        <v>2356</v>
      </c>
      <c r="K66" s="12" t="s">
        <v>2357</v>
      </c>
    </row>
    <row r="67" spans="1:11" x14ac:dyDescent="0.3">
      <c r="A67" s="14" t="s">
        <v>1067</v>
      </c>
      <c r="B67" s="15">
        <v>1973</v>
      </c>
      <c r="C67" s="15" t="s">
        <v>2361</v>
      </c>
      <c r="D67" s="15">
        <v>18</v>
      </c>
      <c r="E67" s="25">
        <v>26925</v>
      </c>
      <c r="F67" s="26">
        <f ca="1">DATEDIF(Hospitalization!$E2279,TODAY(),"Y")</f>
        <v>22</v>
      </c>
      <c r="G67" s="15">
        <v>0</v>
      </c>
      <c r="H67" s="27">
        <v>42188.15</v>
      </c>
      <c r="I67" s="15" t="s">
        <v>2359</v>
      </c>
      <c r="J67" s="15" t="s">
        <v>2359</v>
      </c>
      <c r="K67" s="15" t="s">
        <v>2366</v>
      </c>
    </row>
    <row r="68" spans="1:11" x14ac:dyDescent="0.3">
      <c r="A68" s="11" t="s">
        <v>1068</v>
      </c>
      <c r="B68" s="12">
        <v>1979</v>
      </c>
      <c r="C68" s="12" t="s">
        <v>2354</v>
      </c>
      <c r="D68" s="12">
        <v>3</v>
      </c>
      <c r="E68" s="22">
        <v>29039</v>
      </c>
      <c r="F68" s="23">
        <f ca="1">DATEDIF(Hospitalization!$E2278,TODAY(),"Y")</f>
        <v>21</v>
      </c>
      <c r="G68" s="12">
        <v>3</v>
      </c>
      <c r="H68" s="24">
        <v>42124.52</v>
      </c>
      <c r="I68" s="12" t="s">
        <v>2359</v>
      </c>
      <c r="J68" s="12" t="s">
        <v>2359</v>
      </c>
      <c r="K68" s="12" t="s">
        <v>2357</v>
      </c>
    </row>
    <row r="69" spans="1:11" x14ac:dyDescent="0.3">
      <c r="A69" s="14" t="s">
        <v>1069</v>
      </c>
      <c r="B69" s="15">
        <v>1997</v>
      </c>
      <c r="C69" s="15" t="s">
        <v>2363</v>
      </c>
      <c r="D69" s="15">
        <v>9</v>
      </c>
      <c r="E69" s="25">
        <v>35773</v>
      </c>
      <c r="F69" s="26">
        <f ca="1">DATEDIF(Hospitalization!$E2277,TODAY(),"Y")</f>
        <v>28</v>
      </c>
      <c r="G69" s="15">
        <v>2</v>
      </c>
      <c r="H69" s="27">
        <v>42112.24</v>
      </c>
      <c r="I69" s="15" t="s">
        <v>2359</v>
      </c>
      <c r="J69" s="15" t="s">
        <v>2356</v>
      </c>
      <c r="K69" s="15" t="s">
        <v>2357</v>
      </c>
    </row>
    <row r="70" spans="1:11" x14ac:dyDescent="0.3">
      <c r="A70" s="14" t="s">
        <v>116</v>
      </c>
      <c r="B70" s="12">
        <v>1976</v>
      </c>
      <c r="C70" s="12" t="s">
        <v>2358</v>
      </c>
      <c r="D70" s="12">
        <v>28</v>
      </c>
      <c r="E70" s="22">
        <v>28092</v>
      </c>
      <c r="F70" s="23">
        <f ca="1">DATEDIF(Hospitalization!$E2276,TODAY(),"Y")</f>
        <v>23</v>
      </c>
      <c r="G70" s="12">
        <v>0</v>
      </c>
      <c r="H70" s="24">
        <v>42111.66</v>
      </c>
      <c r="I70" s="12" t="s">
        <v>2359</v>
      </c>
      <c r="J70" s="12" t="s">
        <v>2359</v>
      </c>
      <c r="K70" s="12" t="s">
        <v>2372</v>
      </c>
    </row>
    <row r="71" spans="1:11" x14ac:dyDescent="0.3">
      <c r="A71" s="11" t="s">
        <v>1070</v>
      </c>
      <c r="B71" s="15">
        <v>1968</v>
      </c>
      <c r="C71" s="15" t="s">
        <v>2363</v>
      </c>
      <c r="D71" s="15">
        <v>19</v>
      </c>
      <c r="E71" s="25">
        <v>25191</v>
      </c>
      <c r="F71" s="26">
        <f ca="1">DATEDIF(Hospitalization!$E2275,TODAY(),"Y")</f>
        <v>28</v>
      </c>
      <c r="G71" s="15">
        <v>1</v>
      </c>
      <c r="H71" s="27">
        <v>41999.519999999997</v>
      </c>
      <c r="I71" s="15" t="s">
        <v>2359</v>
      </c>
      <c r="J71" s="15" t="s">
        <v>2356</v>
      </c>
      <c r="K71" s="15" t="s">
        <v>2357</v>
      </c>
    </row>
    <row r="72" spans="1:11" x14ac:dyDescent="0.3">
      <c r="A72" s="14" t="s">
        <v>1071</v>
      </c>
      <c r="B72" s="12">
        <v>1984</v>
      </c>
      <c r="C72" s="12" t="s">
        <v>2358</v>
      </c>
      <c r="D72" s="12">
        <v>10</v>
      </c>
      <c r="E72" s="22">
        <v>30996</v>
      </c>
      <c r="F72" s="23">
        <f ca="1">DATEDIF(Hospitalization!$E2274,TODAY(),"Y")</f>
        <v>24</v>
      </c>
      <c r="G72" s="12">
        <v>3</v>
      </c>
      <c r="H72" s="24">
        <v>41949.24</v>
      </c>
      <c r="I72" s="12" t="s">
        <v>2359</v>
      </c>
      <c r="J72" s="12" t="s">
        <v>2359</v>
      </c>
      <c r="K72" s="12" t="s">
        <v>2357</v>
      </c>
    </row>
    <row r="73" spans="1:11" x14ac:dyDescent="0.3">
      <c r="A73" s="11" t="s">
        <v>1072</v>
      </c>
      <c r="B73" s="15">
        <v>1972</v>
      </c>
      <c r="C73" s="15" t="s">
        <v>2360</v>
      </c>
      <c r="D73" s="15">
        <v>8</v>
      </c>
      <c r="E73" s="25">
        <v>26458</v>
      </c>
      <c r="F73" s="26">
        <f ca="1">DATEDIF(Hospitalization!$E2273,TODAY(),"Y")</f>
        <v>23</v>
      </c>
      <c r="G73" s="15">
        <v>1</v>
      </c>
      <c r="H73" s="27">
        <v>41919.1</v>
      </c>
      <c r="I73" s="15" t="s">
        <v>2359</v>
      </c>
      <c r="J73" s="15" t="s">
        <v>2359</v>
      </c>
      <c r="K73" s="15" t="s">
        <v>2369</v>
      </c>
    </row>
    <row r="74" spans="1:11" x14ac:dyDescent="0.3">
      <c r="A74" s="14" t="s">
        <v>1073</v>
      </c>
      <c r="B74" s="12">
        <v>1966</v>
      </c>
      <c r="C74" s="12" t="s">
        <v>2361</v>
      </c>
      <c r="D74" s="12">
        <v>21</v>
      </c>
      <c r="E74" s="22">
        <v>24371</v>
      </c>
      <c r="F74" s="23">
        <f ca="1">DATEDIF(Hospitalization!$E2272,TODAY(),"Y")</f>
        <v>23</v>
      </c>
      <c r="G74" s="12">
        <v>0</v>
      </c>
      <c r="H74" s="24">
        <v>41886.54</v>
      </c>
      <c r="I74" s="12" t="s">
        <v>2359</v>
      </c>
      <c r="J74" s="12" t="s">
        <v>2356</v>
      </c>
      <c r="K74" s="12" t="s">
        <v>2366</v>
      </c>
    </row>
    <row r="75" spans="1:11" x14ac:dyDescent="0.3">
      <c r="A75" s="11" t="s">
        <v>1074</v>
      </c>
      <c r="B75" s="15">
        <v>1962</v>
      </c>
      <c r="C75" s="15" t="s">
        <v>2361</v>
      </c>
      <c r="D75" s="15">
        <v>22</v>
      </c>
      <c r="E75" s="25">
        <v>22911</v>
      </c>
      <c r="F75" s="26">
        <f ca="1">DATEDIF(Hospitalization!$E2271,TODAY(),"Y")</f>
        <v>23</v>
      </c>
      <c r="G75" s="15">
        <v>0</v>
      </c>
      <c r="H75" s="27">
        <v>41794.629999999997</v>
      </c>
      <c r="I75" s="15" t="s">
        <v>2359</v>
      </c>
      <c r="J75" s="15" t="s">
        <v>2356</v>
      </c>
      <c r="K75" s="15" t="s">
        <v>2366</v>
      </c>
    </row>
    <row r="76" spans="1:11" x14ac:dyDescent="0.3">
      <c r="A76" s="14" t="s">
        <v>1075</v>
      </c>
      <c r="B76" s="12">
        <v>1975</v>
      </c>
      <c r="C76" s="12" t="s">
        <v>2361</v>
      </c>
      <c r="D76" s="12">
        <v>29</v>
      </c>
      <c r="E76" s="22">
        <v>27666</v>
      </c>
      <c r="F76" s="23">
        <f ca="1">DATEDIF(Hospitalization!$E2270,TODAY(),"Y")</f>
        <v>23</v>
      </c>
      <c r="G76" s="12">
        <v>1</v>
      </c>
      <c r="H76" s="24">
        <v>41681.86</v>
      </c>
      <c r="I76" s="12" t="s">
        <v>2359</v>
      </c>
      <c r="J76" s="12" t="s">
        <v>2359</v>
      </c>
      <c r="K76" s="12" t="s">
        <v>2366</v>
      </c>
    </row>
    <row r="77" spans="1:11" x14ac:dyDescent="0.3">
      <c r="A77" s="11" t="s">
        <v>1076</v>
      </c>
      <c r="B77" s="15">
        <v>1975</v>
      </c>
      <c r="C77" s="15" t="s">
        <v>2358</v>
      </c>
      <c r="D77" s="15">
        <v>14</v>
      </c>
      <c r="E77" s="25">
        <v>27712</v>
      </c>
      <c r="F77" s="26">
        <f ca="1">DATEDIF(Hospitalization!$E2269,TODAY(),"Y")</f>
        <v>28</v>
      </c>
      <c r="G77" s="15">
        <v>0</v>
      </c>
      <c r="H77" s="27">
        <v>41676.080000000002</v>
      </c>
      <c r="I77" s="15" t="s">
        <v>2359</v>
      </c>
      <c r="J77" s="15" t="s">
        <v>2355</v>
      </c>
      <c r="K77" s="15" t="s">
        <v>2357</v>
      </c>
    </row>
    <row r="78" spans="1:11" x14ac:dyDescent="0.3">
      <c r="A78" s="14" t="s">
        <v>1077</v>
      </c>
      <c r="B78" s="12">
        <v>1976</v>
      </c>
      <c r="C78" s="12" t="s">
        <v>2365</v>
      </c>
      <c r="D78" s="12">
        <v>29</v>
      </c>
      <c r="E78" s="22">
        <v>28062</v>
      </c>
      <c r="F78" s="23">
        <f ca="1">DATEDIF(Hospitalization!$E2268,TODAY(),"Y")</f>
        <v>22</v>
      </c>
      <c r="G78" s="12">
        <v>1</v>
      </c>
      <c r="H78" s="24">
        <v>41661.599999999999</v>
      </c>
      <c r="I78" s="12" t="s">
        <v>2359</v>
      </c>
      <c r="J78" s="12" t="s">
        <v>2356</v>
      </c>
      <c r="K78" s="12" t="s">
        <v>2366</v>
      </c>
    </row>
    <row r="79" spans="1:11" x14ac:dyDescent="0.3">
      <c r="A79" s="11" t="s">
        <v>1078</v>
      </c>
      <c r="B79" s="15">
        <v>1974</v>
      </c>
      <c r="C79" s="15" t="s">
        <v>2358</v>
      </c>
      <c r="D79" s="15">
        <v>24</v>
      </c>
      <c r="E79" s="25">
        <v>27357</v>
      </c>
      <c r="F79" s="26">
        <f ca="1">DATEDIF(Hospitalization!$E2267,TODAY(),"Y")</f>
        <v>23</v>
      </c>
      <c r="G79" s="15">
        <v>0</v>
      </c>
      <c r="H79" s="27">
        <v>41636.199999999997</v>
      </c>
      <c r="I79" s="15" t="s">
        <v>2359</v>
      </c>
      <c r="J79" s="15" t="s">
        <v>2359</v>
      </c>
      <c r="K79" s="15" t="s">
        <v>2366</v>
      </c>
    </row>
    <row r="80" spans="1:11" x14ac:dyDescent="0.3">
      <c r="A80" s="14" t="s">
        <v>1079</v>
      </c>
      <c r="B80" s="12">
        <v>1967</v>
      </c>
      <c r="C80" s="12" t="s">
        <v>2363</v>
      </c>
      <c r="D80" s="12">
        <v>22</v>
      </c>
      <c r="E80" s="22">
        <v>24828</v>
      </c>
      <c r="F80" s="23">
        <f ca="1">DATEDIF(Hospitalization!$E2266,TODAY(),"Y")</f>
        <v>22</v>
      </c>
      <c r="G80" s="12">
        <v>0</v>
      </c>
      <c r="H80" s="24">
        <v>41505.15</v>
      </c>
      <c r="I80" s="12" t="s">
        <v>2359</v>
      </c>
      <c r="J80" s="12" t="s">
        <v>2355</v>
      </c>
      <c r="K80" s="12" t="s">
        <v>2366</v>
      </c>
    </row>
    <row r="81" spans="1:11" x14ac:dyDescent="0.3">
      <c r="A81" s="11" t="s">
        <v>117</v>
      </c>
      <c r="B81" s="15">
        <v>1971</v>
      </c>
      <c r="C81" s="15" t="s">
        <v>2365</v>
      </c>
      <c r="D81" s="15">
        <v>16</v>
      </c>
      <c r="E81" s="25">
        <v>26222</v>
      </c>
      <c r="F81" s="26">
        <f ca="1">DATEDIF(Hospitalization!$E2265,TODAY(),"Y")</f>
        <v>23</v>
      </c>
      <c r="G81" s="15">
        <v>0</v>
      </c>
      <c r="H81" s="27">
        <v>41351.879999999997</v>
      </c>
      <c r="I81" s="15" t="s">
        <v>2359</v>
      </c>
      <c r="J81" s="15" t="s">
        <v>2355</v>
      </c>
      <c r="K81" s="15" t="s">
        <v>2366</v>
      </c>
    </row>
    <row r="82" spans="1:11" x14ac:dyDescent="0.3">
      <c r="A82" s="11" t="s">
        <v>1080</v>
      </c>
      <c r="B82" s="12">
        <v>1964</v>
      </c>
      <c r="C82" s="12" t="s">
        <v>2365</v>
      </c>
      <c r="D82" s="12">
        <v>7</v>
      </c>
      <c r="E82" s="22">
        <v>23657</v>
      </c>
      <c r="F82" s="23">
        <f ca="1">DATEDIF(Hospitalization!$E2264,TODAY(),"Y")</f>
        <v>22</v>
      </c>
      <c r="G82" s="12">
        <v>0</v>
      </c>
      <c r="H82" s="24">
        <v>41331.79</v>
      </c>
      <c r="I82" s="12" t="s">
        <v>2359</v>
      </c>
      <c r="J82" s="12" t="s">
        <v>2355</v>
      </c>
      <c r="K82" s="12" t="s">
        <v>2366</v>
      </c>
    </row>
    <row r="83" spans="1:11" x14ac:dyDescent="0.3">
      <c r="A83" s="14" t="s">
        <v>1081</v>
      </c>
      <c r="B83" s="15">
        <v>1977</v>
      </c>
      <c r="C83" s="15" t="s">
        <v>2364</v>
      </c>
      <c r="D83" s="15">
        <v>27</v>
      </c>
      <c r="E83" s="25">
        <v>28364</v>
      </c>
      <c r="F83" s="26">
        <f ca="1">DATEDIF(Hospitalization!$E2263,TODAY(),"Y")</f>
        <v>23</v>
      </c>
      <c r="G83" s="15">
        <v>2</v>
      </c>
      <c r="H83" s="27">
        <v>41271.5</v>
      </c>
      <c r="I83" s="15" t="s">
        <v>2359</v>
      </c>
      <c r="J83" s="15" t="s">
        <v>2355</v>
      </c>
      <c r="K83" s="15" t="s">
        <v>2366</v>
      </c>
    </row>
    <row r="84" spans="1:11" x14ac:dyDescent="0.3">
      <c r="A84" s="11" t="s">
        <v>1082</v>
      </c>
      <c r="B84" s="12">
        <v>1964</v>
      </c>
      <c r="C84" s="12" t="s">
        <v>2360</v>
      </c>
      <c r="D84" s="12">
        <v>6</v>
      </c>
      <c r="E84" s="22">
        <v>23534</v>
      </c>
      <c r="F84" s="23">
        <f ca="1">DATEDIF(Hospitalization!$E2262,TODAY(),"Y")</f>
        <v>28</v>
      </c>
      <c r="G84" s="12">
        <v>0</v>
      </c>
      <c r="H84" s="24">
        <v>41250.39</v>
      </c>
      <c r="I84" s="12" t="s">
        <v>2359</v>
      </c>
      <c r="J84" s="12" t="s">
        <v>2356</v>
      </c>
      <c r="K84" s="12" t="s">
        <v>2366</v>
      </c>
    </row>
    <row r="85" spans="1:11" x14ac:dyDescent="0.3">
      <c r="A85" s="14" t="s">
        <v>1083</v>
      </c>
      <c r="B85" s="15">
        <v>1969</v>
      </c>
      <c r="C85" s="15" t="s">
        <v>2364</v>
      </c>
      <c r="D85" s="15">
        <v>8</v>
      </c>
      <c r="E85" s="25">
        <v>25423</v>
      </c>
      <c r="F85" s="26">
        <f ca="1">DATEDIF(Hospitalization!$E2261,TODAY(),"Y")</f>
        <v>22</v>
      </c>
      <c r="G85" s="15">
        <v>0</v>
      </c>
      <c r="H85" s="27">
        <v>41191.57</v>
      </c>
      <c r="I85" s="15" t="s">
        <v>2359</v>
      </c>
      <c r="J85" s="15" t="s">
        <v>2355</v>
      </c>
      <c r="K85" s="15" t="s">
        <v>2366</v>
      </c>
    </row>
    <row r="86" spans="1:11" x14ac:dyDescent="0.3">
      <c r="A86" s="11" t="s">
        <v>1084</v>
      </c>
      <c r="B86" s="12">
        <v>1972</v>
      </c>
      <c r="C86" s="12" t="s">
        <v>2361</v>
      </c>
      <c r="D86" s="12">
        <v>6</v>
      </c>
      <c r="E86" s="22">
        <v>26548</v>
      </c>
      <c r="F86" s="23">
        <f ca="1">DATEDIF(Hospitalization!$E2260,TODAY(),"Y")</f>
        <v>22</v>
      </c>
      <c r="G86" s="12">
        <v>0</v>
      </c>
      <c r="H86" s="24">
        <v>41097.160000000003</v>
      </c>
      <c r="I86" s="12" t="s">
        <v>2359</v>
      </c>
      <c r="J86" s="12" t="s">
        <v>2356</v>
      </c>
      <c r="K86" s="12" t="s">
        <v>2369</v>
      </c>
    </row>
    <row r="87" spans="1:11" x14ac:dyDescent="0.3">
      <c r="A87" s="14" t="s">
        <v>1085</v>
      </c>
      <c r="B87" s="15">
        <v>1972</v>
      </c>
      <c r="C87" s="15" t="s">
        <v>2364</v>
      </c>
      <c r="D87" s="15">
        <v>12</v>
      </c>
      <c r="E87" s="25">
        <v>26523</v>
      </c>
      <c r="F87" s="26">
        <f ca="1">DATEDIF(Hospitalization!$E2259,TODAY(),"Y")</f>
        <v>26</v>
      </c>
      <c r="G87" s="15">
        <v>0</v>
      </c>
      <c r="H87" s="27">
        <v>41055.29</v>
      </c>
      <c r="I87" s="15" t="s">
        <v>2359</v>
      </c>
      <c r="J87" s="15" t="s">
        <v>2355</v>
      </c>
      <c r="K87" s="15" t="s">
        <v>2366</v>
      </c>
    </row>
    <row r="88" spans="1:11" x14ac:dyDescent="0.3">
      <c r="A88" s="11" t="s">
        <v>1086</v>
      </c>
      <c r="B88" s="12">
        <v>1979</v>
      </c>
      <c r="C88" s="12" t="s">
        <v>2365</v>
      </c>
      <c r="D88" s="12">
        <v>11</v>
      </c>
      <c r="E88" s="22">
        <v>29139</v>
      </c>
      <c r="F88" s="23">
        <f ca="1">DATEDIF(Hospitalization!$E2258,TODAY(),"Y")</f>
        <v>28</v>
      </c>
      <c r="G88" s="12">
        <v>1</v>
      </c>
      <c r="H88" s="24">
        <v>41034.22</v>
      </c>
      <c r="I88" s="12" t="s">
        <v>2359</v>
      </c>
      <c r="J88" s="12" t="s">
        <v>2356</v>
      </c>
      <c r="K88" s="12" t="s">
        <v>2376</v>
      </c>
    </row>
    <row r="89" spans="1:11" x14ac:dyDescent="0.3">
      <c r="A89" s="14" t="s">
        <v>1087</v>
      </c>
      <c r="B89" s="15">
        <v>1974</v>
      </c>
      <c r="C89" s="15" t="s">
        <v>2360</v>
      </c>
      <c r="D89" s="15">
        <v>5</v>
      </c>
      <c r="E89" s="25">
        <v>27185</v>
      </c>
      <c r="F89" s="26">
        <f ca="1">DATEDIF(Hospitalization!$E2257,TODAY(),"Y")</f>
        <v>24</v>
      </c>
      <c r="G89" s="15">
        <v>0</v>
      </c>
      <c r="H89" s="27">
        <v>40974.160000000003</v>
      </c>
      <c r="I89" s="15" t="s">
        <v>2359</v>
      </c>
      <c r="J89" s="15" t="s">
        <v>2355</v>
      </c>
      <c r="K89" s="15" t="s">
        <v>2357</v>
      </c>
    </row>
    <row r="90" spans="1:11" x14ac:dyDescent="0.3">
      <c r="A90" s="11" t="s">
        <v>1088</v>
      </c>
      <c r="B90" s="12">
        <v>1983</v>
      </c>
      <c r="C90" s="12" t="s">
        <v>2361</v>
      </c>
      <c r="D90" s="12">
        <v>8</v>
      </c>
      <c r="E90" s="22">
        <v>30567</v>
      </c>
      <c r="F90" s="23">
        <f ca="1">DATEDIF(Hospitalization!$E2256,TODAY(),"Y")</f>
        <v>23</v>
      </c>
      <c r="G90" s="12">
        <v>3</v>
      </c>
      <c r="H90" s="24">
        <v>40961.29</v>
      </c>
      <c r="I90" s="12" t="s">
        <v>2359</v>
      </c>
      <c r="J90" s="12" t="s">
        <v>2355</v>
      </c>
      <c r="K90" s="12" t="s">
        <v>2366</v>
      </c>
    </row>
    <row r="91" spans="1:11" x14ac:dyDescent="0.3">
      <c r="A91" s="14" t="s">
        <v>1089</v>
      </c>
      <c r="B91" s="15">
        <v>1979</v>
      </c>
      <c r="C91" s="15" t="s">
        <v>2361</v>
      </c>
      <c r="D91" s="15">
        <v>16</v>
      </c>
      <c r="E91" s="25">
        <v>29114</v>
      </c>
      <c r="F91" s="26">
        <f ca="1">DATEDIF(Hospitalization!$E2255,TODAY(),"Y")</f>
        <v>26</v>
      </c>
      <c r="G91" s="15">
        <v>3</v>
      </c>
      <c r="H91" s="27">
        <v>40941.29</v>
      </c>
      <c r="I91" s="15" t="s">
        <v>2359</v>
      </c>
      <c r="J91" s="15" t="s">
        <v>2355</v>
      </c>
      <c r="K91" s="15" t="s">
        <v>2357</v>
      </c>
    </row>
    <row r="92" spans="1:11" x14ac:dyDescent="0.3">
      <c r="A92" s="14" t="s">
        <v>118</v>
      </c>
      <c r="B92" s="12">
        <v>1992</v>
      </c>
      <c r="C92" s="12" t="s">
        <v>2364</v>
      </c>
      <c r="D92" s="12">
        <v>4</v>
      </c>
      <c r="E92" s="22">
        <v>33820</v>
      </c>
      <c r="F92" s="23">
        <f ca="1">DATEDIF(Hospitalization!$E2254,TODAY(),"Y")</f>
        <v>24</v>
      </c>
      <c r="G92" s="12">
        <v>3</v>
      </c>
      <c r="H92" s="24">
        <v>40932.43</v>
      </c>
      <c r="I92" s="12" t="s">
        <v>2359</v>
      </c>
      <c r="J92" s="12" t="s">
        <v>2355</v>
      </c>
      <c r="K92" s="12" t="s">
        <v>2357</v>
      </c>
    </row>
    <row r="93" spans="1:11" x14ac:dyDescent="0.3">
      <c r="A93" s="11" t="s">
        <v>1090</v>
      </c>
      <c r="B93" s="15">
        <v>1999</v>
      </c>
      <c r="C93" s="15" t="s">
        <v>2354</v>
      </c>
      <c r="D93" s="15">
        <v>2</v>
      </c>
      <c r="E93" s="25">
        <v>36343</v>
      </c>
      <c r="F93" s="26">
        <f ca="1">DATEDIF(Hospitalization!$E2253,TODAY(),"Y")</f>
        <v>27</v>
      </c>
      <c r="G93" s="15">
        <v>1</v>
      </c>
      <c r="H93" s="27">
        <v>40904.199999999997</v>
      </c>
      <c r="I93" s="15" t="s">
        <v>2359</v>
      </c>
      <c r="J93" s="15" t="s">
        <v>2359</v>
      </c>
      <c r="K93" s="15" t="s">
        <v>2372</v>
      </c>
    </row>
    <row r="94" spans="1:11" x14ac:dyDescent="0.3">
      <c r="A94" s="14" t="s">
        <v>1091</v>
      </c>
      <c r="B94" s="12">
        <v>1972</v>
      </c>
      <c r="C94" s="12" t="s">
        <v>2360</v>
      </c>
      <c r="D94" s="12">
        <v>10</v>
      </c>
      <c r="E94" s="22">
        <v>26460</v>
      </c>
      <c r="F94" s="23">
        <f ca="1">DATEDIF(Hospitalization!$E2252,TODAY(),"Y")</f>
        <v>28</v>
      </c>
      <c r="G94" s="12">
        <v>0</v>
      </c>
      <c r="H94" s="24">
        <v>40817.85</v>
      </c>
      <c r="I94" s="12" t="s">
        <v>2359</v>
      </c>
      <c r="J94" s="12" t="s">
        <v>2356</v>
      </c>
      <c r="K94" s="12" t="s">
        <v>2366</v>
      </c>
    </row>
    <row r="95" spans="1:11" x14ac:dyDescent="0.3">
      <c r="A95" s="11" t="s">
        <v>1092</v>
      </c>
      <c r="B95" s="15">
        <v>1976</v>
      </c>
      <c r="C95" s="15" t="s">
        <v>2363</v>
      </c>
      <c r="D95" s="15">
        <v>26</v>
      </c>
      <c r="E95" s="25">
        <v>28120</v>
      </c>
      <c r="F95" s="26">
        <f ca="1">DATEDIF(Hospitalization!$E2251,TODAY(),"Y")</f>
        <v>31</v>
      </c>
      <c r="G95" s="15">
        <v>3</v>
      </c>
      <c r="H95" s="27">
        <v>40720.550000000003</v>
      </c>
      <c r="I95" s="15" t="s">
        <v>2359</v>
      </c>
      <c r="J95" s="15" t="s">
        <v>2356</v>
      </c>
      <c r="K95" s="15" t="s">
        <v>2362</v>
      </c>
    </row>
    <row r="96" spans="1:11" x14ac:dyDescent="0.3">
      <c r="A96" s="14" t="s">
        <v>1093</v>
      </c>
      <c r="B96" s="12">
        <v>1970</v>
      </c>
      <c r="C96" s="12" t="s">
        <v>2361</v>
      </c>
      <c r="D96" s="12">
        <v>25</v>
      </c>
      <c r="E96" s="22">
        <v>25836</v>
      </c>
      <c r="F96" s="23">
        <f ca="1">DATEDIF(Hospitalization!$E2250,TODAY(),"Y")</f>
        <v>28</v>
      </c>
      <c r="G96" s="12">
        <v>0</v>
      </c>
      <c r="H96" s="24">
        <v>40692.910000000003</v>
      </c>
      <c r="I96" s="12" t="s">
        <v>2359</v>
      </c>
      <c r="J96" s="12" t="s">
        <v>2359</v>
      </c>
      <c r="K96" s="12" t="s">
        <v>2366</v>
      </c>
    </row>
    <row r="97" spans="1:11" x14ac:dyDescent="0.3">
      <c r="A97" s="11" t="s">
        <v>1094</v>
      </c>
      <c r="B97" s="15">
        <v>1975</v>
      </c>
      <c r="C97" s="15" t="s">
        <v>2354</v>
      </c>
      <c r="D97" s="15">
        <v>10</v>
      </c>
      <c r="E97" s="25">
        <v>27585</v>
      </c>
      <c r="F97" s="26">
        <f ca="1">DATEDIF(Hospitalization!$E2249,TODAY(),"Y")</f>
        <v>27</v>
      </c>
      <c r="G97" s="15">
        <v>1</v>
      </c>
      <c r="H97" s="27">
        <v>40590.550000000003</v>
      </c>
      <c r="I97" s="15" t="s">
        <v>2359</v>
      </c>
      <c r="J97" s="15" t="s">
        <v>2356</v>
      </c>
      <c r="K97" s="15" t="s">
        <v>2362</v>
      </c>
    </row>
    <row r="98" spans="1:11" x14ac:dyDescent="0.3">
      <c r="A98" s="14" t="s">
        <v>1095</v>
      </c>
      <c r="B98" s="12">
        <v>1985</v>
      </c>
      <c r="C98" s="12" t="s">
        <v>2358</v>
      </c>
      <c r="D98" s="12">
        <v>3</v>
      </c>
      <c r="E98" s="22">
        <v>31354</v>
      </c>
      <c r="F98" s="23">
        <f ca="1">DATEDIF(Hospitalization!$E2248,TODAY(),"Y")</f>
        <v>24</v>
      </c>
      <c r="G98" s="12">
        <v>0</v>
      </c>
      <c r="H98" s="24">
        <v>40419.019999999997</v>
      </c>
      <c r="I98" s="12" t="s">
        <v>2359</v>
      </c>
      <c r="J98" s="12" t="s">
        <v>2355</v>
      </c>
      <c r="K98" s="12" t="s">
        <v>2357</v>
      </c>
    </row>
    <row r="99" spans="1:11" x14ac:dyDescent="0.3">
      <c r="A99" s="11" t="s">
        <v>1096</v>
      </c>
      <c r="B99" s="15">
        <v>1966</v>
      </c>
      <c r="C99" s="15" t="s">
        <v>2364</v>
      </c>
      <c r="D99" s="15">
        <v>12</v>
      </c>
      <c r="E99" s="25">
        <v>24331</v>
      </c>
      <c r="F99" s="26">
        <f ca="1">DATEDIF(Hospitalization!$E2247,TODAY(),"Y")</f>
        <v>27</v>
      </c>
      <c r="G99" s="15">
        <v>0</v>
      </c>
      <c r="H99" s="27">
        <v>40373.74</v>
      </c>
      <c r="I99" s="15" t="s">
        <v>2359</v>
      </c>
      <c r="J99" s="15" t="s">
        <v>2356</v>
      </c>
      <c r="K99" s="15" t="s">
        <v>2366</v>
      </c>
    </row>
    <row r="100" spans="1:11" x14ac:dyDescent="0.3">
      <c r="A100" s="14" t="s">
        <v>1097</v>
      </c>
      <c r="B100" s="12">
        <v>1962</v>
      </c>
      <c r="C100" s="12" t="s">
        <v>2361</v>
      </c>
      <c r="D100" s="12">
        <v>4</v>
      </c>
      <c r="E100" s="22">
        <v>22893</v>
      </c>
      <c r="F100" s="23">
        <f ca="1">DATEDIF(Hospitalization!$E2246,TODAY(),"Y")</f>
        <v>23</v>
      </c>
      <c r="G100" s="12">
        <v>0</v>
      </c>
      <c r="H100" s="24">
        <v>40309.93</v>
      </c>
      <c r="I100" s="12" t="s">
        <v>2359</v>
      </c>
      <c r="J100" s="12" t="s">
        <v>2356</v>
      </c>
      <c r="K100" s="12" t="s">
        <v>2366</v>
      </c>
    </row>
    <row r="101" spans="1:11" x14ac:dyDescent="0.3">
      <c r="A101" s="11" t="s">
        <v>1098</v>
      </c>
      <c r="B101" s="15">
        <v>1977</v>
      </c>
      <c r="C101" s="15" t="s">
        <v>2360</v>
      </c>
      <c r="D101" s="15">
        <v>27</v>
      </c>
      <c r="E101" s="25">
        <v>28303</v>
      </c>
      <c r="F101" s="26">
        <f ca="1">DATEDIF(Hospitalization!$E2245,TODAY(),"Y")</f>
        <v>23</v>
      </c>
      <c r="G101" s="15">
        <v>2</v>
      </c>
      <c r="H101" s="27">
        <v>40284.379999999997</v>
      </c>
      <c r="I101" s="15" t="s">
        <v>2359</v>
      </c>
      <c r="J101" s="15" t="s">
        <v>2356</v>
      </c>
      <c r="K101" s="15" t="s">
        <v>2362</v>
      </c>
    </row>
    <row r="102" spans="1:11" x14ac:dyDescent="0.3">
      <c r="A102" s="14" t="s">
        <v>1099</v>
      </c>
      <c r="B102" s="12">
        <v>1981</v>
      </c>
      <c r="C102" s="12" t="s">
        <v>2365</v>
      </c>
      <c r="D102" s="12">
        <v>4</v>
      </c>
      <c r="E102" s="22">
        <v>29863</v>
      </c>
      <c r="F102" s="23">
        <f ca="1">DATEDIF(Hospitalization!$E2244,TODAY(),"Y")</f>
        <v>28</v>
      </c>
      <c r="G102" s="12">
        <v>1</v>
      </c>
      <c r="H102" s="24">
        <v>40273.65</v>
      </c>
      <c r="I102" s="12" t="s">
        <v>2359</v>
      </c>
      <c r="J102" s="12" t="s">
        <v>2356</v>
      </c>
      <c r="K102" s="12" t="s">
        <v>2357</v>
      </c>
    </row>
    <row r="103" spans="1:11" x14ac:dyDescent="0.3">
      <c r="A103" s="11" t="s">
        <v>119</v>
      </c>
      <c r="B103" s="15">
        <v>1981</v>
      </c>
      <c r="C103" s="15" t="s">
        <v>2354</v>
      </c>
      <c r="D103" s="15">
        <v>28</v>
      </c>
      <c r="E103" s="25">
        <v>29795</v>
      </c>
      <c r="F103" s="26">
        <f ca="1">DATEDIF(Hospitalization!$E2243,TODAY(),"Y")</f>
        <v>28</v>
      </c>
      <c r="G103" s="15">
        <v>1</v>
      </c>
      <c r="H103" s="27">
        <v>40208.559999999998</v>
      </c>
      <c r="I103" s="15" t="s">
        <v>2359</v>
      </c>
      <c r="J103" s="15" t="s">
        <v>2355</v>
      </c>
      <c r="K103" s="15" t="s">
        <v>2366</v>
      </c>
    </row>
    <row r="104" spans="1:11" x14ac:dyDescent="0.3">
      <c r="A104" s="11" t="s">
        <v>1100</v>
      </c>
      <c r="B104" s="12">
        <v>1979</v>
      </c>
      <c r="C104" s="12" t="s">
        <v>2364</v>
      </c>
      <c r="D104" s="12">
        <v>18</v>
      </c>
      <c r="E104" s="22">
        <v>29085</v>
      </c>
      <c r="F104" s="23">
        <f ca="1">DATEDIF(Hospitalization!$E2242,TODAY(),"Y")</f>
        <v>30</v>
      </c>
      <c r="G104" s="12">
        <v>2</v>
      </c>
      <c r="H104" s="24">
        <v>40204.83</v>
      </c>
      <c r="I104" s="12" t="s">
        <v>2359</v>
      </c>
      <c r="J104" s="12" t="s">
        <v>2356</v>
      </c>
      <c r="K104" s="12" t="s">
        <v>2362</v>
      </c>
    </row>
    <row r="105" spans="1:11" x14ac:dyDescent="0.3">
      <c r="A105" s="14" t="s">
        <v>1101</v>
      </c>
      <c r="B105" s="15">
        <v>1985</v>
      </c>
      <c r="C105" s="15" t="s">
        <v>2365</v>
      </c>
      <c r="D105" s="15">
        <v>21</v>
      </c>
      <c r="E105" s="25">
        <v>31341</v>
      </c>
      <c r="F105" s="26">
        <f ca="1">DATEDIF(Hospitalization!$E2241,TODAY(),"Y")</f>
        <v>25</v>
      </c>
      <c r="G105" s="15">
        <v>4</v>
      </c>
      <c r="H105" s="27">
        <v>40182.25</v>
      </c>
      <c r="I105" s="15" t="s">
        <v>2359</v>
      </c>
      <c r="J105" s="15" t="s">
        <v>2355</v>
      </c>
      <c r="K105" s="15" t="s">
        <v>2366</v>
      </c>
    </row>
    <row r="106" spans="1:11" x14ac:dyDescent="0.3">
      <c r="A106" s="11" t="s">
        <v>1102</v>
      </c>
      <c r="B106" s="12">
        <v>1983</v>
      </c>
      <c r="C106" s="12" t="s">
        <v>2365</v>
      </c>
      <c r="D106" s="12">
        <v>14</v>
      </c>
      <c r="E106" s="22">
        <v>30603</v>
      </c>
      <c r="F106" s="23">
        <f ca="1">DATEDIF(Hospitalization!$E2240,TODAY(),"Y")</f>
        <v>28</v>
      </c>
      <c r="G106" s="12">
        <v>2</v>
      </c>
      <c r="H106" s="24">
        <v>40103.89</v>
      </c>
      <c r="I106" s="12" t="s">
        <v>2359</v>
      </c>
      <c r="J106" s="12" t="s">
        <v>2355</v>
      </c>
      <c r="K106" s="12" t="s">
        <v>2366</v>
      </c>
    </row>
    <row r="107" spans="1:11" x14ac:dyDescent="0.3">
      <c r="A107" s="14" t="s">
        <v>1103</v>
      </c>
      <c r="B107" s="15">
        <v>1966</v>
      </c>
      <c r="C107" s="15" t="s">
        <v>2364</v>
      </c>
      <c r="D107" s="15">
        <v>12</v>
      </c>
      <c r="E107" s="25">
        <v>24331</v>
      </c>
      <c r="F107" s="26">
        <f ca="1">DATEDIF(Hospitalization!$E2239,TODAY(),"Y")</f>
        <v>26</v>
      </c>
      <c r="G107" s="15">
        <v>0</v>
      </c>
      <c r="H107" s="27">
        <v>40069.440000000002</v>
      </c>
      <c r="I107" s="15" t="s">
        <v>2359</v>
      </c>
      <c r="J107" s="15" t="s">
        <v>2356</v>
      </c>
      <c r="K107" s="15" t="s">
        <v>2366</v>
      </c>
    </row>
    <row r="108" spans="1:11" x14ac:dyDescent="0.3">
      <c r="A108" s="11" t="s">
        <v>1104</v>
      </c>
      <c r="B108" s="12">
        <v>1978</v>
      </c>
      <c r="C108" s="12" t="s">
        <v>2363</v>
      </c>
      <c r="D108" s="12">
        <v>20</v>
      </c>
      <c r="E108" s="22">
        <v>28844</v>
      </c>
      <c r="F108" s="23">
        <f ca="1">DATEDIF(Hospitalization!$E2238,TODAY(),"Y")</f>
        <v>29</v>
      </c>
      <c r="G108" s="12">
        <v>2</v>
      </c>
      <c r="H108" s="24">
        <v>40054.730000000003</v>
      </c>
      <c r="I108" s="12" t="s">
        <v>2359</v>
      </c>
      <c r="J108" s="12" t="s">
        <v>2356</v>
      </c>
      <c r="K108" s="12" t="s">
        <v>2366</v>
      </c>
    </row>
    <row r="109" spans="1:11" x14ac:dyDescent="0.3">
      <c r="A109" s="14" t="s">
        <v>1105</v>
      </c>
      <c r="B109" s="15">
        <v>1982</v>
      </c>
      <c r="C109" s="15" t="s">
        <v>2363</v>
      </c>
      <c r="D109" s="15">
        <v>25</v>
      </c>
      <c r="E109" s="25">
        <v>30310</v>
      </c>
      <c r="F109" s="26">
        <f ca="1">DATEDIF(Hospitalization!$E2237,TODAY(),"Y")</f>
        <v>23</v>
      </c>
      <c r="G109" s="15">
        <v>2</v>
      </c>
      <c r="H109" s="27">
        <v>40003.33</v>
      </c>
      <c r="I109" s="15" t="s">
        <v>2359</v>
      </c>
      <c r="J109" s="15" t="s">
        <v>2359</v>
      </c>
      <c r="K109" s="15" t="s">
        <v>2362</v>
      </c>
    </row>
    <row r="110" spans="1:11" x14ac:dyDescent="0.3">
      <c r="A110" s="11" t="s">
        <v>1106</v>
      </c>
      <c r="B110" s="12">
        <v>1987</v>
      </c>
      <c r="C110" s="12" t="s">
        <v>2364</v>
      </c>
      <c r="D110" s="12">
        <v>8</v>
      </c>
      <c r="E110" s="22">
        <v>31997</v>
      </c>
      <c r="F110" s="23">
        <f ca="1">DATEDIF(Hospitalization!$E2236,TODAY(),"Y")</f>
        <v>27</v>
      </c>
      <c r="G110" s="12">
        <v>3</v>
      </c>
      <c r="H110" s="24">
        <v>39983.43</v>
      </c>
      <c r="I110" s="12" t="s">
        <v>2355</v>
      </c>
      <c r="J110" s="12" t="s">
        <v>2356</v>
      </c>
      <c r="K110" s="12" t="s">
        <v>2362</v>
      </c>
    </row>
    <row r="111" spans="1:11" x14ac:dyDescent="0.3">
      <c r="A111" s="14" t="s">
        <v>1107</v>
      </c>
      <c r="B111" s="15">
        <v>1975</v>
      </c>
      <c r="C111" s="15" t="s">
        <v>2363</v>
      </c>
      <c r="D111" s="15">
        <v>2</v>
      </c>
      <c r="E111" s="25">
        <v>27730</v>
      </c>
      <c r="F111" s="26">
        <f ca="1">DATEDIF(Hospitalization!$E2235,TODAY(),"Y")</f>
        <v>29</v>
      </c>
      <c r="G111" s="15">
        <v>1</v>
      </c>
      <c r="H111" s="27">
        <v>39963.120000000003</v>
      </c>
      <c r="I111" s="15" t="s">
        <v>2355</v>
      </c>
      <c r="J111" s="15" t="s">
        <v>2355</v>
      </c>
      <c r="K111" s="15" t="s">
        <v>2366</v>
      </c>
    </row>
    <row r="112" spans="1:11" x14ac:dyDescent="0.3">
      <c r="A112" s="11" t="s">
        <v>1108</v>
      </c>
      <c r="B112" s="12">
        <v>1985</v>
      </c>
      <c r="C112" s="12" t="s">
        <v>2364</v>
      </c>
      <c r="D112" s="12">
        <v>22</v>
      </c>
      <c r="E112" s="22">
        <v>31281</v>
      </c>
      <c r="F112" s="23">
        <f ca="1">DATEDIF(Hospitalization!$E2234,TODAY(),"Y")</f>
        <v>31</v>
      </c>
      <c r="G112" s="12">
        <v>1</v>
      </c>
      <c r="H112" s="24">
        <v>39871.699999999997</v>
      </c>
      <c r="I112" s="12" t="s">
        <v>2359</v>
      </c>
      <c r="J112" s="12" t="s">
        <v>2355</v>
      </c>
      <c r="K112" s="12" t="s">
        <v>2357</v>
      </c>
    </row>
    <row r="113" spans="1:11" x14ac:dyDescent="0.3">
      <c r="A113" s="14" t="s">
        <v>1109</v>
      </c>
      <c r="B113" s="15">
        <v>1983</v>
      </c>
      <c r="C113" s="15" t="s">
        <v>2360</v>
      </c>
      <c r="D113" s="15">
        <v>1</v>
      </c>
      <c r="E113" s="25">
        <v>30468</v>
      </c>
      <c r="F113" s="26">
        <f ca="1">DATEDIF(Hospitalization!$E2233,TODAY(),"Y")</f>
        <v>28</v>
      </c>
      <c r="G113" s="15">
        <v>3</v>
      </c>
      <c r="H113" s="27">
        <v>39865.699999999997</v>
      </c>
      <c r="I113" s="15" t="s">
        <v>2355</v>
      </c>
      <c r="J113" s="15" t="s">
        <v>2355</v>
      </c>
      <c r="K113" s="15" t="s">
        <v>2366</v>
      </c>
    </row>
    <row r="114" spans="1:11" x14ac:dyDescent="0.3">
      <c r="A114" s="11" t="s">
        <v>21</v>
      </c>
      <c r="B114" s="12">
        <v>1985</v>
      </c>
      <c r="C114" s="12" t="s">
        <v>2354</v>
      </c>
      <c r="D114" s="12">
        <v>17</v>
      </c>
      <c r="E114" s="22">
        <v>31245</v>
      </c>
      <c r="F114" s="23">
        <f ca="1">DATEDIF(Hospitalization!$E2232,TODAY(),"Y")</f>
        <v>25</v>
      </c>
      <c r="G114" s="12">
        <v>2</v>
      </c>
      <c r="H114" s="24">
        <v>39836.519999999997</v>
      </c>
      <c r="I114" s="12" t="s">
        <v>2355</v>
      </c>
      <c r="J114" s="12" t="s">
        <v>2359</v>
      </c>
      <c r="K114" s="12" t="s">
        <v>2366</v>
      </c>
    </row>
    <row r="115" spans="1:11" x14ac:dyDescent="0.3">
      <c r="A115" s="14" t="s">
        <v>120</v>
      </c>
      <c r="B115" s="15">
        <v>1987</v>
      </c>
      <c r="C115" s="15" t="s">
        <v>2354</v>
      </c>
      <c r="D115" s="15">
        <v>24</v>
      </c>
      <c r="E115" s="25">
        <v>31982</v>
      </c>
      <c r="F115" s="26">
        <f ca="1">DATEDIF(Hospitalization!$E2231,TODAY(),"Y")</f>
        <v>25</v>
      </c>
      <c r="G115" s="15">
        <v>1</v>
      </c>
      <c r="H115" s="27">
        <v>39774.28</v>
      </c>
      <c r="I115" s="15" t="s">
        <v>2359</v>
      </c>
      <c r="J115" s="15" t="s">
        <v>2359</v>
      </c>
      <c r="K115" s="15" t="s">
        <v>2374</v>
      </c>
    </row>
    <row r="116" spans="1:11" x14ac:dyDescent="0.3">
      <c r="A116" s="11" t="s">
        <v>1110</v>
      </c>
      <c r="B116" s="12">
        <v>1973</v>
      </c>
      <c r="C116" s="12" t="s">
        <v>2363</v>
      </c>
      <c r="D116" s="12">
        <v>17</v>
      </c>
      <c r="E116" s="22">
        <v>27015</v>
      </c>
      <c r="F116" s="23">
        <f ca="1">DATEDIF(Hospitalization!$E2230,TODAY(),"Y")</f>
        <v>25</v>
      </c>
      <c r="G116" s="12">
        <v>0</v>
      </c>
      <c r="H116" s="24">
        <v>39727.61</v>
      </c>
      <c r="I116" s="12" t="s">
        <v>2359</v>
      </c>
      <c r="J116" s="12" t="s">
        <v>2355</v>
      </c>
      <c r="K116" s="12" t="s">
        <v>2366</v>
      </c>
    </row>
    <row r="117" spans="1:11" x14ac:dyDescent="0.3">
      <c r="A117" s="14" t="s">
        <v>1111</v>
      </c>
      <c r="B117" s="15">
        <v>1977</v>
      </c>
      <c r="C117" s="15" t="s">
        <v>2364</v>
      </c>
      <c r="D117" s="15">
        <v>12</v>
      </c>
      <c r="E117" s="25">
        <v>28349</v>
      </c>
      <c r="F117" s="26">
        <f ca="1">DATEDIF(Hospitalization!$E2229,TODAY(),"Y")</f>
        <v>24</v>
      </c>
      <c r="G117" s="15">
        <v>1</v>
      </c>
      <c r="H117" s="27">
        <v>39725.519999999997</v>
      </c>
      <c r="I117" s="15" t="s">
        <v>2355</v>
      </c>
      <c r="J117" s="15" t="s">
        <v>2359</v>
      </c>
      <c r="K117" s="15" t="s">
        <v>2362</v>
      </c>
    </row>
    <row r="118" spans="1:11" x14ac:dyDescent="0.3">
      <c r="A118" s="11" t="s">
        <v>1112</v>
      </c>
      <c r="B118" s="12">
        <v>2003</v>
      </c>
      <c r="C118" s="12" t="s">
        <v>2354</v>
      </c>
      <c r="D118" s="12">
        <v>16</v>
      </c>
      <c r="E118" s="22">
        <v>37818</v>
      </c>
      <c r="F118" s="23">
        <f ca="1">DATEDIF(Hospitalization!$E2228,TODAY(),"Y")</f>
        <v>34</v>
      </c>
      <c r="G118" s="12">
        <v>0</v>
      </c>
      <c r="H118" s="24">
        <v>39722.75</v>
      </c>
      <c r="I118" s="12" t="s">
        <v>2359</v>
      </c>
      <c r="J118" s="12" t="s">
        <v>2359</v>
      </c>
      <c r="K118" s="12" t="s">
        <v>2357</v>
      </c>
    </row>
    <row r="119" spans="1:11" x14ac:dyDescent="0.3">
      <c r="A119" s="14" t="s">
        <v>1113</v>
      </c>
      <c r="B119" s="15">
        <v>1968</v>
      </c>
      <c r="C119" s="15" t="s">
        <v>2361</v>
      </c>
      <c r="D119" s="15">
        <v>29</v>
      </c>
      <c r="E119" s="25">
        <v>25110</v>
      </c>
      <c r="F119" s="26">
        <f ca="1">DATEDIF(Hospitalization!$E2227,TODAY(),"Y")</f>
        <v>21</v>
      </c>
      <c r="G119" s="15">
        <v>0</v>
      </c>
      <c r="H119" s="27">
        <v>39721.93</v>
      </c>
      <c r="I119" s="15" t="s">
        <v>2355</v>
      </c>
      <c r="J119" s="15" t="s">
        <v>2355</v>
      </c>
      <c r="K119" s="15" t="s">
        <v>2366</v>
      </c>
    </row>
    <row r="120" spans="1:11" x14ac:dyDescent="0.3">
      <c r="A120" s="11" t="s">
        <v>1114</v>
      </c>
      <c r="B120" s="12">
        <v>1977</v>
      </c>
      <c r="C120" s="12" t="s">
        <v>2363</v>
      </c>
      <c r="D120" s="12">
        <v>17</v>
      </c>
      <c r="E120" s="22">
        <v>28476</v>
      </c>
      <c r="F120" s="23">
        <f ca="1">DATEDIF(Hospitalization!$E2226,TODAY(),"Y")</f>
        <v>22</v>
      </c>
      <c r="G120" s="12">
        <v>2</v>
      </c>
      <c r="H120" s="24">
        <v>39670.44</v>
      </c>
      <c r="I120" s="12" t="s">
        <v>2355</v>
      </c>
      <c r="J120" s="12" t="s">
        <v>2359</v>
      </c>
      <c r="K120" s="12" t="s">
        <v>2362</v>
      </c>
    </row>
    <row r="121" spans="1:11" x14ac:dyDescent="0.3">
      <c r="A121" s="14" t="s">
        <v>1115</v>
      </c>
      <c r="B121" s="15">
        <v>1995</v>
      </c>
      <c r="C121" s="15" t="s">
        <v>2364</v>
      </c>
      <c r="D121" s="15">
        <v>7</v>
      </c>
      <c r="E121" s="25">
        <v>34918</v>
      </c>
      <c r="F121" s="26">
        <f ca="1">DATEDIF(Hospitalization!$E2225,TODAY(),"Y")</f>
        <v>31</v>
      </c>
      <c r="G121" s="15">
        <v>0</v>
      </c>
      <c r="H121" s="27">
        <v>39611.760000000002</v>
      </c>
      <c r="I121" s="15" t="s">
        <v>2359</v>
      </c>
      <c r="J121" s="15" t="s">
        <v>2356</v>
      </c>
      <c r="K121" s="15" t="s">
        <v>2357</v>
      </c>
    </row>
    <row r="122" spans="1:11" x14ac:dyDescent="0.3">
      <c r="A122" s="11" t="s">
        <v>1116</v>
      </c>
      <c r="B122" s="12">
        <v>1981</v>
      </c>
      <c r="C122" s="12" t="s">
        <v>2354</v>
      </c>
      <c r="D122" s="12">
        <v>5</v>
      </c>
      <c r="E122" s="22">
        <v>29772</v>
      </c>
      <c r="F122" s="23">
        <f ca="1">DATEDIF(Hospitalization!$E2224,TODAY(),"Y")</f>
        <v>23</v>
      </c>
      <c r="G122" s="12">
        <v>3</v>
      </c>
      <c r="H122" s="24">
        <v>39597.410000000003</v>
      </c>
      <c r="I122" s="12" t="s">
        <v>2359</v>
      </c>
      <c r="J122" s="12" t="s">
        <v>2355</v>
      </c>
      <c r="K122" s="12" t="s">
        <v>2376</v>
      </c>
    </row>
    <row r="123" spans="1:11" x14ac:dyDescent="0.3">
      <c r="A123" s="14" t="s">
        <v>1117</v>
      </c>
      <c r="B123" s="15">
        <v>1978</v>
      </c>
      <c r="C123" s="15" t="s">
        <v>2354</v>
      </c>
      <c r="D123" s="15">
        <v>12</v>
      </c>
      <c r="E123" s="25">
        <v>28683</v>
      </c>
      <c r="F123" s="26">
        <f ca="1">DATEDIF(Hospitalization!$E2223,TODAY(),"Y")</f>
        <v>22</v>
      </c>
      <c r="G123" s="15">
        <v>1</v>
      </c>
      <c r="H123" s="27">
        <v>39556.49</v>
      </c>
      <c r="I123" s="15" t="s">
        <v>2359</v>
      </c>
      <c r="J123" s="15" t="s">
        <v>2355</v>
      </c>
      <c r="K123" s="15" t="s">
        <v>2367</v>
      </c>
    </row>
    <row r="124" spans="1:11" x14ac:dyDescent="0.3">
      <c r="A124" s="11" t="s">
        <v>1118</v>
      </c>
      <c r="B124" s="12">
        <v>1966</v>
      </c>
      <c r="C124" s="12" t="s">
        <v>2360</v>
      </c>
      <c r="D124" s="12">
        <v>24</v>
      </c>
      <c r="E124" s="22">
        <v>24282</v>
      </c>
      <c r="F124" s="23">
        <f ca="1">DATEDIF(Hospitalization!$E2222,TODAY(),"Y")</f>
        <v>22</v>
      </c>
      <c r="G124" s="12">
        <v>0</v>
      </c>
      <c r="H124" s="24">
        <v>39396.86</v>
      </c>
      <c r="I124" s="12" t="s">
        <v>2355</v>
      </c>
      <c r="J124" s="12" t="s">
        <v>2355</v>
      </c>
      <c r="K124" s="12" t="s">
        <v>2366</v>
      </c>
    </row>
    <row r="125" spans="1:11" x14ac:dyDescent="0.3">
      <c r="A125" s="14" t="s">
        <v>1119</v>
      </c>
      <c r="B125" s="15">
        <v>1978</v>
      </c>
      <c r="C125" s="15" t="s">
        <v>2364</v>
      </c>
      <c r="D125" s="15">
        <v>5</v>
      </c>
      <c r="E125" s="25">
        <v>28707</v>
      </c>
      <c r="F125" s="26">
        <f ca="1">DATEDIF(Hospitalization!$E2221,TODAY(),"Y")</f>
        <v>23</v>
      </c>
      <c r="G125" s="15">
        <v>2</v>
      </c>
      <c r="H125" s="27">
        <v>39352.6</v>
      </c>
      <c r="I125" s="15" t="s">
        <v>2355</v>
      </c>
      <c r="J125" s="15" t="s">
        <v>2356</v>
      </c>
      <c r="K125" s="15" t="s">
        <v>2366</v>
      </c>
    </row>
    <row r="126" spans="1:11" x14ac:dyDescent="0.3">
      <c r="A126" s="11" t="s">
        <v>121</v>
      </c>
      <c r="B126" s="12">
        <v>1982</v>
      </c>
      <c r="C126" s="12" t="s">
        <v>2364</v>
      </c>
      <c r="D126" s="12">
        <v>16</v>
      </c>
      <c r="E126" s="22">
        <v>30179</v>
      </c>
      <c r="F126" s="23">
        <f ca="1">DATEDIF(Hospitalization!$E2220,TODAY(),"Y")</f>
        <v>22</v>
      </c>
      <c r="G126" s="12">
        <v>3</v>
      </c>
      <c r="H126" s="24">
        <v>39315.279999999999</v>
      </c>
      <c r="I126" s="12" t="s">
        <v>2355</v>
      </c>
      <c r="J126" s="12" t="s">
        <v>2356</v>
      </c>
      <c r="K126" s="12" t="s">
        <v>2366</v>
      </c>
    </row>
    <row r="127" spans="1:11" x14ac:dyDescent="0.3">
      <c r="A127" s="11" t="s">
        <v>1120</v>
      </c>
      <c r="B127" s="15">
        <v>1992</v>
      </c>
      <c r="C127" s="15" t="s">
        <v>2358</v>
      </c>
      <c r="D127" s="15">
        <v>30</v>
      </c>
      <c r="E127" s="25">
        <v>33938</v>
      </c>
      <c r="F127" s="26">
        <f ca="1">DATEDIF(Hospitalization!$E2219,TODAY(),"Y")</f>
        <v>23</v>
      </c>
      <c r="G127" s="15">
        <v>2</v>
      </c>
      <c r="H127" s="27">
        <v>39241.440000000002</v>
      </c>
      <c r="I127" s="15" t="s">
        <v>2359</v>
      </c>
      <c r="J127" s="15" t="s">
        <v>2356</v>
      </c>
      <c r="K127" s="15" t="s">
        <v>2366</v>
      </c>
    </row>
    <row r="128" spans="1:11" x14ac:dyDescent="0.3">
      <c r="A128" s="14" t="s">
        <v>1121</v>
      </c>
      <c r="B128" s="12">
        <v>1962</v>
      </c>
      <c r="C128" s="12" t="s">
        <v>2354</v>
      </c>
      <c r="D128" s="12">
        <v>7</v>
      </c>
      <c r="E128" s="22">
        <v>22834</v>
      </c>
      <c r="F128" s="23">
        <f ca="1">DATEDIF(Hospitalization!$E2218,TODAY(),"Y")</f>
        <v>22</v>
      </c>
      <c r="G128" s="12">
        <v>0</v>
      </c>
      <c r="H128" s="24">
        <v>39221.120000000003</v>
      </c>
      <c r="I128" s="12" t="s">
        <v>2355</v>
      </c>
      <c r="J128" s="12" t="s">
        <v>2359</v>
      </c>
      <c r="K128" s="12" t="s">
        <v>2366</v>
      </c>
    </row>
    <row r="129" spans="1:11" x14ac:dyDescent="0.3">
      <c r="A129" s="11" t="s">
        <v>1122</v>
      </c>
      <c r="B129" s="15">
        <v>1982</v>
      </c>
      <c r="C129" s="15" t="s">
        <v>2364</v>
      </c>
      <c r="D129" s="15">
        <v>4</v>
      </c>
      <c r="E129" s="25">
        <v>30167</v>
      </c>
      <c r="F129" s="26">
        <f ca="1">DATEDIF(Hospitalization!$E2217,TODAY(),"Y")</f>
        <v>21</v>
      </c>
      <c r="G129" s="15">
        <v>1</v>
      </c>
      <c r="H129" s="27">
        <v>39125.33</v>
      </c>
      <c r="I129" s="15" t="s">
        <v>2359</v>
      </c>
      <c r="J129" s="15" t="s">
        <v>2359</v>
      </c>
      <c r="K129" s="15" t="s">
        <v>2369</v>
      </c>
    </row>
    <row r="130" spans="1:11" x14ac:dyDescent="0.3">
      <c r="A130" s="14" t="s">
        <v>1123</v>
      </c>
      <c r="B130" s="12">
        <v>1985</v>
      </c>
      <c r="C130" s="12" t="s">
        <v>2361</v>
      </c>
      <c r="D130" s="12">
        <v>20</v>
      </c>
      <c r="E130" s="22">
        <v>31310</v>
      </c>
      <c r="F130" s="23">
        <f ca="1">DATEDIF(Hospitalization!$E2216,TODAY(),"Y")</f>
        <v>22</v>
      </c>
      <c r="G130" s="12">
        <v>1</v>
      </c>
      <c r="H130" s="24">
        <v>39047.29</v>
      </c>
      <c r="I130" s="12" t="s">
        <v>2359</v>
      </c>
      <c r="J130" s="12" t="s">
        <v>2356</v>
      </c>
      <c r="K130" s="12" t="s">
        <v>2376</v>
      </c>
    </row>
    <row r="131" spans="1:11" x14ac:dyDescent="0.3">
      <c r="A131" s="11" t="s">
        <v>1124</v>
      </c>
      <c r="B131" s="15">
        <v>1978</v>
      </c>
      <c r="C131" s="15" t="s">
        <v>2365</v>
      </c>
      <c r="D131" s="15">
        <v>12</v>
      </c>
      <c r="E131" s="25">
        <v>28775</v>
      </c>
      <c r="F131" s="26">
        <f ca="1">DATEDIF(Hospitalization!$E2215,TODAY(),"Y")</f>
        <v>23</v>
      </c>
      <c r="G131" s="15">
        <v>2</v>
      </c>
      <c r="H131" s="27">
        <v>38998.550000000003</v>
      </c>
      <c r="I131" s="15" t="s">
        <v>2359</v>
      </c>
      <c r="J131" s="15" t="s">
        <v>2359</v>
      </c>
      <c r="K131" s="15" t="s">
        <v>2366</v>
      </c>
    </row>
    <row r="132" spans="1:11" x14ac:dyDescent="0.3">
      <c r="A132" s="14" t="s">
        <v>1125</v>
      </c>
      <c r="B132" s="12">
        <v>1980</v>
      </c>
      <c r="C132" s="12" t="s">
        <v>2361</v>
      </c>
      <c r="D132" s="12">
        <v>24</v>
      </c>
      <c r="E132" s="22">
        <v>29488</v>
      </c>
      <c r="F132" s="23">
        <f ca="1">DATEDIF(Hospitalization!$E2214,TODAY(),"Y")</f>
        <v>23</v>
      </c>
      <c r="G132" s="12">
        <v>2</v>
      </c>
      <c r="H132" s="24">
        <v>38947.43</v>
      </c>
      <c r="I132" s="12" t="s">
        <v>2355</v>
      </c>
      <c r="J132" s="12" t="s">
        <v>2356</v>
      </c>
      <c r="K132" s="12" t="s">
        <v>2366</v>
      </c>
    </row>
    <row r="133" spans="1:11" x14ac:dyDescent="0.3">
      <c r="A133" s="11" t="s">
        <v>1126</v>
      </c>
      <c r="B133" s="15">
        <v>1976</v>
      </c>
      <c r="C133" s="15" t="s">
        <v>2363</v>
      </c>
      <c r="D133" s="15">
        <v>15</v>
      </c>
      <c r="E133" s="25">
        <v>28109</v>
      </c>
      <c r="F133" s="26">
        <f ca="1">DATEDIF(Hospitalization!$E2213,TODAY(),"Y")</f>
        <v>21</v>
      </c>
      <c r="G133" s="15">
        <v>2</v>
      </c>
      <c r="H133" s="27">
        <v>38932.559999999998</v>
      </c>
      <c r="I133" s="15" t="s">
        <v>2355</v>
      </c>
      <c r="J133" s="15" t="s">
        <v>2356</v>
      </c>
      <c r="K133" s="15" t="s">
        <v>2366</v>
      </c>
    </row>
    <row r="134" spans="1:11" x14ac:dyDescent="0.3">
      <c r="A134" s="14" t="s">
        <v>1127</v>
      </c>
      <c r="B134" s="12">
        <v>1987</v>
      </c>
      <c r="C134" s="12" t="s">
        <v>2360</v>
      </c>
      <c r="D134" s="12">
        <v>16</v>
      </c>
      <c r="E134" s="22">
        <v>31944</v>
      </c>
      <c r="F134" s="23">
        <f ca="1">DATEDIF(Hospitalization!$E2212,TODAY(),"Y")</f>
        <v>22</v>
      </c>
      <c r="G134" s="12">
        <v>3</v>
      </c>
      <c r="H134" s="24">
        <v>38924.04</v>
      </c>
      <c r="I134" s="12" t="s">
        <v>2355</v>
      </c>
      <c r="J134" s="12" t="s">
        <v>2355</v>
      </c>
      <c r="K134" s="12" t="s">
        <v>2366</v>
      </c>
    </row>
    <row r="135" spans="1:11" x14ac:dyDescent="0.3">
      <c r="A135" s="11" t="s">
        <v>1128</v>
      </c>
      <c r="B135" s="15">
        <v>1967</v>
      </c>
      <c r="C135" s="15" t="s">
        <v>2354</v>
      </c>
      <c r="D135" s="15">
        <v>30</v>
      </c>
      <c r="E135" s="25">
        <v>24683</v>
      </c>
      <c r="F135" s="26">
        <f ca="1">DATEDIF(Hospitalization!$E2211,TODAY(),"Y")</f>
        <v>22</v>
      </c>
      <c r="G135" s="15">
        <v>0</v>
      </c>
      <c r="H135" s="27">
        <v>38893.360000000001</v>
      </c>
      <c r="I135" s="15" t="s">
        <v>2359</v>
      </c>
      <c r="J135" s="15" t="s">
        <v>2355</v>
      </c>
      <c r="K135" s="15" t="s">
        <v>2366</v>
      </c>
    </row>
    <row r="136" spans="1:11" x14ac:dyDescent="0.3">
      <c r="A136" s="14" t="s">
        <v>1129</v>
      </c>
      <c r="B136" s="12">
        <v>1964</v>
      </c>
      <c r="C136" s="12" t="s">
        <v>2360</v>
      </c>
      <c r="D136" s="12">
        <v>6</v>
      </c>
      <c r="E136" s="22">
        <v>23534</v>
      </c>
      <c r="F136" s="23">
        <f ca="1">DATEDIF(Hospitalization!$E2210,TODAY(),"Y")</f>
        <v>22</v>
      </c>
      <c r="G136" s="12">
        <v>0</v>
      </c>
      <c r="H136" s="24">
        <v>38869.25</v>
      </c>
      <c r="I136" s="12" t="s">
        <v>2355</v>
      </c>
      <c r="J136" s="12" t="s">
        <v>2355</v>
      </c>
      <c r="K136" s="12" t="s">
        <v>2366</v>
      </c>
    </row>
    <row r="137" spans="1:11" x14ac:dyDescent="0.3">
      <c r="A137" s="14" t="s">
        <v>122</v>
      </c>
      <c r="B137" s="15">
        <v>1979</v>
      </c>
      <c r="C137" s="15" t="s">
        <v>2363</v>
      </c>
      <c r="D137" s="15">
        <v>3</v>
      </c>
      <c r="E137" s="25">
        <v>29192</v>
      </c>
      <c r="F137" s="26">
        <f ca="1">DATEDIF(Hospitalization!$E2209,TODAY(),"Y")</f>
        <v>23</v>
      </c>
      <c r="G137" s="15">
        <v>2</v>
      </c>
      <c r="H137" s="27">
        <v>38836.980000000003</v>
      </c>
      <c r="I137" s="15" t="s">
        <v>2355</v>
      </c>
      <c r="J137" s="15" t="s">
        <v>2359</v>
      </c>
      <c r="K137" s="15" t="s">
        <v>2366</v>
      </c>
    </row>
    <row r="138" spans="1:11" x14ac:dyDescent="0.3">
      <c r="A138" s="11" t="s">
        <v>1130</v>
      </c>
      <c r="B138" s="12">
        <v>2004</v>
      </c>
      <c r="C138" s="12" t="s">
        <v>2363</v>
      </c>
      <c r="D138" s="12">
        <v>5</v>
      </c>
      <c r="E138" s="22">
        <v>38326</v>
      </c>
      <c r="F138" s="23">
        <f ca="1">DATEDIF(Hospitalization!$E2208,TODAY(),"Y")</f>
        <v>23</v>
      </c>
      <c r="G138" s="12">
        <v>0</v>
      </c>
      <c r="H138" s="24">
        <v>38792.69</v>
      </c>
      <c r="I138" s="12" t="s">
        <v>2355</v>
      </c>
      <c r="J138" s="12" t="s">
        <v>2355</v>
      </c>
      <c r="K138" s="12" t="s">
        <v>2357</v>
      </c>
    </row>
    <row r="139" spans="1:11" x14ac:dyDescent="0.3">
      <c r="A139" s="14" t="s">
        <v>1131</v>
      </c>
      <c r="B139" s="15">
        <v>1991</v>
      </c>
      <c r="C139" s="15" t="s">
        <v>2358</v>
      </c>
      <c r="D139" s="15">
        <v>8</v>
      </c>
      <c r="E139" s="25">
        <v>33550</v>
      </c>
      <c r="F139" s="26">
        <f ca="1">DATEDIF(Hospitalization!$E2207,TODAY(),"Y")</f>
        <v>22</v>
      </c>
      <c r="G139" s="15">
        <v>3</v>
      </c>
      <c r="H139" s="27">
        <v>38746.36</v>
      </c>
      <c r="I139" s="15" t="s">
        <v>2359</v>
      </c>
      <c r="J139" s="15" t="s">
        <v>2355</v>
      </c>
      <c r="K139" s="15" t="s">
        <v>2362</v>
      </c>
    </row>
    <row r="140" spans="1:11" x14ac:dyDescent="0.3">
      <c r="A140" s="11" t="s">
        <v>1132</v>
      </c>
      <c r="B140" s="12">
        <v>1976</v>
      </c>
      <c r="C140" s="12" t="s">
        <v>2360</v>
      </c>
      <c r="D140" s="12">
        <v>15</v>
      </c>
      <c r="E140" s="22">
        <v>27926</v>
      </c>
      <c r="F140" s="23">
        <f ca="1">DATEDIF(Hospitalization!$E2206,TODAY(),"Y")</f>
        <v>25</v>
      </c>
      <c r="G140" s="12">
        <v>2</v>
      </c>
      <c r="H140" s="24">
        <v>38740.120000000003</v>
      </c>
      <c r="I140" s="12" t="s">
        <v>2355</v>
      </c>
      <c r="J140" s="12" t="s">
        <v>2355</v>
      </c>
      <c r="K140" s="12" t="s">
        <v>2362</v>
      </c>
    </row>
    <row r="141" spans="1:11" x14ac:dyDescent="0.3">
      <c r="A141" s="14" t="s">
        <v>1133</v>
      </c>
      <c r="B141" s="15">
        <v>1991</v>
      </c>
      <c r="C141" s="15" t="s">
        <v>2358</v>
      </c>
      <c r="D141" s="15">
        <v>2</v>
      </c>
      <c r="E141" s="25">
        <v>33544</v>
      </c>
      <c r="F141" s="26">
        <f ca="1">DATEDIF(Hospitalization!$E2205,TODAY(),"Y")</f>
        <v>26</v>
      </c>
      <c r="G141" s="15">
        <v>2</v>
      </c>
      <c r="H141" s="27">
        <v>38711</v>
      </c>
      <c r="I141" s="15" t="s">
        <v>2355</v>
      </c>
      <c r="J141" s="15" t="s">
        <v>2355</v>
      </c>
      <c r="K141" s="15" t="s">
        <v>2366</v>
      </c>
    </row>
    <row r="142" spans="1:11" x14ac:dyDescent="0.3">
      <c r="A142" s="11" t="s">
        <v>1134</v>
      </c>
      <c r="B142" s="12">
        <v>1991</v>
      </c>
      <c r="C142" s="12" t="s">
        <v>2358</v>
      </c>
      <c r="D142" s="12">
        <v>22</v>
      </c>
      <c r="E142" s="22">
        <v>33564</v>
      </c>
      <c r="F142" s="23">
        <f ca="1">DATEDIF(Hospitalization!$E2204,TODAY(),"Y")</f>
        <v>25</v>
      </c>
      <c r="G142" s="12">
        <v>2</v>
      </c>
      <c r="H142" s="24">
        <v>38711</v>
      </c>
      <c r="I142" s="12" t="s">
        <v>2359</v>
      </c>
      <c r="J142" s="12" t="s">
        <v>2356</v>
      </c>
      <c r="K142" s="12" t="s">
        <v>2366</v>
      </c>
    </row>
    <row r="143" spans="1:11" x14ac:dyDescent="0.3">
      <c r="A143" s="14" t="s">
        <v>1135</v>
      </c>
      <c r="B143" s="15">
        <v>1986</v>
      </c>
      <c r="C143" s="15" t="s">
        <v>2354</v>
      </c>
      <c r="D143" s="15">
        <v>20</v>
      </c>
      <c r="E143" s="25">
        <v>31613</v>
      </c>
      <c r="F143" s="26">
        <f ca="1">DATEDIF(Hospitalization!$E2203,TODAY(),"Y")</f>
        <v>21</v>
      </c>
      <c r="G143" s="15">
        <v>1</v>
      </c>
      <c r="H143" s="27">
        <v>38709.18</v>
      </c>
      <c r="I143" s="15" t="s">
        <v>2359</v>
      </c>
      <c r="J143" s="15" t="s">
        <v>2356</v>
      </c>
      <c r="K143" s="15" t="s">
        <v>2357</v>
      </c>
    </row>
    <row r="144" spans="1:11" x14ac:dyDescent="0.3">
      <c r="A144" s="11" t="s">
        <v>1136</v>
      </c>
      <c r="B144" s="12">
        <v>1990</v>
      </c>
      <c r="C144" s="12" t="s">
        <v>2354</v>
      </c>
      <c r="D144" s="12">
        <v>13</v>
      </c>
      <c r="E144" s="22">
        <v>33067</v>
      </c>
      <c r="F144" s="23">
        <f ca="1">DATEDIF(Hospitalization!$E2202,TODAY(),"Y")</f>
        <v>21</v>
      </c>
      <c r="G144" s="12">
        <v>3</v>
      </c>
      <c r="H144" s="24">
        <v>38652.089999999997</v>
      </c>
      <c r="I144" s="12" t="s">
        <v>2355</v>
      </c>
      <c r="J144" s="12" t="s">
        <v>2355</v>
      </c>
      <c r="K144" s="12" t="s">
        <v>2366</v>
      </c>
    </row>
    <row r="145" spans="1:11" x14ac:dyDescent="0.3">
      <c r="A145" s="14" t="s">
        <v>1137</v>
      </c>
      <c r="B145" s="15">
        <v>1999</v>
      </c>
      <c r="C145" s="15" t="s">
        <v>2358</v>
      </c>
      <c r="D145" s="15">
        <v>12</v>
      </c>
      <c r="E145" s="25">
        <v>36476</v>
      </c>
      <c r="F145" s="26">
        <f ca="1">DATEDIF(Hospitalization!$E2201,TODAY(),"Y")</f>
        <v>21</v>
      </c>
      <c r="G145" s="15">
        <v>2</v>
      </c>
      <c r="H145" s="27">
        <v>38511.629999999997</v>
      </c>
      <c r="I145" s="15" t="s">
        <v>2355</v>
      </c>
      <c r="J145" s="15" t="s">
        <v>2355</v>
      </c>
      <c r="K145" s="15" t="s">
        <v>2372</v>
      </c>
    </row>
    <row r="146" spans="1:11" x14ac:dyDescent="0.3">
      <c r="A146" s="11" t="s">
        <v>1138</v>
      </c>
      <c r="B146" s="12">
        <v>1986</v>
      </c>
      <c r="C146" s="12" t="s">
        <v>2360</v>
      </c>
      <c r="D146" s="12">
        <v>21</v>
      </c>
      <c r="E146" s="22">
        <v>31584</v>
      </c>
      <c r="F146" s="23">
        <f ca="1">DATEDIF(Hospitalization!$E2200,TODAY(),"Y")</f>
        <v>21</v>
      </c>
      <c r="G146" s="12">
        <v>2</v>
      </c>
      <c r="H146" s="24">
        <v>38415.47</v>
      </c>
      <c r="I146" s="12" t="s">
        <v>2359</v>
      </c>
      <c r="J146" s="12" t="s">
        <v>2355</v>
      </c>
      <c r="K146" s="12" t="s">
        <v>2366</v>
      </c>
    </row>
    <row r="147" spans="1:11" x14ac:dyDescent="0.3">
      <c r="A147" s="14" t="s">
        <v>1139</v>
      </c>
      <c r="B147" s="15">
        <v>1971</v>
      </c>
      <c r="C147" s="15" t="s">
        <v>2363</v>
      </c>
      <c r="D147" s="15">
        <v>23</v>
      </c>
      <c r="E147" s="25">
        <v>26290</v>
      </c>
      <c r="F147" s="26">
        <f ca="1">DATEDIF(Hospitalization!$E2199,TODAY(),"Y")</f>
        <v>21</v>
      </c>
      <c r="G147" s="15">
        <v>0</v>
      </c>
      <c r="H147" s="27">
        <v>38405.26</v>
      </c>
      <c r="I147" s="15" t="s">
        <v>2355</v>
      </c>
      <c r="J147" s="15" t="s">
        <v>2359</v>
      </c>
      <c r="K147" s="15" t="s">
        <v>2366</v>
      </c>
    </row>
    <row r="148" spans="1:11" x14ac:dyDescent="0.3">
      <c r="A148" s="11" t="s">
        <v>123</v>
      </c>
      <c r="B148" s="12">
        <v>1970</v>
      </c>
      <c r="C148" s="12" t="s">
        <v>2364</v>
      </c>
      <c r="D148" s="12">
        <v>22</v>
      </c>
      <c r="E148" s="22">
        <v>25802</v>
      </c>
      <c r="F148" s="23">
        <f ca="1">DATEDIF(Hospitalization!$E2198,TODAY(),"Y")</f>
        <v>21</v>
      </c>
      <c r="G148" s="12">
        <v>0</v>
      </c>
      <c r="H148" s="24">
        <v>38389.79</v>
      </c>
      <c r="I148" s="12" t="s">
        <v>2355</v>
      </c>
      <c r="J148" s="12" t="s">
        <v>2356</v>
      </c>
      <c r="K148" s="12" t="s">
        <v>2366</v>
      </c>
    </row>
    <row r="149" spans="1:11" x14ac:dyDescent="0.3">
      <c r="A149" s="11" t="s">
        <v>1140</v>
      </c>
      <c r="B149" s="15">
        <v>2002</v>
      </c>
      <c r="C149" s="15" t="s">
        <v>2361</v>
      </c>
      <c r="D149" s="15">
        <v>17</v>
      </c>
      <c r="E149" s="25">
        <v>37516</v>
      </c>
      <c r="F149" s="26">
        <f ca="1">DATEDIF(Hospitalization!$E2197,TODAY(),"Y")</f>
        <v>21</v>
      </c>
      <c r="G149" s="15">
        <v>2</v>
      </c>
      <c r="H149" s="27">
        <v>38344.57</v>
      </c>
      <c r="I149" s="15" t="s">
        <v>2359</v>
      </c>
      <c r="J149" s="15" t="s">
        <v>2356</v>
      </c>
      <c r="K149" s="15" t="s">
        <v>2366</v>
      </c>
    </row>
    <row r="150" spans="1:11" x14ac:dyDescent="0.3">
      <c r="A150" s="14" t="s">
        <v>1141</v>
      </c>
      <c r="B150" s="12">
        <v>1980</v>
      </c>
      <c r="C150" s="12" t="s">
        <v>2360</v>
      </c>
      <c r="D150" s="12">
        <v>12</v>
      </c>
      <c r="E150" s="22">
        <v>29384</v>
      </c>
      <c r="F150" s="23">
        <f ca="1">DATEDIF(Hospitalization!$E2196,TODAY(),"Y")</f>
        <v>22</v>
      </c>
      <c r="G150" s="12">
        <v>2</v>
      </c>
      <c r="H150" s="24">
        <v>38313.129999999997</v>
      </c>
      <c r="I150" s="12" t="s">
        <v>2359</v>
      </c>
      <c r="J150" s="12" t="s">
        <v>2356</v>
      </c>
      <c r="K150" s="12" t="s">
        <v>2366</v>
      </c>
    </row>
    <row r="151" spans="1:11" x14ac:dyDescent="0.3">
      <c r="A151" s="11" t="s">
        <v>1142</v>
      </c>
      <c r="B151" s="15">
        <v>1989</v>
      </c>
      <c r="C151" s="15" t="s">
        <v>2365</v>
      </c>
      <c r="D151" s="15">
        <v>30</v>
      </c>
      <c r="E151" s="25">
        <v>32811</v>
      </c>
      <c r="F151" s="26">
        <f ca="1">DATEDIF(Hospitalization!$E2195,TODAY(),"Y")</f>
        <v>22</v>
      </c>
      <c r="G151" s="15">
        <v>1</v>
      </c>
      <c r="H151" s="27">
        <v>38282.75</v>
      </c>
      <c r="I151" s="15" t="s">
        <v>2359</v>
      </c>
      <c r="J151" s="15" t="s">
        <v>2355</v>
      </c>
      <c r="K151" s="15" t="s">
        <v>2357</v>
      </c>
    </row>
    <row r="152" spans="1:11" x14ac:dyDescent="0.3">
      <c r="A152" s="14" t="s">
        <v>1143</v>
      </c>
      <c r="B152" s="12">
        <v>1980</v>
      </c>
      <c r="C152" s="12" t="s">
        <v>2364</v>
      </c>
      <c r="D152" s="12">
        <v>16</v>
      </c>
      <c r="E152" s="22">
        <v>29449</v>
      </c>
      <c r="F152" s="23">
        <f ca="1">DATEDIF(Hospitalization!$E2194,TODAY(),"Y")</f>
        <v>22</v>
      </c>
      <c r="G152" s="12">
        <v>1</v>
      </c>
      <c r="H152" s="24">
        <v>38245.589999999997</v>
      </c>
      <c r="I152" s="12" t="s">
        <v>2359</v>
      </c>
      <c r="J152" s="12" t="s">
        <v>2355</v>
      </c>
      <c r="K152" s="12" t="s">
        <v>2357</v>
      </c>
    </row>
    <row r="153" spans="1:11" x14ac:dyDescent="0.3">
      <c r="A153" s="11" t="s">
        <v>1144</v>
      </c>
      <c r="B153" s="15">
        <v>1964</v>
      </c>
      <c r="C153" s="15" t="s">
        <v>2360</v>
      </c>
      <c r="D153" s="15">
        <v>16</v>
      </c>
      <c r="E153" s="25">
        <v>23544</v>
      </c>
      <c r="F153" s="26">
        <f ca="1">DATEDIF(Hospitalization!$E2193,TODAY(),"Y")</f>
        <v>22</v>
      </c>
      <c r="G153" s="15">
        <v>0</v>
      </c>
      <c r="H153" s="27">
        <v>38241.74</v>
      </c>
      <c r="I153" s="15" t="s">
        <v>2355</v>
      </c>
      <c r="J153" s="15" t="s">
        <v>2356</v>
      </c>
      <c r="K153" s="15" t="s">
        <v>2366</v>
      </c>
    </row>
    <row r="154" spans="1:11" x14ac:dyDescent="0.3">
      <c r="A154" s="14" t="s">
        <v>1145</v>
      </c>
      <c r="B154" s="12">
        <v>1989</v>
      </c>
      <c r="C154" s="12" t="s">
        <v>2361</v>
      </c>
      <c r="D154" s="12">
        <v>8</v>
      </c>
      <c r="E154" s="22">
        <v>32759</v>
      </c>
      <c r="F154" s="23">
        <f ca="1">DATEDIF(Hospitalization!$E2192,TODAY(),"Y")</f>
        <v>21</v>
      </c>
      <c r="G154" s="12">
        <v>3</v>
      </c>
      <c r="H154" s="24">
        <v>38237.339999999997</v>
      </c>
      <c r="I154" s="12" t="s">
        <v>2355</v>
      </c>
      <c r="J154" s="12" t="s">
        <v>2356</v>
      </c>
      <c r="K154" s="12" t="s">
        <v>2366</v>
      </c>
    </row>
    <row r="155" spans="1:11" x14ac:dyDescent="0.3">
      <c r="A155" s="11" t="s">
        <v>1146</v>
      </c>
      <c r="B155" s="15">
        <v>1972</v>
      </c>
      <c r="C155" s="15" t="s">
        <v>2358</v>
      </c>
      <c r="D155" s="15">
        <v>19</v>
      </c>
      <c r="E155" s="25">
        <v>26622</v>
      </c>
      <c r="F155" s="26">
        <f ca="1">DATEDIF(Hospitalization!$E2191,TODAY(),"Y")</f>
        <v>22</v>
      </c>
      <c r="G155" s="15">
        <v>0</v>
      </c>
      <c r="H155" s="27">
        <v>38189.1</v>
      </c>
      <c r="I155" s="15" t="s">
        <v>2355</v>
      </c>
      <c r="J155" s="15" t="s">
        <v>2355</v>
      </c>
      <c r="K155" s="15" t="s">
        <v>2366</v>
      </c>
    </row>
    <row r="156" spans="1:11" x14ac:dyDescent="0.3">
      <c r="A156" s="14" t="s">
        <v>1147</v>
      </c>
      <c r="B156" s="12">
        <v>1998</v>
      </c>
      <c r="C156" s="12" t="s">
        <v>2354</v>
      </c>
      <c r="D156" s="12">
        <v>29</v>
      </c>
      <c r="E156" s="22">
        <v>36005</v>
      </c>
      <c r="F156" s="23">
        <f ca="1">DATEDIF(Hospitalization!$E2190,TODAY(),"Y")</f>
        <v>22</v>
      </c>
      <c r="G156" s="12">
        <v>0</v>
      </c>
      <c r="H156" s="24">
        <v>38126.25</v>
      </c>
      <c r="I156" s="12" t="s">
        <v>2359</v>
      </c>
      <c r="J156" s="12" t="s">
        <v>2356</v>
      </c>
      <c r="K156" s="12" t="s">
        <v>2357</v>
      </c>
    </row>
    <row r="157" spans="1:11" x14ac:dyDescent="0.3">
      <c r="A157" s="11" t="s">
        <v>1148</v>
      </c>
      <c r="B157" s="15">
        <v>1979</v>
      </c>
      <c r="C157" s="15" t="s">
        <v>2361</v>
      </c>
      <c r="D157" s="15">
        <v>9</v>
      </c>
      <c r="E157" s="25">
        <v>29107</v>
      </c>
      <c r="F157" s="26">
        <f ca="1">DATEDIF(Hospitalization!$E2189,TODAY(),"Y")</f>
        <v>23</v>
      </c>
      <c r="G157" s="15">
        <v>0</v>
      </c>
      <c r="H157" s="27">
        <v>37829.72</v>
      </c>
      <c r="I157" s="15" t="s">
        <v>2359</v>
      </c>
      <c r="J157" s="15" t="s">
        <v>2355</v>
      </c>
      <c r="K157" s="15" t="s">
        <v>2366</v>
      </c>
    </row>
    <row r="158" spans="1:11" x14ac:dyDescent="0.3">
      <c r="A158" s="14" t="s">
        <v>1149</v>
      </c>
      <c r="B158" s="12">
        <v>1983</v>
      </c>
      <c r="C158" s="12" t="s">
        <v>2354</v>
      </c>
      <c r="D158" s="12">
        <v>26</v>
      </c>
      <c r="E158" s="22">
        <v>30523</v>
      </c>
      <c r="F158" s="23">
        <f ca="1">DATEDIF(Hospitalization!$E2188,TODAY(),"Y")</f>
        <v>22</v>
      </c>
      <c r="G158" s="12">
        <v>3</v>
      </c>
      <c r="H158" s="24">
        <v>37800.980000000003</v>
      </c>
      <c r="I158" s="12" t="s">
        <v>2355</v>
      </c>
      <c r="J158" s="12" t="s">
        <v>2355</v>
      </c>
      <c r="K158" s="12" t="s">
        <v>2366</v>
      </c>
    </row>
    <row r="159" spans="1:11" x14ac:dyDescent="0.3">
      <c r="A159" s="14" t="s">
        <v>124</v>
      </c>
      <c r="B159" s="15">
        <v>1986</v>
      </c>
      <c r="C159" s="15" t="s">
        <v>2364</v>
      </c>
      <c r="D159" s="15">
        <v>15</v>
      </c>
      <c r="E159" s="25">
        <v>31639</v>
      </c>
      <c r="F159" s="26">
        <f ca="1">DATEDIF(Hospitalization!$E2187,TODAY(),"Y")</f>
        <v>22</v>
      </c>
      <c r="G159" s="15">
        <v>0</v>
      </c>
      <c r="H159" s="27">
        <v>37742.58</v>
      </c>
      <c r="I159" s="15" t="s">
        <v>2359</v>
      </c>
      <c r="J159" s="15" t="s">
        <v>2359</v>
      </c>
      <c r="K159" s="15" t="s">
        <v>2357</v>
      </c>
    </row>
    <row r="160" spans="1:11" x14ac:dyDescent="0.3">
      <c r="A160" s="11" t="s">
        <v>1150</v>
      </c>
      <c r="B160" s="12">
        <v>1976</v>
      </c>
      <c r="C160" s="12" t="s">
        <v>2361</v>
      </c>
      <c r="D160" s="12">
        <v>18</v>
      </c>
      <c r="E160" s="22">
        <v>28021</v>
      </c>
      <c r="F160" s="23">
        <f ca="1">DATEDIF(Hospitalization!$E2186,TODAY(),"Y")</f>
        <v>23</v>
      </c>
      <c r="G160" s="12">
        <v>2</v>
      </c>
      <c r="H160" s="24">
        <v>37735.199999999997</v>
      </c>
      <c r="I160" s="12" t="s">
        <v>2355</v>
      </c>
      <c r="J160" s="12" t="s">
        <v>2355</v>
      </c>
      <c r="K160" s="12" t="s">
        <v>2366</v>
      </c>
    </row>
    <row r="161" spans="1:11" x14ac:dyDescent="0.3">
      <c r="A161" s="14" t="s">
        <v>1151</v>
      </c>
      <c r="B161" s="15">
        <v>1988</v>
      </c>
      <c r="C161" s="15" t="s">
        <v>2365</v>
      </c>
      <c r="D161" s="15">
        <v>10</v>
      </c>
      <c r="E161" s="25">
        <v>32426</v>
      </c>
      <c r="F161" s="26">
        <f ca="1">DATEDIF(Hospitalization!$E2185,TODAY(),"Y")</f>
        <v>23</v>
      </c>
      <c r="G161" s="15">
        <v>1</v>
      </c>
      <c r="H161" s="27">
        <v>37701.879999999997</v>
      </c>
      <c r="I161" s="15" t="s">
        <v>2355</v>
      </c>
      <c r="J161" s="15" t="s">
        <v>2356</v>
      </c>
      <c r="K161" s="15" t="s">
        <v>2373</v>
      </c>
    </row>
    <row r="162" spans="1:11" x14ac:dyDescent="0.3">
      <c r="A162" s="11" t="s">
        <v>1152</v>
      </c>
      <c r="B162" s="12">
        <v>1970</v>
      </c>
      <c r="C162" s="12" t="s">
        <v>2365</v>
      </c>
      <c r="D162" s="12">
        <v>28</v>
      </c>
      <c r="E162" s="22">
        <v>25869</v>
      </c>
      <c r="F162" s="23">
        <f ca="1">DATEDIF(Hospitalization!$E2184,TODAY(),"Y")</f>
        <v>23</v>
      </c>
      <c r="G162" s="12">
        <v>0</v>
      </c>
      <c r="H162" s="24">
        <v>37675.06</v>
      </c>
      <c r="I162" s="12" t="s">
        <v>2355</v>
      </c>
      <c r="J162" s="12" t="s">
        <v>2356</v>
      </c>
      <c r="K162" s="12" t="s">
        <v>2366</v>
      </c>
    </row>
    <row r="163" spans="1:11" x14ac:dyDescent="0.3">
      <c r="A163" s="14" t="s">
        <v>1153</v>
      </c>
      <c r="B163" s="15">
        <v>1982</v>
      </c>
      <c r="C163" s="15" t="s">
        <v>2360</v>
      </c>
      <c r="D163" s="15">
        <v>20</v>
      </c>
      <c r="E163" s="25">
        <v>30122</v>
      </c>
      <c r="F163" s="26">
        <f ca="1">DATEDIF(Hospitalization!$E2183,TODAY(),"Y")</f>
        <v>28</v>
      </c>
      <c r="G163" s="15">
        <v>3</v>
      </c>
      <c r="H163" s="27">
        <v>37650.74</v>
      </c>
      <c r="I163" s="15" t="s">
        <v>2355</v>
      </c>
      <c r="J163" s="15" t="s">
        <v>2355</v>
      </c>
      <c r="K163" s="15" t="s">
        <v>2362</v>
      </c>
    </row>
    <row r="164" spans="1:11" x14ac:dyDescent="0.3">
      <c r="A164" s="11" t="s">
        <v>1154</v>
      </c>
      <c r="B164" s="12">
        <v>1990</v>
      </c>
      <c r="C164" s="12" t="s">
        <v>2358</v>
      </c>
      <c r="D164" s="12">
        <v>16</v>
      </c>
      <c r="E164" s="22">
        <v>33193</v>
      </c>
      <c r="F164" s="23">
        <f ca="1">DATEDIF(Hospitalization!$E2182,TODAY(),"Y")</f>
        <v>22</v>
      </c>
      <c r="G164" s="12">
        <v>1</v>
      </c>
      <c r="H164" s="24">
        <v>37607.53</v>
      </c>
      <c r="I164" s="12" t="s">
        <v>2359</v>
      </c>
      <c r="J164" s="12" t="s">
        <v>2355</v>
      </c>
      <c r="K164" s="12" t="s">
        <v>2368</v>
      </c>
    </row>
    <row r="165" spans="1:11" x14ac:dyDescent="0.3">
      <c r="A165" s="14" t="s">
        <v>1155</v>
      </c>
      <c r="B165" s="15">
        <v>2000</v>
      </c>
      <c r="C165" s="15" t="s">
        <v>2365</v>
      </c>
      <c r="D165" s="15">
        <v>12</v>
      </c>
      <c r="E165" s="25">
        <v>36811</v>
      </c>
      <c r="F165" s="26">
        <f ca="1">DATEDIF(Hospitalization!$E2181,TODAY(),"Y")</f>
        <v>23</v>
      </c>
      <c r="G165" s="15">
        <v>2</v>
      </c>
      <c r="H165" s="27">
        <v>37484.449999999997</v>
      </c>
      <c r="I165" s="15" t="s">
        <v>2359</v>
      </c>
      <c r="J165" s="15" t="s">
        <v>2359</v>
      </c>
      <c r="K165" s="15" t="s">
        <v>2357</v>
      </c>
    </row>
    <row r="166" spans="1:11" x14ac:dyDescent="0.3">
      <c r="A166" s="11" t="s">
        <v>1156</v>
      </c>
      <c r="B166" s="12">
        <v>2002</v>
      </c>
      <c r="C166" s="12" t="s">
        <v>2361</v>
      </c>
      <c r="D166" s="12">
        <v>27</v>
      </c>
      <c r="E166" s="22">
        <v>37526</v>
      </c>
      <c r="F166" s="23">
        <f ca="1">DATEDIF(Hospitalization!$E2180,TODAY(),"Y")</f>
        <v>27</v>
      </c>
      <c r="G166" s="12">
        <v>3</v>
      </c>
      <c r="H166" s="24">
        <v>37465.339999999997</v>
      </c>
      <c r="I166" s="12" t="s">
        <v>2359</v>
      </c>
      <c r="J166" s="12" t="s">
        <v>2355</v>
      </c>
      <c r="K166" s="12" t="s">
        <v>2362</v>
      </c>
    </row>
    <row r="167" spans="1:11" x14ac:dyDescent="0.3">
      <c r="A167" s="14" t="s">
        <v>1157</v>
      </c>
      <c r="B167" s="15">
        <v>1979</v>
      </c>
      <c r="C167" s="15" t="s">
        <v>2364</v>
      </c>
      <c r="D167" s="15">
        <v>3</v>
      </c>
      <c r="E167" s="25">
        <v>29070</v>
      </c>
      <c r="F167" s="26">
        <f ca="1">DATEDIF(Hospitalization!$E2179,TODAY(),"Y")</f>
        <v>22</v>
      </c>
      <c r="G167" s="15">
        <v>2</v>
      </c>
      <c r="H167" s="27">
        <v>37425.94</v>
      </c>
      <c r="I167" s="15" t="s">
        <v>2355</v>
      </c>
      <c r="J167" s="15" t="s">
        <v>2359</v>
      </c>
      <c r="K167" s="15" t="s">
        <v>2366</v>
      </c>
    </row>
    <row r="168" spans="1:11" x14ac:dyDescent="0.3">
      <c r="A168" s="11" t="s">
        <v>1158</v>
      </c>
      <c r="B168" s="12">
        <v>1969</v>
      </c>
      <c r="C168" s="12" t="s">
        <v>2365</v>
      </c>
      <c r="D168" s="12">
        <v>30</v>
      </c>
      <c r="E168" s="22">
        <v>25506</v>
      </c>
      <c r="F168" s="23">
        <f ca="1">DATEDIF(Hospitalization!$E2178,TODAY(),"Y")</f>
        <v>26</v>
      </c>
      <c r="G168" s="12">
        <v>0</v>
      </c>
      <c r="H168" s="24">
        <v>37277.269999999997</v>
      </c>
      <c r="I168" s="12" t="s">
        <v>2359</v>
      </c>
      <c r="J168" s="12" t="s">
        <v>2356</v>
      </c>
      <c r="K168" s="12" t="s">
        <v>2366</v>
      </c>
    </row>
    <row r="169" spans="1:11" x14ac:dyDescent="0.3">
      <c r="A169" s="14" t="s">
        <v>1159</v>
      </c>
      <c r="B169" s="15">
        <v>1975</v>
      </c>
      <c r="C169" s="15" t="s">
        <v>2358</v>
      </c>
      <c r="D169" s="15">
        <v>9</v>
      </c>
      <c r="E169" s="25">
        <v>27707</v>
      </c>
      <c r="F169" s="26">
        <f ca="1">DATEDIF(Hospitalization!$E2177,TODAY(),"Y")</f>
        <v>27</v>
      </c>
      <c r="G169" s="15">
        <v>1</v>
      </c>
      <c r="H169" s="27">
        <v>37272.339999999997</v>
      </c>
      <c r="I169" s="15" t="s">
        <v>2355</v>
      </c>
      <c r="J169" s="15" t="s">
        <v>2356</v>
      </c>
      <c r="K169" s="15" t="s">
        <v>2366</v>
      </c>
    </row>
    <row r="170" spans="1:11" x14ac:dyDescent="0.3">
      <c r="A170" s="11" t="s">
        <v>125</v>
      </c>
      <c r="B170" s="12">
        <v>1985</v>
      </c>
      <c r="C170" s="12" t="s">
        <v>2358</v>
      </c>
      <c r="D170" s="12">
        <v>17</v>
      </c>
      <c r="E170" s="22">
        <v>31368</v>
      </c>
      <c r="F170" s="23">
        <f ca="1">DATEDIF(Hospitalization!$E2176,TODAY(),"Y")</f>
        <v>23</v>
      </c>
      <c r="G170" s="12">
        <v>0</v>
      </c>
      <c r="H170" s="24">
        <v>37270.15</v>
      </c>
      <c r="I170" s="12" t="s">
        <v>2355</v>
      </c>
      <c r="J170" s="12" t="s">
        <v>2359</v>
      </c>
      <c r="K170" s="12" t="s">
        <v>2372</v>
      </c>
    </row>
    <row r="171" spans="1:11" x14ac:dyDescent="0.3">
      <c r="A171" s="11" t="s">
        <v>1160</v>
      </c>
      <c r="B171" s="15">
        <v>1990</v>
      </c>
      <c r="C171" s="15" t="s">
        <v>2365</v>
      </c>
      <c r="D171" s="15">
        <v>17</v>
      </c>
      <c r="E171" s="25">
        <v>33163</v>
      </c>
      <c r="F171" s="26">
        <f ca="1">DATEDIF(Hospitalization!$E2175,TODAY(),"Y")</f>
        <v>23</v>
      </c>
      <c r="G171" s="15">
        <v>3</v>
      </c>
      <c r="H171" s="27">
        <v>37251.22</v>
      </c>
      <c r="I171" s="15" t="s">
        <v>2355</v>
      </c>
      <c r="J171" s="15" t="s">
        <v>2355</v>
      </c>
      <c r="K171" s="15" t="s">
        <v>2366</v>
      </c>
    </row>
    <row r="172" spans="1:11" x14ac:dyDescent="0.3">
      <c r="A172" s="14" t="s">
        <v>1161</v>
      </c>
      <c r="B172" s="12">
        <v>2000</v>
      </c>
      <c r="C172" s="12" t="s">
        <v>2361</v>
      </c>
      <c r="D172" s="12">
        <v>5</v>
      </c>
      <c r="E172" s="22">
        <v>36774</v>
      </c>
      <c r="F172" s="23">
        <f ca="1">DATEDIF(Hospitalization!$E2174,TODAY(),"Y")</f>
        <v>26</v>
      </c>
      <c r="G172" s="12">
        <v>1</v>
      </c>
      <c r="H172" s="24">
        <v>37165.160000000003</v>
      </c>
      <c r="I172" s="12" t="s">
        <v>2359</v>
      </c>
      <c r="J172" s="12" t="s">
        <v>2356</v>
      </c>
      <c r="K172" s="12" t="s">
        <v>2389</v>
      </c>
    </row>
    <row r="173" spans="1:11" x14ac:dyDescent="0.3">
      <c r="A173" s="11" t="s">
        <v>1162</v>
      </c>
      <c r="B173" s="15">
        <v>1995</v>
      </c>
      <c r="C173" s="15" t="s">
        <v>2365</v>
      </c>
      <c r="D173" s="15">
        <v>30</v>
      </c>
      <c r="E173" s="25">
        <v>35002</v>
      </c>
      <c r="F173" s="26">
        <f ca="1">DATEDIF(Hospitalization!$E2173,TODAY(),"Y")</f>
        <v>23</v>
      </c>
      <c r="G173" s="15">
        <v>0</v>
      </c>
      <c r="H173" s="27">
        <v>37133.9</v>
      </c>
      <c r="I173" s="15" t="s">
        <v>2355</v>
      </c>
      <c r="J173" s="15" t="s">
        <v>2355</v>
      </c>
      <c r="K173" s="15" t="s">
        <v>2357</v>
      </c>
    </row>
    <row r="174" spans="1:11" x14ac:dyDescent="0.3">
      <c r="A174" s="14" t="s">
        <v>1163</v>
      </c>
      <c r="B174" s="12">
        <v>1989</v>
      </c>
      <c r="C174" s="12" t="s">
        <v>2360</v>
      </c>
      <c r="D174" s="12">
        <v>10</v>
      </c>
      <c r="E174" s="22">
        <v>32669</v>
      </c>
      <c r="F174" s="23">
        <f ca="1">DATEDIF(Hospitalization!$E2172,TODAY(),"Y")</f>
        <v>31</v>
      </c>
      <c r="G174" s="12">
        <v>0</v>
      </c>
      <c r="H174" s="24">
        <v>37079.370000000003</v>
      </c>
      <c r="I174" s="12" t="s">
        <v>2355</v>
      </c>
      <c r="J174" s="12" t="s">
        <v>2356</v>
      </c>
      <c r="K174" s="12" t="s">
        <v>2366</v>
      </c>
    </row>
    <row r="175" spans="1:11" x14ac:dyDescent="0.3">
      <c r="A175" s="11" t="s">
        <v>1164</v>
      </c>
      <c r="B175" s="15">
        <v>1988</v>
      </c>
      <c r="C175" s="15" t="s">
        <v>2363</v>
      </c>
      <c r="D175" s="15">
        <v>17</v>
      </c>
      <c r="E175" s="25">
        <v>32494</v>
      </c>
      <c r="F175" s="26">
        <f ca="1">DATEDIF(Hospitalization!$E2171,TODAY(),"Y")</f>
        <v>21</v>
      </c>
      <c r="G175" s="15">
        <v>3</v>
      </c>
      <c r="H175" s="27">
        <v>37076.370000000003</v>
      </c>
      <c r="I175" s="15" t="s">
        <v>2355</v>
      </c>
      <c r="J175" s="15" t="s">
        <v>2359</v>
      </c>
      <c r="K175" s="15" t="s">
        <v>2366</v>
      </c>
    </row>
    <row r="176" spans="1:11" x14ac:dyDescent="0.3">
      <c r="A176" s="14" t="s">
        <v>1165</v>
      </c>
      <c r="B176" s="12">
        <v>1991</v>
      </c>
      <c r="C176" s="12" t="s">
        <v>2358</v>
      </c>
      <c r="D176" s="12">
        <v>1</v>
      </c>
      <c r="E176" s="22">
        <v>33543</v>
      </c>
      <c r="F176" s="23">
        <f ca="1">DATEDIF(Hospitalization!$E2170,TODAY(),"Y")</f>
        <v>30</v>
      </c>
      <c r="G176" s="12">
        <v>3</v>
      </c>
      <c r="H176" s="24">
        <v>37040.879999999997</v>
      </c>
      <c r="I176" s="12" t="s">
        <v>2355</v>
      </c>
      <c r="J176" s="12" t="s">
        <v>2355</v>
      </c>
      <c r="K176" s="12" t="s">
        <v>2366</v>
      </c>
    </row>
    <row r="177" spans="1:11" x14ac:dyDescent="0.3">
      <c r="A177" s="11" t="s">
        <v>1166</v>
      </c>
      <c r="B177" s="15">
        <v>1992</v>
      </c>
      <c r="C177" s="15" t="s">
        <v>2361</v>
      </c>
      <c r="D177" s="15">
        <v>13</v>
      </c>
      <c r="E177" s="25">
        <v>33860</v>
      </c>
      <c r="F177" s="26">
        <f ca="1">DATEDIF(Hospitalization!$E2169,TODAY(),"Y")</f>
        <v>24</v>
      </c>
      <c r="G177" s="15">
        <v>0</v>
      </c>
      <c r="H177" s="27">
        <v>36976.449999999997</v>
      </c>
      <c r="I177" s="15" t="s">
        <v>2355</v>
      </c>
      <c r="J177" s="15" t="s">
        <v>2356</v>
      </c>
      <c r="K177" s="15" t="s">
        <v>2366</v>
      </c>
    </row>
    <row r="178" spans="1:11" x14ac:dyDescent="0.3">
      <c r="A178" s="14" t="s">
        <v>1167</v>
      </c>
      <c r="B178" s="12">
        <v>1992</v>
      </c>
      <c r="C178" s="12" t="s">
        <v>2364</v>
      </c>
      <c r="D178" s="12">
        <v>25</v>
      </c>
      <c r="E178" s="22">
        <v>33841</v>
      </c>
      <c r="F178" s="23">
        <f ca="1">DATEDIF(Hospitalization!$E2168,TODAY(),"Y")</f>
        <v>23</v>
      </c>
      <c r="G178" s="12">
        <v>0</v>
      </c>
      <c r="H178" s="24">
        <v>36950.26</v>
      </c>
      <c r="I178" s="12" t="s">
        <v>2359</v>
      </c>
      <c r="J178" s="12" t="s">
        <v>2359</v>
      </c>
      <c r="K178" s="12" t="s">
        <v>2357</v>
      </c>
    </row>
    <row r="179" spans="1:11" x14ac:dyDescent="0.3">
      <c r="A179" s="11" t="s">
        <v>1168</v>
      </c>
      <c r="B179" s="15">
        <v>1977</v>
      </c>
      <c r="C179" s="15" t="s">
        <v>2364</v>
      </c>
      <c r="D179" s="15">
        <v>13</v>
      </c>
      <c r="E179" s="25">
        <v>28350</v>
      </c>
      <c r="F179" s="26">
        <f ca="1">DATEDIF(Hospitalization!$E2167,TODAY(),"Y")</f>
        <v>24</v>
      </c>
      <c r="G179" s="15">
        <v>2</v>
      </c>
      <c r="H179" s="27">
        <v>36935.64</v>
      </c>
      <c r="I179" s="15" t="s">
        <v>2355</v>
      </c>
      <c r="J179" s="15" t="s">
        <v>2359</v>
      </c>
      <c r="K179" s="15" t="s">
        <v>2366</v>
      </c>
    </row>
    <row r="180" spans="1:11" x14ac:dyDescent="0.3">
      <c r="A180" s="14" t="s">
        <v>1169</v>
      </c>
      <c r="B180" s="12">
        <v>1968</v>
      </c>
      <c r="C180" s="12" t="s">
        <v>2365</v>
      </c>
      <c r="D180" s="12">
        <v>22</v>
      </c>
      <c r="E180" s="22">
        <v>25133</v>
      </c>
      <c r="F180" s="23">
        <f ca="1">DATEDIF(Hospitalization!$E2166,TODAY(),"Y")</f>
        <v>24</v>
      </c>
      <c r="G180" s="12">
        <v>0</v>
      </c>
      <c r="H180" s="24">
        <v>36922.61</v>
      </c>
      <c r="I180" s="12" t="s">
        <v>2355</v>
      </c>
      <c r="J180" s="12" t="s">
        <v>2359</v>
      </c>
      <c r="K180" s="12" t="s">
        <v>2366</v>
      </c>
    </row>
    <row r="181" spans="1:11" x14ac:dyDescent="0.3">
      <c r="A181" s="14" t="s">
        <v>126</v>
      </c>
      <c r="B181" s="15">
        <v>1991</v>
      </c>
      <c r="C181" s="15" t="s">
        <v>2360</v>
      </c>
      <c r="D181" s="15">
        <v>10</v>
      </c>
      <c r="E181" s="25">
        <v>33399</v>
      </c>
      <c r="F181" s="26">
        <f ca="1">DATEDIF(Hospitalization!$E2165,TODAY(),"Y")</f>
        <v>25</v>
      </c>
      <c r="G181" s="15">
        <v>3</v>
      </c>
      <c r="H181" s="27">
        <v>36911.99</v>
      </c>
      <c r="I181" s="15" t="s">
        <v>2355</v>
      </c>
      <c r="J181" s="15" t="s">
        <v>2355</v>
      </c>
      <c r="K181" s="15" t="s">
        <v>2366</v>
      </c>
    </row>
    <row r="182" spans="1:11" x14ac:dyDescent="0.3">
      <c r="A182" s="11" t="s">
        <v>1170</v>
      </c>
      <c r="B182" s="12">
        <v>1963</v>
      </c>
      <c r="C182" s="12" t="s">
        <v>2354</v>
      </c>
      <c r="D182" s="12">
        <v>24</v>
      </c>
      <c r="E182" s="22">
        <v>23216</v>
      </c>
      <c r="F182" s="23">
        <f ca="1">DATEDIF(Hospitalization!$E2164,TODAY(),"Y")</f>
        <v>32</v>
      </c>
      <c r="G182" s="12">
        <v>2</v>
      </c>
      <c r="H182" s="24">
        <v>36910.61</v>
      </c>
      <c r="I182" s="12" t="s">
        <v>2355</v>
      </c>
      <c r="J182" s="12" t="s">
        <v>2355</v>
      </c>
      <c r="K182" s="12" t="s">
        <v>2366</v>
      </c>
    </row>
    <row r="183" spans="1:11" x14ac:dyDescent="0.3">
      <c r="A183" s="14" t="s">
        <v>1171</v>
      </c>
      <c r="B183" s="15">
        <v>2003</v>
      </c>
      <c r="C183" s="15" t="s">
        <v>2360</v>
      </c>
      <c r="D183" s="15">
        <v>21</v>
      </c>
      <c r="E183" s="25">
        <v>37793</v>
      </c>
      <c r="F183" s="26">
        <f ca="1">DATEDIF(Hospitalization!$E2163,TODAY(),"Y")</f>
        <v>25</v>
      </c>
      <c r="G183" s="15">
        <v>0</v>
      </c>
      <c r="H183" s="27">
        <v>36898.730000000003</v>
      </c>
      <c r="I183" s="15" t="s">
        <v>2355</v>
      </c>
      <c r="J183" s="15" t="s">
        <v>2359</v>
      </c>
      <c r="K183" s="15" t="s">
        <v>2362</v>
      </c>
    </row>
    <row r="184" spans="1:11" x14ac:dyDescent="0.3">
      <c r="A184" s="11" t="s">
        <v>1172</v>
      </c>
      <c r="B184" s="12">
        <v>1972</v>
      </c>
      <c r="C184" s="12" t="s">
        <v>2363</v>
      </c>
      <c r="D184" s="12">
        <v>5</v>
      </c>
      <c r="E184" s="22">
        <v>26638</v>
      </c>
      <c r="F184" s="23">
        <f ca="1">DATEDIF(Hospitalization!$E2162,TODAY(),"Y")</f>
        <v>24</v>
      </c>
      <c r="G184" s="12">
        <v>0</v>
      </c>
      <c r="H184" s="24">
        <v>36889.99</v>
      </c>
      <c r="I184" s="12" t="s">
        <v>2359</v>
      </c>
      <c r="J184" s="12" t="s">
        <v>2356</v>
      </c>
      <c r="K184" s="12" t="s">
        <v>2366</v>
      </c>
    </row>
    <row r="185" spans="1:11" x14ac:dyDescent="0.3">
      <c r="A185" s="14" t="s">
        <v>1173</v>
      </c>
      <c r="B185" s="15">
        <v>1992</v>
      </c>
      <c r="C185" s="15" t="s">
        <v>2354</v>
      </c>
      <c r="D185" s="15">
        <v>4</v>
      </c>
      <c r="E185" s="25">
        <v>33789</v>
      </c>
      <c r="F185" s="26">
        <f ca="1">DATEDIF(Hospitalization!$E2161,TODAY(),"Y")</f>
        <v>24</v>
      </c>
      <c r="G185" s="15">
        <v>0</v>
      </c>
      <c r="H185" s="27">
        <v>36837.47</v>
      </c>
      <c r="I185" s="15" t="s">
        <v>2355</v>
      </c>
      <c r="J185" s="15" t="s">
        <v>2356</v>
      </c>
      <c r="K185" s="15" t="s">
        <v>2366</v>
      </c>
    </row>
    <row r="186" spans="1:11" x14ac:dyDescent="0.3">
      <c r="A186" s="11" t="s">
        <v>1174</v>
      </c>
      <c r="B186" s="12">
        <v>1992</v>
      </c>
      <c r="C186" s="12" t="s">
        <v>2365</v>
      </c>
      <c r="D186" s="12">
        <v>6</v>
      </c>
      <c r="E186" s="22">
        <v>33883</v>
      </c>
      <c r="F186" s="23">
        <f ca="1">DATEDIF(Hospitalization!$E2160,TODAY(),"Y")</f>
        <v>24</v>
      </c>
      <c r="G186" s="12">
        <v>0</v>
      </c>
      <c r="H186" s="24">
        <v>36837.47</v>
      </c>
      <c r="I186" s="12" t="s">
        <v>2359</v>
      </c>
      <c r="J186" s="12" t="s">
        <v>2355</v>
      </c>
      <c r="K186" s="12" t="s">
        <v>2366</v>
      </c>
    </row>
    <row r="187" spans="1:11" x14ac:dyDescent="0.3">
      <c r="A187" s="14" t="s">
        <v>1175</v>
      </c>
      <c r="B187" s="15">
        <v>1965</v>
      </c>
      <c r="C187" s="15" t="s">
        <v>2363</v>
      </c>
      <c r="D187" s="15">
        <v>28</v>
      </c>
      <c r="E187" s="25">
        <v>24104</v>
      </c>
      <c r="F187" s="26">
        <f ca="1">DATEDIF(Hospitalization!$E2159,TODAY(),"Y")</f>
        <v>28</v>
      </c>
      <c r="G187" s="15">
        <v>0</v>
      </c>
      <c r="H187" s="27">
        <v>36795.29</v>
      </c>
      <c r="I187" s="15" t="s">
        <v>2355</v>
      </c>
      <c r="J187" s="15" t="s">
        <v>2359</v>
      </c>
      <c r="K187" s="15" t="s">
        <v>2366</v>
      </c>
    </row>
    <row r="188" spans="1:11" x14ac:dyDescent="0.3">
      <c r="A188" s="11" t="s">
        <v>1176</v>
      </c>
      <c r="B188" s="12">
        <v>1970</v>
      </c>
      <c r="C188" s="12" t="s">
        <v>2354</v>
      </c>
      <c r="D188" s="12">
        <v>14</v>
      </c>
      <c r="E188" s="22">
        <v>25763</v>
      </c>
      <c r="F188" s="23">
        <f ca="1">DATEDIF(Hospitalization!$E2158,TODAY(),"Y")</f>
        <v>28</v>
      </c>
      <c r="G188" s="12">
        <v>0</v>
      </c>
      <c r="H188" s="24">
        <v>36786.370000000003</v>
      </c>
      <c r="I188" s="12" t="s">
        <v>2359</v>
      </c>
      <c r="J188" s="12" t="s">
        <v>2359</v>
      </c>
      <c r="K188" s="12" t="s">
        <v>2366</v>
      </c>
    </row>
    <row r="189" spans="1:11" x14ac:dyDescent="0.3">
      <c r="A189" s="14" t="s">
        <v>1177</v>
      </c>
      <c r="B189" s="15">
        <v>1961</v>
      </c>
      <c r="C189" s="15" t="s">
        <v>2354</v>
      </c>
      <c r="D189" s="15">
        <v>29</v>
      </c>
      <c r="E189" s="25">
        <v>22491</v>
      </c>
      <c r="F189" s="26">
        <f ca="1">DATEDIF(Hospitalization!$E2157,TODAY(),"Y")</f>
        <v>28</v>
      </c>
      <c r="G189" s="15">
        <v>4</v>
      </c>
      <c r="H189" s="27">
        <v>36580.28</v>
      </c>
      <c r="I189" s="15" t="s">
        <v>2355</v>
      </c>
      <c r="J189" s="15" t="s">
        <v>2355</v>
      </c>
      <c r="K189" s="15" t="s">
        <v>2357</v>
      </c>
    </row>
    <row r="190" spans="1:11" x14ac:dyDescent="0.3">
      <c r="A190" s="11" t="s">
        <v>1178</v>
      </c>
      <c r="B190" s="12">
        <v>1992</v>
      </c>
      <c r="C190" s="12" t="s">
        <v>2365</v>
      </c>
      <c r="D190" s="12">
        <v>9</v>
      </c>
      <c r="E190" s="22">
        <v>33886</v>
      </c>
      <c r="F190" s="23">
        <f ca="1">DATEDIF(Hospitalization!$E2156,TODAY(),"Y")</f>
        <v>24</v>
      </c>
      <c r="G190" s="12">
        <v>0</v>
      </c>
      <c r="H190" s="24">
        <v>36572.800000000003</v>
      </c>
      <c r="I190" s="12" t="s">
        <v>2359</v>
      </c>
      <c r="J190" s="12" t="s">
        <v>2355</v>
      </c>
      <c r="K190" s="12" t="s">
        <v>2366</v>
      </c>
    </row>
    <row r="191" spans="1:11" x14ac:dyDescent="0.3">
      <c r="A191" s="14" t="s">
        <v>1179</v>
      </c>
      <c r="B191" s="15">
        <v>1973</v>
      </c>
      <c r="C191" s="15" t="s">
        <v>2364</v>
      </c>
      <c r="D191" s="15">
        <v>9</v>
      </c>
      <c r="E191" s="25">
        <v>26885</v>
      </c>
      <c r="F191" s="26">
        <f ca="1">DATEDIF(Hospitalization!$E2155,TODAY(),"Y")</f>
        <v>27</v>
      </c>
      <c r="G191" s="15">
        <v>0</v>
      </c>
      <c r="H191" s="27">
        <v>36541.550000000003</v>
      </c>
      <c r="I191" s="15" t="s">
        <v>2355</v>
      </c>
      <c r="J191" s="15" t="s">
        <v>2356</v>
      </c>
      <c r="K191" s="15" t="s">
        <v>2366</v>
      </c>
    </row>
    <row r="192" spans="1:11" x14ac:dyDescent="0.3">
      <c r="A192" s="11" t="s">
        <v>127</v>
      </c>
      <c r="B192" s="12">
        <v>1962</v>
      </c>
      <c r="C192" s="12" t="s">
        <v>2358</v>
      </c>
      <c r="D192" s="12">
        <v>19</v>
      </c>
      <c r="E192" s="22">
        <v>22969</v>
      </c>
      <c r="F192" s="23">
        <f ca="1">DATEDIF(Hospitalization!$E2154,TODAY(),"Y")</f>
        <v>24</v>
      </c>
      <c r="G192" s="12">
        <v>0</v>
      </c>
      <c r="H192" s="24">
        <v>36445.550000000003</v>
      </c>
      <c r="I192" s="12" t="s">
        <v>2355</v>
      </c>
      <c r="J192" s="12" t="s">
        <v>2355</v>
      </c>
      <c r="K192" s="12" t="s">
        <v>2366</v>
      </c>
    </row>
    <row r="193" spans="1:11" x14ac:dyDescent="0.3">
      <c r="A193" s="11" t="s">
        <v>1180</v>
      </c>
      <c r="B193" s="15">
        <v>2003</v>
      </c>
      <c r="C193" s="15" t="s">
        <v>2363</v>
      </c>
      <c r="D193" s="15">
        <v>9</v>
      </c>
      <c r="E193" s="25">
        <v>37964</v>
      </c>
      <c r="F193" s="26">
        <f ca="1">DATEDIF(Hospitalization!$E2153,TODAY(),"Y")</f>
        <v>28</v>
      </c>
      <c r="G193" s="15">
        <v>2</v>
      </c>
      <c r="H193" s="27">
        <v>36397.58</v>
      </c>
      <c r="I193" s="15" t="s">
        <v>2355</v>
      </c>
      <c r="J193" s="15" t="s">
        <v>2356</v>
      </c>
      <c r="K193" s="15" t="s">
        <v>2366</v>
      </c>
    </row>
    <row r="194" spans="1:11" x14ac:dyDescent="0.3">
      <c r="A194" s="14" t="s">
        <v>1181</v>
      </c>
      <c r="B194" s="12">
        <v>1975</v>
      </c>
      <c r="C194" s="12" t="s">
        <v>2360</v>
      </c>
      <c r="D194" s="12">
        <v>5</v>
      </c>
      <c r="E194" s="22">
        <v>27550</v>
      </c>
      <c r="F194" s="23">
        <f ca="1">DATEDIF(Hospitalization!$E2152,TODAY(),"Y")</f>
        <v>25</v>
      </c>
      <c r="G194" s="12">
        <v>1</v>
      </c>
      <c r="H194" s="24">
        <v>36350.71</v>
      </c>
      <c r="I194" s="12" t="s">
        <v>2359</v>
      </c>
      <c r="J194" s="12" t="s">
        <v>2355</v>
      </c>
      <c r="K194" s="12" t="s">
        <v>2366</v>
      </c>
    </row>
    <row r="195" spans="1:11" x14ac:dyDescent="0.3">
      <c r="A195" s="11" t="s">
        <v>1182</v>
      </c>
      <c r="B195" s="15">
        <v>1967</v>
      </c>
      <c r="C195" s="15" t="s">
        <v>2365</v>
      </c>
      <c r="D195" s="15">
        <v>18</v>
      </c>
      <c r="E195" s="25">
        <v>24763</v>
      </c>
      <c r="F195" s="26">
        <f ca="1">DATEDIF(Hospitalization!$E2151,TODAY(),"Y")</f>
        <v>25</v>
      </c>
      <c r="G195" s="15">
        <v>0</v>
      </c>
      <c r="H195" s="27">
        <v>36332.449999999997</v>
      </c>
      <c r="I195" s="15" t="s">
        <v>2359</v>
      </c>
      <c r="J195" s="15" t="s">
        <v>2356</v>
      </c>
      <c r="K195" s="15" t="s">
        <v>2366</v>
      </c>
    </row>
    <row r="196" spans="1:11" x14ac:dyDescent="0.3">
      <c r="A196" s="14" t="s">
        <v>1183</v>
      </c>
      <c r="B196" s="12">
        <v>1992</v>
      </c>
      <c r="C196" s="12" t="s">
        <v>2360</v>
      </c>
      <c r="D196" s="12">
        <v>16</v>
      </c>
      <c r="E196" s="22">
        <v>33771</v>
      </c>
      <c r="F196" s="23">
        <f ca="1">DATEDIF(Hospitalization!$E2150,TODAY(),"Y")</f>
        <v>25</v>
      </c>
      <c r="G196" s="12">
        <v>0</v>
      </c>
      <c r="H196" s="24">
        <v>36314.050000000003</v>
      </c>
      <c r="I196" s="12" t="s">
        <v>2355</v>
      </c>
      <c r="J196" s="12" t="s">
        <v>2355</v>
      </c>
      <c r="K196" s="12" t="s">
        <v>2366</v>
      </c>
    </row>
    <row r="197" spans="1:11" x14ac:dyDescent="0.3">
      <c r="A197" s="11" t="s">
        <v>1184</v>
      </c>
      <c r="B197" s="15">
        <v>2004</v>
      </c>
      <c r="C197" s="15" t="s">
        <v>2363</v>
      </c>
      <c r="D197" s="15">
        <v>25</v>
      </c>
      <c r="E197" s="25">
        <v>38346</v>
      </c>
      <c r="F197" s="26">
        <f ca="1">DATEDIF(Hospitalization!$E2149,TODAY(),"Y")</f>
        <v>25</v>
      </c>
      <c r="G197" s="15">
        <v>0</v>
      </c>
      <c r="H197" s="27">
        <v>36307.800000000003</v>
      </c>
      <c r="I197" s="15" t="s">
        <v>2359</v>
      </c>
      <c r="J197" s="15" t="s">
        <v>2355</v>
      </c>
      <c r="K197" s="15" t="s">
        <v>2357</v>
      </c>
    </row>
    <row r="198" spans="1:11" x14ac:dyDescent="0.3">
      <c r="A198" s="14" t="s">
        <v>1185</v>
      </c>
      <c r="B198" s="12">
        <v>2003</v>
      </c>
      <c r="C198" s="12" t="s">
        <v>2361</v>
      </c>
      <c r="D198" s="12">
        <v>5</v>
      </c>
      <c r="E198" s="22">
        <v>37869</v>
      </c>
      <c r="F198" s="23">
        <f ca="1">DATEDIF(Hospitalization!$E2148,TODAY(),"Y")</f>
        <v>26</v>
      </c>
      <c r="G198" s="12">
        <v>0</v>
      </c>
      <c r="H198" s="24">
        <v>36219.410000000003</v>
      </c>
      <c r="I198" s="12" t="s">
        <v>2359</v>
      </c>
      <c r="J198" s="12" t="s">
        <v>2359</v>
      </c>
      <c r="K198" s="12" t="s">
        <v>2362</v>
      </c>
    </row>
    <row r="199" spans="1:11" x14ac:dyDescent="0.3">
      <c r="A199" s="11" t="s">
        <v>1186</v>
      </c>
      <c r="B199" s="15">
        <v>1993</v>
      </c>
      <c r="C199" s="15" t="s">
        <v>2363</v>
      </c>
      <c r="D199" s="15">
        <v>28</v>
      </c>
      <c r="E199" s="25">
        <v>34331</v>
      </c>
      <c r="F199" s="26">
        <f ca="1">DATEDIF(Hospitalization!$E2147,TODAY(),"Y")</f>
        <v>26</v>
      </c>
      <c r="G199" s="15">
        <v>0</v>
      </c>
      <c r="H199" s="27">
        <v>36197.699999999997</v>
      </c>
      <c r="I199" s="15" t="s">
        <v>2359</v>
      </c>
      <c r="J199" s="15" t="s">
        <v>2356</v>
      </c>
      <c r="K199" s="15" t="s">
        <v>2366</v>
      </c>
    </row>
    <row r="200" spans="1:11" x14ac:dyDescent="0.3">
      <c r="A200" s="14" t="s">
        <v>1187</v>
      </c>
      <c r="B200" s="12">
        <v>1999</v>
      </c>
      <c r="C200" s="12" t="s">
        <v>2365</v>
      </c>
      <c r="D200" s="12">
        <v>1</v>
      </c>
      <c r="E200" s="22">
        <v>36434</v>
      </c>
      <c r="F200" s="23">
        <f ca="1">DATEDIF(Hospitalization!$E2146,TODAY(),"Y")</f>
        <v>22</v>
      </c>
      <c r="G200" s="12">
        <v>3</v>
      </c>
      <c r="H200" s="24">
        <v>36189.1</v>
      </c>
      <c r="I200" s="12" t="s">
        <v>2359</v>
      </c>
      <c r="J200" s="12" t="s">
        <v>2356</v>
      </c>
      <c r="K200" s="12" t="s">
        <v>2369</v>
      </c>
    </row>
    <row r="201" spans="1:11" x14ac:dyDescent="0.3">
      <c r="A201" s="11" t="s">
        <v>1188</v>
      </c>
      <c r="B201" s="15">
        <v>1974</v>
      </c>
      <c r="C201" s="15" t="s">
        <v>2363</v>
      </c>
      <c r="D201" s="15">
        <v>6</v>
      </c>
      <c r="E201" s="25">
        <v>27369</v>
      </c>
      <c r="F201" s="26">
        <f ca="1">DATEDIF(Hospitalization!$E2145,TODAY(),"Y")</f>
        <v>25</v>
      </c>
      <c r="G201" s="15">
        <v>0</v>
      </c>
      <c r="H201" s="27">
        <v>36182.870000000003</v>
      </c>
      <c r="I201" s="15" t="s">
        <v>2355</v>
      </c>
      <c r="J201" s="15" t="s">
        <v>2356</v>
      </c>
      <c r="K201" s="15" t="s">
        <v>2362</v>
      </c>
    </row>
    <row r="202" spans="1:11" x14ac:dyDescent="0.3">
      <c r="A202" s="14" t="s">
        <v>1189</v>
      </c>
      <c r="B202" s="12">
        <v>2004</v>
      </c>
      <c r="C202" s="12" t="s">
        <v>2364</v>
      </c>
      <c r="D202" s="12">
        <v>30</v>
      </c>
      <c r="E202" s="22">
        <v>38229</v>
      </c>
      <c r="F202" s="23">
        <f ca="1">DATEDIF(Hospitalization!$E2144,TODAY(),"Y")</f>
        <v>25</v>
      </c>
      <c r="G202" s="12">
        <v>0</v>
      </c>
      <c r="H202" s="24">
        <v>36149.480000000003</v>
      </c>
      <c r="I202" s="12" t="s">
        <v>2355</v>
      </c>
      <c r="J202" s="12" t="s">
        <v>2355</v>
      </c>
      <c r="K202" s="12" t="s">
        <v>2357</v>
      </c>
    </row>
    <row r="203" spans="1:11" x14ac:dyDescent="0.3">
      <c r="A203" s="14" t="s">
        <v>128</v>
      </c>
      <c r="B203" s="15">
        <v>1997</v>
      </c>
      <c r="C203" s="15" t="s">
        <v>2360</v>
      </c>
      <c r="D203" s="15">
        <v>12</v>
      </c>
      <c r="E203" s="25">
        <v>35593</v>
      </c>
      <c r="F203" s="26">
        <f ca="1">DATEDIF(Hospitalization!$E2143,TODAY(),"Y")</f>
        <v>24</v>
      </c>
      <c r="G203" s="15">
        <v>2</v>
      </c>
      <c r="H203" s="27">
        <v>36124.57</v>
      </c>
      <c r="I203" s="15" t="s">
        <v>2359</v>
      </c>
      <c r="J203" s="15" t="s">
        <v>2356</v>
      </c>
      <c r="K203" s="15" t="s">
        <v>2357</v>
      </c>
    </row>
    <row r="204" spans="1:11" x14ac:dyDescent="0.3">
      <c r="A204" s="11" t="s">
        <v>1190</v>
      </c>
      <c r="B204" s="12">
        <v>1979</v>
      </c>
      <c r="C204" s="12" t="s">
        <v>2358</v>
      </c>
      <c r="D204" s="12">
        <v>4</v>
      </c>
      <c r="E204" s="22">
        <v>29163</v>
      </c>
      <c r="F204" s="23">
        <f ca="1">DATEDIF(Hospitalization!$E2142,TODAY(),"Y")</f>
        <v>37</v>
      </c>
      <c r="G204" s="12">
        <v>2</v>
      </c>
      <c r="H204" s="24">
        <v>36090.49</v>
      </c>
      <c r="I204" s="12" t="s">
        <v>2355</v>
      </c>
      <c r="J204" s="12" t="s">
        <v>2355</v>
      </c>
      <c r="K204" s="12" t="s">
        <v>2366</v>
      </c>
    </row>
    <row r="205" spans="1:11" x14ac:dyDescent="0.3">
      <c r="A205" s="14" t="s">
        <v>1191</v>
      </c>
      <c r="B205" s="15">
        <v>1996</v>
      </c>
      <c r="C205" s="15" t="s">
        <v>2364</v>
      </c>
      <c r="D205" s="15">
        <v>20</v>
      </c>
      <c r="E205" s="25">
        <v>35297</v>
      </c>
      <c r="F205" s="26">
        <f ca="1">DATEDIF(Hospitalization!$E2141,TODAY(),"Y")</f>
        <v>23</v>
      </c>
      <c r="G205" s="15">
        <v>2</v>
      </c>
      <c r="H205" s="27">
        <v>36085.22</v>
      </c>
      <c r="I205" s="15" t="s">
        <v>2359</v>
      </c>
      <c r="J205" s="15" t="s">
        <v>2359</v>
      </c>
      <c r="K205" s="15" t="s">
        <v>2366</v>
      </c>
    </row>
    <row r="206" spans="1:11" x14ac:dyDescent="0.3">
      <c r="A206" s="11" t="s">
        <v>1192</v>
      </c>
      <c r="B206" s="12">
        <v>1963</v>
      </c>
      <c r="C206" s="12" t="s">
        <v>2354</v>
      </c>
      <c r="D206" s="12">
        <v>22</v>
      </c>
      <c r="E206" s="22">
        <v>23214</v>
      </c>
      <c r="F206" s="23">
        <f ca="1">DATEDIF(Hospitalization!$E2140,TODAY(),"Y")</f>
        <v>21</v>
      </c>
      <c r="G206" s="12">
        <v>0</v>
      </c>
      <c r="H206" s="24">
        <v>36074.339999999997</v>
      </c>
      <c r="I206" s="12" t="s">
        <v>2355</v>
      </c>
      <c r="J206" s="12" t="s">
        <v>2359</v>
      </c>
      <c r="K206" s="12" t="s">
        <v>2366</v>
      </c>
    </row>
    <row r="207" spans="1:11" x14ac:dyDescent="0.3">
      <c r="A207" s="14" t="s">
        <v>1193</v>
      </c>
      <c r="B207" s="15">
        <v>1999</v>
      </c>
      <c r="C207" s="15" t="s">
        <v>2361</v>
      </c>
      <c r="D207" s="15">
        <v>4</v>
      </c>
      <c r="E207" s="25">
        <v>36407</v>
      </c>
      <c r="F207" s="26">
        <f ca="1">DATEDIF(Hospitalization!$E2139,TODAY(),"Y")</f>
        <v>23</v>
      </c>
      <c r="G207" s="15">
        <v>2</v>
      </c>
      <c r="H207" s="27">
        <v>36021.01</v>
      </c>
      <c r="I207" s="15" t="s">
        <v>2355</v>
      </c>
      <c r="J207" s="15" t="s">
        <v>2356</v>
      </c>
      <c r="K207" s="15" t="s">
        <v>2357</v>
      </c>
    </row>
    <row r="208" spans="1:11" x14ac:dyDescent="0.3">
      <c r="A208" s="11" t="s">
        <v>1194</v>
      </c>
      <c r="B208" s="12">
        <v>1981</v>
      </c>
      <c r="C208" s="12" t="s">
        <v>2358</v>
      </c>
      <c r="D208" s="12">
        <v>22</v>
      </c>
      <c r="E208" s="22">
        <v>29912</v>
      </c>
      <c r="F208" s="23">
        <f ca="1">DATEDIF(Hospitalization!$E2138,TODAY(),"Y")</f>
        <v>22</v>
      </c>
      <c r="G208" s="12">
        <v>1</v>
      </c>
      <c r="H208" s="24">
        <v>35952.65</v>
      </c>
      <c r="I208" s="12" t="s">
        <v>2359</v>
      </c>
      <c r="J208" s="12" t="s">
        <v>2356</v>
      </c>
      <c r="K208" s="12" t="s">
        <v>2366</v>
      </c>
    </row>
    <row r="209" spans="1:11" x14ac:dyDescent="0.3">
      <c r="A209" s="14" t="s">
        <v>1195</v>
      </c>
      <c r="B209" s="15">
        <v>1992</v>
      </c>
      <c r="C209" s="15" t="s">
        <v>2360</v>
      </c>
      <c r="D209" s="15">
        <v>18</v>
      </c>
      <c r="E209" s="25">
        <v>33773</v>
      </c>
      <c r="F209" s="26">
        <f ca="1">DATEDIF(Hospitalization!$E2137,TODAY(),"Y")</f>
        <v>23</v>
      </c>
      <c r="G209" s="15">
        <v>0</v>
      </c>
      <c r="H209" s="27">
        <v>35883.269999999997</v>
      </c>
      <c r="I209" s="15" t="s">
        <v>2355</v>
      </c>
      <c r="J209" s="15" t="s">
        <v>2359</v>
      </c>
      <c r="K209" s="15" t="s">
        <v>2366</v>
      </c>
    </row>
    <row r="210" spans="1:11" x14ac:dyDescent="0.3">
      <c r="A210" s="11" t="s">
        <v>1196</v>
      </c>
      <c r="B210" s="12">
        <v>1976</v>
      </c>
      <c r="C210" s="12" t="s">
        <v>2365</v>
      </c>
      <c r="D210" s="12">
        <v>4</v>
      </c>
      <c r="E210" s="22">
        <v>28037</v>
      </c>
      <c r="F210" s="23">
        <f ca="1">DATEDIF(Hospitalization!$E2136,TODAY(),"Y")</f>
        <v>23</v>
      </c>
      <c r="G210" s="12">
        <v>2</v>
      </c>
      <c r="H210" s="24">
        <v>35733.96</v>
      </c>
      <c r="I210" s="12" t="s">
        <v>2355</v>
      </c>
      <c r="J210" s="12" t="s">
        <v>2355</v>
      </c>
      <c r="K210" s="12" t="s">
        <v>2366</v>
      </c>
    </row>
    <row r="211" spans="1:11" x14ac:dyDescent="0.3">
      <c r="A211" s="14" t="s">
        <v>1197</v>
      </c>
      <c r="B211" s="15">
        <v>1974</v>
      </c>
      <c r="C211" s="15" t="s">
        <v>2354</v>
      </c>
      <c r="D211" s="15">
        <v>15</v>
      </c>
      <c r="E211" s="25">
        <v>27225</v>
      </c>
      <c r="F211" s="26">
        <f ca="1">DATEDIF(Hospitalization!$E2135,TODAY(),"Y")</f>
        <v>29</v>
      </c>
      <c r="G211" s="15">
        <v>0</v>
      </c>
      <c r="H211" s="27">
        <v>35711.39</v>
      </c>
      <c r="I211" s="15" t="s">
        <v>2355</v>
      </c>
      <c r="J211" s="15" t="s">
        <v>2356</v>
      </c>
      <c r="K211" s="15" t="s">
        <v>2362</v>
      </c>
    </row>
    <row r="212" spans="1:11" x14ac:dyDescent="0.3">
      <c r="A212" s="11" t="s">
        <v>1198</v>
      </c>
      <c r="B212" s="12">
        <v>1978</v>
      </c>
      <c r="C212" s="12" t="s">
        <v>2363</v>
      </c>
      <c r="D212" s="12">
        <v>19</v>
      </c>
      <c r="E212" s="22">
        <v>28843</v>
      </c>
      <c r="F212" s="23">
        <f ca="1">DATEDIF(Hospitalization!$E2134,TODAY(),"Y")</f>
        <v>23</v>
      </c>
      <c r="G212" s="12">
        <v>2</v>
      </c>
      <c r="H212" s="24">
        <v>35701.9</v>
      </c>
      <c r="I212" s="12" t="s">
        <v>2355</v>
      </c>
      <c r="J212" s="12" t="s">
        <v>2359</v>
      </c>
      <c r="K212" s="12" t="s">
        <v>2366</v>
      </c>
    </row>
    <row r="213" spans="1:11" x14ac:dyDescent="0.3">
      <c r="A213" s="14" t="s">
        <v>1199</v>
      </c>
      <c r="B213" s="15">
        <v>2000</v>
      </c>
      <c r="C213" s="15" t="s">
        <v>2363</v>
      </c>
      <c r="D213" s="15">
        <v>17</v>
      </c>
      <c r="E213" s="25">
        <v>36877</v>
      </c>
      <c r="F213" s="26">
        <f ca="1">DATEDIF(Hospitalization!$E2133,TODAY(),"Y")</f>
        <v>22</v>
      </c>
      <c r="G213" s="15">
        <v>3</v>
      </c>
      <c r="H213" s="27">
        <v>35595.589999999997</v>
      </c>
      <c r="I213" s="15" t="s">
        <v>2355</v>
      </c>
      <c r="J213" s="15" t="s">
        <v>2356</v>
      </c>
      <c r="K213" s="15" t="s">
        <v>2357</v>
      </c>
    </row>
    <row r="214" spans="1:11" x14ac:dyDescent="0.3">
      <c r="A214" s="11" t="s">
        <v>129</v>
      </c>
      <c r="B214" s="12">
        <v>2000</v>
      </c>
      <c r="C214" s="12" t="s">
        <v>2358</v>
      </c>
      <c r="D214" s="12">
        <v>19</v>
      </c>
      <c r="E214" s="22">
        <v>36849</v>
      </c>
      <c r="F214" s="23">
        <f ca="1">DATEDIF(Hospitalization!$E2132,TODAY(),"Y")</f>
        <v>25</v>
      </c>
      <c r="G214" s="12">
        <v>0</v>
      </c>
      <c r="H214" s="24">
        <v>35585.58</v>
      </c>
      <c r="I214" s="12" t="s">
        <v>2355</v>
      </c>
      <c r="J214" s="12" t="s">
        <v>2356</v>
      </c>
      <c r="K214" s="12" t="s">
        <v>2366</v>
      </c>
    </row>
    <row r="215" spans="1:11" x14ac:dyDescent="0.3">
      <c r="A215" s="11" t="s">
        <v>1200</v>
      </c>
      <c r="B215" s="15">
        <v>2000</v>
      </c>
      <c r="C215" s="15" t="s">
        <v>2365</v>
      </c>
      <c r="D215" s="15">
        <v>13</v>
      </c>
      <c r="E215" s="25">
        <v>36812</v>
      </c>
      <c r="F215" s="26">
        <f ca="1">DATEDIF(Hospitalization!$E2131,TODAY(),"Y")</f>
        <v>25</v>
      </c>
      <c r="G215" s="15">
        <v>0</v>
      </c>
      <c r="H215" s="27">
        <v>35585.58</v>
      </c>
      <c r="I215" s="15" t="s">
        <v>2359</v>
      </c>
      <c r="J215" s="15" t="s">
        <v>2355</v>
      </c>
      <c r="K215" s="15" t="s">
        <v>2366</v>
      </c>
    </row>
    <row r="216" spans="1:11" x14ac:dyDescent="0.3">
      <c r="A216" s="14" t="s">
        <v>1201</v>
      </c>
      <c r="B216" s="12">
        <v>1971</v>
      </c>
      <c r="C216" s="12" t="s">
        <v>2364</v>
      </c>
      <c r="D216" s="12">
        <v>10</v>
      </c>
      <c r="E216" s="22">
        <v>26155</v>
      </c>
      <c r="F216" s="23">
        <f ca="1">DATEDIF(Hospitalization!$E2130,TODAY(),"Y")</f>
        <v>25</v>
      </c>
      <c r="G216" s="12">
        <v>0</v>
      </c>
      <c r="H216" s="24">
        <v>35583.17</v>
      </c>
      <c r="I216" s="12" t="s">
        <v>2359</v>
      </c>
      <c r="J216" s="12" t="s">
        <v>2356</v>
      </c>
      <c r="K216" s="12" t="s">
        <v>2366</v>
      </c>
    </row>
    <row r="217" spans="1:11" x14ac:dyDescent="0.3">
      <c r="A217" s="11" t="s">
        <v>1202</v>
      </c>
      <c r="B217" s="15">
        <v>1964</v>
      </c>
      <c r="C217" s="15" t="s">
        <v>2364</v>
      </c>
      <c r="D217" s="15">
        <v>29</v>
      </c>
      <c r="E217" s="25">
        <v>23618</v>
      </c>
      <c r="F217" s="26">
        <f ca="1">DATEDIF(Hospitalization!$E2129,TODAY(),"Y")</f>
        <v>25</v>
      </c>
      <c r="G217" s="15">
        <v>0</v>
      </c>
      <c r="H217" s="27">
        <v>35573.26</v>
      </c>
      <c r="I217" s="15" t="s">
        <v>2355</v>
      </c>
      <c r="J217" s="15" t="s">
        <v>2359</v>
      </c>
      <c r="K217" s="15" t="s">
        <v>2366</v>
      </c>
    </row>
    <row r="218" spans="1:11" x14ac:dyDescent="0.3">
      <c r="A218" s="14" t="s">
        <v>1203</v>
      </c>
      <c r="B218" s="12">
        <v>1973</v>
      </c>
      <c r="C218" s="12" t="s">
        <v>2365</v>
      </c>
      <c r="D218" s="12">
        <v>27</v>
      </c>
      <c r="E218" s="22">
        <v>26964</v>
      </c>
      <c r="F218" s="23">
        <f ca="1">DATEDIF(Hospitalization!$E2128,TODAY(),"Y")</f>
        <v>26</v>
      </c>
      <c r="G218" s="12">
        <v>0</v>
      </c>
      <c r="H218" s="24">
        <v>35547.72</v>
      </c>
      <c r="I218" s="12" t="s">
        <v>2359</v>
      </c>
      <c r="J218" s="12" t="s">
        <v>2359</v>
      </c>
      <c r="K218" s="12" t="s">
        <v>2366</v>
      </c>
    </row>
    <row r="219" spans="1:11" x14ac:dyDescent="0.3">
      <c r="A219" s="11" t="s">
        <v>1204</v>
      </c>
      <c r="B219" s="15">
        <v>1992</v>
      </c>
      <c r="C219" s="15" t="s">
        <v>2361</v>
      </c>
      <c r="D219" s="15">
        <v>13</v>
      </c>
      <c r="E219" s="25">
        <v>33860</v>
      </c>
      <c r="F219" s="26">
        <f ca="1">DATEDIF(Hospitalization!$E2127,TODAY(),"Y")</f>
        <v>32</v>
      </c>
      <c r="G219" s="15">
        <v>0</v>
      </c>
      <c r="H219" s="27">
        <v>35547.47</v>
      </c>
      <c r="I219" s="15" t="s">
        <v>2355</v>
      </c>
      <c r="J219" s="15" t="s">
        <v>2356</v>
      </c>
      <c r="K219" s="15" t="s">
        <v>2366</v>
      </c>
    </row>
    <row r="220" spans="1:11" x14ac:dyDescent="0.3">
      <c r="A220" s="14" t="s">
        <v>1205</v>
      </c>
      <c r="B220" s="12">
        <v>1973</v>
      </c>
      <c r="C220" s="12" t="s">
        <v>2363</v>
      </c>
      <c r="D220" s="12">
        <v>16</v>
      </c>
      <c r="E220" s="22">
        <v>27014</v>
      </c>
      <c r="F220" s="23">
        <f ca="1">DATEDIF(Hospitalization!$E2126,TODAY(),"Y")</f>
        <v>34</v>
      </c>
      <c r="G220" s="12">
        <v>0</v>
      </c>
      <c r="H220" s="24">
        <v>35517.19</v>
      </c>
      <c r="I220" s="12" t="s">
        <v>2355</v>
      </c>
      <c r="J220" s="12" t="s">
        <v>2355</v>
      </c>
      <c r="K220" s="12" t="s">
        <v>2366</v>
      </c>
    </row>
    <row r="221" spans="1:11" x14ac:dyDescent="0.3">
      <c r="A221" s="11" t="s">
        <v>1206</v>
      </c>
      <c r="B221" s="15">
        <v>1988</v>
      </c>
      <c r="C221" s="15" t="s">
        <v>2358</v>
      </c>
      <c r="D221" s="15">
        <v>20</v>
      </c>
      <c r="E221" s="25">
        <v>32467</v>
      </c>
      <c r="F221" s="26">
        <f ca="1">DATEDIF(Hospitalization!$E2125,TODAY(),"Y")</f>
        <v>21</v>
      </c>
      <c r="G221" s="15">
        <v>0</v>
      </c>
      <c r="H221" s="27">
        <v>35491.64</v>
      </c>
      <c r="I221" s="15" t="s">
        <v>2359</v>
      </c>
      <c r="J221" s="15" t="s">
        <v>2355</v>
      </c>
      <c r="K221" s="15" t="s">
        <v>2366</v>
      </c>
    </row>
    <row r="222" spans="1:11" x14ac:dyDescent="0.3">
      <c r="A222" s="14" t="s">
        <v>1207</v>
      </c>
      <c r="B222" s="12">
        <v>1971</v>
      </c>
      <c r="C222" s="12" t="s">
        <v>2361</v>
      </c>
      <c r="D222" s="12">
        <v>22</v>
      </c>
      <c r="E222" s="22">
        <v>26198</v>
      </c>
      <c r="F222" s="23">
        <f ca="1">DATEDIF(Hospitalization!$E2124,TODAY(),"Y")</f>
        <v>22</v>
      </c>
      <c r="G222" s="12">
        <v>0</v>
      </c>
      <c r="H222" s="24">
        <v>35345.730000000003</v>
      </c>
      <c r="I222" s="12" t="s">
        <v>2355</v>
      </c>
      <c r="J222" s="12" t="s">
        <v>2356</v>
      </c>
      <c r="K222" s="12" t="s">
        <v>2366</v>
      </c>
    </row>
    <row r="223" spans="1:11" x14ac:dyDescent="0.3">
      <c r="A223" s="11" t="s">
        <v>1208</v>
      </c>
      <c r="B223" s="15">
        <v>1988</v>
      </c>
      <c r="C223" s="15" t="s">
        <v>2361</v>
      </c>
      <c r="D223" s="15">
        <v>19</v>
      </c>
      <c r="E223" s="25">
        <v>32405</v>
      </c>
      <c r="F223" s="26">
        <f ca="1">DATEDIF(Hospitalization!$E2123,TODAY(),"Y")</f>
        <v>22</v>
      </c>
      <c r="G223" s="15">
        <v>3</v>
      </c>
      <c r="H223" s="27">
        <v>35315.96</v>
      </c>
      <c r="I223" s="15" t="s">
        <v>2355</v>
      </c>
      <c r="J223" s="15" t="s">
        <v>2359</v>
      </c>
      <c r="K223" s="15" t="s">
        <v>2366</v>
      </c>
    </row>
    <row r="224" spans="1:11" x14ac:dyDescent="0.3">
      <c r="A224" s="14" t="s">
        <v>1209</v>
      </c>
      <c r="B224" s="12">
        <v>1997</v>
      </c>
      <c r="C224" s="12" t="s">
        <v>2354</v>
      </c>
      <c r="D224" s="12">
        <v>9</v>
      </c>
      <c r="E224" s="22">
        <v>35620</v>
      </c>
      <c r="F224" s="23">
        <f ca="1">DATEDIF(Hospitalization!$E2122,TODAY(),"Y")</f>
        <v>22</v>
      </c>
      <c r="G224" s="12">
        <v>0</v>
      </c>
      <c r="H224" s="24">
        <v>35302.089999999997</v>
      </c>
      <c r="I224" s="12" t="s">
        <v>2359</v>
      </c>
      <c r="J224" s="12" t="s">
        <v>2355</v>
      </c>
      <c r="K224" s="12" t="s">
        <v>2366</v>
      </c>
    </row>
    <row r="225" spans="1:11" x14ac:dyDescent="0.3">
      <c r="A225" s="14" t="s">
        <v>22</v>
      </c>
      <c r="B225" s="15">
        <v>1967</v>
      </c>
      <c r="C225" s="15" t="s">
        <v>2363</v>
      </c>
      <c r="D225" s="15">
        <v>30</v>
      </c>
      <c r="E225" s="25">
        <v>24836</v>
      </c>
      <c r="F225" s="26">
        <f ca="1">DATEDIF(Hospitalization!$E2121,TODAY(),"Y")</f>
        <v>22</v>
      </c>
      <c r="G225" s="15">
        <v>1</v>
      </c>
      <c r="H225" s="27">
        <v>35160.129999999997</v>
      </c>
      <c r="I225" s="15" t="s">
        <v>2355</v>
      </c>
      <c r="J225" s="15" t="s">
        <v>2355</v>
      </c>
      <c r="K225" s="15" t="s">
        <v>2366</v>
      </c>
    </row>
    <row r="226" spans="1:11" x14ac:dyDescent="0.3">
      <c r="A226" s="14" t="s">
        <v>130</v>
      </c>
      <c r="B226" s="12">
        <v>1998</v>
      </c>
      <c r="C226" s="12" t="s">
        <v>2363</v>
      </c>
      <c r="D226" s="12">
        <v>22</v>
      </c>
      <c r="E226" s="22">
        <v>36151</v>
      </c>
      <c r="F226" s="23">
        <f ca="1">DATEDIF(Hospitalization!$E2120,TODAY(),"Y")</f>
        <v>21</v>
      </c>
      <c r="G226" s="12">
        <v>0</v>
      </c>
      <c r="H226" s="24">
        <v>35147.53</v>
      </c>
      <c r="I226" s="12" t="s">
        <v>2359</v>
      </c>
      <c r="J226" s="12" t="s">
        <v>2359</v>
      </c>
      <c r="K226" s="12" t="s">
        <v>2369</v>
      </c>
    </row>
    <row r="227" spans="1:11" x14ac:dyDescent="0.3">
      <c r="A227" s="11" t="s">
        <v>1210</v>
      </c>
      <c r="B227" s="15">
        <v>1977</v>
      </c>
      <c r="C227" s="15" t="s">
        <v>2360</v>
      </c>
      <c r="D227" s="15">
        <v>29</v>
      </c>
      <c r="E227" s="25">
        <v>28305</v>
      </c>
      <c r="F227" s="26">
        <f ca="1">DATEDIF(Hospitalization!$E2119,TODAY(),"Y")</f>
        <v>21</v>
      </c>
      <c r="G227" s="15">
        <v>0</v>
      </c>
      <c r="H227" s="27">
        <v>35069.370000000003</v>
      </c>
      <c r="I227" s="15" t="s">
        <v>2359</v>
      </c>
      <c r="J227" s="15" t="s">
        <v>2359</v>
      </c>
      <c r="K227" s="15" t="s">
        <v>2376</v>
      </c>
    </row>
    <row r="228" spans="1:11" x14ac:dyDescent="0.3">
      <c r="A228" s="14" t="s">
        <v>1211</v>
      </c>
      <c r="B228" s="12">
        <v>1975</v>
      </c>
      <c r="C228" s="12" t="s">
        <v>2364</v>
      </c>
      <c r="D228" s="12">
        <v>29</v>
      </c>
      <c r="E228" s="22">
        <v>27635</v>
      </c>
      <c r="F228" s="23">
        <f ca="1">DATEDIF(Hospitalization!$E2118,TODAY(),"Y")</f>
        <v>22</v>
      </c>
      <c r="G228" s="12">
        <v>1</v>
      </c>
      <c r="H228" s="24">
        <v>35050.620000000003</v>
      </c>
      <c r="I228" s="12" t="s">
        <v>2355</v>
      </c>
      <c r="J228" s="12" t="s">
        <v>2359</v>
      </c>
      <c r="K228" s="12" t="s">
        <v>2366</v>
      </c>
    </row>
    <row r="229" spans="1:11" x14ac:dyDescent="0.3">
      <c r="A229" s="11" t="s">
        <v>1212</v>
      </c>
      <c r="B229" s="15">
        <v>1982</v>
      </c>
      <c r="C229" s="15" t="s">
        <v>2354</v>
      </c>
      <c r="D229" s="15">
        <v>5</v>
      </c>
      <c r="E229" s="25">
        <v>30137</v>
      </c>
      <c r="F229" s="26">
        <f ca="1">DATEDIF(Hospitalization!$E2117,TODAY(),"Y")</f>
        <v>22</v>
      </c>
      <c r="G229" s="15">
        <v>3</v>
      </c>
      <c r="H229" s="27">
        <v>35000.730000000003</v>
      </c>
      <c r="I229" s="15" t="s">
        <v>2355</v>
      </c>
      <c r="J229" s="15" t="s">
        <v>2356</v>
      </c>
      <c r="K229" s="15" t="s">
        <v>2366</v>
      </c>
    </row>
    <row r="230" spans="1:11" x14ac:dyDescent="0.3">
      <c r="A230" s="14" t="s">
        <v>1213</v>
      </c>
      <c r="B230" s="12">
        <v>1997</v>
      </c>
      <c r="C230" s="12" t="s">
        <v>2364</v>
      </c>
      <c r="D230" s="12">
        <v>22</v>
      </c>
      <c r="E230" s="22">
        <v>35664</v>
      </c>
      <c r="F230" s="23">
        <f ca="1">DATEDIF(Hospitalization!$E2116,TODAY(),"Y")</f>
        <v>31</v>
      </c>
      <c r="G230" s="12">
        <v>0</v>
      </c>
      <c r="H230" s="24">
        <v>34979.86</v>
      </c>
      <c r="I230" s="12" t="s">
        <v>2355</v>
      </c>
      <c r="J230" s="12" t="s">
        <v>2355</v>
      </c>
      <c r="K230" s="12" t="s">
        <v>2366</v>
      </c>
    </row>
    <row r="231" spans="1:11" x14ac:dyDescent="0.3">
      <c r="A231" s="11" t="s">
        <v>1214</v>
      </c>
      <c r="B231" s="15">
        <v>1998</v>
      </c>
      <c r="C231" s="15" t="s">
        <v>2364</v>
      </c>
      <c r="D231" s="15">
        <v>22</v>
      </c>
      <c r="E231" s="25">
        <v>36029</v>
      </c>
      <c r="F231" s="26">
        <f ca="1">DATEDIF(Hospitalization!$E2115,TODAY(),"Y")</f>
        <v>22</v>
      </c>
      <c r="G231" s="15">
        <v>0</v>
      </c>
      <c r="H231" s="27">
        <v>34976.42</v>
      </c>
      <c r="I231" s="15" t="s">
        <v>2355</v>
      </c>
      <c r="J231" s="15" t="s">
        <v>2359</v>
      </c>
      <c r="K231" s="15" t="s">
        <v>2366</v>
      </c>
    </row>
    <row r="232" spans="1:11" x14ac:dyDescent="0.3">
      <c r="A232" s="14" t="s">
        <v>1215</v>
      </c>
      <c r="B232" s="12">
        <v>1967</v>
      </c>
      <c r="C232" s="12" t="s">
        <v>2365</v>
      </c>
      <c r="D232" s="12">
        <v>7</v>
      </c>
      <c r="E232" s="22">
        <v>24752</v>
      </c>
      <c r="F232" s="23">
        <f ca="1">DATEDIF(Hospitalization!$E2114,TODAY(),"Y")</f>
        <v>22</v>
      </c>
      <c r="G232" s="12">
        <v>0</v>
      </c>
      <c r="H232" s="24">
        <v>34975.68</v>
      </c>
      <c r="I232" s="12" t="s">
        <v>2355</v>
      </c>
      <c r="J232" s="12" t="s">
        <v>2355</v>
      </c>
      <c r="K232" s="12" t="s">
        <v>2366</v>
      </c>
    </row>
    <row r="233" spans="1:11" x14ac:dyDescent="0.3">
      <c r="A233" s="11" t="s">
        <v>1216</v>
      </c>
      <c r="B233" s="15">
        <v>1983</v>
      </c>
      <c r="C233" s="15" t="s">
        <v>2354</v>
      </c>
      <c r="D233" s="15">
        <v>29</v>
      </c>
      <c r="E233" s="25">
        <v>30526</v>
      </c>
      <c r="F233" s="26">
        <f ca="1">DATEDIF(Hospitalization!$E2113,TODAY(),"Y")</f>
        <v>21</v>
      </c>
      <c r="G233" s="15">
        <v>3</v>
      </c>
      <c r="H233" s="27">
        <v>34940.61</v>
      </c>
      <c r="I233" s="15" t="s">
        <v>2355</v>
      </c>
      <c r="J233" s="15" t="s">
        <v>2356</v>
      </c>
      <c r="K233" s="15" t="s">
        <v>2366</v>
      </c>
    </row>
    <row r="234" spans="1:11" x14ac:dyDescent="0.3">
      <c r="A234" s="14" t="s">
        <v>1217</v>
      </c>
      <c r="B234" s="12">
        <v>1995</v>
      </c>
      <c r="C234" s="12" t="s">
        <v>2365</v>
      </c>
      <c r="D234" s="12">
        <v>17</v>
      </c>
      <c r="E234" s="22">
        <v>34989</v>
      </c>
      <c r="F234" s="23">
        <f ca="1">DATEDIF(Hospitalization!$E2112,TODAY(),"Y")</f>
        <v>22</v>
      </c>
      <c r="G234" s="12">
        <v>0</v>
      </c>
      <c r="H234" s="24">
        <v>34838.870000000003</v>
      </c>
      <c r="I234" s="12" t="s">
        <v>2355</v>
      </c>
      <c r="J234" s="12" t="s">
        <v>2356</v>
      </c>
      <c r="K234" s="12" t="s">
        <v>2366</v>
      </c>
    </row>
    <row r="235" spans="1:11" x14ac:dyDescent="0.3">
      <c r="A235" s="11" t="s">
        <v>1218</v>
      </c>
      <c r="B235" s="15">
        <v>2003</v>
      </c>
      <c r="C235" s="15" t="s">
        <v>2361</v>
      </c>
      <c r="D235" s="15">
        <v>17</v>
      </c>
      <c r="E235" s="25">
        <v>37881</v>
      </c>
      <c r="F235" s="26">
        <f ca="1">DATEDIF(Hospitalization!$E2111,TODAY(),"Y")</f>
        <v>26</v>
      </c>
      <c r="G235" s="15">
        <v>0</v>
      </c>
      <c r="H235" s="27">
        <v>34828.65</v>
      </c>
      <c r="I235" s="15" t="s">
        <v>2359</v>
      </c>
      <c r="J235" s="15" t="s">
        <v>2356</v>
      </c>
      <c r="K235" s="15" t="s">
        <v>2366</v>
      </c>
    </row>
    <row r="236" spans="1:11" x14ac:dyDescent="0.3">
      <c r="A236" s="14" t="s">
        <v>1219</v>
      </c>
      <c r="B236" s="12">
        <v>1995</v>
      </c>
      <c r="C236" s="12" t="s">
        <v>2363</v>
      </c>
      <c r="D236" s="12">
        <v>27</v>
      </c>
      <c r="E236" s="22">
        <v>35060</v>
      </c>
      <c r="F236" s="23">
        <f ca="1">DATEDIF(Hospitalization!$E2110,TODAY(),"Y")</f>
        <v>25</v>
      </c>
      <c r="G236" s="12">
        <v>1</v>
      </c>
      <c r="H236" s="24">
        <v>34806.47</v>
      </c>
      <c r="I236" s="12" t="s">
        <v>2359</v>
      </c>
      <c r="J236" s="12" t="s">
        <v>2355</v>
      </c>
      <c r="K236" s="12" t="s">
        <v>2357</v>
      </c>
    </row>
    <row r="237" spans="1:11" x14ac:dyDescent="0.3">
      <c r="A237" s="11" t="s">
        <v>131</v>
      </c>
      <c r="B237" s="15">
        <v>2003</v>
      </c>
      <c r="C237" s="15" t="s">
        <v>2354</v>
      </c>
      <c r="D237" s="15">
        <v>3</v>
      </c>
      <c r="E237" s="25">
        <v>37805</v>
      </c>
      <c r="F237" s="26">
        <f ca="1">DATEDIF(Hospitalization!$E2109,TODAY(),"Y")</f>
        <v>24</v>
      </c>
      <c r="G237" s="15">
        <v>0</v>
      </c>
      <c r="H237" s="27">
        <v>34779.620000000003</v>
      </c>
      <c r="I237" s="15" t="s">
        <v>2359</v>
      </c>
      <c r="J237" s="15" t="s">
        <v>2355</v>
      </c>
      <c r="K237" s="15" t="s">
        <v>2366</v>
      </c>
    </row>
    <row r="238" spans="1:11" x14ac:dyDescent="0.3">
      <c r="A238" s="11" t="s">
        <v>1220</v>
      </c>
      <c r="B238" s="12">
        <v>1994</v>
      </c>
      <c r="C238" s="12" t="s">
        <v>2354</v>
      </c>
      <c r="D238" s="12">
        <v>7</v>
      </c>
      <c r="E238" s="22">
        <v>34522</v>
      </c>
      <c r="F238" s="23">
        <f ca="1">DATEDIF(Hospitalization!$E2108,TODAY(),"Y")</f>
        <v>23</v>
      </c>
      <c r="G238" s="12">
        <v>0</v>
      </c>
      <c r="H238" s="24">
        <v>34672.15</v>
      </c>
      <c r="I238" s="12" t="s">
        <v>2359</v>
      </c>
      <c r="J238" s="12" t="s">
        <v>2356</v>
      </c>
      <c r="K238" s="12" t="s">
        <v>2357</v>
      </c>
    </row>
    <row r="239" spans="1:11" x14ac:dyDescent="0.3">
      <c r="A239" s="14" t="s">
        <v>1221</v>
      </c>
      <c r="B239" s="15">
        <v>2004</v>
      </c>
      <c r="C239" s="15" t="s">
        <v>2365</v>
      </c>
      <c r="D239" s="15">
        <v>9</v>
      </c>
      <c r="E239" s="25">
        <v>38269</v>
      </c>
      <c r="F239" s="26">
        <f ca="1">DATEDIF(Hospitalization!$E2107,TODAY(),"Y")</f>
        <v>35</v>
      </c>
      <c r="G239" s="15">
        <v>0</v>
      </c>
      <c r="H239" s="27">
        <v>34617.839999999997</v>
      </c>
      <c r="I239" s="15" t="s">
        <v>2359</v>
      </c>
      <c r="J239" s="15" t="s">
        <v>2356</v>
      </c>
      <c r="K239" s="15" t="s">
        <v>2369</v>
      </c>
    </row>
    <row r="240" spans="1:11" x14ac:dyDescent="0.3">
      <c r="A240" s="11" t="s">
        <v>1222</v>
      </c>
      <c r="B240" s="12">
        <v>1976</v>
      </c>
      <c r="C240" s="12" t="s">
        <v>2358</v>
      </c>
      <c r="D240" s="12">
        <v>25</v>
      </c>
      <c r="E240" s="22">
        <v>28089</v>
      </c>
      <c r="F240" s="23">
        <f ca="1">DATEDIF(Hospitalization!$E2106,TODAY(),"Y")</f>
        <v>37</v>
      </c>
      <c r="G240" s="12">
        <v>2</v>
      </c>
      <c r="H240" s="24">
        <v>34543.39</v>
      </c>
      <c r="I240" s="12" t="s">
        <v>2355</v>
      </c>
      <c r="J240" s="12" t="s">
        <v>2356</v>
      </c>
      <c r="K240" s="12" t="s">
        <v>2366</v>
      </c>
    </row>
    <row r="241" spans="1:11" x14ac:dyDescent="0.3">
      <c r="A241" s="14" t="s">
        <v>1223</v>
      </c>
      <c r="B241" s="15">
        <v>1998</v>
      </c>
      <c r="C241" s="15" t="s">
        <v>2360</v>
      </c>
      <c r="D241" s="15">
        <v>24</v>
      </c>
      <c r="E241" s="25">
        <v>35970</v>
      </c>
      <c r="F241" s="26">
        <f ca="1">DATEDIF(Hospitalization!$E2105,TODAY(),"Y")</f>
        <v>29</v>
      </c>
      <c r="G241" s="15">
        <v>0</v>
      </c>
      <c r="H241" s="27">
        <v>34472.839999999997</v>
      </c>
      <c r="I241" s="15" t="s">
        <v>2359</v>
      </c>
      <c r="J241" s="15" t="s">
        <v>2356</v>
      </c>
      <c r="K241" s="15" t="s">
        <v>2366</v>
      </c>
    </row>
    <row r="242" spans="1:11" x14ac:dyDescent="0.3">
      <c r="A242" s="11" t="s">
        <v>1224</v>
      </c>
      <c r="B242" s="12">
        <v>1990</v>
      </c>
      <c r="C242" s="12" t="s">
        <v>2361</v>
      </c>
      <c r="D242" s="12">
        <v>24</v>
      </c>
      <c r="E242" s="22">
        <v>33140</v>
      </c>
      <c r="F242" s="23">
        <f ca="1">DATEDIF(Hospitalization!$E2104,TODAY(),"Y")</f>
        <v>22</v>
      </c>
      <c r="G242" s="12">
        <v>3</v>
      </c>
      <c r="H242" s="24">
        <v>34456.269999999997</v>
      </c>
      <c r="I242" s="12" t="s">
        <v>2359</v>
      </c>
      <c r="J242" s="12" t="s">
        <v>2355</v>
      </c>
      <c r="K242" s="12" t="s">
        <v>2366</v>
      </c>
    </row>
    <row r="243" spans="1:11" x14ac:dyDescent="0.3">
      <c r="A243" s="14" t="s">
        <v>1225</v>
      </c>
      <c r="B243" s="15">
        <v>2003</v>
      </c>
      <c r="C243" s="15" t="s">
        <v>2365</v>
      </c>
      <c r="D243" s="15">
        <v>5</v>
      </c>
      <c r="E243" s="25">
        <v>37899</v>
      </c>
      <c r="F243" s="26">
        <f ca="1">DATEDIF(Hospitalization!$E2103,TODAY(),"Y")</f>
        <v>29</v>
      </c>
      <c r="G243" s="15">
        <v>0</v>
      </c>
      <c r="H243" s="27">
        <v>34439.86</v>
      </c>
      <c r="I243" s="15" t="s">
        <v>2355</v>
      </c>
      <c r="J243" s="15" t="s">
        <v>2359</v>
      </c>
      <c r="K243" s="15" t="s">
        <v>2357</v>
      </c>
    </row>
    <row r="244" spans="1:11" x14ac:dyDescent="0.3">
      <c r="A244" s="11" t="s">
        <v>1226</v>
      </c>
      <c r="B244" s="12">
        <v>1984</v>
      </c>
      <c r="C244" s="12" t="s">
        <v>2365</v>
      </c>
      <c r="D244" s="12">
        <v>1</v>
      </c>
      <c r="E244" s="22">
        <v>30956</v>
      </c>
      <c r="F244" s="23">
        <f ca="1">DATEDIF(Hospitalization!$E2102,TODAY(),"Y")</f>
        <v>22</v>
      </c>
      <c r="G244" s="12">
        <v>3</v>
      </c>
      <c r="H244" s="24">
        <v>34402.22</v>
      </c>
      <c r="I244" s="12" t="s">
        <v>2355</v>
      </c>
      <c r="J244" s="12" t="s">
        <v>2356</v>
      </c>
      <c r="K244" s="12" t="s">
        <v>2366</v>
      </c>
    </row>
    <row r="245" spans="1:11" x14ac:dyDescent="0.3">
      <c r="A245" s="14" t="s">
        <v>1227</v>
      </c>
      <c r="B245" s="15">
        <v>1983</v>
      </c>
      <c r="C245" s="15" t="s">
        <v>2365</v>
      </c>
      <c r="D245" s="15">
        <v>2</v>
      </c>
      <c r="E245" s="25">
        <v>30591</v>
      </c>
      <c r="F245" s="26">
        <f ca="1">DATEDIF(Hospitalization!$E2101,TODAY(),"Y")</f>
        <v>27</v>
      </c>
      <c r="G245" s="15">
        <v>3</v>
      </c>
      <c r="H245" s="27">
        <v>34307.22</v>
      </c>
      <c r="I245" s="15" t="s">
        <v>2355</v>
      </c>
      <c r="J245" s="15" t="s">
        <v>2355</v>
      </c>
      <c r="K245" s="15" t="s">
        <v>2362</v>
      </c>
    </row>
    <row r="246" spans="1:11" x14ac:dyDescent="0.3">
      <c r="A246" s="11" t="s">
        <v>1228</v>
      </c>
      <c r="B246" s="12">
        <v>2004</v>
      </c>
      <c r="C246" s="12" t="s">
        <v>2358</v>
      </c>
      <c r="D246" s="12">
        <v>1</v>
      </c>
      <c r="E246" s="22">
        <v>38292</v>
      </c>
      <c r="F246" s="23">
        <f ca="1">DATEDIF(Hospitalization!$E2100,TODAY(),"Y")</f>
        <v>23</v>
      </c>
      <c r="G246" s="12">
        <v>2</v>
      </c>
      <c r="H246" s="24">
        <v>34303.17</v>
      </c>
      <c r="I246" s="12" t="s">
        <v>2359</v>
      </c>
      <c r="J246" s="12" t="s">
        <v>2356</v>
      </c>
      <c r="K246" s="12" t="s">
        <v>2357</v>
      </c>
    </row>
    <row r="247" spans="1:11" x14ac:dyDescent="0.3">
      <c r="A247" s="14" t="s">
        <v>1229</v>
      </c>
      <c r="B247" s="15">
        <v>1986</v>
      </c>
      <c r="C247" s="15" t="s">
        <v>2365</v>
      </c>
      <c r="D247" s="15">
        <v>11</v>
      </c>
      <c r="E247" s="25">
        <v>31696</v>
      </c>
      <c r="F247" s="26">
        <f ca="1">DATEDIF(Hospitalization!$E2099,TODAY(),"Y")</f>
        <v>37</v>
      </c>
      <c r="G247" s="15">
        <v>3</v>
      </c>
      <c r="H247" s="27">
        <v>34293.120000000003</v>
      </c>
      <c r="I247" s="15" t="s">
        <v>2359</v>
      </c>
      <c r="J247" s="15" t="s">
        <v>2355</v>
      </c>
      <c r="K247" s="15" t="s">
        <v>2366</v>
      </c>
    </row>
    <row r="248" spans="1:11" x14ac:dyDescent="0.3">
      <c r="A248" s="14" t="s">
        <v>132</v>
      </c>
      <c r="B248" s="12">
        <v>1995</v>
      </c>
      <c r="C248" s="12" t="s">
        <v>2365</v>
      </c>
      <c r="D248" s="12">
        <v>30</v>
      </c>
      <c r="E248" s="22">
        <v>35002</v>
      </c>
      <c r="F248" s="23">
        <f ca="1">DATEDIF(Hospitalization!$E2098,TODAY(),"Y")</f>
        <v>26</v>
      </c>
      <c r="G248" s="12">
        <v>0</v>
      </c>
      <c r="H248" s="24">
        <v>34289.43</v>
      </c>
      <c r="I248" s="12" t="s">
        <v>2359</v>
      </c>
      <c r="J248" s="12" t="s">
        <v>2359</v>
      </c>
      <c r="K248" s="12" t="s">
        <v>2366</v>
      </c>
    </row>
    <row r="249" spans="1:11" x14ac:dyDescent="0.3">
      <c r="A249" s="11" t="s">
        <v>1230</v>
      </c>
      <c r="B249" s="15">
        <v>1998</v>
      </c>
      <c r="C249" s="15" t="s">
        <v>2360</v>
      </c>
      <c r="D249" s="15">
        <v>11</v>
      </c>
      <c r="E249" s="25">
        <v>35957</v>
      </c>
      <c r="F249" s="26">
        <f ca="1">DATEDIF(Hospitalization!$E2097,TODAY(),"Y")</f>
        <v>27</v>
      </c>
      <c r="G249" s="15">
        <v>0</v>
      </c>
      <c r="H249" s="27">
        <v>34254.050000000003</v>
      </c>
      <c r="I249" s="15" t="s">
        <v>2359</v>
      </c>
      <c r="J249" s="15" t="s">
        <v>2356</v>
      </c>
      <c r="K249" s="15" t="s">
        <v>2368</v>
      </c>
    </row>
    <row r="250" spans="1:11" x14ac:dyDescent="0.3">
      <c r="A250" s="14" t="s">
        <v>1231</v>
      </c>
      <c r="B250" s="12">
        <v>1962</v>
      </c>
      <c r="C250" s="12" t="s">
        <v>2354</v>
      </c>
      <c r="D250" s="12">
        <v>5</v>
      </c>
      <c r="E250" s="22">
        <v>22832</v>
      </c>
      <c r="F250" s="23">
        <f ca="1">DATEDIF(Hospitalization!$E2096,TODAY(),"Y")</f>
        <v>25</v>
      </c>
      <c r="G250" s="12">
        <v>0</v>
      </c>
      <c r="H250" s="24">
        <v>34218.019999999997</v>
      </c>
      <c r="I250" s="12" t="s">
        <v>2359</v>
      </c>
      <c r="J250" s="12" t="s">
        <v>2359</v>
      </c>
      <c r="K250" s="12" t="s">
        <v>2366</v>
      </c>
    </row>
    <row r="251" spans="1:11" x14ac:dyDescent="0.3">
      <c r="A251" s="11" t="s">
        <v>1232</v>
      </c>
      <c r="B251" s="15">
        <v>1975</v>
      </c>
      <c r="C251" s="15" t="s">
        <v>2354</v>
      </c>
      <c r="D251" s="15">
        <v>21</v>
      </c>
      <c r="E251" s="25">
        <v>27596</v>
      </c>
      <c r="F251" s="26">
        <f ca="1">DATEDIF(Hospitalization!$E2095,TODAY(),"Y")</f>
        <v>26</v>
      </c>
      <c r="G251" s="15">
        <v>1</v>
      </c>
      <c r="H251" s="27">
        <v>34210.33</v>
      </c>
      <c r="I251" s="15" t="s">
        <v>2355</v>
      </c>
      <c r="J251" s="15" t="s">
        <v>2359</v>
      </c>
      <c r="K251" s="15" t="s">
        <v>2362</v>
      </c>
    </row>
    <row r="252" spans="1:11" x14ac:dyDescent="0.3">
      <c r="A252" s="14" t="s">
        <v>1233</v>
      </c>
      <c r="B252" s="12">
        <v>1971</v>
      </c>
      <c r="C252" s="12" t="s">
        <v>2364</v>
      </c>
      <c r="D252" s="12">
        <v>25</v>
      </c>
      <c r="E252" s="22">
        <v>26170</v>
      </c>
      <c r="F252" s="23">
        <f ca="1">DATEDIF(Hospitalization!$E2094,TODAY(),"Y")</f>
        <v>26</v>
      </c>
      <c r="G252" s="12">
        <v>0</v>
      </c>
      <c r="H252" s="24">
        <v>34205.07</v>
      </c>
      <c r="I252" s="12" t="s">
        <v>2355</v>
      </c>
      <c r="J252" s="12" t="s">
        <v>2355</v>
      </c>
      <c r="K252" s="12" t="s">
        <v>2366</v>
      </c>
    </row>
    <row r="253" spans="1:11" x14ac:dyDescent="0.3">
      <c r="A253" s="11" t="s">
        <v>1234</v>
      </c>
      <c r="B253" s="15">
        <v>1999</v>
      </c>
      <c r="C253" s="15" t="s">
        <v>2358</v>
      </c>
      <c r="D253" s="15">
        <v>6</v>
      </c>
      <c r="E253" s="25">
        <v>36470</v>
      </c>
      <c r="F253" s="26">
        <f ca="1">DATEDIF(Hospitalization!$E2093,TODAY(),"Y")</f>
        <v>24</v>
      </c>
      <c r="G253" s="15">
        <v>0</v>
      </c>
      <c r="H253" s="27">
        <v>34166.269999999997</v>
      </c>
      <c r="I253" s="15" t="s">
        <v>2355</v>
      </c>
      <c r="J253" s="15" t="s">
        <v>2356</v>
      </c>
      <c r="K253" s="15" t="s">
        <v>2366</v>
      </c>
    </row>
    <row r="254" spans="1:11" x14ac:dyDescent="0.3">
      <c r="A254" s="14" t="s">
        <v>1235</v>
      </c>
      <c r="B254" s="12">
        <v>2002</v>
      </c>
      <c r="C254" s="12" t="s">
        <v>2363</v>
      </c>
      <c r="D254" s="12">
        <v>26</v>
      </c>
      <c r="E254" s="22">
        <v>37616</v>
      </c>
      <c r="F254" s="23">
        <f ca="1">DATEDIF(Hospitalization!$E2092,TODAY(),"Y")</f>
        <v>27</v>
      </c>
      <c r="G254" s="12">
        <v>0</v>
      </c>
      <c r="H254" s="24">
        <v>34084.68</v>
      </c>
      <c r="I254" s="12" t="s">
        <v>2355</v>
      </c>
      <c r="J254" s="12" t="s">
        <v>2356</v>
      </c>
      <c r="K254" s="12" t="s">
        <v>2366</v>
      </c>
    </row>
    <row r="255" spans="1:11" x14ac:dyDescent="0.3">
      <c r="A255" s="11" t="s">
        <v>1236</v>
      </c>
      <c r="B255" s="15">
        <v>1972</v>
      </c>
      <c r="C255" s="15" t="s">
        <v>2354</v>
      </c>
      <c r="D255" s="15">
        <v>26</v>
      </c>
      <c r="E255" s="25">
        <v>26506</v>
      </c>
      <c r="F255" s="26">
        <f ca="1">DATEDIF(Hospitalization!$E2091,TODAY(),"Y")</f>
        <v>24</v>
      </c>
      <c r="G255" s="15">
        <v>0</v>
      </c>
      <c r="H255" s="27">
        <v>34053.360000000001</v>
      </c>
      <c r="I255" s="15" t="s">
        <v>2355</v>
      </c>
      <c r="J255" s="15" t="s">
        <v>2355</v>
      </c>
      <c r="K255" s="15" t="s">
        <v>2366</v>
      </c>
    </row>
    <row r="256" spans="1:11" x14ac:dyDescent="0.3">
      <c r="A256" s="14" t="s">
        <v>1237</v>
      </c>
      <c r="B256" s="12">
        <v>1994</v>
      </c>
      <c r="C256" s="12" t="s">
        <v>2361</v>
      </c>
      <c r="D256" s="12">
        <v>25</v>
      </c>
      <c r="E256" s="22">
        <v>34602</v>
      </c>
      <c r="F256" s="23">
        <f ca="1">DATEDIF(Hospitalization!$E2090,TODAY(),"Y")</f>
        <v>28</v>
      </c>
      <c r="G256" s="12">
        <v>0</v>
      </c>
      <c r="H256" s="24">
        <v>33975.47</v>
      </c>
      <c r="I256" s="12" t="s">
        <v>2355</v>
      </c>
      <c r="J256" s="12" t="s">
        <v>2355</v>
      </c>
      <c r="K256" s="12" t="s">
        <v>2366</v>
      </c>
    </row>
    <row r="257" spans="1:11" x14ac:dyDescent="0.3">
      <c r="A257" s="11" t="s">
        <v>1238</v>
      </c>
      <c r="B257" s="15">
        <v>2000</v>
      </c>
      <c r="C257" s="15" t="s">
        <v>2363</v>
      </c>
      <c r="D257" s="15">
        <v>27</v>
      </c>
      <c r="E257" s="25">
        <v>36887</v>
      </c>
      <c r="F257" s="26">
        <f ca="1">DATEDIF(Hospitalization!$E2089,TODAY(),"Y")</f>
        <v>28</v>
      </c>
      <c r="G257" s="15">
        <v>0</v>
      </c>
      <c r="H257" s="27">
        <v>33907.550000000003</v>
      </c>
      <c r="I257" s="15" t="s">
        <v>2355</v>
      </c>
      <c r="J257" s="15" t="s">
        <v>2355</v>
      </c>
      <c r="K257" s="15" t="s">
        <v>2362</v>
      </c>
    </row>
    <row r="258" spans="1:11" x14ac:dyDescent="0.3">
      <c r="A258" s="14" t="s">
        <v>1239</v>
      </c>
      <c r="B258" s="12">
        <v>1997</v>
      </c>
      <c r="C258" s="12" t="s">
        <v>2364</v>
      </c>
      <c r="D258" s="12">
        <v>9</v>
      </c>
      <c r="E258" s="22">
        <v>35651</v>
      </c>
      <c r="F258" s="23">
        <f ca="1">DATEDIF(Hospitalization!$E2088,TODAY(),"Y")</f>
        <v>28</v>
      </c>
      <c r="G258" s="12">
        <v>0</v>
      </c>
      <c r="H258" s="24">
        <v>33900.65</v>
      </c>
      <c r="I258" s="12" t="s">
        <v>2355</v>
      </c>
      <c r="J258" s="12" t="s">
        <v>2356</v>
      </c>
      <c r="K258" s="12" t="s">
        <v>2366</v>
      </c>
    </row>
    <row r="259" spans="1:11" x14ac:dyDescent="0.3">
      <c r="A259" s="11" t="s">
        <v>133</v>
      </c>
      <c r="B259" s="15">
        <v>2000</v>
      </c>
      <c r="C259" s="15" t="s">
        <v>2365</v>
      </c>
      <c r="D259" s="15">
        <v>26</v>
      </c>
      <c r="E259" s="25">
        <v>36825</v>
      </c>
      <c r="F259" s="26">
        <f ca="1">DATEDIF(Hospitalization!$E2087,TODAY(),"Y")</f>
        <v>30</v>
      </c>
      <c r="G259" s="15">
        <v>0</v>
      </c>
      <c r="H259" s="27">
        <v>33829.39</v>
      </c>
      <c r="I259" s="15" t="s">
        <v>2355</v>
      </c>
      <c r="J259" s="15" t="s">
        <v>2356</v>
      </c>
      <c r="K259" s="15" t="s">
        <v>2366</v>
      </c>
    </row>
    <row r="260" spans="1:11" x14ac:dyDescent="0.3">
      <c r="A260" s="11" t="s">
        <v>1240</v>
      </c>
      <c r="B260" s="12">
        <v>1962</v>
      </c>
      <c r="C260" s="12" t="s">
        <v>2363</v>
      </c>
      <c r="D260" s="12">
        <v>11</v>
      </c>
      <c r="E260" s="22">
        <v>22991</v>
      </c>
      <c r="F260" s="23">
        <f ca="1">DATEDIF(Hospitalization!$E2086,TODAY(),"Y")</f>
        <v>31</v>
      </c>
      <c r="G260" s="12">
        <v>0</v>
      </c>
      <c r="H260" s="24">
        <v>33753.32</v>
      </c>
      <c r="I260" s="12" t="s">
        <v>2359</v>
      </c>
      <c r="J260" s="12" t="s">
        <v>2356</v>
      </c>
      <c r="K260" s="12" t="s">
        <v>2366</v>
      </c>
    </row>
    <row r="261" spans="1:11" x14ac:dyDescent="0.3">
      <c r="A261" s="14" t="s">
        <v>1241</v>
      </c>
      <c r="B261" s="15">
        <v>2003</v>
      </c>
      <c r="C261" s="15" t="s">
        <v>2361</v>
      </c>
      <c r="D261" s="15">
        <v>12</v>
      </c>
      <c r="E261" s="25">
        <v>37876</v>
      </c>
      <c r="F261" s="26">
        <f ca="1">DATEDIF(Hospitalization!$E2085,TODAY(),"Y")</f>
        <v>31</v>
      </c>
      <c r="G261" s="15">
        <v>0</v>
      </c>
      <c r="H261" s="27">
        <v>33750.29</v>
      </c>
      <c r="I261" s="15" t="s">
        <v>2359</v>
      </c>
      <c r="J261" s="15" t="s">
        <v>2356</v>
      </c>
      <c r="K261" s="15" t="s">
        <v>2362</v>
      </c>
    </row>
    <row r="262" spans="1:11" x14ac:dyDescent="0.3">
      <c r="A262" s="11" t="s">
        <v>1242</v>
      </c>
      <c r="B262" s="12">
        <v>2004</v>
      </c>
      <c r="C262" s="12" t="s">
        <v>2358</v>
      </c>
      <c r="D262" s="12">
        <v>1</v>
      </c>
      <c r="E262" s="22">
        <v>38292</v>
      </c>
      <c r="F262" s="23">
        <f ca="1">DATEDIF(Hospitalization!$E2084,TODAY(),"Y")</f>
        <v>31</v>
      </c>
      <c r="G262" s="12">
        <v>0</v>
      </c>
      <c r="H262" s="24">
        <v>33732.69</v>
      </c>
      <c r="I262" s="12" t="s">
        <v>2359</v>
      </c>
      <c r="J262" s="12" t="s">
        <v>2359</v>
      </c>
      <c r="K262" s="12" t="s">
        <v>2376</v>
      </c>
    </row>
    <row r="263" spans="1:11" x14ac:dyDescent="0.3">
      <c r="A263" s="14" t="s">
        <v>1243</v>
      </c>
      <c r="B263" s="15">
        <v>1993</v>
      </c>
      <c r="C263" s="15" t="s">
        <v>2358</v>
      </c>
      <c r="D263" s="15">
        <v>28</v>
      </c>
      <c r="E263" s="25">
        <v>34301</v>
      </c>
      <c r="F263" s="26">
        <f ca="1">DATEDIF(Hospitalization!$E2083,TODAY(),"Y")</f>
        <v>22</v>
      </c>
      <c r="G263" s="15">
        <v>0</v>
      </c>
      <c r="H263" s="27">
        <v>33707.550000000003</v>
      </c>
      <c r="I263" s="15" t="s">
        <v>2355</v>
      </c>
      <c r="J263" s="15" t="s">
        <v>2355</v>
      </c>
      <c r="K263" s="15" t="s">
        <v>2366</v>
      </c>
    </row>
    <row r="264" spans="1:11" x14ac:dyDescent="0.3">
      <c r="A264" s="11" t="s">
        <v>1244</v>
      </c>
      <c r="B264" s="12">
        <v>2003</v>
      </c>
      <c r="C264" s="12" t="s">
        <v>2361</v>
      </c>
      <c r="D264" s="12">
        <v>9</v>
      </c>
      <c r="E264" s="22">
        <v>37873</v>
      </c>
      <c r="F264" s="23">
        <f ca="1">DATEDIF(Hospitalization!$E2082,TODAY(),"Y")</f>
        <v>35</v>
      </c>
      <c r="G264" s="12">
        <v>0</v>
      </c>
      <c r="H264" s="24">
        <v>33611.71</v>
      </c>
      <c r="I264" s="12" t="s">
        <v>2359</v>
      </c>
      <c r="J264" s="12" t="s">
        <v>2355</v>
      </c>
      <c r="K264" s="12" t="s">
        <v>2366</v>
      </c>
    </row>
    <row r="265" spans="1:11" x14ac:dyDescent="0.3">
      <c r="A265" s="14" t="s">
        <v>1245</v>
      </c>
      <c r="B265" s="15">
        <v>1984</v>
      </c>
      <c r="C265" s="15" t="s">
        <v>2354</v>
      </c>
      <c r="D265" s="15">
        <v>22</v>
      </c>
      <c r="E265" s="25">
        <v>30885</v>
      </c>
      <c r="F265" s="26">
        <f ca="1">DATEDIF(Hospitalization!$E2081,TODAY(),"Y")</f>
        <v>28</v>
      </c>
      <c r="G265" s="15">
        <v>3</v>
      </c>
      <c r="H265" s="27">
        <v>33527.1</v>
      </c>
      <c r="I265" s="15" t="s">
        <v>2355</v>
      </c>
      <c r="J265" s="15" t="s">
        <v>2356</v>
      </c>
      <c r="K265" s="15" t="s">
        <v>2366</v>
      </c>
    </row>
    <row r="266" spans="1:11" x14ac:dyDescent="0.3">
      <c r="A266" s="11" t="s">
        <v>1246</v>
      </c>
      <c r="B266" s="12">
        <v>2002</v>
      </c>
      <c r="C266" s="12" t="s">
        <v>2364</v>
      </c>
      <c r="D266" s="12">
        <v>25</v>
      </c>
      <c r="E266" s="22">
        <v>37493</v>
      </c>
      <c r="F266" s="23">
        <f ca="1">DATEDIF(Hospitalization!$E2080,TODAY(),"Y")</f>
        <v>26</v>
      </c>
      <c r="G266" s="12">
        <v>0</v>
      </c>
      <c r="H266" s="24">
        <v>33475.82</v>
      </c>
      <c r="I266" s="12" t="s">
        <v>2359</v>
      </c>
      <c r="J266" s="12" t="s">
        <v>2359</v>
      </c>
      <c r="K266" s="12" t="s">
        <v>2370</v>
      </c>
    </row>
    <row r="267" spans="1:11" x14ac:dyDescent="0.3">
      <c r="A267" s="14" t="s">
        <v>1247</v>
      </c>
      <c r="B267" s="15">
        <v>1970</v>
      </c>
      <c r="C267" s="15" t="s">
        <v>2360</v>
      </c>
      <c r="D267" s="15">
        <v>18</v>
      </c>
      <c r="E267" s="25">
        <v>25737</v>
      </c>
      <c r="F267" s="26">
        <f ca="1">DATEDIF(Hospitalization!$E2079,TODAY(),"Y")</f>
        <v>29</v>
      </c>
      <c r="G267" s="15">
        <v>2</v>
      </c>
      <c r="H267" s="27">
        <v>33471.97</v>
      </c>
      <c r="I267" s="15" t="s">
        <v>2355</v>
      </c>
      <c r="J267" s="15" t="s">
        <v>2355</v>
      </c>
      <c r="K267" s="15" t="s">
        <v>2362</v>
      </c>
    </row>
    <row r="268" spans="1:11" x14ac:dyDescent="0.3">
      <c r="A268" s="11" t="s">
        <v>1248</v>
      </c>
      <c r="B268" s="12">
        <v>1985</v>
      </c>
      <c r="C268" s="12" t="s">
        <v>2363</v>
      </c>
      <c r="D268" s="12">
        <v>7</v>
      </c>
      <c r="E268" s="22">
        <v>31388</v>
      </c>
      <c r="F268" s="23">
        <f ca="1">DATEDIF(Hospitalization!$E2078,TODAY(),"Y")</f>
        <v>36</v>
      </c>
      <c r="G268" s="12">
        <v>3</v>
      </c>
      <c r="H268" s="24">
        <v>33450.99</v>
      </c>
      <c r="I268" s="12" t="s">
        <v>2355</v>
      </c>
      <c r="J268" s="12" t="s">
        <v>2355</v>
      </c>
      <c r="K268" s="12" t="s">
        <v>2366</v>
      </c>
    </row>
    <row r="269" spans="1:11" x14ac:dyDescent="0.3">
      <c r="A269" s="14" t="s">
        <v>1249</v>
      </c>
      <c r="B269" s="15">
        <v>1972</v>
      </c>
      <c r="C269" s="15" t="s">
        <v>2361</v>
      </c>
      <c r="D269" s="15">
        <v>5</v>
      </c>
      <c r="E269" s="25">
        <v>26547</v>
      </c>
      <c r="F269" s="26">
        <f ca="1">DATEDIF(Hospitalization!$E2077,TODAY(),"Y")</f>
        <v>34</v>
      </c>
      <c r="G269" s="15">
        <v>0</v>
      </c>
      <c r="H269" s="27">
        <v>33344.449999999997</v>
      </c>
      <c r="I269" s="15" t="s">
        <v>2355</v>
      </c>
      <c r="J269" s="15" t="s">
        <v>2356</v>
      </c>
      <c r="K269" s="15" t="s">
        <v>2366</v>
      </c>
    </row>
    <row r="270" spans="1:11" x14ac:dyDescent="0.3">
      <c r="A270" s="14" t="s">
        <v>134</v>
      </c>
      <c r="B270" s="12">
        <v>2003</v>
      </c>
      <c r="C270" s="12" t="s">
        <v>2358</v>
      </c>
      <c r="D270" s="12">
        <v>28</v>
      </c>
      <c r="E270" s="22">
        <v>37953</v>
      </c>
      <c r="F270" s="23">
        <f ca="1">DATEDIF(Hospitalization!$E2076,TODAY(),"Y")</f>
        <v>24</v>
      </c>
      <c r="G270" s="12">
        <v>0</v>
      </c>
      <c r="H270" s="24">
        <v>33307.550000000003</v>
      </c>
      <c r="I270" s="12" t="s">
        <v>2355</v>
      </c>
      <c r="J270" s="12" t="s">
        <v>2356</v>
      </c>
      <c r="K270" s="12" t="s">
        <v>2362</v>
      </c>
    </row>
    <row r="271" spans="1:11" x14ac:dyDescent="0.3">
      <c r="A271" s="11" t="s">
        <v>1250</v>
      </c>
      <c r="B271" s="15">
        <v>1990</v>
      </c>
      <c r="C271" s="15" t="s">
        <v>2365</v>
      </c>
      <c r="D271" s="15">
        <v>12</v>
      </c>
      <c r="E271" s="25">
        <v>33158</v>
      </c>
      <c r="F271" s="26">
        <f ca="1">DATEDIF(Hospitalization!$E2075,TODAY(),"Y")</f>
        <v>24</v>
      </c>
      <c r="G271" s="15">
        <v>3</v>
      </c>
      <c r="H271" s="27">
        <v>33292.83</v>
      </c>
      <c r="I271" s="15" t="s">
        <v>2355</v>
      </c>
      <c r="J271" s="15" t="s">
        <v>2359</v>
      </c>
      <c r="K271" s="15" t="s">
        <v>2366</v>
      </c>
    </row>
    <row r="272" spans="1:11" x14ac:dyDescent="0.3">
      <c r="A272" s="14" t="s">
        <v>1251</v>
      </c>
      <c r="B272" s="12">
        <v>1985</v>
      </c>
      <c r="C272" s="12" t="s">
        <v>2354</v>
      </c>
      <c r="D272" s="12">
        <v>15</v>
      </c>
      <c r="E272" s="22">
        <v>31243</v>
      </c>
      <c r="F272" s="23">
        <f ca="1">DATEDIF(Hospitalization!$E2074,TODAY(),"Y")</f>
        <v>25</v>
      </c>
      <c r="G272" s="12">
        <v>3</v>
      </c>
      <c r="H272" s="24">
        <v>33121</v>
      </c>
      <c r="I272" s="12" t="s">
        <v>2355</v>
      </c>
      <c r="J272" s="12" t="s">
        <v>2359</v>
      </c>
      <c r="K272" s="12" t="s">
        <v>2366</v>
      </c>
    </row>
    <row r="273" spans="1:11" x14ac:dyDescent="0.3">
      <c r="A273" s="11" t="s">
        <v>1252</v>
      </c>
      <c r="B273" s="15">
        <v>1969</v>
      </c>
      <c r="C273" s="15" t="s">
        <v>2365</v>
      </c>
      <c r="D273" s="15">
        <v>30</v>
      </c>
      <c r="E273" s="25">
        <v>25506</v>
      </c>
      <c r="F273" s="26">
        <f ca="1">DATEDIF(Hospitalization!$E2073,TODAY(),"Y")</f>
        <v>25</v>
      </c>
      <c r="G273" s="15">
        <v>0</v>
      </c>
      <c r="H273" s="27">
        <v>33090.660000000003</v>
      </c>
      <c r="I273" s="15" t="s">
        <v>2355</v>
      </c>
      <c r="J273" s="15" t="s">
        <v>2355</v>
      </c>
      <c r="K273" s="15" t="s">
        <v>2366</v>
      </c>
    </row>
    <row r="274" spans="1:11" x14ac:dyDescent="0.3">
      <c r="A274" s="14" t="s">
        <v>1253</v>
      </c>
      <c r="B274" s="12">
        <v>1962</v>
      </c>
      <c r="C274" s="12" t="s">
        <v>2354</v>
      </c>
      <c r="D274" s="12">
        <v>1</v>
      </c>
      <c r="E274" s="22">
        <v>22828</v>
      </c>
      <c r="F274" s="23">
        <f ca="1">DATEDIF(Hospitalization!$E2072,TODAY(),"Y")</f>
        <v>25</v>
      </c>
      <c r="G274" s="12">
        <v>0</v>
      </c>
      <c r="H274" s="24">
        <v>33074.94</v>
      </c>
      <c r="I274" s="12" t="s">
        <v>2359</v>
      </c>
      <c r="J274" s="12" t="s">
        <v>2355</v>
      </c>
      <c r="K274" s="12" t="s">
        <v>2366</v>
      </c>
    </row>
    <row r="275" spans="1:11" x14ac:dyDescent="0.3">
      <c r="A275" s="11" t="s">
        <v>1254</v>
      </c>
      <c r="B275" s="15">
        <v>1994</v>
      </c>
      <c r="C275" s="15" t="s">
        <v>2354</v>
      </c>
      <c r="D275" s="15">
        <v>28</v>
      </c>
      <c r="E275" s="25">
        <v>34543</v>
      </c>
      <c r="F275" s="26">
        <f ca="1">DATEDIF(Hospitalization!$E2071,TODAY(),"Y")</f>
        <v>29</v>
      </c>
      <c r="G275" s="15">
        <v>0</v>
      </c>
      <c r="H275" s="27">
        <v>33057.230000000003</v>
      </c>
      <c r="I275" s="15" t="s">
        <v>2359</v>
      </c>
      <c r="J275" s="15" t="s">
        <v>2355</v>
      </c>
      <c r="K275" s="15" t="s">
        <v>2366</v>
      </c>
    </row>
    <row r="276" spans="1:11" x14ac:dyDescent="0.3">
      <c r="A276" s="14" t="s">
        <v>1255</v>
      </c>
      <c r="B276" s="12">
        <v>1967</v>
      </c>
      <c r="C276" s="12" t="s">
        <v>2354</v>
      </c>
      <c r="D276" s="12">
        <v>10</v>
      </c>
      <c r="E276" s="22">
        <v>24663</v>
      </c>
      <c r="F276" s="23">
        <f ca="1">DATEDIF(Hospitalization!$E2070,TODAY(),"Y")</f>
        <v>26</v>
      </c>
      <c r="G276" s="12">
        <v>0</v>
      </c>
      <c r="H276" s="24">
        <v>33025.32</v>
      </c>
      <c r="I276" s="12" t="s">
        <v>2355</v>
      </c>
      <c r="J276" s="12" t="s">
        <v>2356</v>
      </c>
      <c r="K276" s="12" t="s">
        <v>2366</v>
      </c>
    </row>
    <row r="277" spans="1:11" x14ac:dyDescent="0.3">
      <c r="A277" s="11" t="s">
        <v>1256</v>
      </c>
      <c r="B277" s="15">
        <v>1995</v>
      </c>
      <c r="C277" s="15" t="s">
        <v>2354</v>
      </c>
      <c r="D277" s="15">
        <v>8</v>
      </c>
      <c r="E277" s="25">
        <v>34888</v>
      </c>
      <c r="F277" s="26">
        <f ca="1">DATEDIF(Hospitalization!$E2069,TODAY(),"Y")</f>
        <v>25</v>
      </c>
      <c r="G277" s="15">
        <v>0</v>
      </c>
      <c r="H277" s="27">
        <v>33017.46</v>
      </c>
      <c r="I277" s="15" t="s">
        <v>2359</v>
      </c>
      <c r="J277" s="15" t="s">
        <v>2359</v>
      </c>
      <c r="K277" s="15" t="s">
        <v>2366</v>
      </c>
    </row>
    <row r="278" spans="1:11" x14ac:dyDescent="0.3">
      <c r="A278" s="14" t="s">
        <v>1257</v>
      </c>
      <c r="B278" s="12">
        <v>1971</v>
      </c>
      <c r="C278" s="12" t="s">
        <v>2364</v>
      </c>
      <c r="D278" s="12">
        <v>24</v>
      </c>
      <c r="E278" s="22">
        <v>26169</v>
      </c>
      <c r="F278" s="23">
        <f ca="1">DATEDIF(Hospitalization!$E2068,TODAY(),"Y")</f>
        <v>30</v>
      </c>
      <c r="G278" s="12">
        <v>0</v>
      </c>
      <c r="H278" s="24">
        <v>32947.629999999997</v>
      </c>
      <c r="I278" s="12" t="s">
        <v>2355</v>
      </c>
      <c r="J278" s="12" t="s">
        <v>2359</v>
      </c>
      <c r="K278" s="12" t="s">
        <v>2366</v>
      </c>
    </row>
    <row r="279" spans="1:11" x14ac:dyDescent="0.3">
      <c r="A279" s="11" t="s">
        <v>1258</v>
      </c>
      <c r="B279" s="15">
        <v>1981</v>
      </c>
      <c r="C279" s="15" t="s">
        <v>2358</v>
      </c>
      <c r="D279" s="15">
        <v>17</v>
      </c>
      <c r="E279" s="25">
        <v>29907</v>
      </c>
      <c r="F279" s="26">
        <f ca="1">DATEDIF(Hospitalization!$E2067,TODAY(),"Y")</f>
        <v>32</v>
      </c>
      <c r="G279" s="15">
        <v>1</v>
      </c>
      <c r="H279" s="27">
        <v>32906.69</v>
      </c>
      <c r="I279" s="15" t="s">
        <v>2355</v>
      </c>
      <c r="J279" s="15" t="s">
        <v>2356</v>
      </c>
      <c r="K279" s="15" t="s">
        <v>2366</v>
      </c>
    </row>
    <row r="280" spans="1:11" x14ac:dyDescent="0.3">
      <c r="A280" s="14" t="s">
        <v>1259</v>
      </c>
      <c r="B280" s="12">
        <v>1995</v>
      </c>
      <c r="C280" s="12" t="s">
        <v>2363</v>
      </c>
      <c r="D280" s="12">
        <v>4</v>
      </c>
      <c r="E280" s="22">
        <v>35037</v>
      </c>
      <c r="F280" s="23">
        <f ca="1">DATEDIF(Hospitalization!$E2066,TODAY(),"Y")</f>
        <v>32</v>
      </c>
      <c r="G280" s="12">
        <v>0</v>
      </c>
      <c r="H280" s="24">
        <v>32827.51</v>
      </c>
      <c r="I280" s="12" t="s">
        <v>2359</v>
      </c>
      <c r="J280" s="12" t="s">
        <v>2355</v>
      </c>
      <c r="K280" s="12" t="s">
        <v>2366</v>
      </c>
    </row>
    <row r="281" spans="1:11" x14ac:dyDescent="0.3">
      <c r="A281" s="11" t="s">
        <v>135</v>
      </c>
      <c r="B281" s="15">
        <v>1980</v>
      </c>
      <c r="C281" s="15" t="s">
        <v>2363</v>
      </c>
      <c r="D281" s="15">
        <v>12</v>
      </c>
      <c r="E281" s="25">
        <v>29567</v>
      </c>
      <c r="F281" s="26">
        <f ca="1">DATEDIF(Hospitalization!$E2065,TODAY(),"Y")</f>
        <v>27</v>
      </c>
      <c r="G281" s="15">
        <v>3</v>
      </c>
      <c r="H281" s="27">
        <v>32787.46</v>
      </c>
      <c r="I281" s="15" t="s">
        <v>2359</v>
      </c>
      <c r="J281" s="15" t="s">
        <v>2356</v>
      </c>
      <c r="K281" s="15" t="s">
        <v>2362</v>
      </c>
    </row>
    <row r="282" spans="1:11" x14ac:dyDescent="0.3">
      <c r="A282" s="11" t="s">
        <v>1260</v>
      </c>
      <c r="B282" s="12">
        <v>1972</v>
      </c>
      <c r="C282" s="12" t="s">
        <v>2358</v>
      </c>
      <c r="D282" s="12">
        <v>7</v>
      </c>
      <c r="E282" s="22">
        <v>26610</v>
      </c>
      <c r="F282" s="23">
        <f ca="1">DATEDIF(Hospitalization!$E2064,TODAY(),"Y")</f>
        <v>30</v>
      </c>
      <c r="G282" s="12">
        <v>0</v>
      </c>
      <c r="H282" s="24">
        <v>32765.33</v>
      </c>
      <c r="I282" s="12" t="s">
        <v>2355</v>
      </c>
      <c r="J282" s="12" t="s">
        <v>2355</v>
      </c>
      <c r="K282" s="12" t="s">
        <v>2362</v>
      </c>
    </row>
    <row r="283" spans="1:11" x14ac:dyDescent="0.3">
      <c r="A283" s="14" t="s">
        <v>1261</v>
      </c>
      <c r="B283" s="15">
        <v>1974</v>
      </c>
      <c r="C283" s="15" t="s">
        <v>2363</v>
      </c>
      <c r="D283" s="15">
        <v>6</v>
      </c>
      <c r="E283" s="25">
        <v>27369</v>
      </c>
      <c r="F283" s="26">
        <f ca="1">DATEDIF(Hospitalization!$E2063,TODAY(),"Y")</f>
        <v>23</v>
      </c>
      <c r="G283" s="15">
        <v>0</v>
      </c>
      <c r="H283" s="27">
        <v>32760.48</v>
      </c>
      <c r="I283" s="15" t="s">
        <v>2359</v>
      </c>
      <c r="J283" s="15" t="s">
        <v>2359</v>
      </c>
      <c r="K283" s="15" t="s">
        <v>2366</v>
      </c>
    </row>
    <row r="284" spans="1:11" x14ac:dyDescent="0.3">
      <c r="A284" s="11" t="s">
        <v>1262</v>
      </c>
      <c r="B284" s="12">
        <v>1990</v>
      </c>
      <c r="C284" s="12" t="s">
        <v>2354</v>
      </c>
      <c r="D284" s="12">
        <v>9</v>
      </c>
      <c r="E284" s="22">
        <v>33063</v>
      </c>
      <c r="F284" s="23">
        <f ca="1">DATEDIF(Hospitalization!$E2062,TODAY(),"Y")</f>
        <v>22</v>
      </c>
      <c r="G284" s="12">
        <v>2</v>
      </c>
      <c r="H284" s="24">
        <v>32734.19</v>
      </c>
      <c r="I284" s="12" t="s">
        <v>2355</v>
      </c>
      <c r="J284" s="12" t="s">
        <v>2359</v>
      </c>
      <c r="K284" s="12" t="s">
        <v>2362</v>
      </c>
    </row>
    <row r="285" spans="1:11" x14ac:dyDescent="0.3">
      <c r="A285" s="14" t="s">
        <v>1263</v>
      </c>
      <c r="B285" s="15">
        <v>1990</v>
      </c>
      <c r="C285" s="15" t="s">
        <v>2361</v>
      </c>
      <c r="D285" s="15">
        <v>30</v>
      </c>
      <c r="E285" s="25">
        <v>33146</v>
      </c>
      <c r="F285" s="26">
        <f ca="1">DATEDIF(Hospitalization!$E2061,TODAY(),"Y")</f>
        <v>22</v>
      </c>
      <c r="G285" s="15">
        <v>3</v>
      </c>
      <c r="H285" s="27">
        <v>32716.2</v>
      </c>
      <c r="I285" s="15" t="s">
        <v>2359</v>
      </c>
      <c r="J285" s="15" t="s">
        <v>2355</v>
      </c>
      <c r="K285" s="15" t="s">
        <v>2366</v>
      </c>
    </row>
    <row r="286" spans="1:11" x14ac:dyDescent="0.3">
      <c r="A286" s="11" t="s">
        <v>1264</v>
      </c>
      <c r="B286" s="12">
        <v>1968</v>
      </c>
      <c r="C286" s="12" t="s">
        <v>2358</v>
      </c>
      <c r="D286" s="12">
        <v>1</v>
      </c>
      <c r="E286" s="22">
        <v>25143</v>
      </c>
      <c r="F286" s="23">
        <f ca="1">DATEDIF(Hospitalization!$E2060,TODAY(),"Y")</f>
        <v>23</v>
      </c>
      <c r="G286" s="12">
        <v>0</v>
      </c>
      <c r="H286" s="24">
        <v>32686.080000000002</v>
      </c>
      <c r="I286" s="12" t="s">
        <v>2355</v>
      </c>
      <c r="J286" s="12" t="s">
        <v>2356</v>
      </c>
      <c r="K286" s="12" t="s">
        <v>2366</v>
      </c>
    </row>
    <row r="287" spans="1:11" x14ac:dyDescent="0.3">
      <c r="A287" s="14" t="s">
        <v>1265</v>
      </c>
      <c r="B287" s="15">
        <v>1990</v>
      </c>
      <c r="C287" s="15" t="s">
        <v>2354</v>
      </c>
      <c r="D287" s="15">
        <v>13</v>
      </c>
      <c r="E287" s="25">
        <v>33067</v>
      </c>
      <c r="F287" s="26">
        <f ca="1">DATEDIF(Hospitalization!$E2059,TODAY(),"Y")</f>
        <v>28</v>
      </c>
      <c r="G287" s="15">
        <v>3</v>
      </c>
      <c r="H287" s="27">
        <v>32672.11</v>
      </c>
      <c r="I287" s="15" t="s">
        <v>2359</v>
      </c>
      <c r="J287" s="15" t="s">
        <v>2359</v>
      </c>
      <c r="K287" s="15" t="s">
        <v>2366</v>
      </c>
    </row>
    <row r="288" spans="1:11" x14ac:dyDescent="0.3">
      <c r="A288" s="11" t="s">
        <v>1266</v>
      </c>
      <c r="B288" s="12">
        <v>2003</v>
      </c>
      <c r="C288" s="12" t="s">
        <v>2365</v>
      </c>
      <c r="D288" s="12">
        <v>8</v>
      </c>
      <c r="E288" s="22">
        <v>37902</v>
      </c>
      <c r="F288" s="23">
        <f ca="1">DATEDIF(Hospitalization!$E2058,TODAY(),"Y")</f>
        <v>38</v>
      </c>
      <c r="G288" s="12">
        <v>0</v>
      </c>
      <c r="H288" s="24">
        <v>32548.34</v>
      </c>
      <c r="I288" s="12" t="s">
        <v>2359</v>
      </c>
      <c r="J288" s="12" t="s">
        <v>2355</v>
      </c>
      <c r="K288" s="12" t="s">
        <v>2357</v>
      </c>
    </row>
    <row r="289" spans="1:11" x14ac:dyDescent="0.3">
      <c r="A289" s="14" t="s">
        <v>1267</v>
      </c>
      <c r="B289" s="15">
        <v>1976</v>
      </c>
      <c r="C289" s="15" t="s">
        <v>2361</v>
      </c>
      <c r="D289" s="15">
        <v>19</v>
      </c>
      <c r="E289" s="25">
        <v>28022</v>
      </c>
      <c r="F289" s="26">
        <f ca="1">DATEDIF(Hospitalization!$E2057,TODAY(),"Y")</f>
        <v>29</v>
      </c>
      <c r="G289" s="15">
        <v>2</v>
      </c>
      <c r="H289" s="27">
        <v>32485.46</v>
      </c>
      <c r="I289" s="15" t="s">
        <v>2355</v>
      </c>
      <c r="J289" s="15" t="s">
        <v>2359</v>
      </c>
      <c r="K289" s="15" t="s">
        <v>2366</v>
      </c>
    </row>
    <row r="290" spans="1:11" x14ac:dyDescent="0.3">
      <c r="A290" s="11" t="s">
        <v>1268</v>
      </c>
      <c r="B290" s="12">
        <v>1981</v>
      </c>
      <c r="C290" s="12" t="s">
        <v>2361</v>
      </c>
      <c r="D290" s="12">
        <v>27</v>
      </c>
      <c r="E290" s="22">
        <v>29856</v>
      </c>
      <c r="F290" s="23">
        <f ca="1">DATEDIF(Hospitalization!$E2056,TODAY(),"Y")</f>
        <v>22</v>
      </c>
      <c r="G290" s="12">
        <v>1</v>
      </c>
      <c r="H290" s="24">
        <v>32462.35</v>
      </c>
      <c r="I290" s="12" t="s">
        <v>2355</v>
      </c>
      <c r="J290" s="12" t="s">
        <v>2355</v>
      </c>
      <c r="K290" s="12" t="s">
        <v>2366</v>
      </c>
    </row>
    <row r="291" spans="1:11" x14ac:dyDescent="0.3">
      <c r="A291" s="14" t="s">
        <v>1269</v>
      </c>
      <c r="B291" s="15">
        <v>1976</v>
      </c>
      <c r="C291" s="15" t="s">
        <v>2364</v>
      </c>
      <c r="D291" s="15">
        <v>9</v>
      </c>
      <c r="E291" s="25">
        <v>27981</v>
      </c>
      <c r="F291" s="26">
        <f ca="1">DATEDIF(Hospitalization!$E2055,TODAY(),"Y")</f>
        <v>25</v>
      </c>
      <c r="G291" s="15">
        <v>2</v>
      </c>
      <c r="H291" s="27">
        <v>32430.22</v>
      </c>
      <c r="I291" s="15" t="s">
        <v>2355</v>
      </c>
      <c r="J291" s="15" t="s">
        <v>2356</v>
      </c>
      <c r="K291" s="15" t="s">
        <v>2366</v>
      </c>
    </row>
    <row r="292" spans="1:11" x14ac:dyDescent="0.3">
      <c r="A292" s="14" t="s">
        <v>136</v>
      </c>
      <c r="B292" s="12">
        <v>1972</v>
      </c>
      <c r="C292" s="12" t="s">
        <v>2365</v>
      </c>
      <c r="D292" s="12">
        <v>19</v>
      </c>
      <c r="E292" s="22">
        <v>26591</v>
      </c>
      <c r="F292" s="23">
        <f ca="1">DATEDIF(Hospitalization!$E2054,TODAY(),"Y")</f>
        <v>26</v>
      </c>
      <c r="G292" s="12">
        <v>0</v>
      </c>
      <c r="H292" s="24">
        <v>32428.63</v>
      </c>
      <c r="I292" s="12" t="s">
        <v>2355</v>
      </c>
      <c r="J292" s="12" t="s">
        <v>2355</v>
      </c>
      <c r="K292" s="12" t="s">
        <v>2366</v>
      </c>
    </row>
    <row r="293" spans="1:11" x14ac:dyDescent="0.3">
      <c r="A293" s="11" t="s">
        <v>1270</v>
      </c>
      <c r="B293" s="15">
        <v>1986</v>
      </c>
      <c r="C293" s="15" t="s">
        <v>2363</v>
      </c>
      <c r="D293" s="15">
        <v>2</v>
      </c>
      <c r="E293" s="25">
        <v>31748</v>
      </c>
      <c r="F293" s="26">
        <f ca="1">DATEDIF(Hospitalization!$E2053,TODAY(),"Y")</f>
        <v>26</v>
      </c>
      <c r="G293" s="15">
        <v>3</v>
      </c>
      <c r="H293" s="27">
        <v>32288.49</v>
      </c>
      <c r="I293" s="15" t="s">
        <v>2355</v>
      </c>
      <c r="J293" s="15" t="s">
        <v>2355</v>
      </c>
      <c r="K293" s="15" t="s">
        <v>2366</v>
      </c>
    </row>
    <row r="294" spans="1:11" x14ac:dyDescent="0.3">
      <c r="A294" s="14" t="s">
        <v>1271</v>
      </c>
      <c r="B294" s="12">
        <v>1975</v>
      </c>
      <c r="C294" s="12" t="s">
        <v>2363</v>
      </c>
      <c r="D294" s="12">
        <v>17</v>
      </c>
      <c r="E294" s="22">
        <v>27745</v>
      </c>
      <c r="F294" s="23">
        <f ca="1">DATEDIF(Hospitalization!$E2052,TODAY(),"Y")</f>
        <v>29</v>
      </c>
      <c r="G294" s="12">
        <v>1</v>
      </c>
      <c r="H294" s="24">
        <v>32259.96</v>
      </c>
      <c r="I294" s="12" t="s">
        <v>2355</v>
      </c>
      <c r="J294" s="12" t="s">
        <v>2356</v>
      </c>
      <c r="K294" s="12" t="s">
        <v>2362</v>
      </c>
    </row>
    <row r="295" spans="1:11" x14ac:dyDescent="0.3">
      <c r="A295" s="11" t="s">
        <v>1272</v>
      </c>
      <c r="B295" s="15">
        <v>1994</v>
      </c>
      <c r="C295" s="15" t="s">
        <v>2361</v>
      </c>
      <c r="D295" s="15">
        <v>8</v>
      </c>
      <c r="E295" s="25">
        <v>34585</v>
      </c>
      <c r="F295" s="26">
        <f ca="1">DATEDIF(Hospitalization!$E2051,TODAY(),"Y")</f>
        <v>21</v>
      </c>
      <c r="G295" s="15">
        <v>0</v>
      </c>
      <c r="H295" s="27">
        <v>32222.81</v>
      </c>
      <c r="I295" s="15" t="s">
        <v>2355</v>
      </c>
      <c r="J295" s="15" t="s">
        <v>2359</v>
      </c>
      <c r="K295" s="15" t="s">
        <v>2366</v>
      </c>
    </row>
    <row r="296" spans="1:11" x14ac:dyDescent="0.3">
      <c r="A296" s="14" t="s">
        <v>1273</v>
      </c>
      <c r="B296" s="12">
        <v>1969</v>
      </c>
      <c r="C296" s="12" t="s">
        <v>2361</v>
      </c>
      <c r="D296" s="12">
        <v>11</v>
      </c>
      <c r="E296" s="22">
        <v>25457</v>
      </c>
      <c r="F296" s="23">
        <f ca="1">DATEDIF(Hospitalization!$E2050,TODAY(),"Y")</f>
        <v>27</v>
      </c>
      <c r="G296" s="12">
        <v>0</v>
      </c>
      <c r="H296" s="24">
        <v>32192.76</v>
      </c>
      <c r="I296" s="12" t="s">
        <v>2359</v>
      </c>
      <c r="J296" s="12" t="s">
        <v>2355</v>
      </c>
      <c r="K296" s="12" t="s">
        <v>2366</v>
      </c>
    </row>
    <row r="297" spans="1:11" x14ac:dyDescent="0.3">
      <c r="A297" s="11" t="s">
        <v>1274</v>
      </c>
      <c r="B297" s="15">
        <v>1978</v>
      </c>
      <c r="C297" s="15" t="s">
        <v>2358</v>
      </c>
      <c r="D297" s="15">
        <v>10</v>
      </c>
      <c r="E297" s="25">
        <v>28804</v>
      </c>
      <c r="F297" s="26">
        <f ca="1">DATEDIF(Hospitalization!$E2049,TODAY(),"Y")</f>
        <v>27</v>
      </c>
      <c r="G297" s="15">
        <v>2</v>
      </c>
      <c r="H297" s="27">
        <v>32108.66</v>
      </c>
      <c r="I297" s="15" t="s">
        <v>2359</v>
      </c>
      <c r="J297" s="15" t="s">
        <v>2356</v>
      </c>
      <c r="K297" s="15" t="s">
        <v>2376</v>
      </c>
    </row>
    <row r="298" spans="1:11" x14ac:dyDescent="0.3">
      <c r="A298" s="14" t="s">
        <v>1275</v>
      </c>
      <c r="B298" s="12">
        <v>1993</v>
      </c>
      <c r="C298" s="12" t="s">
        <v>2361</v>
      </c>
      <c r="D298" s="12">
        <v>13</v>
      </c>
      <c r="E298" s="22">
        <v>34225</v>
      </c>
      <c r="F298" s="23">
        <f ca="1">DATEDIF(Hospitalization!$E2048,TODAY(),"Y")</f>
        <v>26</v>
      </c>
      <c r="G298" s="12">
        <v>0</v>
      </c>
      <c r="H298" s="24">
        <v>32086.21</v>
      </c>
      <c r="I298" s="12" t="s">
        <v>2359</v>
      </c>
      <c r="J298" s="12" t="s">
        <v>2356</v>
      </c>
      <c r="K298" s="12" t="s">
        <v>2366</v>
      </c>
    </row>
    <row r="299" spans="1:11" x14ac:dyDescent="0.3">
      <c r="A299" s="11" t="s">
        <v>1276</v>
      </c>
      <c r="B299" s="15">
        <v>1972</v>
      </c>
      <c r="C299" s="15" t="s">
        <v>2361</v>
      </c>
      <c r="D299" s="15">
        <v>21</v>
      </c>
      <c r="E299" s="25">
        <v>26563</v>
      </c>
      <c r="F299" s="26">
        <f ca="1">DATEDIF(Hospitalization!$E2047,TODAY(),"Y")</f>
        <v>22</v>
      </c>
      <c r="G299" s="15">
        <v>0</v>
      </c>
      <c r="H299" s="27">
        <v>31980.89</v>
      </c>
      <c r="I299" s="15" t="s">
        <v>2355</v>
      </c>
      <c r="J299" s="15" t="s">
        <v>2359</v>
      </c>
      <c r="K299" s="15" t="s">
        <v>2366</v>
      </c>
    </row>
    <row r="300" spans="1:11" x14ac:dyDescent="0.3">
      <c r="A300" s="14" t="s">
        <v>1277</v>
      </c>
      <c r="B300" s="12">
        <v>1975</v>
      </c>
      <c r="C300" s="12" t="s">
        <v>2361</v>
      </c>
      <c r="D300" s="12">
        <v>25</v>
      </c>
      <c r="E300" s="22">
        <v>27662</v>
      </c>
      <c r="F300" s="23">
        <f ca="1">DATEDIF(Hospitalization!$E2046,TODAY(),"Y")</f>
        <v>23</v>
      </c>
      <c r="G300" s="12">
        <v>1</v>
      </c>
      <c r="H300" s="24">
        <v>31897.1</v>
      </c>
      <c r="I300" s="12" t="s">
        <v>2355</v>
      </c>
      <c r="J300" s="12" t="s">
        <v>2356</v>
      </c>
      <c r="K300" s="12" t="s">
        <v>2366</v>
      </c>
    </row>
    <row r="301" spans="1:11" x14ac:dyDescent="0.3">
      <c r="A301" s="11" t="s">
        <v>1278</v>
      </c>
      <c r="B301" s="15">
        <v>1984</v>
      </c>
      <c r="C301" s="15" t="s">
        <v>2361</v>
      </c>
      <c r="D301" s="15">
        <v>10</v>
      </c>
      <c r="E301" s="25">
        <v>30935</v>
      </c>
      <c r="F301" s="26">
        <f ca="1">DATEDIF(Hospitalization!$E2045,TODAY(),"Y")</f>
        <v>26</v>
      </c>
      <c r="G301" s="15">
        <v>3</v>
      </c>
      <c r="H301" s="27">
        <v>31743.919999999998</v>
      </c>
      <c r="I301" s="15" t="s">
        <v>2355</v>
      </c>
      <c r="J301" s="15" t="s">
        <v>2359</v>
      </c>
      <c r="K301" s="15" t="s">
        <v>2366</v>
      </c>
    </row>
    <row r="302" spans="1:11" x14ac:dyDescent="0.3">
      <c r="A302" s="14" t="s">
        <v>1279</v>
      </c>
      <c r="B302" s="12">
        <v>1977</v>
      </c>
      <c r="C302" s="12" t="s">
        <v>2365</v>
      </c>
      <c r="D302" s="12">
        <v>14</v>
      </c>
      <c r="E302" s="22">
        <v>28412</v>
      </c>
      <c r="F302" s="23">
        <f ca="1">DATEDIF(Hospitalization!$E2044,TODAY(),"Y")</f>
        <v>27</v>
      </c>
      <c r="G302" s="12">
        <v>2</v>
      </c>
      <c r="H302" s="24">
        <v>31736.7</v>
      </c>
      <c r="I302" s="12" t="s">
        <v>2355</v>
      </c>
      <c r="J302" s="12" t="s">
        <v>2355</v>
      </c>
      <c r="K302" s="12" t="s">
        <v>2362</v>
      </c>
    </row>
    <row r="303" spans="1:11" x14ac:dyDescent="0.3">
      <c r="A303" s="11" t="s">
        <v>137</v>
      </c>
      <c r="B303" s="15">
        <v>1960</v>
      </c>
      <c r="C303" s="15" t="s">
        <v>2363</v>
      </c>
      <c r="D303" s="15">
        <v>13</v>
      </c>
      <c r="E303" s="25">
        <v>22263</v>
      </c>
      <c r="F303" s="26">
        <f ca="1">DATEDIF(Hospitalization!$E2043,TODAY(),"Y")</f>
        <v>28</v>
      </c>
      <c r="G303" s="15">
        <v>1</v>
      </c>
      <c r="H303" s="27">
        <v>31620</v>
      </c>
      <c r="I303" s="15" t="s">
        <v>2355</v>
      </c>
      <c r="J303" s="15" t="s">
        <v>2359</v>
      </c>
      <c r="K303" s="15" t="s">
        <v>2372</v>
      </c>
    </row>
    <row r="304" spans="1:11" x14ac:dyDescent="0.3">
      <c r="A304" s="11" t="s">
        <v>1280</v>
      </c>
      <c r="B304" s="12">
        <v>1975</v>
      </c>
      <c r="C304" s="12" t="s">
        <v>2365</v>
      </c>
      <c r="D304" s="12">
        <v>29</v>
      </c>
      <c r="E304" s="22">
        <v>27696</v>
      </c>
      <c r="F304" s="23">
        <f ca="1">DATEDIF(Hospitalization!$E2042,TODAY(),"Y")</f>
        <v>28</v>
      </c>
      <c r="G304" s="12">
        <v>1</v>
      </c>
      <c r="H304" s="24">
        <v>31591.82</v>
      </c>
      <c r="I304" s="12" t="s">
        <v>2355</v>
      </c>
      <c r="J304" s="12" t="s">
        <v>2359</v>
      </c>
      <c r="K304" s="12" t="s">
        <v>2366</v>
      </c>
    </row>
    <row r="305" spans="1:11" x14ac:dyDescent="0.3">
      <c r="A305" s="14" t="s">
        <v>1281</v>
      </c>
      <c r="B305" s="15">
        <v>1974</v>
      </c>
      <c r="C305" s="15" t="s">
        <v>2365</v>
      </c>
      <c r="D305" s="15">
        <v>8</v>
      </c>
      <c r="E305" s="25">
        <v>27310</v>
      </c>
      <c r="F305" s="26">
        <f ca="1">DATEDIF(Hospitalization!$E2041,TODAY(),"Y")</f>
        <v>32</v>
      </c>
      <c r="G305" s="15">
        <v>0</v>
      </c>
      <c r="H305" s="27">
        <v>31368.81</v>
      </c>
      <c r="I305" s="15" t="s">
        <v>2355</v>
      </c>
      <c r="J305" s="15" t="s">
        <v>2356</v>
      </c>
      <c r="K305" s="15" t="s">
        <v>2366</v>
      </c>
    </row>
    <row r="306" spans="1:11" x14ac:dyDescent="0.3">
      <c r="A306" s="11" t="s">
        <v>1282</v>
      </c>
      <c r="B306" s="12">
        <v>1995</v>
      </c>
      <c r="C306" s="12" t="s">
        <v>2361</v>
      </c>
      <c r="D306" s="12">
        <v>27</v>
      </c>
      <c r="E306" s="22">
        <v>34969</v>
      </c>
      <c r="F306" s="23">
        <f ca="1">DATEDIF(Hospitalization!$E2040,TODAY(),"Y")</f>
        <v>33</v>
      </c>
      <c r="G306" s="12">
        <v>0</v>
      </c>
      <c r="H306" s="24">
        <v>31328.27</v>
      </c>
      <c r="I306" s="12" t="s">
        <v>2355</v>
      </c>
      <c r="J306" s="12" t="s">
        <v>2355</v>
      </c>
      <c r="K306" s="12" t="s">
        <v>2366</v>
      </c>
    </row>
    <row r="307" spans="1:11" x14ac:dyDescent="0.3">
      <c r="A307" s="14" t="s">
        <v>1283</v>
      </c>
      <c r="B307" s="15">
        <v>1968</v>
      </c>
      <c r="C307" s="15" t="s">
        <v>2354</v>
      </c>
      <c r="D307" s="15">
        <v>9</v>
      </c>
      <c r="E307" s="25">
        <v>25028</v>
      </c>
      <c r="F307" s="26">
        <f ca="1">DATEDIF(Hospitalization!$E2039,TODAY(),"Y")</f>
        <v>30</v>
      </c>
      <c r="G307" s="15">
        <v>0</v>
      </c>
      <c r="H307" s="27">
        <v>31322.53</v>
      </c>
      <c r="I307" s="15" t="s">
        <v>2355</v>
      </c>
      <c r="J307" s="15" t="s">
        <v>2359</v>
      </c>
      <c r="K307" s="15" t="s">
        <v>2366</v>
      </c>
    </row>
    <row r="308" spans="1:11" x14ac:dyDescent="0.3">
      <c r="A308" s="11" t="s">
        <v>1284</v>
      </c>
      <c r="B308" s="12">
        <v>2000</v>
      </c>
      <c r="C308" s="12" t="s">
        <v>2354</v>
      </c>
      <c r="D308" s="12">
        <v>22</v>
      </c>
      <c r="E308" s="22">
        <v>36729</v>
      </c>
      <c r="F308" s="23">
        <f ca="1">DATEDIF(Hospitalization!$E2038,TODAY(),"Y")</f>
        <v>26</v>
      </c>
      <c r="G308" s="12">
        <v>0</v>
      </c>
      <c r="H308" s="24">
        <v>31234.560000000001</v>
      </c>
      <c r="I308" s="12" t="s">
        <v>2359</v>
      </c>
      <c r="J308" s="12" t="s">
        <v>2359</v>
      </c>
      <c r="K308" s="12" t="s">
        <v>2366</v>
      </c>
    </row>
    <row r="309" spans="1:11" x14ac:dyDescent="0.3">
      <c r="A309" s="14" t="s">
        <v>1285</v>
      </c>
      <c r="B309" s="15">
        <v>2004</v>
      </c>
      <c r="C309" s="15" t="s">
        <v>2358</v>
      </c>
      <c r="D309" s="15">
        <v>9</v>
      </c>
      <c r="E309" s="25">
        <v>38300</v>
      </c>
      <c r="F309" s="26">
        <f ca="1">DATEDIF(Hospitalization!$E2037,TODAY(),"Y")</f>
        <v>26</v>
      </c>
      <c r="G309" s="15">
        <v>0</v>
      </c>
      <c r="H309" s="27">
        <v>31196.61</v>
      </c>
      <c r="I309" s="15" t="s">
        <v>2355</v>
      </c>
      <c r="J309" s="15" t="s">
        <v>2359</v>
      </c>
      <c r="K309" s="15" t="s">
        <v>2366</v>
      </c>
    </row>
    <row r="310" spans="1:11" x14ac:dyDescent="0.3">
      <c r="A310" s="11" t="s">
        <v>1286</v>
      </c>
      <c r="B310" s="12">
        <v>1961</v>
      </c>
      <c r="C310" s="12" t="s">
        <v>2361</v>
      </c>
      <c r="D310" s="12">
        <v>9</v>
      </c>
      <c r="E310" s="22">
        <v>22533</v>
      </c>
      <c r="F310" s="23">
        <f ca="1">DATEDIF(Hospitalization!$E2036,TODAY(),"Y")</f>
        <v>29</v>
      </c>
      <c r="G310" s="12">
        <v>3</v>
      </c>
      <c r="H310" s="24">
        <v>30942.19</v>
      </c>
      <c r="I310" s="12" t="s">
        <v>2355</v>
      </c>
      <c r="J310" s="12" t="s">
        <v>2355</v>
      </c>
      <c r="K310" s="12" t="s">
        <v>2357</v>
      </c>
    </row>
    <row r="311" spans="1:11" x14ac:dyDescent="0.3">
      <c r="A311" s="14" t="s">
        <v>1287</v>
      </c>
      <c r="B311" s="15">
        <v>1988</v>
      </c>
      <c r="C311" s="15" t="s">
        <v>2361</v>
      </c>
      <c r="D311" s="15">
        <v>5</v>
      </c>
      <c r="E311" s="25">
        <v>32391</v>
      </c>
      <c r="F311" s="26">
        <f ca="1">DATEDIF(Hospitalization!$E2035,TODAY(),"Y")</f>
        <v>30</v>
      </c>
      <c r="G311" s="15">
        <v>3</v>
      </c>
      <c r="H311" s="27">
        <v>30763.01</v>
      </c>
      <c r="I311" s="15" t="s">
        <v>2355</v>
      </c>
      <c r="J311" s="15" t="s">
        <v>2359</v>
      </c>
      <c r="K311" s="15" t="s">
        <v>2366</v>
      </c>
    </row>
    <row r="312" spans="1:11" x14ac:dyDescent="0.3">
      <c r="A312" s="11" t="s">
        <v>1288</v>
      </c>
      <c r="B312" s="12">
        <v>1983</v>
      </c>
      <c r="C312" s="12" t="s">
        <v>2363</v>
      </c>
      <c r="D312" s="12">
        <v>21</v>
      </c>
      <c r="E312" s="22">
        <v>30671</v>
      </c>
      <c r="F312" s="23">
        <f ca="1">DATEDIF(Hospitalization!$E2034,TODAY(),"Y")</f>
        <v>23</v>
      </c>
      <c r="G312" s="12">
        <v>3</v>
      </c>
      <c r="H312" s="24">
        <v>30724.44</v>
      </c>
      <c r="I312" s="12" t="s">
        <v>2355</v>
      </c>
      <c r="J312" s="12" t="s">
        <v>2356</v>
      </c>
      <c r="K312" s="12" t="s">
        <v>2366</v>
      </c>
    </row>
    <row r="313" spans="1:11" x14ac:dyDescent="0.3">
      <c r="A313" s="14" t="s">
        <v>1289</v>
      </c>
      <c r="B313" s="15">
        <v>1999</v>
      </c>
      <c r="C313" s="15" t="s">
        <v>2361</v>
      </c>
      <c r="D313" s="15">
        <v>21</v>
      </c>
      <c r="E313" s="25">
        <v>36424</v>
      </c>
      <c r="F313" s="26">
        <f ca="1">DATEDIF(Hospitalization!$E2033,TODAY(),"Y")</f>
        <v>30</v>
      </c>
      <c r="G313" s="15">
        <v>0</v>
      </c>
      <c r="H313" s="27">
        <v>30697.71</v>
      </c>
      <c r="I313" s="15" t="s">
        <v>2359</v>
      </c>
      <c r="J313" s="15" t="s">
        <v>2355</v>
      </c>
      <c r="K313" s="15" t="s">
        <v>2366</v>
      </c>
    </row>
    <row r="314" spans="1:11" x14ac:dyDescent="0.3">
      <c r="A314" s="14" t="s">
        <v>138</v>
      </c>
      <c r="B314" s="12">
        <v>1970</v>
      </c>
      <c r="C314" s="12" t="s">
        <v>2358</v>
      </c>
      <c r="D314" s="12">
        <v>11</v>
      </c>
      <c r="E314" s="22">
        <v>25883</v>
      </c>
      <c r="F314" s="23">
        <f ca="1">DATEDIF(Hospitalization!$E2032,TODAY(),"Y")</f>
        <v>24</v>
      </c>
      <c r="G314" s="12">
        <v>0</v>
      </c>
      <c r="H314" s="24">
        <v>30625.65</v>
      </c>
      <c r="I314" s="12" t="s">
        <v>2355</v>
      </c>
      <c r="J314" s="12" t="s">
        <v>2356</v>
      </c>
      <c r="K314" s="12" t="s">
        <v>2366</v>
      </c>
    </row>
    <row r="315" spans="1:11" x14ac:dyDescent="0.3">
      <c r="A315" s="11" t="s">
        <v>1290</v>
      </c>
      <c r="B315" s="15">
        <v>1986</v>
      </c>
      <c r="C315" s="15" t="s">
        <v>2364</v>
      </c>
      <c r="D315" s="15">
        <v>10</v>
      </c>
      <c r="E315" s="25">
        <v>31634</v>
      </c>
      <c r="F315" s="26">
        <f ca="1">DATEDIF(Hospitalization!$E2031,TODAY(),"Y")</f>
        <v>31</v>
      </c>
      <c r="G315" s="15">
        <v>3</v>
      </c>
      <c r="H315" s="27">
        <v>30530.5</v>
      </c>
      <c r="I315" s="15" t="s">
        <v>2355</v>
      </c>
      <c r="J315" s="15" t="s">
        <v>2359</v>
      </c>
      <c r="K315" s="15" t="s">
        <v>2366</v>
      </c>
    </row>
    <row r="316" spans="1:11" x14ac:dyDescent="0.3">
      <c r="A316" s="14" t="s">
        <v>1291</v>
      </c>
      <c r="B316" s="12">
        <v>1983</v>
      </c>
      <c r="C316" s="12" t="s">
        <v>2361</v>
      </c>
      <c r="D316" s="12">
        <v>3</v>
      </c>
      <c r="E316" s="22">
        <v>30562</v>
      </c>
      <c r="F316" s="23">
        <f ca="1">DATEDIF(Hospitalization!$E2030,TODAY(),"Y")</f>
        <v>39</v>
      </c>
      <c r="G316" s="12">
        <v>3</v>
      </c>
      <c r="H316" s="24">
        <v>30457.37</v>
      </c>
      <c r="I316" s="12" t="s">
        <v>2355</v>
      </c>
      <c r="J316" s="12" t="s">
        <v>2359</v>
      </c>
      <c r="K316" s="12" t="s">
        <v>2362</v>
      </c>
    </row>
    <row r="317" spans="1:11" x14ac:dyDescent="0.3">
      <c r="A317" s="11" t="s">
        <v>1292</v>
      </c>
      <c r="B317" s="15">
        <v>1998</v>
      </c>
      <c r="C317" s="15" t="s">
        <v>2365</v>
      </c>
      <c r="D317" s="15">
        <v>28</v>
      </c>
      <c r="E317" s="25">
        <v>36096</v>
      </c>
      <c r="F317" s="26">
        <f ca="1">DATEDIF(Hospitalization!$E2029,TODAY(),"Y")</f>
        <v>34</v>
      </c>
      <c r="G317" s="15">
        <v>0</v>
      </c>
      <c r="H317" s="27">
        <v>30422.03</v>
      </c>
      <c r="I317" s="15" t="s">
        <v>2355</v>
      </c>
      <c r="J317" s="15" t="s">
        <v>2356</v>
      </c>
      <c r="K317" s="15" t="s">
        <v>2366</v>
      </c>
    </row>
    <row r="318" spans="1:11" x14ac:dyDescent="0.3">
      <c r="A318" s="14" t="s">
        <v>1293</v>
      </c>
      <c r="B318" s="12">
        <v>1976</v>
      </c>
      <c r="C318" s="12" t="s">
        <v>2361</v>
      </c>
      <c r="D318" s="12">
        <v>3</v>
      </c>
      <c r="E318" s="22">
        <v>28006</v>
      </c>
      <c r="F318" s="23">
        <f ca="1">DATEDIF(Hospitalization!$E2028,TODAY(),"Y")</f>
        <v>23</v>
      </c>
      <c r="G318" s="12">
        <v>2</v>
      </c>
      <c r="H318" s="24">
        <v>30409.53</v>
      </c>
      <c r="I318" s="12" t="s">
        <v>2355</v>
      </c>
      <c r="J318" s="12" t="s">
        <v>2356</v>
      </c>
      <c r="K318" s="12" t="s">
        <v>2362</v>
      </c>
    </row>
    <row r="319" spans="1:11" x14ac:dyDescent="0.3">
      <c r="A319" s="11" t="s">
        <v>1294</v>
      </c>
      <c r="B319" s="15">
        <v>1969</v>
      </c>
      <c r="C319" s="15" t="s">
        <v>2354</v>
      </c>
      <c r="D319" s="15">
        <v>30</v>
      </c>
      <c r="E319" s="25">
        <v>25414</v>
      </c>
      <c r="F319" s="26">
        <f ca="1">DATEDIF(Hospitalization!$E2027,TODAY(),"Y")</f>
        <v>38</v>
      </c>
      <c r="G319" s="15">
        <v>0</v>
      </c>
      <c r="H319" s="27">
        <v>30366.93</v>
      </c>
      <c r="I319" s="15" t="s">
        <v>2355</v>
      </c>
      <c r="J319" s="15" t="s">
        <v>2355</v>
      </c>
      <c r="K319" s="15" t="s">
        <v>2366</v>
      </c>
    </row>
    <row r="320" spans="1:11" x14ac:dyDescent="0.3">
      <c r="A320" s="14" t="s">
        <v>1295</v>
      </c>
      <c r="B320" s="12">
        <v>2004</v>
      </c>
      <c r="C320" s="12" t="s">
        <v>2360</v>
      </c>
      <c r="D320" s="12">
        <v>1</v>
      </c>
      <c r="E320" s="22">
        <v>38139</v>
      </c>
      <c r="F320" s="23">
        <f ca="1">DATEDIF(Hospitalization!$E2026,TODAY(),"Y")</f>
        <v>28</v>
      </c>
      <c r="G320" s="12">
        <v>0</v>
      </c>
      <c r="H320" s="24">
        <v>30328.27</v>
      </c>
      <c r="I320" s="12" t="s">
        <v>2355</v>
      </c>
      <c r="J320" s="12" t="s">
        <v>2355</v>
      </c>
      <c r="K320" s="12" t="s">
        <v>2366</v>
      </c>
    </row>
    <row r="321" spans="1:11" x14ac:dyDescent="0.3">
      <c r="A321" s="11" t="s">
        <v>1296</v>
      </c>
      <c r="B321" s="15">
        <v>1972</v>
      </c>
      <c r="C321" s="15" t="s">
        <v>2354</v>
      </c>
      <c r="D321" s="15">
        <v>24</v>
      </c>
      <c r="E321" s="25">
        <v>26504</v>
      </c>
      <c r="F321" s="26">
        <f ca="1">DATEDIF(Hospitalization!$E2025,TODAY(),"Y")</f>
        <v>28</v>
      </c>
      <c r="G321" s="15">
        <v>2</v>
      </c>
      <c r="H321" s="27">
        <v>30284.639999999999</v>
      </c>
      <c r="I321" s="15" t="s">
        <v>2359</v>
      </c>
      <c r="J321" s="15" t="s">
        <v>2359</v>
      </c>
      <c r="K321" s="15" t="s">
        <v>2362</v>
      </c>
    </row>
    <row r="322" spans="1:11" x14ac:dyDescent="0.3">
      <c r="A322" s="14" t="s">
        <v>1297</v>
      </c>
      <c r="B322" s="12">
        <v>1962</v>
      </c>
      <c r="C322" s="12" t="s">
        <v>2361</v>
      </c>
      <c r="D322" s="12">
        <v>15</v>
      </c>
      <c r="E322" s="22">
        <v>22904</v>
      </c>
      <c r="F322" s="23">
        <f ca="1">DATEDIF(Hospitalization!$E2024,TODAY(),"Y")</f>
        <v>28</v>
      </c>
      <c r="G322" s="12">
        <v>0</v>
      </c>
      <c r="H322" s="24">
        <v>30260</v>
      </c>
      <c r="I322" s="12" t="s">
        <v>2359</v>
      </c>
      <c r="J322" s="12" t="s">
        <v>2359</v>
      </c>
      <c r="K322" s="12" t="s">
        <v>2374</v>
      </c>
    </row>
    <row r="323" spans="1:11" x14ac:dyDescent="0.3">
      <c r="A323" s="11" t="s">
        <v>1298</v>
      </c>
      <c r="B323" s="15">
        <v>1963</v>
      </c>
      <c r="C323" s="15" t="s">
        <v>2361</v>
      </c>
      <c r="D323" s="15">
        <v>13</v>
      </c>
      <c r="E323" s="25">
        <v>23267</v>
      </c>
      <c r="F323" s="26">
        <f ca="1">DATEDIF(Hospitalization!$E2023,TODAY(),"Y")</f>
        <v>28</v>
      </c>
      <c r="G323" s="15">
        <v>3</v>
      </c>
      <c r="H323" s="27">
        <v>30184.94</v>
      </c>
      <c r="I323" s="15" t="s">
        <v>2359</v>
      </c>
      <c r="J323" s="15" t="s">
        <v>2359</v>
      </c>
      <c r="K323" s="15" t="s">
        <v>2374</v>
      </c>
    </row>
    <row r="324" spans="1:11" x14ac:dyDescent="0.3">
      <c r="A324" s="14" t="s">
        <v>1299</v>
      </c>
      <c r="B324" s="12">
        <v>1958</v>
      </c>
      <c r="C324" s="12" t="s">
        <v>2364</v>
      </c>
      <c r="D324" s="12">
        <v>11</v>
      </c>
      <c r="E324" s="22">
        <v>21408</v>
      </c>
      <c r="F324" s="23">
        <f ca="1">DATEDIF(Hospitalization!$E2022,TODAY(),"Y")</f>
        <v>24</v>
      </c>
      <c r="G324" s="12">
        <v>1</v>
      </c>
      <c r="H324" s="24">
        <v>30166.62</v>
      </c>
      <c r="I324" s="12" t="s">
        <v>2359</v>
      </c>
      <c r="J324" s="12" t="s">
        <v>2356</v>
      </c>
      <c r="K324" s="12" t="s">
        <v>2362</v>
      </c>
    </row>
    <row r="325" spans="1:11" x14ac:dyDescent="0.3">
      <c r="A325" s="11" t="s">
        <v>139</v>
      </c>
      <c r="B325" s="15">
        <v>1971</v>
      </c>
      <c r="C325" s="15" t="s">
        <v>2363</v>
      </c>
      <c r="D325" s="15">
        <v>25</v>
      </c>
      <c r="E325" s="25">
        <v>26292</v>
      </c>
      <c r="F325" s="26">
        <f ca="1">DATEDIF(Hospitalization!$E2021,TODAY(),"Y")</f>
        <v>32</v>
      </c>
      <c r="G325" s="15">
        <v>0</v>
      </c>
      <c r="H325" s="27">
        <v>30134.75</v>
      </c>
      <c r="I325" s="15" t="s">
        <v>2355</v>
      </c>
      <c r="J325" s="15" t="s">
        <v>2356</v>
      </c>
      <c r="K325" s="15" t="s">
        <v>2366</v>
      </c>
    </row>
    <row r="326" spans="1:11" x14ac:dyDescent="0.3">
      <c r="A326" s="11" t="s">
        <v>1300</v>
      </c>
      <c r="B326" s="12">
        <v>1979</v>
      </c>
      <c r="C326" s="12" t="s">
        <v>2361</v>
      </c>
      <c r="D326" s="12">
        <v>2</v>
      </c>
      <c r="E326" s="22">
        <v>29100</v>
      </c>
      <c r="F326" s="23">
        <f ca="1">DATEDIF(Hospitalization!$E2020,TODAY(),"Y")</f>
        <v>37</v>
      </c>
      <c r="G326" s="12">
        <v>2</v>
      </c>
      <c r="H326" s="24">
        <v>30095.97</v>
      </c>
      <c r="I326" s="12" t="s">
        <v>2355</v>
      </c>
      <c r="J326" s="12" t="s">
        <v>2356</v>
      </c>
      <c r="K326" s="12" t="s">
        <v>2366</v>
      </c>
    </row>
    <row r="327" spans="1:11" x14ac:dyDescent="0.3">
      <c r="A327" s="14" t="s">
        <v>1301</v>
      </c>
      <c r="B327" s="15">
        <v>1967</v>
      </c>
      <c r="C327" s="15" t="s">
        <v>2360</v>
      </c>
      <c r="D327" s="15">
        <v>16</v>
      </c>
      <c r="E327" s="25">
        <v>24639</v>
      </c>
      <c r="F327" s="26">
        <f ca="1">DATEDIF(Hospitalization!$E2019,TODAY(),"Y")</f>
        <v>31</v>
      </c>
      <c r="G327" s="15">
        <v>3</v>
      </c>
      <c r="H327" s="27">
        <v>30063.58</v>
      </c>
      <c r="I327" s="15" t="s">
        <v>2359</v>
      </c>
      <c r="J327" s="15" t="s">
        <v>2359</v>
      </c>
      <c r="K327" s="15" t="s">
        <v>2362</v>
      </c>
    </row>
    <row r="328" spans="1:11" x14ac:dyDescent="0.3">
      <c r="A328" s="11" t="s">
        <v>1302</v>
      </c>
      <c r="B328" s="12">
        <v>1981</v>
      </c>
      <c r="C328" s="12" t="s">
        <v>2364</v>
      </c>
      <c r="D328" s="12">
        <v>4</v>
      </c>
      <c r="E328" s="22">
        <v>29802</v>
      </c>
      <c r="F328" s="23">
        <f ca="1">DATEDIF(Hospitalization!$E2018,TODAY(),"Y")</f>
        <v>25</v>
      </c>
      <c r="G328" s="12">
        <v>1</v>
      </c>
      <c r="H328" s="24">
        <v>30026.87</v>
      </c>
      <c r="I328" s="12" t="s">
        <v>2355</v>
      </c>
      <c r="J328" s="12" t="s">
        <v>2356</v>
      </c>
      <c r="K328" s="12" t="s">
        <v>2362</v>
      </c>
    </row>
    <row r="329" spans="1:11" x14ac:dyDescent="0.3">
      <c r="A329" s="14" t="s">
        <v>1303</v>
      </c>
      <c r="B329" s="15">
        <v>1991</v>
      </c>
      <c r="C329" s="15" t="s">
        <v>2365</v>
      </c>
      <c r="D329" s="15">
        <v>5</v>
      </c>
      <c r="E329" s="25">
        <v>33516</v>
      </c>
      <c r="F329" s="26">
        <f ca="1">DATEDIF(Hospitalization!$E2017,TODAY(),"Y")</f>
        <v>39</v>
      </c>
      <c r="G329" s="15">
        <v>3</v>
      </c>
      <c r="H329" s="27">
        <v>29969.67</v>
      </c>
      <c r="I329" s="15" t="s">
        <v>2359</v>
      </c>
      <c r="J329" s="15" t="s">
        <v>2359</v>
      </c>
      <c r="K329" s="15" t="s">
        <v>2366</v>
      </c>
    </row>
    <row r="330" spans="1:11" x14ac:dyDescent="0.3">
      <c r="A330" s="11" t="s">
        <v>1304</v>
      </c>
      <c r="B330" s="12">
        <v>1976</v>
      </c>
      <c r="C330" s="12" t="s">
        <v>2360</v>
      </c>
      <c r="D330" s="12">
        <v>12</v>
      </c>
      <c r="E330" s="22">
        <v>27923</v>
      </c>
      <c r="F330" s="23">
        <f ca="1">DATEDIF(Hospitalization!$E2016,TODAY(),"Y")</f>
        <v>27</v>
      </c>
      <c r="G330" s="12">
        <v>2</v>
      </c>
      <c r="H330" s="24">
        <v>29933.75</v>
      </c>
      <c r="I330" s="12" t="s">
        <v>2359</v>
      </c>
      <c r="J330" s="12" t="s">
        <v>2359</v>
      </c>
      <c r="K330" s="12" t="s">
        <v>2366</v>
      </c>
    </row>
    <row r="331" spans="1:11" x14ac:dyDescent="0.3">
      <c r="A331" s="14" t="s">
        <v>1305</v>
      </c>
      <c r="B331" s="15">
        <v>1988</v>
      </c>
      <c r="C331" s="15" t="s">
        <v>2363</v>
      </c>
      <c r="D331" s="15">
        <v>30</v>
      </c>
      <c r="E331" s="25">
        <v>32507</v>
      </c>
      <c r="F331" s="26">
        <f ca="1">DATEDIF(Hospitalization!$E2015,TODAY(),"Y")</f>
        <v>32</v>
      </c>
      <c r="G331" s="15">
        <v>3</v>
      </c>
      <c r="H331" s="27">
        <v>29929.56</v>
      </c>
      <c r="I331" s="15" t="s">
        <v>2359</v>
      </c>
      <c r="J331" s="15" t="s">
        <v>2359</v>
      </c>
      <c r="K331" s="15" t="s">
        <v>2366</v>
      </c>
    </row>
    <row r="332" spans="1:11" x14ac:dyDescent="0.3">
      <c r="A332" s="11" t="s">
        <v>1306</v>
      </c>
      <c r="B332" s="12">
        <v>1975</v>
      </c>
      <c r="C332" s="12" t="s">
        <v>2364</v>
      </c>
      <c r="D332" s="12">
        <v>19</v>
      </c>
      <c r="E332" s="22">
        <v>27625</v>
      </c>
      <c r="F332" s="23">
        <f ca="1">DATEDIF(Hospitalization!$E2014,TODAY(),"Y")</f>
        <v>33</v>
      </c>
      <c r="G332" s="12">
        <v>1</v>
      </c>
      <c r="H332" s="24">
        <v>29899.25</v>
      </c>
      <c r="I332" s="12" t="s">
        <v>2359</v>
      </c>
      <c r="J332" s="12" t="s">
        <v>2356</v>
      </c>
      <c r="K332" s="12" t="s">
        <v>2366</v>
      </c>
    </row>
    <row r="333" spans="1:11" x14ac:dyDescent="0.3">
      <c r="A333" s="14" t="s">
        <v>1307</v>
      </c>
      <c r="B333" s="15">
        <v>1989</v>
      </c>
      <c r="C333" s="15" t="s">
        <v>2363</v>
      </c>
      <c r="D333" s="15">
        <v>30</v>
      </c>
      <c r="E333" s="25">
        <v>32872</v>
      </c>
      <c r="F333" s="26">
        <f ca="1">DATEDIF(Hospitalization!$E2013,TODAY(),"Y")</f>
        <v>25</v>
      </c>
      <c r="G333" s="15">
        <v>3</v>
      </c>
      <c r="H333" s="27">
        <v>29852.48</v>
      </c>
      <c r="I333" s="15" t="s">
        <v>2359</v>
      </c>
      <c r="J333" s="15" t="s">
        <v>2356</v>
      </c>
      <c r="K333" s="15" t="s">
        <v>2366</v>
      </c>
    </row>
    <row r="334" spans="1:11" x14ac:dyDescent="0.3">
      <c r="A334" s="11" t="s">
        <v>1308</v>
      </c>
      <c r="B334" s="12">
        <v>1982</v>
      </c>
      <c r="C334" s="12" t="s">
        <v>2365</v>
      </c>
      <c r="D334" s="12">
        <v>29</v>
      </c>
      <c r="E334" s="22">
        <v>30253</v>
      </c>
      <c r="F334" s="23">
        <f ca="1">DATEDIF(Hospitalization!$E2012,TODAY(),"Y")</f>
        <v>31</v>
      </c>
      <c r="G334" s="12">
        <v>3</v>
      </c>
      <c r="H334" s="24">
        <v>29818.76</v>
      </c>
      <c r="I334" s="12" t="s">
        <v>2359</v>
      </c>
      <c r="J334" s="12" t="s">
        <v>2359</v>
      </c>
      <c r="K334" s="12" t="s">
        <v>2362</v>
      </c>
    </row>
    <row r="335" spans="1:11" x14ac:dyDescent="0.3">
      <c r="A335" s="14" t="s">
        <v>1309</v>
      </c>
      <c r="B335" s="15">
        <v>1981</v>
      </c>
      <c r="C335" s="15" t="s">
        <v>2364</v>
      </c>
      <c r="D335" s="15">
        <v>13</v>
      </c>
      <c r="E335" s="25">
        <v>29811</v>
      </c>
      <c r="F335" s="26">
        <f ca="1">DATEDIF(Hospitalization!$E2011,TODAY(),"Y")</f>
        <v>32</v>
      </c>
      <c r="G335" s="15">
        <v>1</v>
      </c>
      <c r="H335" s="27">
        <v>29816.639999999999</v>
      </c>
      <c r="I335" s="15" t="s">
        <v>2359</v>
      </c>
      <c r="J335" s="15" t="s">
        <v>2355</v>
      </c>
      <c r="K335" s="15" t="s">
        <v>2366</v>
      </c>
    </row>
    <row r="336" spans="1:11" x14ac:dyDescent="0.3">
      <c r="A336" s="11" t="s">
        <v>23</v>
      </c>
      <c r="B336" s="12">
        <v>1998</v>
      </c>
      <c r="C336" s="12" t="s">
        <v>2360</v>
      </c>
      <c r="D336" s="12">
        <v>20</v>
      </c>
      <c r="E336" s="22">
        <v>35966</v>
      </c>
      <c r="F336" s="23">
        <f ca="1">DATEDIF(Hospitalization!$E2010,TODAY(),"Y")</f>
        <v>30</v>
      </c>
      <c r="G336" s="12">
        <v>0</v>
      </c>
      <c r="H336" s="24">
        <v>29760.6</v>
      </c>
      <c r="I336" s="12" t="s">
        <v>2359</v>
      </c>
      <c r="J336" s="12" t="s">
        <v>2355</v>
      </c>
      <c r="K336" s="12" t="s">
        <v>2366</v>
      </c>
    </row>
    <row r="337" spans="1:11" x14ac:dyDescent="0.3">
      <c r="A337" s="14" t="s">
        <v>140</v>
      </c>
      <c r="B337" s="15">
        <v>1973</v>
      </c>
      <c r="C337" s="15" t="s">
        <v>2364</v>
      </c>
      <c r="D337" s="15">
        <v>23</v>
      </c>
      <c r="E337" s="25">
        <v>26899</v>
      </c>
      <c r="F337" s="26">
        <f ca="1">DATEDIF(Hospitalization!$E2009,TODAY(),"Y")</f>
        <v>30</v>
      </c>
      <c r="G337" s="15">
        <v>0</v>
      </c>
      <c r="H337" s="27">
        <v>29757.69</v>
      </c>
      <c r="I337" s="15" t="s">
        <v>2359</v>
      </c>
      <c r="J337" s="15" t="s">
        <v>2356</v>
      </c>
      <c r="K337" s="15" t="s">
        <v>2366</v>
      </c>
    </row>
    <row r="338" spans="1:11" x14ac:dyDescent="0.3">
      <c r="A338" s="11" t="s">
        <v>1310</v>
      </c>
      <c r="B338" s="12">
        <v>1993</v>
      </c>
      <c r="C338" s="12" t="s">
        <v>2354</v>
      </c>
      <c r="D338" s="12">
        <v>27</v>
      </c>
      <c r="E338" s="22">
        <v>34177</v>
      </c>
      <c r="F338" s="23">
        <f ca="1">DATEDIF(Hospitalization!$E2008,TODAY(),"Y")</f>
        <v>26</v>
      </c>
      <c r="G338" s="12">
        <v>0</v>
      </c>
      <c r="H338" s="24">
        <v>29622.69</v>
      </c>
      <c r="I338" s="12" t="s">
        <v>2359</v>
      </c>
      <c r="J338" s="12" t="s">
        <v>2359</v>
      </c>
      <c r="K338" s="12" t="s">
        <v>2366</v>
      </c>
    </row>
    <row r="339" spans="1:11" x14ac:dyDescent="0.3">
      <c r="A339" s="14" t="s">
        <v>1311</v>
      </c>
      <c r="B339" s="15">
        <v>1975</v>
      </c>
      <c r="C339" s="15" t="s">
        <v>2358</v>
      </c>
      <c r="D339" s="15">
        <v>3</v>
      </c>
      <c r="E339" s="25">
        <v>27701</v>
      </c>
      <c r="F339" s="26">
        <f ca="1">DATEDIF(Hospitalization!$E2007,TODAY(),"Y")</f>
        <v>25</v>
      </c>
      <c r="G339" s="15">
        <v>1</v>
      </c>
      <c r="H339" s="27">
        <v>29583.8</v>
      </c>
      <c r="I339" s="15" t="s">
        <v>2359</v>
      </c>
      <c r="J339" s="15" t="s">
        <v>2359</v>
      </c>
      <c r="K339" s="15" t="s">
        <v>2366</v>
      </c>
    </row>
    <row r="340" spans="1:11" x14ac:dyDescent="0.3">
      <c r="A340" s="11" t="s">
        <v>1312</v>
      </c>
      <c r="B340" s="12">
        <v>1959</v>
      </c>
      <c r="C340" s="12" t="s">
        <v>2365</v>
      </c>
      <c r="D340" s="12">
        <v>20</v>
      </c>
      <c r="E340" s="22">
        <v>21843</v>
      </c>
      <c r="F340" s="23">
        <f ca="1">DATEDIF(Hospitalization!$E2006,TODAY(),"Y")</f>
        <v>30</v>
      </c>
      <c r="G340" s="12">
        <v>0</v>
      </c>
      <c r="H340" s="24">
        <v>29523.17</v>
      </c>
      <c r="I340" s="12" t="s">
        <v>2359</v>
      </c>
      <c r="J340" s="12" t="s">
        <v>2355</v>
      </c>
      <c r="K340" s="12" t="s">
        <v>2372</v>
      </c>
    </row>
    <row r="341" spans="1:11" x14ac:dyDescent="0.3">
      <c r="A341" s="14" t="s">
        <v>1313</v>
      </c>
      <c r="B341" s="15">
        <v>1987</v>
      </c>
      <c r="C341" s="15" t="s">
        <v>2354</v>
      </c>
      <c r="D341" s="15">
        <v>16</v>
      </c>
      <c r="E341" s="25">
        <v>31974</v>
      </c>
      <c r="F341" s="26">
        <f ca="1">DATEDIF(Hospitalization!$E2005,TODAY(),"Y")</f>
        <v>29</v>
      </c>
      <c r="G341" s="15">
        <v>3</v>
      </c>
      <c r="H341" s="27">
        <v>29443.59</v>
      </c>
      <c r="I341" s="15" t="s">
        <v>2359</v>
      </c>
      <c r="J341" s="15" t="s">
        <v>2359</v>
      </c>
      <c r="K341" s="15" t="s">
        <v>2366</v>
      </c>
    </row>
    <row r="342" spans="1:11" x14ac:dyDescent="0.3">
      <c r="A342" s="11" t="s">
        <v>1314</v>
      </c>
      <c r="B342" s="12">
        <v>1985</v>
      </c>
      <c r="C342" s="12" t="s">
        <v>2358</v>
      </c>
      <c r="D342" s="12">
        <v>7</v>
      </c>
      <c r="E342" s="22">
        <v>31358</v>
      </c>
      <c r="F342" s="23">
        <f ca="1">DATEDIF(Hospitalization!$E2004,TODAY(),"Y")</f>
        <v>28</v>
      </c>
      <c r="G342" s="12">
        <v>3</v>
      </c>
      <c r="H342" s="24">
        <v>29352.560000000001</v>
      </c>
      <c r="I342" s="12" t="s">
        <v>2359</v>
      </c>
      <c r="J342" s="12" t="s">
        <v>2359</v>
      </c>
      <c r="K342" s="12" t="s">
        <v>2366</v>
      </c>
    </row>
    <row r="343" spans="1:11" x14ac:dyDescent="0.3">
      <c r="A343" s="14" t="s">
        <v>1315</v>
      </c>
      <c r="B343" s="15">
        <v>1958</v>
      </c>
      <c r="C343" s="15" t="s">
        <v>2360</v>
      </c>
      <c r="D343" s="15">
        <v>5</v>
      </c>
      <c r="E343" s="25">
        <v>21341</v>
      </c>
      <c r="F343" s="26">
        <f ca="1">DATEDIF(Hospitalization!$E2003,TODAY(),"Y")</f>
        <v>29</v>
      </c>
      <c r="G343" s="15">
        <v>0</v>
      </c>
      <c r="H343" s="27">
        <v>29330.98</v>
      </c>
      <c r="I343" s="15" t="s">
        <v>2359</v>
      </c>
      <c r="J343" s="15" t="s">
        <v>2355</v>
      </c>
      <c r="K343" s="15" t="s">
        <v>2362</v>
      </c>
    </row>
    <row r="344" spans="1:11" x14ac:dyDescent="0.3">
      <c r="A344" s="11" t="s">
        <v>1316</v>
      </c>
      <c r="B344" s="12">
        <v>1978</v>
      </c>
      <c r="C344" s="12" t="s">
        <v>2354</v>
      </c>
      <c r="D344" s="12">
        <v>21</v>
      </c>
      <c r="E344" s="22">
        <v>28692</v>
      </c>
      <c r="F344" s="23">
        <f ca="1">DATEDIF(Hospitalization!$E2002,TODAY(),"Y")</f>
        <v>29</v>
      </c>
      <c r="G344" s="12">
        <v>2</v>
      </c>
      <c r="H344" s="24">
        <v>29227.599999999999</v>
      </c>
      <c r="I344" s="12" t="s">
        <v>2359</v>
      </c>
      <c r="J344" s="12" t="s">
        <v>2356</v>
      </c>
      <c r="K344" s="12" t="s">
        <v>2362</v>
      </c>
    </row>
    <row r="345" spans="1:11" x14ac:dyDescent="0.3">
      <c r="A345" s="14" t="s">
        <v>1317</v>
      </c>
      <c r="B345" s="15">
        <v>1969</v>
      </c>
      <c r="C345" s="15" t="s">
        <v>2354</v>
      </c>
      <c r="D345" s="15">
        <v>9</v>
      </c>
      <c r="E345" s="25">
        <v>25393</v>
      </c>
      <c r="F345" s="26">
        <f ca="1">DATEDIF(Hospitalization!$E2001,TODAY(),"Y")</f>
        <v>29</v>
      </c>
      <c r="G345" s="15">
        <v>2</v>
      </c>
      <c r="H345" s="27">
        <v>29186.48</v>
      </c>
      <c r="I345" s="15" t="s">
        <v>2359</v>
      </c>
      <c r="J345" s="15" t="s">
        <v>2356</v>
      </c>
      <c r="K345" s="15" t="s">
        <v>2372</v>
      </c>
    </row>
    <row r="346" spans="1:11" x14ac:dyDescent="0.3">
      <c r="A346" s="11" t="s">
        <v>1318</v>
      </c>
      <c r="B346" s="12">
        <v>1976</v>
      </c>
      <c r="C346" s="12" t="s">
        <v>2358</v>
      </c>
      <c r="D346" s="12">
        <v>8</v>
      </c>
      <c r="E346" s="22">
        <v>28072</v>
      </c>
      <c r="F346" s="23">
        <f ca="1">DATEDIF(Hospitalization!$E2000,TODAY(),"Y")</f>
        <v>34</v>
      </c>
      <c r="G346" s="12">
        <v>2</v>
      </c>
      <c r="H346" s="24">
        <v>29160.39</v>
      </c>
      <c r="I346" s="12" t="s">
        <v>2359</v>
      </c>
      <c r="J346" s="12" t="s">
        <v>2355</v>
      </c>
      <c r="K346" s="12" t="s">
        <v>2366</v>
      </c>
    </row>
    <row r="347" spans="1:11" x14ac:dyDescent="0.3">
      <c r="A347" s="14" t="s">
        <v>1319</v>
      </c>
      <c r="B347" s="15">
        <v>1961</v>
      </c>
      <c r="C347" s="15" t="s">
        <v>2363</v>
      </c>
      <c r="D347" s="15">
        <v>24</v>
      </c>
      <c r="E347" s="25">
        <v>22639</v>
      </c>
      <c r="F347" s="26">
        <f ca="1">DATEDIF(Hospitalization!$E1999,TODAY(),"Y")</f>
        <v>31</v>
      </c>
      <c r="G347" s="15">
        <v>0</v>
      </c>
      <c r="H347" s="27">
        <v>29141.360000000001</v>
      </c>
      <c r="I347" s="15" t="s">
        <v>2359</v>
      </c>
      <c r="J347" s="15" t="s">
        <v>2356</v>
      </c>
      <c r="K347" s="15" t="s">
        <v>2362</v>
      </c>
    </row>
    <row r="348" spans="1:11" x14ac:dyDescent="0.3">
      <c r="A348" s="11" t="s">
        <v>141</v>
      </c>
      <c r="B348" s="12">
        <v>1978</v>
      </c>
      <c r="C348" s="12" t="s">
        <v>2358</v>
      </c>
      <c r="D348" s="12">
        <v>29</v>
      </c>
      <c r="E348" s="22">
        <v>28823</v>
      </c>
      <c r="F348" s="23">
        <f ca="1">DATEDIF(Hospitalization!$E1998,TODAY(),"Y")</f>
        <v>32</v>
      </c>
      <c r="G348" s="12">
        <v>2</v>
      </c>
      <c r="H348" s="24">
        <v>29114.77</v>
      </c>
      <c r="I348" s="12" t="s">
        <v>2359</v>
      </c>
      <c r="J348" s="12" t="s">
        <v>2359</v>
      </c>
      <c r="K348" s="12" t="s">
        <v>2366</v>
      </c>
    </row>
    <row r="349" spans="1:11" x14ac:dyDescent="0.3">
      <c r="A349" s="11" t="s">
        <v>1320</v>
      </c>
      <c r="B349" s="15">
        <v>1980</v>
      </c>
      <c r="C349" s="15" t="s">
        <v>2354</v>
      </c>
      <c r="D349" s="15">
        <v>14</v>
      </c>
      <c r="E349" s="25">
        <v>29416</v>
      </c>
      <c r="F349" s="26">
        <f ca="1">DATEDIF(Hospitalization!$E1997,TODAY(),"Y")</f>
        <v>25</v>
      </c>
      <c r="G349" s="15">
        <v>2</v>
      </c>
      <c r="H349" s="27">
        <v>29114.21</v>
      </c>
      <c r="I349" s="15" t="s">
        <v>2359</v>
      </c>
      <c r="J349" s="15" t="s">
        <v>2356</v>
      </c>
      <c r="K349" s="15" t="s">
        <v>2366</v>
      </c>
    </row>
    <row r="350" spans="1:11" x14ac:dyDescent="0.3">
      <c r="A350" s="14" t="s">
        <v>1321</v>
      </c>
      <c r="B350" s="12">
        <v>1992</v>
      </c>
      <c r="C350" s="12" t="s">
        <v>2354</v>
      </c>
      <c r="D350" s="12">
        <v>7</v>
      </c>
      <c r="E350" s="22">
        <v>33792</v>
      </c>
      <c r="F350" s="23">
        <f ca="1">DATEDIF(Hospitalization!$E1996,TODAY(),"Y")</f>
        <v>23</v>
      </c>
      <c r="G350" s="12">
        <v>0</v>
      </c>
      <c r="H350" s="24">
        <v>29007.82</v>
      </c>
      <c r="I350" s="12" t="s">
        <v>2359</v>
      </c>
      <c r="J350" s="12" t="s">
        <v>2356</v>
      </c>
      <c r="K350" s="12" t="s">
        <v>2366</v>
      </c>
    </row>
    <row r="351" spans="1:11" x14ac:dyDescent="0.3">
      <c r="A351" s="11" t="s">
        <v>1322</v>
      </c>
      <c r="B351" s="15">
        <v>2003</v>
      </c>
      <c r="C351" s="15" t="s">
        <v>2361</v>
      </c>
      <c r="D351" s="15">
        <v>1</v>
      </c>
      <c r="E351" s="25">
        <v>37865</v>
      </c>
      <c r="F351" s="26">
        <f ca="1">DATEDIF(Hospitalization!$E1995,TODAY(),"Y")</f>
        <v>29</v>
      </c>
      <c r="G351" s="15">
        <v>0</v>
      </c>
      <c r="H351" s="27">
        <v>28998.68</v>
      </c>
      <c r="I351" s="15" t="s">
        <v>2359</v>
      </c>
      <c r="J351" s="15" t="s">
        <v>2356</v>
      </c>
      <c r="K351" s="15" t="s">
        <v>2366</v>
      </c>
    </row>
    <row r="352" spans="1:11" x14ac:dyDescent="0.3">
      <c r="A352" s="14" t="s">
        <v>1323</v>
      </c>
      <c r="B352" s="12">
        <v>1959</v>
      </c>
      <c r="C352" s="12" t="s">
        <v>2363</v>
      </c>
      <c r="D352" s="12">
        <v>5</v>
      </c>
      <c r="E352" s="22">
        <v>21889</v>
      </c>
      <c r="F352" s="23">
        <f ca="1">DATEDIF(Hospitalization!$E1994,TODAY(),"Y")</f>
        <v>22</v>
      </c>
      <c r="G352" s="12">
        <v>0</v>
      </c>
      <c r="H352" s="24">
        <v>28950.47</v>
      </c>
      <c r="I352" s="12" t="s">
        <v>2359</v>
      </c>
      <c r="J352" s="12" t="s">
        <v>2359</v>
      </c>
      <c r="K352" s="12" t="s">
        <v>2362</v>
      </c>
    </row>
    <row r="353" spans="1:11" x14ac:dyDescent="0.3">
      <c r="A353" s="11" t="s">
        <v>1324</v>
      </c>
      <c r="B353" s="15">
        <v>1962</v>
      </c>
      <c r="C353" s="15" t="s">
        <v>2354</v>
      </c>
      <c r="D353" s="15">
        <v>25</v>
      </c>
      <c r="E353" s="25">
        <v>22852</v>
      </c>
      <c r="F353" s="26">
        <f ca="1">DATEDIF(Hospitalization!$E1993,TODAY(),"Y")</f>
        <v>22</v>
      </c>
      <c r="G353" s="15">
        <v>0</v>
      </c>
      <c r="H353" s="27">
        <v>28923.14</v>
      </c>
      <c r="I353" s="15" t="s">
        <v>2359</v>
      </c>
      <c r="J353" s="15" t="s">
        <v>2359</v>
      </c>
      <c r="K353" s="15" t="s">
        <v>2362</v>
      </c>
    </row>
    <row r="354" spans="1:11" x14ac:dyDescent="0.3">
      <c r="A354" s="14" t="s">
        <v>1325</v>
      </c>
      <c r="B354" s="12">
        <v>1961</v>
      </c>
      <c r="C354" s="12" t="s">
        <v>2364</v>
      </c>
      <c r="D354" s="12">
        <v>3</v>
      </c>
      <c r="E354" s="22">
        <v>22496</v>
      </c>
      <c r="F354" s="23">
        <f ca="1">DATEDIF(Hospitalization!$E1992,TODAY(),"Y")</f>
        <v>29</v>
      </c>
      <c r="G354" s="12">
        <v>1</v>
      </c>
      <c r="H354" s="24">
        <v>28868.66</v>
      </c>
      <c r="I354" s="12" t="s">
        <v>2359</v>
      </c>
      <c r="J354" s="12" t="s">
        <v>2355</v>
      </c>
      <c r="K354" s="12" t="s">
        <v>2362</v>
      </c>
    </row>
    <row r="355" spans="1:11" x14ac:dyDescent="0.3">
      <c r="A355" s="11" t="s">
        <v>1326</v>
      </c>
      <c r="B355" s="15">
        <v>1990</v>
      </c>
      <c r="C355" s="15" t="s">
        <v>2363</v>
      </c>
      <c r="D355" s="15">
        <v>5</v>
      </c>
      <c r="E355" s="25">
        <v>33212</v>
      </c>
      <c r="F355" s="26">
        <f ca="1">DATEDIF(Hospitalization!$E1991,TODAY(),"Y")</f>
        <v>35</v>
      </c>
      <c r="G355" s="15">
        <v>3</v>
      </c>
      <c r="H355" s="27">
        <v>28716.14</v>
      </c>
      <c r="I355" s="15" t="s">
        <v>2359</v>
      </c>
      <c r="J355" s="15" t="s">
        <v>2356</v>
      </c>
      <c r="K355" s="15" t="s">
        <v>2366</v>
      </c>
    </row>
    <row r="356" spans="1:11" x14ac:dyDescent="0.3">
      <c r="A356" s="14" t="s">
        <v>1327</v>
      </c>
      <c r="B356" s="12">
        <v>1985</v>
      </c>
      <c r="C356" s="12" t="s">
        <v>2361</v>
      </c>
      <c r="D356" s="12">
        <v>27</v>
      </c>
      <c r="E356" s="22">
        <v>31317</v>
      </c>
      <c r="F356" s="23">
        <f ca="1">DATEDIF(Hospitalization!$E1990,TODAY(),"Y")</f>
        <v>32</v>
      </c>
      <c r="G356" s="12">
        <v>3</v>
      </c>
      <c r="H356" s="24">
        <v>28542.86</v>
      </c>
      <c r="I356" s="12" t="s">
        <v>2359</v>
      </c>
      <c r="J356" s="12" t="s">
        <v>2356</v>
      </c>
      <c r="K356" s="12" t="s">
        <v>2366</v>
      </c>
    </row>
    <row r="357" spans="1:11" x14ac:dyDescent="0.3">
      <c r="A357" s="11" t="s">
        <v>1328</v>
      </c>
      <c r="B357" s="15">
        <v>1982</v>
      </c>
      <c r="C357" s="15" t="s">
        <v>2363</v>
      </c>
      <c r="D357" s="15">
        <v>11</v>
      </c>
      <c r="E357" s="25">
        <v>30296</v>
      </c>
      <c r="F357" s="26">
        <f ca="1">DATEDIF(Hospitalization!$E1989,TODAY(),"Y")</f>
        <v>31</v>
      </c>
      <c r="G357" s="15">
        <v>1</v>
      </c>
      <c r="H357" s="27">
        <v>28476.73</v>
      </c>
      <c r="I357" s="15" t="s">
        <v>2359</v>
      </c>
      <c r="J357" s="15" t="s">
        <v>2355</v>
      </c>
      <c r="K357" s="15" t="s">
        <v>2362</v>
      </c>
    </row>
    <row r="358" spans="1:11" x14ac:dyDescent="0.3">
      <c r="A358" s="14" t="s">
        <v>1329</v>
      </c>
      <c r="B358" s="12">
        <v>1974</v>
      </c>
      <c r="C358" s="12" t="s">
        <v>2361</v>
      </c>
      <c r="D358" s="12">
        <v>16</v>
      </c>
      <c r="E358" s="22">
        <v>27288</v>
      </c>
      <c r="F358" s="23">
        <f ca="1">DATEDIF(Hospitalization!$E1988,TODAY(),"Y")</f>
        <v>33</v>
      </c>
      <c r="G358" s="12">
        <v>1</v>
      </c>
      <c r="H358" s="24">
        <v>28468.92</v>
      </c>
      <c r="I358" s="12" t="s">
        <v>2359</v>
      </c>
      <c r="J358" s="12" t="s">
        <v>2359</v>
      </c>
      <c r="K358" s="12" t="s">
        <v>2362</v>
      </c>
    </row>
    <row r="359" spans="1:11" x14ac:dyDescent="0.3">
      <c r="A359" s="14" t="s">
        <v>142</v>
      </c>
      <c r="B359" s="15">
        <v>1977</v>
      </c>
      <c r="C359" s="15" t="s">
        <v>2363</v>
      </c>
      <c r="D359" s="15">
        <v>2</v>
      </c>
      <c r="E359" s="25">
        <v>28461</v>
      </c>
      <c r="F359" s="26">
        <f ca="1">DATEDIF(Hospitalization!$E1987,TODAY(),"Y")</f>
        <v>29</v>
      </c>
      <c r="G359" s="15">
        <v>1</v>
      </c>
      <c r="H359" s="27">
        <v>28340.19</v>
      </c>
      <c r="I359" s="15" t="s">
        <v>2359</v>
      </c>
      <c r="J359" s="15" t="s">
        <v>2355</v>
      </c>
      <c r="K359" s="15" t="s">
        <v>2362</v>
      </c>
    </row>
    <row r="360" spans="1:11" x14ac:dyDescent="0.3">
      <c r="A360" s="11" t="s">
        <v>1330</v>
      </c>
      <c r="B360" s="12">
        <v>1990</v>
      </c>
      <c r="C360" s="12" t="s">
        <v>2363</v>
      </c>
      <c r="D360" s="12">
        <v>24</v>
      </c>
      <c r="E360" s="22">
        <v>33231</v>
      </c>
      <c r="F360" s="23">
        <f ca="1">DATEDIF(Hospitalization!$E1986,TODAY(),"Y")</f>
        <v>29</v>
      </c>
      <c r="G360" s="12">
        <v>3</v>
      </c>
      <c r="H360" s="24">
        <v>28302.33</v>
      </c>
      <c r="I360" s="12" t="s">
        <v>2359</v>
      </c>
      <c r="J360" s="12" t="s">
        <v>2355</v>
      </c>
      <c r="K360" s="12" t="s">
        <v>2366</v>
      </c>
    </row>
    <row r="361" spans="1:11" x14ac:dyDescent="0.3">
      <c r="A361" s="14" t="s">
        <v>1331</v>
      </c>
      <c r="B361" s="15">
        <v>1963</v>
      </c>
      <c r="C361" s="15" t="s">
        <v>2358</v>
      </c>
      <c r="D361" s="15">
        <v>25</v>
      </c>
      <c r="E361" s="25">
        <v>23340</v>
      </c>
      <c r="F361" s="26">
        <f ca="1">DATEDIF(Hospitalization!$E1985,TODAY(),"Y")</f>
        <v>30</v>
      </c>
      <c r="G361" s="15">
        <v>1</v>
      </c>
      <c r="H361" s="27">
        <v>28287.9</v>
      </c>
      <c r="I361" s="15" t="s">
        <v>2359</v>
      </c>
      <c r="J361" s="15" t="s">
        <v>2359</v>
      </c>
      <c r="K361" s="15" t="s">
        <v>2357</v>
      </c>
    </row>
    <row r="362" spans="1:11" x14ac:dyDescent="0.3">
      <c r="A362" s="11" t="s">
        <v>1332</v>
      </c>
      <c r="B362" s="12">
        <v>1999</v>
      </c>
      <c r="C362" s="12" t="s">
        <v>2361</v>
      </c>
      <c r="D362" s="12">
        <v>6</v>
      </c>
      <c r="E362" s="22">
        <v>36409</v>
      </c>
      <c r="F362" s="23">
        <f ca="1">DATEDIF(Hospitalization!$E1984,TODAY(),"Y")</f>
        <v>29</v>
      </c>
      <c r="G362" s="12">
        <v>0</v>
      </c>
      <c r="H362" s="24">
        <v>28245.34</v>
      </c>
      <c r="I362" s="12" t="s">
        <v>2359</v>
      </c>
      <c r="J362" s="12" t="s">
        <v>2356</v>
      </c>
      <c r="K362" s="12" t="s">
        <v>2366</v>
      </c>
    </row>
    <row r="363" spans="1:11" x14ac:dyDescent="0.3">
      <c r="A363" s="14" t="s">
        <v>1333</v>
      </c>
      <c r="B363" s="15">
        <v>1960</v>
      </c>
      <c r="C363" s="15" t="s">
        <v>2358</v>
      </c>
      <c r="D363" s="15">
        <v>22</v>
      </c>
      <c r="E363" s="25">
        <v>22242</v>
      </c>
      <c r="F363" s="26">
        <f ca="1">DATEDIF(Hospitalization!$E1983,TODAY(),"Y")</f>
        <v>22</v>
      </c>
      <c r="G363" s="15">
        <v>0</v>
      </c>
      <c r="H363" s="27">
        <v>28101.33</v>
      </c>
      <c r="I363" s="15" t="s">
        <v>2359</v>
      </c>
      <c r="J363" s="15" t="s">
        <v>2355</v>
      </c>
      <c r="K363" s="15" t="s">
        <v>2368</v>
      </c>
    </row>
    <row r="364" spans="1:11" x14ac:dyDescent="0.3">
      <c r="A364" s="11" t="s">
        <v>1334</v>
      </c>
      <c r="B364" s="12">
        <v>1985</v>
      </c>
      <c r="C364" s="12" t="s">
        <v>2358</v>
      </c>
      <c r="D364" s="12">
        <v>29</v>
      </c>
      <c r="E364" s="22">
        <v>31380</v>
      </c>
      <c r="F364" s="23">
        <f ca="1">DATEDIF(Hospitalization!$E1982,TODAY(),"Y")</f>
        <v>29</v>
      </c>
      <c r="G364" s="12">
        <v>3</v>
      </c>
      <c r="H364" s="24">
        <v>28006.94</v>
      </c>
      <c r="I364" s="12" t="s">
        <v>2359</v>
      </c>
      <c r="J364" s="12" t="s">
        <v>2355</v>
      </c>
      <c r="K364" s="12" t="s">
        <v>2366</v>
      </c>
    </row>
    <row r="365" spans="1:11" x14ac:dyDescent="0.3">
      <c r="A365" s="14" t="s">
        <v>1335</v>
      </c>
      <c r="B365" s="15">
        <v>1999</v>
      </c>
      <c r="C365" s="15" t="s">
        <v>2363</v>
      </c>
      <c r="D365" s="15">
        <v>21</v>
      </c>
      <c r="E365" s="25">
        <v>36515</v>
      </c>
      <c r="F365" s="26">
        <f ca="1">DATEDIF(Hospitalization!$E1981,TODAY(),"Y")</f>
        <v>24</v>
      </c>
      <c r="G365" s="15">
        <v>0</v>
      </c>
      <c r="H365" s="27">
        <v>27980.77</v>
      </c>
      <c r="I365" s="15" t="s">
        <v>2359</v>
      </c>
      <c r="J365" s="15" t="s">
        <v>2359</v>
      </c>
      <c r="K365" s="15" t="s">
        <v>2366</v>
      </c>
    </row>
    <row r="366" spans="1:11" x14ac:dyDescent="0.3">
      <c r="A366" s="11" t="s">
        <v>1336</v>
      </c>
      <c r="B366" s="12">
        <v>1961</v>
      </c>
      <c r="C366" s="12" t="s">
        <v>2354</v>
      </c>
      <c r="D366" s="12">
        <v>28</v>
      </c>
      <c r="E366" s="22">
        <v>22490</v>
      </c>
      <c r="F366" s="23">
        <f ca="1">DATEDIF(Hospitalization!$E1980,TODAY(),"Y")</f>
        <v>40</v>
      </c>
      <c r="G366" s="12">
        <v>3</v>
      </c>
      <c r="H366" s="24">
        <v>27941.29</v>
      </c>
      <c r="I366" s="12" t="s">
        <v>2359</v>
      </c>
      <c r="J366" s="12" t="s">
        <v>2356</v>
      </c>
      <c r="K366" s="12" t="s">
        <v>2366</v>
      </c>
    </row>
    <row r="367" spans="1:11" x14ac:dyDescent="0.3">
      <c r="A367" s="14" t="s">
        <v>1337</v>
      </c>
      <c r="B367" s="15">
        <v>1991</v>
      </c>
      <c r="C367" s="15" t="s">
        <v>2360</v>
      </c>
      <c r="D367" s="15">
        <v>4</v>
      </c>
      <c r="E367" s="25">
        <v>33393</v>
      </c>
      <c r="F367" s="26">
        <f ca="1">DATEDIF(Hospitalization!$E1979,TODAY(),"Y")</f>
        <v>26</v>
      </c>
      <c r="G367" s="15">
        <v>3</v>
      </c>
      <c r="H367" s="27">
        <v>27931.11</v>
      </c>
      <c r="I367" s="15" t="s">
        <v>2359</v>
      </c>
      <c r="J367" s="15" t="s">
        <v>2356</v>
      </c>
      <c r="K367" s="15" t="s">
        <v>2366</v>
      </c>
    </row>
    <row r="368" spans="1:11" x14ac:dyDescent="0.3">
      <c r="A368" s="11" t="s">
        <v>1338</v>
      </c>
      <c r="B368" s="12">
        <v>1989</v>
      </c>
      <c r="C368" s="12" t="s">
        <v>2358</v>
      </c>
      <c r="D368" s="12">
        <v>21</v>
      </c>
      <c r="E368" s="22">
        <v>32833</v>
      </c>
      <c r="F368" s="23">
        <f ca="1">DATEDIF(Hospitalization!$E1978,TODAY(),"Y")</f>
        <v>39</v>
      </c>
      <c r="G368" s="12">
        <v>3</v>
      </c>
      <c r="H368" s="24">
        <v>27925.86</v>
      </c>
      <c r="I368" s="12" t="s">
        <v>2359</v>
      </c>
      <c r="J368" s="12" t="s">
        <v>2355</v>
      </c>
      <c r="K368" s="12" t="s">
        <v>2366</v>
      </c>
    </row>
    <row r="369" spans="1:11" x14ac:dyDescent="0.3">
      <c r="A369" s="14" t="s">
        <v>1339</v>
      </c>
      <c r="B369" s="15">
        <v>1985</v>
      </c>
      <c r="C369" s="15" t="s">
        <v>2363</v>
      </c>
      <c r="D369" s="15">
        <v>4</v>
      </c>
      <c r="E369" s="25">
        <v>31385</v>
      </c>
      <c r="F369" s="26">
        <f ca="1">DATEDIF(Hospitalization!$E1977,TODAY(),"Y")</f>
        <v>23</v>
      </c>
      <c r="G369" s="15">
        <v>3</v>
      </c>
      <c r="H369" s="27">
        <v>27849.94</v>
      </c>
      <c r="I369" s="15" t="s">
        <v>2359</v>
      </c>
      <c r="J369" s="15" t="s">
        <v>2359</v>
      </c>
      <c r="K369" s="15" t="s">
        <v>2366</v>
      </c>
    </row>
    <row r="370" spans="1:11" x14ac:dyDescent="0.3">
      <c r="A370" s="11" t="s">
        <v>143</v>
      </c>
      <c r="B370" s="12">
        <v>1960</v>
      </c>
      <c r="C370" s="12" t="s">
        <v>2354</v>
      </c>
      <c r="D370" s="12">
        <v>6</v>
      </c>
      <c r="E370" s="22">
        <v>22103</v>
      </c>
      <c r="F370" s="23">
        <f ca="1">DATEDIF(Hospitalization!$E1976,TODAY(),"Y")</f>
        <v>33</v>
      </c>
      <c r="G370" s="12">
        <v>0</v>
      </c>
      <c r="H370" s="24">
        <v>27808.73</v>
      </c>
      <c r="I370" s="12" t="s">
        <v>2359</v>
      </c>
      <c r="J370" s="12" t="s">
        <v>2359</v>
      </c>
      <c r="K370" s="12" t="s">
        <v>2357</v>
      </c>
    </row>
    <row r="371" spans="1:11" x14ac:dyDescent="0.3">
      <c r="A371" s="11" t="s">
        <v>1340</v>
      </c>
      <c r="B371" s="15">
        <v>2002</v>
      </c>
      <c r="C371" s="15" t="s">
        <v>2363</v>
      </c>
      <c r="D371" s="15">
        <v>6</v>
      </c>
      <c r="E371" s="25">
        <v>37596</v>
      </c>
      <c r="F371" s="26">
        <f ca="1">DATEDIF(Hospitalization!$E1975,TODAY(),"Y")</f>
        <v>22</v>
      </c>
      <c r="G371" s="15">
        <v>1</v>
      </c>
      <c r="H371" s="27">
        <v>27724.29</v>
      </c>
      <c r="I371" s="15" t="s">
        <v>2359</v>
      </c>
      <c r="J371" s="15" t="s">
        <v>2356</v>
      </c>
      <c r="K371" s="15" t="s">
        <v>2357</v>
      </c>
    </row>
    <row r="372" spans="1:11" x14ac:dyDescent="0.3">
      <c r="A372" s="14" t="s">
        <v>1341</v>
      </c>
      <c r="B372" s="12">
        <v>1992</v>
      </c>
      <c r="C372" s="12" t="s">
        <v>2354</v>
      </c>
      <c r="D372" s="12">
        <v>3</v>
      </c>
      <c r="E372" s="22">
        <v>33788</v>
      </c>
      <c r="F372" s="23">
        <f ca="1">DATEDIF(Hospitalization!$E1974,TODAY(),"Y")</f>
        <v>30</v>
      </c>
      <c r="G372" s="12">
        <v>0</v>
      </c>
      <c r="H372" s="24">
        <v>27696.11</v>
      </c>
      <c r="I372" s="12" t="s">
        <v>2359</v>
      </c>
      <c r="J372" s="12" t="s">
        <v>2355</v>
      </c>
      <c r="K372" s="12" t="s">
        <v>2366</v>
      </c>
    </row>
    <row r="373" spans="1:11" x14ac:dyDescent="0.3">
      <c r="A373" s="11" t="s">
        <v>1342</v>
      </c>
      <c r="B373" s="15">
        <v>1997</v>
      </c>
      <c r="C373" s="15" t="s">
        <v>2365</v>
      </c>
      <c r="D373" s="15">
        <v>7</v>
      </c>
      <c r="E373" s="25">
        <v>35710</v>
      </c>
      <c r="F373" s="26">
        <f ca="1">DATEDIF(Hospitalization!$E1973,TODAY(),"Y")</f>
        <v>30</v>
      </c>
      <c r="G373" s="15">
        <v>0</v>
      </c>
      <c r="H373" s="27">
        <v>27625.17</v>
      </c>
      <c r="I373" s="15" t="s">
        <v>2359</v>
      </c>
      <c r="J373" s="15" t="s">
        <v>2359</v>
      </c>
      <c r="K373" s="15" t="s">
        <v>2366</v>
      </c>
    </row>
    <row r="374" spans="1:11" x14ac:dyDescent="0.3">
      <c r="A374" s="14" t="s">
        <v>1343</v>
      </c>
      <c r="B374" s="12">
        <v>1997</v>
      </c>
      <c r="C374" s="12" t="s">
        <v>2361</v>
      </c>
      <c r="D374" s="12">
        <v>9</v>
      </c>
      <c r="E374" s="22">
        <v>35682</v>
      </c>
      <c r="F374" s="23">
        <f ca="1">DATEDIF(Hospitalization!$E1972,TODAY(),"Y")</f>
        <v>27</v>
      </c>
      <c r="G374" s="12">
        <v>0</v>
      </c>
      <c r="H374" s="24">
        <v>27619.360000000001</v>
      </c>
      <c r="I374" s="12" t="s">
        <v>2355</v>
      </c>
      <c r="J374" s="12" t="s">
        <v>2356</v>
      </c>
      <c r="K374" s="12" t="s">
        <v>2366</v>
      </c>
    </row>
    <row r="375" spans="1:11" x14ac:dyDescent="0.3">
      <c r="A375" s="11" t="s">
        <v>1344</v>
      </c>
      <c r="B375" s="15">
        <v>1992</v>
      </c>
      <c r="C375" s="15" t="s">
        <v>2360</v>
      </c>
      <c r="D375" s="15">
        <v>11</v>
      </c>
      <c r="E375" s="25">
        <v>33766</v>
      </c>
      <c r="F375" s="26">
        <f ca="1">DATEDIF(Hospitalization!$E1971,TODAY(),"Y")</f>
        <v>28</v>
      </c>
      <c r="G375" s="15">
        <v>0</v>
      </c>
      <c r="H375" s="27">
        <v>27614.71</v>
      </c>
      <c r="I375" s="15" t="s">
        <v>2355</v>
      </c>
      <c r="J375" s="15" t="s">
        <v>2356</v>
      </c>
      <c r="K375" s="15" t="s">
        <v>2366</v>
      </c>
    </row>
    <row r="376" spans="1:11" x14ac:dyDescent="0.3">
      <c r="A376" s="14" t="s">
        <v>1345</v>
      </c>
      <c r="B376" s="12">
        <v>1985</v>
      </c>
      <c r="C376" s="12" t="s">
        <v>2358</v>
      </c>
      <c r="D376" s="12">
        <v>6</v>
      </c>
      <c r="E376" s="22">
        <v>31357</v>
      </c>
      <c r="F376" s="23">
        <f ca="1">DATEDIF(Hospitalization!$E1970,TODAY(),"Y")</f>
        <v>23</v>
      </c>
      <c r="G376" s="12">
        <v>3</v>
      </c>
      <c r="H376" s="24">
        <v>27598.93</v>
      </c>
      <c r="I376" s="12" t="s">
        <v>2355</v>
      </c>
      <c r="J376" s="12" t="s">
        <v>2359</v>
      </c>
      <c r="K376" s="12" t="s">
        <v>2366</v>
      </c>
    </row>
    <row r="377" spans="1:11" x14ac:dyDescent="0.3">
      <c r="A377" s="11" t="s">
        <v>1346</v>
      </c>
      <c r="B377" s="15">
        <v>1984</v>
      </c>
      <c r="C377" s="15" t="s">
        <v>2354</v>
      </c>
      <c r="D377" s="15">
        <v>22</v>
      </c>
      <c r="E377" s="25">
        <v>30885</v>
      </c>
      <c r="F377" s="26">
        <f ca="1">DATEDIF(Hospitalization!$E1969,TODAY(),"Y")</f>
        <v>38</v>
      </c>
      <c r="G377" s="15">
        <v>3</v>
      </c>
      <c r="H377" s="27">
        <v>27534.53</v>
      </c>
      <c r="I377" s="15" t="s">
        <v>2355</v>
      </c>
      <c r="J377" s="15" t="s">
        <v>2355</v>
      </c>
      <c r="K377" s="15" t="s">
        <v>2366</v>
      </c>
    </row>
    <row r="378" spans="1:11" x14ac:dyDescent="0.3">
      <c r="A378" s="14" t="s">
        <v>1347</v>
      </c>
      <c r="B378" s="12">
        <v>1965</v>
      </c>
      <c r="C378" s="12" t="s">
        <v>2365</v>
      </c>
      <c r="D378" s="12">
        <v>19</v>
      </c>
      <c r="E378" s="22">
        <v>24034</v>
      </c>
      <c r="F378" s="23">
        <f ca="1">DATEDIF(Hospitalization!$E1968,TODAY(),"Y")</f>
        <v>33</v>
      </c>
      <c r="G378" s="12">
        <v>0</v>
      </c>
      <c r="H378" s="24">
        <v>27533.91</v>
      </c>
      <c r="I378" s="12" t="s">
        <v>2355</v>
      </c>
      <c r="J378" s="12" t="s">
        <v>2356</v>
      </c>
      <c r="K378" s="12" t="s">
        <v>2357</v>
      </c>
    </row>
    <row r="379" spans="1:11" x14ac:dyDescent="0.3">
      <c r="A379" s="11" t="s">
        <v>1348</v>
      </c>
      <c r="B379" s="15">
        <v>1981</v>
      </c>
      <c r="C379" s="15" t="s">
        <v>2365</v>
      </c>
      <c r="D379" s="15">
        <v>3</v>
      </c>
      <c r="E379" s="25">
        <v>29862</v>
      </c>
      <c r="F379" s="26">
        <f ca="1">DATEDIF(Hospitalization!$E1967,TODAY(),"Y")</f>
        <v>32</v>
      </c>
      <c r="G379" s="15">
        <v>1</v>
      </c>
      <c r="H379" s="27">
        <v>27495.59</v>
      </c>
      <c r="I379" s="15" t="s">
        <v>2355</v>
      </c>
      <c r="J379" s="15" t="s">
        <v>2359</v>
      </c>
      <c r="K379" s="15" t="s">
        <v>2366</v>
      </c>
    </row>
    <row r="380" spans="1:11" x14ac:dyDescent="0.3">
      <c r="A380" s="14" t="s">
        <v>1349</v>
      </c>
      <c r="B380" s="12">
        <v>1985</v>
      </c>
      <c r="C380" s="12" t="s">
        <v>2363</v>
      </c>
      <c r="D380" s="12">
        <v>5</v>
      </c>
      <c r="E380" s="22">
        <v>31386</v>
      </c>
      <c r="F380" s="23">
        <f ca="1">DATEDIF(Hospitalization!$E1966,TODAY(),"Y")</f>
        <v>31</v>
      </c>
      <c r="G380" s="12">
        <v>3</v>
      </c>
      <c r="H380" s="24">
        <v>27432.73</v>
      </c>
      <c r="I380" s="12" t="s">
        <v>2355</v>
      </c>
      <c r="J380" s="12" t="s">
        <v>2359</v>
      </c>
      <c r="K380" s="12" t="s">
        <v>2366</v>
      </c>
    </row>
    <row r="381" spans="1:11" x14ac:dyDescent="0.3">
      <c r="A381" s="14" t="s">
        <v>144</v>
      </c>
      <c r="B381" s="15">
        <v>1988</v>
      </c>
      <c r="C381" s="15" t="s">
        <v>2361</v>
      </c>
      <c r="D381" s="15">
        <v>15</v>
      </c>
      <c r="E381" s="25">
        <v>32401</v>
      </c>
      <c r="F381" s="26">
        <f ca="1">DATEDIF(Hospitalization!$E1965,TODAY(),"Y")</f>
        <v>31</v>
      </c>
      <c r="G381" s="15">
        <v>2</v>
      </c>
      <c r="H381" s="27">
        <v>27375.9</v>
      </c>
      <c r="I381" s="15" t="s">
        <v>2355</v>
      </c>
      <c r="J381" s="15" t="s">
        <v>2356</v>
      </c>
      <c r="K381" s="15" t="s">
        <v>2367</v>
      </c>
    </row>
    <row r="382" spans="1:11" x14ac:dyDescent="0.3">
      <c r="A382" s="11" t="s">
        <v>1350</v>
      </c>
      <c r="B382" s="12">
        <v>1969</v>
      </c>
      <c r="C382" s="12" t="s">
        <v>2365</v>
      </c>
      <c r="D382" s="12">
        <v>16</v>
      </c>
      <c r="E382" s="22">
        <v>25492</v>
      </c>
      <c r="F382" s="23">
        <f ca="1">DATEDIF(Hospitalization!$E1964,TODAY(),"Y")</f>
        <v>45</v>
      </c>
      <c r="G382" s="12">
        <v>0</v>
      </c>
      <c r="H382" s="24">
        <v>27346.04</v>
      </c>
      <c r="I382" s="12" t="s">
        <v>2355</v>
      </c>
      <c r="J382" s="12" t="s">
        <v>2355</v>
      </c>
      <c r="K382" s="12" t="s">
        <v>2357</v>
      </c>
    </row>
    <row r="383" spans="1:11" x14ac:dyDescent="0.3">
      <c r="A383" s="14" t="s">
        <v>1351</v>
      </c>
      <c r="B383" s="15">
        <v>1968</v>
      </c>
      <c r="C383" s="15" t="s">
        <v>2360</v>
      </c>
      <c r="D383" s="15">
        <v>6</v>
      </c>
      <c r="E383" s="25">
        <v>24995</v>
      </c>
      <c r="F383" s="26">
        <f ca="1">DATEDIF(Hospitalization!$E1963,TODAY(),"Y")</f>
        <v>38</v>
      </c>
      <c r="G383" s="15">
        <v>3</v>
      </c>
      <c r="H383" s="27">
        <v>27322.73</v>
      </c>
      <c r="I383" s="15" t="s">
        <v>2355</v>
      </c>
      <c r="J383" s="15" t="s">
        <v>2355</v>
      </c>
      <c r="K383" s="15" t="s">
        <v>2357</v>
      </c>
    </row>
    <row r="384" spans="1:11" x14ac:dyDescent="0.3">
      <c r="A384" s="11" t="s">
        <v>1352</v>
      </c>
      <c r="B384" s="12">
        <v>1999</v>
      </c>
      <c r="C384" s="12" t="s">
        <v>2363</v>
      </c>
      <c r="D384" s="12">
        <v>2</v>
      </c>
      <c r="E384" s="22">
        <v>36496</v>
      </c>
      <c r="F384" s="23">
        <f ca="1">DATEDIF(Hospitalization!$E1962,TODAY(),"Y")</f>
        <v>31</v>
      </c>
      <c r="G384" s="12">
        <v>0</v>
      </c>
      <c r="H384" s="24">
        <v>27236.959999999999</v>
      </c>
      <c r="I384" s="12" t="s">
        <v>2355</v>
      </c>
      <c r="J384" s="12" t="s">
        <v>2359</v>
      </c>
      <c r="K384" s="12" t="s">
        <v>2366</v>
      </c>
    </row>
    <row r="385" spans="1:11" x14ac:dyDescent="0.3">
      <c r="A385" s="14" t="s">
        <v>1353</v>
      </c>
      <c r="B385" s="15">
        <v>1965</v>
      </c>
      <c r="C385" s="15" t="s">
        <v>2363</v>
      </c>
      <c r="D385" s="15">
        <v>21</v>
      </c>
      <c r="E385" s="25">
        <v>24097</v>
      </c>
      <c r="F385" s="26">
        <f ca="1">DATEDIF(Hospitalization!$E1961,TODAY(),"Y")</f>
        <v>24</v>
      </c>
      <c r="G385" s="15">
        <v>0</v>
      </c>
      <c r="H385" s="27">
        <v>27218.44</v>
      </c>
      <c r="I385" s="15" t="s">
        <v>2355</v>
      </c>
      <c r="J385" s="15" t="s">
        <v>2359</v>
      </c>
      <c r="K385" s="15" t="s">
        <v>2376</v>
      </c>
    </row>
    <row r="386" spans="1:11" x14ac:dyDescent="0.3">
      <c r="A386" s="11" t="s">
        <v>1354</v>
      </c>
      <c r="B386" s="12">
        <v>1970</v>
      </c>
      <c r="C386" s="12" t="s">
        <v>2365</v>
      </c>
      <c r="D386" s="12">
        <v>2</v>
      </c>
      <c r="E386" s="22">
        <v>25843</v>
      </c>
      <c r="F386" s="23">
        <f ca="1">DATEDIF(Hospitalization!$E1960,TODAY(),"Y")</f>
        <v>39</v>
      </c>
      <c r="G386" s="12">
        <v>0</v>
      </c>
      <c r="H386" s="24">
        <v>27117.99</v>
      </c>
      <c r="I386" s="12" t="s">
        <v>2355</v>
      </c>
      <c r="J386" s="12" t="s">
        <v>2355</v>
      </c>
      <c r="K386" s="12" t="s">
        <v>2357</v>
      </c>
    </row>
    <row r="387" spans="1:11" x14ac:dyDescent="0.3">
      <c r="A387" s="14" t="s">
        <v>1355</v>
      </c>
      <c r="B387" s="15">
        <v>1990</v>
      </c>
      <c r="C387" s="15" t="s">
        <v>2363</v>
      </c>
      <c r="D387" s="15">
        <v>13</v>
      </c>
      <c r="E387" s="25">
        <v>33220</v>
      </c>
      <c r="F387" s="26">
        <f ca="1">DATEDIF(Hospitalization!$E1959,TODAY(),"Y")</f>
        <v>27</v>
      </c>
      <c r="G387" s="15">
        <v>3</v>
      </c>
      <c r="H387" s="27">
        <v>27092.38</v>
      </c>
      <c r="I387" s="15" t="s">
        <v>2355</v>
      </c>
      <c r="J387" s="15" t="s">
        <v>2356</v>
      </c>
      <c r="K387" s="15" t="s">
        <v>2366</v>
      </c>
    </row>
    <row r="388" spans="1:11" x14ac:dyDescent="0.3">
      <c r="A388" s="11" t="s">
        <v>1356</v>
      </c>
      <c r="B388" s="12">
        <v>1994</v>
      </c>
      <c r="C388" s="12" t="s">
        <v>2354</v>
      </c>
      <c r="D388" s="12">
        <v>2</v>
      </c>
      <c r="E388" s="22">
        <v>34517</v>
      </c>
      <c r="F388" s="23">
        <f ca="1">DATEDIF(Hospitalization!$E1958,TODAY(),"Y")</f>
        <v>28</v>
      </c>
      <c r="G388" s="12">
        <v>0</v>
      </c>
      <c r="H388" s="24">
        <v>27080.639999999999</v>
      </c>
      <c r="I388" s="12" t="s">
        <v>2355</v>
      </c>
      <c r="J388" s="12" t="s">
        <v>2355</v>
      </c>
      <c r="K388" s="12" t="s">
        <v>2366</v>
      </c>
    </row>
    <row r="389" spans="1:11" x14ac:dyDescent="0.3">
      <c r="A389" s="14" t="s">
        <v>1357</v>
      </c>
      <c r="B389" s="15">
        <v>1958</v>
      </c>
      <c r="C389" s="15" t="s">
        <v>2360</v>
      </c>
      <c r="D389" s="15">
        <v>30</v>
      </c>
      <c r="E389" s="25">
        <v>21366</v>
      </c>
      <c r="F389" s="26">
        <f ca="1">DATEDIF(Hospitalization!$E1957,TODAY(),"Y")</f>
        <v>27</v>
      </c>
      <c r="G389" s="15">
        <v>0</v>
      </c>
      <c r="H389" s="27">
        <v>27037.91</v>
      </c>
      <c r="I389" s="15" t="s">
        <v>2355</v>
      </c>
      <c r="J389" s="15" t="s">
        <v>2355</v>
      </c>
      <c r="K389" s="15" t="s">
        <v>2357</v>
      </c>
    </row>
    <row r="390" spans="1:11" x14ac:dyDescent="0.3">
      <c r="A390" s="11" t="s">
        <v>1358</v>
      </c>
      <c r="B390" s="12">
        <v>1960</v>
      </c>
      <c r="C390" s="12" t="s">
        <v>2354</v>
      </c>
      <c r="D390" s="12">
        <v>9</v>
      </c>
      <c r="E390" s="22">
        <v>22106</v>
      </c>
      <c r="F390" s="23">
        <f ca="1">DATEDIF(Hospitalization!$E1956,TODAY(),"Y")</f>
        <v>37</v>
      </c>
      <c r="G390" s="12">
        <v>1</v>
      </c>
      <c r="H390" s="24">
        <v>27000.98</v>
      </c>
      <c r="I390" s="12" t="s">
        <v>2355</v>
      </c>
      <c r="J390" s="12" t="s">
        <v>2355</v>
      </c>
      <c r="K390" s="12" t="s">
        <v>2357</v>
      </c>
    </row>
    <row r="391" spans="1:11" x14ac:dyDescent="0.3">
      <c r="A391" s="14" t="s">
        <v>1359</v>
      </c>
      <c r="B391" s="15">
        <v>2000</v>
      </c>
      <c r="C391" s="15" t="s">
        <v>2358</v>
      </c>
      <c r="D391" s="15">
        <v>9</v>
      </c>
      <c r="E391" s="25">
        <v>36839</v>
      </c>
      <c r="F391" s="26">
        <f ca="1">DATEDIF(Hospitalization!$E1955,TODAY(),"Y")</f>
        <v>36</v>
      </c>
      <c r="G391" s="15">
        <v>0</v>
      </c>
      <c r="H391" s="27">
        <v>26936.98</v>
      </c>
      <c r="I391" s="15" t="s">
        <v>2355</v>
      </c>
      <c r="J391" s="15" t="s">
        <v>2356</v>
      </c>
      <c r="K391" s="15" t="s">
        <v>2366</v>
      </c>
    </row>
    <row r="392" spans="1:11" x14ac:dyDescent="0.3">
      <c r="A392" s="11" t="s">
        <v>145</v>
      </c>
      <c r="B392" s="12">
        <v>2002</v>
      </c>
      <c r="C392" s="12" t="s">
        <v>2360</v>
      </c>
      <c r="D392" s="12">
        <v>17</v>
      </c>
      <c r="E392" s="22">
        <v>37424</v>
      </c>
      <c r="F392" s="23">
        <f ca="1">DATEDIF(Hospitalization!$E1954,TODAY(),"Y")</f>
        <v>41</v>
      </c>
      <c r="G392" s="12">
        <v>0</v>
      </c>
      <c r="H392" s="24">
        <v>26927.69</v>
      </c>
      <c r="I392" s="12" t="s">
        <v>2355</v>
      </c>
      <c r="J392" s="12" t="s">
        <v>2355</v>
      </c>
      <c r="K392" s="12" t="s">
        <v>2366</v>
      </c>
    </row>
    <row r="393" spans="1:11" x14ac:dyDescent="0.3">
      <c r="A393" s="11" t="s">
        <v>1360</v>
      </c>
      <c r="B393" s="15">
        <v>1958</v>
      </c>
      <c r="C393" s="15" t="s">
        <v>2363</v>
      </c>
      <c r="D393" s="15">
        <v>25</v>
      </c>
      <c r="E393" s="25">
        <v>21544</v>
      </c>
      <c r="F393" s="26">
        <f ca="1">DATEDIF(Hospitalization!$E1953,TODAY(),"Y")</f>
        <v>33</v>
      </c>
      <c r="G393" s="15">
        <v>0</v>
      </c>
      <c r="H393" s="27">
        <v>26926.51</v>
      </c>
      <c r="I393" s="15" t="s">
        <v>2355</v>
      </c>
      <c r="J393" s="15" t="s">
        <v>2359</v>
      </c>
      <c r="K393" s="15" t="s">
        <v>2357</v>
      </c>
    </row>
    <row r="394" spans="1:11" x14ac:dyDescent="0.3">
      <c r="A394" s="14" t="s">
        <v>1361</v>
      </c>
      <c r="B394" s="12">
        <v>1991</v>
      </c>
      <c r="C394" s="12" t="s">
        <v>2364</v>
      </c>
      <c r="D394" s="12">
        <v>22</v>
      </c>
      <c r="E394" s="22">
        <v>33472</v>
      </c>
      <c r="F394" s="23">
        <f ca="1">DATEDIF(Hospitalization!$E1952,TODAY(),"Y")</f>
        <v>35</v>
      </c>
      <c r="G394" s="12">
        <v>3</v>
      </c>
      <c r="H394" s="24">
        <v>26912.560000000001</v>
      </c>
      <c r="I394" s="12" t="s">
        <v>2355</v>
      </c>
      <c r="J394" s="12" t="s">
        <v>2355</v>
      </c>
      <c r="K394" s="12" t="s">
        <v>2366</v>
      </c>
    </row>
    <row r="395" spans="1:11" x14ac:dyDescent="0.3">
      <c r="A395" s="11" t="s">
        <v>1362</v>
      </c>
      <c r="B395" s="15">
        <v>1988</v>
      </c>
      <c r="C395" s="15" t="s">
        <v>2354</v>
      </c>
      <c r="D395" s="15">
        <v>22</v>
      </c>
      <c r="E395" s="25">
        <v>32346</v>
      </c>
      <c r="F395" s="26">
        <f ca="1">DATEDIF(Hospitalization!$E1951,TODAY(),"Y")</f>
        <v>34</v>
      </c>
      <c r="G395" s="15">
        <v>3</v>
      </c>
      <c r="H395" s="27">
        <v>26607.89</v>
      </c>
      <c r="I395" s="15" t="s">
        <v>2355</v>
      </c>
      <c r="J395" s="15" t="s">
        <v>2359</v>
      </c>
      <c r="K395" s="15" t="s">
        <v>2366</v>
      </c>
    </row>
    <row r="396" spans="1:11" x14ac:dyDescent="0.3">
      <c r="A396" s="14" t="s">
        <v>1363</v>
      </c>
      <c r="B396" s="12">
        <v>2004</v>
      </c>
      <c r="C396" s="12" t="s">
        <v>2361</v>
      </c>
      <c r="D396" s="12">
        <v>5</v>
      </c>
      <c r="E396" s="22">
        <v>38235</v>
      </c>
      <c r="F396" s="23">
        <f ca="1">DATEDIF(Hospitalization!$E1950,TODAY(),"Y")</f>
        <v>42</v>
      </c>
      <c r="G396" s="12">
        <v>0</v>
      </c>
      <c r="H396" s="24">
        <v>26479.4</v>
      </c>
      <c r="I396" s="12" t="s">
        <v>2355</v>
      </c>
      <c r="J396" s="12" t="s">
        <v>2355</v>
      </c>
      <c r="K396" s="12" t="s">
        <v>2366</v>
      </c>
    </row>
    <row r="397" spans="1:11" x14ac:dyDescent="0.3">
      <c r="A397" s="11" t="s">
        <v>1364</v>
      </c>
      <c r="B397" s="15">
        <v>1970</v>
      </c>
      <c r="C397" s="15" t="s">
        <v>2364</v>
      </c>
      <c r="D397" s="15">
        <v>27</v>
      </c>
      <c r="E397" s="25">
        <v>25807</v>
      </c>
      <c r="F397" s="26">
        <f ca="1">DATEDIF(Hospitalization!$E1949,TODAY(),"Y")</f>
        <v>23</v>
      </c>
      <c r="G397" s="15">
        <v>2</v>
      </c>
      <c r="H397" s="27">
        <v>26467.1</v>
      </c>
      <c r="I397" s="15" t="s">
        <v>2355</v>
      </c>
      <c r="J397" s="15" t="s">
        <v>2356</v>
      </c>
      <c r="K397" s="15" t="s">
        <v>2362</v>
      </c>
    </row>
    <row r="398" spans="1:11" x14ac:dyDescent="0.3">
      <c r="A398" s="14" t="s">
        <v>1365</v>
      </c>
      <c r="B398" s="12">
        <v>1974</v>
      </c>
      <c r="C398" s="12" t="s">
        <v>2361</v>
      </c>
      <c r="D398" s="12">
        <v>21</v>
      </c>
      <c r="E398" s="22">
        <v>27293</v>
      </c>
      <c r="F398" s="23">
        <f ca="1">DATEDIF(Hospitalization!$E1948,TODAY(),"Y")</f>
        <v>44</v>
      </c>
      <c r="G398" s="12">
        <v>1</v>
      </c>
      <c r="H398" s="24">
        <v>26392.26</v>
      </c>
      <c r="I398" s="12" t="s">
        <v>2355</v>
      </c>
      <c r="J398" s="12" t="s">
        <v>2355</v>
      </c>
      <c r="K398" s="12" t="s">
        <v>2372</v>
      </c>
    </row>
    <row r="399" spans="1:11" x14ac:dyDescent="0.3">
      <c r="A399" s="11" t="s">
        <v>1366</v>
      </c>
      <c r="B399" s="15">
        <v>2004</v>
      </c>
      <c r="C399" s="15" t="s">
        <v>2363</v>
      </c>
      <c r="D399" s="15">
        <v>5</v>
      </c>
      <c r="E399" s="25">
        <v>38326</v>
      </c>
      <c r="F399" s="26">
        <f ca="1">DATEDIF(Hospitalization!$E1947,TODAY(),"Y")</f>
        <v>30</v>
      </c>
      <c r="G399" s="15">
        <v>0</v>
      </c>
      <c r="H399" s="27">
        <v>26316.59</v>
      </c>
      <c r="I399" s="15" t="s">
        <v>2355</v>
      </c>
      <c r="J399" s="15" t="s">
        <v>2356</v>
      </c>
      <c r="K399" s="15" t="s">
        <v>2366</v>
      </c>
    </row>
    <row r="400" spans="1:11" x14ac:dyDescent="0.3">
      <c r="A400" s="14" t="s">
        <v>1367</v>
      </c>
      <c r="B400" s="12">
        <v>1975</v>
      </c>
      <c r="C400" s="12" t="s">
        <v>2360</v>
      </c>
      <c r="D400" s="12">
        <v>4</v>
      </c>
      <c r="E400" s="22">
        <v>27549</v>
      </c>
      <c r="F400" s="23">
        <f ca="1">DATEDIF(Hospitalization!$E1946,TODAY(),"Y")</f>
        <v>38</v>
      </c>
      <c r="G400" s="12">
        <v>1</v>
      </c>
      <c r="H400" s="24">
        <v>26236.58</v>
      </c>
      <c r="I400" s="12" t="s">
        <v>2355</v>
      </c>
      <c r="J400" s="12" t="s">
        <v>2359</v>
      </c>
      <c r="K400" s="12" t="s">
        <v>2366</v>
      </c>
    </row>
    <row r="401" spans="1:11" x14ac:dyDescent="0.3">
      <c r="A401" s="11" t="s">
        <v>1368</v>
      </c>
      <c r="B401" s="15">
        <v>1973</v>
      </c>
      <c r="C401" s="15" t="s">
        <v>2354</v>
      </c>
      <c r="D401" s="15">
        <v>7</v>
      </c>
      <c r="E401" s="25">
        <v>26852</v>
      </c>
      <c r="F401" s="26">
        <f ca="1">DATEDIF(Hospitalization!$E1945,TODAY(),"Y")</f>
        <v>36</v>
      </c>
      <c r="G401" s="15">
        <v>1</v>
      </c>
      <c r="H401" s="27">
        <v>26140.36</v>
      </c>
      <c r="I401" s="15" t="s">
        <v>2355</v>
      </c>
      <c r="J401" s="15" t="s">
        <v>2356</v>
      </c>
      <c r="K401" s="15" t="s">
        <v>2366</v>
      </c>
    </row>
    <row r="402" spans="1:11" x14ac:dyDescent="0.3">
      <c r="A402" s="14" t="s">
        <v>1369</v>
      </c>
      <c r="B402" s="12">
        <v>2002</v>
      </c>
      <c r="C402" s="12" t="s">
        <v>2365</v>
      </c>
      <c r="D402" s="12">
        <v>11</v>
      </c>
      <c r="E402" s="22">
        <v>37540</v>
      </c>
      <c r="F402" s="23">
        <f ca="1">DATEDIF(Hospitalization!$E1944,TODAY(),"Y")</f>
        <v>21</v>
      </c>
      <c r="G402" s="12">
        <v>0</v>
      </c>
      <c r="H402" s="24">
        <v>26125.67</v>
      </c>
      <c r="I402" s="12" t="s">
        <v>2355</v>
      </c>
      <c r="J402" s="12" t="s">
        <v>2359</v>
      </c>
      <c r="K402" s="12" t="s">
        <v>2357</v>
      </c>
    </row>
    <row r="403" spans="1:11" x14ac:dyDescent="0.3">
      <c r="A403" s="14" t="s">
        <v>146</v>
      </c>
      <c r="B403" s="15">
        <v>1966</v>
      </c>
      <c r="C403" s="15" t="s">
        <v>2354</v>
      </c>
      <c r="D403" s="15">
        <v>9</v>
      </c>
      <c r="E403" s="25">
        <v>24297</v>
      </c>
      <c r="F403" s="26">
        <f ca="1">DATEDIF(Hospitalization!$E1943,TODAY(),"Y")</f>
        <v>39</v>
      </c>
      <c r="G403" s="15">
        <v>1</v>
      </c>
      <c r="H403" s="27">
        <v>26109.33</v>
      </c>
      <c r="I403" s="15" t="s">
        <v>2355</v>
      </c>
      <c r="J403" s="15" t="s">
        <v>2356</v>
      </c>
      <c r="K403" s="15" t="s">
        <v>2362</v>
      </c>
    </row>
    <row r="404" spans="1:11" x14ac:dyDescent="0.3">
      <c r="A404" s="11" t="s">
        <v>1370</v>
      </c>
      <c r="B404" s="12">
        <v>2000</v>
      </c>
      <c r="C404" s="12" t="s">
        <v>2363</v>
      </c>
      <c r="D404" s="12">
        <v>26</v>
      </c>
      <c r="E404" s="22">
        <v>36886</v>
      </c>
      <c r="F404" s="23">
        <f ca="1">DATEDIF(Hospitalization!$E1942,TODAY(),"Y")</f>
        <v>32</v>
      </c>
      <c r="G404" s="12">
        <v>0</v>
      </c>
      <c r="H404" s="24">
        <v>26026.97</v>
      </c>
      <c r="I404" s="12" t="s">
        <v>2355</v>
      </c>
      <c r="J404" s="12" t="s">
        <v>2356</v>
      </c>
      <c r="K404" s="12" t="s">
        <v>2366</v>
      </c>
    </row>
    <row r="405" spans="1:11" x14ac:dyDescent="0.3">
      <c r="A405" s="14" t="s">
        <v>1371</v>
      </c>
      <c r="B405" s="15">
        <v>2001</v>
      </c>
      <c r="C405" s="15" t="s">
        <v>2360</v>
      </c>
      <c r="D405" s="15">
        <v>5</v>
      </c>
      <c r="E405" s="25">
        <v>37047</v>
      </c>
      <c r="F405" s="26">
        <f ca="1">DATEDIF(Hospitalization!$E1941,TODAY(),"Y")</f>
        <v>33</v>
      </c>
      <c r="G405" s="15">
        <v>2</v>
      </c>
      <c r="H405" s="27">
        <v>26018.95</v>
      </c>
      <c r="I405" s="15" t="s">
        <v>2355</v>
      </c>
      <c r="J405" s="15" t="s">
        <v>2355</v>
      </c>
      <c r="K405" s="15" t="s">
        <v>2362</v>
      </c>
    </row>
    <row r="406" spans="1:11" x14ac:dyDescent="0.3">
      <c r="A406" s="11" t="s">
        <v>1372</v>
      </c>
      <c r="B406" s="12">
        <v>1970</v>
      </c>
      <c r="C406" s="12" t="s">
        <v>2363</v>
      </c>
      <c r="D406" s="12">
        <v>3</v>
      </c>
      <c r="E406" s="22">
        <v>25905</v>
      </c>
      <c r="F406" s="23">
        <f ca="1">DATEDIF(Hospitalization!$E1940,TODAY(),"Y")</f>
        <v>40</v>
      </c>
      <c r="G406" s="12">
        <v>3</v>
      </c>
      <c r="H406" s="24">
        <v>25992.82</v>
      </c>
      <c r="I406" s="12" t="s">
        <v>2355</v>
      </c>
      <c r="J406" s="12" t="s">
        <v>2355</v>
      </c>
      <c r="K406" s="12" t="s">
        <v>2357</v>
      </c>
    </row>
    <row r="407" spans="1:11" x14ac:dyDescent="0.3">
      <c r="A407" s="14" t="s">
        <v>1373</v>
      </c>
      <c r="B407" s="15">
        <v>1963</v>
      </c>
      <c r="C407" s="15" t="s">
        <v>2364</v>
      </c>
      <c r="D407" s="15">
        <v>21</v>
      </c>
      <c r="E407" s="25">
        <v>23244</v>
      </c>
      <c r="F407" s="26">
        <f ca="1">DATEDIF(Hospitalization!$E1939,TODAY(),"Y")</f>
        <v>34</v>
      </c>
      <c r="G407" s="15">
        <v>0</v>
      </c>
      <c r="H407" s="27">
        <v>25678.78</v>
      </c>
      <c r="I407" s="15" t="s">
        <v>2355</v>
      </c>
      <c r="J407" s="15" t="s">
        <v>2356</v>
      </c>
      <c r="K407" s="15" t="s">
        <v>2362</v>
      </c>
    </row>
    <row r="408" spans="1:11" x14ac:dyDescent="0.3">
      <c r="A408" s="11" t="s">
        <v>1374</v>
      </c>
      <c r="B408" s="12">
        <v>1972</v>
      </c>
      <c r="C408" s="12" t="s">
        <v>2354</v>
      </c>
      <c r="D408" s="12">
        <v>17</v>
      </c>
      <c r="E408" s="22">
        <v>26497</v>
      </c>
      <c r="F408" s="23">
        <f ca="1">DATEDIF(Hospitalization!$E1938,TODAY(),"Y")</f>
        <v>35</v>
      </c>
      <c r="G408" s="12">
        <v>0</v>
      </c>
      <c r="H408" s="24">
        <v>25656.58</v>
      </c>
      <c r="I408" s="12" t="s">
        <v>2355</v>
      </c>
      <c r="J408" s="12" t="s">
        <v>2356</v>
      </c>
      <c r="K408" s="12" t="s">
        <v>2372</v>
      </c>
    </row>
    <row r="409" spans="1:11" x14ac:dyDescent="0.3">
      <c r="A409" s="14" t="s">
        <v>1375</v>
      </c>
      <c r="B409" s="15">
        <v>2001</v>
      </c>
      <c r="C409" s="15" t="s">
        <v>2364</v>
      </c>
      <c r="D409" s="15">
        <v>2</v>
      </c>
      <c r="E409" s="25">
        <v>37105</v>
      </c>
      <c r="F409" s="26">
        <f ca="1">DATEDIF(Hospitalization!$E1937,TODAY(),"Y")</f>
        <v>34</v>
      </c>
      <c r="G409" s="15">
        <v>0</v>
      </c>
      <c r="H409" s="27">
        <v>25648.98</v>
      </c>
      <c r="I409" s="15" t="s">
        <v>2355</v>
      </c>
      <c r="J409" s="15" t="s">
        <v>2359</v>
      </c>
      <c r="K409" s="15" t="s">
        <v>2366</v>
      </c>
    </row>
    <row r="410" spans="1:11" x14ac:dyDescent="0.3">
      <c r="A410" s="11" t="s">
        <v>1376</v>
      </c>
      <c r="B410" s="12">
        <v>1968</v>
      </c>
      <c r="C410" s="12" t="s">
        <v>2363</v>
      </c>
      <c r="D410" s="12">
        <v>11</v>
      </c>
      <c r="E410" s="22">
        <v>25183</v>
      </c>
      <c r="F410" s="23">
        <f ca="1">DATEDIF(Hospitalization!$E1936,TODAY(),"Y")</f>
        <v>31</v>
      </c>
      <c r="G410" s="12">
        <v>1</v>
      </c>
      <c r="H410" s="24">
        <v>25517.11</v>
      </c>
      <c r="I410" s="12" t="s">
        <v>2355</v>
      </c>
      <c r="J410" s="12" t="s">
        <v>2356</v>
      </c>
      <c r="K410" s="12" t="s">
        <v>2376</v>
      </c>
    </row>
    <row r="411" spans="1:11" x14ac:dyDescent="0.3">
      <c r="A411" s="14" t="s">
        <v>1377</v>
      </c>
      <c r="B411" s="15">
        <v>1968</v>
      </c>
      <c r="C411" s="15" t="s">
        <v>2364</v>
      </c>
      <c r="D411" s="15">
        <v>22</v>
      </c>
      <c r="E411" s="25">
        <v>25072</v>
      </c>
      <c r="F411" s="26">
        <f ca="1">DATEDIF(Hospitalization!$E1935,TODAY(),"Y")</f>
        <v>38</v>
      </c>
      <c r="G411" s="15">
        <v>3</v>
      </c>
      <c r="H411" s="27">
        <v>25382.3</v>
      </c>
      <c r="I411" s="15" t="s">
        <v>2355</v>
      </c>
      <c r="J411" s="15" t="s">
        <v>2355</v>
      </c>
      <c r="K411" s="15" t="s">
        <v>2366</v>
      </c>
    </row>
    <row r="412" spans="1:11" x14ac:dyDescent="0.3">
      <c r="A412" s="11" t="s">
        <v>1378</v>
      </c>
      <c r="B412" s="12">
        <v>1972</v>
      </c>
      <c r="C412" s="12" t="s">
        <v>2361</v>
      </c>
      <c r="D412" s="12">
        <v>26</v>
      </c>
      <c r="E412" s="22">
        <v>26568</v>
      </c>
      <c r="F412" s="23">
        <f ca="1">DATEDIF(Hospitalization!$E1934,TODAY(),"Y")</f>
        <v>44</v>
      </c>
      <c r="G412" s="12">
        <v>2</v>
      </c>
      <c r="H412" s="24">
        <v>25333.33</v>
      </c>
      <c r="I412" s="12" t="s">
        <v>2355</v>
      </c>
      <c r="J412" s="12" t="s">
        <v>2355</v>
      </c>
      <c r="K412" s="12" t="s">
        <v>2376</v>
      </c>
    </row>
    <row r="413" spans="1:11" x14ac:dyDescent="0.3">
      <c r="A413" s="14" t="s">
        <v>1379</v>
      </c>
      <c r="B413" s="15">
        <v>1975</v>
      </c>
      <c r="C413" s="15" t="s">
        <v>2363</v>
      </c>
      <c r="D413" s="15">
        <v>14</v>
      </c>
      <c r="E413" s="25">
        <v>27742</v>
      </c>
      <c r="F413" s="26">
        <f ca="1">DATEDIF(Hospitalization!$E1933,TODAY(),"Y")</f>
        <v>38</v>
      </c>
      <c r="G413" s="15">
        <v>3</v>
      </c>
      <c r="H413" s="27">
        <v>25309.49</v>
      </c>
      <c r="I413" s="15" t="s">
        <v>2355</v>
      </c>
      <c r="J413" s="15" t="s">
        <v>2359</v>
      </c>
      <c r="K413" s="15" t="s">
        <v>2366</v>
      </c>
    </row>
    <row r="414" spans="1:11" x14ac:dyDescent="0.3">
      <c r="A414" s="11" t="s">
        <v>147</v>
      </c>
      <c r="B414" s="12">
        <v>1998</v>
      </c>
      <c r="C414" s="12" t="s">
        <v>2358</v>
      </c>
      <c r="D414" s="12">
        <v>24</v>
      </c>
      <c r="E414" s="22">
        <v>36123</v>
      </c>
      <c r="F414" s="23">
        <f ca="1">DATEDIF(Hospitalization!$E1932,TODAY(),"Y")</f>
        <v>27</v>
      </c>
      <c r="G414" s="12">
        <v>0</v>
      </c>
      <c r="H414" s="24">
        <v>25127.22</v>
      </c>
      <c r="I414" s="12" t="s">
        <v>2355</v>
      </c>
      <c r="J414" s="12" t="s">
        <v>2356</v>
      </c>
      <c r="K414" s="12" t="s">
        <v>2366</v>
      </c>
    </row>
    <row r="415" spans="1:11" x14ac:dyDescent="0.3">
      <c r="A415" s="11" t="s">
        <v>1380</v>
      </c>
      <c r="B415" s="15">
        <v>1998</v>
      </c>
      <c r="C415" s="15" t="s">
        <v>2360</v>
      </c>
      <c r="D415" s="15">
        <v>14</v>
      </c>
      <c r="E415" s="25">
        <v>35960</v>
      </c>
      <c r="F415" s="26">
        <f ca="1">DATEDIF(Hospitalization!$E1931,TODAY(),"Y")</f>
        <v>45</v>
      </c>
      <c r="G415" s="15">
        <v>0</v>
      </c>
      <c r="H415" s="27">
        <v>25081.77</v>
      </c>
      <c r="I415" s="15" t="s">
        <v>2355</v>
      </c>
      <c r="J415" s="15" t="s">
        <v>2355</v>
      </c>
      <c r="K415" s="15" t="s">
        <v>2357</v>
      </c>
    </row>
    <row r="416" spans="1:11" x14ac:dyDescent="0.3">
      <c r="A416" s="14" t="s">
        <v>1381</v>
      </c>
      <c r="B416" s="12">
        <v>1995</v>
      </c>
      <c r="C416" s="12" t="s">
        <v>2363</v>
      </c>
      <c r="D416" s="12">
        <v>4</v>
      </c>
      <c r="E416" s="22">
        <v>35037</v>
      </c>
      <c r="F416" s="23">
        <f ca="1">DATEDIF(Hospitalization!$E1930,TODAY(),"Y")</f>
        <v>32</v>
      </c>
      <c r="G416" s="12">
        <v>0</v>
      </c>
      <c r="H416" s="24">
        <v>25075.97</v>
      </c>
      <c r="I416" s="12" t="s">
        <v>2355</v>
      </c>
      <c r="J416" s="12" t="s">
        <v>2355</v>
      </c>
      <c r="K416" s="12" t="s">
        <v>2366</v>
      </c>
    </row>
    <row r="417" spans="1:11" x14ac:dyDescent="0.3">
      <c r="A417" s="11" t="s">
        <v>1382</v>
      </c>
      <c r="B417" s="15">
        <v>1975</v>
      </c>
      <c r="C417" s="15" t="s">
        <v>2358</v>
      </c>
      <c r="D417" s="15">
        <v>14</v>
      </c>
      <c r="E417" s="25">
        <v>27712</v>
      </c>
      <c r="F417" s="26">
        <f ca="1">DATEDIF(Hospitalization!$E1929,TODAY(),"Y")</f>
        <v>35</v>
      </c>
      <c r="G417" s="15">
        <v>3</v>
      </c>
      <c r="H417" s="27">
        <v>24915.22</v>
      </c>
      <c r="I417" s="15" t="s">
        <v>2355</v>
      </c>
      <c r="J417" s="15" t="s">
        <v>2356</v>
      </c>
      <c r="K417" s="15" t="s">
        <v>2362</v>
      </c>
    </row>
    <row r="418" spans="1:11" x14ac:dyDescent="0.3">
      <c r="A418" s="14" t="s">
        <v>1383</v>
      </c>
      <c r="B418" s="12">
        <v>1987</v>
      </c>
      <c r="C418" s="12" t="s">
        <v>2360</v>
      </c>
      <c r="D418" s="12">
        <v>14</v>
      </c>
      <c r="E418" s="22">
        <v>31942</v>
      </c>
      <c r="F418" s="23">
        <f ca="1">DATEDIF(Hospitalization!$E1928,TODAY(),"Y")</f>
        <v>25</v>
      </c>
      <c r="G418" s="12">
        <v>2</v>
      </c>
      <c r="H418" s="24">
        <v>24915.05</v>
      </c>
      <c r="I418" s="12" t="s">
        <v>2355</v>
      </c>
      <c r="J418" s="12" t="s">
        <v>2359</v>
      </c>
      <c r="K418" s="12" t="s">
        <v>2372</v>
      </c>
    </row>
    <row r="419" spans="1:11" x14ac:dyDescent="0.3">
      <c r="A419" s="11" t="s">
        <v>1384</v>
      </c>
      <c r="B419" s="15">
        <v>1969</v>
      </c>
      <c r="C419" s="15" t="s">
        <v>2354</v>
      </c>
      <c r="D419" s="15">
        <v>23</v>
      </c>
      <c r="E419" s="25">
        <v>25407</v>
      </c>
      <c r="F419" s="26">
        <f ca="1">DATEDIF(Hospitalization!$E1927,TODAY(),"Y")</f>
        <v>24</v>
      </c>
      <c r="G419" s="15">
        <v>3</v>
      </c>
      <c r="H419" s="27">
        <v>24873.38</v>
      </c>
      <c r="I419" s="15" t="s">
        <v>2355</v>
      </c>
      <c r="J419" s="15" t="s">
        <v>2359</v>
      </c>
      <c r="K419" s="15" t="s">
        <v>2372</v>
      </c>
    </row>
    <row r="420" spans="1:11" x14ac:dyDescent="0.3">
      <c r="A420" s="14" t="s">
        <v>1385</v>
      </c>
      <c r="B420" s="12">
        <v>1970</v>
      </c>
      <c r="C420" s="12" t="s">
        <v>2358</v>
      </c>
      <c r="D420" s="12">
        <v>26</v>
      </c>
      <c r="E420" s="22">
        <v>25898</v>
      </c>
      <c r="F420" s="23">
        <f ca="1">DATEDIF(Hospitalization!$E1926,TODAY(),"Y")</f>
        <v>36</v>
      </c>
      <c r="G420" s="12">
        <v>3</v>
      </c>
      <c r="H420" s="24">
        <v>24869.84</v>
      </c>
      <c r="I420" s="12" t="s">
        <v>2355</v>
      </c>
      <c r="J420" s="12" t="s">
        <v>2355</v>
      </c>
      <c r="K420" s="12" t="s">
        <v>2369</v>
      </c>
    </row>
    <row r="421" spans="1:11" x14ac:dyDescent="0.3">
      <c r="A421" s="11" t="s">
        <v>1386</v>
      </c>
      <c r="B421" s="15">
        <v>1995</v>
      </c>
      <c r="C421" s="15" t="s">
        <v>2360</v>
      </c>
      <c r="D421" s="15">
        <v>10</v>
      </c>
      <c r="E421" s="25">
        <v>34860</v>
      </c>
      <c r="F421" s="26">
        <f ca="1">DATEDIF(Hospitalization!$E1925,TODAY(),"Y")</f>
        <v>35</v>
      </c>
      <c r="G421" s="15">
        <v>0</v>
      </c>
      <c r="H421" s="27">
        <v>24863.25</v>
      </c>
      <c r="I421" s="15" t="s">
        <v>2355</v>
      </c>
      <c r="J421" s="15" t="s">
        <v>2356</v>
      </c>
      <c r="K421" s="15" t="s">
        <v>2366</v>
      </c>
    </row>
    <row r="422" spans="1:11" x14ac:dyDescent="0.3">
      <c r="A422" s="14" t="s">
        <v>1387</v>
      </c>
      <c r="B422" s="12">
        <v>1994</v>
      </c>
      <c r="C422" s="12" t="s">
        <v>2361</v>
      </c>
      <c r="D422" s="12">
        <v>9</v>
      </c>
      <c r="E422" s="22">
        <v>34586</v>
      </c>
      <c r="F422" s="23">
        <f ca="1">DATEDIF(Hospitalization!$E1924,TODAY(),"Y")</f>
        <v>29</v>
      </c>
      <c r="G422" s="12">
        <v>0</v>
      </c>
      <c r="H422" s="24">
        <v>24817.25</v>
      </c>
      <c r="I422" s="12" t="s">
        <v>2355</v>
      </c>
      <c r="J422" s="12" t="s">
        <v>2355</v>
      </c>
      <c r="K422" s="12" t="s">
        <v>2366</v>
      </c>
    </row>
    <row r="423" spans="1:11" x14ac:dyDescent="0.3">
      <c r="A423" s="11" t="s">
        <v>1388</v>
      </c>
      <c r="B423" s="15">
        <v>1992</v>
      </c>
      <c r="C423" s="15" t="s">
        <v>2365</v>
      </c>
      <c r="D423" s="15">
        <v>11</v>
      </c>
      <c r="E423" s="25">
        <v>33888</v>
      </c>
      <c r="F423" s="26">
        <f ca="1">DATEDIF(Hospitalization!$E1923,TODAY(),"Y")</f>
        <v>22</v>
      </c>
      <c r="G423" s="15">
        <v>0</v>
      </c>
      <c r="H423" s="27">
        <v>24795.040000000001</v>
      </c>
      <c r="I423" s="15" t="s">
        <v>2355</v>
      </c>
      <c r="J423" s="15" t="s">
        <v>2356</v>
      </c>
      <c r="K423" s="15" t="s">
        <v>2366</v>
      </c>
    </row>
    <row r="424" spans="1:11" x14ac:dyDescent="0.3">
      <c r="A424" s="14" t="s">
        <v>1389</v>
      </c>
      <c r="B424" s="12">
        <v>1996</v>
      </c>
      <c r="C424" s="12" t="s">
        <v>2364</v>
      </c>
      <c r="D424" s="12">
        <v>28</v>
      </c>
      <c r="E424" s="22">
        <v>35305</v>
      </c>
      <c r="F424" s="23">
        <f ca="1">DATEDIF(Hospitalization!$E1922,TODAY(),"Y")</f>
        <v>33</v>
      </c>
      <c r="G424" s="12">
        <v>4</v>
      </c>
      <c r="H424" s="24">
        <v>24671.66</v>
      </c>
      <c r="I424" s="12" t="s">
        <v>2355</v>
      </c>
      <c r="J424" s="12" t="s">
        <v>2359</v>
      </c>
      <c r="K424" s="12" t="s">
        <v>2372</v>
      </c>
    </row>
    <row r="425" spans="1:11" x14ac:dyDescent="0.3">
      <c r="A425" s="14" t="s">
        <v>148</v>
      </c>
      <c r="B425" s="15">
        <v>1970</v>
      </c>
      <c r="C425" s="15" t="s">
        <v>2360</v>
      </c>
      <c r="D425" s="15">
        <v>12</v>
      </c>
      <c r="E425" s="25">
        <v>25731</v>
      </c>
      <c r="F425" s="26">
        <f ca="1">DATEDIF(Hospitalization!$E1921,TODAY(),"Y")</f>
        <v>45</v>
      </c>
      <c r="G425" s="15">
        <v>2</v>
      </c>
      <c r="H425" s="27">
        <v>24667.42</v>
      </c>
      <c r="I425" s="15" t="s">
        <v>2355</v>
      </c>
      <c r="J425" s="15" t="s">
        <v>2356</v>
      </c>
      <c r="K425" s="15" t="s">
        <v>2357</v>
      </c>
    </row>
    <row r="426" spans="1:11" x14ac:dyDescent="0.3">
      <c r="A426" s="11" t="s">
        <v>1390</v>
      </c>
      <c r="B426" s="12">
        <v>1976</v>
      </c>
      <c r="C426" s="12" t="s">
        <v>2365</v>
      </c>
      <c r="D426" s="12">
        <v>12</v>
      </c>
      <c r="E426" s="22">
        <v>28045</v>
      </c>
      <c r="F426" s="23">
        <f ca="1">DATEDIF(Hospitalization!$E1920,TODAY(),"Y")</f>
        <v>28</v>
      </c>
      <c r="G426" s="12">
        <v>0</v>
      </c>
      <c r="H426" s="24">
        <v>24603.05</v>
      </c>
      <c r="I426" s="12" t="s">
        <v>2355</v>
      </c>
      <c r="J426" s="12" t="s">
        <v>2355</v>
      </c>
      <c r="K426" s="12" t="s">
        <v>2366</v>
      </c>
    </row>
    <row r="427" spans="1:11" x14ac:dyDescent="0.3">
      <c r="A427" s="14" t="s">
        <v>1391</v>
      </c>
      <c r="B427" s="15">
        <v>1975</v>
      </c>
      <c r="C427" s="15" t="s">
        <v>2360</v>
      </c>
      <c r="D427" s="15">
        <v>13</v>
      </c>
      <c r="E427" s="25">
        <v>27558</v>
      </c>
      <c r="F427" s="26">
        <f ca="1">DATEDIF(Hospitalization!$E1919,TODAY(),"Y")</f>
        <v>41</v>
      </c>
      <c r="G427" s="15">
        <v>2</v>
      </c>
      <c r="H427" s="27">
        <v>24535.7</v>
      </c>
      <c r="I427" s="15" t="s">
        <v>2355</v>
      </c>
      <c r="J427" s="15" t="s">
        <v>2355</v>
      </c>
      <c r="K427" s="15" t="s">
        <v>2362</v>
      </c>
    </row>
    <row r="428" spans="1:11" x14ac:dyDescent="0.3">
      <c r="A428" s="11" t="s">
        <v>1392</v>
      </c>
      <c r="B428" s="12">
        <v>1972</v>
      </c>
      <c r="C428" s="12" t="s">
        <v>2361</v>
      </c>
      <c r="D428" s="12">
        <v>14</v>
      </c>
      <c r="E428" s="22">
        <v>26556</v>
      </c>
      <c r="F428" s="23">
        <f ca="1">DATEDIF(Hospitalization!$E1918,TODAY(),"Y")</f>
        <v>26</v>
      </c>
      <c r="G428" s="12">
        <v>1</v>
      </c>
      <c r="H428" s="24">
        <v>24520.26</v>
      </c>
      <c r="I428" s="12" t="s">
        <v>2355</v>
      </c>
      <c r="J428" s="12" t="s">
        <v>2356</v>
      </c>
      <c r="K428" s="12" t="s">
        <v>2366</v>
      </c>
    </row>
    <row r="429" spans="1:11" x14ac:dyDescent="0.3">
      <c r="A429" s="14" t="s">
        <v>1393</v>
      </c>
      <c r="B429" s="15">
        <v>1961</v>
      </c>
      <c r="C429" s="15" t="s">
        <v>2365</v>
      </c>
      <c r="D429" s="15">
        <v>21</v>
      </c>
      <c r="E429" s="25">
        <v>22575</v>
      </c>
      <c r="F429" s="26">
        <f ca="1">DATEDIF(Hospitalization!$E1917,TODAY(),"Y")</f>
        <v>24</v>
      </c>
      <c r="G429" s="15">
        <v>0</v>
      </c>
      <c r="H429" s="27">
        <v>24513.09</v>
      </c>
      <c r="I429" s="15" t="s">
        <v>2355</v>
      </c>
      <c r="J429" s="15" t="s">
        <v>2355</v>
      </c>
      <c r="K429" s="15" t="s">
        <v>2357</v>
      </c>
    </row>
    <row r="430" spans="1:11" x14ac:dyDescent="0.3">
      <c r="A430" s="11" t="s">
        <v>1394</v>
      </c>
      <c r="B430" s="12">
        <v>1968</v>
      </c>
      <c r="C430" s="12" t="s">
        <v>2354</v>
      </c>
      <c r="D430" s="12">
        <v>6</v>
      </c>
      <c r="E430" s="22">
        <v>25025</v>
      </c>
      <c r="F430" s="23">
        <f ca="1">DATEDIF(Hospitalization!$E1916,TODAY(),"Y")</f>
        <v>37</v>
      </c>
      <c r="G430" s="12">
        <v>0</v>
      </c>
      <c r="H430" s="24">
        <v>24476.48</v>
      </c>
      <c r="I430" s="12" t="s">
        <v>2355</v>
      </c>
      <c r="J430" s="12" t="s">
        <v>2355</v>
      </c>
      <c r="K430" s="12" t="s">
        <v>2362</v>
      </c>
    </row>
    <row r="431" spans="1:11" x14ac:dyDescent="0.3">
      <c r="A431" s="14" t="s">
        <v>1395</v>
      </c>
      <c r="B431" s="15">
        <v>1970</v>
      </c>
      <c r="C431" s="15" t="s">
        <v>2358</v>
      </c>
      <c r="D431" s="15">
        <v>30</v>
      </c>
      <c r="E431" s="25">
        <v>25902</v>
      </c>
      <c r="F431" s="26">
        <f ca="1">DATEDIF(Hospitalization!$E1915,TODAY(),"Y")</f>
        <v>33</v>
      </c>
      <c r="G431" s="15">
        <v>0</v>
      </c>
      <c r="H431" s="27">
        <v>24393.62</v>
      </c>
      <c r="I431" s="15" t="s">
        <v>2355</v>
      </c>
      <c r="J431" s="15" t="s">
        <v>2356</v>
      </c>
      <c r="K431" s="15" t="s">
        <v>2362</v>
      </c>
    </row>
    <row r="432" spans="1:11" x14ac:dyDescent="0.3">
      <c r="A432" s="11" t="s">
        <v>1396</v>
      </c>
      <c r="B432" s="12">
        <v>1999</v>
      </c>
      <c r="C432" s="12" t="s">
        <v>2365</v>
      </c>
      <c r="D432" s="12">
        <v>7</v>
      </c>
      <c r="E432" s="22">
        <v>36440</v>
      </c>
      <c r="F432" s="23">
        <f ca="1">DATEDIF(Hospitalization!$E1914,TODAY(),"Y")</f>
        <v>32</v>
      </c>
      <c r="G432" s="12">
        <v>0</v>
      </c>
      <c r="H432" s="24">
        <v>24387.74</v>
      </c>
      <c r="I432" s="12" t="s">
        <v>2355</v>
      </c>
      <c r="J432" s="12" t="s">
        <v>2359</v>
      </c>
      <c r="K432" s="12" t="s">
        <v>2366</v>
      </c>
    </row>
    <row r="433" spans="1:11" x14ac:dyDescent="0.3">
      <c r="A433" s="14" t="s">
        <v>1397</v>
      </c>
      <c r="B433" s="15">
        <v>2004</v>
      </c>
      <c r="C433" s="15" t="s">
        <v>2364</v>
      </c>
      <c r="D433" s="15">
        <v>3</v>
      </c>
      <c r="E433" s="25">
        <v>38202</v>
      </c>
      <c r="F433" s="26">
        <f ca="1">DATEDIF(Hospitalization!$E1913,TODAY(),"Y")</f>
        <v>27</v>
      </c>
      <c r="G433" s="15">
        <v>0</v>
      </c>
      <c r="H433" s="27">
        <v>24294.02</v>
      </c>
      <c r="I433" s="15" t="s">
        <v>2355</v>
      </c>
      <c r="J433" s="15" t="s">
        <v>2359</v>
      </c>
      <c r="K433" s="15" t="s">
        <v>2366</v>
      </c>
    </row>
    <row r="434" spans="1:11" x14ac:dyDescent="0.3">
      <c r="A434" s="11" t="s">
        <v>1398</v>
      </c>
      <c r="B434" s="12">
        <v>1964</v>
      </c>
      <c r="C434" s="12" t="s">
        <v>2363</v>
      </c>
      <c r="D434" s="12">
        <v>16</v>
      </c>
      <c r="E434" s="22">
        <v>23727</v>
      </c>
      <c r="F434" s="23">
        <f ca="1">DATEDIF(Hospitalization!$E1912,TODAY(),"Y")</f>
        <v>31</v>
      </c>
      <c r="G434" s="12">
        <v>0</v>
      </c>
      <c r="H434" s="24">
        <v>24227.34</v>
      </c>
      <c r="I434" s="12" t="s">
        <v>2355</v>
      </c>
      <c r="J434" s="12" t="s">
        <v>2359</v>
      </c>
      <c r="K434" s="12" t="s">
        <v>2357</v>
      </c>
    </row>
    <row r="435" spans="1:11" x14ac:dyDescent="0.3">
      <c r="A435" s="14" t="s">
        <v>1399</v>
      </c>
      <c r="B435" s="15">
        <v>1974</v>
      </c>
      <c r="C435" s="15" t="s">
        <v>2361</v>
      </c>
      <c r="D435" s="15">
        <v>10</v>
      </c>
      <c r="E435" s="25">
        <v>27282</v>
      </c>
      <c r="F435" s="26">
        <f ca="1">DATEDIF(Hospitalization!$E1911,TODAY(),"Y")</f>
        <v>36</v>
      </c>
      <c r="G435" s="15">
        <v>3</v>
      </c>
      <c r="H435" s="27">
        <v>24180.93</v>
      </c>
      <c r="I435" s="15" t="s">
        <v>2355</v>
      </c>
      <c r="J435" s="15" t="s">
        <v>2359</v>
      </c>
      <c r="K435" s="15" t="s">
        <v>2357</v>
      </c>
    </row>
    <row r="436" spans="1:11" x14ac:dyDescent="0.3">
      <c r="A436" s="11" t="s">
        <v>149</v>
      </c>
      <c r="B436" s="12">
        <v>1973</v>
      </c>
      <c r="C436" s="12" t="s">
        <v>2360</v>
      </c>
      <c r="D436" s="12">
        <v>13</v>
      </c>
      <c r="E436" s="22">
        <v>26828</v>
      </c>
      <c r="F436" s="23">
        <f ca="1">DATEDIF(Hospitalization!$E1910,TODAY(),"Y")</f>
        <v>30</v>
      </c>
      <c r="G436" s="12">
        <v>3</v>
      </c>
      <c r="H436" s="24">
        <v>24106.91</v>
      </c>
      <c r="I436" s="12" t="s">
        <v>2355</v>
      </c>
      <c r="J436" s="12" t="s">
        <v>2355</v>
      </c>
      <c r="K436" s="12" t="s">
        <v>2372</v>
      </c>
    </row>
    <row r="437" spans="1:11" x14ac:dyDescent="0.3">
      <c r="A437" s="11" t="s">
        <v>1400</v>
      </c>
      <c r="B437" s="15">
        <v>2003</v>
      </c>
      <c r="C437" s="15" t="s">
        <v>2363</v>
      </c>
      <c r="D437" s="15">
        <v>30</v>
      </c>
      <c r="E437" s="25">
        <v>37985</v>
      </c>
      <c r="F437" s="26">
        <f ca="1">DATEDIF(Hospitalization!$E1909,TODAY(),"Y")</f>
        <v>30</v>
      </c>
      <c r="G437" s="15">
        <v>2</v>
      </c>
      <c r="H437" s="27">
        <v>24059.68</v>
      </c>
      <c r="I437" s="15" t="s">
        <v>2355</v>
      </c>
      <c r="J437" s="15" t="s">
        <v>2355</v>
      </c>
      <c r="K437" s="15" t="s">
        <v>2362</v>
      </c>
    </row>
    <row r="438" spans="1:11" x14ac:dyDescent="0.3">
      <c r="A438" s="14" t="s">
        <v>1401</v>
      </c>
      <c r="B438" s="12">
        <v>1971</v>
      </c>
      <c r="C438" s="12" t="s">
        <v>2354</v>
      </c>
      <c r="D438" s="12">
        <v>10</v>
      </c>
      <c r="E438" s="22">
        <v>26124</v>
      </c>
      <c r="F438" s="23">
        <f ca="1">DATEDIF(Hospitalization!$E1908,TODAY(),"Y")</f>
        <v>35</v>
      </c>
      <c r="G438" s="12">
        <v>2</v>
      </c>
      <c r="H438" s="24">
        <v>23967.38</v>
      </c>
      <c r="I438" s="12" t="s">
        <v>2355</v>
      </c>
      <c r="J438" s="12" t="s">
        <v>2355</v>
      </c>
      <c r="K438" s="12" t="s">
        <v>2362</v>
      </c>
    </row>
    <row r="439" spans="1:11" x14ac:dyDescent="0.3">
      <c r="A439" s="11" t="s">
        <v>1402</v>
      </c>
      <c r="B439" s="15">
        <v>1970</v>
      </c>
      <c r="C439" s="15" t="s">
        <v>2364</v>
      </c>
      <c r="D439" s="15">
        <v>8</v>
      </c>
      <c r="E439" s="25">
        <v>25788</v>
      </c>
      <c r="F439" s="26">
        <f ca="1">DATEDIF(Hospitalization!$E1907,TODAY(),"Y")</f>
        <v>35</v>
      </c>
      <c r="G439" s="15">
        <v>1</v>
      </c>
      <c r="H439" s="27">
        <v>23887.66</v>
      </c>
      <c r="I439" s="15" t="s">
        <v>2355</v>
      </c>
      <c r="J439" s="15" t="s">
        <v>2356</v>
      </c>
      <c r="K439" s="15" t="s">
        <v>2362</v>
      </c>
    </row>
    <row r="440" spans="1:11" x14ac:dyDescent="0.3">
      <c r="A440" s="14" t="s">
        <v>1403</v>
      </c>
      <c r="B440" s="12">
        <v>1973</v>
      </c>
      <c r="C440" s="12" t="s">
        <v>2360</v>
      </c>
      <c r="D440" s="12">
        <v>27</v>
      </c>
      <c r="E440" s="22">
        <v>26842</v>
      </c>
      <c r="F440" s="23">
        <f ca="1">DATEDIF(Hospitalization!$E1906,TODAY(),"Y")</f>
        <v>37</v>
      </c>
      <c r="G440" s="12">
        <v>2</v>
      </c>
      <c r="H440" s="24">
        <v>23807.24</v>
      </c>
      <c r="I440" s="12" t="s">
        <v>2355</v>
      </c>
      <c r="J440" s="12" t="s">
        <v>2356</v>
      </c>
      <c r="K440" s="12" t="s">
        <v>2362</v>
      </c>
    </row>
    <row r="441" spans="1:11" x14ac:dyDescent="0.3">
      <c r="A441" s="11" t="s">
        <v>1404</v>
      </c>
      <c r="B441" s="15">
        <v>1974</v>
      </c>
      <c r="C441" s="15" t="s">
        <v>2360</v>
      </c>
      <c r="D441" s="15">
        <v>2</v>
      </c>
      <c r="E441" s="25">
        <v>27182</v>
      </c>
      <c r="F441" s="26">
        <f ca="1">DATEDIF(Hospitalization!$E1905,TODAY(),"Y")</f>
        <v>26</v>
      </c>
      <c r="G441" s="15">
        <v>1</v>
      </c>
      <c r="H441" s="27">
        <v>23568.27</v>
      </c>
      <c r="I441" s="15" t="s">
        <v>2355</v>
      </c>
      <c r="J441" s="15" t="s">
        <v>2355</v>
      </c>
      <c r="K441" s="15" t="s">
        <v>2366</v>
      </c>
    </row>
    <row r="442" spans="1:11" x14ac:dyDescent="0.3">
      <c r="A442" s="14" t="s">
        <v>1405</v>
      </c>
      <c r="B442" s="12">
        <v>1983</v>
      </c>
      <c r="C442" s="12" t="s">
        <v>2364</v>
      </c>
      <c r="D442" s="12">
        <v>26</v>
      </c>
      <c r="E442" s="22">
        <v>30554</v>
      </c>
      <c r="F442" s="23">
        <f ca="1">DATEDIF(Hospitalization!$E1904,TODAY(),"Y")</f>
        <v>34</v>
      </c>
      <c r="G442" s="12">
        <v>2</v>
      </c>
      <c r="H442" s="24">
        <v>23563.02</v>
      </c>
      <c r="I442" s="12" t="s">
        <v>2355</v>
      </c>
      <c r="J442" s="12" t="s">
        <v>2355</v>
      </c>
      <c r="K442" s="12" t="s">
        <v>2357</v>
      </c>
    </row>
    <row r="443" spans="1:11" x14ac:dyDescent="0.3">
      <c r="A443" s="11" t="s">
        <v>1406</v>
      </c>
      <c r="B443" s="15">
        <v>1975</v>
      </c>
      <c r="C443" s="15" t="s">
        <v>2358</v>
      </c>
      <c r="D443" s="15">
        <v>13</v>
      </c>
      <c r="E443" s="25">
        <v>27711</v>
      </c>
      <c r="F443" s="26">
        <f ca="1">DATEDIF(Hospitalization!$E1903,TODAY(),"Y")</f>
        <v>42</v>
      </c>
      <c r="G443" s="15">
        <v>1</v>
      </c>
      <c r="H443" s="27">
        <v>23401.31</v>
      </c>
      <c r="I443" s="15" t="s">
        <v>2355</v>
      </c>
      <c r="J443" s="15" t="s">
        <v>2356</v>
      </c>
      <c r="K443" s="15" t="s">
        <v>2372</v>
      </c>
    </row>
    <row r="444" spans="1:11" x14ac:dyDescent="0.3">
      <c r="A444" s="14" t="s">
        <v>1407</v>
      </c>
      <c r="B444" s="12">
        <v>1973</v>
      </c>
      <c r="C444" s="12" t="s">
        <v>2365</v>
      </c>
      <c r="D444" s="12">
        <v>22</v>
      </c>
      <c r="E444" s="22">
        <v>26959</v>
      </c>
      <c r="F444" s="23">
        <f ca="1">DATEDIF(Hospitalization!$E1902,TODAY(),"Y")</f>
        <v>42</v>
      </c>
      <c r="G444" s="12">
        <v>2</v>
      </c>
      <c r="H444" s="24">
        <v>23306.55</v>
      </c>
      <c r="I444" s="12" t="s">
        <v>2355</v>
      </c>
      <c r="J444" s="12" t="s">
        <v>2355</v>
      </c>
      <c r="K444" s="12" t="s">
        <v>2366</v>
      </c>
    </row>
    <row r="445" spans="1:11" x14ac:dyDescent="0.3">
      <c r="A445" s="11" t="s">
        <v>1408</v>
      </c>
      <c r="B445" s="15">
        <v>1994</v>
      </c>
      <c r="C445" s="15" t="s">
        <v>2365</v>
      </c>
      <c r="D445" s="15">
        <v>3</v>
      </c>
      <c r="E445" s="25">
        <v>34610</v>
      </c>
      <c r="F445" s="26">
        <f ca="1">DATEDIF(Hospitalization!$E1901,TODAY(),"Y")</f>
        <v>32</v>
      </c>
      <c r="G445" s="15">
        <v>1</v>
      </c>
      <c r="H445" s="27">
        <v>23288.93</v>
      </c>
      <c r="I445" s="15" t="s">
        <v>2355</v>
      </c>
      <c r="J445" s="15" t="s">
        <v>2356</v>
      </c>
      <c r="K445" s="15" t="s">
        <v>2372</v>
      </c>
    </row>
    <row r="446" spans="1:11" x14ac:dyDescent="0.3">
      <c r="A446" s="14" t="s">
        <v>1409</v>
      </c>
      <c r="B446" s="12">
        <v>1969</v>
      </c>
      <c r="C446" s="12" t="s">
        <v>2358</v>
      </c>
      <c r="D446" s="12">
        <v>14</v>
      </c>
      <c r="E446" s="22">
        <v>25521</v>
      </c>
      <c r="F446" s="23">
        <f ca="1">DATEDIF(Hospitalization!$E1900,TODAY(),"Y")</f>
        <v>37</v>
      </c>
      <c r="G446" s="12">
        <v>1</v>
      </c>
      <c r="H446" s="24">
        <v>23244.79</v>
      </c>
      <c r="I446" s="12" t="s">
        <v>2355</v>
      </c>
      <c r="J446" s="12" t="s">
        <v>2356</v>
      </c>
      <c r="K446" s="12" t="s">
        <v>2357</v>
      </c>
    </row>
    <row r="447" spans="1:11" x14ac:dyDescent="0.3">
      <c r="A447" s="14" t="s">
        <v>24</v>
      </c>
      <c r="B447" s="15">
        <v>1997</v>
      </c>
      <c r="C447" s="15" t="s">
        <v>2364</v>
      </c>
      <c r="D447" s="15">
        <v>7</v>
      </c>
      <c r="E447" s="25">
        <v>35649</v>
      </c>
      <c r="F447" s="26">
        <f ca="1">DATEDIF(Hospitalization!$E1899,TODAY(),"Y")</f>
        <v>33</v>
      </c>
      <c r="G447" s="15">
        <v>2</v>
      </c>
      <c r="H447" s="27">
        <v>23241.47</v>
      </c>
      <c r="I447" s="15" t="s">
        <v>2355</v>
      </c>
      <c r="J447" s="15" t="s">
        <v>2356</v>
      </c>
      <c r="K447" s="15" t="s">
        <v>2370</v>
      </c>
    </row>
    <row r="448" spans="1:11" x14ac:dyDescent="0.3">
      <c r="A448" s="14" t="s">
        <v>150</v>
      </c>
      <c r="B448" s="12">
        <v>2003</v>
      </c>
      <c r="C448" s="12" t="s">
        <v>2363</v>
      </c>
      <c r="D448" s="12">
        <v>14</v>
      </c>
      <c r="E448" s="22">
        <v>37969</v>
      </c>
      <c r="F448" s="23">
        <f ca="1">DATEDIF(Hospitalization!$E1898,TODAY(),"Y")</f>
        <v>31</v>
      </c>
      <c r="G448" s="12">
        <v>0</v>
      </c>
      <c r="H448" s="24">
        <v>23082.959999999999</v>
      </c>
      <c r="I448" s="12" t="s">
        <v>2355</v>
      </c>
      <c r="J448" s="12" t="s">
        <v>2355</v>
      </c>
      <c r="K448" s="12" t="s">
        <v>2366</v>
      </c>
    </row>
    <row r="449" spans="1:11" x14ac:dyDescent="0.3">
      <c r="A449" s="11" t="s">
        <v>1410</v>
      </c>
      <c r="B449" s="15">
        <v>1975</v>
      </c>
      <c r="C449" s="15" t="s">
        <v>2361</v>
      </c>
      <c r="D449" s="15">
        <v>9</v>
      </c>
      <c r="E449" s="25">
        <v>27646</v>
      </c>
      <c r="F449" s="26">
        <f ca="1">DATEDIF(Hospitalization!$E1897,TODAY(),"Y")</f>
        <v>43</v>
      </c>
      <c r="G449" s="15">
        <v>0</v>
      </c>
      <c r="H449" s="27">
        <v>23065.42</v>
      </c>
      <c r="I449" s="15" t="s">
        <v>2355</v>
      </c>
      <c r="J449" s="15" t="s">
        <v>2355</v>
      </c>
      <c r="K449" s="15" t="s">
        <v>2357</v>
      </c>
    </row>
    <row r="450" spans="1:11" x14ac:dyDescent="0.3">
      <c r="A450" s="14" t="s">
        <v>1411</v>
      </c>
      <c r="B450" s="12">
        <v>1970</v>
      </c>
      <c r="C450" s="12" t="s">
        <v>2358</v>
      </c>
      <c r="D450" s="12">
        <v>9</v>
      </c>
      <c r="E450" s="22">
        <v>25881</v>
      </c>
      <c r="F450" s="23">
        <f ca="1">DATEDIF(Hospitalization!$E1896,TODAY(),"Y")</f>
        <v>23</v>
      </c>
      <c r="G450" s="12">
        <v>0</v>
      </c>
      <c r="H450" s="24">
        <v>23045.57</v>
      </c>
      <c r="I450" s="12" t="s">
        <v>2355</v>
      </c>
      <c r="J450" s="12" t="s">
        <v>2355</v>
      </c>
      <c r="K450" s="12" t="s">
        <v>2372</v>
      </c>
    </row>
    <row r="451" spans="1:11" x14ac:dyDescent="0.3">
      <c r="A451" s="11" t="s">
        <v>1412</v>
      </c>
      <c r="B451" s="15">
        <v>2003</v>
      </c>
      <c r="C451" s="15" t="s">
        <v>2354</v>
      </c>
      <c r="D451" s="15">
        <v>25</v>
      </c>
      <c r="E451" s="25">
        <v>37827</v>
      </c>
      <c r="F451" s="26">
        <f ca="1">DATEDIF(Hospitalization!$E1895,TODAY(),"Y")</f>
        <v>35</v>
      </c>
      <c r="G451" s="15">
        <v>2</v>
      </c>
      <c r="H451" s="27">
        <v>22493.66</v>
      </c>
      <c r="I451" s="15" t="s">
        <v>2355</v>
      </c>
      <c r="J451" s="15" t="s">
        <v>2359</v>
      </c>
      <c r="K451" s="15" t="s">
        <v>2362</v>
      </c>
    </row>
    <row r="452" spans="1:11" x14ac:dyDescent="0.3">
      <c r="A452" s="14" t="s">
        <v>1413</v>
      </c>
      <c r="B452" s="12">
        <v>1979</v>
      </c>
      <c r="C452" s="12" t="s">
        <v>2358</v>
      </c>
      <c r="D452" s="12">
        <v>14</v>
      </c>
      <c r="E452" s="22">
        <v>29173</v>
      </c>
      <c r="F452" s="23">
        <f ca="1">DATEDIF(Hospitalization!$E1894,TODAY(),"Y")</f>
        <v>35</v>
      </c>
      <c r="G452" s="12">
        <v>2</v>
      </c>
      <c r="H452" s="24">
        <v>22478.6</v>
      </c>
      <c r="I452" s="12" t="s">
        <v>2356</v>
      </c>
      <c r="J452" s="12" t="s">
        <v>2355</v>
      </c>
      <c r="K452" s="12" t="s">
        <v>2366</v>
      </c>
    </row>
    <row r="453" spans="1:11" x14ac:dyDescent="0.3">
      <c r="A453" s="11" t="s">
        <v>1414</v>
      </c>
      <c r="B453" s="15">
        <v>1983</v>
      </c>
      <c r="C453" s="15" t="s">
        <v>2363</v>
      </c>
      <c r="D453" s="15">
        <v>21</v>
      </c>
      <c r="E453" s="25">
        <v>30671</v>
      </c>
      <c r="F453" s="26">
        <f ca="1">DATEDIF(Hospitalization!$E1893,TODAY(),"Y")</f>
        <v>32</v>
      </c>
      <c r="G453" s="15">
        <v>1</v>
      </c>
      <c r="H453" s="27">
        <v>22462.04</v>
      </c>
      <c r="I453" s="15" t="s">
        <v>2356</v>
      </c>
      <c r="J453" s="15" t="s">
        <v>2359</v>
      </c>
      <c r="K453" s="15" t="s">
        <v>2368</v>
      </c>
    </row>
    <row r="454" spans="1:11" x14ac:dyDescent="0.3">
      <c r="A454" s="14" t="s">
        <v>1415</v>
      </c>
      <c r="B454" s="12">
        <v>1966</v>
      </c>
      <c r="C454" s="12" t="s">
        <v>2364</v>
      </c>
      <c r="D454" s="12">
        <v>18</v>
      </c>
      <c r="E454" s="22">
        <v>24337</v>
      </c>
      <c r="F454" s="23">
        <f ca="1">DATEDIF(Hospitalization!$E1892,TODAY(),"Y")</f>
        <v>35</v>
      </c>
      <c r="G454" s="12">
        <v>0</v>
      </c>
      <c r="H454" s="24">
        <v>22412.65</v>
      </c>
      <c r="I454" s="12" t="s">
        <v>2356</v>
      </c>
      <c r="J454" s="12" t="s">
        <v>2356</v>
      </c>
      <c r="K454" s="12" t="s">
        <v>2374</v>
      </c>
    </row>
    <row r="455" spans="1:11" x14ac:dyDescent="0.3">
      <c r="A455" s="11" t="s">
        <v>1416</v>
      </c>
      <c r="B455" s="15">
        <v>1999</v>
      </c>
      <c r="C455" s="15" t="s">
        <v>2364</v>
      </c>
      <c r="D455" s="15">
        <v>26</v>
      </c>
      <c r="E455" s="25">
        <v>36398</v>
      </c>
      <c r="F455" s="26">
        <f ca="1">DATEDIF(Hospitalization!$E1891,TODAY(),"Y")</f>
        <v>34</v>
      </c>
      <c r="G455" s="15">
        <v>2</v>
      </c>
      <c r="H455" s="27">
        <v>22395.74</v>
      </c>
      <c r="I455" s="15" t="s">
        <v>2356</v>
      </c>
      <c r="J455" s="15" t="s">
        <v>2355</v>
      </c>
      <c r="K455" s="15" t="s">
        <v>2372</v>
      </c>
    </row>
    <row r="456" spans="1:11" x14ac:dyDescent="0.3">
      <c r="A456" s="14" t="s">
        <v>1417</v>
      </c>
      <c r="B456" s="12">
        <v>1982</v>
      </c>
      <c r="C456" s="12" t="s">
        <v>2363</v>
      </c>
      <c r="D456" s="12">
        <v>27</v>
      </c>
      <c r="E456" s="22">
        <v>30312</v>
      </c>
      <c r="F456" s="23">
        <f ca="1">DATEDIF(Hospitalization!$E1890,TODAY(),"Y")</f>
        <v>34</v>
      </c>
      <c r="G456" s="12">
        <v>1</v>
      </c>
      <c r="H456" s="24">
        <v>22331.57</v>
      </c>
      <c r="I456" s="12" t="s">
        <v>2355</v>
      </c>
      <c r="J456" s="12" t="s">
        <v>2356</v>
      </c>
      <c r="K456" s="12" t="s">
        <v>2372</v>
      </c>
    </row>
    <row r="457" spans="1:11" x14ac:dyDescent="0.3">
      <c r="A457" s="11" t="s">
        <v>1418</v>
      </c>
      <c r="B457" s="15">
        <v>1971</v>
      </c>
      <c r="C457" s="15" t="s">
        <v>2360</v>
      </c>
      <c r="D457" s="15">
        <v>16</v>
      </c>
      <c r="E457" s="25">
        <v>26100</v>
      </c>
      <c r="F457" s="26">
        <f ca="1">DATEDIF(Hospitalization!$E1889,TODAY(),"Y")</f>
        <v>34</v>
      </c>
      <c r="G457" s="15">
        <v>1</v>
      </c>
      <c r="H457" s="27">
        <v>22218.11</v>
      </c>
      <c r="I457" s="15" t="s">
        <v>2355</v>
      </c>
      <c r="J457" s="15" t="s">
        <v>2356</v>
      </c>
      <c r="K457" s="15" t="s">
        <v>2357</v>
      </c>
    </row>
    <row r="458" spans="1:11" x14ac:dyDescent="0.3">
      <c r="A458" s="14" t="s">
        <v>1419</v>
      </c>
      <c r="B458" s="12">
        <v>1965</v>
      </c>
      <c r="C458" s="12" t="s">
        <v>2364</v>
      </c>
      <c r="D458" s="12">
        <v>24</v>
      </c>
      <c r="E458" s="22">
        <v>23978</v>
      </c>
      <c r="F458" s="23">
        <f ca="1">DATEDIF(Hospitalization!$E1888,TODAY(),"Y")</f>
        <v>27</v>
      </c>
      <c r="G458" s="12">
        <v>1</v>
      </c>
      <c r="H458" s="24">
        <v>22192.44</v>
      </c>
      <c r="I458" s="12" t="s">
        <v>2356</v>
      </c>
      <c r="J458" s="12" t="s">
        <v>2359</v>
      </c>
      <c r="K458" s="12" t="s">
        <v>2357</v>
      </c>
    </row>
    <row r="459" spans="1:11" x14ac:dyDescent="0.3">
      <c r="A459" s="14" t="s">
        <v>151</v>
      </c>
      <c r="B459" s="15">
        <v>1980</v>
      </c>
      <c r="C459" s="15" t="s">
        <v>2361</v>
      </c>
      <c r="D459" s="15">
        <v>12</v>
      </c>
      <c r="E459" s="25">
        <v>29476</v>
      </c>
      <c r="F459" s="26">
        <f ca="1">DATEDIF(Hospitalization!$E1887,TODAY(),"Y")</f>
        <v>42</v>
      </c>
      <c r="G459" s="15">
        <v>0</v>
      </c>
      <c r="H459" s="27">
        <v>22144.03</v>
      </c>
      <c r="I459" s="15" t="s">
        <v>2355</v>
      </c>
      <c r="J459" s="15" t="s">
        <v>2355</v>
      </c>
      <c r="K459" s="15" t="s">
        <v>2366</v>
      </c>
    </row>
    <row r="460" spans="1:11" x14ac:dyDescent="0.3">
      <c r="A460" s="11" t="s">
        <v>1420</v>
      </c>
      <c r="B460" s="12">
        <v>2001</v>
      </c>
      <c r="C460" s="12" t="s">
        <v>2364</v>
      </c>
      <c r="D460" s="12">
        <v>28</v>
      </c>
      <c r="E460" s="22">
        <v>37131</v>
      </c>
      <c r="F460" s="23">
        <f ca="1">DATEDIF(Hospitalization!$E1886,TODAY(),"Y")</f>
        <v>37</v>
      </c>
      <c r="G460" s="12">
        <v>0</v>
      </c>
      <c r="H460" s="24">
        <v>22097.62</v>
      </c>
      <c r="I460" s="12" t="s">
        <v>2356</v>
      </c>
      <c r="J460" s="12" t="s">
        <v>2359</v>
      </c>
      <c r="K460" s="12" t="s">
        <v>2366</v>
      </c>
    </row>
    <row r="461" spans="1:11" x14ac:dyDescent="0.3">
      <c r="A461" s="14" t="s">
        <v>1421</v>
      </c>
      <c r="B461" s="15">
        <v>1989</v>
      </c>
      <c r="C461" s="15" t="s">
        <v>2365</v>
      </c>
      <c r="D461" s="15">
        <v>14</v>
      </c>
      <c r="E461" s="25">
        <v>32795</v>
      </c>
      <c r="F461" s="26">
        <f ca="1">DATEDIF(Hospitalization!$E1885,TODAY(),"Y")</f>
        <v>31</v>
      </c>
      <c r="G461" s="15">
        <v>0</v>
      </c>
      <c r="H461" s="27">
        <v>21984.47</v>
      </c>
      <c r="I461" s="15" t="s">
        <v>2356</v>
      </c>
      <c r="J461" s="15" t="s">
        <v>2359</v>
      </c>
      <c r="K461" s="15" t="s">
        <v>2362</v>
      </c>
    </row>
    <row r="462" spans="1:11" x14ac:dyDescent="0.3">
      <c r="A462" s="11" t="s">
        <v>1422</v>
      </c>
      <c r="B462" s="12">
        <v>1975</v>
      </c>
      <c r="C462" s="12" t="s">
        <v>2363</v>
      </c>
      <c r="D462" s="12">
        <v>19</v>
      </c>
      <c r="E462" s="22">
        <v>27747</v>
      </c>
      <c r="F462" s="23">
        <f ca="1">DATEDIF(Hospitalization!$E1884,TODAY(),"Y")</f>
        <v>29</v>
      </c>
      <c r="G462" s="12">
        <v>1</v>
      </c>
      <c r="H462" s="24">
        <v>21978.68</v>
      </c>
      <c r="I462" s="12" t="s">
        <v>2356</v>
      </c>
      <c r="J462" s="12" t="s">
        <v>2356</v>
      </c>
      <c r="K462" s="12" t="s">
        <v>2357</v>
      </c>
    </row>
    <row r="463" spans="1:11" x14ac:dyDescent="0.3">
      <c r="A463" s="14" t="s">
        <v>1423</v>
      </c>
      <c r="B463" s="15">
        <v>2003</v>
      </c>
      <c r="C463" s="15" t="s">
        <v>2361</v>
      </c>
      <c r="D463" s="15">
        <v>28</v>
      </c>
      <c r="E463" s="25">
        <v>37892</v>
      </c>
      <c r="F463" s="26">
        <f ca="1">DATEDIF(Hospitalization!$E1883,TODAY(),"Y")</f>
        <v>27</v>
      </c>
      <c r="G463" s="15">
        <v>0</v>
      </c>
      <c r="H463" s="27">
        <v>21882.400000000001</v>
      </c>
      <c r="I463" s="15" t="s">
        <v>2355</v>
      </c>
      <c r="J463" s="15" t="s">
        <v>2359</v>
      </c>
      <c r="K463" s="15" t="s">
        <v>2366</v>
      </c>
    </row>
    <row r="464" spans="1:11" x14ac:dyDescent="0.3">
      <c r="A464" s="11" t="s">
        <v>1424</v>
      </c>
      <c r="B464" s="12">
        <v>1979</v>
      </c>
      <c r="C464" s="12" t="s">
        <v>2364</v>
      </c>
      <c r="D464" s="12">
        <v>17</v>
      </c>
      <c r="E464" s="22">
        <v>29084</v>
      </c>
      <c r="F464" s="23">
        <f ca="1">DATEDIF(Hospitalization!$E1882,TODAY(),"Y")</f>
        <v>34</v>
      </c>
      <c r="G464" s="12">
        <v>2</v>
      </c>
      <c r="H464" s="24">
        <v>21880.82</v>
      </c>
      <c r="I464" s="12" t="s">
        <v>2356</v>
      </c>
      <c r="J464" s="12" t="s">
        <v>2359</v>
      </c>
      <c r="K464" s="12" t="s">
        <v>2362</v>
      </c>
    </row>
    <row r="465" spans="1:11" x14ac:dyDescent="0.3">
      <c r="A465" s="14" t="s">
        <v>1425</v>
      </c>
      <c r="B465" s="15">
        <v>1963</v>
      </c>
      <c r="C465" s="15" t="s">
        <v>2364</v>
      </c>
      <c r="D465" s="15">
        <v>27</v>
      </c>
      <c r="E465" s="25">
        <v>23250</v>
      </c>
      <c r="F465" s="26">
        <f ca="1">DATEDIF(Hospitalization!$E1881,TODAY(),"Y")</f>
        <v>34</v>
      </c>
      <c r="G465" s="15">
        <v>0</v>
      </c>
      <c r="H465" s="27">
        <v>21797</v>
      </c>
      <c r="I465" s="15" t="s">
        <v>2356</v>
      </c>
      <c r="J465" s="15" t="s">
        <v>2359</v>
      </c>
      <c r="K465" s="15" t="s">
        <v>2366</v>
      </c>
    </row>
    <row r="466" spans="1:11" x14ac:dyDescent="0.3">
      <c r="A466" s="11" t="s">
        <v>1426</v>
      </c>
      <c r="B466" s="12">
        <v>1979</v>
      </c>
      <c r="C466" s="12" t="s">
        <v>2361</v>
      </c>
      <c r="D466" s="12">
        <v>28</v>
      </c>
      <c r="E466" s="22">
        <v>29126</v>
      </c>
      <c r="F466" s="23">
        <f ca="1">DATEDIF(Hospitalization!$E1880,TODAY(),"Y")</f>
        <v>34</v>
      </c>
      <c r="G466" s="12">
        <v>0</v>
      </c>
      <c r="H466" s="24">
        <v>21774.32</v>
      </c>
      <c r="I466" s="12" t="s">
        <v>2356</v>
      </c>
      <c r="J466" s="12" t="s">
        <v>2355</v>
      </c>
      <c r="K466" s="12" t="s">
        <v>2362</v>
      </c>
    </row>
    <row r="467" spans="1:11" x14ac:dyDescent="0.3">
      <c r="A467" s="14" t="s">
        <v>1427</v>
      </c>
      <c r="B467" s="15">
        <v>1979</v>
      </c>
      <c r="C467" s="15" t="s">
        <v>2361</v>
      </c>
      <c r="D467" s="15">
        <v>20</v>
      </c>
      <c r="E467" s="25">
        <v>29118</v>
      </c>
      <c r="F467" s="26">
        <f ca="1">DATEDIF(Hospitalization!$E1879,TODAY(),"Y")</f>
        <v>44</v>
      </c>
      <c r="G467" s="15">
        <v>1</v>
      </c>
      <c r="H467" s="27">
        <v>21771.34</v>
      </c>
      <c r="I467" s="15" t="s">
        <v>2356</v>
      </c>
      <c r="J467" s="15" t="s">
        <v>2359</v>
      </c>
      <c r="K467" s="15" t="s">
        <v>2372</v>
      </c>
    </row>
    <row r="468" spans="1:11" x14ac:dyDescent="0.3">
      <c r="A468" s="11" t="s">
        <v>1428</v>
      </c>
      <c r="B468" s="12">
        <v>1976</v>
      </c>
      <c r="C468" s="12" t="s">
        <v>2354</v>
      </c>
      <c r="D468" s="12">
        <v>18</v>
      </c>
      <c r="E468" s="22">
        <v>27959</v>
      </c>
      <c r="F468" s="23">
        <f ca="1">DATEDIF(Hospitalization!$E1878,TODAY(),"Y")</f>
        <v>31</v>
      </c>
      <c r="G468" s="12">
        <v>1</v>
      </c>
      <c r="H468" s="24">
        <v>21677.279999999999</v>
      </c>
      <c r="I468" s="12" t="s">
        <v>2356</v>
      </c>
      <c r="J468" s="12" t="s">
        <v>2359</v>
      </c>
      <c r="K468" s="12" t="s">
        <v>2362</v>
      </c>
    </row>
    <row r="469" spans="1:11" x14ac:dyDescent="0.3">
      <c r="A469" s="14" t="s">
        <v>1429</v>
      </c>
      <c r="B469" s="15">
        <v>1962</v>
      </c>
      <c r="C469" s="15" t="s">
        <v>2358</v>
      </c>
      <c r="D469" s="15">
        <v>16</v>
      </c>
      <c r="E469" s="25">
        <v>22966</v>
      </c>
      <c r="F469" s="26">
        <f ca="1">DATEDIF(Hospitalization!$E1877,TODAY(),"Y")</f>
        <v>42</v>
      </c>
      <c r="G469" s="15">
        <v>0</v>
      </c>
      <c r="H469" s="27">
        <v>21661.16</v>
      </c>
      <c r="I469" s="15" t="s">
        <v>2355</v>
      </c>
      <c r="J469" s="15" t="s">
        <v>2355</v>
      </c>
      <c r="K469" s="15" t="s">
        <v>2362</v>
      </c>
    </row>
    <row r="470" spans="1:11" x14ac:dyDescent="0.3">
      <c r="A470" s="11" t="s">
        <v>152</v>
      </c>
      <c r="B470" s="12">
        <v>1983</v>
      </c>
      <c r="C470" s="12" t="s">
        <v>2363</v>
      </c>
      <c r="D470" s="12">
        <v>25</v>
      </c>
      <c r="E470" s="22">
        <v>30675</v>
      </c>
      <c r="F470" s="23">
        <f ca="1">DATEDIF(Hospitalization!$E1876,TODAY(),"Y")</f>
        <v>34</v>
      </c>
      <c r="G470" s="12">
        <v>3</v>
      </c>
      <c r="H470" s="24">
        <v>21659.93</v>
      </c>
      <c r="I470" s="12" t="s">
        <v>2356</v>
      </c>
      <c r="J470" s="12" t="s">
        <v>2356</v>
      </c>
      <c r="K470" s="12" t="s">
        <v>2372</v>
      </c>
    </row>
    <row r="471" spans="1:11" x14ac:dyDescent="0.3">
      <c r="A471" s="11" t="s">
        <v>1430</v>
      </c>
      <c r="B471" s="15">
        <v>1999</v>
      </c>
      <c r="C471" s="15" t="s">
        <v>2360</v>
      </c>
      <c r="D471" s="15">
        <v>12</v>
      </c>
      <c r="E471" s="25">
        <v>36323</v>
      </c>
      <c r="F471" s="26">
        <f ca="1">DATEDIF(Hospitalization!$E1875,TODAY(),"Y")</f>
        <v>23</v>
      </c>
      <c r="G471" s="15">
        <v>0</v>
      </c>
      <c r="H471" s="27">
        <v>21595.38</v>
      </c>
      <c r="I471" s="15" t="s">
        <v>2355</v>
      </c>
      <c r="J471" s="15" t="s">
        <v>2356</v>
      </c>
      <c r="K471" s="15" t="s">
        <v>2362</v>
      </c>
    </row>
    <row r="472" spans="1:11" x14ac:dyDescent="0.3">
      <c r="A472" s="14" t="s">
        <v>1431</v>
      </c>
      <c r="B472" s="12">
        <v>1990</v>
      </c>
      <c r="C472" s="12" t="s">
        <v>2358</v>
      </c>
      <c r="D472" s="12">
        <v>21</v>
      </c>
      <c r="E472" s="22">
        <v>33198</v>
      </c>
      <c r="F472" s="23">
        <f ca="1">DATEDIF(Hospitalization!$E1874,TODAY(),"Y")</f>
        <v>25</v>
      </c>
      <c r="G472" s="12">
        <v>4</v>
      </c>
      <c r="H472" s="24">
        <v>21472.48</v>
      </c>
      <c r="I472" s="12" t="s">
        <v>2355</v>
      </c>
      <c r="J472" s="12" t="s">
        <v>2355</v>
      </c>
      <c r="K472" s="12" t="s">
        <v>2362</v>
      </c>
    </row>
    <row r="473" spans="1:11" x14ac:dyDescent="0.3">
      <c r="A473" s="11" t="s">
        <v>1432</v>
      </c>
      <c r="B473" s="15">
        <v>1980</v>
      </c>
      <c r="C473" s="15" t="s">
        <v>2361</v>
      </c>
      <c r="D473" s="15">
        <v>4</v>
      </c>
      <c r="E473" s="25">
        <v>29468</v>
      </c>
      <c r="F473" s="26">
        <f ca="1">DATEDIF(Hospitalization!$E1873,TODAY(),"Y")</f>
        <v>37</v>
      </c>
      <c r="G473" s="15">
        <v>0</v>
      </c>
      <c r="H473" s="27">
        <v>21348.71</v>
      </c>
      <c r="I473" s="15" t="s">
        <v>2355</v>
      </c>
      <c r="J473" s="15" t="s">
        <v>2359</v>
      </c>
      <c r="K473" s="15" t="s">
        <v>2362</v>
      </c>
    </row>
    <row r="474" spans="1:11" x14ac:dyDescent="0.3">
      <c r="A474" s="14" t="s">
        <v>1433</v>
      </c>
      <c r="B474" s="12">
        <v>2004</v>
      </c>
      <c r="C474" s="12" t="s">
        <v>2364</v>
      </c>
      <c r="D474" s="12">
        <v>4</v>
      </c>
      <c r="E474" s="22">
        <v>38203</v>
      </c>
      <c r="F474" s="23">
        <f ca="1">DATEDIF(Hospitalization!$E1872,TODAY(),"Y")</f>
        <v>31</v>
      </c>
      <c r="G474" s="12">
        <v>0</v>
      </c>
      <c r="H474" s="24">
        <v>21344.85</v>
      </c>
      <c r="I474" s="12" t="s">
        <v>2356</v>
      </c>
      <c r="J474" s="12" t="s">
        <v>2359</v>
      </c>
      <c r="K474" s="12" t="s">
        <v>2372</v>
      </c>
    </row>
    <row r="475" spans="1:11" x14ac:dyDescent="0.3">
      <c r="A475" s="11" t="s">
        <v>1434</v>
      </c>
      <c r="B475" s="15">
        <v>1980</v>
      </c>
      <c r="C475" s="15" t="s">
        <v>2363</v>
      </c>
      <c r="D475" s="15">
        <v>10</v>
      </c>
      <c r="E475" s="25">
        <v>29565</v>
      </c>
      <c r="F475" s="26">
        <f ca="1">DATEDIF(Hospitalization!$E1871,TODAY(),"Y")</f>
        <v>31</v>
      </c>
      <c r="G475" s="15">
        <v>2</v>
      </c>
      <c r="H475" s="27">
        <v>21259.38</v>
      </c>
      <c r="I475" s="15" t="s">
        <v>2356</v>
      </c>
      <c r="J475" s="15" t="s">
        <v>2356</v>
      </c>
      <c r="K475" s="15" t="s">
        <v>2368</v>
      </c>
    </row>
    <row r="476" spans="1:11" x14ac:dyDescent="0.3">
      <c r="A476" s="14" t="s">
        <v>1435</v>
      </c>
      <c r="B476" s="12">
        <v>1974</v>
      </c>
      <c r="C476" s="12" t="s">
        <v>2361</v>
      </c>
      <c r="D476" s="12">
        <v>3</v>
      </c>
      <c r="E476" s="22">
        <v>27275</v>
      </c>
      <c r="F476" s="23">
        <f ca="1">DATEDIF(Hospitalization!$E1870,TODAY(),"Y")</f>
        <v>35</v>
      </c>
      <c r="G476" s="12">
        <v>0</v>
      </c>
      <c r="H476" s="24">
        <v>21232.18</v>
      </c>
      <c r="I476" s="12" t="s">
        <v>2356</v>
      </c>
      <c r="J476" s="12" t="s">
        <v>2355</v>
      </c>
      <c r="K476" s="12" t="s">
        <v>2366</v>
      </c>
    </row>
    <row r="477" spans="1:11" x14ac:dyDescent="0.3">
      <c r="A477" s="11" t="s">
        <v>1436</v>
      </c>
      <c r="B477" s="15">
        <v>1974</v>
      </c>
      <c r="C477" s="15" t="s">
        <v>2365</v>
      </c>
      <c r="D477" s="15">
        <v>14</v>
      </c>
      <c r="E477" s="25">
        <v>27316</v>
      </c>
      <c r="F477" s="26">
        <f ca="1">DATEDIF(Hospitalization!$E1869,TODAY(),"Y")</f>
        <v>31</v>
      </c>
      <c r="G477" s="15">
        <v>0</v>
      </c>
      <c r="H477" s="27">
        <v>21223.68</v>
      </c>
      <c r="I477" s="15" t="s">
        <v>2356</v>
      </c>
      <c r="J477" s="15" t="s">
        <v>2355</v>
      </c>
      <c r="K477" s="15" t="s">
        <v>2357</v>
      </c>
    </row>
    <row r="478" spans="1:11" x14ac:dyDescent="0.3">
      <c r="A478" s="14" t="s">
        <v>1437</v>
      </c>
      <c r="B478" s="12">
        <v>1969</v>
      </c>
      <c r="C478" s="12" t="s">
        <v>2364</v>
      </c>
      <c r="D478" s="12">
        <v>26</v>
      </c>
      <c r="E478" s="22">
        <v>25441</v>
      </c>
      <c r="F478" s="23">
        <f ca="1">DATEDIF(Hospitalization!$E1868,TODAY(),"Y")</f>
        <v>35</v>
      </c>
      <c r="G478" s="12">
        <v>0</v>
      </c>
      <c r="H478" s="24">
        <v>21195.82</v>
      </c>
      <c r="I478" s="12" t="s">
        <v>2356</v>
      </c>
      <c r="J478" s="12" t="s">
        <v>2359</v>
      </c>
      <c r="K478" s="12" t="s">
        <v>2357</v>
      </c>
    </row>
    <row r="479" spans="1:11" x14ac:dyDescent="0.3">
      <c r="A479" s="11" t="s">
        <v>1438</v>
      </c>
      <c r="B479" s="15">
        <v>1977</v>
      </c>
      <c r="C479" s="15" t="s">
        <v>2358</v>
      </c>
      <c r="D479" s="15">
        <v>23</v>
      </c>
      <c r="E479" s="25">
        <v>28452</v>
      </c>
      <c r="F479" s="26">
        <f ca="1">DATEDIF(Hospitalization!$E1867,TODAY(),"Y")</f>
        <v>36</v>
      </c>
      <c r="G479" s="15">
        <v>2</v>
      </c>
      <c r="H479" s="27">
        <v>21098.55</v>
      </c>
      <c r="I479" s="15" t="s">
        <v>2356</v>
      </c>
      <c r="J479" s="15" t="s">
        <v>2356</v>
      </c>
      <c r="K479" s="15" t="s">
        <v>2362</v>
      </c>
    </row>
    <row r="480" spans="1:11" x14ac:dyDescent="0.3">
      <c r="A480" s="14" t="s">
        <v>1439</v>
      </c>
      <c r="B480" s="12">
        <v>1983</v>
      </c>
      <c r="C480" s="12" t="s">
        <v>2354</v>
      </c>
      <c r="D480" s="12">
        <v>2</v>
      </c>
      <c r="E480" s="22">
        <v>30499</v>
      </c>
      <c r="F480" s="23">
        <f ca="1">DATEDIF(Hospitalization!$E1866,TODAY(),"Y")</f>
        <v>28</v>
      </c>
      <c r="G480" s="12">
        <v>1</v>
      </c>
      <c r="H480" s="24">
        <v>21082.16</v>
      </c>
      <c r="I480" s="12" t="s">
        <v>2356</v>
      </c>
      <c r="J480" s="12" t="s">
        <v>2355</v>
      </c>
      <c r="K480" s="12" t="s">
        <v>2366</v>
      </c>
    </row>
    <row r="481" spans="1:11" x14ac:dyDescent="0.3">
      <c r="A481" s="14" t="s">
        <v>153</v>
      </c>
      <c r="B481" s="15">
        <v>1987</v>
      </c>
      <c r="C481" s="15" t="s">
        <v>2358</v>
      </c>
      <c r="D481" s="15">
        <v>27</v>
      </c>
      <c r="E481" s="25">
        <v>32108</v>
      </c>
      <c r="F481" s="26">
        <f ca="1">DATEDIF(Hospitalization!$E1865,TODAY(),"Y")</f>
        <v>44</v>
      </c>
      <c r="G481" s="15">
        <v>2</v>
      </c>
      <c r="H481" s="27">
        <v>20984.09</v>
      </c>
      <c r="I481" s="15" t="s">
        <v>2355</v>
      </c>
      <c r="J481" s="15" t="s">
        <v>2355</v>
      </c>
      <c r="K481" s="15" t="s">
        <v>2367</v>
      </c>
    </row>
    <row r="482" spans="1:11" x14ac:dyDescent="0.3">
      <c r="A482" s="11" t="s">
        <v>1440</v>
      </c>
      <c r="B482" s="12">
        <v>1964</v>
      </c>
      <c r="C482" s="12" t="s">
        <v>2358</v>
      </c>
      <c r="D482" s="12">
        <v>19</v>
      </c>
      <c r="E482" s="22">
        <v>23700</v>
      </c>
      <c r="F482" s="23">
        <f ca="1">DATEDIF(Hospitalization!$E1864,TODAY(),"Y")</f>
        <v>38</v>
      </c>
      <c r="G482" s="12">
        <v>0</v>
      </c>
      <c r="H482" s="24">
        <v>20893.060000000001</v>
      </c>
      <c r="I482" s="12" t="s">
        <v>2355</v>
      </c>
      <c r="J482" s="12" t="s">
        <v>2356</v>
      </c>
      <c r="K482" s="12" t="s">
        <v>2362</v>
      </c>
    </row>
    <row r="483" spans="1:11" x14ac:dyDescent="0.3">
      <c r="A483" s="14" t="s">
        <v>1441</v>
      </c>
      <c r="B483" s="15">
        <v>1975</v>
      </c>
      <c r="C483" s="15" t="s">
        <v>2363</v>
      </c>
      <c r="D483" s="15">
        <v>8</v>
      </c>
      <c r="E483" s="25">
        <v>27736</v>
      </c>
      <c r="F483" s="26">
        <f ca="1">DATEDIF(Hospitalization!$E1863,TODAY(),"Y")</f>
        <v>40</v>
      </c>
      <c r="G483" s="15">
        <v>0</v>
      </c>
      <c r="H483" s="27">
        <v>20878.78</v>
      </c>
      <c r="I483" s="15" t="s">
        <v>2355</v>
      </c>
      <c r="J483" s="15" t="s">
        <v>2359</v>
      </c>
      <c r="K483" s="15" t="s">
        <v>2372</v>
      </c>
    </row>
    <row r="484" spans="1:11" x14ac:dyDescent="0.3">
      <c r="A484" s="11" t="s">
        <v>1442</v>
      </c>
      <c r="B484" s="12">
        <v>1967</v>
      </c>
      <c r="C484" s="12" t="s">
        <v>2361</v>
      </c>
      <c r="D484" s="12">
        <v>8</v>
      </c>
      <c r="E484" s="22">
        <v>24723</v>
      </c>
      <c r="F484" s="23">
        <f ca="1">DATEDIF(Hospitalization!$E1862,TODAY(),"Y")</f>
        <v>40</v>
      </c>
      <c r="G484" s="12">
        <v>0</v>
      </c>
      <c r="H484" s="24">
        <v>20781.490000000002</v>
      </c>
      <c r="I484" s="12" t="s">
        <v>2355</v>
      </c>
      <c r="J484" s="12" t="s">
        <v>2356</v>
      </c>
      <c r="K484" s="12" t="s">
        <v>2357</v>
      </c>
    </row>
    <row r="485" spans="1:11" x14ac:dyDescent="0.3">
      <c r="A485" s="14" t="s">
        <v>1443</v>
      </c>
      <c r="B485" s="15">
        <v>1986</v>
      </c>
      <c r="C485" s="15" t="s">
        <v>2364</v>
      </c>
      <c r="D485" s="15">
        <v>4</v>
      </c>
      <c r="E485" s="25">
        <v>31628</v>
      </c>
      <c r="F485" s="26">
        <f ca="1">DATEDIF(Hospitalization!$E1861,TODAY(),"Y")</f>
        <v>38</v>
      </c>
      <c r="G485" s="15">
        <v>1</v>
      </c>
      <c r="H485" s="27">
        <v>20773.63</v>
      </c>
      <c r="I485" s="15" t="s">
        <v>2355</v>
      </c>
      <c r="J485" s="15" t="s">
        <v>2356</v>
      </c>
      <c r="K485" s="15" t="s">
        <v>2376</v>
      </c>
    </row>
    <row r="486" spans="1:11" x14ac:dyDescent="0.3">
      <c r="A486" s="11" t="s">
        <v>1444</v>
      </c>
      <c r="B486" s="12">
        <v>1992</v>
      </c>
      <c r="C486" s="12" t="s">
        <v>2361</v>
      </c>
      <c r="D486" s="12">
        <v>14</v>
      </c>
      <c r="E486" s="22">
        <v>33861</v>
      </c>
      <c r="F486" s="23">
        <f ca="1">DATEDIF(Hospitalization!$E1860,TODAY(),"Y")</f>
        <v>34</v>
      </c>
      <c r="G486" s="12">
        <v>3</v>
      </c>
      <c r="H486" s="24">
        <v>20745.990000000002</v>
      </c>
      <c r="I486" s="12" t="s">
        <v>2356</v>
      </c>
      <c r="J486" s="12" t="s">
        <v>2359</v>
      </c>
      <c r="K486" s="12" t="s">
        <v>2362</v>
      </c>
    </row>
    <row r="487" spans="1:11" x14ac:dyDescent="0.3">
      <c r="A487" s="14" t="s">
        <v>1445</v>
      </c>
      <c r="B487" s="15">
        <v>1965</v>
      </c>
      <c r="C487" s="15" t="s">
        <v>2364</v>
      </c>
      <c r="D487" s="15">
        <v>1</v>
      </c>
      <c r="E487" s="25">
        <v>23955</v>
      </c>
      <c r="F487" s="26">
        <f ca="1">DATEDIF(Hospitalization!$E1859,TODAY(),"Y")</f>
        <v>31</v>
      </c>
      <c r="G487" s="15">
        <v>0</v>
      </c>
      <c r="H487" s="27">
        <v>20709.02</v>
      </c>
      <c r="I487" s="15" t="s">
        <v>2356</v>
      </c>
      <c r="J487" s="15" t="s">
        <v>2355</v>
      </c>
      <c r="K487" s="15" t="s">
        <v>2368</v>
      </c>
    </row>
    <row r="488" spans="1:11" x14ac:dyDescent="0.3">
      <c r="A488" s="11" t="s">
        <v>1446</v>
      </c>
      <c r="B488" s="12">
        <v>1967</v>
      </c>
      <c r="C488" s="12" t="s">
        <v>2363</v>
      </c>
      <c r="D488" s="12">
        <v>17</v>
      </c>
      <c r="E488" s="22">
        <v>24823</v>
      </c>
      <c r="F488" s="23">
        <f ca="1">DATEDIF(Hospitalization!$E1858,TODAY(),"Y")</f>
        <v>33</v>
      </c>
      <c r="G488" s="12">
        <v>0</v>
      </c>
      <c r="H488" s="24">
        <v>20630.28</v>
      </c>
      <c r="I488" s="12" t="s">
        <v>2355</v>
      </c>
      <c r="J488" s="12" t="s">
        <v>2356</v>
      </c>
      <c r="K488" s="12" t="s">
        <v>2366</v>
      </c>
    </row>
    <row r="489" spans="1:11" x14ac:dyDescent="0.3">
      <c r="A489" s="14" t="s">
        <v>1447</v>
      </c>
      <c r="B489" s="15">
        <v>1966</v>
      </c>
      <c r="C489" s="15" t="s">
        <v>2354</v>
      </c>
      <c r="D489" s="15">
        <v>9</v>
      </c>
      <c r="E489" s="25">
        <v>24297</v>
      </c>
      <c r="F489" s="26">
        <f ca="1">DATEDIF(Hospitalization!$E1857,TODAY(),"Y")</f>
        <v>32</v>
      </c>
      <c r="G489" s="15">
        <v>0</v>
      </c>
      <c r="H489" s="27">
        <v>20568.32</v>
      </c>
      <c r="I489" s="15" t="s">
        <v>2356</v>
      </c>
      <c r="J489" s="15" t="s">
        <v>2355</v>
      </c>
      <c r="K489" s="15" t="s">
        <v>2362</v>
      </c>
    </row>
    <row r="490" spans="1:11" x14ac:dyDescent="0.3">
      <c r="A490" s="11" t="s">
        <v>1448</v>
      </c>
      <c r="B490" s="12">
        <v>1969</v>
      </c>
      <c r="C490" s="12" t="s">
        <v>2365</v>
      </c>
      <c r="D490" s="12">
        <v>13</v>
      </c>
      <c r="E490" s="22">
        <v>25489</v>
      </c>
      <c r="F490" s="23">
        <f ca="1">DATEDIF(Hospitalization!$E1856,TODAY(),"Y")</f>
        <v>32</v>
      </c>
      <c r="G490" s="12">
        <v>3</v>
      </c>
      <c r="H490" s="24">
        <v>20463</v>
      </c>
      <c r="I490" s="12" t="s">
        <v>2355</v>
      </c>
      <c r="J490" s="12" t="s">
        <v>2355</v>
      </c>
      <c r="K490" s="12" t="s">
        <v>2357</v>
      </c>
    </row>
    <row r="491" spans="1:11" x14ac:dyDescent="0.3">
      <c r="A491" s="14" t="s">
        <v>1449</v>
      </c>
      <c r="B491" s="15">
        <v>1962</v>
      </c>
      <c r="C491" s="15" t="s">
        <v>2365</v>
      </c>
      <c r="D491" s="15">
        <v>18</v>
      </c>
      <c r="E491" s="25">
        <v>22937</v>
      </c>
      <c r="F491" s="26">
        <f ca="1">DATEDIF(Hospitalization!$E1855,TODAY(),"Y")</f>
        <v>31</v>
      </c>
      <c r="G491" s="15">
        <v>0</v>
      </c>
      <c r="H491" s="27">
        <v>20446.849999999999</v>
      </c>
      <c r="I491" s="15" t="s">
        <v>2355</v>
      </c>
      <c r="J491" s="15" t="s">
        <v>2359</v>
      </c>
      <c r="K491" s="15" t="s">
        <v>2362</v>
      </c>
    </row>
    <row r="492" spans="1:11" x14ac:dyDescent="0.3">
      <c r="A492" s="11" t="s">
        <v>154</v>
      </c>
      <c r="B492" s="12">
        <v>1985</v>
      </c>
      <c r="C492" s="12" t="s">
        <v>2354</v>
      </c>
      <c r="D492" s="12">
        <v>12</v>
      </c>
      <c r="E492" s="22">
        <v>31240</v>
      </c>
      <c r="F492" s="23">
        <f ca="1">DATEDIF(Hospitalization!$E1854,TODAY(),"Y")</f>
        <v>35</v>
      </c>
      <c r="G492" s="12">
        <v>0</v>
      </c>
      <c r="H492" s="24">
        <v>20420.599999999999</v>
      </c>
      <c r="I492" s="12" t="s">
        <v>2356</v>
      </c>
      <c r="J492" s="12" t="s">
        <v>2355</v>
      </c>
      <c r="K492" s="12" t="s">
        <v>2366</v>
      </c>
    </row>
    <row r="493" spans="1:11" x14ac:dyDescent="0.3">
      <c r="A493" s="11" t="s">
        <v>1450</v>
      </c>
      <c r="B493" s="15">
        <v>1962</v>
      </c>
      <c r="C493" s="15" t="s">
        <v>2354</v>
      </c>
      <c r="D493" s="15">
        <v>2</v>
      </c>
      <c r="E493" s="25">
        <v>22829</v>
      </c>
      <c r="F493" s="26">
        <f ca="1">DATEDIF(Hospitalization!$E1853,TODAY(),"Y")</f>
        <v>32</v>
      </c>
      <c r="G493" s="15">
        <v>0</v>
      </c>
      <c r="H493" s="27">
        <v>20354.5</v>
      </c>
      <c r="I493" s="15" t="s">
        <v>2356</v>
      </c>
      <c r="J493" s="15" t="s">
        <v>2355</v>
      </c>
      <c r="K493" s="15" t="s">
        <v>2378</v>
      </c>
    </row>
    <row r="494" spans="1:11" x14ac:dyDescent="0.3">
      <c r="A494" s="14" t="s">
        <v>1451</v>
      </c>
      <c r="B494" s="12">
        <v>1985</v>
      </c>
      <c r="C494" s="12" t="s">
        <v>2361</v>
      </c>
      <c r="D494" s="12">
        <v>17</v>
      </c>
      <c r="E494" s="22">
        <v>31307</v>
      </c>
      <c r="F494" s="23">
        <f ca="1">DATEDIF(Hospitalization!$E1852,TODAY(),"Y")</f>
        <v>36</v>
      </c>
      <c r="G494" s="12">
        <v>1</v>
      </c>
      <c r="H494" s="24">
        <v>20296.86</v>
      </c>
      <c r="I494" s="12" t="s">
        <v>2356</v>
      </c>
      <c r="J494" s="12" t="s">
        <v>2359</v>
      </c>
      <c r="K494" s="12" t="s">
        <v>2372</v>
      </c>
    </row>
    <row r="495" spans="1:11" x14ac:dyDescent="0.3">
      <c r="A495" s="11" t="s">
        <v>1452</v>
      </c>
      <c r="B495" s="15">
        <v>1993</v>
      </c>
      <c r="C495" s="15" t="s">
        <v>2361</v>
      </c>
      <c r="D495" s="15">
        <v>7</v>
      </c>
      <c r="E495" s="25">
        <v>34219</v>
      </c>
      <c r="F495" s="26">
        <f ca="1">DATEDIF(Hospitalization!$E1851,TODAY(),"Y")</f>
        <v>36</v>
      </c>
      <c r="G495" s="15">
        <v>1</v>
      </c>
      <c r="H495" s="27">
        <v>20277.810000000001</v>
      </c>
      <c r="I495" s="15" t="s">
        <v>2356</v>
      </c>
      <c r="J495" s="15" t="s">
        <v>2356</v>
      </c>
      <c r="K495" s="15" t="s">
        <v>2369</v>
      </c>
    </row>
    <row r="496" spans="1:11" x14ac:dyDescent="0.3">
      <c r="A496" s="14" t="s">
        <v>1453</v>
      </c>
      <c r="B496" s="12">
        <v>1966</v>
      </c>
      <c r="C496" s="12" t="s">
        <v>2364</v>
      </c>
      <c r="D496" s="12">
        <v>22</v>
      </c>
      <c r="E496" s="22">
        <v>24341</v>
      </c>
      <c r="F496" s="23">
        <f ca="1">DATEDIF(Hospitalization!$E1850,TODAY(),"Y")</f>
        <v>35</v>
      </c>
      <c r="G496" s="12">
        <v>0</v>
      </c>
      <c r="H496" s="24">
        <v>20253.84</v>
      </c>
      <c r="I496" s="12" t="s">
        <v>2355</v>
      </c>
      <c r="J496" s="12" t="s">
        <v>2356</v>
      </c>
      <c r="K496" s="12" t="s">
        <v>2362</v>
      </c>
    </row>
    <row r="497" spans="1:11" x14ac:dyDescent="0.3">
      <c r="A497" s="11" t="s">
        <v>1454</v>
      </c>
      <c r="B497" s="15">
        <v>1987</v>
      </c>
      <c r="C497" s="15" t="s">
        <v>2365</v>
      </c>
      <c r="D497" s="15">
        <v>17</v>
      </c>
      <c r="E497" s="25">
        <v>32067</v>
      </c>
      <c r="F497" s="26">
        <f ca="1">DATEDIF(Hospitalization!$E1849,TODAY(),"Y")</f>
        <v>26</v>
      </c>
      <c r="G497" s="15">
        <v>0</v>
      </c>
      <c r="H497" s="27">
        <v>20234.849999999999</v>
      </c>
      <c r="I497" s="15" t="s">
        <v>2355</v>
      </c>
      <c r="J497" s="15" t="s">
        <v>2356</v>
      </c>
      <c r="K497" s="15" t="s">
        <v>2362</v>
      </c>
    </row>
    <row r="498" spans="1:11" x14ac:dyDescent="0.3">
      <c r="A498" s="14" t="s">
        <v>1455</v>
      </c>
      <c r="B498" s="12">
        <v>1994</v>
      </c>
      <c r="C498" s="12" t="s">
        <v>2360</v>
      </c>
      <c r="D498" s="12">
        <v>8</v>
      </c>
      <c r="E498" s="22">
        <v>34493</v>
      </c>
      <c r="F498" s="23">
        <f ca="1">DATEDIF(Hospitalization!$E1848,TODAY(),"Y")</f>
        <v>22</v>
      </c>
      <c r="G498" s="12">
        <v>2</v>
      </c>
      <c r="H498" s="24">
        <v>20177.669999999998</v>
      </c>
      <c r="I498" s="12" t="s">
        <v>2355</v>
      </c>
      <c r="J498" s="12" t="s">
        <v>2359</v>
      </c>
      <c r="K498" s="12" t="s">
        <v>2366</v>
      </c>
    </row>
    <row r="499" spans="1:11" x14ac:dyDescent="0.3">
      <c r="A499" s="11" t="s">
        <v>1456</v>
      </c>
      <c r="B499" s="15">
        <v>2002</v>
      </c>
      <c r="C499" s="15" t="s">
        <v>2354</v>
      </c>
      <c r="D499" s="15">
        <v>9</v>
      </c>
      <c r="E499" s="25">
        <v>37446</v>
      </c>
      <c r="F499" s="26">
        <f ca="1">DATEDIF(Hospitalization!$E1847,TODAY(),"Y")</f>
        <v>34</v>
      </c>
      <c r="G499" s="15">
        <v>0</v>
      </c>
      <c r="H499" s="27">
        <v>20167.34</v>
      </c>
      <c r="I499" s="15" t="s">
        <v>2356</v>
      </c>
      <c r="J499" s="15" t="s">
        <v>2356</v>
      </c>
      <c r="K499" s="15" t="s">
        <v>2366</v>
      </c>
    </row>
    <row r="500" spans="1:11" x14ac:dyDescent="0.3">
      <c r="A500" s="14" t="s">
        <v>1457</v>
      </c>
      <c r="B500" s="12">
        <v>1983</v>
      </c>
      <c r="C500" s="12" t="s">
        <v>2365</v>
      </c>
      <c r="D500" s="12">
        <v>6</v>
      </c>
      <c r="E500" s="22">
        <v>30595</v>
      </c>
      <c r="F500" s="23">
        <f ca="1">DATEDIF(Hospitalization!$E1846,TODAY(),"Y")</f>
        <v>38</v>
      </c>
      <c r="G500" s="12">
        <v>0</v>
      </c>
      <c r="H500" s="24">
        <v>20149.32</v>
      </c>
      <c r="I500" s="12" t="s">
        <v>2355</v>
      </c>
      <c r="J500" s="12" t="s">
        <v>2359</v>
      </c>
      <c r="K500" s="12" t="s">
        <v>2369</v>
      </c>
    </row>
    <row r="501" spans="1:11" x14ac:dyDescent="0.3">
      <c r="A501" s="11" t="s">
        <v>1458</v>
      </c>
      <c r="B501" s="15">
        <v>1988</v>
      </c>
      <c r="C501" s="15" t="s">
        <v>2354</v>
      </c>
      <c r="D501" s="15">
        <v>25</v>
      </c>
      <c r="E501" s="25">
        <v>32349</v>
      </c>
      <c r="F501" s="26">
        <f ca="1">DATEDIF(Hospitalization!$E1845,TODAY(),"Y")</f>
        <v>29</v>
      </c>
      <c r="G501" s="15">
        <v>1</v>
      </c>
      <c r="H501" s="27">
        <v>20009.63</v>
      </c>
      <c r="I501" s="15" t="s">
        <v>2355</v>
      </c>
      <c r="J501" s="15" t="s">
        <v>2359</v>
      </c>
      <c r="K501" s="15" t="s">
        <v>2362</v>
      </c>
    </row>
    <row r="502" spans="1:11" x14ac:dyDescent="0.3">
      <c r="A502" s="14" t="s">
        <v>1459</v>
      </c>
      <c r="B502" s="12">
        <v>1966</v>
      </c>
      <c r="C502" s="12" t="s">
        <v>2364</v>
      </c>
      <c r="D502" s="12">
        <v>10</v>
      </c>
      <c r="E502" s="22">
        <v>24329</v>
      </c>
      <c r="F502" s="23">
        <f ca="1">DATEDIF(Hospitalization!$E1844,TODAY(),"Y")</f>
        <v>44</v>
      </c>
      <c r="G502" s="12">
        <v>0</v>
      </c>
      <c r="H502" s="24">
        <v>19995.29</v>
      </c>
      <c r="I502" s="12" t="s">
        <v>2359</v>
      </c>
      <c r="J502" s="12" t="s">
        <v>2356</v>
      </c>
      <c r="K502" s="12" t="s">
        <v>2378</v>
      </c>
    </row>
    <row r="503" spans="1:11" x14ac:dyDescent="0.3">
      <c r="A503" s="14" t="s">
        <v>155</v>
      </c>
      <c r="B503" s="15">
        <v>1980</v>
      </c>
      <c r="C503" s="15" t="s">
        <v>2365</v>
      </c>
      <c r="D503" s="15">
        <v>9</v>
      </c>
      <c r="E503" s="25">
        <v>29503</v>
      </c>
      <c r="F503" s="26">
        <f ca="1">DATEDIF(Hospitalization!$E1843,TODAY(),"Y")</f>
        <v>46</v>
      </c>
      <c r="G503" s="15">
        <v>0</v>
      </c>
      <c r="H503" s="27">
        <v>19964.75</v>
      </c>
      <c r="I503" s="15" t="s">
        <v>2359</v>
      </c>
      <c r="J503" s="15" t="s">
        <v>2355</v>
      </c>
      <c r="K503" s="15" t="s">
        <v>2372</v>
      </c>
    </row>
    <row r="504" spans="1:11" x14ac:dyDescent="0.3">
      <c r="A504" s="11" t="s">
        <v>1460</v>
      </c>
      <c r="B504" s="12">
        <v>1997</v>
      </c>
      <c r="C504" s="12" t="s">
        <v>2365</v>
      </c>
      <c r="D504" s="12">
        <v>18</v>
      </c>
      <c r="E504" s="22">
        <v>35721</v>
      </c>
      <c r="F504" s="23">
        <f ca="1">DATEDIF(Hospitalization!$E1842,TODAY(),"Y")</f>
        <v>23</v>
      </c>
      <c r="G504" s="12">
        <v>3</v>
      </c>
      <c r="H504" s="24">
        <v>19933.46</v>
      </c>
      <c r="I504" s="12" t="s">
        <v>2359</v>
      </c>
      <c r="J504" s="12" t="s">
        <v>2356</v>
      </c>
      <c r="K504" s="12" t="s">
        <v>2366</v>
      </c>
    </row>
    <row r="505" spans="1:11" x14ac:dyDescent="0.3">
      <c r="A505" s="14" t="s">
        <v>1461</v>
      </c>
      <c r="B505" s="15">
        <v>1979</v>
      </c>
      <c r="C505" s="15" t="s">
        <v>2365</v>
      </c>
      <c r="D505" s="15">
        <v>30</v>
      </c>
      <c r="E505" s="25">
        <v>29158</v>
      </c>
      <c r="F505" s="26">
        <f ca="1">DATEDIF(Hospitalization!$E1841,TODAY(),"Y")</f>
        <v>38</v>
      </c>
      <c r="G505" s="15">
        <v>2</v>
      </c>
      <c r="H505" s="27">
        <v>19798.05</v>
      </c>
      <c r="I505" s="15" t="s">
        <v>2359</v>
      </c>
      <c r="J505" s="15" t="s">
        <v>2359</v>
      </c>
      <c r="K505" s="15" t="s">
        <v>2372</v>
      </c>
    </row>
    <row r="506" spans="1:11" x14ac:dyDescent="0.3">
      <c r="A506" s="11" t="s">
        <v>1462</v>
      </c>
      <c r="B506" s="12">
        <v>1972</v>
      </c>
      <c r="C506" s="12" t="s">
        <v>2360</v>
      </c>
      <c r="D506" s="12">
        <v>14</v>
      </c>
      <c r="E506" s="22">
        <v>26464</v>
      </c>
      <c r="F506" s="23">
        <f ca="1">DATEDIF(Hospitalization!$E1840,TODAY(),"Y")</f>
        <v>37</v>
      </c>
      <c r="G506" s="12">
        <v>3</v>
      </c>
      <c r="H506" s="24">
        <v>19749.38</v>
      </c>
      <c r="I506" s="12" t="s">
        <v>2359</v>
      </c>
      <c r="J506" s="12" t="s">
        <v>2356</v>
      </c>
      <c r="K506" s="12" t="s">
        <v>2357</v>
      </c>
    </row>
    <row r="507" spans="1:11" x14ac:dyDescent="0.3">
      <c r="A507" s="14" t="s">
        <v>1463</v>
      </c>
      <c r="B507" s="15">
        <v>1990</v>
      </c>
      <c r="C507" s="15" t="s">
        <v>2364</v>
      </c>
      <c r="D507" s="15">
        <v>8</v>
      </c>
      <c r="E507" s="25">
        <v>33093</v>
      </c>
      <c r="F507" s="26">
        <f ca="1">DATEDIF(Hospitalization!$E1839,TODAY(),"Y")</f>
        <v>34</v>
      </c>
      <c r="G507" s="15">
        <v>1</v>
      </c>
      <c r="H507" s="27">
        <v>19719.689999999999</v>
      </c>
      <c r="I507" s="15" t="s">
        <v>2359</v>
      </c>
      <c r="J507" s="15" t="s">
        <v>2355</v>
      </c>
      <c r="K507" s="15" t="s">
        <v>2357</v>
      </c>
    </row>
    <row r="508" spans="1:11" x14ac:dyDescent="0.3">
      <c r="A508" s="11" t="s">
        <v>1464</v>
      </c>
      <c r="B508" s="12">
        <v>1994</v>
      </c>
      <c r="C508" s="12" t="s">
        <v>2364</v>
      </c>
      <c r="D508" s="12">
        <v>27</v>
      </c>
      <c r="E508" s="22">
        <v>34573</v>
      </c>
      <c r="F508" s="23">
        <f ca="1">DATEDIF(Hospitalization!$E1838,TODAY(),"Y")</f>
        <v>33</v>
      </c>
      <c r="G508" s="12">
        <v>0</v>
      </c>
      <c r="H508" s="24">
        <v>19673.34</v>
      </c>
      <c r="I508" s="12" t="s">
        <v>2359</v>
      </c>
      <c r="J508" s="12" t="s">
        <v>2355</v>
      </c>
      <c r="K508" s="12" t="s">
        <v>2362</v>
      </c>
    </row>
    <row r="509" spans="1:11" x14ac:dyDescent="0.3">
      <c r="A509" s="14" t="s">
        <v>1465</v>
      </c>
      <c r="B509" s="15">
        <v>1978</v>
      </c>
      <c r="C509" s="15" t="s">
        <v>2361</v>
      </c>
      <c r="D509" s="15">
        <v>24</v>
      </c>
      <c r="E509" s="25">
        <v>28757</v>
      </c>
      <c r="F509" s="26">
        <f ca="1">DATEDIF(Hospitalization!$E1837,TODAY(),"Y")</f>
        <v>38</v>
      </c>
      <c r="G509" s="15">
        <v>1</v>
      </c>
      <c r="H509" s="27">
        <v>19594.810000000001</v>
      </c>
      <c r="I509" s="15" t="s">
        <v>2359</v>
      </c>
      <c r="J509" s="15" t="s">
        <v>2359</v>
      </c>
      <c r="K509" s="15" t="s">
        <v>2372</v>
      </c>
    </row>
    <row r="510" spans="1:11" x14ac:dyDescent="0.3">
      <c r="A510" s="11" t="s">
        <v>1466</v>
      </c>
      <c r="B510" s="12">
        <v>1963</v>
      </c>
      <c r="C510" s="12" t="s">
        <v>2354</v>
      </c>
      <c r="D510" s="12">
        <v>14</v>
      </c>
      <c r="E510" s="22">
        <v>23206</v>
      </c>
      <c r="F510" s="23">
        <f ca="1">DATEDIF(Hospitalization!$E1836,TODAY(),"Y")</f>
        <v>35</v>
      </c>
      <c r="G510" s="12">
        <v>0</v>
      </c>
      <c r="H510" s="24">
        <v>19551.34</v>
      </c>
      <c r="I510" s="12" t="s">
        <v>2359</v>
      </c>
      <c r="J510" s="12" t="s">
        <v>2356</v>
      </c>
      <c r="K510" s="12" t="s">
        <v>2362</v>
      </c>
    </row>
    <row r="511" spans="1:11" x14ac:dyDescent="0.3">
      <c r="A511" s="14" t="s">
        <v>1467</v>
      </c>
      <c r="B511" s="15">
        <v>1985</v>
      </c>
      <c r="C511" s="15" t="s">
        <v>2361</v>
      </c>
      <c r="D511" s="15">
        <v>17</v>
      </c>
      <c r="E511" s="25">
        <v>31307</v>
      </c>
      <c r="F511" s="26">
        <f ca="1">DATEDIF(Hospitalization!$E1835,TODAY(),"Y")</f>
        <v>21</v>
      </c>
      <c r="G511" s="15">
        <v>0</v>
      </c>
      <c r="H511" s="27">
        <v>19539.240000000002</v>
      </c>
      <c r="I511" s="15" t="s">
        <v>2359</v>
      </c>
      <c r="J511" s="15" t="s">
        <v>2359</v>
      </c>
      <c r="K511" s="15" t="s">
        <v>2357</v>
      </c>
    </row>
    <row r="512" spans="1:11" x14ac:dyDescent="0.3">
      <c r="A512" s="11" t="s">
        <v>1468</v>
      </c>
      <c r="B512" s="12">
        <v>1992</v>
      </c>
      <c r="C512" s="12" t="s">
        <v>2364</v>
      </c>
      <c r="D512" s="12">
        <v>19</v>
      </c>
      <c r="E512" s="22">
        <v>33835</v>
      </c>
      <c r="F512" s="23">
        <f ca="1">DATEDIF(Hospitalization!$E1834,TODAY(),"Y")</f>
        <v>36</v>
      </c>
      <c r="G512" s="12">
        <v>1</v>
      </c>
      <c r="H512" s="24">
        <v>19521.97</v>
      </c>
      <c r="I512" s="12" t="s">
        <v>2359</v>
      </c>
      <c r="J512" s="12" t="s">
        <v>2355</v>
      </c>
      <c r="K512" s="12" t="s">
        <v>2357</v>
      </c>
    </row>
    <row r="513" spans="1:11" x14ac:dyDescent="0.3">
      <c r="A513" s="14" t="s">
        <v>1469</v>
      </c>
      <c r="B513" s="15">
        <v>1980</v>
      </c>
      <c r="C513" s="15" t="s">
        <v>2358</v>
      </c>
      <c r="D513" s="15">
        <v>8</v>
      </c>
      <c r="E513" s="25">
        <v>29533</v>
      </c>
      <c r="F513" s="26">
        <f ca="1">DATEDIF(Hospitalization!$E1833,TODAY(),"Y")</f>
        <v>29</v>
      </c>
      <c r="G513" s="15">
        <v>0</v>
      </c>
      <c r="H513" s="27">
        <v>19515.54</v>
      </c>
      <c r="I513" s="15" t="s">
        <v>2359</v>
      </c>
      <c r="J513" s="15" t="s">
        <v>2359</v>
      </c>
      <c r="K513" s="15" t="s">
        <v>2357</v>
      </c>
    </row>
    <row r="514" spans="1:11" x14ac:dyDescent="0.3">
      <c r="A514" s="11" t="s">
        <v>156</v>
      </c>
      <c r="B514" s="12">
        <v>1987</v>
      </c>
      <c r="C514" s="12" t="s">
        <v>2358</v>
      </c>
      <c r="D514" s="12">
        <v>30</v>
      </c>
      <c r="E514" s="22">
        <v>32111</v>
      </c>
      <c r="F514" s="23">
        <f ca="1">DATEDIF(Hospitalization!$E1832,TODAY(),"Y")</f>
        <v>37</v>
      </c>
      <c r="G514" s="12">
        <v>4</v>
      </c>
      <c r="H514" s="24">
        <v>19496.72</v>
      </c>
      <c r="I514" s="12" t="s">
        <v>2359</v>
      </c>
      <c r="J514" s="12" t="s">
        <v>2356</v>
      </c>
      <c r="K514" s="12" t="s">
        <v>2368</v>
      </c>
    </row>
    <row r="515" spans="1:11" x14ac:dyDescent="0.3">
      <c r="A515" s="11" t="s">
        <v>1470</v>
      </c>
      <c r="B515" s="15">
        <v>1982</v>
      </c>
      <c r="C515" s="15" t="s">
        <v>2363</v>
      </c>
      <c r="D515" s="15">
        <v>15</v>
      </c>
      <c r="E515" s="25">
        <v>30300</v>
      </c>
      <c r="F515" s="26">
        <f ca="1">DATEDIF(Hospitalization!$E1831,TODAY(),"Y")</f>
        <v>26</v>
      </c>
      <c r="G515" s="15">
        <v>2</v>
      </c>
      <c r="H515" s="27">
        <v>19444.27</v>
      </c>
      <c r="I515" s="15" t="s">
        <v>2359</v>
      </c>
      <c r="J515" s="15" t="s">
        <v>2359</v>
      </c>
      <c r="K515" s="15" t="s">
        <v>2357</v>
      </c>
    </row>
    <row r="516" spans="1:11" x14ac:dyDescent="0.3">
      <c r="A516" s="14" t="s">
        <v>1471</v>
      </c>
      <c r="B516" s="12">
        <v>1993</v>
      </c>
      <c r="C516" s="12" t="s">
        <v>2361</v>
      </c>
      <c r="D516" s="12">
        <v>6</v>
      </c>
      <c r="E516" s="22">
        <v>34218</v>
      </c>
      <c r="F516" s="23">
        <f ca="1">DATEDIF(Hospitalization!$E1830,TODAY(),"Y")</f>
        <v>28</v>
      </c>
      <c r="G516" s="12">
        <v>2</v>
      </c>
      <c r="H516" s="24">
        <v>19442.349999999999</v>
      </c>
      <c r="I516" s="12" t="s">
        <v>2359</v>
      </c>
      <c r="J516" s="12" t="s">
        <v>2356</v>
      </c>
      <c r="K516" s="12" t="s">
        <v>2362</v>
      </c>
    </row>
    <row r="517" spans="1:11" x14ac:dyDescent="0.3">
      <c r="A517" s="11" t="s">
        <v>1472</v>
      </c>
      <c r="B517" s="15">
        <v>1987</v>
      </c>
      <c r="C517" s="15" t="s">
        <v>2360</v>
      </c>
      <c r="D517" s="15">
        <v>30</v>
      </c>
      <c r="E517" s="25">
        <v>31958</v>
      </c>
      <c r="F517" s="26">
        <f ca="1">DATEDIF(Hospitalization!$E1829,TODAY(),"Y")</f>
        <v>41</v>
      </c>
      <c r="G517" s="15">
        <v>3</v>
      </c>
      <c r="H517" s="27">
        <v>19362</v>
      </c>
      <c r="I517" s="15" t="s">
        <v>2359</v>
      </c>
      <c r="J517" s="15" t="s">
        <v>2356</v>
      </c>
      <c r="K517" s="15" t="s">
        <v>2357</v>
      </c>
    </row>
    <row r="518" spans="1:11" x14ac:dyDescent="0.3">
      <c r="A518" s="14" t="s">
        <v>1473</v>
      </c>
      <c r="B518" s="12">
        <v>1991</v>
      </c>
      <c r="C518" s="12" t="s">
        <v>2364</v>
      </c>
      <c r="D518" s="12">
        <v>24</v>
      </c>
      <c r="E518" s="22">
        <v>33474</v>
      </c>
      <c r="F518" s="23">
        <f ca="1">DATEDIF(Hospitalization!$E1828,TODAY(),"Y")</f>
        <v>29</v>
      </c>
      <c r="G518" s="12">
        <v>0</v>
      </c>
      <c r="H518" s="24">
        <v>19350.37</v>
      </c>
      <c r="I518" s="12" t="s">
        <v>2359</v>
      </c>
      <c r="J518" s="12" t="s">
        <v>2356</v>
      </c>
      <c r="K518" s="12" t="s">
        <v>2357</v>
      </c>
    </row>
    <row r="519" spans="1:11" x14ac:dyDescent="0.3">
      <c r="A519" s="11" t="s">
        <v>1474</v>
      </c>
      <c r="B519" s="15">
        <v>1966</v>
      </c>
      <c r="C519" s="15" t="s">
        <v>2358</v>
      </c>
      <c r="D519" s="15">
        <v>15</v>
      </c>
      <c r="E519" s="25">
        <v>24426</v>
      </c>
      <c r="F519" s="26">
        <f ca="1">DATEDIF(Hospitalization!$E1827,TODAY(),"Y")</f>
        <v>36</v>
      </c>
      <c r="G519" s="15">
        <v>0</v>
      </c>
      <c r="H519" s="27">
        <v>19321.060000000001</v>
      </c>
      <c r="I519" s="15" t="s">
        <v>2359</v>
      </c>
      <c r="J519" s="15" t="s">
        <v>2359</v>
      </c>
      <c r="K519" s="15" t="s">
        <v>2362</v>
      </c>
    </row>
    <row r="520" spans="1:11" x14ac:dyDescent="0.3">
      <c r="A520" s="14" t="s">
        <v>1475</v>
      </c>
      <c r="B520" s="12">
        <v>1967</v>
      </c>
      <c r="C520" s="12" t="s">
        <v>2354</v>
      </c>
      <c r="D520" s="12">
        <v>29</v>
      </c>
      <c r="E520" s="22">
        <v>24682</v>
      </c>
      <c r="F520" s="23">
        <f ca="1">DATEDIF(Hospitalization!$E1826,TODAY(),"Y")</f>
        <v>36</v>
      </c>
      <c r="G520" s="12">
        <v>0</v>
      </c>
      <c r="H520" s="24">
        <v>19259.96</v>
      </c>
      <c r="I520" s="12" t="s">
        <v>2359</v>
      </c>
      <c r="J520" s="12" t="s">
        <v>2359</v>
      </c>
      <c r="K520" s="12" t="s">
        <v>2362</v>
      </c>
    </row>
    <row r="521" spans="1:11" x14ac:dyDescent="0.3">
      <c r="A521" s="11" t="s">
        <v>1476</v>
      </c>
      <c r="B521" s="15">
        <v>1985</v>
      </c>
      <c r="C521" s="15" t="s">
        <v>2363</v>
      </c>
      <c r="D521" s="15">
        <v>28</v>
      </c>
      <c r="E521" s="25">
        <v>31409</v>
      </c>
      <c r="F521" s="26">
        <f ca="1">DATEDIF(Hospitalization!$E1825,TODAY(),"Y")</f>
        <v>36</v>
      </c>
      <c r="G521" s="15">
        <v>0</v>
      </c>
      <c r="H521" s="27">
        <v>19214.71</v>
      </c>
      <c r="I521" s="15" t="s">
        <v>2359</v>
      </c>
      <c r="J521" s="15" t="s">
        <v>2356</v>
      </c>
      <c r="K521" s="15" t="s">
        <v>2357</v>
      </c>
    </row>
    <row r="522" spans="1:11" x14ac:dyDescent="0.3">
      <c r="A522" s="14" t="s">
        <v>1477</v>
      </c>
      <c r="B522" s="12">
        <v>1991</v>
      </c>
      <c r="C522" s="12" t="s">
        <v>2361</v>
      </c>
      <c r="D522" s="12">
        <v>16</v>
      </c>
      <c r="E522" s="22">
        <v>33497</v>
      </c>
      <c r="F522" s="23">
        <f ca="1">DATEDIF(Hospitalization!$E1824,TODAY(),"Y")</f>
        <v>46</v>
      </c>
      <c r="G522" s="12">
        <v>3</v>
      </c>
      <c r="H522" s="24">
        <v>19199.939999999999</v>
      </c>
      <c r="I522" s="12" t="s">
        <v>2359</v>
      </c>
      <c r="J522" s="12" t="s">
        <v>2356</v>
      </c>
      <c r="K522" s="12" t="s">
        <v>2366</v>
      </c>
    </row>
    <row r="523" spans="1:11" x14ac:dyDescent="0.3">
      <c r="A523" s="11" t="s">
        <v>1478</v>
      </c>
      <c r="B523" s="15">
        <v>1979</v>
      </c>
      <c r="C523" s="15" t="s">
        <v>2354</v>
      </c>
      <c r="D523" s="15">
        <v>2</v>
      </c>
      <c r="E523" s="25">
        <v>29038</v>
      </c>
      <c r="F523" s="26">
        <f ca="1">DATEDIF(Hospitalization!$E1823,TODAY(),"Y")</f>
        <v>23</v>
      </c>
      <c r="G523" s="15">
        <v>2</v>
      </c>
      <c r="H523" s="27">
        <v>19144.580000000002</v>
      </c>
      <c r="I523" s="15" t="s">
        <v>2359</v>
      </c>
      <c r="J523" s="15" t="s">
        <v>2359</v>
      </c>
      <c r="K523" s="15" t="s">
        <v>2372</v>
      </c>
    </row>
    <row r="524" spans="1:11" x14ac:dyDescent="0.3">
      <c r="A524" s="14" t="s">
        <v>1479</v>
      </c>
      <c r="B524" s="12">
        <v>1993</v>
      </c>
      <c r="C524" s="12" t="s">
        <v>2361</v>
      </c>
      <c r="D524" s="12">
        <v>28</v>
      </c>
      <c r="E524" s="22">
        <v>34240</v>
      </c>
      <c r="F524" s="23">
        <f ca="1">DATEDIF(Hospitalization!$E1822,TODAY(),"Y")</f>
        <v>36</v>
      </c>
      <c r="G524" s="12">
        <v>1</v>
      </c>
      <c r="H524" s="24">
        <v>19107.78</v>
      </c>
      <c r="I524" s="12" t="s">
        <v>2359</v>
      </c>
      <c r="J524" s="12" t="s">
        <v>2355</v>
      </c>
      <c r="K524" s="12" t="s">
        <v>2357</v>
      </c>
    </row>
    <row r="525" spans="1:11" x14ac:dyDescent="0.3">
      <c r="A525" s="14" t="s">
        <v>157</v>
      </c>
      <c r="B525" s="15">
        <v>1989</v>
      </c>
      <c r="C525" s="15" t="s">
        <v>2360</v>
      </c>
      <c r="D525" s="15">
        <v>5</v>
      </c>
      <c r="E525" s="25">
        <v>32664</v>
      </c>
      <c r="F525" s="26">
        <f ca="1">DATEDIF(Hospitalization!$E1821,TODAY(),"Y")</f>
        <v>23</v>
      </c>
      <c r="G525" s="15">
        <v>1</v>
      </c>
      <c r="H525" s="27">
        <v>19040.88</v>
      </c>
      <c r="I525" s="15" t="s">
        <v>2359</v>
      </c>
      <c r="J525" s="15" t="s">
        <v>2356</v>
      </c>
      <c r="K525" s="15" t="s">
        <v>2366</v>
      </c>
    </row>
    <row r="526" spans="1:11" x14ac:dyDescent="0.3">
      <c r="A526" s="11" t="s">
        <v>1480</v>
      </c>
      <c r="B526" s="12">
        <v>1983</v>
      </c>
      <c r="C526" s="12" t="s">
        <v>2363</v>
      </c>
      <c r="D526" s="12">
        <v>19</v>
      </c>
      <c r="E526" s="22">
        <v>30669</v>
      </c>
      <c r="F526" s="23">
        <f ca="1">DATEDIF(Hospitalization!$E1820,TODAY(),"Y")</f>
        <v>48</v>
      </c>
      <c r="G526" s="12">
        <v>5</v>
      </c>
      <c r="H526" s="24">
        <v>19023.259999999998</v>
      </c>
      <c r="I526" s="12" t="s">
        <v>2359</v>
      </c>
      <c r="J526" s="12" t="s">
        <v>2356</v>
      </c>
      <c r="K526" s="12" t="s">
        <v>2366</v>
      </c>
    </row>
    <row r="527" spans="1:11" x14ac:dyDescent="0.3">
      <c r="A527" s="14" t="s">
        <v>1481</v>
      </c>
      <c r="B527" s="15">
        <v>1988</v>
      </c>
      <c r="C527" s="15" t="s">
        <v>2365</v>
      </c>
      <c r="D527" s="15">
        <v>24</v>
      </c>
      <c r="E527" s="25">
        <v>32440</v>
      </c>
      <c r="F527" s="26">
        <f ca="1">DATEDIF(Hospitalization!$E1819,TODAY(),"Y")</f>
        <v>45</v>
      </c>
      <c r="G527" s="15">
        <v>2</v>
      </c>
      <c r="H527" s="27">
        <v>18972.5</v>
      </c>
      <c r="I527" s="15" t="s">
        <v>2359</v>
      </c>
      <c r="J527" s="15" t="s">
        <v>2356</v>
      </c>
      <c r="K527" s="15" t="s">
        <v>2357</v>
      </c>
    </row>
    <row r="528" spans="1:11" x14ac:dyDescent="0.3">
      <c r="A528" s="11" t="s">
        <v>1482</v>
      </c>
      <c r="B528" s="12">
        <v>1992</v>
      </c>
      <c r="C528" s="12" t="s">
        <v>2358</v>
      </c>
      <c r="D528" s="12">
        <v>30</v>
      </c>
      <c r="E528" s="22">
        <v>33938</v>
      </c>
      <c r="F528" s="23">
        <f ca="1">DATEDIF(Hospitalization!$E1818,TODAY(),"Y")</f>
        <v>34</v>
      </c>
      <c r="G528" s="12">
        <v>1</v>
      </c>
      <c r="H528" s="24">
        <v>18963.169999999998</v>
      </c>
      <c r="I528" s="12" t="s">
        <v>2359</v>
      </c>
      <c r="J528" s="12" t="s">
        <v>2359</v>
      </c>
      <c r="K528" s="12" t="s">
        <v>2357</v>
      </c>
    </row>
    <row r="529" spans="1:11" x14ac:dyDescent="0.3">
      <c r="A529" s="14" t="s">
        <v>1483</v>
      </c>
      <c r="B529" s="15">
        <v>1998</v>
      </c>
      <c r="C529" s="15" t="s">
        <v>2364</v>
      </c>
      <c r="D529" s="15">
        <v>6</v>
      </c>
      <c r="E529" s="25">
        <v>36013</v>
      </c>
      <c r="F529" s="26">
        <f ca="1">DATEDIF(Hospitalization!$E1817,TODAY(),"Y")</f>
        <v>34</v>
      </c>
      <c r="G529" s="15">
        <v>0</v>
      </c>
      <c r="H529" s="27">
        <v>18955.22</v>
      </c>
      <c r="I529" s="15" t="s">
        <v>2359</v>
      </c>
      <c r="J529" s="15" t="s">
        <v>2356</v>
      </c>
      <c r="K529" s="15" t="s">
        <v>2366</v>
      </c>
    </row>
    <row r="530" spans="1:11" x14ac:dyDescent="0.3">
      <c r="A530" s="11" t="s">
        <v>1484</v>
      </c>
      <c r="B530" s="12">
        <v>1963</v>
      </c>
      <c r="C530" s="12" t="s">
        <v>2365</v>
      </c>
      <c r="D530" s="12">
        <v>20</v>
      </c>
      <c r="E530" s="22">
        <v>23304</v>
      </c>
      <c r="F530" s="23">
        <f ca="1">DATEDIF(Hospitalization!$E1816,TODAY(),"Y")</f>
        <v>32</v>
      </c>
      <c r="G530" s="12">
        <v>0</v>
      </c>
      <c r="H530" s="24">
        <v>18954.560000000001</v>
      </c>
      <c r="I530" s="12" t="s">
        <v>2359</v>
      </c>
      <c r="J530" s="12" t="s">
        <v>2359</v>
      </c>
      <c r="K530" s="12" t="s">
        <v>2378</v>
      </c>
    </row>
    <row r="531" spans="1:11" x14ac:dyDescent="0.3">
      <c r="A531" s="14" t="s">
        <v>1485</v>
      </c>
      <c r="B531" s="15">
        <v>1969</v>
      </c>
      <c r="C531" s="15" t="s">
        <v>2364</v>
      </c>
      <c r="D531" s="15">
        <v>3</v>
      </c>
      <c r="E531" s="25">
        <v>25418</v>
      </c>
      <c r="F531" s="26">
        <f ca="1">DATEDIF(Hospitalization!$E1815,TODAY(),"Y")</f>
        <v>46</v>
      </c>
      <c r="G531" s="15">
        <v>0</v>
      </c>
      <c r="H531" s="27">
        <v>18932.810000000001</v>
      </c>
      <c r="I531" s="15" t="s">
        <v>2359</v>
      </c>
      <c r="J531" s="15" t="s">
        <v>2356</v>
      </c>
      <c r="K531" s="15" t="s">
        <v>2362</v>
      </c>
    </row>
    <row r="532" spans="1:11" x14ac:dyDescent="0.3">
      <c r="A532" s="11" t="s">
        <v>1486</v>
      </c>
      <c r="B532" s="12">
        <v>1995</v>
      </c>
      <c r="C532" s="12" t="s">
        <v>2361</v>
      </c>
      <c r="D532" s="12">
        <v>27</v>
      </c>
      <c r="E532" s="22">
        <v>34969</v>
      </c>
      <c r="F532" s="23">
        <f ca="1">DATEDIF(Hospitalization!$E1814,TODAY(),"Y")</f>
        <v>40</v>
      </c>
      <c r="G532" s="12">
        <v>1</v>
      </c>
      <c r="H532" s="24">
        <v>18903.490000000002</v>
      </c>
      <c r="I532" s="12" t="s">
        <v>2359</v>
      </c>
      <c r="J532" s="12" t="s">
        <v>2355</v>
      </c>
      <c r="K532" s="12" t="s">
        <v>2372</v>
      </c>
    </row>
    <row r="533" spans="1:11" x14ac:dyDescent="0.3">
      <c r="A533" s="14" t="s">
        <v>1487</v>
      </c>
      <c r="B533" s="15">
        <v>1963</v>
      </c>
      <c r="C533" s="15" t="s">
        <v>2363</v>
      </c>
      <c r="D533" s="15">
        <v>6</v>
      </c>
      <c r="E533" s="25">
        <v>23351</v>
      </c>
      <c r="F533" s="26">
        <f ca="1">DATEDIF(Hospitalization!$E1813,TODAY(),"Y")</f>
        <v>35</v>
      </c>
      <c r="G533" s="15">
        <v>0</v>
      </c>
      <c r="H533" s="27">
        <v>18883.330000000002</v>
      </c>
      <c r="I533" s="15" t="s">
        <v>2359</v>
      </c>
      <c r="J533" s="15" t="s">
        <v>2359</v>
      </c>
      <c r="K533" s="15" t="s">
        <v>2378</v>
      </c>
    </row>
    <row r="534" spans="1:11" x14ac:dyDescent="0.3">
      <c r="A534" s="11" t="s">
        <v>1488</v>
      </c>
      <c r="B534" s="12">
        <v>2003</v>
      </c>
      <c r="C534" s="12" t="s">
        <v>2354</v>
      </c>
      <c r="D534" s="12">
        <v>24</v>
      </c>
      <c r="E534" s="22">
        <v>37826</v>
      </c>
      <c r="F534" s="23">
        <f ca="1">DATEDIF(Hospitalization!$E1812,TODAY(),"Y")</f>
        <v>21</v>
      </c>
      <c r="G534" s="12">
        <v>3</v>
      </c>
      <c r="H534" s="24">
        <v>18838.7</v>
      </c>
      <c r="I534" s="12" t="s">
        <v>2359</v>
      </c>
      <c r="J534" s="12" t="s">
        <v>2356</v>
      </c>
      <c r="K534" s="12" t="s">
        <v>2362</v>
      </c>
    </row>
    <row r="535" spans="1:11" x14ac:dyDescent="0.3">
      <c r="A535" s="14" t="s">
        <v>1489</v>
      </c>
      <c r="B535" s="15">
        <v>1962</v>
      </c>
      <c r="C535" s="15" t="s">
        <v>2363</v>
      </c>
      <c r="D535" s="15">
        <v>18</v>
      </c>
      <c r="E535" s="25">
        <v>22998</v>
      </c>
      <c r="F535" s="26">
        <f ca="1">DATEDIF(Hospitalization!$E1811,TODAY(),"Y")</f>
        <v>39</v>
      </c>
      <c r="G535" s="15">
        <v>0</v>
      </c>
      <c r="H535" s="27">
        <v>18815.53</v>
      </c>
      <c r="I535" s="15" t="s">
        <v>2359</v>
      </c>
      <c r="J535" s="15" t="s">
        <v>2359</v>
      </c>
      <c r="K535" s="15" t="s">
        <v>2373</v>
      </c>
    </row>
    <row r="536" spans="1:11" x14ac:dyDescent="0.3">
      <c r="A536" s="11" t="s">
        <v>158</v>
      </c>
      <c r="B536" s="12">
        <v>1979</v>
      </c>
      <c r="C536" s="12" t="s">
        <v>2365</v>
      </c>
      <c r="D536" s="12">
        <v>15</v>
      </c>
      <c r="E536" s="22">
        <v>29143</v>
      </c>
      <c r="F536" s="23">
        <f ca="1">DATEDIF(Hospitalization!$E1810,TODAY(),"Y")</f>
        <v>39</v>
      </c>
      <c r="G536" s="12">
        <v>2</v>
      </c>
      <c r="H536" s="24">
        <v>18806.150000000001</v>
      </c>
      <c r="I536" s="12" t="s">
        <v>2359</v>
      </c>
      <c r="J536" s="12" t="s">
        <v>2355</v>
      </c>
      <c r="K536" s="12" t="s">
        <v>2357</v>
      </c>
    </row>
    <row r="537" spans="1:11" x14ac:dyDescent="0.3">
      <c r="A537" s="11" t="s">
        <v>1490</v>
      </c>
      <c r="B537" s="15">
        <v>1995</v>
      </c>
      <c r="C537" s="15" t="s">
        <v>2358</v>
      </c>
      <c r="D537" s="15">
        <v>28</v>
      </c>
      <c r="E537" s="25">
        <v>35031</v>
      </c>
      <c r="F537" s="26">
        <f ca="1">DATEDIF(Hospitalization!$E1809,TODAY(),"Y")</f>
        <v>38</v>
      </c>
      <c r="G537" s="15">
        <v>3</v>
      </c>
      <c r="H537" s="27">
        <v>18804.75</v>
      </c>
      <c r="I537" s="15" t="s">
        <v>2359</v>
      </c>
      <c r="J537" s="15" t="s">
        <v>2359</v>
      </c>
      <c r="K537" s="15" t="s">
        <v>2362</v>
      </c>
    </row>
    <row r="538" spans="1:11" x14ac:dyDescent="0.3">
      <c r="A538" s="14" t="s">
        <v>1491</v>
      </c>
      <c r="B538" s="12">
        <v>1979</v>
      </c>
      <c r="C538" s="12" t="s">
        <v>2358</v>
      </c>
      <c r="D538" s="12">
        <v>19</v>
      </c>
      <c r="E538" s="22">
        <v>29178</v>
      </c>
      <c r="F538" s="23">
        <f ca="1">DATEDIF(Hospitalization!$E1808,TODAY(),"Y")</f>
        <v>34</v>
      </c>
      <c r="G538" s="12">
        <v>2</v>
      </c>
      <c r="H538" s="24">
        <v>18767.740000000002</v>
      </c>
      <c r="I538" s="12" t="s">
        <v>2359</v>
      </c>
      <c r="J538" s="12" t="s">
        <v>2359</v>
      </c>
      <c r="K538" s="12" t="s">
        <v>2357</v>
      </c>
    </row>
    <row r="539" spans="1:11" x14ac:dyDescent="0.3">
      <c r="A539" s="11" t="s">
        <v>1492</v>
      </c>
      <c r="B539" s="15">
        <v>1992</v>
      </c>
      <c r="C539" s="15" t="s">
        <v>2363</v>
      </c>
      <c r="D539" s="15">
        <v>27</v>
      </c>
      <c r="E539" s="25">
        <v>33965</v>
      </c>
      <c r="F539" s="26">
        <f ca="1">DATEDIF(Hospitalization!$E1807,TODAY(),"Y")</f>
        <v>39</v>
      </c>
      <c r="G539" s="15">
        <v>3</v>
      </c>
      <c r="H539" s="27">
        <v>18765.88</v>
      </c>
      <c r="I539" s="15" t="s">
        <v>2359</v>
      </c>
      <c r="J539" s="15" t="s">
        <v>2355</v>
      </c>
      <c r="K539" s="15" t="s">
        <v>2362</v>
      </c>
    </row>
    <row r="540" spans="1:11" x14ac:dyDescent="0.3">
      <c r="A540" s="14" t="s">
        <v>1493</v>
      </c>
      <c r="B540" s="12">
        <v>1967</v>
      </c>
      <c r="C540" s="12" t="s">
        <v>2364</v>
      </c>
      <c r="D540" s="12">
        <v>30</v>
      </c>
      <c r="E540" s="22">
        <v>24714</v>
      </c>
      <c r="F540" s="23">
        <f ca="1">DATEDIF(Hospitalization!$E1806,TODAY(),"Y")</f>
        <v>37</v>
      </c>
      <c r="G540" s="12">
        <v>0</v>
      </c>
      <c r="H540" s="24">
        <v>18694.689999999999</v>
      </c>
      <c r="I540" s="12" t="s">
        <v>2359</v>
      </c>
      <c r="J540" s="12" t="s">
        <v>2359</v>
      </c>
      <c r="K540" s="12" t="s">
        <v>2373</v>
      </c>
    </row>
    <row r="541" spans="1:11" x14ac:dyDescent="0.3">
      <c r="A541" s="11" t="s">
        <v>1494</v>
      </c>
      <c r="B541" s="15">
        <v>1970</v>
      </c>
      <c r="C541" s="15" t="s">
        <v>2365</v>
      </c>
      <c r="D541" s="15">
        <v>17</v>
      </c>
      <c r="E541" s="25">
        <v>25858</v>
      </c>
      <c r="F541" s="26">
        <f ca="1">DATEDIF(Hospitalization!$E1805,TODAY(),"Y")</f>
        <v>36</v>
      </c>
      <c r="G541" s="15">
        <v>0</v>
      </c>
      <c r="H541" s="27">
        <v>18682.740000000002</v>
      </c>
      <c r="I541" s="15" t="s">
        <v>2359</v>
      </c>
      <c r="J541" s="15" t="s">
        <v>2356</v>
      </c>
      <c r="K541" s="15" t="s">
        <v>2362</v>
      </c>
    </row>
    <row r="542" spans="1:11" x14ac:dyDescent="0.3">
      <c r="A542" s="14" t="s">
        <v>1495</v>
      </c>
      <c r="B542" s="12">
        <v>1998</v>
      </c>
      <c r="C542" s="12" t="s">
        <v>2361</v>
      </c>
      <c r="D542" s="12">
        <v>23</v>
      </c>
      <c r="E542" s="22">
        <v>36061</v>
      </c>
      <c r="F542" s="23">
        <f ca="1">DATEDIF(Hospitalization!$E1804,TODAY(),"Y")</f>
        <v>39</v>
      </c>
      <c r="G542" s="12">
        <v>0</v>
      </c>
      <c r="H542" s="24">
        <v>18648.419999999998</v>
      </c>
      <c r="I542" s="12" t="s">
        <v>2359</v>
      </c>
      <c r="J542" s="12" t="s">
        <v>2359</v>
      </c>
      <c r="K542" s="12" t="s">
        <v>2368</v>
      </c>
    </row>
    <row r="543" spans="1:11" x14ac:dyDescent="0.3">
      <c r="A543" s="11" t="s">
        <v>1496</v>
      </c>
      <c r="B543" s="15">
        <v>1986</v>
      </c>
      <c r="C543" s="15" t="s">
        <v>2364</v>
      </c>
      <c r="D543" s="15">
        <v>12</v>
      </c>
      <c r="E543" s="25">
        <v>31636</v>
      </c>
      <c r="F543" s="26">
        <f ca="1">DATEDIF(Hospitalization!$E1803,TODAY(),"Y")</f>
        <v>36</v>
      </c>
      <c r="G543" s="15">
        <v>2</v>
      </c>
      <c r="H543" s="27">
        <v>18608.259999999998</v>
      </c>
      <c r="I543" s="15" t="s">
        <v>2359</v>
      </c>
      <c r="J543" s="15" t="s">
        <v>2356</v>
      </c>
      <c r="K543" s="15" t="s">
        <v>2366</v>
      </c>
    </row>
    <row r="544" spans="1:11" x14ac:dyDescent="0.3">
      <c r="A544" s="14" t="s">
        <v>1497</v>
      </c>
      <c r="B544" s="12">
        <v>1964</v>
      </c>
      <c r="C544" s="12" t="s">
        <v>2361</v>
      </c>
      <c r="D544" s="12">
        <v>26</v>
      </c>
      <c r="E544" s="22">
        <v>23646</v>
      </c>
      <c r="F544" s="23">
        <f ca="1">DATEDIF(Hospitalization!$E1802,TODAY(),"Y")</f>
        <v>48</v>
      </c>
      <c r="G544" s="12">
        <v>0</v>
      </c>
      <c r="H544" s="24">
        <v>18443.11</v>
      </c>
      <c r="I544" s="12" t="s">
        <v>2359</v>
      </c>
      <c r="J544" s="12" t="s">
        <v>2355</v>
      </c>
      <c r="K544" s="12" t="s">
        <v>2362</v>
      </c>
    </row>
    <row r="545" spans="1:11" x14ac:dyDescent="0.3">
      <c r="A545" s="11" t="s">
        <v>1498</v>
      </c>
      <c r="B545" s="15">
        <v>1999</v>
      </c>
      <c r="C545" s="15" t="s">
        <v>2363</v>
      </c>
      <c r="D545" s="15">
        <v>15</v>
      </c>
      <c r="E545" s="25">
        <v>36509</v>
      </c>
      <c r="F545" s="26">
        <f ca="1">DATEDIF(Hospitalization!$E1801,TODAY(),"Y")</f>
        <v>45</v>
      </c>
      <c r="G545" s="15">
        <v>1</v>
      </c>
      <c r="H545" s="27">
        <v>18328.240000000002</v>
      </c>
      <c r="I545" s="15" t="s">
        <v>2359</v>
      </c>
      <c r="J545" s="15" t="s">
        <v>2355</v>
      </c>
      <c r="K545" s="15" t="s">
        <v>2357</v>
      </c>
    </row>
    <row r="546" spans="1:11" x14ac:dyDescent="0.3">
      <c r="A546" s="14" t="s">
        <v>1499</v>
      </c>
      <c r="B546" s="12">
        <v>1995</v>
      </c>
      <c r="C546" s="12" t="s">
        <v>2354</v>
      </c>
      <c r="D546" s="12">
        <v>4</v>
      </c>
      <c r="E546" s="22">
        <v>34884</v>
      </c>
      <c r="F546" s="23">
        <f ca="1">DATEDIF(Hospitalization!$E1800,TODAY(),"Y")</f>
        <v>30</v>
      </c>
      <c r="G546" s="12">
        <v>0</v>
      </c>
      <c r="H546" s="24">
        <v>18310.740000000002</v>
      </c>
      <c r="I546" s="12" t="s">
        <v>2359</v>
      </c>
      <c r="J546" s="12" t="s">
        <v>2356</v>
      </c>
      <c r="K546" s="12" t="s">
        <v>2362</v>
      </c>
    </row>
    <row r="547" spans="1:11" x14ac:dyDescent="0.3">
      <c r="A547" s="14" t="s">
        <v>159</v>
      </c>
      <c r="B547" s="15">
        <v>1992</v>
      </c>
      <c r="C547" s="15" t="s">
        <v>2363</v>
      </c>
      <c r="D547" s="15">
        <v>25</v>
      </c>
      <c r="E547" s="25">
        <v>33963</v>
      </c>
      <c r="F547" s="26">
        <f ca="1">DATEDIF(Hospitalization!$E1799,TODAY(),"Y")</f>
        <v>24</v>
      </c>
      <c r="G547" s="15">
        <v>3</v>
      </c>
      <c r="H547" s="27">
        <v>18259.22</v>
      </c>
      <c r="I547" s="15" t="s">
        <v>2359</v>
      </c>
      <c r="J547" s="15" t="s">
        <v>2356</v>
      </c>
      <c r="K547" s="15" t="s">
        <v>2366</v>
      </c>
    </row>
    <row r="548" spans="1:11" x14ac:dyDescent="0.3">
      <c r="A548" s="11" t="s">
        <v>1500</v>
      </c>
      <c r="B548" s="12">
        <v>1995</v>
      </c>
      <c r="C548" s="12" t="s">
        <v>2364</v>
      </c>
      <c r="D548" s="12">
        <v>3</v>
      </c>
      <c r="E548" s="22">
        <v>34914</v>
      </c>
      <c r="F548" s="23">
        <f ca="1">DATEDIF(Hospitalization!$E1798,TODAY(),"Y")</f>
        <v>25</v>
      </c>
      <c r="G548" s="12">
        <v>0</v>
      </c>
      <c r="H548" s="24">
        <v>18246.5</v>
      </c>
      <c r="I548" s="12" t="s">
        <v>2359</v>
      </c>
      <c r="J548" s="12" t="s">
        <v>2359</v>
      </c>
      <c r="K548" s="12" t="s">
        <v>2357</v>
      </c>
    </row>
    <row r="549" spans="1:11" x14ac:dyDescent="0.3">
      <c r="A549" s="14" t="s">
        <v>1501</v>
      </c>
      <c r="B549" s="15">
        <v>2004</v>
      </c>
      <c r="C549" s="15" t="s">
        <v>2361</v>
      </c>
      <c r="D549" s="15">
        <v>10</v>
      </c>
      <c r="E549" s="25">
        <v>38240</v>
      </c>
      <c r="F549" s="26">
        <f ca="1">DATEDIF(Hospitalization!$E1797,TODAY(),"Y")</f>
        <v>34</v>
      </c>
      <c r="G549" s="15">
        <v>3</v>
      </c>
      <c r="H549" s="27">
        <v>18223.45</v>
      </c>
      <c r="I549" s="15" t="s">
        <v>2359</v>
      </c>
      <c r="J549" s="15" t="s">
        <v>2356</v>
      </c>
      <c r="K549" s="15" t="s">
        <v>2357</v>
      </c>
    </row>
    <row r="550" spans="1:11" x14ac:dyDescent="0.3">
      <c r="A550" s="11" t="s">
        <v>1502</v>
      </c>
      <c r="B550" s="12">
        <v>1997</v>
      </c>
      <c r="C550" s="12" t="s">
        <v>2360</v>
      </c>
      <c r="D550" s="12">
        <v>15</v>
      </c>
      <c r="E550" s="22">
        <v>35596</v>
      </c>
      <c r="F550" s="23">
        <f ca="1">DATEDIF(Hospitalization!$E1796,TODAY(),"Y")</f>
        <v>42</v>
      </c>
      <c r="G550" s="12">
        <v>1</v>
      </c>
      <c r="H550" s="24">
        <v>18218.16</v>
      </c>
      <c r="I550" s="12" t="s">
        <v>2359</v>
      </c>
      <c r="J550" s="12" t="s">
        <v>2359</v>
      </c>
      <c r="K550" s="12" t="s">
        <v>2357</v>
      </c>
    </row>
    <row r="551" spans="1:11" x14ac:dyDescent="0.3">
      <c r="A551" s="14" t="s">
        <v>1503</v>
      </c>
      <c r="B551" s="15">
        <v>1963</v>
      </c>
      <c r="C551" s="15" t="s">
        <v>2354</v>
      </c>
      <c r="D551" s="15">
        <v>4</v>
      </c>
      <c r="E551" s="25">
        <v>23196</v>
      </c>
      <c r="F551" s="26">
        <f ca="1">DATEDIF(Hospitalization!$E1795,TODAY(),"Y")</f>
        <v>31</v>
      </c>
      <c r="G551" s="15">
        <v>0</v>
      </c>
      <c r="H551" s="27">
        <v>18208.34</v>
      </c>
      <c r="I551" s="15" t="s">
        <v>2359</v>
      </c>
      <c r="J551" s="15" t="s">
        <v>2355</v>
      </c>
      <c r="K551" s="15" t="s">
        <v>2378</v>
      </c>
    </row>
    <row r="552" spans="1:11" x14ac:dyDescent="0.3">
      <c r="A552" s="11" t="s">
        <v>1504</v>
      </c>
      <c r="B552" s="12">
        <v>1993</v>
      </c>
      <c r="C552" s="12" t="s">
        <v>2354</v>
      </c>
      <c r="D552" s="12">
        <v>12</v>
      </c>
      <c r="E552" s="22">
        <v>34162</v>
      </c>
      <c r="F552" s="23">
        <f ca="1">DATEDIF(Hospitalization!$E1794,TODAY(),"Y")</f>
        <v>46</v>
      </c>
      <c r="G552" s="12">
        <v>2</v>
      </c>
      <c r="H552" s="24">
        <v>18157.88</v>
      </c>
      <c r="I552" s="12" t="s">
        <v>2359</v>
      </c>
      <c r="J552" s="12" t="s">
        <v>2359</v>
      </c>
      <c r="K552" s="12" t="s">
        <v>2362</v>
      </c>
    </row>
    <row r="553" spans="1:11" x14ac:dyDescent="0.3">
      <c r="A553" s="14" t="s">
        <v>1505</v>
      </c>
      <c r="B553" s="15">
        <v>1999</v>
      </c>
      <c r="C553" s="15" t="s">
        <v>2365</v>
      </c>
      <c r="D553" s="15">
        <v>24</v>
      </c>
      <c r="E553" s="25">
        <v>36457</v>
      </c>
      <c r="F553" s="26">
        <f ca="1">DATEDIF(Hospitalization!$E1793,TODAY(),"Y")</f>
        <v>52</v>
      </c>
      <c r="G553" s="15">
        <v>0</v>
      </c>
      <c r="H553" s="27">
        <v>18033.97</v>
      </c>
      <c r="I553" s="15" t="s">
        <v>2359</v>
      </c>
      <c r="J553" s="15" t="s">
        <v>2359</v>
      </c>
      <c r="K553" s="15" t="s">
        <v>2362</v>
      </c>
    </row>
    <row r="554" spans="1:11" x14ac:dyDescent="0.3">
      <c r="A554" s="11" t="s">
        <v>1506</v>
      </c>
      <c r="B554" s="12">
        <v>1965</v>
      </c>
      <c r="C554" s="12" t="s">
        <v>2365</v>
      </c>
      <c r="D554" s="12">
        <v>17</v>
      </c>
      <c r="E554" s="22">
        <v>24032</v>
      </c>
      <c r="F554" s="23">
        <f ca="1">DATEDIF(Hospitalization!$E1792,TODAY(),"Y")</f>
        <v>25</v>
      </c>
      <c r="G554" s="12">
        <v>0</v>
      </c>
      <c r="H554" s="24">
        <v>18031.189999999999</v>
      </c>
      <c r="I554" s="12" t="s">
        <v>2359</v>
      </c>
      <c r="J554" s="12" t="s">
        <v>2355</v>
      </c>
      <c r="K554" s="12" t="s">
        <v>2362</v>
      </c>
    </row>
    <row r="555" spans="1:11" x14ac:dyDescent="0.3">
      <c r="A555" s="14" t="s">
        <v>1507</v>
      </c>
      <c r="B555" s="15">
        <v>1975</v>
      </c>
      <c r="C555" s="15" t="s">
        <v>2360</v>
      </c>
      <c r="D555" s="15">
        <v>27</v>
      </c>
      <c r="E555" s="25">
        <v>27572</v>
      </c>
      <c r="F555" s="26">
        <f ca="1">DATEDIF(Hospitalization!$E1791,TODAY(),"Y")</f>
        <v>30</v>
      </c>
      <c r="G555" s="15">
        <v>1</v>
      </c>
      <c r="H555" s="27">
        <v>18031.16</v>
      </c>
      <c r="I555" s="15" t="s">
        <v>2359</v>
      </c>
      <c r="J555" s="15" t="s">
        <v>2356</v>
      </c>
      <c r="K555" s="15" t="s">
        <v>2373</v>
      </c>
    </row>
    <row r="556" spans="1:11" x14ac:dyDescent="0.3">
      <c r="A556" s="11" t="s">
        <v>1508</v>
      </c>
      <c r="B556" s="12">
        <v>2001</v>
      </c>
      <c r="C556" s="12" t="s">
        <v>2361</v>
      </c>
      <c r="D556" s="12">
        <v>28</v>
      </c>
      <c r="E556" s="22">
        <v>37162</v>
      </c>
      <c r="F556" s="23">
        <f ca="1">DATEDIF(Hospitalization!$E1790,TODAY(),"Y")</f>
        <v>37</v>
      </c>
      <c r="G556" s="12">
        <v>4</v>
      </c>
      <c r="H556" s="24">
        <v>17942.11</v>
      </c>
      <c r="I556" s="12" t="s">
        <v>2359</v>
      </c>
      <c r="J556" s="12" t="s">
        <v>2355</v>
      </c>
      <c r="K556" s="12" t="s">
        <v>2366</v>
      </c>
    </row>
    <row r="557" spans="1:11" x14ac:dyDescent="0.3">
      <c r="A557" s="14" t="s">
        <v>1509</v>
      </c>
      <c r="B557" s="15">
        <v>1977</v>
      </c>
      <c r="C557" s="15" t="s">
        <v>2365</v>
      </c>
      <c r="D557" s="15">
        <v>17</v>
      </c>
      <c r="E557" s="25">
        <v>28415</v>
      </c>
      <c r="F557" s="26">
        <f ca="1">DATEDIF(Hospitalization!$E1789,TODAY(),"Y")</f>
        <v>29</v>
      </c>
      <c r="G557" s="15">
        <v>0</v>
      </c>
      <c r="H557" s="27">
        <v>17929.3</v>
      </c>
      <c r="I557" s="15" t="s">
        <v>2359</v>
      </c>
      <c r="J557" s="15" t="s">
        <v>2355</v>
      </c>
      <c r="K557" s="15" t="s">
        <v>2357</v>
      </c>
    </row>
    <row r="558" spans="1:11" x14ac:dyDescent="0.3">
      <c r="A558" s="11" t="s">
        <v>25</v>
      </c>
      <c r="B558" s="12">
        <v>1989</v>
      </c>
      <c r="C558" s="12" t="s">
        <v>2363</v>
      </c>
      <c r="D558" s="12">
        <v>4</v>
      </c>
      <c r="E558" s="22">
        <v>32846</v>
      </c>
      <c r="F558" s="23">
        <f ca="1">DATEDIF(Hospitalization!$E1788,TODAY(),"Y")</f>
        <v>39</v>
      </c>
      <c r="G558" s="12">
        <v>0</v>
      </c>
      <c r="H558" s="24">
        <v>17904.53</v>
      </c>
      <c r="I558" s="12" t="s">
        <v>2359</v>
      </c>
      <c r="J558" s="12" t="s">
        <v>2355</v>
      </c>
      <c r="K558" s="12" t="s">
        <v>2376</v>
      </c>
    </row>
    <row r="559" spans="1:11" x14ac:dyDescent="0.3">
      <c r="A559" s="11" t="s">
        <v>160</v>
      </c>
      <c r="B559" s="15">
        <v>1979</v>
      </c>
      <c r="C559" s="15" t="s">
        <v>2358</v>
      </c>
      <c r="D559" s="15">
        <v>12</v>
      </c>
      <c r="E559" s="25">
        <v>29171</v>
      </c>
      <c r="F559" s="26">
        <f ca="1">DATEDIF(Hospitalization!$E1787,TODAY(),"Y")</f>
        <v>39</v>
      </c>
      <c r="G559" s="15">
        <v>2</v>
      </c>
      <c r="H559" s="27">
        <v>17882.669999999998</v>
      </c>
      <c r="I559" s="15" t="s">
        <v>2359</v>
      </c>
      <c r="J559" s="15" t="s">
        <v>2356</v>
      </c>
      <c r="K559" s="15" t="s">
        <v>2362</v>
      </c>
    </row>
    <row r="560" spans="1:11" x14ac:dyDescent="0.3">
      <c r="A560" s="11" t="s">
        <v>1510</v>
      </c>
      <c r="B560" s="12">
        <v>1997</v>
      </c>
      <c r="C560" s="12" t="s">
        <v>2364</v>
      </c>
      <c r="D560" s="12">
        <v>26</v>
      </c>
      <c r="E560" s="22">
        <v>35668</v>
      </c>
      <c r="F560" s="23">
        <f ca="1">DATEDIF(Hospitalization!$E1786,TODAY(),"Y")</f>
        <v>37</v>
      </c>
      <c r="G560" s="12">
        <v>0</v>
      </c>
      <c r="H560" s="24">
        <v>17878.900000000001</v>
      </c>
      <c r="I560" s="12" t="s">
        <v>2359</v>
      </c>
      <c r="J560" s="12" t="s">
        <v>2355</v>
      </c>
      <c r="K560" s="12" t="s">
        <v>2372</v>
      </c>
    </row>
    <row r="561" spans="1:11" x14ac:dyDescent="0.3">
      <c r="A561" s="14" t="s">
        <v>1511</v>
      </c>
      <c r="B561" s="15">
        <v>1976</v>
      </c>
      <c r="C561" s="15" t="s">
        <v>2363</v>
      </c>
      <c r="D561" s="15">
        <v>12</v>
      </c>
      <c r="E561" s="25">
        <v>28106</v>
      </c>
      <c r="F561" s="26">
        <f ca="1">DATEDIF(Hospitalization!$E1785,TODAY(),"Y")</f>
        <v>35</v>
      </c>
      <c r="G561" s="15">
        <v>2</v>
      </c>
      <c r="H561" s="27">
        <v>17862.919999999998</v>
      </c>
      <c r="I561" s="15" t="s">
        <v>2359</v>
      </c>
      <c r="J561" s="15" t="s">
        <v>2355</v>
      </c>
      <c r="K561" s="15" t="s">
        <v>2362</v>
      </c>
    </row>
    <row r="562" spans="1:11" x14ac:dyDescent="0.3">
      <c r="A562" s="11" t="s">
        <v>1512</v>
      </c>
      <c r="B562" s="12">
        <v>1963</v>
      </c>
      <c r="C562" s="12" t="s">
        <v>2363</v>
      </c>
      <c r="D562" s="12">
        <v>8</v>
      </c>
      <c r="E562" s="22">
        <v>23353</v>
      </c>
      <c r="F562" s="23">
        <f ca="1">DATEDIF(Hospitalization!$E1784,TODAY(),"Y")</f>
        <v>38</v>
      </c>
      <c r="G562" s="12">
        <v>0</v>
      </c>
      <c r="H562" s="24">
        <v>17832.599999999999</v>
      </c>
      <c r="I562" s="12" t="s">
        <v>2359</v>
      </c>
      <c r="J562" s="12" t="s">
        <v>2355</v>
      </c>
      <c r="K562" s="12" t="s">
        <v>2362</v>
      </c>
    </row>
    <row r="563" spans="1:11" x14ac:dyDescent="0.3">
      <c r="A563" s="14" t="s">
        <v>1513</v>
      </c>
      <c r="B563" s="15">
        <v>1979</v>
      </c>
      <c r="C563" s="15" t="s">
        <v>2365</v>
      </c>
      <c r="D563" s="15">
        <v>10</v>
      </c>
      <c r="E563" s="25">
        <v>29138</v>
      </c>
      <c r="F563" s="26">
        <f ca="1">DATEDIF(Hospitalization!$E1783,TODAY(),"Y")</f>
        <v>33</v>
      </c>
      <c r="G563" s="15">
        <v>2</v>
      </c>
      <c r="H563" s="27">
        <v>17779.939999999999</v>
      </c>
      <c r="I563" s="15" t="s">
        <v>2359</v>
      </c>
      <c r="J563" s="15" t="s">
        <v>2355</v>
      </c>
      <c r="K563" s="15" t="s">
        <v>2362</v>
      </c>
    </row>
    <row r="564" spans="1:11" x14ac:dyDescent="0.3">
      <c r="A564" s="11" t="s">
        <v>1514</v>
      </c>
      <c r="B564" s="12">
        <v>1966</v>
      </c>
      <c r="C564" s="12" t="s">
        <v>2360</v>
      </c>
      <c r="D564" s="12">
        <v>21</v>
      </c>
      <c r="E564" s="22">
        <v>24279</v>
      </c>
      <c r="F564" s="23">
        <f ca="1">DATEDIF(Hospitalization!$E1782,TODAY(),"Y")</f>
        <v>44</v>
      </c>
      <c r="G564" s="12">
        <v>0</v>
      </c>
      <c r="H564" s="24">
        <v>17777.73</v>
      </c>
      <c r="I564" s="12" t="s">
        <v>2359</v>
      </c>
      <c r="J564" s="12" t="s">
        <v>2356</v>
      </c>
      <c r="K564" s="12" t="s">
        <v>2362</v>
      </c>
    </row>
    <row r="565" spans="1:11" x14ac:dyDescent="0.3">
      <c r="A565" s="14" t="s">
        <v>1515</v>
      </c>
      <c r="B565" s="15">
        <v>2003</v>
      </c>
      <c r="C565" s="15" t="s">
        <v>2354</v>
      </c>
      <c r="D565" s="15">
        <v>14</v>
      </c>
      <c r="E565" s="25">
        <v>37816</v>
      </c>
      <c r="F565" s="26">
        <f ca="1">DATEDIF(Hospitalization!$E1781,TODAY(),"Y")</f>
        <v>24</v>
      </c>
      <c r="G565" s="15">
        <v>0</v>
      </c>
      <c r="H565" s="27">
        <v>17748.509999999998</v>
      </c>
      <c r="I565" s="15" t="s">
        <v>2359</v>
      </c>
      <c r="J565" s="15" t="s">
        <v>2359</v>
      </c>
      <c r="K565" s="15" t="s">
        <v>2362</v>
      </c>
    </row>
    <row r="566" spans="1:11" x14ac:dyDescent="0.3">
      <c r="A566" s="11" t="s">
        <v>1516</v>
      </c>
      <c r="B566" s="12">
        <v>1994</v>
      </c>
      <c r="C566" s="12" t="s">
        <v>2354</v>
      </c>
      <c r="D566" s="12">
        <v>1</v>
      </c>
      <c r="E566" s="22">
        <v>34516</v>
      </c>
      <c r="F566" s="23">
        <f ca="1">DATEDIF(Hospitalization!$E1780,TODAY(),"Y")</f>
        <v>33</v>
      </c>
      <c r="G566" s="12">
        <v>3</v>
      </c>
      <c r="H566" s="24">
        <v>17663.14</v>
      </c>
      <c r="I566" s="12" t="s">
        <v>2359</v>
      </c>
      <c r="J566" s="12" t="s">
        <v>2356</v>
      </c>
      <c r="K566" s="12" t="s">
        <v>2357</v>
      </c>
    </row>
    <row r="567" spans="1:11" x14ac:dyDescent="0.3">
      <c r="A567" s="14" t="s">
        <v>1517</v>
      </c>
      <c r="B567" s="15">
        <v>1990</v>
      </c>
      <c r="C567" s="15" t="s">
        <v>2365</v>
      </c>
      <c r="D567" s="15">
        <v>25</v>
      </c>
      <c r="E567" s="25">
        <v>33171</v>
      </c>
      <c r="F567" s="26">
        <f ca="1">DATEDIF(Hospitalization!$E1779,TODAY(),"Y")</f>
        <v>35</v>
      </c>
      <c r="G567" s="15">
        <v>1</v>
      </c>
      <c r="H567" s="27">
        <v>17626.240000000002</v>
      </c>
      <c r="I567" s="15" t="s">
        <v>2359</v>
      </c>
      <c r="J567" s="15" t="s">
        <v>2356</v>
      </c>
      <c r="K567" s="15" t="s">
        <v>2357</v>
      </c>
    </row>
    <row r="568" spans="1:11" x14ac:dyDescent="0.3">
      <c r="A568" s="11" t="s">
        <v>1518</v>
      </c>
      <c r="B568" s="12">
        <v>1970</v>
      </c>
      <c r="C568" s="12" t="s">
        <v>2354</v>
      </c>
      <c r="D568" s="12">
        <v>26</v>
      </c>
      <c r="E568" s="22">
        <v>25775</v>
      </c>
      <c r="F568" s="23">
        <f ca="1">DATEDIF(Hospitalization!$E1778,TODAY(),"Y")</f>
        <v>34</v>
      </c>
      <c r="G568" s="12">
        <v>0</v>
      </c>
      <c r="H568" s="24">
        <v>17584.72</v>
      </c>
      <c r="I568" s="12" t="s">
        <v>2359</v>
      </c>
      <c r="J568" s="12" t="s">
        <v>2356</v>
      </c>
      <c r="K568" s="12" t="s">
        <v>2362</v>
      </c>
    </row>
    <row r="569" spans="1:11" x14ac:dyDescent="0.3">
      <c r="A569" s="14" t="s">
        <v>1519</v>
      </c>
      <c r="B569" s="15">
        <v>2002</v>
      </c>
      <c r="C569" s="15" t="s">
        <v>2364</v>
      </c>
      <c r="D569" s="15">
        <v>25</v>
      </c>
      <c r="E569" s="25">
        <v>37493</v>
      </c>
      <c r="F569" s="26">
        <f ca="1">DATEDIF(Hospitalization!$E1777,TODAY(),"Y")</f>
        <v>52</v>
      </c>
      <c r="G569" s="15">
        <v>1</v>
      </c>
      <c r="H569" s="27">
        <v>17560.38</v>
      </c>
      <c r="I569" s="15" t="s">
        <v>2359</v>
      </c>
      <c r="J569" s="15" t="s">
        <v>2359</v>
      </c>
      <c r="K569" s="15" t="s">
        <v>2362</v>
      </c>
    </row>
    <row r="570" spans="1:11" x14ac:dyDescent="0.3">
      <c r="A570" s="14" t="s">
        <v>161</v>
      </c>
      <c r="B570" s="12">
        <v>1963</v>
      </c>
      <c r="C570" s="12" t="s">
        <v>2358</v>
      </c>
      <c r="D570" s="12">
        <v>16</v>
      </c>
      <c r="E570" s="22">
        <v>23331</v>
      </c>
      <c r="F570" s="23">
        <f ca="1">DATEDIF(Hospitalization!$E1776,TODAY(),"Y")</f>
        <v>35</v>
      </c>
      <c r="G570" s="12">
        <v>0</v>
      </c>
      <c r="H570" s="24">
        <v>17556.88</v>
      </c>
      <c r="I570" s="12" t="s">
        <v>2359</v>
      </c>
      <c r="J570" s="12" t="s">
        <v>2355</v>
      </c>
      <c r="K570" s="12" t="s">
        <v>2362</v>
      </c>
    </row>
    <row r="571" spans="1:11" x14ac:dyDescent="0.3">
      <c r="A571" s="11" t="s">
        <v>1520</v>
      </c>
      <c r="B571" s="15">
        <v>1968</v>
      </c>
      <c r="C571" s="15" t="s">
        <v>2354</v>
      </c>
      <c r="D571" s="15">
        <v>12</v>
      </c>
      <c r="E571" s="25">
        <v>25031</v>
      </c>
      <c r="F571" s="26">
        <f ca="1">DATEDIF(Hospitalization!$E1775,TODAY(),"Y")</f>
        <v>52</v>
      </c>
      <c r="G571" s="15">
        <v>0</v>
      </c>
      <c r="H571" s="27">
        <v>17507.47</v>
      </c>
      <c r="I571" s="15" t="s">
        <v>2359</v>
      </c>
      <c r="J571" s="15" t="s">
        <v>2359</v>
      </c>
      <c r="K571" s="15" t="s">
        <v>2378</v>
      </c>
    </row>
    <row r="572" spans="1:11" x14ac:dyDescent="0.3">
      <c r="A572" s="14" t="s">
        <v>1521</v>
      </c>
      <c r="B572" s="12">
        <v>1965</v>
      </c>
      <c r="C572" s="12" t="s">
        <v>2360</v>
      </c>
      <c r="D572" s="12">
        <v>16</v>
      </c>
      <c r="E572" s="22">
        <v>23909</v>
      </c>
      <c r="F572" s="23">
        <f ca="1">DATEDIF(Hospitalization!$E1774,TODAY(),"Y")</f>
        <v>38</v>
      </c>
      <c r="G572" s="12">
        <v>0</v>
      </c>
      <c r="H572" s="24">
        <v>17505.650000000001</v>
      </c>
      <c r="I572" s="12" t="s">
        <v>2359</v>
      </c>
      <c r="J572" s="12" t="s">
        <v>2355</v>
      </c>
      <c r="K572" s="12" t="s">
        <v>2373</v>
      </c>
    </row>
    <row r="573" spans="1:11" x14ac:dyDescent="0.3">
      <c r="A573" s="11" t="s">
        <v>1522</v>
      </c>
      <c r="B573" s="15">
        <v>1990</v>
      </c>
      <c r="C573" s="15" t="s">
        <v>2363</v>
      </c>
      <c r="D573" s="15">
        <v>29</v>
      </c>
      <c r="E573" s="25">
        <v>33236</v>
      </c>
      <c r="F573" s="26">
        <f ca="1">DATEDIF(Hospitalization!$E1773,TODAY(),"Y")</f>
        <v>25</v>
      </c>
      <c r="G573" s="15">
        <v>0</v>
      </c>
      <c r="H573" s="27">
        <v>17496.310000000001</v>
      </c>
      <c r="I573" s="15" t="s">
        <v>2359</v>
      </c>
      <c r="J573" s="15" t="s">
        <v>2355</v>
      </c>
      <c r="K573" s="15" t="s">
        <v>2366</v>
      </c>
    </row>
    <row r="574" spans="1:11" x14ac:dyDescent="0.3">
      <c r="A574" s="14" t="s">
        <v>1523</v>
      </c>
      <c r="B574" s="12">
        <v>1971</v>
      </c>
      <c r="C574" s="12" t="s">
        <v>2360</v>
      </c>
      <c r="D574" s="12">
        <v>8</v>
      </c>
      <c r="E574" s="22">
        <v>26092</v>
      </c>
      <c r="F574" s="23">
        <f ca="1">DATEDIF(Hospitalization!$E1772,TODAY(),"Y")</f>
        <v>38</v>
      </c>
      <c r="G574" s="12">
        <v>0</v>
      </c>
      <c r="H574" s="24">
        <v>17479.53</v>
      </c>
      <c r="I574" s="12" t="s">
        <v>2359</v>
      </c>
      <c r="J574" s="12" t="s">
        <v>2359</v>
      </c>
      <c r="K574" s="12" t="s">
        <v>2362</v>
      </c>
    </row>
    <row r="575" spans="1:11" x14ac:dyDescent="0.3">
      <c r="A575" s="11" t="s">
        <v>1524</v>
      </c>
      <c r="B575" s="15">
        <v>2003</v>
      </c>
      <c r="C575" s="15" t="s">
        <v>2358</v>
      </c>
      <c r="D575" s="15">
        <v>2</v>
      </c>
      <c r="E575" s="25">
        <v>37927</v>
      </c>
      <c r="F575" s="26">
        <f ca="1">DATEDIF(Hospitalization!$E1771,TODAY(),"Y")</f>
        <v>49</v>
      </c>
      <c r="G575" s="15">
        <v>0</v>
      </c>
      <c r="H575" s="27">
        <v>17468.98</v>
      </c>
      <c r="I575" s="15" t="s">
        <v>2355</v>
      </c>
      <c r="J575" s="15" t="s">
        <v>2359</v>
      </c>
      <c r="K575" s="15" t="s">
        <v>2362</v>
      </c>
    </row>
    <row r="576" spans="1:11" x14ac:dyDescent="0.3">
      <c r="A576" s="14" t="s">
        <v>1525</v>
      </c>
      <c r="B576" s="12">
        <v>1992</v>
      </c>
      <c r="C576" s="12" t="s">
        <v>2365</v>
      </c>
      <c r="D576" s="12">
        <v>18</v>
      </c>
      <c r="E576" s="22">
        <v>33895</v>
      </c>
      <c r="F576" s="23">
        <f ca="1">DATEDIF(Hospitalization!$E1770,TODAY(),"Y")</f>
        <v>38</v>
      </c>
      <c r="G576" s="12">
        <v>2</v>
      </c>
      <c r="H576" s="24">
        <v>17361.77</v>
      </c>
      <c r="I576" s="12" t="s">
        <v>2355</v>
      </c>
      <c r="J576" s="12" t="s">
        <v>2359</v>
      </c>
      <c r="K576" s="12" t="s">
        <v>2362</v>
      </c>
    </row>
    <row r="577" spans="1:11" x14ac:dyDescent="0.3">
      <c r="A577" s="11" t="s">
        <v>1526</v>
      </c>
      <c r="B577" s="15">
        <v>2003</v>
      </c>
      <c r="C577" s="15" t="s">
        <v>2358</v>
      </c>
      <c r="D577" s="15">
        <v>1</v>
      </c>
      <c r="E577" s="25">
        <v>37926</v>
      </c>
      <c r="F577" s="26">
        <f ca="1">DATEDIF(Hospitalization!$E1769,TODAY(),"Y")</f>
        <v>37</v>
      </c>
      <c r="G577" s="15">
        <v>0</v>
      </c>
      <c r="H577" s="27">
        <v>17352.68</v>
      </c>
      <c r="I577" s="15" t="s">
        <v>2355</v>
      </c>
      <c r="J577" s="15" t="s">
        <v>2356</v>
      </c>
      <c r="K577" s="15" t="s">
        <v>2362</v>
      </c>
    </row>
    <row r="578" spans="1:11" x14ac:dyDescent="0.3">
      <c r="A578" s="14" t="s">
        <v>1527</v>
      </c>
      <c r="B578" s="12">
        <v>1963</v>
      </c>
      <c r="C578" s="12" t="s">
        <v>2354</v>
      </c>
      <c r="D578" s="12">
        <v>12</v>
      </c>
      <c r="E578" s="22">
        <v>23204</v>
      </c>
      <c r="F578" s="23">
        <f ca="1">DATEDIF(Hospitalization!$E1768,TODAY(),"Y")</f>
        <v>40</v>
      </c>
      <c r="G578" s="12">
        <v>0</v>
      </c>
      <c r="H578" s="24">
        <v>17337.580000000002</v>
      </c>
      <c r="I578" s="12" t="s">
        <v>2355</v>
      </c>
      <c r="J578" s="12" t="s">
        <v>2356</v>
      </c>
      <c r="K578" s="12" t="s">
        <v>2373</v>
      </c>
    </row>
    <row r="579" spans="1:11" x14ac:dyDescent="0.3">
      <c r="A579" s="11" t="s">
        <v>1528</v>
      </c>
      <c r="B579" s="15">
        <v>1975</v>
      </c>
      <c r="C579" s="15" t="s">
        <v>2364</v>
      </c>
      <c r="D579" s="15">
        <v>25</v>
      </c>
      <c r="E579" s="25">
        <v>27631</v>
      </c>
      <c r="F579" s="26">
        <f ca="1">DATEDIF(Hospitalization!$E1767,TODAY(),"Y")</f>
        <v>35</v>
      </c>
      <c r="G579" s="15">
        <v>1</v>
      </c>
      <c r="H579" s="27">
        <v>17253.43</v>
      </c>
      <c r="I579" s="15" t="s">
        <v>2355</v>
      </c>
      <c r="J579" s="15" t="s">
        <v>2356</v>
      </c>
      <c r="K579" s="15" t="s">
        <v>2378</v>
      </c>
    </row>
    <row r="580" spans="1:11" x14ac:dyDescent="0.3">
      <c r="A580" s="14" t="s">
        <v>1529</v>
      </c>
      <c r="B580" s="12">
        <v>1982</v>
      </c>
      <c r="C580" s="12" t="s">
        <v>2365</v>
      </c>
      <c r="D580" s="12">
        <v>22</v>
      </c>
      <c r="E580" s="22">
        <v>30246</v>
      </c>
      <c r="F580" s="23">
        <f ca="1">DATEDIF(Hospitalization!$E1766,TODAY(),"Y")</f>
        <v>40</v>
      </c>
      <c r="G580" s="12">
        <v>1</v>
      </c>
      <c r="H580" s="24">
        <v>17179.52</v>
      </c>
      <c r="I580" s="12" t="s">
        <v>2355</v>
      </c>
      <c r="J580" s="12" t="s">
        <v>2359</v>
      </c>
      <c r="K580" s="12" t="s">
        <v>2357</v>
      </c>
    </row>
    <row r="581" spans="1:11" x14ac:dyDescent="0.3">
      <c r="A581" s="11" t="s">
        <v>162</v>
      </c>
      <c r="B581" s="15">
        <v>2004</v>
      </c>
      <c r="C581" s="15" t="s">
        <v>2364</v>
      </c>
      <c r="D581" s="15">
        <v>18</v>
      </c>
      <c r="E581" s="25">
        <v>38217</v>
      </c>
      <c r="F581" s="26">
        <f ca="1">DATEDIF(Hospitalization!$E1765,TODAY(),"Y")</f>
        <v>28</v>
      </c>
      <c r="G581" s="15">
        <v>1</v>
      </c>
      <c r="H581" s="27">
        <v>17178.68</v>
      </c>
      <c r="I581" s="15" t="s">
        <v>2355</v>
      </c>
      <c r="J581" s="15" t="s">
        <v>2355</v>
      </c>
      <c r="K581" s="15" t="s">
        <v>2368</v>
      </c>
    </row>
    <row r="582" spans="1:11" x14ac:dyDescent="0.3">
      <c r="A582" s="11" t="s">
        <v>1530</v>
      </c>
      <c r="B582" s="12">
        <v>1964</v>
      </c>
      <c r="C582" s="12" t="s">
        <v>2360</v>
      </c>
      <c r="D582" s="12">
        <v>7</v>
      </c>
      <c r="E582" s="22">
        <v>23535</v>
      </c>
      <c r="F582" s="23">
        <f ca="1">DATEDIF(Hospitalization!$E1764,TODAY(),"Y")</f>
        <v>24</v>
      </c>
      <c r="G582" s="12">
        <v>0</v>
      </c>
      <c r="H582" s="24">
        <v>17174.52</v>
      </c>
      <c r="I582" s="12" t="s">
        <v>2355</v>
      </c>
      <c r="J582" s="12" t="s">
        <v>2355</v>
      </c>
      <c r="K582" s="12" t="s">
        <v>2362</v>
      </c>
    </row>
    <row r="583" spans="1:11" x14ac:dyDescent="0.3">
      <c r="A583" s="14" t="s">
        <v>1531</v>
      </c>
      <c r="B583" s="15">
        <v>1965</v>
      </c>
      <c r="C583" s="15" t="s">
        <v>2361</v>
      </c>
      <c r="D583" s="15">
        <v>16</v>
      </c>
      <c r="E583" s="25">
        <v>24001</v>
      </c>
      <c r="F583" s="26">
        <f ca="1">DATEDIF(Hospitalization!$E1763,TODAY(),"Y")</f>
        <v>29</v>
      </c>
      <c r="G583" s="15">
        <v>0</v>
      </c>
      <c r="H583" s="27">
        <v>17172.27</v>
      </c>
      <c r="I583" s="15" t="s">
        <v>2355</v>
      </c>
      <c r="J583" s="15" t="s">
        <v>2355</v>
      </c>
      <c r="K583" s="15" t="s">
        <v>2378</v>
      </c>
    </row>
    <row r="584" spans="1:11" x14ac:dyDescent="0.3">
      <c r="A584" s="11" t="s">
        <v>1532</v>
      </c>
      <c r="B584" s="12">
        <v>1998</v>
      </c>
      <c r="C584" s="12" t="s">
        <v>2360</v>
      </c>
      <c r="D584" s="12">
        <v>3</v>
      </c>
      <c r="E584" s="22">
        <v>35949</v>
      </c>
      <c r="F584" s="23">
        <f ca="1">DATEDIF(Hospitalization!$E1762,TODAY(),"Y")</f>
        <v>46</v>
      </c>
      <c r="G584" s="12">
        <v>4</v>
      </c>
      <c r="H584" s="24">
        <v>17128.43</v>
      </c>
      <c r="I584" s="12" t="s">
        <v>2355</v>
      </c>
      <c r="J584" s="12" t="s">
        <v>2356</v>
      </c>
      <c r="K584" s="12" t="s">
        <v>2369</v>
      </c>
    </row>
    <row r="585" spans="1:11" x14ac:dyDescent="0.3">
      <c r="A585" s="14" t="s">
        <v>1533</v>
      </c>
      <c r="B585" s="15">
        <v>2002</v>
      </c>
      <c r="C585" s="15" t="s">
        <v>2360</v>
      </c>
      <c r="D585" s="15">
        <v>28</v>
      </c>
      <c r="E585" s="25">
        <v>37435</v>
      </c>
      <c r="F585" s="26">
        <f ca="1">DATEDIF(Hospitalization!$E1761,TODAY(),"Y")</f>
        <v>33</v>
      </c>
      <c r="G585" s="15">
        <v>1</v>
      </c>
      <c r="H585" s="27">
        <v>17085.27</v>
      </c>
      <c r="I585" s="15" t="s">
        <v>2355</v>
      </c>
      <c r="J585" s="15" t="s">
        <v>2356</v>
      </c>
      <c r="K585" s="15" t="s">
        <v>2357</v>
      </c>
    </row>
    <row r="586" spans="1:11" x14ac:dyDescent="0.3">
      <c r="A586" s="11" t="s">
        <v>1534</v>
      </c>
      <c r="B586" s="12">
        <v>2003</v>
      </c>
      <c r="C586" s="12" t="s">
        <v>2363</v>
      </c>
      <c r="D586" s="12">
        <v>26</v>
      </c>
      <c r="E586" s="22">
        <v>37981</v>
      </c>
      <c r="F586" s="23">
        <f ca="1">DATEDIF(Hospitalization!$E1760,TODAY(),"Y")</f>
        <v>47</v>
      </c>
      <c r="G586" s="12">
        <v>0</v>
      </c>
      <c r="H586" s="24">
        <v>17081.080000000002</v>
      </c>
      <c r="I586" s="12" t="s">
        <v>2355</v>
      </c>
      <c r="J586" s="12" t="s">
        <v>2355</v>
      </c>
      <c r="K586" s="12" t="s">
        <v>2366</v>
      </c>
    </row>
    <row r="587" spans="1:11" x14ac:dyDescent="0.3">
      <c r="A587" s="14" t="s">
        <v>1535</v>
      </c>
      <c r="B587" s="15">
        <v>1996</v>
      </c>
      <c r="C587" s="15" t="s">
        <v>2360</v>
      </c>
      <c r="D587" s="15">
        <v>10</v>
      </c>
      <c r="E587" s="25">
        <v>35226</v>
      </c>
      <c r="F587" s="26">
        <f ca="1">DATEDIF(Hospitalization!$E1759,TODAY(),"Y")</f>
        <v>29</v>
      </c>
      <c r="G587" s="15">
        <v>0</v>
      </c>
      <c r="H587" s="27">
        <v>17043.34</v>
      </c>
      <c r="I587" s="15" t="s">
        <v>2355</v>
      </c>
      <c r="J587" s="15" t="s">
        <v>2356</v>
      </c>
      <c r="K587" s="15" t="s">
        <v>2357</v>
      </c>
    </row>
    <row r="588" spans="1:11" x14ac:dyDescent="0.3">
      <c r="A588" s="11" t="s">
        <v>1536</v>
      </c>
      <c r="B588" s="12">
        <v>1971</v>
      </c>
      <c r="C588" s="12" t="s">
        <v>2364</v>
      </c>
      <c r="D588" s="12">
        <v>22</v>
      </c>
      <c r="E588" s="22">
        <v>26167</v>
      </c>
      <c r="F588" s="23">
        <f ca="1">DATEDIF(Hospitalization!$E1758,TODAY(),"Y")</f>
        <v>27</v>
      </c>
      <c r="G588" s="12">
        <v>0</v>
      </c>
      <c r="H588" s="24">
        <v>17016.009999999998</v>
      </c>
      <c r="I588" s="12" t="s">
        <v>2355</v>
      </c>
      <c r="J588" s="12" t="s">
        <v>2355</v>
      </c>
      <c r="K588" s="12" t="s">
        <v>2373</v>
      </c>
    </row>
    <row r="589" spans="1:11" x14ac:dyDescent="0.3">
      <c r="A589" s="14" t="s">
        <v>1537</v>
      </c>
      <c r="B589" s="15">
        <v>1980</v>
      </c>
      <c r="C589" s="15" t="s">
        <v>2354</v>
      </c>
      <c r="D589" s="15">
        <v>16</v>
      </c>
      <c r="E589" s="25">
        <v>29418</v>
      </c>
      <c r="F589" s="26">
        <f ca="1">DATEDIF(Hospitalization!$E1757,TODAY(),"Y")</f>
        <v>38</v>
      </c>
      <c r="G589" s="15">
        <v>2</v>
      </c>
      <c r="H589" s="27">
        <v>16990.55</v>
      </c>
      <c r="I589" s="15" t="s">
        <v>2355</v>
      </c>
      <c r="J589" s="15" t="s">
        <v>2356</v>
      </c>
      <c r="K589" s="15" t="s">
        <v>2362</v>
      </c>
    </row>
    <row r="590" spans="1:11" x14ac:dyDescent="0.3">
      <c r="A590" s="11" t="s">
        <v>1538</v>
      </c>
      <c r="B590" s="12">
        <v>1977</v>
      </c>
      <c r="C590" s="12" t="s">
        <v>2364</v>
      </c>
      <c r="D590" s="12">
        <v>25</v>
      </c>
      <c r="E590" s="22">
        <v>28362</v>
      </c>
      <c r="F590" s="23">
        <f ca="1">DATEDIF(Hospitalization!$E1756,TODAY(),"Y")</f>
        <v>37</v>
      </c>
      <c r="G590" s="12">
        <v>2</v>
      </c>
      <c r="H590" s="24">
        <v>16921.09</v>
      </c>
      <c r="I590" s="12" t="s">
        <v>2355</v>
      </c>
      <c r="J590" s="12" t="s">
        <v>2356</v>
      </c>
      <c r="K590" s="12" t="s">
        <v>2373</v>
      </c>
    </row>
    <row r="591" spans="1:11" x14ac:dyDescent="0.3">
      <c r="A591" s="14" t="s">
        <v>1539</v>
      </c>
      <c r="B591" s="15">
        <v>1968</v>
      </c>
      <c r="C591" s="15" t="s">
        <v>2365</v>
      </c>
      <c r="D591" s="15">
        <v>21</v>
      </c>
      <c r="E591" s="25">
        <v>25132</v>
      </c>
      <c r="F591" s="26">
        <f ca="1">DATEDIF(Hospitalization!$E1755,TODAY(),"Y")</f>
        <v>39</v>
      </c>
      <c r="G591" s="15">
        <v>0</v>
      </c>
      <c r="H591" s="27">
        <v>16903.5</v>
      </c>
      <c r="I591" s="15" t="s">
        <v>2355</v>
      </c>
      <c r="J591" s="15" t="s">
        <v>2356</v>
      </c>
      <c r="K591" s="15" t="s">
        <v>2362</v>
      </c>
    </row>
    <row r="592" spans="1:11" x14ac:dyDescent="0.3">
      <c r="A592" s="14" t="s">
        <v>163</v>
      </c>
      <c r="B592" s="12">
        <v>2003</v>
      </c>
      <c r="C592" s="12" t="s">
        <v>2361</v>
      </c>
      <c r="D592" s="12">
        <v>10</v>
      </c>
      <c r="E592" s="22">
        <v>37874</v>
      </c>
      <c r="F592" s="23">
        <f ca="1">DATEDIF(Hospitalization!$E1754,TODAY(),"Y")</f>
        <v>38</v>
      </c>
      <c r="G592" s="12">
        <v>0</v>
      </c>
      <c r="H592" s="24">
        <v>16884.919999999998</v>
      </c>
      <c r="I592" s="12" t="s">
        <v>2355</v>
      </c>
      <c r="J592" s="12" t="s">
        <v>2355</v>
      </c>
      <c r="K592" s="12" t="s">
        <v>2366</v>
      </c>
    </row>
    <row r="593" spans="1:11" x14ac:dyDescent="0.3">
      <c r="A593" s="11" t="s">
        <v>1540</v>
      </c>
      <c r="B593" s="15">
        <v>1974</v>
      </c>
      <c r="C593" s="15" t="s">
        <v>2364</v>
      </c>
      <c r="D593" s="15">
        <v>8</v>
      </c>
      <c r="E593" s="25">
        <v>27249</v>
      </c>
      <c r="F593" s="26">
        <f ca="1">DATEDIF(Hospitalization!$E1753,TODAY(),"Y")</f>
        <v>32</v>
      </c>
      <c r="G593" s="15">
        <v>0</v>
      </c>
      <c r="H593" s="27">
        <v>16841.32</v>
      </c>
      <c r="I593" s="15" t="s">
        <v>2355</v>
      </c>
      <c r="J593" s="15" t="s">
        <v>2356</v>
      </c>
      <c r="K593" s="15" t="s">
        <v>2366</v>
      </c>
    </row>
    <row r="594" spans="1:11" x14ac:dyDescent="0.3">
      <c r="A594" s="14" t="s">
        <v>1541</v>
      </c>
      <c r="B594" s="12">
        <v>1995</v>
      </c>
      <c r="C594" s="12" t="s">
        <v>2365</v>
      </c>
      <c r="D594" s="12">
        <v>19</v>
      </c>
      <c r="E594" s="22">
        <v>34991</v>
      </c>
      <c r="F594" s="23">
        <f ca="1">DATEDIF(Hospitalization!$E1752,TODAY(),"Y")</f>
        <v>42</v>
      </c>
      <c r="G594" s="12">
        <v>1</v>
      </c>
      <c r="H594" s="24">
        <v>16796.41</v>
      </c>
      <c r="I594" s="12" t="s">
        <v>2355</v>
      </c>
      <c r="J594" s="12" t="s">
        <v>2356</v>
      </c>
      <c r="K594" s="12" t="s">
        <v>2372</v>
      </c>
    </row>
    <row r="595" spans="1:11" x14ac:dyDescent="0.3">
      <c r="A595" s="11" t="s">
        <v>1542</v>
      </c>
      <c r="B595" s="15">
        <v>1962</v>
      </c>
      <c r="C595" s="15" t="s">
        <v>2354</v>
      </c>
      <c r="D595" s="15">
        <v>29</v>
      </c>
      <c r="E595" s="25">
        <v>22856</v>
      </c>
      <c r="F595" s="26">
        <f ca="1">DATEDIF(Hospitalization!$E1751,TODAY(),"Y")</f>
        <v>36</v>
      </c>
      <c r="G595" s="15">
        <v>0</v>
      </c>
      <c r="H595" s="27">
        <v>16779.400000000001</v>
      </c>
      <c r="I595" s="15" t="s">
        <v>2355</v>
      </c>
      <c r="J595" s="15" t="s">
        <v>2355</v>
      </c>
      <c r="K595" s="15" t="s">
        <v>2378</v>
      </c>
    </row>
    <row r="596" spans="1:11" x14ac:dyDescent="0.3">
      <c r="A596" s="14" t="s">
        <v>1543</v>
      </c>
      <c r="B596" s="12">
        <v>1989</v>
      </c>
      <c r="C596" s="12" t="s">
        <v>2361</v>
      </c>
      <c r="D596" s="12">
        <v>23</v>
      </c>
      <c r="E596" s="22">
        <v>32774</v>
      </c>
      <c r="F596" s="23">
        <f ca="1">DATEDIF(Hospitalization!$E1750,TODAY(),"Y")</f>
        <v>36</v>
      </c>
      <c r="G596" s="12">
        <v>2</v>
      </c>
      <c r="H596" s="24">
        <v>16776.3</v>
      </c>
      <c r="I596" s="12" t="s">
        <v>2355</v>
      </c>
      <c r="J596" s="12" t="s">
        <v>2355</v>
      </c>
      <c r="K596" s="12" t="s">
        <v>2372</v>
      </c>
    </row>
    <row r="597" spans="1:11" x14ac:dyDescent="0.3">
      <c r="A597" s="11" t="s">
        <v>1544</v>
      </c>
      <c r="B597" s="15">
        <v>1974</v>
      </c>
      <c r="C597" s="15" t="s">
        <v>2364</v>
      </c>
      <c r="D597" s="15">
        <v>28</v>
      </c>
      <c r="E597" s="25">
        <v>27269</v>
      </c>
      <c r="F597" s="26">
        <f ca="1">DATEDIF(Hospitalization!$E1749,TODAY(),"Y")</f>
        <v>35</v>
      </c>
      <c r="G597" s="15">
        <v>0</v>
      </c>
      <c r="H597" s="27">
        <v>16770.990000000002</v>
      </c>
      <c r="I597" s="15" t="s">
        <v>2355</v>
      </c>
      <c r="J597" s="15" t="s">
        <v>2359</v>
      </c>
      <c r="K597" s="15" t="s">
        <v>2362</v>
      </c>
    </row>
    <row r="598" spans="1:11" x14ac:dyDescent="0.3">
      <c r="A598" s="14" t="s">
        <v>1545</v>
      </c>
      <c r="B598" s="12">
        <v>1993</v>
      </c>
      <c r="C598" s="12" t="s">
        <v>2358</v>
      </c>
      <c r="D598" s="12">
        <v>5</v>
      </c>
      <c r="E598" s="22">
        <v>34278</v>
      </c>
      <c r="F598" s="23">
        <f ca="1">DATEDIF(Hospitalization!$E1748,TODAY(),"Y")</f>
        <v>41</v>
      </c>
      <c r="G598" s="12">
        <v>1</v>
      </c>
      <c r="H598" s="24">
        <v>16657.72</v>
      </c>
      <c r="I598" s="12" t="s">
        <v>2355</v>
      </c>
      <c r="J598" s="12" t="s">
        <v>2359</v>
      </c>
      <c r="K598" s="12" t="s">
        <v>2372</v>
      </c>
    </row>
    <row r="599" spans="1:11" x14ac:dyDescent="0.3">
      <c r="A599" s="11" t="s">
        <v>1546</v>
      </c>
      <c r="B599" s="15">
        <v>1977</v>
      </c>
      <c r="C599" s="15" t="s">
        <v>2361</v>
      </c>
      <c r="D599" s="15">
        <v>25</v>
      </c>
      <c r="E599" s="25">
        <v>28393</v>
      </c>
      <c r="F599" s="26">
        <f ca="1">DATEDIF(Hospitalization!$E1747,TODAY(),"Y")</f>
        <v>47</v>
      </c>
      <c r="G599" s="15">
        <v>2</v>
      </c>
      <c r="H599" s="27">
        <v>16631.61</v>
      </c>
      <c r="I599" s="15" t="s">
        <v>2355</v>
      </c>
      <c r="J599" s="15" t="s">
        <v>2359</v>
      </c>
      <c r="K599" s="15" t="s">
        <v>2362</v>
      </c>
    </row>
    <row r="600" spans="1:11" x14ac:dyDescent="0.3">
      <c r="A600" s="14" t="s">
        <v>1547</v>
      </c>
      <c r="B600" s="12">
        <v>1975</v>
      </c>
      <c r="C600" s="12" t="s">
        <v>2354</v>
      </c>
      <c r="D600" s="12">
        <v>24</v>
      </c>
      <c r="E600" s="22">
        <v>27599</v>
      </c>
      <c r="F600" s="23">
        <f ca="1">DATEDIF(Hospitalization!$E1746,TODAY(),"Y")</f>
        <v>22</v>
      </c>
      <c r="G600" s="12">
        <v>1</v>
      </c>
      <c r="H600" s="24">
        <v>16602.18</v>
      </c>
      <c r="I600" s="12" t="s">
        <v>2355</v>
      </c>
      <c r="J600" s="12" t="s">
        <v>2359</v>
      </c>
      <c r="K600" s="12" t="s">
        <v>2378</v>
      </c>
    </row>
    <row r="601" spans="1:11" x14ac:dyDescent="0.3">
      <c r="A601" s="11" t="s">
        <v>1548</v>
      </c>
      <c r="B601" s="15">
        <v>1970</v>
      </c>
      <c r="C601" s="15" t="s">
        <v>2354</v>
      </c>
      <c r="D601" s="15">
        <v>10</v>
      </c>
      <c r="E601" s="25">
        <v>25759</v>
      </c>
      <c r="F601" s="26">
        <f ca="1">DATEDIF(Hospitalization!$E1745,TODAY(),"Y")</f>
        <v>42</v>
      </c>
      <c r="G601" s="15">
        <v>0</v>
      </c>
      <c r="H601" s="27">
        <v>16600.16</v>
      </c>
      <c r="I601" s="15" t="s">
        <v>2355</v>
      </c>
      <c r="J601" s="15" t="s">
        <v>2355</v>
      </c>
      <c r="K601" s="15" t="s">
        <v>2366</v>
      </c>
    </row>
    <row r="602" spans="1:11" x14ac:dyDescent="0.3">
      <c r="A602" s="14" t="s">
        <v>1549</v>
      </c>
      <c r="B602" s="12">
        <v>1963</v>
      </c>
      <c r="C602" s="12" t="s">
        <v>2360</v>
      </c>
      <c r="D602" s="12">
        <v>25</v>
      </c>
      <c r="E602" s="22">
        <v>23187</v>
      </c>
      <c r="F602" s="23">
        <f ca="1">DATEDIF(Hospitalization!$E1744,TODAY(),"Y")</f>
        <v>33</v>
      </c>
      <c r="G602" s="12">
        <v>0</v>
      </c>
      <c r="H602" s="24">
        <v>16587.96</v>
      </c>
      <c r="I602" s="12" t="s">
        <v>2355</v>
      </c>
      <c r="J602" s="12" t="s">
        <v>2355</v>
      </c>
      <c r="K602" s="12" t="s">
        <v>2373</v>
      </c>
    </row>
    <row r="603" spans="1:11" x14ac:dyDescent="0.3">
      <c r="A603" s="11" t="s">
        <v>164</v>
      </c>
      <c r="B603" s="15">
        <v>2001</v>
      </c>
      <c r="C603" s="15" t="s">
        <v>2360</v>
      </c>
      <c r="D603" s="15">
        <v>25</v>
      </c>
      <c r="E603" s="25">
        <v>37067</v>
      </c>
      <c r="F603" s="26">
        <f ca="1">DATEDIF(Hospitalization!$E1743,TODAY(),"Y")</f>
        <v>26</v>
      </c>
      <c r="G603" s="15">
        <v>0</v>
      </c>
      <c r="H603" s="27">
        <v>16586.5</v>
      </c>
      <c r="I603" s="15" t="s">
        <v>2355</v>
      </c>
      <c r="J603" s="15" t="s">
        <v>2359</v>
      </c>
      <c r="K603" s="15" t="s">
        <v>2357</v>
      </c>
    </row>
    <row r="604" spans="1:11" x14ac:dyDescent="0.3">
      <c r="A604" s="11" t="s">
        <v>1550</v>
      </c>
      <c r="B604" s="12">
        <v>1995</v>
      </c>
      <c r="C604" s="12" t="s">
        <v>2363</v>
      </c>
      <c r="D604" s="12">
        <v>23</v>
      </c>
      <c r="E604" s="22">
        <v>35056</v>
      </c>
      <c r="F604" s="23">
        <f ca="1">DATEDIF(Hospitalization!$E1742,TODAY(),"Y")</f>
        <v>31</v>
      </c>
      <c r="G604" s="12">
        <v>0</v>
      </c>
      <c r="H604" s="24">
        <v>16577.78</v>
      </c>
      <c r="I604" s="12" t="s">
        <v>2355</v>
      </c>
      <c r="J604" s="12" t="s">
        <v>2359</v>
      </c>
      <c r="K604" s="12" t="s">
        <v>2357</v>
      </c>
    </row>
    <row r="605" spans="1:11" x14ac:dyDescent="0.3">
      <c r="A605" s="14" t="s">
        <v>1551</v>
      </c>
      <c r="B605" s="15">
        <v>1958</v>
      </c>
      <c r="C605" s="15" t="s">
        <v>2365</v>
      </c>
      <c r="D605" s="15">
        <v>10</v>
      </c>
      <c r="E605" s="25">
        <v>21468</v>
      </c>
      <c r="F605" s="26">
        <f ca="1">DATEDIF(Hospitalization!$E1741,TODAY(),"Y")</f>
        <v>39</v>
      </c>
      <c r="G605" s="15">
        <v>3</v>
      </c>
      <c r="H605" s="27">
        <v>16455.71</v>
      </c>
      <c r="I605" s="15" t="s">
        <v>2355</v>
      </c>
      <c r="J605" s="15" t="s">
        <v>2355</v>
      </c>
      <c r="K605" s="15" t="s">
        <v>2362</v>
      </c>
    </row>
    <row r="606" spans="1:11" x14ac:dyDescent="0.3">
      <c r="A606" s="11" t="s">
        <v>1552</v>
      </c>
      <c r="B606" s="12">
        <v>2003</v>
      </c>
      <c r="C606" s="12" t="s">
        <v>2363</v>
      </c>
      <c r="D606" s="12">
        <v>20</v>
      </c>
      <c r="E606" s="22">
        <v>37975</v>
      </c>
      <c r="F606" s="23">
        <f ca="1">DATEDIF(Hospitalization!$E1740,TODAY(),"Y")</f>
        <v>38</v>
      </c>
      <c r="G606" s="12">
        <v>1</v>
      </c>
      <c r="H606" s="24">
        <v>16450.89</v>
      </c>
      <c r="I606" s="12" t="s">
        <v>2355</v>
      </c>
      <c r="J606" s="12" t="s">
        <v>2359</v>
      </c>
      <c r="K606" s="12" t="s">
        <v>2362</v>
      </c>
    </row>
    <row r="607" spans="1:11" x14ac:dyDescent="0.3">
      <c r="A607" s="14" t="s">
        <v>1553</v>
      </c>
      <c r="B607" s="15">
        <v>1995</v>
      </c>
      <c r="C607" s="15" t="s">
        <v>2361</v>
      </c>
      <c r="D607" s="15">
        <v>28</v>
      </c>
      <c r="E607" s="25">
        <v>34970</v>
      </c>
      <c r="F607" s="26">
        <f ca="1">DATEDIF(Hospitalization!$E1739,TODAY(),"Y")</f>
        <v>39</v>
      </c>
      <c r="G607" s="15">
        <v>3</v>
      </c>
      <c r="H607" s="27">
        <v>16420.490000000002</v>
      </c>
      <c r="I607" s="15" t="s">
        <v>2355</v>
      </c>
      <c r="J607" s="15" t="s">
        <v>2356</v>
      </c>
      <c r="K607" s="15" t="s">
        <v>2362</v>
      </c>
    </row>
    <row r="608" spans="1:11" x14ac:dyDescent="0.3">
      <c r="A608" s="11" t="s">
        <v>1554</v>
      </c>
      <c r="B608" s="12">
        <v>1965</v>
      </c>
      <c r="C608" s="12" t="s">
        <v>2363</v>
      </c>
      <c r="D608" s="12">
        <v>5</v>
      </c>
      <c r="E608" s="22">
        <v>24081</v>
      </c>
      <c r="F608" s="23">
        <f ca="1">DATEDIF(Hospitalization!$E1738,TODAY(),"Y")</f>
        <v>39</v>
      </c>
      <c r="G608" s="12">
        <v>0</v>
      </c>
      <c r="H608" s="24">
        <v>16351.42</v>
      </c>
      <c r="I608" s="12" t="s">
        <v>2355</v>
      </c>
      <c r="J608" s="12" t="s">
        <v>2356</v>
      </c>
      <c r="K608" s="12" t="s">
        <v>2378</v>
      </c>
    </row>
    <row r="609" spans="1:11" x14ac:dyDescent="0.3">
      <c r="A609" s="14" t="s">
        <v>1555</v>
      </c>
      <c r="B609" s="15">
        <v>1969</v>
      </c>
      <c r="C609" s="15" t="s">
        <v>2364</v>
      </c>
      <c r="D609" s="15">
        <v>8</v>
      </c>
      <c r="E609" s="25">
        <v>25423</v>
      </c>
      <c r="F609" s="26">
        <f ca="1">DATEDIF(Hospitalization!$E1737,TODAY(),"Y")</f>
        <v>36</v>
      </c>
      <c r="G609" s="15">
        <v>0</v>
      </c>
      <c r="H609" s="27">
        <v>16311.05</v>
      </c>
      <c r="I609" s="15" t="s">
        <v>2355</v>
      </c>
      <c r="J609" s="15" t="s">
        <v>2356</v>
      </c>
      <c r="K609" s="15" t="s">
        <v>2378</v>
      </c>
    </row>
    <row r="610" spans="1:11" x14ac:dyDescent="0.3">
      <c r="A610" s="11" t="s">
        <v>1556</v>
      </c>
      <c r="B610" s="12">
        <v>2003</v>
      </c>
      <c r="C610" s="12" t="s">
        <v>2364</v>
      </c>
      <c r="D610" s="12">
        <v>24</v>
      </c>
      <c r="E610" s="22">
        <v>37857</v>
      </c>
      <c r="F610" s="23">
        <f ca="1">DATEDIF(Hospitalization!$E1736,TODAY(),"Y")</f>
        <v>36</v>
      </c>
      <c r="G610" s="12">
        <v>0</v>
      </c>
      <c r="H610" s="24">
        <v>16297.85</v>
      </c>
      <c r="I610" s="12" t="s">
        <v>2355</v>
      </c>
      <c r="J610" s="12" t="s">
        <v>2356</v>
      </c>
      <c r="K610" s="12" t="s">
        <v>2366</v>
      </c>
    </row>
    <row r="611" spans="1:11" x14ac:dyDescent="0.3">
      <c r="A611" s="14" t="s">
        <v>1557</v>
      </c>
      <c r="B611" s="15">
        <v>1972</v>
      </c>
      <c r="C611" s="15" t="s">
        <v>2354</v>
      </c>
      <c r="D611" s="15">
        <v>30</v>
      </c>
      <c r="E611" s="25">
        <v>26510</v>
      </c>
      <c r="F611" s="26">
        <f ca="1">DATEDIF(Hospitalization!$E1735,TODAY(),"Y")</f>
        <v>37</v>
      </c>
      <c r="G611" s="15">
        <v>0</v>
      </c>
      <c r="H611" s="27">
        <v>16267.32</v>
      </c>
      <c r="I611" s="15" t="s">
        <v>2355</v>
      </c>
      <c r="J611" s="15" t="s">
        <v>2355</v>
      </c>
      <c r="K611" s="15" t="s">
        <v>2373</v>
      </c>
    </row>
    <row r="612" spans="1:11" x14ac:dyDescent="0.3">
      <c r="A612" s="11" t="s">
        <v>1558</v>
      </c>
      <c r="B612" s="12">
        <v>2002</v>
      </c>
      <c r="C612" s="12" t="s">
        <v>2361</v>
      </c>
      <c r="D612" s="12">
        <v>8</v>
      </c>
      <c r="E612" s="22">
        <v>37507</v>
      </c>
      <c r="F612" s="23">
        <f ca="1">DATEDIF(Hospitalization!$E1734,TODAY(),"Y")</f>
        <v>39</v>
      </c>
      <c r="G612" s="12">
        <v>0</v>
      </c>
      <c r="H612" s="24">
        <v>16232.85</v>
      </c>
      <c r="I612" s="12" t="s">
        <v>2355</v>
      </c>
      <c r="J612" s="12" t="s">
        <v>2359</v>
      </c>
      <c r="K612" s="12" t="s">
        <v>2366</v>
      </c>
    </row>
    <row r="613" spans="1:11" x14ac:dyDescent="0.3">
      <c r="A613" s="14" t="s">
        <v>1559</v>
      </c>
      <c r="B613" s="15">
        <v>1988</v>
      </c>
      <c r="C613" s="15" t="s">
        <v>2364</v>
      </c>
      <c r="D613" s="15">
        <v>21</v>
      </c>
      <c r="E613" s="25">
        <v>32376</v>
      </c>
      <c r="F613" s="26">
        <f ca="1">DATEDIF(Hospitalization!$E1733,TODAY(),"Y")</f>
        <v>40</v>
      </c>
      <c r="G613" s="15">
        <v>3</v>
      </c>
      <c r="H613" s="27">
        <v>16205.88</v>
      </c>
      <c r="I613" s="15" t="s">
        <v>2355</v>
      </c>
      <c r="J613" s="15" t="s">
        <v>2359</v>
      </c>
      <c r="K613" s="15" t="s">
        <v>2362</v>
      </c>
    </row>
    <row r="614" spans="1:11" x14ac:dyDescent="0.3">
      <c r="A614" s="14" t="s">
        <v>165</v>
      </c>
      <c r="B614" s="12">
        <v>1988</v>
      </c>
      <c r="C614" s="12" t="s">
        <v>2364</v>
      </c>
      <c r="D614" s="12">
        <v>6</v>
      </c>
      <c r="E614" s="22">
        <v>32361</v>
      </c>
      <c r="F614" s="23">
        <f ca="1">DATEDIF(Hospitalization!$E1732,TODAY(),"Y")</f>
        <v>39</v>
      </c>
      <c r="G614" s="12">
        <v>3</v>
      </c>
      <c r="H614" s="24">
        <v>16199.1</v>
      </c>
      <c r="I614" s="12" t="s">
        <v>2355</v>
      </c>
      <c r="J614" s="12" t="s">
        <v>2355</v>
      </c>
      <c r="K614" s="12" t="s">
        <v>2362</v>
      </c>
    </row>
    <row r="615" spans="1:11" x14ac:dyDescent="0.3">
      <c r="A615" s="11" t="s">
        <v>1560</v>
      </c>
      <c r="B615" s="15">
        <v>1974</v>
      </c>
      <c r="C615" s="15" t="s">
        <v>2361</v>
      </c>
      <c r="D615" s="15">
        <v>11</v>
      </c>
      <c r="E615" s="25">
        <v>27283</v>
      </c>
      <c r="F615" s="26">
        <f ca="1">DATEDIF(Hospitalization!$E1731,TODAY(),"Y")</f>
        <v>39</v>
      </c>
      <c r="G615" s="15">
        <v>0</v>
      </c>
      <c r="H615" s="27">
        <v>16190.97</v>
      </c>
      <c r="I615" s="15" t="s">
        <v>2355</v>
      </c>
      <c r="J615" s="15" t="s">
        <v>2356</v>
      </c>
      <c r="K615" s="15" t="s">
        <v>2362</v>
      </c>
    </row>
    <row r="616" spans="1:11" x14ac:dyDescent="0.3">
      <c r="A616" s="14" t="s">
        <v>1561</v>
      </c>
      <c r="B616" s="12">
        <v>1982</v>
      </c>
      <c r="C616" s="12" t="s">
        <v>2354</v>
      </c>
      <c r="D616" s="12">
        <v>6</v>
      </c>
      <c r="E616" s="22">
        <v>30138</v>
      </c>
      <c r="F616" s="23">
        <f ca="1">DATEDIF(Hospitalization!$E1730,TODAY(),"Y")</f>
        <v>51</v>
      </c>
      <c r="G616" s="12">
        <v>3</v>
      </c>
      <c r="H616" s="24">
        <v>16152.04</v>
      </c>
      <c r="I616" s="12" t="s">
        <v>2355</v>
      </c>
      <c r="J616" s="12" t="s">
        <v>2359</v>
      </c>
      <c r="K616" s="12" t="s">
        <v>2378</v>
      </c>
    </row>
    <row r="617" spans="1:11" x14ac:dyDescent="0.3">
      <c r="A617" s="11" t="s">
        <v>1562</v>
      </c>
      <c r="B617" s="15">
        <v>1993</v>
      </c>
      <c r="C617" s="15" t="s">
        <v>2363</v>
      </c>
      <c r="D617" s="15">
        <v>12</v>
      </c>
      <c r="E617" s="25">
        <v>34315</v>
      </c>
      <c r="F617" s="26">
        <f ca="1">DATEDIF(Hospitalization!$E1729,TODAY(),"Y")</f>
        <v>22</v>
      </c>
      <c r="G617" s="15">
        <v>0</v>
      </c>
      <c r="H617" s="27">
        <v>16138.76</v>
      </c>
      <c r="I617" s="15" t="s">
        <v>2355</v>
      </c>
      <c r="J617" s="15" t="s">
        <v>2356</v>
      </c>
      <c r="K617" s="15" t="s">
        <v>2376</v>
      </c>
    </row>
    <row r="618" spans="1:11" x14ac:dyDescent="0.3">
      <c r="A618" s="14" t="s">
        <v>1563</v>
      </c>
      <c r="B618" s="12">
        <v>1987</v>
      </c>
      <c r="C618" s="12" t="s">
        <v>2365</v>
      </c>
      <c r="D618" s="12">
        <v>6</v>
      </c>
      <c r="E618" s="22">
        <v>32056</v>
      </c>
      <c r="F618" s="23">
        <f ca="1">DATEDIF(Hospitalization!$E1728,TODAY(),"Y")</f>
        <v>26</v>
      </c>
      <c r="G618" s="12">
        <v>3</v>
      </c>
      <c r="H618" s="24">
        <v>16122.65</v>
      </c>
      <c r="I618" s="12" t="s">
        <v>2355</v>
      </c>
      <c r="J618" s="12" t="s">
        <v>2359</v>
      </c>
      <c r="K618" s="12" t="s">
        <v>2366</v>
      </c>
    </row>
    <row r="619" spans="1:11" x14ac:dyDescent="0.3">
      <c r="A619" s="11" t="s">
        <v>1564</v>
      </c>
      <c r="B619" s="15">
        <v>1993</v>
      </c>
      <c r="C619" s="15" t="s">
        <v>2364</v>
      </c>
      <c r="D619" s="15">
        <v>8</v>
      </c>
      <c r="E619" s="25">
        <v>34189</v>
      </c>
      <c r="F619" s="26">
        <f ca="1">DATEDIF(Hospitalization!$E1727,TODAY(),"Y")</f>
        <v>31</v>
      </c>
      <c r="G619" s="15">
        <v>0</v>
      </c>
      <c r="H619" s="27">
        <v>16115.3</v>
      </c>
      <c r="I619" s="15" t="s">
        <v>2355</v>
      </c>
      <c r="J619" s="15" t="s">
        <v>2359</v>
      </c>
      <c r="K619" s="15" t="s">
        <v>2372</v>
      </c>
    </row>
    <row r="620" spans="1:11" x14ac:dyDescent="0.3">
      <c r="A620" s="14" t="s">
        <v>1565</v>
      </c>
      <c r="B620" s="12">
        <v>1985</v>
      </c>
      <c r="C620" s="12" t="s">
        <v>2364</v>
      </c>
      <c r="D620" s="12">
        <v>27</v>
      </c>
      <c r="E620" s="22">
        <v>31286</v>
      </c>
      <c r="F620" s="23">
        <f ca="1">DATEDIF(Hospitalization!$E1726,TODAY(),"Y")</f>
        <v>52</v>
      </c>
      <c r="G620" s="12">
        <v>3</v>
      </c>
      <c r="H620" s="24">
        <v>16097.94</v>
      </c>
      <c r="I620" s="12" t="s">
        <v>2355</v>
      </c>
      <c r="J620" s="12" t="s">
        <v>2356</v>
      </c>
      <c r="K620" s="12" t="s">
        <v>2362</v>
      </c>
    </row>
    <row r="621" spans="1:11" x14ac:dyDescent="0.3">
      <c r="A621" s="11" t="s">
        <v>1566</v>
      </c>
      <c r="B621" s="15">
        <v>1958</v>
      </c>
      <c r="C621" s="15" t="s">
        <v>2360</v>
      </c>
      <c r="D621" s="15">
        <v>21</v>
      </c>
      <c r="E621" s="25">
        <v>21357</v>
      </c>
      <c r="F621" s="26">
        <f ca="1">DATEDIF(Hospitalization!$E1725,TODAY(),"Y")</f>
        <v>34</v>
      </c>
      <c r="G621" s="15">
        <v>3</v>
      </c>
      <c r="H621" s="27">
        <v>16085.13</v>
      </c>
      <c r="I621" s="15" t="s">
        <v>2355</v>
      </c>
      <c r="J621" s="15" t="s">
        <v>2355</v>
      </c>
      <c r="K621" s="15" t="s">
        <v>2357</v>
      </c>
    </row>
    <row r="622" spans="1:11" x14ac:dyDescent="0.3">
      <c r="A622" s="14" t="s">
        <v>1567</v>
      </c>
      <c r="B622" s="12">
        <v>1958</v>
      </c>
      <c r="C622" s="12" t="s">
        <v>2365</v>
      </c>
      <c r="D622" s="12">
        <v>22</v>
      </c>
      <c r="E622" s="22">
        <v>21480</v>
      </c>
      <c r="F622" s="23">
        <f ca="1">DATEDIF(Hospitalization!$E1724,TODAY(),"Y")</f>
        <v>35</v>
      </c>
      <c r="G622" s="12">
        <v>2</v>
      </c>
      <c r="H622" s="24">
        <v>16069.08</v>
      </c>
      <c r="I622" s="12" t="s">
        <v>2355</v>
      </c>
      <c r="J622" s="12" t="s">
        <v>2355</v>
      </c>
      <c r="K622" s="12" t="s">
        <v>2372</v>
      </c>
    </row>
    <row r="623" spans="1:11" x14ac:dyDescent="0.3">
      <c r="A623" s="11" t="s">
        <v>1568</v>
      </c>
      <c r="B623" s="15">
        <v>1978</v>
      </c>
      <c r="C623" s="15" t="s">
        <v>2361</v>
      </c>
      <c r="D623" s="15">
        <v>16</v>
      </c>
      <c r="E623" s="25">
        <v>28749</v>
      </c>
      <c r="F623" s="26">
        <f ca="1">DATEDIF(Hospitalization!$E1723,TODAY(),"Y")</f>
        <v>53</v>
      </c>
      <c r="G623" s="15">
        <v>2</v>
      </c>
      <c r="H623" s="27">
        <v>16062.89</v>
      </c>
      <c r="I623" s="15" t="s">
        <v>2355</v>
      </c>
      <c r="J623" s="15" t="s">
        <v>2355</v>
      </c>
      <c r="K623" s="15" t="s">
        <v>2378</v>
      </c>
    </row>
    <row r="624" spans="1:11" x14ac:dyDescent="0.3">
      <c r="A624" s="14" t="s">
        <v>1569</v>
      </c>
      <c r="B624" s="12">
        <v>1988</v>
      </c>
      <c r="C624" s="12" t="s">
        <v>2363</v>
      </c>
      <c r="D624" s="12">
        <v>5</v>
      </c>
      <c r="E624" s="22">
        <v>32482</v>
      </c>
      <c r="F624" s="23">
        <f ca="1">DATEDIF(Hospitalization!$E1722,TODAY(),"Y")</f>
        <v>36</v>
      </c>
      <c r="G624" s="12">
        <v>3</v>
      </c>
      <c r="H624" s="24">
        <v>16059.06</v>
      </c>
      <c r="I624" s="12" t="s">
        <v>2355</v>
      </c>
      <c r="J624" s="12" t="s">
        <v>2356</v>
      </c>
      <c r="K624" s="12" t="s">
        <v>2362</v>
      </c>
    </row>
    <row r="625" spans="1:11" x14ac:dyDescent="0.3">
      <c r="A625" s="11" t="s">
        <v>166</v>
      </c>
      <c r="B625" s="15">
        <v>1980</v>
      </c>
      <c r="C625" s="15" t="s">
        <v>2361</v>
      </c>
      <c r="D625" s="15">
        <v>19</v>
      </c>
      <c r="E625" s="25">
        <v>29483</v>
      </c>
      <c r="F625" s="26">
        <f ca="1">DATEDIF(Hospitalization!$E1721,TODAY(),"Y")</f>
        <v>31</v>
      </c>
      <c r="G625" s="15">
        <v>2</v>
      </c>
      <c r="H625" s="27">
        <v>15966.19</v>
      </c>
      <c r="I625" s="15" t="s">
        <v>2355</v>
      </c>
      <c r="J625" s="15" t="s">
        <v>2355</v>
      </c>
      <c r="K625" s="15" t="s">
        <v>2362</v>
      </c>
    </row>
    <row r="626" spans="1:11" x14ac:dyDescent="0.3">
      <c r="A626" s="11" t="s">
        <v>1570</v>
      </c>
      <c r="B626" s="12">
        <v>1982</v>
      </c>
      <c r="C626" s="12" t="s">
        <v>2354</v>
      </c>
      <c r="D626" s="12">
        <v>24</v>
      </c>
      <c r="E626" s="22">
        <v>30156</v>
      </c>
      <c r="F626" s="23">
        <f ca="1">DATEDIF(Hospitalization!$E1720,TODAY(),"Y")</f>
        <v>40</v>
      </c>
      <c r="G626" s="12">
        <v>3</v>
      </c>
      <c r="H626" s="24">
        <v>15965.29</v>
      </c>
      <c r="I626" s="12" t="s">
        <v>2355</v>
      </c>
      <c r="J626" s="12" t="s">
        <v>2359</v>
      </c>
      <c r="K626" s="12" t="s">
        <v>2362</v>
      </c>
    </row>
    <row r="627" spans="1:11" x14ac:dyDescent="0.3">
      <c r="A627" s="14" t="s">
        <v>1571</v>
      </c>
      <c r="B627" s="15">
        <v>1980</v>
      </c>
      <c r="C627" s="15" t="s">
        <v>2365</v>
      </c>
      <c r="D627" s="15">
        <v>12</v>
      </c>
      <c r="E627" s="25">
        <v>29506</v>
      </c>
      <c r="F627" s="26">
        <f ca="1">DATEDIF(Hospitalization!$E1719,TODAY(),"Y")</f>
        <v>36</v>
      </c>
      <c r="G627" s="15">
        <v>2</v>
      </c>
      <c r="H627" s="27">
        <v>15922.29</v>
      </c>
      <c r="I627" s="15" t="s">
        <v>2355</v>
      </c>
      <c r="J627" s="15" t="s">
        <v>2356</v>
      </c>
      <c r="K627" s="15" t="s">
        <v>2378</v>
      </c>
    </row>
    <row r="628" spans="1:11" x14ac:dyDescent="0.3">
      <c r="A628" s="11" t="s">
        <v>1572</v>
      </c>
      <c r="B628" s="12">
        <v>1962</v>
      </c>
      <c r="C628" s="12" t="s">
        <v>2363</v>
      </c>
      <c r="D628" s="12">
        <v>25</v>
      </c>
      <c r="E628" s="22">
        <v>23005</v>
      </c>
      <c r="F628" s="23">
        <f ca="1">DATEDIF(Hospitalization!$E1718,TODAY(),"Y")</f>
        <v>40</v>
      </c>
      <c r="G628" s="12">
        <v>0</v>
      </c>
      <c r="H628" s="24">
        <v>15840.81</v>
      </c>
      <c r="I628" s="12" t="s">
        <v>2355</v>
      </c>
      <c r="J628" s="12" t="s">
        <v>2359</v>
      </c>
      <c r="K628" s="12" t="s">
        <v>2379</v>
      </c>
    </row>
    <row r="629" spans="1:11" x14ac:dyDescent="0.3">
      <c r="A629" s="14" t="s">
        <v>1573</v>
      </c>
      <c r="B629" s="15">
        <v>1982</v>
      </c>
      <c r="C629" s="15" t="s">
        <v>2358</v>
      </c>
      <c r="D629" s="15">
        <v>11</v>
      </c>
      <c r="E629" s="25">
        <v>30266</v>
      </c>
      <c r="F629" s="26">
        <f ca="1">DATEDIF(Hospitalization!$E1717,TODAY(),"Y")</f>
        <v>42</v>
      </c>
      <c r="G629" s="15">
        <v>4</v>
      </c>
      <c r="H629" s="27">
        <v>15828.82</v>
      </c>
      <c r="I629" s="15" t="s">
        <v>2355</v>
      </c>
      <c r="J629" s="15" t="s">
        <v>2356</v>
      </c>
      <c r="K629" s="15" t="s">
        <v>2366</v>
      </c>
    </row>
    <row r="630" spans="1:11" x14ac:dyDescent="0.3">
      <c r="A630" s="11" t="s">
        <v>1574</v>
      </c>
      <c r="B630" s="12">
        <v>1984</v>
      </c>
      <c r="C630" s="12" t="s">
        <v>2360</v>
      </c>
      <c r="D630" s="12">
        <v>26</v>
      </c>
      <c r="E630" s="22">
        <v>30859</v>
      </c>
      <c r="F630" s="23">
        <f ca="1">DATEDIF(Hospitalization!$E1716,TODAY(),"Y")</f>
        <v>38</v>
      </c>
      <c r="G630" s="12">
        <v>0</v>
      </c>
      <c r="H630" s="24">
        <v>15820.7</v>
      </c>
      <c r="I630" s="12" t="s">
        <v>2355</v>
      </c>
      <c r="J630" s="12" t="s">
        <v>2356</v>
      </c>
      <c r="K630" s="12" t="s">
        <v>2366</v>
      </c>
    </row>
    <row r="631" spans="1:11" x14ac:dyDescent="0.3">
      <c r="A631" s="14" t="s">
        <v>1575</v>
      </c>
      <c r="B631" s="15">
        <v>1997</v>
      </c>
      <c r="C631" s="15" t="s">
        <v>2365</v>
      </c>
      <c r="D631" s="15">
        <v>9</v>
      </c>
      <c r="E631" s="25">
        <v>35712</v>
      </c>
      <c r="F631" s="26">
        <f ca="1">DATEDIF(Hospitalization!$E1715,TODAY(),"Y")</f>
        <v>36</v>
      </c>
      <c r="G631" s="15">
        <v>0</v>
      </c>
      <c r="H631" s="27">
        <v>15817.99</v>
      </c>
      <c r="I631" s="15" t="s">
        <v>2355</v>
      </c>
      <c r="J631" s="15" t="s">
        <v>2355</v>
      </c>
      <c r="K631" s="15" t="s">
        <v>2362</v>
      </c>
    </row>
    <row r="632" spans="1:11" x14ac:dyDescent="0.3">
      <c r="A632" s="11" t="s">
        <v>1576</v>
      </c>
      <c r="B632" s="12">
        <v>1974</v>
      </c>
      <c r="C632" s="12" t="s">
        <v>2364</v>
      </c>
      <c r="D632" s="12">
        <v>29</v>
      </c>
      <c r="E632" s="22">
        <v>27270</v>
      </c>
      <c r="F632" s="23">
        <f ca="1">DATEDIF(Hospitalization!$E1714,TODAY(),"Y")</f>
        <v>42</v>
      </c>
      <c r="G632" s="12">
        <v>0</v>
      </c>
      <c r="H632" s="24">
        <v>15746.62</v>
      </c>
      <c r="I632" s="12" t="s">
        <v>2355</v>
      </c>
      <c r="J632" s="12" t="s">
        <v>2359</v>
      </c>
      <c r="K632" s="12" t="s">
        <v>2362</v>
      </c>
    </row>
    <row r="633" spans="1:11" x14ac:dyDescent="0.3">
      <c r="A633" s="14" t="s">
        <v>1577</v>
      </c>
      <c r="B633" s="15">
        <v>1976</v>
      </c>
      <c r="C633" s="15" t="s">
        <v>2361</v>
      </c>
      <c r="D633" s="15">
        <v>20</v>
      </c>
      <c r="E633" s="25">
        <v>28023</v>
      </c>
      <c r="F633" s="26">
        <f ca="1">DATEDIF(Hospitalization!$E1713,TODAY(),"Y")</f>
        <v>42</v>
      </c>
      <c r="G633" s="15">
        <v>2</v>
      </c>
      <c r="H633" s="27">
        <v>15698.86</v>
      </c>
      <c r="I633" s="15" t="s">
        <v>2355</v>
      </c>
      <c r="J633" s="15" t="s">
        <v>2355</v>
      </c>
      <c r="K633" s="15" t="s">
        <v>2362</v>
      </c>
    </row>
    <row r="634" spans="1:11" x14ac:dyDescent="0.3">
      <c r="A634" s="11" t="s">
        <v>1578</v>
      </c>
      <c r="B634" s="12">
        <v>1973</v>
      </c>
      <c r="C634" s="12" t="s">
        <v>2360</v>
      </c>
      <c r="D634" s="12">
        <v>26</v>
      </c>
      <c r="E634" s="22">
        <v>26841</v>
      </c>
      <c r="F634" s="23">
        <f ca="1">DATEDIF(Hospitalization!$E1712,TODAY(),"Y")</f>
        <v>40</v>
      </c>
      <c r="G634" s="12">
        <v>0</v>
      </c>
      <c r="H634" s="24">
        <v>15670.3</v>
      </c>
      <c r="I634" s="12" t="s">
        <v>2355</v>
      </c>
      <c r="J634" s="12" t="s">
        <v>2355</v>
      </c>
      <c r="K634" s="12" t="s">
        <v>2378</v>
      </c>
    </row>
    <row r="635" spans="1:11" x14ac:dyDescent="0.3">
      <c r="A635" s="14" t="s">
        <v>1579</v>
      </c>
      <c r="B635" s="15">
        <v>1988</v>
      </c>
      <c r="C635" s="15" t="s">
        <v>2363</v>
      </c>
      <c r="D635" s="15">
        <v>22</v>
      </c>
      <c r="E635" s="25">
        <v>32499</v>
      </c>
      <c r="F635" s="26">
        <f ca="1">DATEDIF(Hospitalization!$E1711,TODAY(),"Y")</f>
        <v>51</v>
      </c>
      <c r="G635" s="15">
        <v>3</v>
      </c>
      <c r="H635" s="27">
        <v>15646.28</v>
      </c>
      <c r="I635" s="15" t="s">
        <v>2355</v>
      </c>
      <c r="J635" s="15" t="s">
        <v>2355</v>
      </c>
      <c r="K635" s="15" t="s">
        <v>2366</v>
      </c>
    </row>
    <row r="636" spans="1:11" x14ac:dyDescent="0.3">
      <c r="A636" s="14" t="s">
        <v>167</v>
      </c>
      <c r="B636" s="12">
        <v>1960</v>
      </c>
      <c r="C636" s="12" t="s">
        <v>2360</v>
      </c>
      <c r="D636" s="12">
        <v>6</v>
      </c>
      <c r="E636" s="22">
        <v>22073</v>
      </c>
      <c r="F636" s="23">
        <f ca="1">DATEDIF(Hospitalization!$E1710,TODAY(),"Y")</f>
        <v>44</v>
      </c>
      <c r="G636" s="12">
        <v>3</v>
      </c>
      <c r="H636" s="24">
        <v>15612.19</v>
      </c>
      <c r="I636" s="12" t="s">
        <v>2355</v>
      </c>
      <c r="J636" s="12" t="s">
        <v>2355</v>
      </c>
      <c r="K636" s="12" t="s">
        <v>2362</v>
      </c>
    </row>
    <row r="637" spans="1:11" x14ac:dyDescent="0.3">
      <c r="A637" s="11" t="s">
        <v>1580</v>
      </c>
      <c r="B637" s="15">
        <v>1965</v>
      </c>
      <c r="C637" s="15" t="s">
        <v>2365</v>
      </c>
      <c r="D637" s="15">
        <v>28</v>
      </c>
      <c r="E637" s="25">
        <v>24043</v>
      </c>
      <c r="F637" s="26">
        <f ca="1">DATEDIF(Hospitalization!$E1709,TODAY(),"Y")</f>
        <v>35</v>
      </c>
      <c r="G637" s="15">
        <v>0</v>
      </c>
      <c r="H637" s="27">
        <v>15608.58</v>
      </c>
      <c r="I637" s="15" t="s">
        <v>2355</v>
      </c>
      <c r="J637" s="15" t="s">
        <v>2355</v>
      </c>
      <c r="K637" s="15" t="s">
        <v>2378</v>
      </c>
    </row>
    <row r="638" spans="1:11" x14ac:dyDescent="0.3">
      <c r="A638" s="14" t="s">
        <v>1581</v>
      </c>
      <c r="B638" s="12">
        <v>1974</v>
      </c>
      <c r="C638" s="12" t="s">
        <v>2354</v>
      </c>
      <c r="D638" s="12">
        <v>30</v>
      </c>
      <c r="E638" s="22">
        <v>27240</v>
      </c>
      <c r="F638" s="23">
        <f ca="1">DATEDIF(Hospitalization!$E1708,TODAY(),"Y")</f>
        <v>34</v>
      </c>
      <c r="G638" s="12">
        <v>0</v>
      </c>
      <c r="H638" s="24">
        <v>15556.67</v>
      </c>
      <c r="I638" s="12" t="s">
        <v>2355</v>
      </c>
      <c r="J638" s="12" t="s">
        <v>2355</v>
      </c>
      <c r="K638" s="12" t="s">
        <v>2362</v>
      </c>
    </row>
    <row r="639" spans="1:11" x14ac:dyDescent="0.3">
      <c r="A639" s="11" t="s">
        <v>1582</v>
      </c>
      <c r="B639" s="15">
        <v>1959</v>
      </c>
      <c r="C639" s="15" t="s">
        <v>2365</v>
      </c>
      <c r="D639" s="15">
        <v>2</v>
      </c>
      <c r="E639" s="25">
        <v>21825</v>
      </c>
      <c r="F639" s="26">
        <f ca="1">DATEDIF(Hospitalization!$E1707,TODAY(),"Y")</f>
        <v>48</v>
      </c>
      <c r="G639" s="15">
        <v>3</v>
      </c>
      <c r="H639" s="27">
        <v>15555.19</v>
      </c>
      <c r="I639" s="15" t="s">
        <v>2355</v>
      </c>
      <c r="J639" s="15" t="s">
        <v>2356</v>
      </c>
      <c r="K639" s="15" t="s">
        <v>2362</v>
      </c>
    </row>
    <row r="640" spans="1:11" x14ac:dyDescent="0.3">
      <c r="A640" s="14" t="s">
        <v>1583</v>
      </c>
      <c r="B640" s="12">
        <v>1974</v>
      </c>
      <c r="C640" s="12" t="s">
        <v>2360</v>
      </c>
      <c r="D640" s="12">
        <v>28</v>
      </c>
      <c r="E640" s="22">
        <v>27208</v>
      </c>
      <c r="F640" s="23">
        <f ca="1">DATEDIF(Hospitalization!$E1706,TODAY(),"Y")</f>
        <v>44</v>
      </c>
      <c r="G640" s="12">
        <v>0</v>
      </c>
      <c r="H640" s="24">
        <v>15532.16</v>
      </c>
      <c r="I640" s="12" t="s">
        <v>2355</v>
      </c>
      <c r="J640" s="12" t="s">
        <v>2355</v>
      </c>
      <c r="K640" s="12" t="s">
        <v>2378</v>
      </c>
    </row>
    <row r="641" spans="1:11" x14ac:dyDescent="0.3">
      <c r="A641" s="11" t="s">
        <v>1584</v>
      </c>
      <c r="B641" s="15">
        <v>2004</v>
      </c>
      <c r="C641" s="15" t="s">
        <v>2354</v>
      </c>
      <c r="D641" s="15">
        <v>17</v>
      </c>
      <c r="E641" s="25">
        <v>38185</v>
      </c>
      <c r="F641" s="26">
        <f ca="1">DATEDIF(Hospitalization!$E1705,TODAY(),"Y")</f>
        <v>39</v>
      </c>
      <c r="G641" s="15">
        <v>0</v>
      </c>
      <c r="H641" s="27">
        <v>15518.18</v>
      </c>
      <c r="I641" s="15" t="s">
        <v>2355</v>
      </c>
      <c r="J641" s="15" t="s">
        <v>2356</v>
      </c>
      <c r="K641" s="15" t="s">
        <v>2367</v>
      </c>
    </row>
    <row r="642" spans="1:11" x14ac:dyDescent="0.3">
      <c r="A642" s="14" t="s">
        <v>1585</v>
      </c>
      <c r="B642" s="12">
        <v>1976</v>
      </c>
      <c r="C642" s="12" t="s">
        <v>2354</v>
      </c>
      <c r="D642" s="12">
        <v>20</v>
      </c>
      <c r="E642" s="22">
        <v>27961</v>
      </c>
      <c r="F642" s="23">
        <f ca="1">DATEDIF(Hospitalization!$E1704,TODAY(),"Y")</f>
        <v>52</v>
      </c>
      <c r="G642" s="12">
        <v>2</v>
      </c>
      <c r="H642" s="24">
        <v>15450.48</v>
      </c>
      <c r="I642" s="12" t="s">
        <v>2355</v>
      </c>
      <c r="J642" s="12" t="s">
        <v>2359</v>
      </c>
      <c r="K642" s="12" t="s">
        <v>2378</v>
      </c>
    </row>
    <row r="643" spans="1:11" x14ac:dyDescent="0.3">
      <c r="A643" s="11" t="s">
        <v>1586</v>
      </c>
      <c r="B643" s="15">
        <v>1990</v>
      </c>
      <c r="C643" s="15" t="s">
        <v>2365</v>
      </c>
      <c r="D643" s="15">
        <v>25</v>
      </c>
      <c r="E643" s="25">
        <v>33171</v>
      </c>
      <c r="F643" s="26">
        <f ca="1">DATEDIF(Hospitalization!$E1703,TODAY(),"Y")</f>
        <v>39</v>
      </c>
      <c r="G643" s="15">
        <v>3</v>
      </c>
      <c r="H643" s="27">
        <v>15440.2</v>
      </c>
      <c r="I643" s="15" t="s">
        <v>2355</v>
      </c>
      <c r="J643" s="15" t="s">
        <v>2359</v>
      </c>
      <c r="K643" s="15" t="s">
        <v>2362</v>
      </c>
    </row>
    <row r="644" spans="1:11" x14ac:dyDescent="0.3">
      <c r="A644" s="14" t="s">
        <v>1587</v>
      </c>
      <c r="B644" s="12">
        <v>1964</v>
      </c>
      <c r="C644" s="12" t="s">
        <v>2361</v>
      </c>
      <c r="D644" s="12">
        <v>4</v>
      </c>
      <c r="E644" s="22">
        <v>23624</v>
      </c>
      <c r="F644" s="23">
        <f ca="1">DATEDIF(Hospitalization!$E1702,TODAY(),"Y")</f>
        <v>40</v>
      </c>
      <c r="G644" s="12">
        <v>0</v>
      </c>
      <c r="H644" s="24">
        <v>15377.77</v>
      </c>
      <c r="I644" s="12" t="s">
        <v>2355</v>
      </c>
      <c r="J644" s="12" t="s">
        <v>2355</v>
      </c>
      <c r="K644" s="12" t="s">
        <v>2362</v>
      </c>
    </row>
    <row r="645" spans="1:11" x14ac:dyDescent="0.3">
      <c r="A645" s="11" t="s">
        <v>1588</v>
      </c>
      <c r="B645" s="15">
        <v>1962</v>
      </c>
      <c r="C645" s="15" t="s">
        <v>2361</v>
      </c>
      <c r="D645" s="15">
        <v>6</v>
      </c>
      <c r="E645" s="25">
        <v>22895</v>
      </c>
      <c r="F645" s="26">
        <f ca="1">DATEDIF(Hospitalization!$E1701,TODAY(),"Y")</f>
        <v>40</v>
      </c>
      <c r="G645" s="15">
        <v>0</v>
      </c>
      <c r="H645" s="27">
        <v>15368.22</v>
      </c>
      <c r="I645" s="15" t="s">
        <v>2355</v>
      </c>
      <c r="J645" s="15" t="s">
        <v>2355</v>
      </c>
      <c r="K645" s="15" t="s">
        <v>2366</v>
      </c>
    </row>
    <row r="646" spans="1:11" x14ac:dyDescent="0.3">
      <c r="A646" s="14" t="s">
        <v>1589</v>
      </c>
      <c r="B646" s="12">
        <v>1968</v>
      </c>
      <c r="C646" s="12" t="s">
        <v>2354</v>
      </c>
      <c r="D646" s="12">
        <v>18</v>
      </c>
      <c r="E646" s="22">
        <v>25037</v>
      </c>
      <c r="F646" s="23">
        <f ca="1">DATEDIF(Hospitalization!$E1700,TODAY(),"Y")</f>
        <v>42</v>
      </c>
      <c r="G646" s="12">
        <v>0</v>
      </c>
      <c r="H646" s="24">
        <v>15363.77</v>
      </c>
      <c r="I646" s="12" t="s">
        <v>2355</v>
      </c>
      <c r="J646" s="12" t="s">
        <v>2359</v>
      </c>
      <c r="K646" s="12" t="s">
        <v>2378</v>
      </c>
    </row>
    <row r="647" spans="1:11" x14ac:dyDescent="0.3">
      <c r="A647" s="11" t="s">
        <v>168</v>
      </c>
      <c r="B647" s="15">
        <v>1988</v>
      </c>
      <c r="C647" s="15" t="s">
        <v>2363</v>
      </c>
      <c r="D647" s="15">
        <v>17</v>
      </c>
      <c r="E647" s="25">
        <v>32494</v>
      </c>
      <c r="F647" s="26">
        <f ca="1">DATEDIF(Hospitalization!$E1699,TODAY(),"Y")</f>
        <v>42</v>
      </c>
      <c r="G647" s="15">
        <v>3</v>
      </c>
      <c r="H647" s="27">
        <v>15361.5</v>
      </c>
      <c r="I647" s="15" t="s">
        <v>2355</v>
      </c>
      <c r="J647" s="15" t="s">
        <v>2356</v>
      </c>
      <c r="K647" s="15" t="s">
        <v>2373</v>
      </c>
    </row>
    <row r="648" spans="1:11" x14ac:dyDescent="0.3">
      <c r="A648" s="11" t="s">
        <v>1590</v>
      </c>
      <c r="B648" s="12">
        <v>2001</v>
      </c>
      <c r="C648" s="12" t="s">
        <v>2354</v>
      </c>
      <c r="D648" s="12">
        <v>14</v>
      </c>
      <c r="E648" s="22">
        <v>37086</v>
      </c>
      <c r="F648" s="23">
        <f ca="1">DATEDIF(Hospitalization!$E1698,TODAY(),"Y")</f>
        <v>38</v>
      </c>
      <c r="G648" s="12">
        <v>1</v>
      </c>
      <c r="H648" s="24">
        <v>15359.1</v>
      </c>
      <c r="I648" s="12" t="s">
        <v>2355</v>
      </c>
      <c r="J648" s="12" t="s">
        <v>2356</v>
      </c>
      <c r="K648" s="12" t="s">
        <v>2372</v>
      </c>
    </row>
    <row r="649" spans="1:11" x14ac:dyDescent="0.3">
      <c r="A649" s="14" t="s">
        <v>1591</v>
      </c>
      <c r="B649" s="15">
        <v>1963</v>
      </c>
      <c r="C649" s="15" t="s">
        <v>2363</v>
      </c>
      <c r="D649" s="15">
        <v>13</v>
      </c>
      <c r="E649" s="25">
        <v>23358</v>
      </c>
      <c r="F649" s="26">
        <f ca="1">DATEDIF(Hospitalization!$E1697,TODAY(),"Y")</f>
        <v>44</v>
      </c>
      <c r="G649" s="15">
        <v>0</v>
      </c>
      <c r="H649" s="27">
        <v>15322.77</v>
      </c>
      <c r="I649" s="15" t="s">
        <v>2355</v>
      </c>
      <c r="J649" s="15" t="s">
        <v>2356</v>
      </c>
      <c r="K649" s="15" t="s">
        <v>2375</v>
      </c>
    </row>
    <row r="650" spans="1:11" x14ac:dyDescent="0.3">
      <c r="A650" s="11" t="s">
        <v>1592</v>
      </c>
      <c r="B650" s="12">
        <v>1969</v>
      </c>
      <c r="C650" s="12" t="s">
        <v>2361</v>
      </c>
      <c r="D650" s="12">
        <v>16</v>
      </c>
      <c r="E650" s="22">
        <v>25462</v>
      </c>
      <c r="F650" s="23">
        <f ca="1">DATEDIF(Hospitalization!$E1696,TODAY(),"Y")</f>
        <v>45</v>
      </c>
      <c r="G650" s="12">
        <v>0</v>
      </c>
      <c r="H650" s="24">
        <v>15260.52</v>
      </c>
      <c r="I650" s="12" t="s">
        <v>2355</v>
      </c>
      <c r="J650" s="12" t="s">
        <v>2355</v>
      </c>
      <c r="K650" s="12" t="s">
        <v>2373</v>
      </c>
    </row>
    <row r="651" spans="1:11" x14ac:dyDescent="0.3">
      <c r="A651" s="14" t="s">
        <v>1593</v>
      </c>
      <c r="B651" s="15">
        <v>1960</v>
      </c>
      <c r="C651" s="15" t="s">
        <v>2354</v>
      </c>
      <c r="D651" s="15">
        <v>25</v>
      </c>
      <c r="E651" s="25">
        <v>22122</v>
      </c>
      <c r="F651" s="26">
        <f ca="1">DATEDIF(Hospitalization!$E1695,TODAY(),"Y")</f>
        <v>27</v>
      </c>
      <c r="G651" s="15">
        <v>2</v>
      </c>
      <c r="H651" s="27">
        <v>15230.32</v>
      </c>
      <c r="I651" s="15" t="s">
        <v>2355</v>
      </c>
      <c r="J651" s="15" t="s">
        <v>2355</v>
      </c>
      <c r="K651" s="15" t="s">
        <v>2372</v>
      </c>
    </row>
    <row r="652" spans="1:11" x14ac:dyDescent="0.3">
      <c r="A652" s="11" t="s">
        <v>1594</v>
      </c>
      <c r="B652" s="12">
        <v>1978</v>
      </c>
      <c r="C652" s="12" t="s">
        <v>2358</v>
      </c>
      <c r="D652" s="12">
        <v>23</v>
      </c>
      <c r="E652" s="22">
        <v>28817</v>
      </c>
      <c r="F652" s="23">
        <f ca="1">DATEDIF(Hospitalization!$E1694,TODAY(),"Y")</f>
        <v>52</v>
      </c>
      <c r="G652" s="12">
        <v>2</v>
      </c>
      <c r="H652" s="24">
        <v>15207.92</v>
      </c>
      <c r="I652" s="12" t="s">
        <v>2355</v>
      </c>
      <c r="J652" s="12" t="s">
        <v>2359</v>
      </c>
      <c r="K652" s="12" t="s">
        <v>2362</v>
      </c>
    </row>
    <row r="653" spans="1:11" x14ac:dyDescent="0.3">
      <c r="A653" s="14" t="s">
        <v>1595</v>
      </c>
      <c r="B653" s="15">
        <v>1962</v>
      </c>
      <c r="C653" s="15" t="s">
        <v>2360</v>
      </c>
      <c r="D653" s="15">
        <v>17</v>
      </c>
      <c r="E653" s="25">
        <v>22814</v>
      </c>
      <c r="F653" s="26">
        <f ca="1">DATEDIF(Hospitalization!$E1693,TODAY(),"Y")</f>
        <v>41</v>
      </c>
      <c r="G653" s="15">
        <v>0</v>
      </c>
      <c r="H653" s="27">
        <v>15174.81</v>
      </c>
      <c r="I653" s="15" t="s">
        <v>2355</v>
      </c>
      <c r="J653" s="15" t="s">
        <v>2359</v>
      </c>
      <c r="K653" s="15" t="s">
        <v>2362</v>
      </c>
    </row>
    <row r="654" spans="1:11" x14ac:dyDescent="0.3">
      <c r="A654" s="11" t="s">
        <v>1596</v>
      </c>
      <c r="B654" s="12">
        <v>1959</v>
      </c>
      <c r="C654" s="12" t="s">
        <v>2363</v>
      </c>
      <c r="D654" s="12">
        <v>3</v>
      </c>
      <c r="E654" s="22">
        <v>21887</v>
      </c>
      <c r="F654" s="23">
        <f ca="1">DATEDIF(Hospitalization!$E1692,TODAY(),"Y")</f>
        <v>39</v>
      </c>
      <c r="G654" s="12">
        <v>3</v>
      </c>
      <c r="H654" s="24">
        <v>15170.07</v>
      </c>
      <c r="I654" s="12" t="s">
        <v>2355</v>
      </c>
      <c r="J654" s="12" t="s">
        <v>2356</v>
      </c>
      <c r="K654" s="12" t="s">
        <v>2366</v>
      </c>
    </row>
    <row r="655" spans="1:11" x14ac:dyDescent="0.3">
      <c r="A655" s="14" t="s">
        <v>1597</v>
      </c>
      <c r="B655" s="15">
        <v>1959</v>
      </c>
      <c r="C655" s="15" t="s">
        <v>2360</v>
      </c>
      <c r="D655" s="15">
        <v>4</v>
      </c>
      <c r="E655" s="25">
        <v>21705</v>
      </c>
      <c r="F655" s="26">
        <f ca="1">DATEDIF(Hospitalization!$E1691,TODAY(),"Y")</f>
        <v>43</v>
      </c>
      <c r="G655" s="15">
        <v>3</v>
      </c>
      <c r="H655" s="27">
        <v>15161.53</v>
      </c>
      <c r="I655" s="15" t="s">
        <v>2355</v>
      </c>
      <c r="J655" s="15" t="s">
        <v>2359</v>
      </c>
      <c r="K655" s="15" t="s">
        <v>2357</v>
      </c>
    </row>
    <row r="656" spans="1:11" x14ac:dyDescent="0.3">
      <c r="A656" s="11" t="s">
        <v>1598</v>
      </c>
      <c r="B656" s="12">
        <v>1962</v>
      </c>
      <c r="C656" s="12" t="s">
        <v>2365</v>
      </c>
      <c r="D656" s="12">
        <v>25</v>
      </c>
      <c r="E656" s="22">
        <v>22944</v>
      </c>
      <c r="F656" s="23">
        <f ca="1">DATEDIF(Hospitalization!$E1690,TODAY(),"Y")</f>
        <v>37</v>
      </c>
      <c r="G656" s="12">
        <v>0</v>
      </c>
      <c r="H656" s="24">
        <v>15161.25</v>
      </c>
      <c r="I656" s="12" t="s">
        <v>2355</v>
      </c>
      <c r="J656" s="12" t="s">
        <v>2355</v>
      </c>
      <c r="K656" s="12" t="s">
        <v>2362</v>
      </c>
    </row>
    <row r="657" spans="1:11" x14ac:dyDescent="0.3">
      <c r="A657" s="14" t="s">
        <v>1599</v>
      </c>
      <c r="B657" s="15">
        <v>1971</v>
      </c>
      <c r="C657" s="15" t="s">
        <v>2358</v>
      </c>
      <c r="D657" s="15">
        <v>25</v>
      </c>
      <c r="E657" s="25">
        <v>26262</v>
      </c>
      <c r="F657" s="26">
        <f ca="1">DATEDIF(Hospitalization!$E1689,TODAY(),"Y")</f>
        <v>48</v>
      </c>
      <c r="G657" s="15">
        <v>0</v>
      </c>
      <c r="H657" s="27">
        <v>15150.44</v>
      </c>
      <c r="I657" s="15" t="s">
        <v>2355</v>
      </c>
      <c r="J657" s="15" t="s">
        <v>2359</v>
      </c>
      <c r="K657" s="15" t="s">
        <v>2373</v>
      </c>
    </row>
    <row r="658" spans="1:11" x14ac:dyDescent="0.3">
      <c r="A658" s="14" t="s">
        <v>169</v>
      </c>
      <c r="B658" s="12">
        <v>1978</v>
      </c>
      <c r="C658" s="12" t="s">
        <v>2361</v>
      </c>
      <c r="D658" s="12">
        <v>5</v>
      </c>
      <c r="E658" s="22">
        <v>28738</v>
      </c>
      <c r="F658" s="23">
        <f ca="1">DATEDIF(Hospitalization!$E1688,TODAY(),"Y")</f>
        <v>31</v>
      </c>
      <c r="G658" s="12">
        <v>2</v>
      </c>
      <c r="H658" s="24">
        <v>15123.19</v>
      </c>
      <c r="I658" s="12" t="s">
        <v>2355</v>
      </c>
      <c r="J658" s="12" t="s">
        <v>2359</v>
      </c>
      <c r="K658" s="12" t="s">
        <v>2366</v>
      </c>
    </row>
    <row r="659" spans="1:11" x14ac:dyDescent="0.3">
      <c r="A659" s="11" t="s">
        <v>1600</v>
      </c>
      <c r="B659" s="15">
        <v>1972</v>
      </c>
      <c r="C659" s="15" t="s">
        <v>2358</v>
      </c>
      <c r="D659" s="15">
        <v>7</v>
      </c>
      <c r="E659" s="25">
        <v>26610</v>
      </c>
      <c r="F659" s="26">
        <f ca="1">DATEDIF(Hospitalization!$E1687,TODAY(),"Y")</f>
        <v>38</v>
      </c>
      <c r="G659" s="15">
        <v>0</v>
      </c>
      <c r="H659" s="27">
        <v>15103.69</v>
      </c>
      <c r="I659" s="15" t="s">
        <v>2355</v>
      </c>
      <c r="J659" s="15" t="s">
        <v>2359</v>
      </c>
      <c r="K659" s="15" t="s">
        <v>2362</v>
      </c>
    </row>
    <row r="660" spans="1:11" x14ac:dyDescent="0.3">
      <c r="A660" s="14" t="s">
        <v>1601</v>
      </c>
      <c r="B660" s="12">
        <v>1975</v>
      </c>
      <c r="C660" s="12" t="s">
        <v>2365</v>
      </c>
      <c r="D660" s="12">
        <v>26</v>
      </c>
      <c r="E660" s="22">
        <v>27693</v>
      </c>
      <c r="F660" s="23">
        <f ca="1">DATEDIF(Hospitalization!$E1686,TODAY(),"Y")</f>
        <v>43</v>
      </c>
      <c r="G660" s="12">
        <v>1</v>
      </c>
      <c r="H660" s="24">
        <v>15090.35</v>
      </c>
      <c r="I660" s="12" t="s">
        <v>2355</v>
      </c>
      <c r="J660" s="12" t="s">
        <v>2359</v>
      </c>
      <c r="K660" s="12" t="s">
        <v>2373</v>
      </c>
    </row>
    <row r="661" spans="1:11" x14ac:dyDescent="0.3">
      <c r="A661" s="11" t="s">
        <v>1602</v>
      </c>
      <c r="B661" s="15">
        <v>1968</v>
      </c>
      <c r="C661" s="15" t="s">
        <v>2360</v>
      </c>
      <c r="D661" s="15">
        <v>12</v>
      </c>
      <c r="E661" s="25">
        <v>25001</v>
      </c>
      <c r="F661" s="26">
        <f ca="1">DATEDIF(Hospitalization!$E1685,TODAY(),"Y")</f>
        <v>48</v>
      </c>
      <c r="G661" s="15">
        <v>0</v>
      </c>
      <c r="H661" s="27">
        <v>15052.68</v>
      </c>
      <c r="I661" s="15" t="s">
        <v>2355</v>
      </c>
      <c r="J661" s="15" t="s">
        <v>2355</v>
      </c>
      <c r="K661" s="15" t="s">
        <v>2379</v>
      </c>
    </row>
    <row r="662" spans="1:11" x14ac:dyDescent="0.3">
      <c r="A662" s="14" t="s">
        <v>1603</v>
      </c>
      <c r="B662" s="12">
        <v>1971</v>
      </c>
      <c r="C662" s="12" t="s">
        <v>2364</v>
      </c>
      <c r="D662" s="12">
        <v>15</v>
      </c>
      <c r="E662" s="22">
        <v>26160</v>
      </c>
      <c r="F662" s="23">
        <f ca="1">DATEDIF(Hospitalization!$E1684,TODAY(),"Y")</f>
        <v>43</v>
      </c>
      <c r="G662" s="12">
        <v>0</v>
      </c>
      <c r="H662" s="24">
        <v>15038.51</v>
      </c>
      <c r="I662" s="12" t="s">
        <v>2355</v>
      </c>
      <c r="J662" s="12" t="s">
        <v>2356</v>
      </c>
      <c r="K662" s="12" t="s">
        <v>2373</v>
      </c>
    </row>
    <row r="663" spans="1:11" x14ac:dyDescent="0.3">
      <c r="A663" s="11" t="s">
        <v>1604</v>
      </c>
      <c r="B663" s="15">
        <v>1970</v>
      </c>
      <c r="C663" s="15" t="s">
        <v>2361</v>
      </c>
      <c r="D663" s="15">
        <v>11</v>
      </c>
      <c r="E663" s="25">
        <v>25822</v>
      </c>
      <c r="F663" s="26">
        <f ca="1">DATEDIF(Hospitalization!$E1683,TODAY(),"Y")</f>
        <v>42</v>
      </c>
      <c r="G663" s="15">
        <v>0</v>
      </c>
      <c r="H663" s="27">
        <v>15026.3</v>
      </c>
      <c r="I663" s="15" t="s">
        <v>2355</v>
      </c>
      <c r="J663" s="15" t="s">
        <v>2356</v>
      </c>
      <c r="K663" s="15" t="s">
        <v>2366</v>
      </c>
    </row>
    <row r="664" spans="1:11" x14ac:dyDescent="0.3">
      <c r="A664" s="14" t="s">
        <v>1605</v>
      </c>
      <c r="B664" s="12">
        <v>1979</v>
      </c>
      <c r="C664" s="12" t="s">
        <v>2358</v>
      </c>
      <c r="D664" s="12">
        <v>25</v>
      </c>
      <c r="E664" s="22">
        <v>29184</v>
      </c>
      <c r="F664" s="23">
        <f ca="1">DATEDIF(Hospitalization!$E1682,TODAY(),"Y")</f>
        <v>53</v>
      </c>
      <c r="G664" s="12">
        <v>2</v>
      </c>
      <c r="H664" s="24">
        <v>15025.76</v>
      </c>
      <c r="I664" s="12" t="s">
        <v>2355</v>
      </c>
      <c r="J664" s="12" t="s">
        <v>2359</v>
      </c>
      <c r="K664" s="12" t="s">
        <v>2366</v>
      </c>
    </row>
    <row r="665" spans="1:11" x14ac:dyDescent="0.3">
      <c r="A665" s="11" t="s">
        <v>1606</v>
      </c>
      <c r="B665" s="15">
        <v>1960</v>
      </c>
      <c r="C665" s="15" t="s">
        <v>2364</v>
      </c>
      <c r="D665" s="15">
        <v>8</v>
      </c>
      <c r="E665" s="25">
        <v>22136</v>
      </c>
      <c r="F665" s="26">
        <f ca="1">DATEDIF(Hospitalization!$E1681,TODAY(),"Y")</f>
        <v>33</v>
      </c>
      <c r="G665" s="15">
        <v>2</v>
      </c>
      <c r="H665" s="27">
        <v>15019.76</v>
      </c>
      <c r="I665" s="15" t="s">
        <v>2355</v>
      </c>
      <c r="J665" s="15" t="s">
        <v>2355</v>
      </c>
      <c r="K665" s="15" t="s">
        <v>2362</v>
      </c>
    </row>
    <row r="666" spans="1:11" x14ac:dyDescent="0.3">
      <c r="A666" s="14" t="s">
        <v>1607</v>
      </c>
      <c r="B666" s="12">
        <v>1995</v>
      </c>
      <c r="C666" s="12" t="s">
        <v>2364</v>
      </c>
      <c r="D666" s="12">
        <v>2</v>
      </c>
      <c r="E666" s="22">
        <v>34913</v>
      </c>
      <c r="F666" s="23">
        <f ca="1">DATEDIF(Hospitalization!$E1680,TODAY(),"Y")</f>
        <v>52</v>
      </c>
      <c r="G666" s="12">
        <v>2</v>
      </c>
      <c r="H666" s="24">
        <v>15006.58</v>
      </c>
      <c r="I666" s="12" t="s">
        <v>2355</v>
      </c>
      <c r="J666" s="12" t="s">
        <v>2355</v>
      </c>
      <c r="K666" s="12" t="s">
        <v>2372</v>
      </c>
    </row>
    <row r="667" spans="1:11" x14ac:dyDescent="0.3">
      <c r="A667" s="11" t="s">
        <v>1608</v>
      </c>
      <c r="B667" s="15">
        <v>1958</v>
      </c>
      <c r="C667" s="15" t="s">
        <v>2354</v>
      </c>
      <c r="D667" s="15">
        <v>29</v>
      </c>
      <c r="E667" s="25">
        <v>21395</v>
      </c>
      <c r="F667" s="26">
        <f ca="1">DATEDIF(Hospitalization!$E1679,TODAY(),"Y")</f>
        <v>45</v>
      </c>
      <c r="G667" s="15">
        <v>2</v>
      </c>
      <c r="H667" s="27">
        <v>14988.43</v>
      </c>
      <c r="I667" s="15" t="s">
        <v>2355</v>
      </c>
      <c r="J667" s="15" t="s">
        <v>2356</v>
      </c>
      <c r="K667" s="15" t="s">
        <v>2366</v>
      </c>
    </row>
    <row r="668" spans="1:11" x14ac:dyDescent="0.3">
      <c r="A668" s="14" t="s">
        <v>1609</v>
      </c>
      <c r="B668" s="12">
        <v>1962</v>
      </c>
      <c r="C668" s="12" t="s">
        <v>2358</v>
      </c>
      <c r="D668" s="12">
        <v>29</v>
      </c>
      <c r="E668" s="22">
        <v>22979</v>
      </c>
      <c r="F668" s="23">
        <f ca="1">DATEDIF(Hospitalization!$E1678,TODAY(),"Y")</f>
        <v>32</v>
      </c>
      <c r="G668" s="12">
        <v>0</v>
      </c>
      <c r="H668" s="24">
        <v>14945.34</v>
      </c>
      <c r="I668" s="12" t="s">
        <v>2355</v>
      </c>
      <c r="J668" s="12" t="s">
        <v>2359</v>
      </c>
      <c r="K668" s="12" t="s">
        <v>2375</v>
      </c>
    </row>
    <row r="669" spans="1:11" x14ac:dyDescent="0.3">
      <c r="A669" s="14" t="s">
        <v>26</v>
      </c>
      <c r="B669" s="15">
        <v>1968</v>
      </c>
      <c r="C669" s="15" t="s">
        <v>2358</v>
      </c>
      <c r="D669" s="15">
        <v>8</v>
      </c>
      <c r="E669" s="25">
        <v>25150</v>
      </c>
      <c r="F669" s="26">
        <f ca="1">DATEDIF(Hospitalization!$E1677,TODAY(),"Y")</f>
        <v>45</v>
      </c>
      <c r="G669" s="15">
        <v>0</v>
      </c>
      <c r="H669" s="27">
        <v>14926.97</v>
      </c>
      <c r="I669" s="15" t="s">
        <v>2355</v>
      </c>
      <c r="J669" s="15" t="s">
        <v>2355</v>
      </c>
      <c r="K669" s="15" t="s">
        <v>2362</v>
      </c>
    </row>
    <row r="670" spans="1:11" x14ac:dyDescent="0.3">
      <c r="A670" s="11" t="s">
        <v>170</v>
      </c>
      <c r="B670" s="12">
        <v>1981</v>
      </c>
      <c r="C670" s="12" t="s">
        <v>2354</v>
      </c>
      <c r="D670" s="12">
        <v>4</v>
      </c>
      <c r="E670" s="22">
        <v>29771</v>
      </c>
      <c r="F670" s="23">
        <f ca="1">DATEDIF(Hospitalization!$E1676,TODAY(),"Y")</f>
        <v>54</v>
      </c>
      <c r="G670" s="12">
        <v>1</v>
      </c>
      <c r="H670" s="24">
        <v>14908.27</v>
      </c>
      <c r="I670" s="12" t="s">
        <v>2355</v>
      </c>
      <c r="J670" s="12" t="s">
        <v>2359</v>
      </c>
      <c r="K670" s="12" t="s">
        <v>2366</v>
      </c>
    </row>
    <row r="671" spans="1:11" x14ac:dyDescent="0.3">
      <c r="A671" s="11" t="s">
        <v>1610</v>
      </c>
      <c r="B671" s="15">
        <v>1958</v>
      </c>
      <c r="C671" s="15" t="s">
        <v>2365</v>
      </c>
      <c r="D671" s="15">
        <v>17</v>
      </c>
      <c r="E671" s="25">
        <v>21475</v>
      </c>
      <c r="F671" s="26">
        <f ca="1">DATEDIF(Hospitalization!$E1675,TODAY(),"Y")</f>
        <v>38</v>
      </c>
      <c r="G671" s="15">
        <v>0</v>
      </c>
      <c r="H671" s="27">
        <v>14901.52</v>
      </c>
      <c r="I671" s="15" t="s">
        <v>2355</v>
      </c>
      <c r="J671" s="15" t="s">
        <v>2355</v>
      </c>
      <c r="K671" s="15" t="s">
        <v>2372</v>
      </c>
    </row>
    <row r="672" spans="1:11" x14ac:dyDescent="0.3">
      <c r="A672" s="14" t="s">
        <v>1611</v>
      </c>
      <c r="B672" s="12">
        <v>1970</v>
      </c>
      <c r="C672" s="12" t="s">
        <v>2358</v>
      </c>
      <c r="D672" s="12">
        <v>11</v>
      </c>
      <c r="E672" s="22">
        <v>25883</v>
      </c>
      <c r="F672" s="23">
        <f ca="1">DATEDIF(Hospitalization!$E1674,TODAY(),"Y")</f>
        <v>54</v>
      </c>
      <c r="G672" s="12">
        <v>0</v>
      </c>
      <c r="H672" s="24">
        <v>14847.63</v>
      </c>
      <c r="I672" s="12" t="s">
        <v>2355</v>
      </c>
      <c r="J672" s="12" t="s">
        <v>2355</v>
      </c>
      <c r="K672" s="12" t="s">
        <v>2373</v>
      </c>
    </row>
    <row r="673" spans="1:11" x14ac:dyDescent="0.3">
      <c r="A673" s="11" t="s">
        <v>1612</v>
      </c>
      <c r="B673" s="15">
        <v>1981</v>
      </c>
      <c r="C673" s="15" t="s">
        <v>2360</v>
      </c>
      <c r="D673" s="15">
        <v>5</v>
      </c>
      <c r="E673" s="25">
        <v>29742</v>
      </c>
      <c r="F673" s="26">
        <f ca="1">DATEDIF(Hospitalization!$E1673,TODAY(),"Y")</f>
        <v>33</v>
      </c>
      <c r="G673" s="15">
        <v>1</v>
      </c>
      <c r="H673" s="27">
        <v>14843.96</v>
      </c>
      <c r="I673" s="15" t="s">
        <v>2355</v>
      </c>
      <c r="J673" s="15" t="s">
        <v>2356</v>
      </c>
      <c r="K673" s="15" t="s">
        <v>2378</v>
      </c>
    </row>
    <row r="674" spans="1:11" x14ac:dyDescent="0.3">
      <c r="A674" s="14" t="s">
        <v>1613</v>
      </c>
      <c r="B674" s="12">
        <v>1979</v>
      </c>
      <c r="C674" s="12" t="s">
        <v>2365</v>
      </c>
      <c r="D674" s="12">
        <v>18</v>
      </c>
      <c r="E674" s="22">
        <v>29146</v>
      </c>
      <c r="F674" s="23">
        <f ca="1">DATEDIF(Hospitalization!$E1672,TODAY(),"Y")</f>
        <v>43</v>
      </c>
      <c r="G674" s="12">
        <v>2</v>
      </c>
      <c r="H674" s="24">
        <v>14839.34</v>
      </c>
      <c r="I674" s="12" t="s">
        <v>2355</v>
      </c>
      <c r="J674" s="12" t="s">
        <v>2356</v>
      </c>
      <c r="K674" s="12" t="s">
        <v>2378</v>
      </c>
    </row>
    <row r="675" spans="1:11" x14ac:dyDescent="0.3">
      <c r="A675" s="11" t="s">
        <v>1614</v>
      </c>
      <c r="B675" s="15">
        <v>1975</v>
      </c>
      <c r="C675" s="15" t="s">
        <v>2363</v>
      </c>
      <c r="D675" s="15">
        <v>10</v>
      </c>
      <c r="E675" s="25">
        <v>27738</v>
      </c>
      <c r="F675" s="26">
        <f ca="1">DATEDIF(Hospitalization!$E1671,TODAY(),"Y")</f>
        <v>21</v>
      </c>
      <c r="G675" s="15">
        <v>1</v>
      </c>
      <c r="H675" s="27">
        <v>14819</v>
      </c>
      <c r="I675" s="15" t="s">
        <v>2355</v>
      </c>
      <c r="J675" s="15" t="s">
        <v>2356</v>
      </c>
      <c r="K675" s="15" t="s">
        <v>2373</v>
      </c>
    </row>
    <row r="676" spans="1:11" x14ac:dyDescent="0.3">
      <c r="A676" s="14" t="s">
        <v>1615</v>
      </c>
      <c r="B676" s="12">
        <v>1965</v>
      </c>
      <c r="C676" s="12" t="s">
        <v>2354</v>
      </c>
      <c r="D676" s="12">
        <v>27</v>
      </c>
      <c r="E676" s="22">
        <v>23950</v>
      </c>
      <c r="F676" s="23">
        <f ca="1">DATEDIF(Hospitalization!$E1670,TODAY(),"Y")</f>
        <v>46</v>
      </c>
      <c r="G676" s="12">
        <v>0</v>
      </c>
      <c r="H676" s="24">
        <v>14750.42</v>
      </c>
      <c r="I676" s="12" t="s">
        <v>2355</v>
      </c>
      <c r="J676" s="12" t="s">
        <v>2355</v>
      </c>
      <c r="K676" s="12" t="s">
        <v>2378</v>
      </c>
    </row>
    <row r="677" spans="1:11" x14ac:dyDescent="0.3">
      <c r="A677" s="11" t="s">
        <v>1616</v>
      </c>
      <c r="B677" s="15">
        <v>1962</v>
      </c>
      <c r="C677" s="15" t="s">
        <v>2354</v>
      </c>
      <c r="D677" s="15">
        <v>29</v>
      </c>
      <c r="E677" s="25">
        <v>22856</v>
      </c>
      <c r="F677" s="26">
        <f ca="1">DATEDIF(Hospitalization!$E1669,TODAY(),"Y")</f>
        <v>53</v>
      </c>
      <c r="G677" s="15">
        <v>0</v>
      </c>
      <c r="H677" s="27">
        <v>14738.43</v>
      </c>
      <c r="I677" s="15" t="s">
        <v>2355</v>
      </c>
      <c r="J677" s="15" t="s">
        <v>2356</v>
      </c>
      <c r="K677" s="15" t="s">
        <v>2375</v>
      </c>
    </row>
    <row r="678" spans="1:11" x14ac:dyDescent="0.3">
      <c r="A678" s="11" t="s">
        <v>1617</v>
      </c>
      <c r="B678" s="12">
        <v>2002</v>
      </c>
      <c r="C678" s="12" t="s">
        <v>2361</v>
      </c>
      <c r="D678" s="12">
        <v>24</v>
      </c>
      <c r="E678" s="22">
        <v>37523</v>
      </c>
      <c r="F678" s="23">
        <f ca="1">DATEDIF(Hospitalization!$E1668,TODAY(),"Y")</f>
        <v>24</v>
      </c>
      <c r="G678" s="12">
        <v>0</v>
      </c>
      <c r="H678" s="24">
        <v>14711.74</v>
      </c>
      <c r="I678" s="12" t="s">
        <v>2355</v>
      </c>
      <c r="J678" s="12" t="s">
        <v>2355</v>
      </c>
      <c r="K678" s="12" t="s">
        <v>2362</v>
      </c>
    </row>
    <row r="679" spans="1:11" x14ac:dyDescent="0.3">
      <c r="A679" s="14" t="s">
        <v>1618</v>
      </c>
      <c r="B679" s="15">
        <v>1982</v>
      </c>
      <c r="C679" s="15" t="s">
        <v>2361</v>
      </c>
      <c r="D679" s="15">
        <v>4</v>
      </c>
      <c r="E679" s="25">
        <v>30198</v>
      </c>
      <c r="F679" s="26">
        <f ca="1">DATEDIF(Hospitalization!$E1667,TODAY(),"Y")</f>
        <v>55</v>
      </c>
      <c r="G679" s="15">
        <v>3</v>
      </c>
      <c r="H679" s="27">
        <v>14696.77</v>
      </c>
      <c r="I679" s="15" t="s">
        <v>2355</v>
      </c>
      <c r="J679" s="15" t="s">
        <v>2355</v>
      </c>
      <c r="K679" s="15" t="s">
        <v>2366</v>
      </c>
    </row>
    <row r="680" spans="1:11" x14ac:dyDescent="0.3">
      <c r="A680" s="11" t="s">
        <v>1619</v>
      </c>
      <c r="B680" s="12">
        <v>1958</v>
      </c>
      <c r="C680" s="12" t="s">
        <v>2354</v>
      </c>
      <c r="D680" s="12">
        <v>23</v>
      </c>
      <c r="E680" s="22">
        <v>21389</v>
      </c>
      <c r="F680" s="23">
        <f ca="1">DATEDIF(Hospitalization!$E1666,TODAY(),"Y")</f>
        <v>39</v>
      </c>
      <c r="G680" s="12">
        <v>0</v>
      </c>
      <c r="H680" s="24">
        <v>14692.67</v>
      </c>
      <c r="I680" s="12" t="s">
        <v>2355</v>
      </c>
      <c r="J680" s="12" t="s">
        <v>2359</v>
      </c>
      <c r="K680" s="12" t="s">
        <v>2362</v>
      </c>
    </row>
    <row r="681" spans="1:11" x14ac:dyDescent="0.3">
      <c r="A681" s="14" t="s">
        <v>171</v>
      </c>
      <c r="B681" s="15">
        <v>1969</v>
      </c>
      <c r="C681" s="15" t="s">
        <v>2365</v>
      </c>
      <c r="D681" s="15">
        <v>20</v>
      </c>
      <c r="E681" s="25">
        <v>25496</v>
      </c>
      <c r="F681" s="26">
        <f ca="1">DATEDIF(Hospitalization!$E1665,TODAY(),"Y")</f>
        <v>31</v>
      </c>
      <c r="G681" s="15">
        <v>0</v>
      </c>
      <c r="H681" s="27">
        <v>14665.75</v>
      </c>
      <c r="I681" s="15" t="s">
        <v>2355</v>
      </c>
      <c r="J681" s="15" t="s">
        <v>2359</v>
      </c>
      <c r="K681" s="15" t="s">
        <v>2362</v>
      </c>
    </row>
    <row r="682" spans="1:11" x14ac:dyDescent="0.3">
      <c r="A682" s="14" t="s">
        <v>1620</v>
      </c>
      <c r="B682" s="12">
        <v>1981</v>
      </c>
      <c r="C682" s="12" t="s">
        <v>2358</v>
      </c>
      <c r="D682" s="12">
        <v>13</v>
      </c>
      <c r="E682" s="22">
        <v>29903</v>
      </c>
      <c r="F682" s="23">
        <f ca="1">DATEDIF(Hospitalization!$E1664,TODAY(),"Y")</f>
        <v>39</v>
      </c>
      <c r="G682" s="12">
        <v>1</v>
      </c>
      <c r="H682" s="24">
        <v>14657.2</v>
      </c>
      <c r="I682" s="12" t="s">
        <v>2355</v>
      </c>
      <c r="J682" s="12" t="s">
        <v>2359</v>
      </c>
      <c r="K682" s="12" t="s">
        <v>2362</v>
      </c>
    </row>
    <row r="683" spans="1:11" x14ac:dyDescent="0.3">
      <c r="A683" s="11" t="s">
        <v>1621</v>
      </c>
      <c r="B683" s="15">
        <v>1967</v>
      </c>
      <c r="C683" s="15" t="s">
        <v>2361</v>
      </c>
      <c r="D683" s="15">
        <v>1</v>
      </c>
      <c r="E683" s="25">
        <v>24716</v>
      </c>
      <c r="F683" s="26">
        <f ca="1">DATEDIF(Hospitalization!$E1663,TODAY(),"Y")</f>
        <v>41</v>
      </c>
      <c r="G683" s="15">
        <v>0</v>
      </c>
      <c r="H683" s="27">
        <v>14640.35</v>
      </c>
      <c r="I683" s="15" t="s">
        <v>2355</v>
      </c>
      <c r="J683" s="15" t="s">
        <v>2356</v>
      </c>
      <c r="K683" s="15" t="s">
        <v>2378</v>
      </c>
    </row>
    <row r="684" spans="1:11" x14ac:dyDescent="0.3">
      <c r="A684" s="14" t="s">
        <v>1622</v>
      </c>
      <c r="B684" s="12">
        <v>1991</v>
      </c>
      <c r="C684" s="12" t="s">
        <v>2364</v>
      </c>
      <c r="D684" s="12">
        <v>21</v>
      </c>
      <c r="E684" s="22">
        <v>33471</v>
      </c>
      <c r="F684" s="23">
        <f ca="1">DATEDIF(Hospitalization!$E1662,TODAY(),"Y")</f>
        <v>41</v>
      </c>
      <c r="G684" s="12">
        <v>3</v>
      </c>
      <c r="H684" s="24">
        <v>14630.52</v>
      </c>
      <c r="I684" s="12" t="s">
        <v>2355</v>
      </c>
      <c r="J684" s="12" t="s">
        <v>2356</v>
      </c>
      <c r="K684" s="12" t="s">
        <v>2366</v>
      </c>
    </row>
    <row r="685" spans="1:11" x14ac:dyDescent="0.3">
      <c r="A685" s="11" t="s">
        <v>1623</v>
      </c>
      <c r="B685" s="15">
        <v>1965</v>
      </c>
      <c r="C685" s="15" t="s">
        <v>2358</v>
      </c>
      <c r="D685" s="15">
        <v>8</v>
      </c>
      <c r="E685" s="25">
        <v>24054</v>
      </c>
      <c r="F685" s="26">
        <f ca="1">DATEDIF(Hospitalization!$E1661,TODAY(),"Y")</f>
        <v>32</v>
      </c>
      <c r="G685" s="15">
        <v>0</v>
      </c>
      <c r="H685" s="27">
        <v>14612.33</v>
      </c>
      <c r="I685" s="15" t="s">
        <v>2355</v>
      </c>
      <c r="J685" s="15" t="s">
        <v>2356</v>
      </c>
      <c r="K685" s="15" t="s">
        <v>2375</v>
      </c>
    </row>
    <row r="686" spans="1:11" x14ac:dyDescent="0.3">
      <c r="A686" s="14" t="s">
        <v>1624</v>
      </c>
      <c r="B686" s="12">
        <v>1967</v>
      </c>
      <c r="C686" s="12" t="s">
        <v>2354</v>
      </c>
      <c r="D686" s="12">
        <v>18</v>
      </c>
      <c r="E686" s="22">
        <v>24671</v>
      </c>
      <c r="F686" s="23">
        <f ca="1">DATEDIF(Hospitalization!$E1660,TODAY(),"Y")</f>
        <v>44</v>
      </c>
      <c r="G686" s="12">
        <v>0</v>
      </c>
      <c r="H686" s="24">
        <v>14600.62</v>
      </c>
      <c r="I686" s="12" t="s">
        <v>2355</v>
      </c>
      <c r="J686" s="12" t="s">
        <v>2356</v>
      </c>
      <c r="K686" s="12" t="s">
        <v>2379</v>
      </c>
    </row>
    <row r="687" spans="1:11" x14ac:dyDescent="0.3">
      <c r="A687" s="11" t="s">
        <v>1625</v>
      </c>
      <c r="B687" s="15">
        <v>1963</v>
      </c>
      <c r="C687" s="15" t="s">
        <v>2365</v>
      </c>
      <c r="D687" s="15">
        <v>14</v>
      </c>
      <c r="E687" s="25">
        <v>23298</v>
      </c>
      <c r="F687" s="26">
        <f ca="1">DATEDIF(Hospitalization!$E1659,TODAY(),"Y")</f>
        <v>43</v>
      </c>
      <c r="G687" s="15">
        <v>3</v>
      </c>
      <c r="H687" s="27">
        <v>14590.63</v>
      </c>
      <c r="I687" s="15" t="s">
        <v>2355</v>
      </c>
      <c r="J687" s="15" t="s">
        <v>2359</v>
      </c>
      <c r="K687" s="15" t="s">
        <v>2372</v>
      </c>
    </row>
    <row r="688" spans="1:11" x14ac:dyDescent="0.3">
      <c r="A688" s="14" t="s">
        <v>1626</v>
      </c>
      <c r="B688" s="12">
        <v>1962</v>
      </c>
      <c r="C688" s="12" t="s">
        <v>2363</v>
      </c>
      <c r="D688" s="12">
        <v>3</v>
      </c>
      <c r="E688" s="22">
        <v>22983</v>
      </c>
      <c r="F688" s="23">
        <f ca="1">DATEDIF(Hospitalization!$E1658,TODAY(),"Y")</f>
        <v>39</v>
      </c>
      <c r="G688" s="12">
        <v>0</v>
      </c>
      <c r="H688" s="24">
        <v>14574.64</v>
      </c>
      <c r="I688" s="12" t="s">
        <v>2355</v>
      </c>
      <c r="J688" s="12" t="s">
        <v>2359</v>
      </c>
      <c r="K688" s="12" t="s">
        <v>2371</v>
      </c>
    </row>
    <row r="689" spans="1:11" x14ac:dyDescent="0.3">
      <c r="A689" s="11" t="s">
        <v>1627</v>
      </c>
      <c r="B689" s="15">
        <v>1998</v>
      </c>
      <c r="C689" s="15" t="s">
        <v>2361</v>
      </c>
      <c r="D689" s="15">
        <v>12</v>
      </c>
      <c r="E689" s="25">
        <v>36050</v>
      </c>
      <c r="F689" s="26">
        <f ca="1">DATEDIF(Hospitalization!$E1657,TODAY(),"Y")</f>
        <v>33</v>
      </c>
      <c r="G689" s="15">
        <v>0</v>
      </c>
      <c r="H689" s="27">
        <v>14571.89</v>
      </c>
      <c r="I689" s="15" t="s">
        <v>2355</v>
      </c>
      <c r="J689" s="15" t="s">
        <v>2359</v>
      </c>
      <c r="K689" s="15" t="s">
        <v>2372</v>
      </c>
    </row>
    <row r="690" spans="1:11" x14ac:dyDescent="0.3">
      <c r="A690" s="14" t="s">
        <v>1628</v>
      </c>
      <c r="B690" s="12">
        <v>1989</v>
      </c>
      <c r="C690" s="12" t="s">
        <v>2354</v>
      </c>
      <c r="D690" s="12">
        <v>14</v>
      </c>
      <c r="E690" s="22">
        <v>32703</v>
      </c>
      <c r="F690" s="23">
        <f ca="1">DATEDIF(Hospitalization!$E1656,TODAY(),"Y")</f>
        <v>32</v>
      </c>
      <c r="G690" s="12">
        <v>3</v>
      </c>
      <c r="H690" s="24">
        <v>14547.26</v>
      </c>
      <c r="I690" s="12" t="s">
        <v>2355</v>
      </c>
      <c r="J690" s="12" t="s">
        <v>2356</v>
      </c>
      <c r="K690" s="12" t="s">
        <v>2366</v>
      </c>
    </row>
    <row r="691" spans="1:11" x14ac:dyDescent="0.3">
      <c r="A691" s="11" t="s">
        <v>1629</v>
      </c>
      <c r="B691" s="15">
        <v>1989</v>
      </c>
      <c r="C691" s="15" t="s">
        <v>2354</v>
      </c>
      <c r="D691" s="15">
        <v>22</v>
      </c>
      <c r="E691" s="25">
        <v>32711</v>
      </c>
      <c r="F691" s="26">
        <f ca="1">DATEDIF(Hospitalization!$E1655,TODAY(),"Y")</f>
        <v>39</v>
      </c>
      <c r="G691" s="15">
        <v>3</v>
      </c>
      <c r="H691" s="27">
        <v>14507.46</v>
      </c>
      <c r="I691" s="15" t="s">
        <v>2355</v>
      </c>
      <c r="J691" s="15" t="s">
        <v>2356</v>
      </c>
      <c r="K691" s="15" t="s">
        <v>2362</v>
      </c>
    </row>
    <row r="692" spans="1:11" x14ac:dyDescent="0.3">
      <c r="A692" s="11" t="s">
        <v>172</v>
      </c>
      <c r="B692" s="12">
        <v>1979</v>
      </c>
      <c r="C692" s="12" t="s">
        <v>2365</v>
      </c>
      <c r="D692" s="12">
        <v>20</v>
      </c>
      <c r="E692" s="22">
        <v>29148</v>
      </c>
      <c r="F692" s="23">
        <f ca="1">DATEDIF(Hospitalization!$E1654,TODAY(),"Y")</f>
        <v>23</v>
      </c>
      <c r="G692" s="12">
        <v>5</v>
      </c>
      <c r="H692" s="24">
        <v>14478.33</v>
      </c>
      <c r="I692" s="12" t="s">
        <v>2355</v>
      </c>
      <c r="J692" s="12" t="s">
        <v>2355</v>
      </c>
      <c r="K692" s="12" t="s">
        <v>2357</v>
      </c>
    </row>
    <row r="693" spans="1:11" x14ac:dyDescent="0.3">
      <c r="A693" s="14" t="s">
        <v>1630</v>
      </c>
      <c r="B693" s="15">
        <v>1959</v>
      </c>
      <c r="C693" s="15" t="s">
        <v>2358</v>
      </c>
      <c r="D693" s="15">
        <v>20</v>
      </c>
      <c r="E693" s="25">
        <v>21874</v>
      </c>
      <c r="F693" s="26">
        <f ca="1">DATEDIF(Hospitalization!$E1653,TODAY(),"Y")</f>
        <v>22</v>
      </c>
      <c r="G693" s="15">
        <v>1</v>
      </c>
      <c r="H693" s="27">
        <v>14474.68</v>
      </c>
      <c r="I693" s="15" t="s">
        <v>2355</v>
      </c>
      <c r="J693" s="15" t="s">
        <v>2355</v>
      </c>
      <c r="K693" s="15" t="s">
        <v>2357</v>
      </c>
    </row>
    <row r="694" spans="1:11" x14ac:dyDescent="0.3">
      <c r="A694" s="11" t="s">
        <v>1631</v>
      </c>
      <c r="B694" s="12">
        <v>1976</v>
      </c>
      <c r="C694" s="12" t="s">
        <v>2358</v>
      </c>
      <c r="D694" s="12">
        <v>27</v>
      </c>
      <c r="E694" s="22">
        <v>28091</v>
      </c>
      <c r="F694" s="23">
        <f ca="1">DATEDIF(Hospitalization!$E1652,TODAY(),"Y")</f>
        <v>46</v>
      </c>
      <c r="G694" s="12">
        <v>2</v>
      </c>
      <c r="H694" s="24">
        <v>14470.01</v>
      </c>
      <c r="I694" s="12" t="s">
        <v>2355</v>
      </c>
      <c r="J694" s="12" t="s">
        <v>2356</v>
      </c>
      <c r="K694" s="12" t="s">
        <v>2362</v>
      </c>
    </row>
    <row r="695" spans="1:11" x14ac:dyDescent="0.3">
      <c r="A695" s="14" t="s">
        <v>1632</v>
      </c>
      <c r="B695" s="15">
        <v>1996</v>
      </c>
      <c r="C695" s="15" t="s">
        <v>2358</v>
      </c>
      <c r="D695" s="15">
        <v>10</v>
      </c>
      <c r="E695" s="25">
        <v>35379</v>
      </c>
      <c r="F695" s="26">
        <f ca="1">DATEDIF(Hospitalization!$E1651,TODAY(),"Y")</f>
        <v>46</v>
      </c>
      <c r="G695" s="15">
        <v>2</v>
      </c>
      <c r="H695" s="27">
        <v>14455.64</v>
      </c>
      <c r="I695" s="15" t="s">
        <v>2355</v>
      </c>
      <c r="J695" s="15" t="s">
        <v>2356</v>
      </c>
      <c r="K695" s="15" t="s">
        <v>2372</v>
      </c>
    </row>
    <row r="696" spans="1:11" x14ac:dyDescent="0.3">
      <c r="A696" s="11" t="s">
        <v>1633</v>
      </c>
      <c r="B696" s="12">
        <v>1959</v>
      </c>
      <c r="C696" s="12" t="s">
        <v>2364</v>
      </c>
      <c r="D696" s="12">
        <v>3</v>
      </c>
      <c r="E696" s="22">
        <v>21765</v>
      </c>
      <c r="F696" s="23">
        <f ca="1">DATEDIF(Hospitalization!$E1650,TODAY(),"Y")</f>
        <v>37</v>
      </c>
      <c r="G696" s="12">
        <v>0</v>
      </c>
      <c r="H696" s="24">
        <v>14451.84</v>
      </c>
      <c r="I696" s="12" t="s">
        <v>2355</v>
      </c>
      <c r="J696" s="12" t="s">
        <v>2356</v>
      </c>
      <c r="K696" s="12" t="s">
        <v>2373</v>
      </c>
    </row>
    <row r="697" spans="1:11" x14ac:dyDescent="0.3">
      <c r="A697" s="14" t="s">
        <v>1634</v>
      </c>
      <c r="B697" s="15">
        <v>1959</v>
      </c>
      <c r="C697" s="15" t="s">
        <v>2360</v>
      </c>
      <c r="D697" s="15">
        <v>29</v>
      </c>
      <c r="E697" s="25">
        <v>21730</v>
      </c>
      <c r="F697" s="26">
        <f ca="1">DATEDIF(Hospitalization!$E1649,TODAY(),"Y")</f>
        <v>42</v>
      </c>
      <c r="G697" s="15">
        <v>0</v>
      </c>
      <c r="H697" s="27">
        <v>14449.85</v>
      </c>
      <c r="I697" s="15" t="s">
        <v>2355</v>
      </c>
      <c r="J697" s="15" t="s">
        <v>2359</v>
      </c>
      <c r="K697" s="15" t="s">
        <v>2372</v>
      </c>
    </row>
    <row r="698" spans="1:11" x14ac:dyDescent="0.3">
      <c r="A698" s="11" t="s">
        <v>1635</v>
      </c>
      <c r="B698" s="12">
        <v>1967</v>
      </c>
      <c r="C698" s="12" t="s">
        <v>2358</v>
      </c>
      <c r="D698" s="12">
        <v>4</v>
      </c>
      <c r="E698" s="22">
        <v>24780</v>
      </c>
      <c r="F698" s="23">
        <f ca="1">DATEDIF(Hospitalization!$E1648,TODAY(),"Y")</f>
        <v>41</v>
      </c>
      <c r="G698" s="12">
        <v>0</v>
      </c>
      <c r="H698" s="24">
        <v>14427.63</v>
      </c>
      <c r="I698" s="12" t="s">
        <v>2355</v>
      </c>
      <c r="J698" s="12" t="s">
        <v>2355</v>
      </c>
      <c r="K698" s="12" t="s">
        <v>2375</v>
      </c>
    </row>
    <row r="699" spans="1:11" x14ac:dyDescent="0.3">
      <c r="A699" s="14" t="s">
        <v>1636</v>
      </c>
      <c r="B699" s="15">
        <v>1967</v>
      </c>
      <c r="C699" s="15" t="s">
        <v>2364</v>
      </c>
      <c r="D699" s="15">
        <v>15</v>
      </c>
      <c r="E699" s="25">
        <v>24699</v>
      </c>
      <c r="F699" s="26">
        <f ca="1">DATEDIF(Hospitalization!$E1647,TODAY(),"Y")</f>
        <v>56</v>
      </c>
      <c r="G699" s="15">
        <v>0</v>
      </c>
      <c r="H699" s="27">
        <v>14426.66</v>
      </c>
      <c r="I699" s="15" t="s">
        <v>2355</v>
      </c>
      <c r="J699" s="15" t="s">
        <v>2355</v>
      </c>
      <c r="K699" s="15" t="s">
        <v>2378</v>
      </c>
    </row>
    <row r="700" spans="1:11" x14ac:dyDescent="0.3">
      <c r="A700" s="11" t="s">
        <v>1637</v>
      </c>
      <c r="B700" s="12">
        <v>1999</v>
      </c>
      <c r="C700" s="12" t="s">
        <v>2364</v>
      </c>
      <c r="D700" s="12">
        <v>10</v>
      </c>
      <c r="E700" s="22">
        <v>36382</v>
      </c>
      <c r="F700" s="23">
        <f ca="1">DATEDIF(Hospitalization!$E1646,TODAY(),"Y")</f>
        <v>46</v>
      </c>
      <c r="G700" s="12">
        <v>2</v>
      </c>
      <c r="H700" s="24">
        <v>14426.07</v>
      </c>
      <c r="I700" s="12" t="s">
        <v>2355</v>
      </c>
      <c r="J700" s="12" t="s">
        <v>2359</v>
      </c>
      <c r="K700" s="12" t="s">
        <v>2362</v>
      </c>
    </row>
    <row r="701" spans="1:11" x14ac:dyDescent="0.3">
      <c r="A701" s="14" t="s">
        <v>1638</v>
      </c>
      <c r="B701" s="15">
        <v>1958</v>
      </c>
      <c r="C701" s="15" t="s">
        <v>2361</v>
      </c>
      <c r="D701" s="15">
        <v>20</v>
      </c>
      <c r="E701" s="25">
        <v>21448</v>
      </c>
      <c r="F701" s="26">
        <f ca="1">DATEDIF(Hospitalization!$E1645,TODAY(),"Y")</f>
        <v>52</v>
      </c>
      <c r="G701" s="15">
        <v>1</v>
      </c>
      <c r="H701" s="27">
        <v>14418.28</v>
      </c>
      <c r="I701" s="15" t="s">
        <v>2355</v>
      </c>
      <c r="J701" s="15" t="s">
        <v>2356</v>
      </c>
      <c r="K701" s="15" t="s">
        <v>2357</v>
      </c>
    </row>
    <row r="702" spans="1:11" x14ac:dyDescent="0.3">
      <c r="A702" s="11" t="s">
        <v>1639</v>
      </c>
      <c r="B702" s="12">
        <v>1958</v>
      </c>
      <c r="C702" s="12" t="s">
        <v>2354</v>
      </c>
      <c r="D702" s="12">
        <v>29</v>
      </c>
      <c r="E702" s="22">
        <v>21395</v>
      </c>
      <c r="F702" s="23">
        <f ca="1">DATEDIF(Hospitalization!$E1644,TODAY(),"Y")</f>
        <v>38</v>
      </c>
      <c r="G702" s="12">
        <v>0</v>
      </c>
      <c r="H702" s="24">
        <v>14410.93</v>
      </c>
      <c r="I702" s="12" t="s">
        <v>2355</v>
      </c>
      <c r="J702" s="12" t="s">
        <v>2355</v>
      </c>
      <c r="K702" s="12" t="s">
        <v>2369</v>
      </c>
    </row>
    <row r="703" spans="1:11" x14ac:dyDescent="0.3">
      <c r="A703" s="14" t="s">
        <v>173</v>
      </c>
      <c r="B703" s="15">
        <v>1958</v>
      </c>
      <c r="C703" s="15" t="s">
        <v>2361</v>
      </c>
      <c r="D703" s="15">
        <v>14</v>
      </c>
      <c r="E703" s="25">
        <v>21442</v>
      </c>
      <c r="F703" s="26">
        <f ca="1">DATEDIF(Hospitalization!$E1643,TODAY(),"Y")</f>
        <v>52</v>
      </c>
      <c r="G703" s="15">
        <v>0</v>
      </c>
      <c r="H703" s="27">
        <v>14394.56</v>
      </c>
      <c r="I703" s="15" t="s">
        <v>2355</v>
      </c>
      <c r="J703" s="15" t="s">
        <v>2359</v>
      </c>
      <c r="K703" s="15" t="s">
        <v>2370</v>
      </c>
    </row>
    <row r="704" spans="1:11" x14ac:dyDescent="0.3">
      <c r="A704" s="14" t="s">
        <v>1640</v>
      </c>
      <c r="B704" s="12">
        <v>1965</v>
      </c>
      <c r="C704" s="12" t="s">
        <v>2360</v>
      </c>
      <c r="D704" s="12">
        <v>22</v>
      </c>
      <c r="E704" s="22">
        <v>23915</v>
      </c>
      <c r="F704" s="23">
        <f ca="1">DATEDIF(Hospitalization!$E1642,TODAY(),"Y")</f>
        <v>46</v>
      </c>
      <c r="G704" s="12">
        <v>4</v>
      </c>
      <c r="H704" s="24">
        <v>14394.4</v>
      </c>
      <c r="I704" s="12" t="s">
        <v>2355</v>
      </c>
      <c r="J704" s="12" t="s">
        <v>2356</v>
      </c>
      <c r="K704" s="12" t="s">
        <v>2372</v>
      </c>
    </row>
    <row r="705" spans="1:11" x14ac:dyDescent="0.3">
      <c r="A705" s="11" t="s">
        <v>1641</v>
      </c>
      <c r="B705" s="15">
        <v>1963</v>
      </c>
      <c r="C705" s="15" t="s">
        <v>2354</v>
      </c>
      <c r="D705" s="15">
        <v>16</v>
      </c>
      <c r="E705" s="25">
        <v>23208</v>
      </c>
      <c r="F705" s="26">
        <f ca="1">DATEDIF(Hospitalization!$E1641,TODAY(),"Y")</f>
        <v>37</v>
      </c>
      <c r="G705" s="15">
        <v>3</v>
      </c>
      <c r="H705" s="27">
        <v>14382.71</v>
      </c>
      <c r="I705" s="15" t="s">
        <v>2355</v>
      </c>
      <c r="J705" s="15" t="s">
        <v>2355</v>
      </c>
      <c r="K705" s="15" t="s">
        <v>2362</v>
      </c>
    </row>
    <row r="706" spans="1:11" x14ac:dyDescent="0.3">
      <c r="A706" s="14" t="s">
        <v>1642</v>
      </c>
      <c r="B706" s="12">
        <v>1988</v>
      </c>
      <c r="C706" s="12" t="s">
        <v>2358</v>
      </c>
      <c r="D706" s="12">
        <v>16</v>
      </c>
      <c r="E706" s="22">
        <v>32463</v>
      </c>
      <c r="F706" s="23">
        <f ca="1">DATEDIF(Hospitalization!$E1640,TODAY(),"Y")</f>
        <v>30</v>
      </c>
      <c r="G706" s="12">
        <v>1</v>
      </c>
      <c r="H706" s="24">
        <v>14358.36</v>
      </c>
      <c r="I706" s="12" t="s">
        <v>2355</v>
      </c>
      <c r="J706" s="12" t="s">
        <v>2355</v>
      </c>
      <c r="K706" s="12" t="s">
        <v>2366</v>
      </c>
    </row>
    <row r="707" spans="1:11" x14ac:dyDescent="0.3">
      <c r="A707" s="11" t="s">
        <v>1643</v>
      </c>
      <c r="B707" s="15">
        <v>1967</v>
      </c>
      <c r="C707" s="15" t="s">
        <v>2365</v>
      </c>
      <c r="D707" s="15">
        <v>10</v>
      </c>
      <c r="E707" s="25">
        <v>24755</v>
      </c>
      <c r="F707" s="26">
        <f ca="1">DATEDIF(Hospitalization!$E1639,TODAY(),"Y")</f>
        <v>31</v>
      </c>
      <c r="G707" s="15">
        <v>0</v>
      </c>
      <c r="H707" s="27">
        <v>14355.43</v>
      </c>
      <c r="I707" s="15" t="s">
        <v>2355</v>
      </c>
      <c r="J707" s="15" t="s">
        <v>2359</v>
      </c>
      <c r="K707" s="15" t="s">
        <v>2378</v>
      </c>
    </row>
    <row r="708" spans="1:11" x14ac:dyDescent="0.3">
      <c r="A708" s="14" t="s">
        <v>1644</v>
      </c>
      <c r="B708" s="12">
        <v>1959</v>
      </c>
      <c r="C708" s="12" t="s">
        <v>2363</v>
      </c>
      <c r="D708" s="12">
        <v>24</v>
      </c>
      <c r="E708" s="22">
        <v>21908</v>
      </c>
      <c r="F708" s="23">
        <f ca="1">DATEDIF(Hospitalization!$E1638,TODAY(),"Y")</f>
        <v>42</v>
      </c>
      <c r="G708" s="12">
        <v>1</v>
      </c>
      <c r="H708" s="24">
        <v>14349.85</v>
      </c>
      <c r="I708" s="12" t="s">
        <v>2355</v>
      </c>
      <c r="J708" s="12" t="s">
        <v>2355</v>
      </c>
      <c r="K708" s="12" t="s">
        <v>2362</v>
      </c>
    </row>
    <row r="709" spans="1:11" x14ac:dyDescent="0.3">
      <c r="A709" s="11" t="s">
        <v>1645</v>
      </c>
      <c r="B709" s="15">
        <v>1969</v>
      </c>
      <c r="C709" s="15" t="s">
        <v>2361</v>
      </c>
      <c r="D709" s="15">
        <v>26</v>
      </c>
      <c r="E709" s="25">
        <v>25472</v>
      </c>
      <c r="F709" s="26">
        <f ca="1">DATEDIF(Hospitalization!$E1637,TODAY(),"Y")</f>
        <v>47</v>
      </c>
      <c r="G709" s="15">
        <v>0</v>
      </c>
      <c r="H709" s="27">
        <v>14337.91</v>
      </c>
      <c r="I709" s="15" t="s">
        <v>2355</v>
      </c>
      <c r="J709" s="15" t="s">
        <v>2356</v>
      </c>
      <c r="K709" s="15" t="s">
        <v>2379</v>
      </c>
    </row>
    <row r="710" spans="1:11" x14ac:dyDescent="0.3">
      <c r="A710" s="14" t="s">
        <v>1646</v>
      </c>
      <c r="B710" s="12">
        <v>1958</v>
      </c>
      <c r="C710" s="12" t="s">
        <v>2354</v>
      </c>
      <c r="D710" s="12">
        <v>10</v>
      </c>
      <c r="E710" s="22">
        <v>21376</v>
      </c>
      <c r="F710" s="23">
        <f ca="1">DATEDIF(Hospitalization!$E1636,TODAY(),"Y")</f>
        <v>42</v>
      </c>
      <c r="G710" s="12">
        <v>0</v>
      </c>
      <c r="H710" s="24">
        <v>14319.03</v>
      </c>
      <c r="I710" s="12" t="s">
        <v>2355</v>
      </c>
      <c r="J710" s="12" t="s">
        <v>2355</v>
      </c>
      <c r="K710" s="12" t="s">
        <v>2366</v>
      </c>
    </row>
    <row r="711" spans="1:11" x14ac:dyDescent="0.3">
      <c r="A711" s="11" t="s">
        <v>1647</v>
      </c>
      <c r="B711" s="15">
        <v>1958</v>
      </c>
      <c r="C711" s="15" t="s">
        <v>2365</v>
      </c>
      <c r="D711" s="15">
        <v>15</v>
      </c>
      <c r="E711" s="25">
        <v>21473</v>
      </c>
      <c r="F711" s="26">
        <f ca="1">DATEDIF(Hospitalization!$E1635,TODAY(),"Y")</f>
        <v>42</v>
      </c>
      <c r="G711" s="15">
        <v>0</v>
      </c>
      <c r="H711" s="27">
        <v>14313.85</v>
      </c>
      <c r="I711" s="15" t="s">
        <v>2355</v>
      </c>
      <c r="J711" s="15" t="s">
        <v>2356</v>
      </c>
      <c r="K711" s="15" t="s">
        <v>2357</v>
      </c>
    </row>
    <row r="712" spans="1:11" x14ac:dyDescent="0.3">
      <c r="A712" s="14" t="s">
        <v>1648</v>
      </c>
      <c r="B712" s="12">
        <v>1968</v>
      </c>
      <c r="C712" s="12" t="s">
        <v>2363</v>
      </c>
      <c r="D712" s="12">
        <v>15</v>
      </c>
      <c r="E712" s="22">
        <v>25187</v>
      </c>
      <c r="F712" s="23">
        <f ca="1">DATEDIF(Hospitalization!$E1634,TODAY(),"Y")</f>
        <v>56</v>
      </c>
      <c r="G712" s="12">
        <v>0</v>
      </c>
      <c r="H712" s="24">
        <v>14285.9</v>
      </c>
      <c r="I712" s="12" t="s">
        <v>2355</v>
      </c>
      <c r="J712" s="12" t="s">
        <v>2356</v>
      </c>
      <c r="K712" s="12" t="s">
        <v>2362</v>
      </c>
    </row>
    <row r="713" spans="1:11" x14ac:dyDescent="0.3">
      <c r="A713" s="11" t="s">
        <v>1649</v>
      </c>
      <c r="B713" s="15">
        <v>2004</v>
      </c>
      <c r="C713" s="15" t="s">
        <v>2361</v>
      </c>
      <c r="D713" s="15">
        <v>6</v>
      </c>
      <c r="E713" s="25">
        <v>38236</v>
      </c>
      <c r="F713" s="26">
        <f ca="1">DATEDIF(Hospitalization!$E1633,TODAY(),"Y")</f>
        <v>31</v>
      </c>
      <c r="G713" s="15">
        <v>0</v>
      </c>
      <c r="H713" s="27">
        <v>14283.46</v>
      </c>
      <c r="I713" s="15" t="s">
        <v>2355</v>
      </c>
      <c r="J713" s="15" t="s">
        <v>2355</v>
      </c>
      <c r="K713" s="15" t="s">
        <v>2372</v>
      </c>
    </row>
    <row r="714" spans="1:11" x14ac:dyDescent="0.3">
      <c r="A714" s="11" t="s">
        <v>174</v>
      </c>
      <c r="B714" s="12">
        <v>1972</v>
      </c>
      <c r="C714" s="12" t="s">
        <v>2354</v>
      </c>
      <c r="D714" s="12">
        <v>13</v>
      </c>
      <c r="E714" s="22">
        <v>26493</v>
      </c>
      <c r="F714" s="23">
        <f ca="1">DATEDIF(Hospitalization!$E1632,TODAY(),"Y")</f>
        <v>41</v>
      </c>
      <c r="G714" s="12">
        <v>0</v>
      </c>
      <c r="H714" s="24">
        <v>14258.33</v>
      </c>
      <c r="I714" s="12" t="s">
        <v>2355</v>
      </c>
      <c r="J714" s="12" t="s">
        <v>2355</v>
      </c>
      <c r="K714" s="12" t="s">
        <v>2378</v>
      </c>
    </row>
    <row r="715" spans="1:11" x14ac:dyDescent="0.3">
      <c r="A715" s="14" t="s">
        <v>1650</v>
      </c>
      <c r="B715" s="15">
        <v>1974</v>
      </c>
      <c r="C715" s="15" t="s">
        <v>2363</v>
      </c>
      <c r="D715" s="15">
        <v>26</v>
      </c>
      <c r="E715" s="25">
        <v>27389</v>
      </c>
      <c r="F715" s="26">
        <f ca="1">DATEDIF(Hospitalization!$E1631,TODAY(),"Y")</f>
        <v>35</v>
      </c>
      <c r="G715" s="15">
        <v>0</v>
      </c>
      <c r="H715" s="27">
        <v>14256.79</v>
      </c>
      <c r="I715" s="15" t="s">
        <v>2355</v>
      </c>
      <c r="J715" s="15" t="s">
        <v>2355</v>
      </c>
      <c r="K715" s="15" t="s">
        <v>2378</v>
      </c>
    </row>
    <row r="716" spans="1:11" x14ac:dyDescent="0.3">
      <c r="A716" s="11" t="s">
        <v>1651</v>
      </c>
      <c r="B716" s="12">
        <v>1959</v>
      </c>
      <c r="C716" s="12" t="s">
        <v>2358</v>
      </c>
      <c r="D716" s="12">
        <v>8</v>
      </c>
      <c r="E716" s="22">
        <v>21862</v>
      </c>
      <c r="F716" s="23">
        <f ca="1">DATEDIF(Hospitalization!$E1630,TODAY(),"Y")</f>
        <v>43</v>
      </c>
      <c r="G716" s="12">
        <v>0</v>
      </c>
      <c r="H716" s="24">
        <v>14256.19</v>
      </c>
      <c r="I716" s="12" t="s">
        <v>2355</v>
      </c>
      <c r="J716" s="12" t="s">
        <v>2356</v>
      </c>
      <c r="K716" s="12" t="s">
        <v>2362</v>
      </c>
    </row>
    <row r="717" spans="1:11" x14ac:dyDescent="0.3">
      <c r="A717" s="14" t="s">
        <v>1652</v>
      </c>
      <c r="B717" s="15">
        <v>1959</v>
      </c>
      <c r="C717" s="15" t="s">
        <v>2365</v>
      </c>
      <c r="D717" s="15">
        <v>10</v>
      </c>
      <c r="E717" s="25">
        <v>21833</v>
      </c>
      <c r="F717" s="26">
        <f ca="1">DATEDIF(Hospitalization!$E1629,TODAY(),"Y")</f>
        <v>42</v>
      </c>
      <c r="G717" s="15">
        <v>0</v>
      </c>
      <c r="H717" s="27">
        <v>14254.61</v>
      </c>
      <c r="I717" s="15" t="s">
        <v>2355</v>
      </c>
      <c r="J717" s="15" t="s">
        <v>2359</v>
      </c>
      <c r="K717" s="15" t="s">
        <v>2362</v>
      </c>
    </row>
    <row r="718" spans="1:11" x14ac:dyDescent="0.3">
      <c r="A718" s="11" t="s">
        <v>1653</v>
      </c>
      <c r="B718" s="12">
        <v>1961</v>
      </c>
      <c r="C718" s="12" t="s">
        <v>2361</v>
      </c>
      <c r="D718" s="12">
        <v>25</v>
      </c>
      <c r="E718" s="22">
        <v>22549</v>
      </c>
      <c r="F718" s="23">
        <f ca="1">DATEDIF(Hospitalization!$E1628,TODAY(),"Y")</f>
        <v>36</v>
      </c>
      <c r="G718" s="12">
        <v>2</v>
      </c>
      <c r="H718" s="24">
        <v>14235.07</v>
      </c>
      <c r="I718" s="12" t="s">
        <v>2355</v>
      </c>
      <c r="J718" s="12" t="s">
        <v>2359</v>
      </c>
      <c r="K718" s="12" t="s">
        <v>2366</v>
      </c>
    </row>
    <row r="719" spans="1:11" x14ac:dyDescent="0.3">
      <c r="A719" s="14" t="s">
        <v>1654</v>
      </c>
      <c r="B719" s="15">
        <v>1958</v>
      </c>
      <c r="C719" s="15" t="s">
        <v>2361</v>
      </c>
      <c r="D719" s="15">
        <v>21</v>
      </c>
      <c r="E719" s="25">
        <v>21449</v>
      </c>
      <c r="F719" s="26">
        <f ca="1">DATEDIF(Hospitalization!$E1627,TODAY(),"Y")</f>
        <v>56</v>
      </c>
      <c r="G719" s="15">
        <v>0</v>
      </c>
      <c r="H719" s="27">
        <v>14210.54</v>
      </c>
      <c r="I719" s="15" t="s">
        <v>2355</v>
      </c>
      <c r="J719" s="15" t="s">
        <v>2355</v>
      </c>
      <c r="K719" s="15" t="s">
        <v>2362</v>
      </c>
    </row>
    <row r="720" spans="1:11" x14ac:dyDescent="0.3">
      <c r="A720" s="11" t="s">
        <v>1655</v>
      </c>
      <c r="B720" s="12">
        <v>1983</v>
      </c>
      <c r="C720" s="12" t="s">
        <v>2358</v>
      </c>
      <c r="D720" s="12">
        <v>17</v>
      </c>
      <c r="E720" s="22">
        <v>30637</v>
      </c>
      <c r="F720" s="23">
        <f ca="1">DATEDIF(Hospitalization!$E1626,TODAY(),"Y")</f>
        <v>48</v>
      </c>
      <c r="G720" s="12">
        <v>3</v>
      </c>
      <c r="H720" s="24">
        <v>14209.4</v>
      </c>
      <c r="I720" s="12" t="s">
        <v>2355</v>
      </c>
      <c r="J720" s="12" t="s">
        <v>2359</v>
      </c>
      <c r="K720" s="12" t="s">
        <v>2378</v>
      </c>
    </row>
    <row r="721" spans="1:11" x14ac:dyDescent="0.3">
      <c r="A721" s="14" t="s">
        <v>1656</v>
      </c>
      <c r="B721" s="15">
        <v>1968</v>
      </c>
      <c r="C721" s="15" t="s">
        <v>2363</v>
      </c>
      <c r="D721" s="15">
        <v>25</v>
      </c>
      <c r="E721" s="25">
        <v>25197</v>
      </c>
      <c r="F721" s="26">
        <f ca="1">DATEDIF(Hospitalization!$E1625,TODAY(),"Y")</f>
        <v>49</v>
      </c>
      <c r="G721" s="15">
        <v>0</v>
      </c>
      <c r="H721" s="27">
        <v>14193.55</v>
      </c>
      <c r="I721" s="15" t="s">
        <v>2355</v>
      </c>
      <c r="J721" s="15" t="s">
        <v>2359</v>
      </c>
      <c r="K721" s="15" t="s">
        <v>2378</v>
      </c>
    </row>
    <row r="722" spans="1:11" x14ac:dyDescent="0.3">
      <c r="A722" s="11" t="s">
        <v>1657</v>
      </c>
      <c r="B722" s="12">
        <v>1984</v>
      </c>
      <c r="C722" s="12" t="s">
        <v>2354</v>
      </c>
      <c r="D722" s="12">
        <v>7</v>
      </c>
      <c r="E722" s="22">
        <v>30870</v>
      </c>
      <c r="F722" s="23">
        <f ca="1">DATEDIF(Hospitalization!$E1624,TODAY(),"Y")</f>
        <v>56</v>
      </c>
      <c r="G722" s="12">
        <v>3</v>
      </c>
      <c r="H722" s="24">
        <v>14152.46</v>
      </c>
      <c r="I722" s="12" t="s">
        <v>2355</v>
      </c>
      <c r="J722" s="12" t="s">
        <v>2359</v>
      </c>
      <c r="K722" s="12" t="s">
        <v>2362</v>
      </c>
    </row>
    <row r="723" spans="1:11" x14ac:dyDescent="0.3">
      <c r="A723" s="14" t="s">
        <v>1658</v>
      </c>
      <c r="B723" s="15">
        <v>2004</v>
      </c>
      <c r="C723" s="15" t="s">
        <v>2354</v>
      </c>
      <c r="D723" s="15">
        <v>6</v>
      </c>
      <c r="E723" s="25">
        <v>38174</v>
      </c>
      <c r="F723" s="26">
        <f ca="1">DATEDIF(Hospitalization!$E1623,TODAY(),"Y")</f>
        <v>52</v>
      </c>
      <c r="G723" s="15">
        <v>0</v>
      </c>
      <c r="H723" s="27">
        <v>14133.04</v>
      </c>
      <c r="I723" s="15" t="s">
        <v>2355</v>
      </c>
      <c r="J723" s="15" t="s">
        <v>2356</v>
      </c>
      <c r="K723" s="15" t="s">
        <v>2357</v>
      </c>
    </row>
    <row r="724" spans="1:11" x14ac:dyDescent="0.3">
      <c r="A724" s="11" t="s">
        <v>1659</v>
      </c>
      <c r="B724" s="12">
        <v>1961</v>
      </c>
      <c r="C724" s="12" t="s">
        <v>2360</v>
      </c>
      <c r="D724" s="12">
        <v>14</v>
      </c>
      <c r="E724" s="22">
        <v>22446</v>
      </c>
      <c r="F724" s="23">
        <f ca="1">DATEDIF(Hospitalization!$E1622,TODAY(),"Y")</f>
        <v>41</v>
      </c>
      <c r="G724" s="12">
        <v>2</v>
      </c>
      <c r="H724" s="24">
        <v>14119.62</v>
      </c>
      <c r="I724" s="12" t="s">
        <v>2355</v>
      </c>
      <c r="J724" s="12" t="s">
        <v>2359</v>
      </c>
      <c r="K724" s="12" t="s">
        <v>2362</v>
      </c>
    </row>
    <row r="725" spans="1:11" x14ac:dyDescent="0.3">
      <c r="A725" s="14" t="s">
        <v>175</v>
      </c>
      <c r="B725" s="15">
        <v>1976</v>
      </c>
      <c r="C725" s="15" t="s">
        <v>2361</v>
      </c>
      <c r="D725" s="15">
        <v>26</v>
      </c>
      <c r="E725" s="25">
        <v>28029</v>
      </c>
      <c r="F725" s="26">
        <f ca="1">DATEDIF(Hospitalization!$E1621,TODAY(),"Y")</f>
        <v>42</v>
      </c>
      <c r="G725" s="15">
        <v>2</v>
      </c>
      <c r="H725" s="27">
        <v>14098.07</v>
      </c>
      <c r="I725" s="15" t="s">
        <v>2355</v>
      </c>
      <c r="J725" s="15" t="s">
        <v>2356</v>
      </c>
      <c r="K725" s="15" t="s">
        <v>2373</v>
      </c>
    </row>
    <row r="726" spans="1:11" x14ac:dyDescent="0.3">
      <c r="A726" s="14" t="s">
        <v>1660</v>
      </c>
      <c r="B726" s="12">
        <v>1991</v>
      </c>
      <c r="C726" s="12" t="s">
        <v>2361</v>
      </c>
      <c r="D726" s="12">
        <v>12</v>
      </c>
      <c r="E726" s="22">
        <v>33493</v>
      </c>
      <c r="F726" s="23">
        <f ca="1">DATEDIF(Hospitalization!$E1620,TODAY(),"Y")</f>
        <v>41</v>
      </c>
      <c r="G726" s="12">
        <v>3</v>
      </c>
      <c r="H726" s="24">
        <v>14081.93</v>
      </c>
      <c r="I726" s="12" t="s">
        <v>2355</v>
      </c>
      <c r="J726" s="12" t="s">
        <v>2356</v>
      </c>
      <c r="K726" s="12" t="s">
        <v>2362</v>
      </c>
    </row>
    <row r="727" spans="1:11" x14ac:dyDescent="0.3">
      <c r="A727" s="11" t="s">
        <v>1661</v>
      </c>
      <c r="B727" s="15">
        <v>1960</v>
      </c>
      <c r="C727" s="15" t="s">
        <v>2358</v>
      </c>
      <c r="D727" s="15">
        <v>8</v>
      </c>
      <c r="E727" s="25">
        <v>22228</v>
      </c>
      <c r="F727" s="26">
        <f ca="1">DATEDIF(Hospitalization!$E1619,TODAY(),"Y")</f>
        <v>56</v>
      </c>
      <c r="G727" s="15">
        <v>0</v>
      </c>
      <c r="H727" s="27">
        <v>14043.48</v>
      </c>
      <c r="I727" s="15" t="s">
        <v>2355</v>
      </c>
      <c r="J727" s="15" t="s">
        <v>2356</v>
      </c>
      <c r="K727" s="15" t="s">
        <v>2372</v>
      </c>
    </row>
    <row r="728" spans="1:11" x14ac:dyDescent="0.3">
      <c r="A728" s="14" t="s">
        <v>1662</v>
      </c>
      <c r="B728" s="12">
        <v>1963</v>
      </c>
      <c r="C728" s="12" t="s">
        <v>2354</v>
      </c>
      <c r="D728" s="12">
        <v>8</v>
      </c>
      <c r="E728" s="22">
        <v>23200</v>
      </c>
      <c r="F728" s="23">
        <f ca="1">DATEDIF(Hospitalization!$E1618,TODAY(),"Y")</f>
        <v>37</v>
      </c>
      <c r="G728" s="12">
        <v>3</v>
      </c>
      <c r="H728" s="24">
        <v>14007.22</v>
      </c>
      <c r="I728" s="12" t="s">
        <v>2355</v>
      </c>
      <c r="J728" s="12" t="s">
        <v>2356</v>
      </c>
      <c r="K728" s="12" t="s">
        <v>2366</v>
      </c>
    </row>
    <row r="729" spans="1:11" x14ac:dyDescent="0.3">
      <c r="A729" s="11" t="s">
        <v>1663</v>
      </c>
      <c r="B729" s="15">
        <v>1963</v>
      </c>
      <c r="C729" s="15" t="s">
        <v>2354</v>
      </c>
      <c r="D729" s="15">
        <v>6</v>
      </c>
      <c r="E729" s="25">
        <v>23198</v>
      </c>
      <c r="F729" s="26">
        <f ca="1">DATEDIF(Hospitalization!$E1617,TODAY(),"Y")</f>
        <v>44</v>
      </c>
      <c r="G729" s="15">
        <v>3</v>
      </c>
      <c r="H729" s="27">
        <v>14001.29</v>
      </c>
      <c r="I729" s="15" t="s">
        <v>2355</v>
      </c>
      <c r="J729" s="15" t="s">
        <v>2355</v>
      </c>
      <c r="K729" s="15" t="s">
        <v>2357</v>
      </c>
    </row>
    <row r="730" spans="1:11" x14ac:dyDescent="0.3">
      <c r="A730" s="14" t="s">
        <v>1664</v>
      </c>
      <c r="B730" s="12">
        <v>1963</v>
      </c>
      <c r="C730" s="12" t="s">
        <v>2363</v>
      </c>
      <c r="D730" s="12">
        <v>23</v>
      </c>
      <c r="E730" s="22">
        <v>23368</v>
      </c>
      <c r="F730" s="23">
        <f ca="1">DATEDIF(Hospitalization!$E1616,TODAY(),"Y")</f>
        <v>45</v>
      </c>
      <c r="G730" s="12">
        <v>3</v>
      </c>
      <c r="H730" s="24">
        <v>14001.13</v>
      </c>
      <c r="I730" s="12" t="s">
        <v>2355</v>
      </c>
      <c r="J730" s="12" t="s">
        <v>2359</v>
      </c>
      <c r="K730" s="12" t="s">
        <v>2357</v>
      </c>
    </row>
    <row r="731" spans="1:11" x14ac:dyDescent="0.3">
      <c r="A731" s="11" t="s">
        <v>1665</v>
      </c>
      <c r="B731" s="15">
        <v>1959</v>
      </c>
      <c r="C731" s="15" t="s">
        <v>2361</v>
      </c>
      <c r="D731" s="15">
        <v>6</v>
      </c>
      <c r="E731" s="25">
        <v>21799</v>
      </c>
      <c r="F731" s="26">
        <f ca="1">DATEDIF(Hospitalization!$E1615,TODAY(),"Y")</f>
        <v>37</v>
      </c>
      <c r="G731" s="15">
        <v>0</v>
      </c>
      <c r="H731" s="27">
        <v>13981.85</v>
      </c>
      <c r="I731" s="15" t="s">
        <v>2355</v>
      </c>
      <c r="J731" s="15" t="s">
        <v>2359</v>
      </c>
      <c r="K731" s="15" t="s">
        <v>2369</v>
      </c>
    </row>
    <row r="732" spans="1:11" x14ac:dyDescent="0.3">
      <c r="A732" s="14" t="s">
        <v>1666</v>
      </c>
      <c r="B732" s="12">
        <v>1990</v>
      </c>
      <c r="C732" s="12" t="s">
        <v>2354</v>
      </c>
      <c r="D732" s="12">
        <v>13</v>
      </c>
      <c r="E732" s="22">
        <v>33067</v>
      </c>
      <c r="F732" s="23">
        <f ca="1">DATEDIF(Hospitalization!$E1614,TODAY(),"Y")</f>
        <v>41</v>
      </c>
      <c r="G732" s="12">
        <v>3</v>
      </c>
      <c r="H732" s="24">
        <v>13979.45</v>
      </c>
      <c r="I732" s="12" t="s">
        <v>2355</v>
      </c>
      <c r="J732" s="12" t="s">
        <v>2359</v>
      </c>
      <c r="K732" s="12" t="s">
        <v>2373</v>
      </c>
    </row>
    <row r="733" spans="1:11" x14ac:dyDescent="0.3">
      <c r="A733" s="11" t="s">
        <v>1667</v>
      </c>
      <c r="B733" s="15">
        <v>1959</v>
      </c>
      <c r="C733" s="15" t="s">
        <v>2364</v>
      </c>
      <c r="D733" s="15">
        <v>29</v>
      </c>
      <c r="E733" s="25">
        <v>21791</v>
      </c>
      <c r="F733" s="26">
        <f ca="1">DATEDIF(Hospitalization!$E1613,TODAY(),"Y")</f>
        <v>40</v>
      </c>
      <c r="G733" s="15">
        <v>0</v>
      </c>
      <c r="H733" s="27">
        <v>13974.46</v>
      </c>
      <c r="I733" s="15" t="s">
        <v>2355</v>
      </c>
      <c r="J733" s="15" t="s">
        <v>2355</v>
      </c>
      <c r="K733" s="15" t="s">
        <v>2368</v>
      </c>
    </row>
    <row r="734" spans="1:11" x14ac:dyDescent="0.3">
      <c r="A734" s="14" t="s">
        <v>1668</v>
      </c>
      <c r="B734" s="12">
        <v>1960</v>
      </c>
      <c r="C734" s="12" t="s">
        <v>2360</v>
      </c>
      <c r="D734" s="12">
        <v>18</v>
      </c>
      <c r="E734" s="22">
        <v>22085</v>
      </c>
      <c r="F734" s="23">
        <f ca="1">DATEDIF(Hospitalization!$E1612,TODAY(),"Y")</f>
        <v>41</v>
      </c>
      <c r="G734" s="12">
        <v>1</v>
      </c>
      <c r="H734" s="24">
        <v>13937.67</v>
      </c>
      <c r="I734" s="12" t="s">
        <v>2355</v>
      </c>
      <c r="J734" s="12" t="s">
        <v>2359</v>
      </c>
      <c r="K734" s="12" t="s">
        <v>2362</v>
      </c>
    </row>
    <row r="735" spans="1:11" x14ac:dyDescent="0.3">
      <c r="A735" s="11" t="s">
        <v>1669</v>
      </c>
      <c r="B735" s="15">
        <v>1962</v>
      </c>
      <c r="C735" s="15" t="s">
        <v>2354</v>
      </c>
      <c r="D735" s="15">
        <v>27</v>
      </c>
      <c r="E735" s="25">
        <v>22854</v>
      </c>
      <c r="F735" s="26">
        <f ca="1">DATEDIF(Hospitalization!$E1611,TODAY(),"Y")</f>
        <v>27</v>
      </c>
      <c r="G735" s="15">
        <v>3</v>
      </c>
      <c r="H735" s="27">
        <v>13919.82</v>
      </c>
      <c r="I735" s="15" t="s">
        <v>2355</v>
      </c>
      <c r="J735" s="15" t="s">
        <v>2355</v>
      </c>
      <c r="K735" s="15" t="s">
        <v>2357</v>
      </c>
    </row>
    <row r="736" spans="1:11" x14ac:dyDescent="0.3">
      <c r="A736" s="11" t="s">
        <v>176</v>
      </c>
      <c r="B736" s="12">
        <v>1959</v>
      </c>
      <c r="C736" s="12" t="s">
        <v>2354</v>
      </c>
      <c r="D736" s="12">
        <v>7</v>
      </c>
      <c r="E736" s="22">
        <v>21738</v>
      </c>
      <c r="F736" s="23">
        <f ca="1">DATEDIF(Hospitalization!$E1610,TODAY(),"Y")</f>
        <v>34</v>
      </c>
      <c r="G736" s="12">
        <v>0</v>
      </c>
      <c r="H736" s="24">
        <v>13887.97</v>
      </c>
      <c r="I736" s="12" t="s">
        <v>2355</v>
      </c>
      <c r="J736" s="12" t="s">
        <v>2355</v>
      </c>
      <c r="K736" s="12" t="s">
        <v>2357</v>
      </c>
    </row>
    <row r="737" spans="1:11" x14ac:dyDescent="0.3">
      <c r="A737" s="14" t="s">
        <v>1670</v>
      </c>
      <c r="B737" s="15">
        <v>1959</v>
      </c>
      <c r="C737" s="15" t="s">
        <v>2363</v>
      </c>
      <c r="D737" s="15">
        <v>29</v>
      </c>
      <c r="E737" s="25">
        <v>21913</v>
      </c>
      <c r="F737" s="26">
        <f ca="1">DATEDIF(Hospitalization!$E1609,TODAY(),"Y")</f>
        <v>54</v>
      </c>
      <c r="G737" s="15">
        <v>0</v>
      </c>
      <c r="H737" s="27">
        <v>13887.2</v>
      </c>
      <c r="I737" s="15" t="s">
        <v>2355</v>
      </c>
      <c r="J737" s="15" t="s">
        <v>2356</v>
      </c>
      <c r="K737" s="15" t="s">
        <v>2357</v>
      </c>
    </row>
    <row r="738" spans="1:11" x14ac:dyDescent="0.3">
      <c r="A738" s="11" t="s">
        <v>1671</v>
      </c>
      <c r="B738" s="12">
        <v>1985</v>
      </c>
      <c r="C738" s="12" t="s">
        <v>2361</v>
      </c>
      <c r="D738" s="12">
        <v>25</v>
      </c>
      <c r="E738" s="22">
        <v>31315</v>
      </c>
      <c r="F738" s="23">
        <f ca="1">DATEDIF(Hospitalization!$E1608,TODAY(),"Y")</f>
        <v>48</v>
      </c>
      <c r="G738" s="12">
        <v>3</v>
      </c>
      <c r="H738" s="24">
        <v>13886.4</v>
      </c>
      <c r="I738" s="12" t="s">
        <v>2355</v>
      </c>
      <c r="J738" s="12" t="s">
        <v>2355</v>
      </c>
      <c r="K738" s="12" t="s">
        <v>2362</v>
      </c>
    </row>
    <row r="739" spans="1:11" x14ac:dyDescent="0.3">
      <c r="A739" s="14" t="s">
        <v>1672</v>
      </c>
      <c r="B739" s="15">
        <v>1959</v>
      </c>
      <c r="C739" s="15" t="s">
        <v>2365</v>
      </c>
      <c r="D739" s="15">
        <v>5</v>
      </c>
      <c r="E739" s="25">
        <v>21828</v>
      </c>
      <c r="F739" s="26">
        <f ca="1">DATEDIF(Hospitalization!$E1607,TODAY(),"Y")</f>
        <v>43</v>
      </c>
      <c r="G739" s="15">
        <v>0</v>
      </c>
      <c r="H739" s="27">
        <v>13880.95</v>
      </c>
      <c r="I739" s="15" t="s">
        <v>2355</v>
      </c>
      <c r="J739" s="15" t="s">
        <v>2355</v>
      </c>
      <c r="K739" s="15" t="s">
        <v>2366</v>
      </c>
    </row>
    <row r="740" spans="1:11" x14ac:dyDescent="0.3">
      <c r="A740" s="11" t="s">
        <v>1673</v>
      </c>
      <c r="B740" s="12">
        <v>1978</v>
      </c>
      <c r="C740" s="12" t="s">
        <v>2363</v>
      </c>
      <c r="D740" s="12">
        <v>19</v>
      </c>
      <c r="E740" s="22">
        <v>28843</v>
      </c>
      <c r="F740" s="23">
        <f ca="1">DATEDIF(Hospitalization!$E1606,TODAY(),"Y")</f>
        <v>47</v>
      </c>
      <c r="G740" s="12">
        <v>2</v>
      </c>
      <c r="H740" s="24">
        <v>13874.89</v>
      </c>
      <c r="I740" s="12" t="s">
        <v>2355</v>
      </c>
      <c r="J740" s="12" t="s">
        <v>2359</v>
      </c>
      <c r="K740" s="12" t="s">
        <v>2362</v>
      </c>
    </row>
    <row r="741" spans="1:11" x14ac:dyDescent="0.3">
      <c r="A741" s="14" t="s">
        <v>1674</v>
      </c>
      <c r="B741" s="15">
        <v>1960</v>
      </c>
      <c r="C741" s="15" t="s">
        <v>2354</v>
      </c>
      <c r="D741" s="15">
        <v>21</v>
      </c>
      <c r="E741" s="25">
        <v>22118</v>
      </c>
      <c r="F741" s="26">
        <f ca="1">DATEDIF(Hospitalization!$E1605,TODAY(),"Y")</f>
        <v>53</v>
      </c>
      <c r="G741" s="15">
        <v>0</v>
      </c>
      <c r="H741" s="27">
        <v>13844.8</v>
      </c>
      <c r="I741" s="15" t="s">
        <v>2355</v>
      </c>
      <c r="J741" s="15" t="s">
        <v>2355</v>
      </c>
      <c r="K741" s="15" t="s">
        <v>2362</v>
      </c>
    </row>
    <row r="742" spans="1:11" x14ac:dyDescent="0.3">
      <c r="A742" s="11" t="s">
        <v>1675</v>
      </c>
      <c r="B742" s="12">
        <v>2003</v>
      </c>
      <c r="C742" s="12" t="s">
        <v>2360</v>
      </c>
      <c r="D742" s="12">
        <v>7</v>
      </c>
      <c r="E742" s="22">
        <v>37779</v>
      </c>
      <c r="F742" s="23">
        <f ca="1">DATEDIF(Hospitalization!$E1604,TODAY(),"Y")</f>
        <v>54</v>
      </c>
      <c r="G742" s="12">
        <v>0</v>
      </c>
      <c r="H742" s="24">
        <v>13844.51</v>
      </c>
      <c r="I742" s="12" t="s">
        <v>2355</v>
      </c>
      <c r="J742" s="12" t="s">
        <v>2359</v>
      </c>
      <c r="K742" s="12" t="s">
        <v>2366</v>
      </c>
    </row>
    <row r="743" spans="1:11" x14ac:dyDescent="0.3">
      <c r="A743" s="14" t="s">
        <v>1676</v>
      </c>
      <c r="B743" s="15">
        <v>1958</v>
      </c>
      <c r="C743" s="15" t="s">
        <v>2363</v>
      </c>
      <c r="D743" s="15">
        <v>10</v>
      </c>
      <c r="E743" s="25">
        <v>21529</v>
      </c>
      <c r="F743" s="26">
        <f ca="1">DATEDIF(Hospitalization!$E1603,TODAY(),"Y")</f>
        <v>56</v>
      </c>
      <c r="G743" s="15">
        <v>0</v>
      </c>
      <c r="H743" s="27">
        <v>13831.12</v>
      </c>
      <c r="I743" s="15" t="s">
        <v>2356</v>
      </c>
      <c r="J743" s="15" t="s">
        <v>2359</v>
      </c>
      <c r="K743" s="15" t="s">
        <v>2357</v>
      </c>
    </row>
    <row r="744" spans="1:11" x14ac:dyDescent="0.3">
      <c r="A744" s="11" t="s">
        <v>1677</v>
      </c>
      <c r="B744" s="12">
        <v>1958</v>
      </c>
      <c r="C744" s="12" t="s">
        <v>2358</v>
      </c>
      <c r="D744" s="12">
        <v>25</v>
      </c>
      <c r="E744" s="22">
        <v>21514</v>
      </c>
      <c r="F744" s="23">
        <f ca="1">DATEDIF(Hospitalization!$E1602,TODAY(),"Y")</f>
        <v>30</v>
      </c>
      <c r="G744" s="12">
        <v>0</v>
      </c>
      <c r="H744" s="24">
        <v>13822.8</v>
      </c>
      <c r="I744" s="12" t="s">
        <v>2356</v>
      </c>
      <c r="J744" s="12" t="s">
        <v>2356</v>
      </c>
      <c r="K744" s="12" t="s">
        <v>2366</v>
      </c>
    </row>
    <row r="745" spans="1:11" x14ac:dyDescent="0.3">
      <c r="A745" s="14" t="s">
        <v>1678</v>
      </c>
      <c r="B745" s="15">
        <v>1986</v>
      </c>
      <c r="C745" s="15" t="s">
        <v>2363</v>
      </c>
      <c r="D745" s="15">
        <v>8</v>
      </c>
      <c r="E745" s="25">
        <v>31754</v>
      </c>
      <c r="F745" s="26">
        <f ca="1">DATEDIF(Hospitalization!$E1601,TODAY(),"Y")</f>
        <v>42</v>
      </c>
      <c r="G745" s="15">
        <v>3</v>
      </c>
      <c r="H745" s="27">
        <v>13819.49</v>
      </c>
      <c r="I745" s="15" t="s">
        <v>2356</v>
      </c>
      <c r="J745" s="15" t="s">
        <v>2355</v>
      </c>
      <c r="K745" s="15" t="s">
        <v>2362</v>
      </c>
    </row>
    <row r="746" spans="1:11" x14ac:dyDescent="0.3">
      <c r="A746" s="11" t="s">
        <v>1679</v>
      </c>
      <c r="B746" s="12">
        <v>1966</v>
      </c>
      <c r="C746" s="12" t="s">
        <v>2358</v>
      </c>
      <c r="D746" s="12">
        <v>10</v>
      </c>
      <c r="E746" s="22">
        <v>24421</v>
      </c>
      <c r="F746" s="23">
        <f ca="1">DATEDIF(Hospitalization!$E1600,TODAY(),"Y")</f>
        <v>45</v>
      </c>
      <c r="G746" s="12">
        <v>0</v>
      </c>
      <c r="H746" s="24">
        <v>13801.61</v>
      </c>
      <c r="I746" s="12" t="s">
        <v>2356</v>
      </c>
      <c r="J746" s="12" t="s">
        <v>2356</v>
      </c>
      <c r="K746" s="12" t="s">
        <v>2378</v>
      </c>
    </row>
    <row r="747" spans="1:11" x14ac:dyDescent="0.3">
      <c r="A747" s="14" t="s">
        <v>177</v>
      </c>
      <c r="B747" s="15">
        <v>1959</v>
      </c>
      <c r="C747" s="15" t="s">
        <v>2364</v>
      </c>
      <c r="D747" s="15">
        <v>6</v>
      </c>
      <c r="E747" s="25">
        <v>21768</v>
      </c>
      <c r="F747" s="26">
        <f ca="1">DATEDIF(Hospitalization!$E1599,TODAY(),"Y")</f>
        <v>32</v>
      </c>
      <c r="G747" s="15">
        <v>0</v>
      </c>
      <c r="H747" s="27">
        <v>13770.1</v>
      </c>
      <c r="I747" s="15" t="s">
        <v>2356</v>
      </c>
      <c r="J747" s="15" t="s">
        <v>2359</v>
      </c>
      <c r="K747" s="15" t="s">
        <v>2362</v>
      </c>
    </row>
    <row r="748" spans="1:11" x14ac:dyDescent="0.3">
      <c r="A748" s="14" t="s">
        <v>1680</v>
      </c>
      <c r="B748" s="12">
        <v>2004</v>
      </c>
      <c r="C748" s="12" t="s">
        <v>2354</v>
      </c>
      <c r="D748" s="12">
        <v>16</v>
      </c>
      <c r="E748" s="22">
        <v>38184</v>
      </c>
      <c r="F748" s="23">
        <f ca="1">DATEDIF(Hospitalization!$E1598,TODAY(),"Y")</f>
        <v>44</v>
      </c>
      <c r="G748" s="12">
        <v>0</v>
      </c>
      <c r="H748" s="24">
        <v>13747.87</v>
      </c>
      <c r="I748" s="12" t="s">
        <v>2356</v>
      </c>
      <c r="J748" s="12" t="s">
        <v>2355</v>
      </c>
      <c r="K748" s="12" t="s">
        <v>2370</v>
      </c>
    </row>
    <row r="749" spans="1:11" x14ac:dyDescent="0.3">
      <c r="A749" s="11" t="s">
        <v>1681</v>
      </c>
      <c r="B749" s="15">
        <v>1969</v>
      </c>
      <c r="C749" s="15" t="s">
        <v>2365</v>
      </c>
      <c r="D749" s="15">
        <v>23</v>
      </c>
      <c r="E749" s="25">
        <v>25499</v>
      </c>
      <c r="F749" s="26">
        <f ca="1">DATEDIF(Hospitalization!$E1597,TODAY(),"Y")</f>
        <v>45</v>
      </c>
      <c r="G749" s="15">
        <v>0</v>
      </c>
      <c r="H749" s="27">
        <v>13746.74</v>
      </c>
      <c r="I749" s="15" t="s">
        <v>2356</v>
      </c>
      <c r="J749" s="15" t="s">
        <v>2355</v>
      </c>
      <c r="K749" s="15" t="s">
        <v>2378</v>
      </c>
    </row>
    <row r="750" spans="1:11" x14ac:dyDescent="0.3">
      <c r="A750" s="14" t="s">
        <v>1682</v>
      </c>
      <c r="B750" s="12">
        <v>1985</v>
      </c>
      <c r="C750" s="12" t="s">
        <v>2364</v>
      </c>
      <c r="D750" s="12">
        <v>29</v>
      </c>
      <c r="E750" s="22">
        <v>31288</v>
      </c>
      <c r="F750" s="23">
        <f ca="1">DATEDIF(Hospitalization!$E1596,TODAY(),"Y")</f>
        <v>30</v>
      </c>
      <c r="G750" s="12">
        <v>3</v>
      </c>
      <c r="H750" s="24">
        <v>13726.21</v>
      </c>
      <c r="I750" s="12" t="s">
        <v>2356</v>
      </c>
      <c r="J750" s="12" t="s">
        <v>2356</v>
      </c>
      <c r="K750" s="12" t="s">
        <v>2378</v>
      </c>
    </row>
    <row r="751" spans="1:11" x14ac:dyDescent="0.3">
      <c r="A751" s="11" t="s">
        <v>1683</v>
      </c>
      <c r="B751" s="15">
        <v>1981</v>
      </c>
      <c r="C751" s="15" t="s">
        <v>2364</v>
      </c>
      <c r="D751" s="15">
        <v>2</v>
      </c>
      <c r="E751" s="25">
        <v>29800</v>
      </c>
      <c r="F751" s="26">
        <f ca="1">DATEDIF(Hospitalization!$E1595,TODAY(),"Y")</f>
        <v>52</v>
      </c>
      <c r="G751" s="15">
        <v>1</v>
      </c>
      <c r="H751" s="27">
        <v>13725.47</v>
      </c>
      <c r="I751" s="15" t="s">
        <v>2356</v>
      </c>
      <c r="J751" s="15" t="s">
        <v>2355</v>
      </c>
      <c r="K751" s="15" t="s">
        <v>2372</v>
      </c>
    </row>
    <row r="752" spans="1:11" x14ac:dyDescent="0.3">
      <c r="A752" s="14" t="s">
        <v>1684</v>
      </c>
      <c r="B752" s="12">
        <v>1986</v>
      </c>
      <c r="C752" s="12" t="s">
        <v>2358</v>
      </c>
      <c r="D752" s="12">
        <v>24</v>
      </c>
      <c r="E752" s="22">
        <v>31740</v>
      </c>
      <c r="F752" s="23">
        <f ca="1">DATEDIF(Hospitalization!$E1594,TODAY(),"Y")</f>
        <v>57</v>
      </c>
      <c r="G752" s="12">
        <v>3</v>
      </c>
      <c r="H752" s="24">
        <v>13714.55</v>
      </c>
      <c r="I752" s="12" t="s">
        <v>2356</v>
      </c>
      <c r="J752" s="12" t="s">
        <v>2355</v>
      </c>
      <c r="K752" s="12" t="s">
        <v>2373</v>
      </c>
    </row>
    <row r="753" spans="1:11" x14ac:dyDescent="0.3">
      <c r="A753" s="11" t="s">
        <v>1685</v>
      </c>
      <c r="B753" s="15">
        <v>1985</v>
      </c>
      <c r="C753" s="15" t="s">
        <v>2361</v>
      </c>
      <c r="D753" s="15">
        <v>14</v>
      </c>
      <c r="E753" s="25">
        <v>31304</v>
      </c>
      <c r="F753" s="26">
        <f ca="1">DATEDIF(Hospitalization!$E1593,TODAY(),"Y")</f>
        <v>22</v>
      </c>
      <c r="G753" s="15">
        <v>3</v>
      </c>
      <c r="H753" s="27">
        <v>13685.51</v>
      </c>
      <c r="I753" s="15" t="s">
        <v>2356</v>
      </c>
      <c r="J753" s="15" t="s">
        <v>2359</v>
      </c>
      <c r="K753" s="15" t="s">
        <v>2378</v>
      </c>
    </row>
    <row r="754" spans="1:11" x14ac:dyDescent="0.3">
      <c r="A754" s="14" t="s">
        <v>1686</v>
      </c>
      <c r="B754" s="12">
        <v>1963</v>
      </c>
      <c r="C754" s="12" t="s">
        <v>2364</v>
      </c>
      <c r="D754" s="12">
        <v>4</v>
      </c>
      <c r="E754" s="22">
        <v>23227</v>
      </c>
      <c r="F754" s="23">
        <f ca="1">DATEDIF(Hospitalization!$E1592,TODAY(),"Y")</f>
        <v>40</v>
      </c>
      <c r="G754" s="12">
        <v>0</v>
      </c>
      <c r="H754" s="24">
        <v>13677.68</v>
      </c>
      <c r="I754" s="12" t="s">
        <v>2356</v>
      </c>
      <c r="J754" s="12" t="s">
        <v>2355</v>
      </c>
      <c r="K754" s="12" t="s">
        <v>2375</v>
      </c>
    </row>
    <row r="755" spans="1:11" x14ac:dyDescent="0.3">
      <c r="A755" s="11" t="s">
        <v>1687</v>
      </c>
      <c r="B755" s="15">
        <v>1984</v>
      </c>
      <c r="C755" s="15" t="s">
        <v>2354</v>
      </c>
      <c r="D755" s="15">
        <v>20</v>
      </c>
      <c r="E755" s="25">
        <v>30883</v>
      </c>
      <c r="F755" s="26">
        <f ca="1">DATEDIF(Hospitalization!$E1591,TODAY(),"Y")</f>
        <v>40</v>
      </c>
      <c r="G755" s="15">
        <v>3</v>
      </c>
      <c r="H755" s="27">
        <v>13638.06</v>
      </c>
      <c r="I755" s="15" t="s">
        <v>2356</v>
      </c>
      <c r="J755" s="15" t="s">
        <v>2356</v>
      </c>
      <c r="K755" s="15" t="s">
        <v>2373</v>
      </c>
    </row>
    <row r="756" spans="1:11" x14ac:dyDescent="0.3">
      <c r="A756" s="14" t="s">
        <v>1688</v>
      </c>
      <c r="B756" s="12">
        <v>1961</v>
      </c>
      <c r="C756" s="12" t="s">
        <v>2363</v>
      </c>
      <c r="D756" s="12">
        <v>24</v>
      </c>
      <c r="E756" s="22">
        <v>22639</v>
      </c>
      <c r="F756" s="23">
        <f ca="1">DATEDIF(Hospitalization!$E1590,TODAY(),"Y")</f>
        <v>36</v>
      </c>
      <c r="G756" s="12">
        <v>0</v>
      </c>
      <c r="H756" s="24">
        <v>13635.64</v>
      </c>
      <c r="I756" s="12" t="s">
        <v>2356</v>
      </c>
      <c r="J756" s="12" t="s">
        <v>2356</v>
      </c>
      <c r="K756" s="12" t="s">
        <v>2372</v>
      </c>
    </row>
    <row r="757" spans="1:11" x14ac:dyDescent="0.3">
      <c r="A757" s="11" t="s">
        <v>1689</v>
      </c>
      <c r="B757" s="15">
        <v>1969</v>
      </c>
      <c r="C757" s="15" t="s">
        <v>2354</v>
      </c>
      <c r="D757" s="15">
        <v>26</v>
      </c>
      <c r="E757" s="25">
        <v>25410</v>
      </c>
      <c r="F757" s="26">
        <f ca="1">DATEDIF(Hospitalization!$E1589,TODAY(),"Y")</f>
        <v>40</v>
      </c>
      <c r="G757" s="15">
        <v>0</v>
      </c>
      <c r="H757" s="27">
        <v>13622.01</v>
      </c>
      <c r="I757" s="15" t="s">
        <v>2356</v>
      </c>
      <c r="J757" s="15" t="s">
        <v>2356</v>
      </c>
      <c r="K757" s="15" t="s">
        <v>2362</v>
      </c>
    </row>
    <row r="758" spans="1:11" x14ac:dyDescent="0.3">
      <c r="A758" s="11" t="s">
        <v>178</v>
      </c>
      <c r="B758" s="12">
        <v>1961</v>
      </c>
      <c r="C758" s="12" t="s">
        <v>2358</v>
      </c>
      <c r="D758" s="12">
        <v>18</v>
      </c>
      <c r="E758" s="22">
        <v>22603</v>
      </c>
      <c r="F758" s="23">
        <f ca="1">DATEDIF(Hospitalization!$E1588,TODAY(),"Y")</f>
        <v>42</v>
      </c>
      <c r="G758" s="12">
        <v>0</v>
      </c>
      <c r="H758" s="24">
        <v>13616.36</v>
      </c>
      <c r="I758" s="12" t="s">
        <v>2356</v>
      </c>
      <c r="J758" s="12" t="s">
        <v>2356</v>
      </c>
      <c r="K758" s="12" t="s">
        <v>2372</v>
      </c>
    </row>
    <row r="759" spans="1:11" x14ac:dyDescent="0.3">
      <c r="A759" s="14" t="s">
        <v>1690</v>
      </c>
      <c r="B759" s="15">
        <v>1964</v>
      </c>
      <c r="C759" s="15" t="s">
        <v>2361</v>
      </c>
      <c r="D759" s="15">
        <v>10</v>
      </c>
      <c r="E759" s="25">
        <v>23630</v>
      </c>
      <c r="F759" s="26">
        <f ca="1">DATEDIF(Hospitalization!$E1587,TODAY(),"Y")</f>
        <v>43</v>
      </c>
      <c r="G759" s="15">
        <v>2</v>
      </c>
      <c r="H759" s="27">
        <v>13607.37</v>
      </c>
      <c r="I759" s="15" t="s">
        <v>2356</v>
      </c>
      <c r="J759" s="15" t="s">
        <v>2359</v>
      </c>
      <c r="K759" s="15" t="s">
        <v>2372</v>
      </c>
    </row>
    <row r="760" spans="1:11" x14ac:dyDescent="0.3">
      <c r="A760" s="11" t="s">
        <v>1691</v>
      </c>
      <c r="B760" s="12">
        <v>1992</v>
      </c>
      <c r="C760" s="12" t="s">
        <v>2364</v>
      </c>
      <c r="D760" s="12">
        <v>14</v>
      </c>
      <c r="E760" s="22">
        <v>33830</v>
      </c>
      <c r="F760" s="23">
        <f ca="1">DATEDIF(Hospitalization!$E1586,TODAY(),"Y")</f>
        <v>45</v>
      </c>
      <c r="G760" s="12">
        <v>0</v>
      </c>
      <c r="H760" s="24">
        <v>13588.17</v>
      </c>
      <c r="I760" s="12" t="s">
        <v>2356</v>
      </c>
      <c r="J760" s="12" t="s">
        <v>2359</v>
      </c>
      <c r="K760" s="12" t="s">
        <v>2362</v>
      </c>
    </row>
    <row r="761" spans="1:11" x14ac:dyDescent="0.3">
      <c r="A761" s="14" t="s">
        <v>1692</v>
      </c>
      <c r="B761" s="15">
        <v>1968</v>
      </c>
      <c r="C761" s="15" t="s">
        <v>2354</v>
      </c>
      <c r="D761" s="15">
        <v>15</v>
      </c>
      <c r="E761" s="25">
        <v>25034</v>
      </c>
      <c r="F761" s="26">
        <f ca="1">DATEDIF(Hospitalization!$E1585,TODAY(),"Y")</f>
        <v>37</v>
      </c>
      <c r="G761" s="15">
        <v>0</v>
      </c>
      <c r="H761" s="27">
        <v>13566.04</v>
      </c>
      <c r="I761" s="15" t="s">
        <v>2356</v>
      </c>
      <c r="J761" s="15" t="s">
        <v>2356</v>
      </c>
      <c r="K761" s="15" t="s">
        <v>2378</v>
      </c>
    </row>
    <row r="762" spans="1:11" x14ac:dyDescent="0.3">
      <c r="A762" s="11" t="s">
        <v>1693</v>
      </c>
      <c r="B762" s="12">
        <v>1960</v>
      </c>
      <c r="C762" s="12" t="s">
        <v>2354</v>
      </c>
      <c r="D762" s="12">
        <v>11</v>
      </c>
      <c r="E762" s="22">
        <v>22108</v>
      </c>
      <c r="F762" s="23">
        <f ca="1">DATEDIF(Hospitalization!$E1584,TODAY(),"Y")</f>
        <v>30</v>
      </c>
      <c r="G762" s="12">
        <v>0</v>
      </c>
      <c r="H762" s="24">
        <v>13555</v>
      </c>
      <c r="I762" s="12" t="s">
        <v>2356</v>
      </c>
      <c r="J762" s="12" t="s">
        <v>2356</v>
      </c>
      <c r="K762" s="12" t="s">
        <v>2376</v>
      </c>
    </row>
    <row r="763" spans="1:11" x14ac:dyDescent="0.3">
      <c r="A763" s="14" t="s">
        <v>1694</v>
      </c>
      <c r="B763" s="15">
        <v>1963</v>
      </c>
      <c r="C763" s="15" t="s">
        <v>2365</v>
      </c>
      <c r="D763" s="15">
        <v>14</v>
      </c>
      <c r="E763" s="25">
        <v>23298</v>
      </c>
      <c r="F763" s="26">
        <f ca="1">DATEDIF(Hospitalization!$E1583,TODAY(),"Y")</f>
        <v>55</v>
      </c>
      <c r="G763" s="15">
        <v>0</v>
      </c>
      <c r="H763" s="27">
        <v>13511.28</v>
      </c>
      <c r="I763" s="15" t="s">
        <v>2356</v>
      </c>
      <c r="J763" s="15" t="s">
        <v>2359</v>
      </c>
      <c r="K763" s="15" t="s">
        <v>2362</v>
      </c>
    </row>
    <row r="764" spans="1:11" x14ac:dyDescent="0.3">
      <c r="A764" s="11" t="s">
        <v>1695</v>
      </c>
      <c r="B764" s="12">
        <v>1990</v>
      </c>
      <c r="C764" s="12" t="s">
        <v>2364</v>
      </c>
      <c r="D764" s="12">
        <v>30</v>
      </c>
      <c r="E764" s="22">
        <v>33115</v>
      </c>
      <c r="F764" s="23">
        <f ca="1">DATEDIF(Hospitalization!$E1582,TODAY(),"Y")</f>
        <v>42</v>
      </c>
      <c r="G764" s="12">
        <v>3</v>
      </c>
      <c r="H764" s="24">
        <v>13480.83</v>
      </c>
      <c r="I764" s="12" t="s">
        <v>2356</v>
      </c>
      <c r="J764" s="12" t="s">
        <v>2355</v>
      </c>
      <c r="K764" s="12" t="s">
        <v>2373</v>
      </c>
    </row>
    <row r="765" spans="1:11" x14ac:dyDescent="0.3">
      <c r="A765" s="14" t="s">
        <v>1696</v>
      </c>
      <c r="B765" s="15">
        <v>1975</v>
      </c>
      <c r="C765" s="15" t="s">
        <v>2364</v>
      </c>
      <c r="D765" s="15">
        <v>7</v>
      </c>
      <c r="E765" s="25">
        <v>27613</v>
      </c>
      <c r="F765" s="26">
        <f ca="1">DATEDIF(Hospitalization!$E1581,TODAY(),"Y")</f>
        <v>49</v>
      </c>
      <c r="G765" s="15">
        <v>1</v>
      </c>
      <c r="H765" s="27">
        <v>13472.19</v>
      </c>
      <c r="I765" s="15" t="s">
        <v>2356</v>
      </c>
      <c r="J765" s="15" t="s">
        <v>2355</v>
      </c>
      <c r="K765" s="15" t="s">
        <v>2362</v>
      </c>
    </row>
    <row r="766" spans="1:11" x14ac:dyDescent="0.3">
      <c r="A766" s="11" t="s">
        <v>1697</v>
      </c>
      <c r="B766" s="12">
        <v>1960</v>
      </c>
      <c r="C766" s="12" t="s">
        <v>2354</v>
      </c>
      <c r="D766" s="12">
        <v>24</v>
      </c>
      <c r="E766" s="22">
        <v>22121</v>
      </c>
      <c r="F766" s="23">
        <f ca="1">DATEDIF(Hospitalization!$E1580,TODAY(),"Y")</f>
        <v>44</v>
      </c>
      <c r="G766" s="12">
        <v>0</v>
      </c>
      <c r="H766" s="24">
        <v>13470.86</v>
      </c>
      <c r="I766" s="12" t="s">
        <v>2356</v>
      </c>
      <c r="J766" s="12" t="s">
        <v>2356</v>
      </c>
      <c r="K766" s="12" t="s">
        <v>2366</v>
      </c>
    </row>
    <row r="767" spans="1:11" x14ac:dyDescent="0.3">
      <c r="A767" s="14" t="s">
        <v>1698</v>
      </c>
      <c r="B767" s="15">
        <v>1960</v>
      </c>
      <c r="C767" s="15" t="s">
        <v>2354</v>
      </c>
      <c r="D767" s="15">
        <v>28</v>
      </c>
      <c r="E767" s="25">
        <v>22125</v>
      </c>
      <c r="F767" s="26">
        <f ca="1">DATEDIF(Hospitalization!$E1579,TODAY(),"Y")</f>
        <v>29</v>
      </c>
      <c r="G767" s="15">
        <v>0</v>
      </c>
      <c r="H767" s="27">
        <v>13470.8</v>
      </c>
      <c r="I767" s="15" t="s">
        <v>2356</v>
      </c>
      <c r="J767" s="15" t="s">
        <v>2355</v>
      </c>
      <c r="K767" s="15" t="s">
        <v>2357</v>
      </c>
    </row>
    <row r="768" spans="1:11" x14ac:dyDescent="0.3">
      <c r="A768" s="11" t="s">
        <v>1699</v>
      </c>
      <c r="B768" s="12">
        <v>1985</v>
      </c>
      <c r="C768" s="12" t="s">
        <v>2364</v>
      </c>
      <c r="D768" s="12">
        <v>19</v>
      </c>
      <c r="E768" s="22">
        <v>31278</v>
      </c>
      <c r="F768" s="23">
        <f ca="1">DATEDIF(Hospitalization!$E1578,TODAY(),"Y")</f>
        <v>43</v>
      </c>
      <c r="G768" s="12">
        <v>3</v>
      </c>
      <c r="H768" s="24">
        <v>13465.8</v>
      </c>
      <c r="I768" s="12" t="s">
        <v>2356</v>
      </c>
      <c r="J768" s="12" t="s">
        <v>2359</v>
      </c>
      <c r="K768" s="12" t="s">
        <v>2362</v>
      </c>
    </row>
    <row r="769" spans="1:11" x14ac:dyDescent="0.3">
      <c r="A769" s="14" t="s">
        <v>179</v>
      </c>
      <c r="B769" s="15">
        <v>1960</v>
      </c>
      <c r="C769" s="15" t="s">
        <v>2363</v>
      </c>
      <c r="D769" s="15">
        <v>16</v>
      </c>
      <c r="E769" s="25">
        <v>22266</v>
      </c>
      <c r="F769" s="26">
        <f ca="1">DATEDIF(Hospitalization!$E1577,TODAY(),"Y")</f>
        <v>39</v>
      </c>
      <c r="G769" s="15">
        <v>0</v>
      </c>
      <c r="H769" s="27">
        <v>13462.52</v>
      </c>
      <c r="I769" s="15" t="s">
        <v>2356</v>
      </c>
      <c r="J769" s="15" t="s">
        <v>2355</v>
      </c>
      <c r="K769" s="15" t="s">
        <v>2366</v>
      </c>
    </row>
    <row r="770" spans="1:11" x14ac:dyDescent="0.3">
      <c r="A770" s="14" t="s">
        <v>1700</v>
      </c>
      <c r="B770" s="12">
        <v>1960</v>
      </c>
      <c r="C770" s="12" t="s">
        <v>2354</v>
      </c>
      <c r="D770" s="12">
        <v>11</v>
      </c>
      <c r="E770" s="22">
        <v>22108</v>
      </c>
      <c r="F770" s="23">
        <f ca="1">DATEDIF(Hospitalization!$E1576,TODAY(),"Y")</f>
        <v>40</v>
      </c>
      <c r="G770" s="12">
        <v>0</v>
      </c>
      <c r="H770" s="24">
        <v>13457.96</v>
      </c>
      <c r="I770" s="12" t="s">
        <v>2356</v>
      </c>
      <c r="J770" s="12" t="s">
        <v>2359</v>
      </c>
      <c r="K770" s="12" t="s">
        <v>2357</v>
      </c>
    </row>
    <row r="771" spans="1:11" x14ac:dyDescent="0.3">
      <c r="A771" s="11" t="s">
        <v>1701</v>
      </c>
      <c r="B771" s="15">
        <v>1960</v>
      </c>
      <c r="C771" s="15" t="s">
        <v>2364</v>
      </c>
      <c r="D771" s="15">
        <v>13</v>
      </c>
      <c r="E771" s="25">
        <v>22141</v>
      </c>
      <c r="F771" s="26">
        <f ca="1">DATEDIF(Hospitalization!$E1575,TODAY(),"Y")</f>
        <v>56</v>
      </c>
      <c r="G771" s="15">
        <v>0</v>
      </c>
      <c r="H771" s="27">
        <v>13451.12</v>
      </c>
      <c r="I771" s="15" t="s">
        <v>2356</v>
      </c>
      <c r="J771" s="15" t="s">
        <v>2359</v>
      </c>
      <c r="K771" s="15" t="s">
        <v>2366</v>
      </c>
    </row>
    <row r="772" spans="1:11" x14ac:dyDescent="0.3">
      <c r="A772" s="14" t="s">
        <v>1702</v>
      </c>
      <c r="B772" s="12">
        <v>1975</v>
      </c>
      <c r="C772" s="12" t="s">
        <v>2360</v>
      </c>
      <c r="D772" s="12">
        <v>29</v>
      </c>
      <c r="E772" s="22">
        <v>27574</v>
      </c>
      <c r="F772" s="23">
        <f ca="1">DATEDIF(Hospitalization!$E1574,TODAY(),"Y")</f>
        <v>55</v>
      </c>
      <c r="G772" s="12">
        <v>1</v>
      </c>
      <c r="H772" s="24">
        <v>13440.7</v>
      </c>
      <c r="I772" s="12" t="s">
        <v>2356</v>
      </c>
      <c r="J772" s="12" t="s">
        <v>2355</v>
      </c>
      <c r="K772" s="12" t="s">
        <v>2362</v>
      </c>
    </row>
    <row r="773" spans="1:11" x14ac:dyDescent="0.3">
      <c r="A773" s="11" t="s">
        <v>1703</v>
      </c>
      <c r="B773" s="15">
        <v>1966</v>
      </c>
      <c r="C773" s="15" t="s">
        <v>2358</v>
      </c>
      <c r="D773" s="15">
        <v>14</v>
      </c>
      <c r="E773" s="25">
        <v>24425</v>
      </c>
      <c r="F773" s="26">
        <f ca="1">DATEDIF(Hospitalization!$E1573,TODAY(),"Y")</f>
        <v>39</v>
      </c>
      <c r="G773" s="15">
        <v>3</v>
      </c>
      <c r="H773" s="27">
        <v>13430.27</v>
      </c>
      <c r="I773" s="15" t="s">
        <v>2356</v>
      </c>
      <c r="J773" s="15" t="s">
        <v>2356</v>
      </c>
      <c r="K773" s="15" t="s">
        <v>2372</v>
      </c>
    </row>
    <row r="774" spans="1:11" x14ac:dyDescent="0.3">
      <c r="A774" s="14" t="s">
        <v>1704</v>
      </c>
      <c r="B774" s="12">
        <v>1961</v>
      </c>
      <c r="C774" s="12" t="s">
        <v>2358</v>
      </c>
      <c r="D774" s="12">
        <v>3</v>
      </c>
      <c r="E774" s="22">
        <v>22588</v>
      </c>
      <c r="F774" s="23">
        <f ca="1">DATEDIF(Hospitalization!$E1572,TODAY(),"Y")</f>
        <v>49</v>
      </c>
      <c r="G774" s="12">
        <v>0</v>
      </c>
      <c r="H774" s="24">
        <v>13429.04</v>
      </c>
      <c r="I774" s="12" t="s">
        <v>2356</v>
      </c>
      <c r="J774" s="12" t="s">
        <v>2356</v>
      </c>
      <c r="K774" s="12" t="s">
        <v>2362</v>
      </c>
    </row>
    <row r="775" spans="1:11" x14ac:dyDescent="0.3">
      <c r="A775" s="11" t="s">
        <v>1705</v>
      </c>
      <c r="B775" s="15">
        <v>1994</v>
      </c>
      <c r="C775" s="15" t="s">
        <v>2360</v>
      </c>
      <c r="D775" s="15">
        <v>17</v>
      </c>
      <c r="E775" s="25">
        <v>34502</v>
      </c>
      <c r="F775" s="26">
        <f ca="1">DATEDIF(Hospitalization!$E1571,TODAY(),"Y")</f>
        <v>51</v>
      </c>
      <c r="G775" s="15">
        <v>0</v>
      </c>
      <c r="H775" s="27">
        <v>13417.05</v>
      </c>
      <c r="I775" s="15" t="s">
        <v>2356</v>
      </c>
      <c r="J775" s="15" t="s">
        <v>2356</v>
      </c>
      <c r="K775" s="15" t="s">
        <v>2362</v>
      </c>
    </row>
    <row r="776" spans="1:11" x14ac:dyDescent="0.3">
      <c r="A776" s="14" t="s">
        <v>1706</v>
      </c>
      <c r="B776" s="12">
        <v>1961</v>
      </c>
      <c r="C776" s="12" t="s">
        <v>2354</v>
      </c>
      <c r="D776" s="12">
        <v>22</v>
      </c>
      <c r="E776" s="22">
        <v>22484</v>
      </c>
      <c r="F776" s="23">
        <f ca="1">DATEDIF(Hospitalization!$E1570,TODAY(),"Y")</f>
        <v>41</v>
      </c>
      <c r="G776" s="12">
        <v>0</v>
      </c>
      <c r="H776" s="24">
        <v>13415.04</v>
      </c>
      <c r="I776" s="12" t="s">
        <v>2356</v>
      </c>
      <c r="J776" s="12" t="s">
        <v>2355</v>
      </c>
      <c r="K776" s="12" t="s">
        <v>2362</v>
      </c>
    </row>
    <row r="777" spans="1:11" x14ac:dyDescent="0.3">
      <c r="A777" s="11" t="s">
        <v>1707</v>
      </c>
      <c r="B777" s="15">
        <v>1992</v>
      </c>
      <c r="C777" s="15" t="s">
        <v>2363</v>
      </c>
      <c r="D777" s="15">
        <v>19</v>
      </c>
      <c r="E777" s="25">
        <v>33957</v>
      </c>
      <c r="F777" s="26">
        <f ca="1">DATEDIF(Hospitalization!$E1569,TODAY(),"Y")</f>
        <v>42</v>
      </c>
      <c r="G777" s="15">
        <v>0</v>
      </c>
      <c r="H777" s="27">
        <v>13412.97</v>
      </c>
      <c r="I777" s="15" t="s">
        <v>2356</v>
      </c>
      <c r="J777" s="15" t="s">
        <v>2356</v>
      </c>
      <c r="K777" s="15" t="s">
        <v>2373</v>
      </c>
    </row>
    <row r="778" spans="1:11" x14ac:dyDescent="0.3">
      <c r="A778" s="14" t="s">
        <v>1708</v>
      </c>
      <c r="B778" s="12">
        <v>1959</v>
      </c>
      <c r="C778" s="12" t="s">
        <v>2363</v>
      </c>
      <c r="D778" s="12">
        <v>20</v>
      </c>
      <c r="E778" s="22">
        <v>21904</v>
      </c>
      <c r="F778" s="23">
        <f ca="1">DATEDIF(Hospitalization!$E1568,TODAY(),"Y")</f>
        <v>41</v>
      </c>
      <c r="G778" s="12">
        <v>0</v>
      </c>
      <c r="H778" s="24">
        <v>13405.39</v>
      </c>
      <c r="I778" s="12" t="s">
        <v>2356</v>
      </c>
      <c r="J778" s="12" t="s">
        <v>2356</v>
      </c>
      <c r="K778" s="12" t="s">
        <v>2357</v>
      </c>
    </row>
    <row r="779" spans="1:11" x14ac:dyDescent="0.3">
      <c r="A779" s="11" t="s">
        <v>1709</v>
      </c>
      <c r="B779" s="15">
        <v>1959</v>
      </c>
      <c r="C779" s="15" t="s">
        <v>2358</v>
      </c>
      <c r="D779" s="15">
        <v>25</v>
      </c>
      <c r="E779" s="25">
        <v>21879</v>
      </c>
      <c r="F779" s="26">
        <f ca="1">DATEDIF(Hospitalization!$E1567,TODAY(),"Y")</f>
        <v>45</v>
      </c>
      <c r="G779" s="15">
        <v>0</v>
      </c>
      <c r="H779" s="27">
        <v>13393.76</v>
      </c>
      <c r="I779" s="15" t="s">
        <v>2356</v>
      </c>
      <c r="J779" s="15" t="s">
        <v>2359</v>
      </c>
      <c r="K779" s="15" t="s">
        <v>2366</v>
      </c>
    </row>
    <row r="780" spans="1:11" x14ac:dyDescent="0.3">
      <c r="A780" s="11" t="s">
        <v>27</v>
      </c>
      <c r="B780" s="12">
        <v>1959</v>
      </c>
      <c r="C780" s="12" t="s">
        <v>2363</v>
      </c>
      <c r="D780" s="12">
        <v>9</v>
      </c>
      <c r="E780" s="22">
        <v>21893</v>
      </c>
      <c r="F780" s="23">
        <f ca="1">DATEDIF(Hospitalization!$E1566,TODAY(),"Y")</f>
        <v>46</v>
      </c>
      <c r="G780" s="12">
        <v>0</v>
      </c>
      <c r="H780" s="24">
        <v>13390.56</v>
      </c>
      <c r="I780" s="12" t="s">
        <v>2356</v>
      </c>
      <c r="J780" s="12" t="s">
        <v>2356</v>
      </c>
      <c r="K780" s="12" t="s">
        <v>2366</v>
      </c>
    </row>
    <row r="781" spans="1:11" x14ac:dyDescent="0.3">
      <c r="A781" s="11" t="s">
        <v>180</v>
      </c>
      <c r="B781" s="15">
        <v>1984</v>
      </c>
      <c r="C781" s="15" t="s">
        <v>2360</v>
      </c>
      <c r="D781" s="15">
        <v>6</v>
      </c>
      <c r="E781" s="25">
        <v>30839</v>
      </c>
      <c r="F781" s="26">
        <f ca="1">DATEDIF(Hospitalization!$E1565,TODAY(),"Y")</f>
        <v>55</v>
      </c>
      <c r="G781" s="15">
        <v>3</v>
      </c>
      <c r="H781" s="27">
        <v>13383.67</v>
      </c>
      <c r="I781" s="15" t="s">
        <v>2356</v>
      </c>
      <c r="J781" s="15" t="s">
        <v>2355</v>
      </c>
      <c r="K781" s="15" t="s">
        <v>2373</v>
      </c>
    </row>
    <row r="782" spans="1:11" x14ac:dyDescent="0.3">
      <c r="A782" s="14" t="s">
        <v>1710</v>
      </c>
      <c r="B782" s="12">
        <v>1979</v>
      </c>
      <c r="C782" s="12" t="s">
        <v>2361</v>
      </c>
      <c r="D782" s="12">
        <v>30</v>
      </c>
      <c r="E782" s="22">
        <v>29128</v>
      </c>
      <c r="F782" s="23">
        <f ca="1">DATEDIF(Hospitalization!$E1564,TODAY(),"Y")</f>
        <v>44</v>
      </c>
      <c r="G782" s="12">
        <v>2</v>
      </c>
      <c r="H782" s="24">
        <v>13377.41</v>
      </c>
      <c r="I782" s="12" t="s">
        <v>2356</v>
      </c>
      <c r="J782" s="12" t="s">
        <v>2356</v>
      </c>
      <c r="K782" s="12" t="s">
        <v>2378</v>
      </c>
    </row>
    <row r="783" spans="1:11" x14ac:dyDescent="0.3">
      <c r="A783" s="11" t="s">
        <v>1711</v>
      </c>
      <c r="B783" s="15">
        <v>1964</v>
      </c>
      <c r="C783" s="15" t="s">
        <v>2361</v>
      </c>
      <c r="D783" s="15">
        <v>24</v>
      </c>
      <c r="E783" s="25">
        <v>23644</v>
      </c>
      <c r="F783" s="26">
        <f ca="1">DATEDIF(Hospitalization!$E1563,TODAY(),"Y")</f>
        <v>44</v>
      </c>
      <c r="G783" s="15">
        <v>0</v>
      </c>
      <c r="H783" s="27">
        <v>13375.76</v>
      </c>
      <c r="I783" s="15" t="s">
        <v>2356</v>
      </c>
      <c r="J783" s="15" t="s">
        <v>2355</v>
      </c>
      <c r="K783" s="15" t="s">
        <v>2371</v>
      </c>
    </row>
    <row r="784" spans="1:11" x14ac:dyDescent="0.3">
      <c r="A784" s="14" t="s">
        <v>1712</v>
      </c>
      <c r="B784" s="12">
        <v>1990</v>
      </c>
      <c r="C784" s="12" t="s">
        <v>2365</v>
      </c>
      <c r="D784" s="12">
        <v>2</v>
      </c>
      <c r="E784" s="22">
        <v>33148</v>
      </c>
      <c r="F784" s="23">
        <f ca="1">DATEDIF(Hospitalization!$E1562,TODAY(),"Y")</f>
        <v>32</v>
      </c>
      <c r="G784" s="12">
        <v>3</v>
      </c>
      <c r="H784" s="24">
        <v>13360.94</v>
      </c>
      <c r="I784" s="12" t="s">
        <v>2356</v>
      </c>
      <c r="J784" s="12" t="s">
        <v>2359</v>
      </c>
      <c r="K784" s="12" t="s">
        <v>2362</v>
      </c>
    </row>
    <row r="785" spans="1:11" x14ac:dyDescent="0.3">
      <c r="A785" s="11" t="s">
        <v>1713</v>
      </c>
      <c r="B785" s="15">
        <v>1960</v>
      </c>
      <c r="C785" s="15" t="s">
        <v>2358</v>
      </c>
      <c r="D785" s="15">
        <v>11</v>
      </c>
      <c r="E785" s="25">
        <v>22231</v>
      </c>
      <c r="F785" s="26">
        <f ca="1">DATEDIF(Hospitalization!$E1561,TODAY(),"Y")</f>
        <v>49</v>
      </c>
      <c r="G785" s="15">
        <v>0</v>
      </c>
      <c r="H785" s="27">
        <v>13352.1</v>
      </c>
      <c r="I785" s="15" t="s">
        <v>2356</v>
      </c>
      <c r="J785" s="15" t="s">
        <v>2359</v>
      </c>
      <c r="K785" s="15" t="s">
        <v>2362</v>
      </c>
    </row>
    <row r="786" spans="1:11" x14ac:dyDescent="0.3">
      <c r="A786" s="14" t="s">
        <v>1714</v>
      </c>
      <c r="B786" s="12">
        <v>1976</v>
      </c>
      <c r="C786" s="12" t="s">
        <v>2364</v>
      </c>
      <c r="D786" s="12">
        <v>23</v>
      </c>
      <c r="E786" s="22">
        <v>27995</v>
      </c>
      <c r="F786" s="23">
        <f ca="1">DATEDIF(Hospitalization!$E1560,TODAY(),"Y")</f>
        <v>44</v>
      </c>
      <c r="G786" s="12">
        <v>2</v>
      </c>
      <c r="H786" s="24">
        <v>13333.71</v>
      </c>
      <c r="I786" s="12" t="s">
        <v>2356</v>
      </c>
      <c r="J786" s="12" t="s">
        <v>2355</v>
      </c>
      <c r="K786" s="12" t="s">
        <v>2362</v>
      </c>
    </row>
    <row r="787" spans="1:11" x14ac:dyDescent="0.3">
      <c r="A787" s="11" t="s">
        <v>1715</v>
      </c>
      <c r="B787" s="15">
        <v>1994</v>
      </c>
      <c r="C787" s="15" t="s">
        <v>2354</v>
      </c>
      <c r="D787" s="15">
        <v>1</v>
      </c>
      <c r="E787" s="25">
        <v>34516</v>
      </c>
      <c r="F787" s="26">
        <f ca="1">DATEDIF(Hospitalization!$E1559,TODAY(),"Y")</f>
        <v>44</v>
      </c>
      <c r="G787" s="15">
        <v>0</v>
      </c>
      <c r="H787" s="27">
        <v>13292.52</v>
      </c>
      <c r="I787" s="15" t="s">
        <v>2356</v>
      </c>
      <c r="J787" s="15" t="s">
        <v>2356</v>
      </c>
      <c r="K787" s="15" t="s">
        <v>2362</v>
      </c>
    </row>
    <row r="788" spans="1:11" x14ac:dyDescent="0.3">
      <c r="A788" s="14" t="s">
        <v>1716</v>
      </c>
      <c r="B788" s="12">
        <v>1962</v>
      </c>
      <c r="C788" s="12" t="s">
        <v>2365</v>
      </c>
      <c r="D788" s="12">
        <v>11</v>
      </c>
      <c r="E788" s="22">
        <v>22930</v>
      </c>
      <c r="F788" s="23">
        <f ca="1">DATEDIF(Hospitalization!$E1558,TODAY(),"Y")</f>
        <v>56</v>
      </c>
      <c r="G788" s="12">
        <v>0</v>
      </c>
      <c r="H788" s="24">
        <v>13228.85</v>
      </c>
      <c r="I788" s="12" t="s">
        <v>2356</v>
      </c>
      <c r="J788" s="12" t="s">
        <v>2356</v>
      </c>
      <c r="K788" s="12" t="s">
        <v>2373</v>
      </c>
    </row>
    <row r="789" spans="1:11" x14ac:dyDescent="0.3">
      <c r="A789" s="11" t="s">
        <v>1717</v>
      </c>
      <c r="B789" s="15">
        <v>1962</v>
      </c>
      <c r="C789" s="15" t="s">
        <v>2358</v>
      </c>
      <c r="D789" s="15">
        <v>24</v>
      </c>
      <c r="E789" s="25">
        <v>22974</v>
      </c>
      <c r="F789" s="26">
        <f ca="1">DATEDIF(Hospitalization!$E1557,TODAY(),"Y")</f>
        <v>39</v>
      </c>
      <c r="G789" s="15">
        <v>1</v>
      </c>
      <c r="H789" s="27">
        <v>13224.69</v>
      </c>
      <c r="I789" s="15" t="s">
        <v>2356</v>
      </c>
      <c r="J789" s="15" t="s">
        <v>2355</v>
      </c>
      <c r="K789" s="15" t="s">
        <v>2366</v>
      </c>
    </row>
    <row r="790" spans="1:11" x14ac:dyDescent="0.3">
      <c r="A790" s="14" t="s">
        <v>1718</v>
      </c>
      <c r="B790" s="12">
        <v>1965</v>
      </c>
      <c r="C790" s="12" t="s">
        <v>2358</v>
      </c>
      <c r="D790" s="12">
        <v>13</v>
      </c>
      <c r="E790" s="22">
        <v>24059</v>
      </c>
      <c r="F790" s="23">
        <f ca="1">DATEDIF(Hospitalization!$E1556,TODAY(),"Y")</f>
        <v>37</v>
      </c>
      <c r="G790" s="12">
        <v>2</v>
      </c>
      <c r="H790" s="24">
        <v>13224.06</v>
      </c>
      <c r="I790" s="12" t="s">
        <v>2356</v>
      </c>
      <c r="J790" s="12" t="s">
        <v>2356</v>
      </c>
      <c r="K790" s="12" t="s">
        <v>2372</v>
      </c>
    </row>
    <row r="791" spans="1:11" x14ac:dyDescent="0.3">
      <c r="A791" s="11" t="s">
        <v>1719</v>
      </c>
      <c r="B791" s="15">
        <v>1962</v>
      </c>
      <c r="C791" s="15" t="s">
        <v>2363</v>
      </c>
      <c r="D791" s="15">
        <v>7</v>
      </c>
      <c r="E791" s="25">
        <v>22987</v>
      </c>
      <c r="F791" s="26">
        <f ca="1">DATEDIF(Hospitalization!$E1555,TODAY(),"Y")</f>
        <v>57</v>
      </c>
      <c r="G791" s="15">
        <v>0</v>
      </c>
      <c r="H791" s="27">
        <v>13217.09</v>
      </c>
      <c r="I791" s="15" t="s">
        <v>2356</v>
      </c>
      <c r="J791" s="15" t="s">
        <v>2359</v>
      </c>
      <c r="K791" s="15" t="s">
        <v>2372</v>
      </c>
    </row>
    <row r="792" spans="1:11" x14ac:dyDescent="0.3">
      <c r="A792" s="14" t="s">
        <v>181</v>
      </c>
      <c r="B792" s="12">
        <v>1982</v>
      </c>
      <c r="C792" s="12" t="s">
        <v>2365</v>
      </c>
      <c r="D792" s="12">
        <v>15</v>
      </c>
      <c r="E792" s="22">
        <v>30239</v>
      </c>
      <c r="F792" s="23">
        <f ca="1">DATEDIF(Hospitalization!$E1554,TODAY(),"Y")</f>
        <v>42</v>
      </c>
      <c r="G792" s="12">
        <v>3</v>
      </c>
      <c r="H792" s="24">
        <v>13214.43</v>
      </c>
      <c r="I792" s="12" t="s">
        <v>2356</v>
      </c>
      <c r="J792" s="12" t="s">
        <v>2355</v>
      </c>
      <c r="K792" s="12" t="s">
        <v>2362</v>
      </c>
    </row>
    <row r="793" spans="1:11" x14ac:dyDescent="0.3">
      <c r="A793" s="14" t="s">
        <v>1720</v>
      </c>
      <c r="B793" s="15">
        <v>1962</v>
      </c>
      <c r="C793" s="15" t="s">
        <v>2364</v>
      </c>
      <c r="D793" s="15">
        <v>5</v>
      </c>
      <c r="E793" s="25">
        <v>22863</v>
      </c>
      <c r="F793" s="26">
        <f ca="1">DATEDIF(Hospitalization!$E1553,TODAY(),"Y")</f>
        <v>45</v>
      </c>
      <c r="G793" s="15">
        <v>0</v>
      </c>
      <c r="H793" s="27">
        <v>13204.29</v>
      </c>
      <c r="I793" s="15" t="s">
        <v>2356</v>
      </c>
      <c r="J793" s="15" t="s">
        <v>2359</v>
      </c>
      <c r="K793" s="15" t="s">
        <v>2372</v>
      </c>
    </row>
    <row r="794" spans="1:11" x14ac:dyDescent="0.3">
      <c r="A794" s="11" t="s">
        <v>1721</v>
      </c>
      <c r="B794" s="12">
        <v>1961</v>
      </c>
      <c r="C794" s="12" t="s">
        <v>2363</v>
      </c>
      <c r="D794" s="12">
        <v>6</v>
      </c>
      <c r="E794" s="22">
        <v>22621</v>
      </c>
      <c r="F794" s="23">
        <f ca="1">DATEDIF(Hospitalization!$E1552,TODAY(),"Y")</f>
        <v>42</v>
      </c>
      <c r="G794" s="12">
        <v>0</v>
      </c>
      <c r="H794" s="24">
        <v>13143.86</v>
      </c>
      <c r="I794" s="12" t="s">
        <v>2356</v>
      </c>
      <c r="J794" s="12" t="s">
        <v>2355</v>
      </c>
      <c r="K794" s="12" t="s">
        <v>2369</v>
      </c>
    </row>
    <row r="795" spans="1:11" x14ac:dyDescent="0.3">
      <c r="A795" s="14" t="s">
        <v>1722</v>
      </c>
      <c r="B795" s="15">
        <v>1961</v>
      </c>
      <c r="C795" s="15" t="s">
        <v>2363</v>
      </c>
      <c r="D795" s="15">
        <v>6</v>
      </c>
      <c r="E795" s="25">
        <v>22621</v>
      </c>
      <c r="F795" s="26">
        <f ca="1">DATEDIF(Hospitalization!$E1551,TODAY(),"Y")</f>
        <v>43</v>
      </c>
      <c r="G795" s="15">
        <v>0</v>
      </c>
      <c r="H795" s="27">
        <v>13143.34</v>
      </c>
      <c r="I795" s="15" t="s">
        <v>2356</v>
      </c>
      <c r="J795" s="15" t="s">
        <v>2355</v>
      </c>
      <c r="K795" s="15" t="s">
        <v>2377</v>
      </c>
    </row>
    <row r="796" spans="1:11" x14ac:dyDescent="0.3">
      <c r="A796" s="11" t="s">
        <v>1723</v>
      </c>
      <c r="B796" s="12">
        <v>1961</v>
      </c>
      <c r="C796" s="12" t="s">
        <v>2361</v>
      </c>
      <c r="D796" s="12">
        <v>7</v>
      </c>
      <c r="E796" s="22">
        <v>22531</v>
      </c>
      <c r="F796" s="23">
        <f ca="1">DATEDIF(Hospitalization!$E1550,TODAY(),"Y")</f>
        <v>43</v>
      </c>
      <c r="G796" s="12">
        <v>0</v>
      </c>
      <c r="H796" s="24">
        <v>13129.6</v>
      </c>
      <c r="I796" s="12" t="s">
        <v>2356</v>
      </c>
      <c r="J796" s="12" t="s">
        <v>2355</v>
      </c>
      <c r="K796" s="12" t="s">
        <v>2376</v>
      </c>
    </row>
    <row r="797" spans="1:11" x14ac:dyDescent="0.3">
      <c r="A797" s="14" t="s">
        <v>1724</v>
      </c>
      <c r="B797" s="15">
        <v>1999</v>
      </c>
      <c r="C797" s="15" t="s">
        <v>2364</v>
      </c>
      <c r="D797" s="15">
        <v>16</v>
      </c>
      <c r="E797" s="25">
        <v>36388</v>
      </c>
      <c r="F797" s="26">
        <f ca="1">DATEDIF(Hospitalization!$E1549,TODAY(),"Y")</f>
        <v>43</v>
      </c>
      <c r="G797" s="15">
        <v>0</v>
      </c>
      <c r="H797" s="27">
        <v>13126.68</v>
      </c>
      <c r="I797" s="15" t="s">
        <v>2356</v>
      </c>
      <c r="J797" s="15" t="s">
        <v>2356</v>
      </c>
      <c r="K797" s="15" t="s">
        <v>2366</v>
      </c>
    </row>
    <row r="798" spans="1:11" x14ac:dyDescent="0.3">
      <c r="A798" s="11" t="s">
        <v>1725</v>
      </c>
      <c r="B798" s="12">
        <v>1963</v>
      </c>
      <c r="C798" s="12" t="s">
        <v>2361</v>
      </c>
      <c r="D798" s="12">
        <v>14</v>
      </c>
      <c r="E798" s="22">
        <v>23268</v>
      </c>
      <c r="F798" s="23">
        <f ca="1">DATEDIF(Hospitalization!$E1548,TODAY(),"Y")</f>
        <v>44</v>
      </c>
      <c r="G798" s="12">
        <v>0</v>
      </c>
      <c r="H798" s="24">
        <v>13116.84</v>
      </c>
      <c r="I798" s="12" t="s">
        <v>2356</v>
      </c>
      <c r="J798" s="12" t="s">
        <v>2359</v>
      </c>
      <c r="K798" s="12" t="s">
        <v>2362</v>
      </c>
    </row>
    <row r="799" spans="1:11" x14ac:dyDescent="0.3">
      <c r="A799" s="14" t="s">
        <v>1726</v>
      </c>
      <c r="B799" s="15">
        <v>1992</v>
      </c>
      <c r="C799" s="15" t="s">
        <v>2364</v>
      </c>
      <c r="D799" s="15">
        <v>12</v>
      </c>
      <c r="E799" s="25">
        <v>33828</v>
      </c>
      <c r="F799" s="26">
        <f ca="1">DATEDIF(Hospitalization!$E1547,TODAY(),"Y")</f>
        <v>53</v>
      </c>
      <c r="G799" s="15">
        <v>0</v>
      </c>
      <c r="H799" s="27">
        <v>13113.51</v>
      </c>
      <c r="I799" s="15" t="s">
        <v>2356</v>
      </c>
      <c r="J799" s="15" t="s">
        <v>2355</v>
      </c>
      <c r="K799" s="15" t="s">
        <v>2378</v>
      </c>
    </row>
    <row r="800" spans="1:11" x14ac:dyDescent="0.3">
      <c r="A800" s="11" t="s">
        <v>1727</v>
      </c>
      <c r="B800" s="12">
        <v>1962</v>
      </c>
      <c r="C800" s="12" t="s">
        <v>2364</v>
      </c>
      <c r="D800" s="12">
        <v>2</v>
      </c>
      <c r="E800" s="22">
        <v>22860</v>
      </c>
      <c r="F800" s="23">
        <f ca="1">DATEDIF(Hospitalization!$E1546,TODAY(),"Y")</f>
        <v>23</v>
      </c>
      <c r="G800" s="12">
        <v>1</v>
      </c>
      <c r="H800" s="24">
        <v>13112.6</v>
      </c>
      <c r="I800" s="12" t="s">
        <v>2356</v>
      </c>
      <c r="J800" s="12" t="s">
        <v>2356</v>
      </c>
      <c r="K800" s="12" t="s">
        <v>2362</v>
      </c>
    </row>
    <row r="801" spans="1:11" x14ac:dyDescent="0.3">
      <c r="A801" s="14" t="s">
        <v>1728</v>
      </c>
      <c r="B801" s="15">
        <v>1971</v>
      </c>
      <c r="C801" s="15" t="s">
        <v>2365</v>
      </c>
      <c r="D801" s="15">
        <v>30</v>
      </c>
      <c r="E801" s="25">
        <v>26236</v>
      </c>
      <c r="F801" s="26">
        <f ca="1">DATEDIF(Hospitalization!$E1545,TODAY(),"Y")</f>
        <v>36</v>
      </c>
      <c r="G801" s="15">
        <v>0</v>
      </c>
      <c r="H801" s="27">
        <v>13110.79</v>
      </c>
      <c r="I801" s="15" t="s">
        <v>2356</v>
      </c>
      <c r="J801" s="15" t="s">
        <v>2355</v>
      </c>
      <c r="K801" s="15" t="s">
        <v>2366</v>
      </c>
    </row>
    <row r="802" spans="1:11" x14ac:dyDescent="0.3">
      <c r="A802" s="11" t="s">
        <v>1729</v>
      </c>
      <c r="B802" s="12">
        <v>1978</v>
      </c>
      <c r="C802" s="12" t="s">
        <v>2354</v>
      </c>
      <c r="D802" s="12">
        <v>17</v>
      </c>
      <c r="E802" s="22">
        <v>28688</v>
      </c>
      <c r="F802" s="23">
        <f ca="1">DATEDIF(Hospitalization!$E1544,TODAY(),"Y")</f>
        <v>41</v>
      </c>
      <c r="G802" s="12">
        <v>2</v>
      </c>
      <c r="H802" s="24">
        <v>13101.74</v>
      </c>
      <c r="I802" s="12" t="s">
        <v>2356</v>
      </c>
      <c r="J802" s="12" t="s">
        <v>2355</v>
      </c>
      <c r="K802" s="12" t="s">
        <v>2378</v>
      </c>
    </row>
    <row r="803" spans="1:11" x14ac:dyDescent="0.3">
      <c r="A803" s="11" t="s">
        <v>182</v>
      </c>
      <c r="B803" s="15">
        <v>1961</v>
      </c>
      <c r="C803" s="15" t="s">
        <v>2358</v>
      </c>
      <c r="D803" s="15">
        <v>6</v>
      </c>
      <c r="E803" s="25">
        <v>22591</v>
      </c>
      <c r="F803" s="26">
        <f ca="1">DATEDIF(Hospitalization!$E1543,TODAY(),"Y")</f>
        <v>55</v>
      </c>
      <c r="G803" s="15">
        <v>0</v>
      </c>
      <c r="H803" s="27">
        <v>13063.88</v>
      </c>
      <c r="I803" s="15" t="s">
        <v>2356</v>
      </c>
      <c r="J803" s="15" t="s">
        <v>2355</v>
      </c>
      <c r="K803" s="15" t="s">
        <v>2366</v>
      </c>
    </row>
    <row r="804" spans="1:11" x14ac:dyDescent="0.3">
      <c r="A804" s="14" t="s">
        <v>1730</v>
      </c>
      <c r="B804" s="12">
        <v>1985</v>
      </c>
      <c r="C804" s="12" t="s">
        <v>2365</v>
      </c>
      <c r="D804" s="12">
        <v>26</v>
      </c>
      <c r="E804" s="22">
        <v>31346</v>
      </c>
      <c r="F804" s="23">
        <f ca="1">DATEDIF(Hospitalization!$E1542,TODAY(),"Y")</f>
        <v>42</v>
      </c>
      <c r="G804" s="12">
        <v>3</v>
      </c>
      <c r="H804" s="24">
        <v>13051.22</v>
      </c>
      <c r="I804" s="12" t="s">
        <v>2356</v>
      </c>
      <c r="J804" s="12" t="s">
        <v>2359</v>
      </c>
      <c r="K804" s="12" t="s">
        <v>2378</v>
      </c>
    </row>
    <row r="805" spans="1:11" x14ac:dyDescent="0.3">
      <c r="A805" s="11" t="s">
        <v>1731</v>
      </c>
      <c r="B805" s="15">
        <v>1967</v>
      </c>
      <c r="C805" s="15" t="s">
        <v>2364</v>
      </c>
      <c r="D805" s="15">
        <v>6</v>
      </c>
      <c r="E805" s="25">
        <v>24690</v>
      </c>
      <c r="F805" s="26">
        <f ca="1">DATEDIF(Hospitalization!$E1541,TODAY(),"Y")</f>
        <v>36</v>
      </c>
      <c r="G805" s="15">
        <v>3</v>
      </c>
      <c r="H805" s="27">
        <v>13047.33</v>
      </c>
      <c r="I805" s="15" t="s">
        <v>2356</v>
      </c>
      <c r="J805" s="15" t="s">
        <v>2356</v>
      </c>
      <c r="K805" s="15" t="s">
        <v>2372</v>
      </c>
    </row>
    <row r="806" spans="1:11" x14ac:dyDescent="0.3">
      <c r="A806" s="14" t="s">
        <v>1732</v>
      </c>
      <c r="B806" s="12">
        <v>1969</v>
      </c>
      <c r="C806" s="12" t="s">
        <v>2361</v>
      </c>
      <c r="D806" s="12">
        <v>23</v>
      </c>
      <c r="E806" s="22">
        <v>25469</v>
      </c>
      <c r="F806" s="23">
        <f ca="1">DATEDIF(Hospitalization!$E1540,TODAY(),"Y")</f>
        <v>44</v>
      </c>
      <c r="G806" s="12">
        <v>0</v>
      </c>
      <c r="H806" s="24">
        <v>13044.41</v>
      </c>
      <c r="I806" s="12" t="s">
        <v>2356</v>
      </c>
      <c r="J806" s="12" t="s">
        <v>2359</v>
      </c>
      <c r="K806" s="12" t="s">
        <v>2362</v>
      </c>
    </row>
    <row r="807" spans="1:11" x14ac:dyDescent="0.3">
      <c r="A807" s="11" t="s">
        <v>1733</v>
      </c>
      <c r="B807" s="15">
        <v>1961</v>
      </c>
      <c r="C807" s="15" t="s">
        <v>2358</v>
      </c>
      <c r="D807" s="15">
        <v>9</v>
      </c>
      <c r="E807" s="25">
        <v>22594</v>
      </c>
      <c r="F807" s="26">
        <f ca="1">DATEDIF(Hospitalization!$E1539,TODAY(),"Y")</f>
        <v>45</v>
      </c>
      <c r="G807" s="15">
        <v>0</v>
      </c>
      <c r="H807" s="27">
        <v>13041.92</v>
      </c>
      <c r="I807" s="15" t="s">
        <v>2356</v>
      </c>
      <c r="J807" s="15" t="s">
        <v>2359</v>
      </c>
      <c r="K807" s="15" t="s">
        <v>2366</v>
      </c>
    </row>
    <row r="808" spans="1:11" x14ac:dyDescent="0.3">
      <c r="A808" s="14" t="s">
        <v>1734</v>
      </c>
      <c r="B808" s="12">
        <v>1965</v>
      </c>
      <c r="C808" s="12" t="s">
        <v>2358</v>
      </c>
      <c r="D808" s="12">
        <v>4</v>
      </c>
      <c r="E808" s="22">
        <v>24050</v>
      </c>
      <c r="F808" s="23">
        <f ca="1">DATEDIF(Hospitalization!$E1538,TODAY(),"Y")</f>
        <v>36</v>
      </c>
      <c r="G808" s="12">
        <v>0</v>
      </c>
      <c r="H808" s="24">
        <v>13023.93</v>
      </c>
      <c r="I808" s="12" t="s">
        <v>2356</v>
      </c>
      <c r="J808" s="12" t="s">
        <v>2355</v>
      </c>
      <c r="K808" s="12" t="s">
        <v>2371</v>
      </c>
    </row>
    <row r="809" spans="1:11" x14ac:dyDescent="0.3">
      <c r="A809" s="11" t="s">
        <v>1735</v>
      </c>
      <c r="B809" s="15">
        <v>1964</v>
      </c>
      <c r="C809" s="15" t="s">
        <v>2361</v>
      </c>
      <c r="D809" s="15">
        <v>23</v>
      </c>
      <c r="E809" s="25">
        <v>23643</v>
      </c>
      <c r="F809" s="26">
        <f ca="1">DATEDIF(Hospitalization!$E1537,TODAY(),"Y")</f>
        <v>41</v>
      </c>
      <c r="G809" s="15">
        <v>1</v>
      </c>
      <c r="H809" s="27">
        <v>13019.16</v>
      </c>
      <c r="I809" s="15" t="s">
        <v>2356</v>
      </c>
      <c r="J809" s="15" t="s">
        <v>2359</v>
      </c>
      <c r="K809" s="15" t="s">
        <v>2372</v>
      </c>
    </row>
    <row r="810" spans="1:11" x14ac:dyDescent="0.3">
      <c r="A810" s="14" t="s">
        <v>1736</v>
      </c>
      <c r="B810" s="12">
        <v>1962</v>
      </c>
      <c r="C810" s="12" t="s">
        <v>2354</v>
      </c>
      <c r="D810" s="12">
        <v>20</v>
      </c>
      <c r="E810" s="22">
        <v>22847</v>
      </c>
      <c r="F810" s="23">
        <f ca="1">DATEDIF(Hospitalization!$E1536,TODAY(),"Y")</f>
        <v>58</v>
      </c>
      <c r="G810" s="12">
        <v>0</v>
      </c>
      <c r="H810" s="24">
        <v>13012.21</v>
      </c>
      <c r="I810" s="12" t="s">
        <v>2356</v>
      </c>
      <c r="J810" s="12" t="s">
        <v>2359</v>
      </c>
      <c r="K810" s="12" t="s">
        <v>2362</v>
      </c>
    </row>
    <row r="811" spans="1:11" x14ac:dyDescent="0.3">
      <c r="A811" s="11" t="s">
        <v>1737</v>
      </c>
      <c r="B811" s="15">
        <v>1972</v>
      </c>
      <c r="C811" s="15" t="s">
        <v>2361</v>
      </c>
      <c r="D811" s="15">
        <v>27</v>
      </c>
      <c r="E811" s="25">
        <v>26569</v>
      </c>
      <c r="F811" s="26">
        <f ca="1">DATEDIF(Hospitalization!$E1535,TODAY(),"Y")</f>
        <v>54</v>
      </c>
      <c r="G811" s="15">
        <v>0</v>
      </c>
      <c r="H811" s="27">
        <v>13010.86</v>
      </c>
      <c r="I811" s="15" t="s">
        <v>2356</v>
      </c>
      <c r="J811" s="15" t="s">
        <v>2355</v>
      </c>
      <c r="K811" s="15" t="s">
        <v>2362</v>
      </c>
    </row>
    <row r="812" spans="1:11" x14ac:dyDescent="0.3">
      <c r="A812" s="14" t="s">
        <v>1738</v>
      </c>
      <c r="B812" s="12">
        <v>1969</v>
      </c>
      <c r="C812" s="12" t="s">
        <v>2363</v>
      </c>
      <c r="D812" s="12">
        <v>13</v>
      </c>
      <c r="E812" s="22">
        <v>25550</v>
      </c>
      <c r="F812" s="23">
        <f ca="1">DATEDIF(Hospitalization!$E1534,TODAY(),"Y")</f>
        <v>43</v>
      </c>
      <c r="G812" s="12">
        <v>0</v>
      </c>
      <c r="H812" s="24">
        <v>13008.07</v>
      </c>
      <c r="I812" s="12" t="s">
        <v>2356</v>
      </c>
      <c r="J812" s="12" t="s">
        <v>2356</v>
      </c>
      <c r="K812" s="12" t="s">
        <v>2362</v>
      </c>
    </row>
    <row r="813" spans="1:11" x14ac:dyDescent="0.3">
      <c r="A813" s="11" t="s">
        <v>1739</v>
      </c>
      <c r="B813" s="15">
        <v>1962</v>
      </c>
      <c r="C813" s="15" t="s">
        <v>2360</v>
      </c>
      <c r="D813" s="15">
        <v>24</v>
      </c>
      <c r="E813" s="25">
        <v>22821</v>
      </c>
      <c r="F813" s="26">
        <f ca="1">DATEDIF(Hospitalization!$E1533,TODAY(),"Y")</f>
        <v>32</v>
      </c>
      <c r="G813" s="15">
        <v>0</v>
      </c>
      <c r="H813" s="27">
        <v>13004.95</v>
      </c>
      <c r="I813" s="15" t="s">
        <v>2356</v>
      </c>
      <c r="J813" s="15" t="s">
        <v>2359</v>
      </c>
      <c r="K813" s="15" t="s">
        <v>2362</v>
      </c>
    </row>
    <row r="814" spans="1:11" x14ac:dyDescent="0.3">
      <c r="A814" s="14" t="s">
        <v>183</v>
      </c>
      <c r="B814" s="12">
        <v>1981</v>
      </c>
      <c r="C814" s="12" t="s">
        <v>2365</v>
      </c>
      <c r="D814" s="12">
        <v>30</v>
      </c>
      <c r="E814" s="22">
        <v>29889</v>
      </c>
      <c r="F814" s="23">
        <f ca="1">DATEDIF(Hospitalization!$E1532,TODAY(),"Y")</f>
        <v>47</v>
      </c>
      <c r="G814" s="12">
        <v>1</v>
      </c>
      <c r="H814" s="24">
        <v>13002.91</v>
      </c>
      <c r="I814" s="12" t="s">
        <v>2356</v>
      </c>
      <c r="J814" s="12" t="s">
        <v>2359</v>
      </c>
      <c r="K814" s="12" t="s">
        <v>2362</v>
      </c>
    </row>
    <row r="815" spans="1:11" x14ac:dyDescent="0.3">
      <c r="A815" s="14" t="s">
        <v>1740</v>
      </c>
      <c r="B815" s="15">
        <v>1979</v>
      </c>
      <c r="C815" s="15" t="s">
        <v>2358</v>
      </c>
      <c r="D815" s="15">
        <v>27</v>
      </c>
      <c r="E815" s="25">
        <v>29186</v>
      </c>
      <c r="F815" s="26">
        <f ca="1">DATEDIF(Hospitalization!$E1531,TODAY(),"Y")</f>
        <v>58</v>
      </c>
      <c r="G815" s="15">
        <v>2</v>
      </c>
      <c r="H815" s="27">
        <v>12994.12</v>
      </c>
      <c r="I815" s="15" t="s">
        <v>2356</v>
      </c>
      <c r="J815" s="15" t="s">
        <v>2355</v>
      </c>
      <c r="K815" s="15" t="s">
        <v>2378</v>
      </c>
    </row>
    <row r="816" spans="1:11" x14ac:dyDescent="0.3">
      <c r="A816" s="11" t="s">
        <v>1741</v>
      </c>
      <c r="B816" s="12">
        <v>1960</v>
      </c>
      <c r="C816" s="12" t="s">
        <v>2358</v>
      </c>
      <c r="D816" s="12">
        <v>28</v>
      </c>
      <c r="E816" s="22">
        <v>22248</v>
      </c>
      <c r="F816" s="23">
        <f ca="1">DATEDIF(Hospitalization!$E1530,TODAY(),"Y")</f>
        <v>40</v>
      </c>
      <c r="G816" s="12">
        <v>0</v>
      </c>
      <c r="H816" s="24">
        <v>12982.87</v>
      </c>
      <c r="I816" s="12" t="s">
        <v>2356</v>
      </c>
      <c r="J816" s="12" t="s">
        <v>2359</v>
      </c>
      <c r="K816" s="12" t="s">
        <v>2357</v>
      </c>
    </row>
    <row r="817" spans="1:11" x14ac:dyDescent="0.3">
      <c r="A817" s="14" t="s">
        <v>1742</v>
      </c>
      <c r="B817" s="15">
        <v>1960</v>
      </c>
      <c r="C817" s="15" t="s">
        <v>2361</v>
      </c>
      <c r="D817" s="15">
        <v>23</v>
      </c>
      <c r="E817" s="25">
        <v>22182</v>
      </c>
      <c r="F817" s="26">
        <f ca="1">DATEDIF(Hospitalization!$E1529,TODAY(),"Y")</f>
        <v>40</v>
      </c>
      <c r="G817" s="15">
        <v>0</v>
      </c>
      <c r="H817" s="27">
        <v>12981.35</v>
      </c>
      <c r="I817" s="15" t="s">
        <v>2356</v>
      </c>
      <c r="J817" s="15" t="s">
        <v>2356</v>
      </c>
      <c r="K817" s="15" t="s">
        <v>2357</v>
      </c>
    </row>
    <row r="818" spans="1:11" x14ac:dyDescent="0.3">
      <c r="A818" s="11" t="s">
        <v>1743</v>
      </c>
      <c r="B818" s="12">
        <v>1960</v>
      </c>
      <c r="C818" s="12" t="s">
        <v>2360</v>
      </c>
      <c r="D818" s="12">
        <v>22</v>
      </c>
      <c r="E818" s="22">
        <v>22089</v>
      </c>
      <c r="F818" s="23">
        <f ca="1">DATEDIF(Hospitalization!$E1528,TODAY(),"Y")</f>
        <v>56</v>
      </c>
      <c r="G818" s="12">
        <v>0</v>
      </c>
      <c r="H818" s="24">
        <v>12979.36</v>
      </c>
      <c r="I818" s="12" t="s">
        <v>2356</v>
      </c>
      <c r="J818" s="12" t="s">
        <v>2359</v>
      </c>
      <c r="K818" s="12" t="s">
        <v>2366</v>
      </c>
    </row>
    <row r="819" spans="1:11" x14ac:dyDescent="0.3">
      <c r="A819" s="14" t="s">
        <v>1744</v>
      </c>
      <c r="B819" s="15">
        <v>1960</v>
      </c>
      <c r="C819" s="15" t="s">
        <v>2358</v>
      </c>
      <c r="D819" s="15">
        <v>4</v>
      </c>
      <c r="E819" s="25">
        <v>22224</v>
      </c>
      <c r="F819" s="26">
        <f ca="1">DATEDIF(Hospitalization!$E1527,TODAY(),"Y")</f>
        <v>59</v>
      </c>
      <c r="G819" s="15">
        <v>0</v>
      </c>
      <c r="H819" s="27">
        <v>12957.12</v>
      </c>
      <c r="I819" s="15" t="s">
        <v>2356</v>
      </c>
      <c r="J819" s="15" t="s">
        <v>2359</v>
      </c>
      <c r="K819" s="15" t="s">
        <v>2366</v>
      </c>
    </row>
    <row r="820" spans="1:11" x14ac:dyDescent="0.3">
      <c r="A820" s="11" t="s">
        <v>1745</v>
      </c>
      <c r="B820" s="12">
        <v>1961</v>
      </c>
      <c r="C820" s="12" t="s">
        <v>2364</v>
      </c>
      <c r="D820" s="12">
        <v>20</v>
      </c>
      <c r="E820" s="22">
        <v>22513</v>
      </c>
      <c r="F820" s="23">
        <f ca="1">DATEDIF(Hospitalization!$E1526,TODAY(),"Y")</f>
        <v>38</v>
      </c>
      <c r="G820" s="12">
        <v>0</v>
      </c>
      <c r="H820" s="24">
        <v>12950.07</v>
      </c>
      <c r="I820" s="12" t="s">
        <v>2356</v>
      </c>
      <c r="J820" s="12" t="s">
        <v>2359</v>
      </c>
      <c r="K820" s="12" t="s">
        <v>2362</v>
      </c>
    </row>
    <row r="821" spans="1:11" x14ac:dyDescent="0.3">
      <c r="A821" s="14" t="s">
        <v>1746</v>
      </c>
      <c r="B821" s="15">
        <v>1966</v>
      </c>
      <c r="C821" s="15" t="s">
        <v>2363</v>
      </c>
      <c r="D821" s="15">
        <v>22</v>
      </c>
      <c r="E821" s="25">
        <v>24463</v>
      </c>
      <c r="F821" s="26">
        <f ca="1">DATEDIF(Hospitalization!$E1525,TODAY(),"Y")</f>
        <v>45</v>
      </c>
      <c r="G821" s="15">
        <v>4</v>
      </c>
      <c r="H821" s="27">
        <v>12949.16</v>
      </c>
      <c r="I821" s="15" t="s">
        <v>2356</v>
      </c>
      <c r="J821" s="15" t="s">
        <v>2356</v>
      </c>
      <c r="K821" s="15" t="s">
        <v>2357</v>
      </c>
    </row>
    <row r="822" spans="1:11" x14ac:dyDescent="0.3">
      <c r="A822" s="11" t="s">
        <v>1747</v>
      </c>
      <c r="B822" s="12">
        <v>1963</v>
      </c>
      <c r="C822" s="12" t="s">
        <v>2364</v>
      </c>
      <c r="D822" s="12">
        <v>14</v>
      </c>
      <c r="E822" s="22">
        <v>23237</v>
      </c>
      <c r="F822" s="23">
        <f ca="1">DATEDIF(Hospitalization!$E1524,TODAY(),"Y")</f>
        <v>45</v>
      </c>
      <c r="G822" s="12">
        <v>2</v>
      </c>
      <c r="H822" s="24">
        <v>12928.79</v>
      </c>
      <c r="I822" s="12" t="s">
        <v>2356</v>
      </c>
      <c r="J822" s="12" t="s">
        <v>2355</v>
      </c>
      <c r="K822" s="12" t="s">
        <v>2357</v>
      </c>
    </row>
    <row r="823" spans="1:11" x14ac:dyDescent="0.3">
      <c r="A823" s="14" t="s">
        <v>1748</v>
      </c>
      <c r="B823" s="15">
        <v>1963</v>
      </c>
      <c r="C823" s="15" t="s">
        <v>2361</v>
      </c>
      <c r="D823" s="15">
        <v>1</v>
      </c>
      <c r="E823" s="25">
        <v>23255</v>
      </c>
      <c r="F823" s="26">
        <f ca="1">DATEDIF(Hospitalization!$E1523,TODAY(),"Y")</f>
        <v>45</v>
      </c>
      <c r="G823" s="15">
        <v>2</v>
      </c>
      <c r="H823" s="27">
        <v>12925.89</v>
      </c>
      <c r="I823" s="15" t="s">
        <v>2356</v>
      </c>
      <c r="J823" s="15" t="s">
        <v>2355</v>
      </c>
      <c r="K823" s="15" t="s">
        <v>2357</v>
      </c>
    </row>
    <row r="824" spans="1:11" x14ac:dyDescent="0.3">
      <c r="A824" s="11" t="s">
        <v>1749</v>
      </c>
      <c r="B824" s="12">
        <v>1963</v>
      </c>
      <c r="C824" s="12" t="s">
        <v>2364</v>
      </c>
      <c r="D824" s="12">
        <v>16</v>
      </c>
      <c r="E824" s="22">
        <v>23239</v>
      </c>
      <c r="F824" s="23">
        <f ca="1">DATEDIF(Hospitalization!$E1522,TODAY(),"Y")</f>
        <v>45</v>
      </c>
      <c r="G824" s="12">
        <v>1</v>
      </c>
      <c r="H824" s="24">
        <v>12913.99</v>
      </c>
      <c r="I824" s="12" t="s">
        <v>2356</v>
      </c>
      <c r="J824" s="12" t="s">
        <v>2355</v>
      </c>
      <c r="K824" s="12" t="s">
        <v>2369</v>
      </c>
    </row>
    <row r="825" spans="1:11" x14ac:dyDescent="0.3">
      <c r="A825" s="11" t="s">
        <v>184</v>
      </c>
      <c r="B825" s="15">
        <v>2004</v>
      </c>
      <c r="C825" s="15" t="s">
        <v>2354</v>
      </c>
      <c r="D825" s="15">
        <v>9</v>
      </c>
      <c r="E825" s="25">
        <v>38177</v>
      </c>
      <c r="F825" s="26">
        <f ca="1">DATEDIF(Hospitalization!$E1521,TODAY(),"Y")</f>
        <v>40</v>
      </c>
      <c r="G825" s="15">
        <v>0</v>
      </c>
      <c r="H825" s="27">
        <v>12890.06</v>
      </c>
      <c r="I825" s="15" t="s">
        <v>2356</v>
      </c>
      <c r="J825" s="15" t="s">
        <v>2359</v>
      </c>
      <c r="K825" s="15" t="s">
        <v>2368</v>
      </c>
    </row>
    <row r="826" spans="1:11" x14ac:dyDescent="0.3">
      <c r="A826" s="14" t="s">
        <v>1750</v>
      </c>
      <c r="B826" s="12">
        <v>1984</v>
      </c>
      <c r="C826" s="12" t="s">
        <v>2364</v>
      </c>
      <c r="D826" s="12">
        <v>6</v>
      </c>
      <c r="E826" s="22">
        <v>30900</v>
      </c>
      <c r="F826" s="23">
        <f ca="1">DATEDIF(Hospitalization!$E1520,TODAY(),"Y")</f>
        <v>35</v>
      </c>
      <c r="G826" s="12">
        <v>3</v>
      </c>
      <c r="H826" s="24">
        <v>12870.31</v>
      </c>
      <c r="I826" s="12" t="s">
        <v>2356</v>
      </c>
      <c r="J826" s="12" t="s">
        <v>2356</v>
      </c>
      <c r="K826" s="12" t="s">
        <v>2362</v>
      </c>
    </row>
    <row r="827" spans="1:11" x14ac:dyDescent="0.3">
      <c r="A827" s="11" t="s">
        <v>1751</v>
      </c>
      <c r="B827" s="15">
        <v>1963</v>
      </c>
      <c r="C827" s="15" t="s">
        <v>2361</v>
      </c>
      <c r="D827" s="15">
        <v>27</v>
      </c>
      <c r="E827" s="25">
        <v>23281</v>
      </c>
      <c r="F827" s="26">
        <f ca="1">DATEDIF(Hospitalization!$E1519,TODAY(),"Y")</f>
        <v>51</v>
      </c>
      <c r="G827" s="15">
        <v>0</v>
      </c>
      <c r="H827" s="27">
        <v>12856.84</v>
      </c>
      <c r="I827" s="15" t="s">
        <v>2356</v>
      </c>
      <c r="J827" s="15" t="s">
        <v>2356</v>
      </c>
      <c r="K827" s="15" t="s">
        <v>2375</v>
      </c>
    </row>
    <row r="828" spans="1:11" x14ac:dyDescent="0.3">
      <c r="A828" s="14" t="s">
        <v>1752</v>
      </c>
      <c r="B828" s="12">
        <v>1973</v>
      </c>
      <c r="C828" s="12" t="s">
        <v>2361</v>
      </c>
      <c r="D828" s="12">
        <v>22</v>
      </c>
      <c r="E828" s="22">
        <v>26929</v>
      </c>
      <c r="F828" s="23">
        <f ca="1">DATEDIF(Hospitalization!$E1518,TODAY(),"Y")</f>
        <v>32</v>
      </c>
      <c r="G828" s="12">
        <v>0</v>
      </c>
      <c r="H828" s="24">
        <v>12852.37</v>
      </c>
      <c r="I828" s="12" t="s">
        <v>2356</v>
      </c>
      <c r="J828" s="12" t="s">
        <v>2359</v>
      </c>
      <c r="K828" s="12" t="s">
        <v>2362</v>
      </c>
    </row>
    <row r="829" spans="1:11" x14ac:dyDescent="0.3">
      <c r="A829" s="11" t="s">
        <v>1753</v>
      </c>
      <c r="B829" s="15">
        <v>1993</v>
      </c>
      <c r="C829" s="15" t="s">
        <v>2361</v>
      </c>
      <c r="D829" s="15">
        <v>27</v>
      </c>
      <c r="E829" s="25">
        <v>34239</v>
      </c>
      <c r="F829" s="26">
        <f ca="1">DATEDIF(Hospitalization!$E1517,TODAY(),"Y")</f>
        <v>47</v>
      </c>
      <c r="G829" s="15">
        <v>0</v>
      </c>
      <c r="H829" s="27">
        <v>12847.24</v>
      </c>
      <c r="I829" s="15" t="s">
        <v>2356</v>
      </c>
      <c r="J829" s="15" t="s">
        <v>2355</v>
      </c>
      <c r="K829" s="15" t="s">
        <v>2362</v>
      </c>
    </row>
    <row r="830" spans="1:11" x14ac:dyDescent="0.3">
      <c r="A830" s="14" t="s">
        <v>1754</v>
      </c>
      <c r="B830" s="12">
        <v>2004</v>
      </c>
      <c r="C830" s="12" t="s">
        <v>2358</v>
      </c>
      <c r="D830" s="12">
        <v>9</v>
      </c>
      <c r="E830" s="22">
        <v>38300</v>
      </c>
      <c r="F830" s="23">
        <f ca="1">DATEDIF(Hospitalization!$E1516,TODAY(),"Y")</f>
        <v>25</v>
      </c>
      <c r="G830" s="12">
        <v>2</v>
      </c>
      <c r="H830" s="24">
        <v>12829.46</v>
      </c>
      <c r="I830" s="12" t="s">
        <v>2356</v>
      </c>
      <c r="J830" s="12" t="s">
        <v>2356</v>
      </c>
      <c r="K830" s="12" t="s">
        <v>2369</v>
      </c>
    </row>
    <row r="831" spans="1:11" x14ac:dyDescent="0.3">
      <c r="A831" s="11" t="s">
        <v>1755</v>
      </c>
      <c r="B831" s="15">
        <v>1967</v>
      </c>
      <c r="C831" s="15" t="s">
        <v>2361</v>
      </c>
      <c r="D831" s="15">
        <v>25</v>
      </c>
      <c r="E831" s="25">
        <v>24740</v>
      </c>
      <c r="F831" s="26">
        <f ca="1">DATEDIF(Hospitalization!$E1515,TODAY(),"Y")</f>
        <v>49</v>
      </c>
      <c r="G831" s="15">
        <v>0</v>
      </c>
      <c r="H831" s="27">
        <v>12823.25</v>
      </c>
      <c r="I831" s="15" t="s">
        <v>2356</v>
      </c>
      <c r="J831" s="15" t="s">
        <v>2356</v>
      </c>
      <c r="K831" s="15" t="s">
        <v>2375</v>
      </c>
    </row>
    <row r="832" spans="1:11" x14ac:dyDescent="0.3">
      <c r="A832" s="14" t="s">
        <v>1756</v>
      </c>
      <c r="B832" s="12">
        <v>1963</v>
      </c>
      <c r="C832" s="12" t="s">
        <v>2354</v>
      </c>
      <c r="D832" s="12">
        <v>20</v>
      </c>
      <c r="E832" s="22">
        <v>23212</v>
      </c>
      <c r="F832" s="23">
        <f ca="1">DATEDIF(Hospitalization!$E1514,TODAY(),"Y")</f>
        <v>46</v>
      </c>
      <c r="G832" s="12">
        <v>0</v>
      </c>
      <c r="H832" s="24">
        <v>12815.44</v>
      </c>
      <c r="I832" s="12" t="s">
        <v>2356</v>
      </c>
      <c r="J832" s="12" t="s">
        <v>2356</v>
      </c>
      <c r="K832" s="12" t="s">
        <v>2372</v>
      </c>
    </row>
    <row r="833" spans="1:11" x14ac:dyDescent="0.3">
      <c r="A833" s="11" t="s">
        <v>1757</v>
      </c>
      <c r="B833" s="15">
        <v>1978</v>
      </c>
      <c r="C833" s="15" t="s">
        <v>2354</v>
      </c>
      <c r="D833" s="15">
        <v>24</v>
      </c>
      <c r="E833" s="25">
        <v>28695</v>
      </c>
      <c r="F833" s="26">
        <f ca="1">DATEDIF(Hospitalization!$E1513,TODAY(),"Y")</f>
        <v>45</v>
      </c>
      <c r="G833" s="15">
        <v>0</v>
      </c>
      <c r="H833" s="27">
        <v>12797.21</v>
      </c>
      <c r="I833" s="15" t="s">
        <v>2356</v>
      </c>
      <c r="J833" s="15" t="s">
        <v>2359</v>
      </c>
      <c r="K833" s="15" t="s">
        <v>2372</v>
      </c>
    </row>
    <row r="834" spans="1:11" x14ac:dyDescent="0.3">
      <c r="A834" s="14" t="s">
        <v>1758</v>
      </c>
      <c r="B834" s="12">
        <v>1983</v>
      </c>
      <c r="C834" s="12" t="s">
        <v>2365</v>
      </c>
      <c r="D834" s="12">
        <v>29</v>
      </c>
      <c r="E834" s="22">
        <v>30618</v>
      </c>
      <c r="F834" s="23">
        <f ca="1">DATEDIF(Hospitalization!$E1512,TODAY(),"Y")</f>
        <v>48</v>
      </c>
      <c r="G834" s="12">
        <v>3</v>
      </c>
      <c r="H834" s="24">
        <v>12788.18</v>
      </c>
      <c r="I834" s="12" t="s">
        <v>2356</v>
      </c>
      <c r="J834" s="12" t="s">
        <v>2359</v>
      </c>
      <c r="K834" s="12" t="s">
        <v>2378</v>
      </c>
    </row>
    <row r="835" spans="1:11" x14ac:dyDescent="0.3">
      <c r="A835" s="11" t="s">
        <v>1759</v>
      </c>
      <c r="B835" s="15">
        <v>1963</v>
      </c>
      <c r="C835" s="15" t="s">
        <v>2363</v>
      </c>
      <c r="D835" s="15">
        <v>5</v>
      </c>
      <c r="E835" s="25">
        <v>23350</v>
      </c>
      <c r="F835" s="26">
        <f ca="1">DATEDIF(Hospitalization!$E1511,TODAY(),"Y")</f>
        <v>56</v>
      </c>
      <c r="G835" s="15">
        <v>0</v>
      </c>
      <c r="H835" s="27">
        <v>12788.03</v>
      </c>
      <c r="I835" s="15" t="s">
        <v>2356</v>
      </c>
      <c r="J835" s="15" t="s">
        <v>2356</v>
      </c>
      <c r="K835" s="15" t="s">
        <v>2371</v>
      </c>
    </row>
    <row r="836" spans="1:11" x14ac:dyDescent="0.3">
      <c r="A836" s="14" t="s">
        <v>185</v>
      </c>
      <c r="B836" s="12">
        <v>1972</v>
      </c>
      <c r="C836" s="12" t="s">
        <v>2365</v>
      </c>
      <c r="D836" s="12">
        <v>7</v>
      </c>
      <c r="E836" s="22">
        <v>26579</v>
      </c>
      <c r="F836" s="23">
        <f ca="1">DATEDIF(Hospitalization!$E1510,TODAY(),"Y")</f>
        <v>45</v>
      </c>
      <c r="G836" s="12">
        <v>0</v>
      </c>
      <c r="H836" s="24">
        <v>12776.05</v>
      </c>
      <c r="I836" s="12" t="s">
        <v>2356</v>
      </c>
      <c r="J836" s="12" t="s">
        <v>2356</v>
      </c>
      <c r="K836" s="12" t="s">
        <v>2378</v>
      </c>
    </row>
    <row r="837" spans="1:11" x14ac:dyDescent="0.3">
      <c r="A837" s="14" t="s">
        <v>1760</v>
      </c>
      <c r="B837" s="15">
        <v>1975</v>
      </c>
      <c r="C837" s="15" t="s">
        <v>2361</v>
      </c>
      <c r="D837" s="15">
        <v>25</v>
      </c>
      <c r="E837" s="25">
        <v>27662</v>
      </c>
      <c r="F837" s="26">
        <f ca="1">DATEDIF(Hospitalization!$E1509,TODAY(),"Y")</f>
        <v>21</v>
      </c>
      <c r="G837" s="15">
        <v>1</v>
      </c>
      <c r="H837" s="27">
        <v>12770.27</v>
      </c>
      <c r="I837" s="15" t="s">
        <v>2356</v>
      </c>
      <c r="J837" s="15" t="s">
        <v>2356</v>
      </c>
      <c r="K837" s="15" t="s">
        <v>2375</v>
      </c>
    </row>
    <row r="838" spans="1:11" x14ac:dyDescent="0.3">
      <c r="A838" s="11" t="s">
        <v>1761</v>
      </c>
      <c r="B838" s="12">
        <v>1962</v>
      </c>
      <c r="C838" s="12" t="s">
        <v>2365</v>
      </c>
      <c r="D838" s="12">
        <v>1</v>
      </c>
      <c r="E838" s="22">
        <v>22920</v>
      </c>
      <c r="F838" s="23">
        <f ca="1">DATEDIF(Hospitalization!$E1508,TODAY(),"Y")</f>
        <v>41</v>
      </c>
      <c r="G838" s="12">
        <v>0</v>
      </c>
      <c r="H838" s="24">
        <v>12741.17</v>
      </c>
      <c r="I838" s="12" t="s">
        <v>2356</v>
      </c>
      <c r="J838" s="12" t="s">
        <v>2359</v>
      </c>
      <c r="K838" s="12" t="s">
        <v>2376</v>
      </c>
    </row>
    <row r="839" spans="1:11" x14ac:dyDescent="0.3">
      <c r="A839" s="14" t="s">
        <v>1762</v>
      </c>
      <c r="B839" s="15">
        <v>1962</v>
      </c>
      <c r="C839" s="15" t="s">
        <v>2361</v>
      </c>
      <c r="D839" s="15">
        <v>2</v>
      </c>
      <c r="E839" s="25">
        <v>22891</v>
      </c>
      <c r="F839" s="26">
        <f ca="1">DATEDIF(Hospitalization!$E1507,TODAY(),"Y")</f>
        <v>36</v>
      </c>
      <c r="G839" s="15">
        <v>0</v>
      </c>
      <c r="H839" s="27">
        <v>12731</v>
      </c>
      <c r="I839" s="15" t="s">
        <v>2356</v>
      </c>
      <c r="J839" s="15" t="s">
        <v>2356</v>
      </c>
      <c r="K839" s="15" t="s">
        <v>2369</v>
      </c>
    </row>
    <row r="840" spans="1:11" x14ac:dyDescent="0.3">
      <c r="A840" s="11" t="s">
        <v>1763</v>
      </c>
      <c r="B840" s="12">
        <v>1988</v>
      </c>
      <c r="C840" s="12" t="s">
        <v>2354</v>
      </c>
      <c r="D840" s="12">
        <v>17</v>
      </c>
      <c r="E840" s="22">
        <v>32341</v>
      </c>
      <c r="F840" s="23">
        <f ca="1">DATEDIF(Hospitalization!$E1506,TODAY(),"Y")</f>
        <v>42</v>
      </c>
      <c r="G840" s="12">
        <v>3</v>
      </c>
      <c r="H840" s="24">
        <v>12718.21</v>
      </c>
      <c r="I840" s="12" t="s">
        <v>2356</v>
      </c>
      <c r="J840" s="12" t="s">
        <v>2359</v>
      </c>
      <c r="K840" s="12" t="s">
        <v>2378</v>
      </c>
    </row>
    <row r="841" spans="1:11" x14ac:dyDescent="0.3">
      <c r="A841" s="14" t="s">
        <v>1764</v>
      </c>
      <c r="B841" s="15">
        <v>1970</v>
      </c>
      <c r="C841" s="15" t="s">
        <v>2354</v>
      </c>
      <c r="D841" s="15">
        <v>8</v>
      </c>
      <c r="E841" s="25">
        <v>25757</v>
      </c>
      <c r="F841" s="26">
        <f ca="1">DATEDIF(Hospitalization!$E1505,TODAY(),"Y")</f>
        <v>47</v>
      </c>
      <c r="G841" s="15">
        <v>0</v>
      </c>
      <c r="H841" s="27">
        <v>12713</v>
      </c>
      <c r="I841" s="15" t="s">
        <v>2356</v>
      </c>
      <c r="J841" s="15" t="s">
        <v>2359</v>
      </c>
      <c r="K841" s="15" t="s">
        <v>2366</v>
      </c>
    </row>
    <row r="842" spans="1:11" x14ac:dyDescent="0.3">
      <c r="A842" s="11" t="s">
        <v>1765</v>
      </c>
      <c r="B842" s="12">
        <v>1964</v>
      </c>
      <c r="C842" s="12" t="s">
        <v>2358</v>
      </c>
      <c r="D842" s="12">
        <v>28</v>
      </c>
      <c r="E842" s="22">
        <v>23709</v>
      </c>
      <c r="F842" s="23">
        <f ca="1">DATEDIF(Hospitalization!$E1504,TODAY(),"Y")</f>
        <v>46</v>
      </c>
      <c r="G842" s="12">
        <v>0</v>
      </c>
      <c r="H842" s="24">
        <v>12700.63</v>
      </c>
      <c r="I842" s="12" t="s">
        <v>2356</v>
      </c>
      <c r="J842" s="12" t="s">
        <v>2356</v>
      </c>
      <c r="K842" s="12" t="s">
        <v>2366</v>
      </c>
    </row>
    <row r="843" spans="1:11" x14ac:dyDescent="0.3">
      <c r="A843" s="14" t="s">
        <v>1766</v>
      </c>
      <c r="B843" s="15">
        <v>1992</v>
      </c>
      <c r="C843" s="15" t="s">
        <v>2354</v>
      </c>
      <c r="D843" s="15">
        <v>7</v>
      </c>
      <c r="E843" s="25">
        <v>33792</v>
      </c>
      <c r="F843" s="26">
        <f ca="1">DATEDIF(Hospitalization!$E1503,TODAY(),"Y")</f>
        <v>46</v>
      </c>
      <c r="G843" s="15">
        <v>0</v>
      </c>
      <c r="H843" s="27">
        <v>12699.56</v>
      </c>
      <c r="I843" s="15" t="s">
        <v>2356</v>
      </c>
      <c r="J843" s="15" t="s">
        <v>2355</v>
      </c>
      <c r="K843" s="15" t="s">
        <v>2366</v>
      </c>
    </row>
    <row r="844" spans="1:11" x14ac:dyDescent="0.3">
      <c r="A844" s="11" t="s">
        <v>1767</v>
      </c>
      <c r="B844" s="12">
        <v>1974</v>
      </c>
      <c r="C844" s="12" t="s">
        <v>2361</v>
      </c>
      <c r="D844" s="12">
        <v>24</v>
      </c>
      <c r="E844" s="22">
        <v>27296</v>
      </c>
      <c r="F844" s="23">
        <f ca="1">DATEDIF(Hospitalization!$E1502,TODAY(),"Y")</f>
        <v>47</v>
      </c>
      <c r="G844" s="12">
        <v>0</v>
      </c>
      <c r="H844" s="24">
        <v>12697.48</v>
      </c>
      <c r="I844" s="12" t="s">
        <v>2356</v>
      </c>
      <c r="J844" s="12" t="s">
        <v>2356</v>
      </c>
      <c r="K844" s="12" t="s">
        <v>2375</v>
      </c>
    </row>
    <row r="845" spans="1:11" x14ac:dyDescent="0.3">
      <c r="A845" s="14" t="s">
        <v>1768</v>
      </c>
      <c r="B845" s="15">
        <v>1962</v>
      </c>
      <c r="C845" s="15" t="s">
        <v>2364</v>
      </c>
      <c r="D845" s="15">
        <v>27</v>
      </c>
      <c r="E845" s="25">
        <v>22885</v>
      </c>
      <c r="F845" s="26">
        <f ca="1">DATEDIF(Hospitalization!$E1501,TODAY(),"Y")</f>
        <v>46</v>
      </c>
      <c r="G845" s="15">
        <v>0</v>
      </c>
      <c r="H845" s="27">
        <v>12648.7</v>
      </c>
      <c r="I845" s="15" t="s">
        <v>2356</v>
      </c>
      <c r="J845" s="15" t="s">
        <v>2355</v>
      </c>
      <c r="K845" s="15" t="s">
        <v>2357</v>
      </c>
    </row>
    <row r="846" spans="1:11" x14ac:dyDescent="0.3">
      <c r="A846" s="11" t="s">
        <v>1769</v>
      </c>
      <c r="B846" s="12">
        <v>1965</v>
      </c>
      <c r="C846" s="12" t="s">
        <v>2361</v>
      </c>
      <c r="D846" s="12">
        <v>14</v>
      </c>
      <c r="E846" s="22">
        <v>23999</v>
      </c>
      <c r="F846" s="23">
        <f ca="1">DATEDIF(Hospitalization!$E1500,TODAY(),"Y")</f>
        <v>51</v>
      </c>
      <c r="G846" s="12">
        <v>2</v>
      </c>
      <c r="H846" s="24">
        <v>12646.21</v>
      </c>
      <c r="I846" s="12" t="s">
        <v>2356</v>
      </c>
      <c r="J846" s="12" t="s">
        <v>2355</v>
      </c>
      <c r="K846" s="12" t="s">
        <v>2366</v>
      </c>
    </row>
    <row r="847" spans="1:11" x14ac:dyDescent="0.3">
      <c r="A847" s="11" t="s">
        <v>186</v>
      </c>
      <c r="B847" s="15">
        <v>1962</v>
      </c>
      <c r="C847" s="15" t="s">
        <v>2354</v>
      </c>
      <c r="D847" s="15">
        <v>11</v>
      </c>
      <c r="E847" s="25">
        <v>22838</v>
      </c>
      <c r="F847" s="26">
        <f ca="1">DATEDIF(Hospitalization!$E1499,TODAY(),"Y")</f>
        <v>40</v>
      </c>
      <c r="G847" s="15">
        <v>0</v>
      </c>
      <c r="H847" s="27">
        <v>12644.59</v>
      </c>
      <c r="I847" s="15" t="s">
        <v>2356</v>
      </c>
      <c r="J847" s="15" t="s">
        <v>2355</v>
      </c>
      <c r="K847" s="15" t="s">
        <v>2366</v>
      </c>
    </row>
    <row r="848" spans="1:11" x14ac:dyDescent="0.3">
      <c r="A848" s="14" t="s">
        <v>1770</v>
      </c>
      <c r="B848" s="12">
        <v>1966</v>
      </c>
      <c r="C848" s="12" t="s">
        <v>2363</v>
      </c>
      <c r="D848" s="12">
        <v>17</v>
      </c>
      <c r="E848" s="22">
        <v>24458</v>
      </c>
      <c r="F848" s="23">
        <f ca="1">DATEDIF(Hospitalization!$E1498,TODAY(),"Y")</f>
        <v>43</v>
      </c>
      <c r="G848" s="12">
        <v>2</v>
      </c>
      <c r="H848" s="24">
        <v>12643.38</v>
      </c>
      <c r="I848" s="12" t="s">
        <v>2356</v>
      </c>
      <c r="J848" s="12" t="s">
        <v>2359</v>
      </c>
      <c r="K848" s="12" t="s">
        <v>2362</v>
      </c>
    </row>
    <row r="849" spans="1:11" x14ac:dyDescent="0.3">
      <c r="A849" s="11" t="s">
        <v>1771</v>
      </c>
      <c r="B849" s="15">
        <v>1972</v>
      </c>
      <c r="C849" s="15" t="s">
        <v>2361</v>
      </c>
      <c r="D849" s="15">
        <v>5</v>
      </c>
      <c r="E849" s="25">
        <v>26547</v>
      </c>
      <c r="F849" s="26">
        <f ca="1">DATEDIF(Hospitalization!$E1497,TODAY(),"Y")</f>
        <v>44</v>
      </c>
      <c r="G849" s="15">
        <v>0</v>
      </c>
      <c r="H849" s="27">
        <v>12640.24</v>
      </c>
      <c r="I849" s="15" t="s">
        <v>2356</v>
      </c>
      <c r="J849" s="15" t="s">
        <v>2359</v>
      </c>
      <c r="K849" s="15" t="s">
        <v>2366</v>
      </c>
    </row>
    <row r="850" spans="1:11" x14ac:dyDescent="0.3">
      <c r="A850" s="14" t="s">
        <v>1772</v>
      </c>
      <c r="B850" s="12">
        <v>1962</v>
      </c>
      <c r="C850" s="12" t="s">
        <v>2354</v>
      </c>
      <c r="D850" s="12">
        <v>22</v>
      </c>
      <c r="E850" s="22">
        <v>22849</v>
      </c>
      <c r="F850" s="23">
        <f ca="1">DATEDIF(Hospitalization!$E1496,TODAY(),"Y")</f>
        <v>57</v>
      </c>
      <c r="G850" s="12">
        <v>0</v>
      </c>
      <c r="H850" s="24">
        <v>12638.2</v>
      </c>
      <c r="I850" s="12" t="s">
        <v>2356</v>
      </c>
      <c r="J850" s="12" t="s">
        <v>2359</v>
      </c>
      <c r="K850" s="12" t="s">
        <v>2366</v>
      </c>
    </row>
    <row r="851" spans="1:11" x14ac:dyDescent="0.3">
      <c r="A851" s="11" t="s">
        <v>1773</v>
      </c>
      <c r="B851" s="15">
        <v>1962</v>
      </c>
      <c r="C851" s="15" t="s">
        <v>2358</v>
      </c>
      <c r="D851" s="15">
        <v>22</v>
      </c>
      <c r="E851" s="25">
        <v>22972</v>
      </c>
      <c r="F851" s="26">
        <f ca="1">DATEDIF(Hospitalization!$E1495,TODAY(),"Y")</f>
        <v>48</v>
      </c>
      <c r="G851" s="15">
        <v>0</v>
      </c>
      <c r="H851" s="27">
        <v>12629.9</v>
      </c>
      <c r="I851" s="15" t="s">
        <v>2356</v>
      </c>
      <c r="J851" s="15" t="s">
        <v>2356</v>
      </c>
      <c r="K851" s="15" t="s">
        <v>2357</v>
      </c>
    </row>
    <row r="852" spans="1:11" x14ac:dyDescent="0.3">
      <c r="A852" s="14" t="s">
        <v>1774</v>
      </c>
      <c r="B852" s="12">
        <v>1965</v>
      </c>
      <c r="C852" s="12" t="s">
        <v>2365</v>
      </c>
      <c r="D852" s="12">
        <v>4</v>
      </c>
      <c r="E852" s="22">
        <v>24019</v>
      </c>
      <c r="F852" s="23">
        <f ca="1">DATEDIF(Hospitalization!$E1494,TODAY(),"Y")</f>
        <v>30</v>
      </c>
      <c r="G852" s="12">
        <v>2</v>
      </c>
      <c r="H852" s="24">
        <v>12629.17</v>
      </c>
      <c r="I852" s="12" t="s">
        <v>2356</v>
      </c>
      <c r="J852" s="12" t="s">
        <v>2359</v>
      </c>
      <c r="K852" s="12" t="s">
        <v>2357</v>
      </c>
    </row>
    <row r="853" spans="1:11" x14ac:dyDescent="0.3">
      <c r="A853" s="11" t="s">
        <v>1775</v>
      </c>
      <c r="B853" s="15">
        <v>1970</v>
      </c>
      <c r="C853" s="15" t="s">
        <v>2363</v>
      </c>
      <c r="D853" s="15">
        <v>28</v>
      </c>
      <c r="E853" s="25">
        <v>25930</v>
      </c>
      <c r="F853" s="26">
        <f ca="1">DATEDIF(Hospitalization!$E1493,TODAY(),"Y")</f>
        <v>46</v>
      </c>
      <c r="G853" s="15">
        <v>0</v>
      </c>
      <c r="H853" s="27">
        <v>12624.74</v>
      </c>
      <c r="I853" s="15" t="s">
        <v>2356</v>
      </c>
      <c r="J853" s="15" t="s">
        <v>2359</v>
      </c>
      <c r="K853" s="15" t="s">
        <v>2362</v>
      </c>
    </row>
    <row r="854" spans="1:11" x14ac:dyDescent="0.3">
      <c r="A854" s="14" t="s">
        <v>1776</v>
      </c>
      <c r="B854" s="12">
        <v>1963</v>
      </c>
      <c r="C854" s="12" t="s">
        <v>2364</v>
      </c>
      <c r="D854" s="12">
        <v>19</v>
      </c>
      <c r="E854" s="22">
        <v>23242</v>
      </c>
      <c r="F854" s="23">
        <f ca="1">DATEDIF(Hospitalization!$E1492,TODAY(),"Y")</f>
        <v>45</v>
      </c>
      <c r="G854" s="12">
        <v>0</v>
      </c>
      <c r="H854" s="24">
        <v>12622.18</v>
      </c>
      <c r="I854" s="12" t="s">
        <v>2356</v>
      </c>
      <c r="J854" s="12" t="s">
        <v>2359</v>
      </c>
      <c r="K854" s="12" t="s">
        <v>2362</v>
      </c>
    </row>
    <row r="855" spans="1:11" x14ac:dyDescent="0.3">
      <c r="A855" s="11" t="s">
        <v>1777</v>
      </c>
      <c r="B855" s="15">
        <v>1998</v>
      </c>
      <c r="C855" s="15" t="s">
        <v>2358</v>
      </c>
      <c r="D855" s="15">
        <v>18</v>
      </c>
      <c r="E855" s="25">
        <v>36117</v>
      </c>
      <c r="F855" s="26">
        <f ca="1">DATEDIF(Hospitalization!$E1491,TODAY(),"Y")</f>
        <v>46</v>
      </c>
      <c r="G855" s="15">
        <v>1</v>
      </c>
      <c r="H855" s="27">
        <v>12609.89</v>
      </c>
      <c r="I855" s="15" t="s">
        <v>2356</v>
      </c>
      <c r="J855" s="15" t="s">
        <v>2356</v>
      </c>
      <c r="K855" s="15" t="s">
        <v>2362</v>
      </c>
    </row>
    <row r="856" spans="1:11" x14ac:dyDescent="0.3">
      <c r="A856" s="14" t="s">
        <v>1778</v>
      </c>
      <c r="B856" s="12">
        <v>1988</v>
      </c>
      <c r="C856" s="12" t="s">
        <v>2364</v>
      </c>
      <c r="D856" s="12">
        <v>11</v>
      </c>
      <c r="E856" s="22">
        <v>32366</v>
      </c>
      <c r="F856" s="23">
        <f ca="1">DATEDIF(Hospitalization!$E1490,TODAY(),"Y")</f>
        <v>46</v>
      </c>
      <c r="G856" s="12">
        <v>3</v>
      </c>
      <c r="H856" s="24">
        <v>12600.46</v>
      </c>
      <c r="I856" s="12" t="s">
        <v>2356</v>
      </c>
      <c r="J856" s="12" t="s">
        <v>2359</v>
      </c>
      <c r="K856" s="12" t="s">
        <v>2373</v>
      </c>
    </row>
    <row r="857" spans="1:11" x14ac:dyDescent="0.3">
      <c r="A857" s="11" t="s">
        <v>1779</v>
      </c>
      <c r="B857" s="15">
        <v>1970</v>
      </c>
      <c r="C857" s="15" t="s">
        <v>2360</v>
      </c>
      <c r="D857" s="15">
        <v>18</v>
      </c>
      <c r="E857" s="25">
        <v>25737</v>
      </c>
      <c r="F857" s="26">
        <f ca="1">DATEDIF(Hospitalization!$E1489,TODAY(),"Y")</f>
        <v>48</v>
      </c>
      <c r="G857" s="15">
        <v>5</v>
      </c>
      <c r="H857" s="27">
        <v>12592.53</v>
      </c>
      <c r="I857" s="15" t="s">
        <v>2356</v>
      </c>
      <c r="J857" s="15" t="s">
        <v>2355</v>
      </c>
      <c r="K857" s="15" t="s">
        <v>2357</v>
      </c>
    </row>
    <row r="858" spans="1:11" x14ac:dyDescent="0.3">
      <c r="A858" s="14" t="s">
        <v>187</v>
      </c>
      <c r="B858" s="12">
        <v>1969</v>
      </c>
      <c r="C858" s="12" t="s">
        <v>2358</v>
      </c>
      <c r="D858" s="12">
        <v>26</v>
      </c>
      <c r="E858" s="22">
        <v>25533</v>
      </c>
      <c r="F858" s="23">
        <f ca="1">DATEDIF(Hospitalization!$E1488,TODAY(),"Y")</f>
        <v>44</v>
      </c>
      <c r="G858" s="12">
        <v>0</v>
      </c>
      <c r="H858" s="24">
        <v>12579.92</v>
      </c>
      <c r="I858" s="12" t="s">
        <v>2356</v>
      </c>
      <c r="J858" s="12" t="s">
        <v>2359</v>
      </c>
      <c r="K858" s="12" t="s">
        <v>2371</v>
      </c>
    </row>
    <row r="859" spans="1:11" x14ac:dyDescent="0.3">
      <c r="A859" s="14" t="s">
        <v>1780</v>
      </c>
      <c r="B859" s="15">
        <v>1961</v>
      </c>
      <c r="C859" s="15" t="s">
        <v>2358</v>
      </c>
      <c r="D859" s="15">
        <v>28</v>
      </c>
      <c r="E859" s="25">
        <v>22613</v>
      </c>
      <c r="F859" s="26">
        <f ca="1">DATEDIF(Hospitalization!$E1487,TODAY(),"Y")</f>
        <v>34</v>
      </c>
      <c r="G859" s="15">
        <v>0</v>
      </c>
      <c r="H859" s="27">
        <v>12574.05</v>
      </c>
      <c r="I859" s="15" t="s">
        <v>2356</v>
      </c>
      <c r="J859" s="15" t="s">
        <v>2359</v>
      </c>
      <c r="K859" s="15" t="s">
        <v>2366</v>
      </c>
    </row>
    <row r="860" spans="1:11" x14ac:dyDescent="0.3">
      <c r="A860" s="11" t="s">
        <v>1781</v>
      </c>
      <c r="B860" s="12">
        <v>1961</v>
      </c>
      <c r="C860" s="12" t="s">
        <v>2358</v>
      </c>
      <c r="D860" s="12">
        <v>28</v>
      </c>
      <c r="E860" s="22">
        <v>22613</v>
      </c>
      <c r="F860" s="23">
        <f ca="1">DATEDIF(Hospitalization!$E1486,TODAY(),"Y")</f>
        <v>39</v>
      </c>
      <c r="G860" s="12">
        <v>0</v>
      </c>
      <c r="H860" s="24">
        <v>12557.61</v>
      </c>
      <c r="I860" s="12" t="s">
        <v>2356</v>
      </c>
      <c r="J860" s="12" t="s">
        <v>2356</v>
      </c>
      <c r="K860" s="12" t="s">
        <v>2357</v>
      </c>
    </row>
    <row r="861" spans="1:11" x14ac:dyDescent="0.3">
      <c r="A861" s="14" t="s">
        <v>1782</v>
      </c>
      <c r="B861" s="15">
        <v>1962</v>
      </c>
      <c r="C861" s="15" t="s">
        <v>2365</v>
      </c>
      <c r="D861" s="15">
        <v>16</v>
      </c>
      <c r="E861" s="25">
        <v>22935</v>
      </c>
      <c r="F861" s="26">
        <f ca="1">DATEDIF(Hospitalization!$E1485,TODAY(),"Y")</f>
        <v>58</v>
      </c>
      <c r="G861" s="15">
        <v>0</v>
      </c>
      <c r="H861" s="27">
        <v>12523.6</v>
      </c>
      <c r="I861" s="15" t="s">
        <v>2356</v>
      </c>
      <c r="J861" s="15" t="s">
        <v>2356</v>
      </c>
      <c r="K861" s="15" t="s">
        <v>2362</v>
      </c>
    </row>
    <row r="862" spans="1:11" x14ac:dyDescent="0.3">
      <c r="A862" s="11" t="s">
        <v>1783</v>
      </c>
      <c r="B862" s="12">
        <v>1966</v>
      </c>
      <c r="C862" s="12" t="s">
        <v>2354</v>
      </c>
      <c r="D862" s="12">
        <v>12</v>
      </c>
      <c r="E862" s="22">
        <v>24300</v>
      </c>
      <c r="F862" s="23">
        <f ca="1">DATEDIF(Hospitalization!$E1484,TODAY(),"Y")</f>
        <v>33</v>
      </c>
      <c r="G862" s="12">
        <v>0</v>
      </c>
      <c r="H862" s="24">
        <v>12499.88</v>
      </c>
      <c r="I862" s="12" t="s">
        <v>2356</v>
      </c>
      <c r="J862" s="12" t="s">
        <v>2355</v>
      </c>
      <c r="K862" s="12" t="s">
        <v>2362</v>
      </c>
    </row>
    <row r="863" spans="1:11" x14ac:dyDescent="0.3">
      <c r="A863" s="14" t="s">
        <v>1784</v>
      </c>
      <c r="B863" s="15">
        <v>1968</v>
      </c>
      <c r="C863" s="15" t="s">
        <v>2363</v>
      </c>
      <c r="D863" s="15">
        <v>3</v>
      </c>
      <c r="E863" s="25">
        <v>25175</v>
      </c>
      <c r="F863" s="26">
        <f ca="1">DATEDIF(Hospitalization!$E1483,TODAY(),"Y")</f>
        <v>42</v>
      </c>
      <c r="G863" s="15">
        <v>3</v>
      </c>
      <c r="H863" s="27">
        <v>12495.29</v>
      </c>
      <c r="I863" s="15" t="s">
        <v>2356</v>
      </c>
      <c r="J863" s="15" t="s">
        <v>2356</v>
      </c>
      <c r="K863" s="15" t="s">
        <v>2362</v>
      </c>
    </row>
    <row r="864" spans="1:11" x14ac:dyDescent="0.3">
      <c r="A864" s="11" t="s">
        <v>1785</v>
      </c>
      <c r="B864" s="12">
        <v>1967</v>
      </c>
      <c r="C864" s="12" t="s">
        <v>2361</v>
      </c>
      <c r="D864" s="12">
        <v>1</v>
      </c>
      <c r="E864" s="22">
        <v>24716</v>
      </c>
      <c r="F864" s="23">
        <f ca="1">DATEDIF(Hospitalization!$E1482,TODAY(),"Y")</f>
        <v>27</v>
      </c>
      <c r="G864" s="12">
        <v>3</v>
      </c>
      <c r="H864" s="24">
        <v>12485.8</v>
      </c>
      <c r="I864" s="12" t="s">
        <v>2356</v>
      </c>
      <c r="J864" s="12" t="s">
        <v>2356</v>
      </c>
      <c r="K864" s="12" t="s">
        <v>2357</v>
      </c>
    </row>
    <row r="865" spans="1:11" x14ac:dyDescent="0.3">
      <c r="A865" s="14" t="s">
        <v>1786</v>
      </c>
      <c r="B865" s="15">
        <v>1968</v>
      </c>
      <c r="C865" s="15" t="s">
        <v>2358</v>
      </c>
      <c r="D865" s="15">
        <v>12</v>
      </c>
      <c r="E865" s="25">
        <v>25154</v>
      </c>
      <c r="F865" s="26">
        <f ca="1">DATEDIF(Hospitalization!$E1481,TODAY(),"Y")</f>
        <v>41</v>
      </c>
      <c r="G865" s="15">
        <v>3</v>
      </c>
      <c r="H865" s="27">
        <v>12479.71</v>
      </c>
      <c r="I865" s="15" t="s">
        <v>2356</v>
      </c>
      <c r="J865" s="15" t="s">
        <v>2356</v>
      </c>
      <c r="K865" s="15" t="s">
        <v>2362</v>
      </c>
    </row>
    <row r="866" spans="1:11" x14ac:dyDescent="0.3">
      <c r="A866" s="11" t="s">
        <v>1787</v>
      </c>
      <c r="B866" s="12">
        <v>1968</v>
      </c>
      <c r="C866" s="12" t="s">
        <v>2358</v>
      </c>
      <c r="D866" s="12">
        <v>26</v>
      </c>
      <c r="E866" s="22">
        <v>25168</v>
      </c>
      <c r="F866" s="23">
        <f ca="1">DATEDIF(Hospitalization!$E1480,TODAY(),"Y")</f>
        <v>50</v>
      </c>
      <c r="G866" s="12">
        <v>3</v>
      </c>
      <c r="H866" s="24">
        <v>12475.35</v>
      </c>
      <c r="I866" s="12" t="s">
        <v>2356</v>
      </c>
      <c r="J866" s="12" t="s">
        <v>2359</v>
      </c>
      <c r="K866" s="12" t="s">
        <v>2362</v>
      </c>
    </row>
    <row r="867" spans="1:11" x14ac:dyDescent="0.3">
      <c r="A867" s="14" t="s">
        <v>1788</v>
      </c>
      <c r="B867" s="15">
        <v>1995</v>
      </c>
      <c r="C867" s="15" t="s">
        <v>2364</v>
      </c>
      <c r="D867" s="15">
        <v>9</v>
      </c>
      <c r="E867" s="25">
        <v>34920</v>
      </c>
      <c r="F867" s="26">
        <f ca="1">DATEDIF(Hospitalization!$E1479,TODAY(),"Y")</f>
        <v>48</v>
      </c>
      <c r="G867" s="15">
        <v>0</v>
      </c>
      <c r="H867" s="27">
        <v>12452.25</v>
      </c>
      <c r="I867" s="15" t="s">
        <v>2356</v>
      </c>
      <c r="J867" s="15" t="s">
        <v>2356</v>
      </c>
      <c r="K867" s="15" t="s">
        <v>2362</v>
      </c>
    </row>
    <row r="868" spans="1:11" x14ac:dyDescent="0.3">
      <c r="A868" s="11" t="s">
        <v>1789</v>
      </c>
      <c r="B868" s="12">
        <v>1964</v>
      </c>
      <c r="C868" s="12" t="s">
        <v>2364</v>
      </c>
      <c r="D868" s="12">
        <v>4</v>
      </c>
      <c r="E868" s="22">
        <v>23593</v>
      </c>
      <c r="F868" s="23">
        <f ca="1">DATEDIF(Hospitalization!$E1478,TODAY(),"Y")</f>
        <v>42</v>
      </c>
      <c r="G868" s="12">
        <v>0</v>
      </c>
      <c r="H868" s="24">
        <v>12430.95</v>
      </c>
      <c r="I868" s="12" t="s">
        <v>2356</v>
      </c>
      <c r="J868" s="12" t="s">
        <v>2356</v>
      </c>
      <c r="K868" s="12" t="s">
        <v>2372</v>
      </c>
    </row>
    <row r="869" spans="1:11" x14ac:dyDescent="0.3">
      <c r="A869" s="11" t="s">
        <v>188</v>
      </c>
      <c r="B869" s="15">
        <v>1979</v>
      </c>
      <c r="C869" s="15" t="s">
        <v>2354</v>
      </c>
      <c r="D869" s="15">
        <v>14</v>
      </c>
      <c r="E869" s="25">
        <v>29050</v>
      </c>
      <c r="F869" s="26">
        <f ca="1">DATEDIF(Hospitalization!$E1477,TODAY(),"Y")</f>
        <v>48</v>
      </c>
      <c r="G869" s="15">
        <v>2</v>
      </c>
      <c r="H869" s="27">
        <v>12408.29</v>
      </c>
      <c r="I869" s="15" t="s">
        <v>2356</v>
      </c>
      <c r="J869" s="15" t="s">
        <v>2359</v>
      </c>
      <c r="K869" s="15" t="s">
        <v>2379</v>
      </c>
    </row>
    <row r="870" spans="1:11" x14ac:dyDescent="0.3">
      <c r="A870" s="14" t="s">
        <v>1790</v>
      </c>
      <c r="B870" s="12">
        <v>1972</v>
      </c>
      <c r="C870" s="12" t="s">
        <v>2364</v>
      </c>
      <c r="D870" s="12">
        <v>21</v>
      </c>
      <c r="E870" s="22">
        <v>26532</v>
      </c>
      <c r="F870" s="23">
        <f ca="1">DATEDIF(Hospitalization!$E1476,TODAY(),"Y")</f>
        <v>45</v>
      </c>
      <c r="G870" s="12">
        <v>0</v>
      </c>
      <c r="H870" s="24">
        <v>12407.3</v>
      </c>
      <c r="I870" s="12" t="s">
        <v>2356</v>
      </c>
      <c r="J870" s="12" t="s">
        <v>2355</v>
      </c>
      <c r="K870" s="12" t="s">
        <v>2375</v>
      </c>
    </row>
    <row r="871" spans="1:11" x14ac:dyDescent="0.3">
      <c r="A871" s="11" t="s">
        <v>1791</v>
      </c>
      <c r="B871" s="15">
        <v>1989</v>
      </c>
      <c r="C871" s="15" t="s">
        <v>2363</v>
      </c>
      <c r="D871" s="15">
        <v>29</v>
      </c>
      <c r="E871" s="25">
        <v>32871</v>
      </c>
      <c r="F871" s="26">
        <f ca="1">DATEDIF(Hospitalization!$E1475,TODAY(),"Y")</f>
        <v>46</v>
      </c>
      <c r="G871" s="15">
        <v>0</v>
      </c>
      <c r="H871" s="27">
        <v>12404.88</v>
      </c>
      <c r="I871" s="15" t="s">
        <v>2356</v>
      </c>
      <c r="J871" s="15" t="s">
        <v>2356</v>
      </c>
      <c r="K871" s="15" t="s">
        <v>2369</v>
      </c>
    </row>
    <row r="872" spans="1:11" x14ac:dyDescent="0.3">
      <c r="A872" s="14" t="s">
        <v>1792</v>
      </c>
      <c r="B872" s="12">
        <v>1962</v>
      </c>
      <c r="C872" s="12" t="s">
        <v>2361</v>
      </c>
      <c r="D872" s="12">
        <v>26</v>
      </c>
      <c r="E872" s="22">
        <v>22915</v>
      </c>
      <c r="F872" s="23">
        <f ca="1">DATEDIF(Hospitalization!$E1474,TODAY(),"Y")</f>
        <v>46</v>
      </c>
      <c r="G872" s="12">
        <v>0</v>
      </c>
      <c r="H872" s="24">
        <v>12369.89</v>
      </c>
      <c r="I872" s="12" t="s">
        <v>2356</v>
      </c>
      <c r="J872" s="12" t="s">
        <v>2355</v>
      </c>
      <c r="K872" s="12" t="s">
        <v>2372</v>
      </c>
    </row>
    <row r="873" spans="1:11" x14ac:dyDescent="0.3">
      <c r="A873" s="11" t="s">
        <v>1793</v>
      </c>
      <c r="B873" s="15">
        <v>1966</v>
      </c>
      <c r="C873" s="15" t="s">
        <v>2363</v>
      </c>
      <c r="D873" s="15">
        <v>29</v>
      </c>
      <c r="E873" s="25">
        <v>24470</v>
      </c>
      <c r="F873" s="26">
        <f ca="1">DATEDIF(Hospitalization!$E1473,TODAY(),"Y")</f>
        <v>46</v>
      </c>
      <c r="G873" s="15">
        <v>3</v>
      </c>
      <c r="H873" s="27">
        <v>12363.55</v>
      </c>
      <c r="I873" s="15" t="s">
        <v>2356</v>
      </c>
      <c r="J873" s="15" t="s">
        <v>2356</v>
      </c>
      <c r="K873" s="15" t="s">
        <v>2366</v>
      </c>
    </row>
    <row r="874" spans="1:11" x14ac:dyDescent="0.3">
      <c r="A874" s="14" t="s">
        <v>1794</v>
      </c>
      <c r="B874" s="12">
        <v>1963</v>
      </c>
      <c r="C874" s="12" t="s">
        <v>2361</v>
      </c>
      <c r="D874" s="12">
        <v>22</v>
      </c>
      <c r="E874" s="22">
        <v>23276</v>
      </c>
      <c r="F874" s="23">
        <f ca="1">DATEDIF(Hospitalization!$E1472,TODAY(),"Y")</f>
        <v>44</v>
      </c>
      <c r="G874" s="12">
        <v>1</v>
      </c>
      <c r="H874" s="24">
        <v>12347.17</v>
      </c>
      <c r="I874" s="12" t="s">
        <v>2356</v>
      </c>
      <c r="J874" s="12" t="s">
        <v>2356</v>
      </c>
      <c r="K874" s="12" t="s">
        <v>2366</v>
      </c>
    </row>
    <row r="875" spans="1:11" x14ac:dyDescent="0.3">
      <c r="A875" s="11" t="s">
        <v>1795</v>
      </c>
      <c r="B875" s="15">
        <v>1963</v>
      </c>
      <c r="C875" s="15" t="s">
        <v>2364</v>
      </c>
      <c r="D875" s="15">
        <v>2</v>
      </c>
      <c r="E875" s="25">
        <v>23225</v>
      </c>
      <c r="F875" s="26">
        <f ca="1">DATEDIF(Hospitalization!$E1471,TODAY(),"Y")</f>
        <v>51</v>
      </c>
      <c r="G875" s="15">
        <v>1</v>
      </c>
      <c r="H875" s="27">
        <v>12333.83</v>
      </c>
      <c r="I875" s="15" t="s">
        <v>2356</v>
      </c>
      <c r="J875" s="15" t="s">
        <v>2355</v>
      </c>
      <c r="K875" s="15" t="s">
        <v>2366</v>
      </c>
    </row>
    <row r="876" spans="1:11" x14ac:dyDescent="0.3">
      <c r="A876" s="14" t="s">
        <v>1796</v>
      </c>
      <c r="B876" s="12">
        <v>1963</v>
      </c>
      <c r="C876" s="12" t="s">
        <v>2364</v>
      </c>
      <c r="D876" s="12">
        <v>29</v>
      </c>
      <c r="E876" s="22">
        <v>23252</v>
      </c>
      <c r="F876" s="23">
        <f ca="1">DATEDIF(Hospitalization!$E1470,TODAY(),"Y")</f>
        <v>58</v>
      </c>
      <c r="G876" s="12">
        <v>0</v>
      </c>
      <c r="H876" s="24">
        <v>12323.94</v>
      </c>
      <c r="I876" s="12" t="s">
        <v>2356</v>
      </c>
      <c r="J876" s="12" t="s">
        <v>2356</v>
      </c>
      <c r="K876" s="12" t="s">
        <v>2376</v>
      </c>
    </row>
    <row r="877" spans="1:11" x14ac:dyDescent="0.3">
      <c r="A877" s="11" t="s">
        <v>1797</v>
      </c>
      <c r="B877" s="15">
        <v>1963</v>
      </c>
      <c r="C877" s="15" t="s">
        <v>2365</v>
      </c>
      <c r="D877" s="15">
        <v>28</v>
      </c>
      <c r="E877" s="25">
        <v>23312</v>
      </c>
      <c r="F877" s="26">
        <f ca="1">DATEDIF(Hospitalization!$E1469,TODAY(),"Y")</f>
        <v>44</v>
      </c>
      <c r="G877" s="15">
        <v>0</v>
      </c>
      <c r="H877" s="27">
        <v>12299.59</v>
      </c>
      <c r="I877" s="15" t="s">
        <v>2356</v>
      </c>
      <c r="J877" s="15" t="s">
        <v>2359</v>
      </c>
      <c r="K877" s="15" t="s">
        <v>2371</v>
      </c>
    </row>
    <row r="878" spans="1:11" x14ac:dyDescent="0.3">
      <c r="A878" s="14" t="s">
        <v>1798</v>
      </c>
      <c r="B878" s="12">
        <v>1990</v>
      </c>
      <c r="C878" s="12" t="s">
        <v>2365</v>
      </c>
      <c r="D878" s="12">
        <v>29</v>
      </c>
      <c r="E878" s="22">
        <v>33175</v>
      </c>
      <c r="F878" s="23">
        <f ca="1">DATEDIF(Hospitalization!$E1468,TODAY(),"Y")</f>
        <v>43</v>
      </c>
      <c r="G878" s="12">
        <v>3</v>
      </c>
      <c r="H878" s="24">
        <v>12282.38</v>
      </c>
      <c r="I878" s="12" t="s">
        <v>2356</v>
      </c>
      <c r="J878" s="12" t="s">
        <v>2359</v>
      </c>
      <c r="K878" s="12" t="s">
        <v>2366</v>
      </c>
    </row>
    <row r="879" spans="1:11" x14ac:dyDescent="0.3">
      <c r="A879" s="11" t="s">
        <v>1799</v>
      </c>
      <c r="B879" s="15">
        <v>1966</v>
      </c>
      <c r="C879" s="15" t="s">
        <v>2358</v>
      </c>
      <c r="D879" s="15">
        <v>16</v>
      </c>
      <c r="E879" s="25">
        <v>24427</v>
      </c>
      <c r="F879" s="26">
        <f ca="1">DATEDIF(Hospitalization!$E1467,TODAY(),"Y")</f>
        <v>42</v>
      </c>
      <c r="G879" s="15">
        <v>0</v>
      </c>
      <c r="H879" s="27">
        <v>12282.03</v>
      </c>
      <c r="I879" s="15" t="s">
        <v>2356</v>
      </c>
      <c r="J879" s="15" t="s">
        <v>2359</v>
      </c>
      <c r="K879" s="15" t="s">
        <v>2371</v>
      </c>
    </row>
    <row r="880" spans="1:11" x14ac:dyDescent="0.3">
      <c r="A880" s="14" t="s">
        <v>189</v>
      </c>
      <c r="B880" s="12">
        <v>1967</v>
      </c>
      <c r="C880" s="12" t="s">
        <v>2364</v>
      </c>
      <c r="D880" s="12">
        <v>28</v>
      </c>
      <c r="E880" s="22">
        <v>24712</v>
      </c>
      <c r="F880" s="23">
        <f ca="1">DATEDIF(Hospitalization!$E1466,TODAY(),"Y")</f>
        <v>35</v>
      </c>
      <c r="G880" s="12">
        <v>2</v>
      </c>
      <c r="H880" s="24">
        <v>12269.69</v>
      </c>
      <c r="I880" s="12" t="s">
        <v>2356</v>
      </c>
      <c r="J880" s="12" t="s">
        <v>2355</v>
      </c>
      <c r="K880" s="12" t="s">
        <v>2362</v>
      </c>
    </row>
    <row r="881" spans="1:11" x14ac:dyDescent="0.3">
      <c r="A881" s="14" t="s">
        <v>1800</v>
      </c>
      <c r="B881" s="15">
        <v>1967</v>
      </c>
      <c r="C881" s="15" t="s">
        <v>2363</v>
      </c>
      <c r="D881" s="15">
        <v>30</v>
      </c>
      <c r="E881" s="25">
        <v>24836</v>
      </c>
      <c r="F881" s="26">
        <f ca="1">DATEDIF(Hospitalization!$E1465,TODAY(),"Y")</f>
        <v>49</v>
      </c>
      <c r="G881" s="15">
        <v>2</v>
      </c>
      <c r="H881" s="27">
        <v>12268.63</v>
      </c>
      <c r="I881" s="15" t="s">
        <v>2356</v>
      </c>
      <c r="J881" s="15" t="s">
        <v>2359</v>
      </c>
      <c r="K881" s="15" t="s">
        <v>2362</v>
      </c>
    </row>
    <row r="882" spans="1:11" x14ac:dyDescent="0.3">
      <c r="A882" s="11" t="s">
        <v>1801</v>
      </c>
      <c r="B882" s="12">
        <v>1966</v>
      </c>
      <c r="C882" s="12" t="s">
        <v>2363</v>
      </c>
      <c r="D882" s="12">
        <v>6</v>
      </c>
      <c r="E882" s="22">
        <v>24447</v>
      </c>
      <c r="F882" s="23">
        <f ca="1">DATEDIF(Hospitalization!$E1464,TODAY(),"Y")</f>
        <v>40</v>
      </c>
      <c r="G882" s="12">
        <v>2</v>
      </c>
      <c r="H882" s="24">
        <v>12265.51</v>
      </c>
      <c r="I882" s="12" t="s">
        <v>2356</v>
      </c>
      <c r="J882" s="12" t="s">
        <v>2356</v>
      </c>
      <c r="K882" s="12" t="s">
        <v>2357</v>
      </c>
    </row>
    <row r="883" spans="1:11" x14ac:dyDescent="0.3">
      <c r="A883" s="14" t="s">
        <v>1802</v>
      </c>
      <c r="B883" s="15">
        <v>1986</v>
      </c>
      <c r="C883" s="15" t="s">
        <v>2364</v>
      </c>
      <c r="D883" s="15">
        <v>13</v>
      </c>
      <c r="E883" s="25">
        <v>31637</v>
      </c>
      <c r="F883" s="26">
        <f ca="1">DATEDIF(Hospitalization!$E1463,TODAY(),"Y")</f>
        <v>40</v>
      </c>
      <c r="G883" s="15">
        <v>3</v>
      </c>
      <c r="H883" s="27">
        <v>12255.04</v>
      </c>
      <c r="I883" s="15" t="s">
        <v>2356</v>
      </c>
      <c r="J883" s="15" t="s">
        <v>2355</v>
      </c>
      <c r="K883" s="15" t="s">
        <v>2378</v>
      </c>
    </row>
    <row r="884" spans="1:11" x14ac:dyDescent="0.3">
      <c r="A884" s="11" t="s">
        <v>1803</v>
      </c>
      <c r="B884" s="12">
        <v>1989</v>
      </c>
      <c r="C884" s="12" t="s">
        <v>2358</v>
      </c>
      <c r="D884" s="12">
        <v>23</v>
      </c>
      <c r="E884" s="22">
        <v>32835</v>
      </c>
      <c r="F884" s="23">
        <f ca="1">DATEDIF(Hospitalization!$E1462,TODAY(),"Y")</f>
        <v>44</v>
      </c>
      <c r="G884" s="12">
        <v>3</v>
      </c>
      <c r="H884" s="24">
        <v>12254.44</v>
      </c>
      <c r="I884" s="12" t="s">
        <v>2356</v>
      </c>
      <c r="J884" s="12" t="s">
        <v>2356</v>
      </c>
      <c r="K884" s="12" t="s">
        <v>2378</v>
      </c>
    </row>
    <row r="885" spans="1:11" x14ac:dyDescent="0.3">
      <c r="A885" s="14" t="s">
        <v>1804</v>
      </c>
      <c r="B885" s="15">
        <v>1974</v>
      </c>
      <c r="C885" s="15" t="s">
        <v>2360</v>
      </c>
      <c r="D885" s="15">
        <v>23</v>
      </c>
      <c r="E885" s="25">
        <v>27203</v>
      </c>
      <c r="F885" s="26">
        <f ca="1">DATEDIF(Hospitalization!$E1461,TODAY(),"Y")</f>
        <v>45</v>
      </c>
      <c r="G885" s="15">
        <v>0</v>
      </c>
      <c r="H885" s="27">
        <v>12245.17</v>
      </c>
      <c r="I885" s="15" t="s">
        <v>2356</v>
      </c>
      <c r="J885" s="15" t="s">
        <v>2359</v>
      </c>
      <c r="K885" s="15" t="s">
        <v>2362</v>
      </c>
    </row>
    <row r="886" spans="1:11" x14ac:dyDescent="0.3">
      <c r="A886" s="11" t="s">
        <v>1805</v>
      </c>
      <c r="B886" s="12">
        <v>1963</v>
      </c>
      <c r="C886" s="12" t="s">
        <v>2354</v>
      </c>
      <c r="D886" s="12">
        <v>17</v>
      </c>
      <c r="E886" s="22">
        <v>23209</v>
      </c>
      <c r="F886" s="23">
        <f ca="1">DATEDIF(Hospitalization!$E1460,TODAY(),"Y")</f>
        <v>45</v>
      </c>
      <c r="G886" s="12">
        <v>0</v>
      </c>
      <c r="H886" s="24">
        <v>12244.53</v>
      </c>
      <c r="I886" s="12" t="s">
        <v>2356</v>
      </c>
      <c r="J886" s="12" t="s">
        <v>2359</v>
      </c>
      <c r="K886" s="12" t="s">
        <v>2357</v>
      </c>
    </row>
    <row r="887" spans="1:11" x14ac:dyDescent="0.3">
      <c r="A887" s="14" t="s">
        <v>1806</v>
      </c>
      <c r="B887" s="15">
        <v>1966</v>
      </c>
      <c r="C887" s="15" t="s">
        <v>2354</v>
      </c>
      <c r="D887" s="15">
        <v>29</v>
      </c>
      <c r="E887" s="25">
        <v>24317</v>
      </c>
      <c r="F887" s="26">
        <f ca="1">DATEDIF(Hospitalization!$E1459,TODAY(),"Y")</f>
        <v>52</v>
      </c>
      <c r="G887" s="15">
        <v>0</v>
      </c>
      <c r="H887" s="27">
        <v>12237.73</v>
      </c>
      <c r="I887" s="15" t="s">
        <v>2356</v>
      </c>
      <c r="J887" s="15" t="s">
        <v>2356</v>
      </c>
      <c r="K887" s="15" t="s">
        <v>2362</v>
      </c>
    </row>
    <row r="888" spans="1:11" x14ac:dyDescent="0.3">
      <c r="A888" s="11" t="s">
        <v>1807</v>
      </c>
      <c r="B888" s="12">
        <v>1964</v>
      </c>
      <c r="C888" s="12" t="s">
        <v>2365</v>
      </c>
      <c r="D888" s="12">
        <v>15</v>
      </c>
      <c r="E888" s="22">
        <v>23665</v>
      </c>
      <c r="F888" s="23">
        <f ca="1">DATEDIF(Hospitalization!$E1458,TODAY(),"Y")</f>
        <v>45</v>
      </c>
      <c r="G888" s="12">
        <v>0</v>
      </c>
      <c r="H888" s="24">
        <v>12235.84</v>
      </c>
      <c r="I888" s="12" t="s">
        <v>2356</v>
      </c>
      <c r="J888" s="12" t="s">
        <v>2356</v>
      </c>
      <c r="K888" s="12" t="s">
        <v>2362</v>
      </c>
    </row>
    <row r="889" spans="1:11" x14ac:dyDescent="0.3">
      <c r="A889" s="14" t="s">
        <v>1808</v>
      </c>
      <c r="B889" s="15">
        <v>1963</v>
      </c>
      <c r="C889" s="15" t="s">
        <v>2354</v>
      </c>
      <c r="D889" s="15">
        <v>19</v>
      </c>
      <c r="E889" s="25">
        <v>23211</v>
      </c>
      <c r="F889" s="26">
        <f ca="1">DATEDIF(Hospitalization!$E1457,TODAY(),"Y")</f>
        <v>49</v>
      </c>
      <c r="G889" s="15">
        <v>0</v>
      </c>
      <c r="H889" s="27">
        <v>12233.83</v>
      </c>
      <c r="I889" s="15" t="s">
        <v>2356</v>
      </c>
      <c r="J889" s="15" t="s">
        <v>2359</v>
      </c>
      <c r="K889" s="15" t="s">
        <v>2366</v>
      </c>
    </row>
    <row r="890" spans="1:11" x14ac:dyDescent="0.3">
      <c r="A890" s="11" t="s">
        <v>1809</v>
      </c>
      <c r="B890" s="12">
        <v>1964</v>
      </c>
      <c r="C890" s="12" t="s">
        <v>2360</v>
      </c>
      <c r="D890" s="12">
        <v>24</v>
      </c>
      <c r="E890" s="22">
        <v>23552</v>
      </c>
      <c r="F890" s="23">
        <f ca="1">DATEDIF(Hospitalization!$E1456,TODAY(),"Y")</f>
        <v>40</v>
      </c>
      <c r="G890" s="12">
        <v>0</v>
      </c>
      <c r="H890" s="24">
        <v>12231.61</v>
      </c>
      <c r="I890" s="12" t="s">
        <v>2356</v>
      </c>
      <c r="J890" s="12" t="s">
        <v>2356</v>
      </c>
      <c r="K890" s="12" t="s">
        <v>2362</v>
      </c>
    </row>
    <row r="891" spans="1:11" x14ac:dyDescent="0.3">
      <c r="A891" s="14" t="s">
        <v>28</v>
      </c>
      <c r="B891" s="15">
        <v>1964</v>
      </c>
      <c r="C891" s="15" t="s">
        <v>2354</v>
      </c>
      <c r="D891" s="15">
        <v>2</v>
      </c>
      <c r="E891" s="25">
        <v>23560</v>
      </c>
      <c r="F891" s="26">
        <f ca="1">DATEDIF(Hospitalization!$E1455,TODAY(),"Y")</f>
        <v>59</v>
      </c>
      <c r="G891" s="15">
        <v>0</v>
      </c>
      <c r="H891" s="27">
        <v>12224.35</v>
      </c>
      <c r="I891" s="15" t="s">
        <v>2356</v>
      </c>
      <c r="J891" s="15" t="s">
        <v>2359</v>
      </c>
      <c r="K891" s="15" t="s">
        <v>2362</v>
      </c>
    </row>
    <row r="892" spans="1:11" x14ac:dyDescent="0.3">
      <c r="A892" s="11" t="s">
        <v>190</v>
      </c>
      <c r="B892" s="12">
        <v>1964</v>
      </c>
      <c r="C892" s="12" t="s">
        <v>2354</v>
      </c>
      <c r="D892" s="12">
        <v>20</v>
      </c>
      <c r="E892" s="22">
        <v>23578</v>
      </c>
      <c r="F892" s="23">
        <f ca="1">DATEDIF(Hospitalization!$E1454,TODAY(),"Y")</f>
        <v>61</v>
      </c>
      <c r="G892" s="12">
        <v>0</v>
      </c>
      <c r="H892" s="24">
        <v>12222.9</v>
      </c>
      <c r="I892" s="12" t="s">
        <v>2356</v>
      </c>
      <c r="J892" s="12" t="s">
        <v>2355</v>
      </c>
      <c r="K892" s="12" t="s">
        <v>2362</v>
      </c>
    </row>
    <row r="893" spans="1:11" x14ac:dyDescent="0.3">
      <c r="A893" s="14" t="s">
        <v>1810</v>
      </c>
      <c r="B893" s="15">
        <v>1977</v>
      </c>
      <c r="C893" s="15" t="s">
        <v>2364</v>
      </c>
      <c r="D893" s="15">
        <v>14</v>
      </c>
      <c r="E893" s="25">
        <v>28351</v>
      </c>
      <c r="F893" s="26">
        <f ca="1">DATEDIF(Hospitalization!$E1453,TODAY(),"Y")</f>
        <v>61</v>
      </c>
      <c r="G893" s="15">
        <v>2</v>
      </c>
      <c r="H893" s="27">
        <v>12218.7</v>
      </c>
      <c r="I893" s="15" t="s">
        <v>2356</v>
      </c>
      <c r="J893" s="15" t="s">
        <v>2359</v>
      </c>
      <c r="K893" s="15" t="s">
        <v>2362</v>
      </c>
    </row>
    <row r="894" spans="1:11" x14ac:dyDescent="0.3">
      <c r="A894" s="11" t="s">
        <v>1811</v>
      </c>
      <c r="B894" s="12">
        <v>1991</v>
      </c>
      <c r="C894" s="12" t="s">
        <v>2364</v>
      </c>
      <c r="D894" s="12">
        <v>29</v>
      </c>
      <c r="E894" s="22">
        <v>33479</v>
      </c>
      <c r="F894" s="23">
        <f ca="1">DATEDIF(Hospitalization!$E1452,TODAY(),"Y")</f>
        <v>54</v>
      </c>
      <c r="G894" s="12">
        <v>3</v>
      </c>
      <c r="H894" s="24">
        <v>12198.64</v>
      </c>
      <c r="I894" s="12" t="s">
        <v>2356</v>
      </c>
      <c r="J894" s="12" t="s">
        <v>2356</v>
      </c>
      <c r="K894" s="12" t="s">
        <v>2378</v>
      </c>
    </row>
    <row r="895" spans="1:11" x14ac:dyDescent="0.3">
      <c r="A895" s="14" t="s">
        <v>1812</v>
      </c>
      <c r="B895" s="15">
        <v>1987</v>
      </c>
      <c r="C895" s="15" t="s">
        <v>2365</v>
      </c>
      <c r="D895" s="15">
        <v>5</v>
      </c>
      <c r="E895" s="25">
        <v>32055</v>
      </c>
      <c r="F895" s="26">
        <f ca="1">DATEDIF(Hospitalization!$E1451,TODAY(),"Y")</f>
        <v>61</v>
      </c>
      <c r="G895" s="15">
        <v>3</v>
      </c>
      <c r="H895" s="27">
        <v>12148.2</v>
      </c>
      <c r="I895" s="15" t="s">
        <v>2356</v>
      </c>
      <c r="J895" s="15" t="s">
        <v>2356</v>
      </c>
      <c r="K895" s="15" t="s">
        <v>2362</v>
      </c>
    </row>
    <row r="896" spans="1:11" x14ac:dyDescent="0.3">
      <c r="A896" s="11" t="s">
        <v>1813</v>
      </c>
      <c r="B896" s="12">
        <v>1962</v>
      </c>
      <c r="C896" s="12" t="s">
        <v>2361</v>
      </c>
      <c r="D896" s="12">
        <v>15</v>
      </c>
      <c r="E896" s="22">
        <v>22904</v>
      </c>
      <c r="F896" s="23">
        <f ca="1">DATEDIF(Hospitalization!$E1450,TODAY(),"Y")</f>
        <v>21</v>
      </c>
      <c r="G896" s="12">
        <v>0</v>
      </c>
      <c r="H896" s="24">
        <v>12146.97</v>
      </c>
      <c r="I896" s="12" t="s">
        <v>2356</v>
      </c>
      <c r="J896" s="12" t="s">
        <v>2356</v>
      </c>
      <c r="K896" s="12" t="s">
        <v>2366</v>
      </c>
    </row>
    <row r="897" spans="1:11" x14ac:dyDescent="0.3">
      <c r="A897" s="14" t="s">
        <v>1814</v>
      </c>
      <c r="B897" s="15">
        <v>1962</v>
      </c>
      <c r="C897" s="15" t="s">
        <v>2358</v>
      </c>
      <c r="D897" s="15">
        <v>4</v>
      </c>
      <c r="E897" s="25">
        <v>22954</v>
      </c>
      <c r="F897" s="26">
        <f ca="1">DATEDIF(Hospitalization!$E1449,TODAY(),"Y")</f>
        <v>47</v>
      </c>
      <c r="G897" s="15">
        <v>0</v>
      </c>
      <c r="H897" s="27">
        <v>12142.58</v>
      </c>
      <c r="I897" s="15" t="s">
        <v>2356</v>
      </c>
      <c r="J897" s="15" t="s">
        <v>2355</v>
      </c>
      <c r="K897" s="15" t="s">
        <v>2357</v>
      </c>
    </row>
    <row r="898" spans="1:11" x14ac:dyDescent="0.3">
      <c r="A898" s="11" t="s">
        <v>1815</v>
      </c>
      <c r="B898" s="12">
        <v>1974</v>
      </c>
      <c r="C898" s="12" t="s">
        <v>2361</v>
      </c>
      <c r="D898" s="12">
        <v>16</v>
      </c>
      <c r="E898" s="22">
        <v>27288</v>
      </c>
      <c r="F898" s="23">
        <f ca="1">DATEDIF(Hospitalization!$E1448,TODAY(),"Y")</f>
        <v>42</v>
      </c>
      <c r="G898" s="12">
        <v>0</v>
      </c>
      <c r="H898" s="24">
        <v>12137.6</v>
      </c>
      <c r="I898" s="12" t="s">
        <v>2356</v>
      </c>
      <c r="J898" s="12" t="s">
        <v>2356</v>
      </c>
      <c r="K898" s="12" t="s">
        <v>2362</v>
      </c>
    </row>
    <row r="899" spans="1:11" x14ac:dyDescent="0.3">
      <c r="A899" s="14" t="s">
        <v>1816</v>
      </c>
      <c r="B899" s="15">
        <v>1991</v>
      </c>
      <c r="C899" s="15" t="s">
        <v>2358</v>
      </c>
      <c r="D899" s="15">
        <v>6</v>
      </c>
      <c r="E899" s="25">
        <v>33548</v>
      </c>
      <c r="F899" s="26">
        <f ca="1">DATEDIF(Hospitalization!$E1447,TODAY(),"Y")</f>
        <v>47</v>
      </c>
      <c r="G899" s="15">
        <v>3</v>
      </c>
      <c r="H899" s="27">
        <v>12130.8</v>
      </c>
      <c r="I899" s="15" t="s">
        <v>2356</v>
      </c>
      <c r="J899" s="15" t="s">
        <v>2356</v>
      </c>
      <c r="K899" s="15" t="s">
        <v>2378</v>
      </c>
    </row>
    <row r="900" spans="1:11" x14ac:dyDescent="0.3">
      <c r="A900" s="11" t="s">
        <v>1817</v>
      </c>
      <c r="B900" s="12">
        <v>1963</v>
      </c>
      <c r="C900" s="12" t="s">
        <v>2360</v>
      </c>
      <c r="D900" s="12">
        <v>4</v>
      </c>
      <c r="E900" s="22">
        <v>23166</v>
      </c>
      <c r="F900" s="23">
        <f ca="1">DATEDIF(Hospitalization!$E1446,TODAY(),"Y")</f>
        <v>40</v>
      </c>
      <c r="G900" s="12">
        <v>0</v>
      </c>
      <c r="H900" s="24">
        <v>12129.61</v>
      </c>
      <c r="I900" s="12" t="s">
        <v>2356</v>
      </c>
      <c r="J900" s="12" t="s">
        <v>2359</v>
      </c>
      <c r="K900" s="12" t="s">
        <v>2362</v>
      </c>
    </row>
    <row r="901" spans="1:11" x14ac:dyDescent="0.3">
      <c r="A901" s="14" t="s">
        <v>1818</v>
      </c>
      <c r="B901" s="15">
        <v>1963</v>
      </c>
      <c r="C901" s="15" t="s">
        <v>2354</v>
      </c>
      <c r="D901" s="15">
        <v>20</v>
      </c>
      <c r="E901" s="25">
        <v>23212</v>
      </c>
      <c r="F901" s="26">
        <f ca="1">DATEDIF(Hospitalization!$E1445,TODAY(),"Y")</f>
        <v>48</v>
      </c>
      <c r="G901" s="15">
        <v>0</v>
      </c>
      <c r="H901" s="27">
        <v>12124.99</v>
      </c>
      <c r="I901" s="15" t="s">
        <v>2356</v>
      </c>
      <c r="J901" s="15" t="s">
        <v>2359</v>
      </c>
      <c r="K901" s="15" t="s">
        <v>2362</v>
      </c>
    </row>
    <row r="902" spans="1:11" x14ac:dyDescent="0.3">
      <c r="A902" s="11" t="s">
        <v>1819</v>
      </c>
      <c r="B902" s="12">
        <v>1968</v>
      </c>
      <c r="C902" s="12" t="s">
        <v>2365</v>
      </c>
      <c r="D902" s="12">
        <v>25</v>
      </c>
      <c r="E902" s="22">
        <v>25136</v>
      </c>
      <c r="F902" s="23">
        <f ca="1">DATEDIF(Hospitalization!$E1444,TODAY(),"Y")</f>
        <v>47</v>
      </c>
      <c r="G902" s="12">
        <v>3</v>
      </c>
      <c r="H902" s="24">
        <v>12105.32</v>
      </c>
      <c r="I902" s="12" t="s">
        <v>2356</v>
      </c>
      <c r="J902" s="12" t="s">
        <v>2356</v>
      </c>
      <c r="K902" s="12" t="s">
        <v>2366</v>
      </c>
    </row>
    <row r="903" spans="1:11" x14ac:dyDescent="0.3">
      <c r="A903" s="14" t="s">
        <v>191</v>
      </c>
      <c r="B903" s="15">
        <v>1968</v>
      </c>
      <c r="C903" s="15" t="s">
        <v>2363</v>
      </c>
      <c r="D903" s="15">
        <v>9</v>
      </c>
      <c r="E903" s="25">
        <v>25181</v>
      </c>
      <c r="F903" s="26">
        <f ca="1">DATEDIF(Hospitalization!$E1443,TODAY(),"Y")</f>
        <v>48</v>
      </c>
      <c r="G903" s="15">
        <v>2</v>
      </c>
      <c r="H903" s="27">
        <v>12096.65</v>
      </c>
      <c r="I903" s="15" t="s">
        <v>2356</v>
      </c>
      <c r="J903" s="15" t="s">
        <v>2359</v>
      </c>
      <c r="K903" s="15" t="s">
        <v>2372</v>
      </c>
    </row>
    <row r="904" spans="1:11" x14ac:dyDescent="0.3">
      <c r="A904" s="14" t="s">
        <v>1820</v>
      </c>
      <c r="B904" s="12">
        <v>1968</v>
      </c>
      <c r="C904" s="12" t="s">
        <v>2360</v>
      </c>
      <c r="D904" s="12">
        <v>21</v>
      </c>
      <c r="E904" s="22">
        <v>25010</v>
      </c>
      <c r="F904" s="23">
        <f ca="1">DATEDIF(Hospitalization!$E1442,TODAY(),"Y")</f>
        <v>33</v>
      </c>
      <c r="G904" s="12">
        <v>3</v>
      </c>
      <c r="H904" s="24">
        <v>12094.48</v>
      </c>
      <c r="I904" s="12" t="s">
        <v>2356</v>
      </c>
      <c r="J904" s="12" t="s">
        <v>2356</v>
      </c>
      <c r="K904" s="12" t="s">
        <v>2366</v>
      </c>
    </row>
    <row r="905" spans="1:11" x14ac:dyDescent="0.3">
      <c r="A905" s="11" t="s">
        <v>1821</v>
      </c>
      <c r="B905" s="15">
        <v>1984</v>
      </c>
      <c r="C905" s="15" t="s">
        <v>2361</v>
      </c>
      <c r="D905" s="15">
        <v>2</v>
      </c>
      <c r="E905" s="25">
        <v>30927</v>
      </c>
      <c r="F905" s="26">
        <f ca="1">DATEDIF(Hospitalization!$E1441,TODAY(),"Y")</f>
        <v>43</v>
      </c>
      <c r="G905" s="15">
        <v>3</v>
      </c>
      <c r="H905" s="27">
        <v>12091.34</v>
      </c>
      <c r="I905" s="15" t="s">
        <v>2356</v>
      </c>
      <c r="J905" s="15" t="s">
        <v>2355</v>
      </c>
      <c r="K905" s="15" t="s">
        <v>2379</v>
      </c>
    </row>
    <row r="906" spans="1:11" x14ac:dyDescent="0.3">
      <c r="A906" s="14" t="s">
        <v>1822</v>
      </c>
      <c r="B906" s="12">
        <v>1986</v>
      </c>
      <c r="C906" s="12" t="s">
        <v>2361</v>
      </c>
      <c r="D906" s="12">
        <v>7</v>
      </c>
      <c r="E906" s="22">
        <v>31662</v>
      </c>
      <c r="F906" s="23">
        <f ca="1">DATEDIF(Hospitalization!$E1440,TODAY(),"Y")</f>
        <v>45</v>
      </c>
      <c r="G906" s="12">
        <v>3</v>
      </c>
      <c r="H906" s="24">
        <v>12048.13</v>
      </c>
      <c r="I906" s="12" t="s">
        <v>2356</v>
      </c>
      <c r="J906" s="12" t="s">
        <v>2355</v>
      </c>
      <c r="K906" s="12" t="s">
        <v>2378</v>
      </c>
    </row>
    <row r="907" spans="1:11" x14ac:dyDescent="0.3">
      <c r="A907" s="11" t="s">
        <v>1823</v>
      </c>
      <c r="B907" s="15">
        <v>1966</v>
      </c>
      <c r="C907" s="15" t="s">
        <v>2358</v>
      </c>
      <c r="D907" s="15">
        <v>24</v>
      </c>
      <c r="E907" s="25">
        <v>24435</v>
      </c>
      <c r="F907" s="26">
        <f ca="1">DATEDIF(Hospitalization!$E1439,TODAY(),"Y")</f>
        <v>60</v>
      </c>
      <c r="G907" s="15">
        <v>1</v>
      </c>
      <c r="H907" s="27">
        <v>12044.34</v>
      </c>
      <c r="I907" s="15" t="s">
        <v>2356</v>
      </c>
      <c r="J907" s="15" t="s">
        <v>2359</v>
      </c>
      <c r="K907" s="15" t="s">
        <v>2362</v>
      </c>
    </row>
    <row r="908" spans="1:11" x14ac:dyDescent="0.3">
      <c r="A908" s="14" t="s">
        <v>1824</v>
      </c>
      <c r="B908" s="12">
        <v>1979</v>
      </c>
      <c r="C908" s="12" t="s">
        <v>2365</v>
      </c>
      <c r="D908" s="12">
        <v>16</v>
      </c>
      <c r="E908" s="22">
        <v>29144</v>
      </c>
      <c r="F908" s="23">
        <f ca="1">DATEDIF(Hospitalization!$E1438,TODAY(),"Y")</f>
        <v>44</v>
      </c>
      <c r="G908" s="12">
        <v>2</v>
      </c>
      <c r="H908" s="24">
        <v>12035.18</v>
      </c>
      <c r="I908" s="12" t="s">
        <v>2356</v>
      </c>
      <c r="J908" s="12" t="s">
        <v>2356</v>
      </c>
      <c r="K908" s="12" t="s">
        <v>2375</v>
      </c>
    </row>
    <row r="909" spans="1:11" x14ac:dyDescent="0.3">
      <c r="A909" s="11" t="s">
        <v>1825</v>
      </c>
      <c r="B909" s="15">
        <v>1965</v>
      </c>
      <c r="C909" s="15" t="s">
        <v>2365</v>
      </c>
      <c r="D909" s="15">
        <v>29</v>
      </c>
      <c r="E909" s="25">
        <v>24044</v>
      </c>
      <c r="F909" s="26">
        <f ca="1">DATEDIF(Hospitalization!$E1437,TODAY(),"Y")</f>
        <v>33</v>
      </c>
      <c r="G909" s="15">
        <v>1</v>
      </c>
      <c r="H909" s="27">
        <v>12032.33</v>
      </c>
      <c r="I909" s="15" t="s">
        <v>2356</v>
      </c>
      <c r="J909" s="15" t="s">
        <v>2359</v>
      </c>
      <c r="K909" s="15" t="s">
        <v>2366</v>
      </c>
    </row>
    <row r="910" spans="1:11" x14ac:dyDescent="0.3">
      <c r="A910" s="14" t="s">
        <v>1826</v>
      </c>
      <c r="B910" s="12">
        <v>1965</v>
      </c>
      <c r="C910" s="12" t="s">
        <v>2360</v>
      </c>
      <c r="D910" s="12">
        <v>9</v>
      </c>
      <c r="E910" s="22">
        <v>23902</v>
      </c>
      <c r="F910" s="23">
        <f ca="1">DATEDIF(Hospitalization!$E1436,TODAY(),"Y")</f>
        <v>60</v>
      </c>
      <c r="G910" s="12">
        <v>0</v>
      </c>
      <c r="H910" s="24">
        <v>12029.29</v>
      </c>
      <c r="I910" s="12" t="s">
        <v>2356</v>
      </c>
      <c r="J910" s="12" t="s">
        <v>2355</v>
      </c>
      <c r="K910" s="12" t="s">
        <v>2372</v>
      </c>
    </row>
    <row r="911" spans="1:11" x14ac:dyDescent="0.3">
      <c r="A911" s="11" t="s">
        <v>1827</v>
      </c>
      <c r="B911" s="15">
        <v>1982</v>
      </c>
      <c r="C911" s="15" t="s">
        <v>2365</v>
      </c>
      <c r="D911" s="15">
        <v>17</v>
      </c>
      <c r="E911" s="25">
        <v>30241</v>
      </c>
      <c r="F911" s="26">
        <f ca="1">DATEDIF(Hospitalization!$E1435,TODAY(),"Y")</f>
        <v>43</v>
      </c>
      <c r="G911" s="15">
        <v>3</v>
      </c>
      <c r="H911" s="27">
        <v>12001.29</v>
      </c>
      <c r="I911" s="15" t="s">
        <v>2356</v>
      </c>
      <c r="J911" s="15" t="s">
        <v>2356</v>
      </c>
      <c r="K911" s="15" t="s">
        <v>2375</v>
      </c>
    </row>
    <row r="912" spans="1:11" x14ac:dyDescent="0.3">
      <c r="A912" s="14" t="s">
        <v>1828</v>
      </c>
      <c r="B912" s="12">
        <v>1993</v>
      </c>
      <c r="C912" s="12" t="s">
        <v>2363</v>
      </c>
      <c r="D912" s="12">
        <v>12</v>
      </c>
      <c r="E912" s="22">
        <v>34315</v>
      </c>
      <c r="F912" s="23">
        <f ca="1">DATEDIF(Hospitalization!$E1434,TODAY(),"Y")</f>
        <v>47</v>
      </c>
      <c r="G912" s="12">
        <v>0</v>
      </c>
      <c r="H912" s="24">
        <v>11994.89</v>
      </c>
      <c r="I912" s="12" t="s">
        <v>2356</v>
      </c>
      <c r="J912" s="12" t="s">
        <v>2355</v>
      </c>
      <c r="K912" s="12" t="s">
        <v>2362</v>
      </c>
    </row>
    <row r="913" spans="1:11" x14ac:dyDescent="0.3">
      <c r="A913" s="11" t="s">
        <v>1829</v>
      </c>
      <c r="B913" s="15">
        <v>1983</v>
      </c>
      <c r="C913" s="15" t="s">
        <v>2354</v>
      </c>
      <c r="D913" s="15">
        <v>4</v>
      </c>
      <c r="E913" s="25">
        <v>30501</v>
      </c>
      <c r="F913" s="26">
        <f ca="1">DATEDIF(Hospitalization!$E1433,TODAY(),"Y")</f>
        <v>47</v>
      </c>
      <c r="G913" s="15">
        <v>3</v>
      </c>
      <c r="H913" s="27">
        <v>11987.68</v>
      </c>
      <c r="I913" s="15" t="s">
        <v>2356</v>
      </c>
      <c r="J913" s="15" t="s">
        <v>2355</v>
      </c>
      <c r="K913" s="15" t="s">
        <v>2378</v>
      </c>
    </row>
    <row r="914" spans="1:11" x14ac:dyDescent="0.3">
      <c r="A914" s="11" t="s">
        <v>192</v>
      </c>
      <c r="B914" s="12">
        <v>1967</v>
      </c>
      <c r="C914" s="12" t="s">
        <v>2363</v>
      </c>
      <c r="D914" s="12">
        <v>22</v>
      </c>
      <c r="E914" s="22">
        <v>24828</v>
      </c>
      <c r="F914" s="23">
        <f ca="1">DATEDIF(Hospitalization!$E1432,TODAY(),"Y")</f>
        <v>49</v>
      </c>
      <c r="G914" s="12">
        <v>3</v>
      </c>
      <c r="H914" s="24">
        <v>11987.17</v>
      </c>
      <c r="I914" s="12" t="s">
        <v>2356</v>
      </c>
      <c r="J914" s="12" t="s">
        <v>2356</v>
      </c>
      <c r="K914" s="12" t="s">
        <v>2357</v>
      </c>
    </row>
    <row r="915" spans="1:11" x14ac:dyDescent="0.3">
      <c r="A915" s="14" t="s">
        <v>1830</v>
      </c>
      <c r="B915" s="15">
        <v>1964</v>
      </c>
      <c r="C915" s="15" t="s">
        <v>2361</v>
      </c>
      <c r="D915" s="15">
        <v>29</v>
      </c>
      <c r="E915" s="25">
        <v>23649</v>
      </c>
      <c r="F915" s="26">
        <f ca="1">DATEDIF(Hospitalization!$E1431,TODAY(),"Y")</f>
        <v>47</v>
      </c>
      <c r="G915" s="15">
        <v>1</v>
      </c>
      <c r="H915" s="27">
        <v>11946.63</v>
      </c>
      <c r="I915" s="15" t="s">
        <v>2356</v>
      </c>
      <c r="J915" s="15" t="s">
        <v>2355</v>
      </c>
      <c r="K915" s="15" t="s">
        <v>2357</v>
      </c>
    </row>
    <row r="916" spans="1:11" x14ac:dyDescent="0.3">
      <c r="A916" s="11" t="s">
        <v>1831</v>
      </c>
      <c r="B916" s="12">
        <v>1965</v>
      </c>
      <c r="C916" s="12" t="s">
        <v>2358</v>
      </c>
      <c r="D916" s="12">
        <v>1</v>
      </c>
      <c r="E916" s="22">
        <v>24047</v>
      </c>
      <c r="F916" s="23">
        <f ca="1">DATEDIF(Hospitalization!$E1430,TODAY(),"Y")</f>
        <v>46</v>
      </c>
      <c r="G916" s="12">
        <v>1</v>
      </c>
      <c r="H916" s="24">
        <v>11945.13</v>
      </c>
      <c r="I916" s="12" t="s">
        <v>2356</v>
      </c>
      <c r="J916" s="12" t="s">
        <v>2355</v>
      </c>
      <c r="K916" s="12" t="s">
        <v>2362</v>
      </c>
    </row>
    <row r="917" spans="1:11" x14ac:dyDescent="0.3">
      <c r="A917" s="14" t="s">
        <v>1832</v>
      </c>
      <c r="B917" s="15">
        <v>1964</v>
      </c>
      <c r="C917" s="15" t="s">
        <v>2363</v>
      </c>
      <c r="D917" s="15">
        <v>25</v>
      </c>
      <c r="E917" s="25">
        <v>23736</v>
      </c>
      <c r="F917" s="26">
        <f ca="1">DATEDIF(Hospitalization!$E1429,TODAY(),"Y")</f>
        <v>49</v>
      </c>
      <c r="G917" s="15">
        <v>0</v>
      </c>
      <c r="H917" s="27">
        <v>11944.59</v>
      </c>
      <c r="I917" s="15" t="s">
        <v>2356</v>
      </c>
      <c r="J917" s="15" t="s">
        <v>2355</v>
      </c>
      <c r="K917" s="15" t="s">
        <v>2369</v>
      </c>
    </row>
    <row r="918" spans="1:11" x14ac:dyDescent="0.3">
      <c r="A918" s="11" t="s">
        <v>1833</v>
      </c>
      <c r="B918" s="12">
        <v>1991</v>
      </c>
      <c r="C918" s="12" t="s">
        <v>2365</v>
      </c>
      <c r="D918" s="12">
        <v>19</v>
      </c>
      <c r="E918" s="22">
        <v>33530</v>
      </c>
      <c r="F918" s="23">
        <f ca="1">DATEDIF(Hospitalization!$E1428,TODAY(),"Y")</f>
        <v>49</v>
      </c>
      <c r="G918" s="12">
        <v>3</v>
      </c>
      <c r="H918" s="24">
        <v>11941.83</v>
      </c>
      <c r="I918" s="12" t="s">
        <v>2356</v>
      </c>
      <c r="J918" s="12" t="s">
        <v>2359</v>
      </c>
      <c r="K918" s="12" t="s">
        <v>2373</v>
      </c>
    </row>
    <row r="919" spans="1:11" x14ac:dyDescent="0.3">
      <c r="A919" s="14" t="s">
        <v>1834</v>
      </c>
      <c r="B919" s="15">
        <v>1964</v>
      </c>
      <c r="C919" s="15" t="s">
        <v>2364</v>
      </c>
      <c r="D919" s="15">
        <v>2</v>
      </c>
      <c r="E919" s="25">
        <v>23591</v>
      </c>
      <c r="F919" s="26">
        <f ca="1">DATEDIF(Hospitalization!$E1427,TODAY(),"Y")</f>
        <v>25</v>
      </c>
      <c r="G919" s="15">
        <v>0</v>
      </c>
      <c r="H919" s="27">
        <v>11938.26</v>
      </c>
      <c r="I919" s="15" t="s">
        <v>2356</v>
      </c>
      <c r="J919" s="15" t="s">
        <v>2356</v>
      </c>
      <c r="K919" s="15" t="s">
        <v>2368</v>
      </c>
    </row>
    <row r="920" spans="1:11" x14ac:dyDescent="0.3">
      <c r="A920" s="11" t="s">
        <v>1835</v>
      </c>
      <c r="B920" s="12">
        <v>1964</v>
      </c>
      <c r="C920" s="12" t="s">
        <v>2363</v>
      </c>
      <c r="D920" s="12">
        <v>20</v>
      </c>
      <c r="E920" s="22">
        <v>23731</v>
      </c>
      <c r="F920" s="23">
        <f ca="1">DATEDIF(Hospitalization!$E1426,TODAY(),"Y")</f>
        <v>59</v>
      </c>
      <c r="G920" s="12">
        <v>0</v>
      </c>
      <c r="H920" s="24">
        <v>11931.13</v>
      </c>
      <c r="I920" s="12" t="s">
        <v>2356</v>
      </c>
      <c r="J920" s="12" t="s">
        <v>2359</v>
      </c>
      <c r="K920" s="12" t="s">
        <v>2368</v>
      </c>
    </row>
    <row r="921" spans="1:11" x14ac:dyDescent="0.3">
      <c r="A921" s="14" t="s">
        <v>1836</v>
      </c>
      <c r="B921" s="15">
        <v>1964</v>
      </c>
      <c r="C921" s="15" t="s">
        <v>2358</v>
      </c>
      <c r="D921" s="15">
        <v>19</v>
      </c>
      <c r="E921" s="25">
        <v>23700</v>
      </c>
      <c r="F921" s="26">
        <f ca="1">DATEDIF(Hospitalization!$E1425,TODAY(),"Y")</f>
        <v>30</v>
      </c>
      <c r="G921" s="15">
        <v>0</v>
      </c>
      <c r="H921" s="27">
        <v>11918.2</v>
      </c>
      <c r="I921" s="15" t="s">
        <v>2356</v>
      </c>
      <c r="J921" s="15" t="s">
        <v>2359</v>
      </c>
      <c r="K921" s="15" t="s">
        <v>2375</v>
      </c>
    </row>
    <row r="922" spans="1:11" x14ac:dyDescent="0.3">
      <c r="A922" s="11" t="s">
        <v>1837</v>
      </c>
      <c r="B922" s="12">
        <v>2004</v>
      </c>
      <c r="C922" s="12" t="s">
        <v>2360</v>
      </c>
      <c r="D922" s="12">
        <v>2</v>
      </c>
      <c r="E922" s="22">
        <v>38140</v>
      </c>
      <c r="F922" s="23">
        <f ca="1">DATEDIF(Hospitalization!$E1424,TODAY(),"Y")</f>
        <v>37</v>
      </c>
      <c r="G922" s="12">
        <v>2</v>
      </c>
      <c r="H922" s="24">
        <v>11884.05</v>
      </c>
      <c r="I922" s="12" t="s">
        <v>2356</v>
      </c>
      <c r="J922" s="12" t="s">
        <v>2356</v>
      </c>
      <c r="K922" s="12" t="s">
        <v>2357</v>
      </c>
    </row>
    <row r="923" spans="1:11" x14ac:dyDescent="0.3">
      <c r="A923" s="14" t="s">
        <v>1838</v>
      </c>
      <c r="B923" s="15">
        <v>1967</v>
      </c>
      <c r="C923" s="15" t="s">
        <v>2365</v>
      </c>
      <c r="D923" s="15">
        <v>29</v>
      </c>
      <c r="E923" s="25">
        <v>24774</v>
      </c>
      <c r="F923" s="26">
        <f ca="1">DATEDIF(Hospitalization!$E1423,TODAY(),"Y")</f>
        <v>28</v>
      </c>
      <c r="G923" s="15">
        <v>2</v>
      </c>
      <c r="H923" s="27">
        <v>11881.97</v>
      </c>
      <c r="I923" s="15" t="s">
        <v>2356</v>
      </c>
      <c r="J923" s="15" t="s">
        <v>2359</v>
      </c>
      <c r="K923" s="15" t="s">
        <v>2357</v>
      </c>
    </row>
    <row r="924" spans="1:11" x14ac:dyDescent="0.3">
      <c r="A924" s="11" t="s">
        <v>1839</v>
      </c>
      <c r="B924" s="12">
        <v>1967</v>
      </c>
      <c r="C924" s="12" t="s">
        <v>2354</v>
      </c>
      <c r="D924" s="12">
        <v>14</v>
      </c>
      <c r="E924" s="22">
        <v>24667</v>
      </c>
      <c r="F924" s="23">
        <f ca="1">DATEDIF(Hospitalization!$E1422,TODAY(),"Y")</f>
        <v>43</v>
      </c>
      <c r="G924" s="12">
        <v>2</v>
      </c>
      <c r="H924" s="24">
        <v>11881.36</v>
      </c>
      <c r="I924" s="12" t="s">
        <v>2356</v>
      </c>
      <c r="J924" s="12" t="s">
        <v>2355</v>
      </c>
      <c r="K924" s="12" t="s">
        <v>2366</v>
      </c>
    </row>
    <row r="925" spans="1:11" x14ac:dyDescent="0.3">
      <c r="A925" s="14" t="s">
        <v>193</v>
      </c>
      <c r="B925" s="15">
        <v>1967</v>
      </c>
      <c r="C925" s="15" t="s">
        <v>2364</v>
      </c>
      <c r="D925" s="15">
        <v>24</v>
      </c>
      <c r="E925" s="25">
        <v>24708</v>
      </c>
      <c r="F925" s="26">
        <f ca="1">DATEDIF(Hospitalization!$E1421,TODAY(),"Y")</f>
        <v>47</v>
      </c>
      <c r="G925" s="15">
        <v>1</v>
      </c>
      <c r="H925" s="27">
        <v>11879.1</v>
      </c>
      <c r="I925" s="15" t="s">
        <v>2356</v>
      </c>
      <c r="J925" s="15" t="s">
        <v>2356</v>
      </c>
      <c r="K925" s="15" t="s">
        <v>2372</v>
      </c>
    </row>
    <row r="926" spans="1:11" x14ac:dyDescent="0.3">
      <c r="A926" s="14" t="s">
        <v>1840</v>
      </c>
      <c r="B926" s="12">
        <v>1974</v>
      </c>
      <c r="C926" s="12" t="s">
        <v>2354</v>
      </c>
      <c r="D926" s="12">
        <v>7</v>
      </c>
      <c r="E926" s="22">
        <v>27217</v>
      </c>
      <c r="F926" s="23">
        <f ca="1">DATEDIF(Hospitalization!$E1420,TODAY(),"Y")</f>
        <v>50</v>
      </c>
      <c r="G926" s="12">
        <v>0</v>
      </c>
      <c r="H926" s="24">
        <v>11858.56</v>
      </c>
      <c r="I926" s="12" t="s">
        <v>2356</v>
      </c>
      <c r="J926" s="12" t="s">
        <v>2356</v>
      </c>
      <c r="K926" s="12" t="s">
        <v>2366</v>
      </c>
    </row>
    <row r="927" spans="1:11" x14ac:dyDescent="0.3">
      <c r="A927" s="11" t="s">
        <v>1841</v>
      </c>
      <c r="B927" s="15">
        <v>1964</v>
      </c>
      <c r="C927" s="15" t="s">
        <v>2361</v>
      </c>
      <c r="D927" s="15">
        <v>29</v>
      </c>
      <c r="E927" s="25">
        <v>23649</v>
      </c>
      <c r="F927" s="26">
        <f ca="1">DATEDIF(Hospitalization!$E1419,TODAY(),"Y")</f>
        <v>47</v>
      </c>
      <c r="G927" s="15">
        <v>0</v>
      </c>
      <c r="H927" s="27">
        <v>11856.41</v>
      </c>
      <c r="I927" s="15" t="s">
        <v>2356</v>
      </c>
      <c r="J927" s="15" t="s">
        <v>2355</v>
      </c>
      <c r="K927" s="15" t="s">
        <v>2357</v>
      </c>
    </row>
    <row r="928" spans="1:11" x14ac:dyDescent="0.3">
      <c r="A928" s="14" t="s">
        <v>1842</v>
      </c>
      <c r="B928" s="12">
        <v>1964</v>
      </c>
      <c r="C928" s="12" t="s">
        <v>2360</v>
      </c>
      <c r="D928" s="12">
        <v>27</v>
      </c>
      <c r="E928" s="22">
        <v>23555</v>
      </c>
      <c r="F928" s="23">
        <f ca="1">DATEDIF(Hospitalization!$E1418,TODAY(),"Y")</f>
        <v>42</v>
      </c>
      <c r="G928" s="12">
        <v>0</v>
      </c>
      <c r="H928" s="24">
        <v>11848.14</v>
      </c>
      <c r="I928" s="12" t="s">
        <v>2356</v>
      </c>
      <c r="J928" s="12" t="s">
        <v>2355</v>
      </c>
      <c r="K928" s="12" t="s">
        <v>2366</v>
      </c>
    </row>
    <row r="929" spans="1:11" x14ac:dyDescent="0.3">
      <c r="A929" s="11" t="s">
        <v>1843</v>
      </c>
      <c r="B929" s="15">
        <v>1965</v>
      </c>
      <c r="C929" s="15" t="s">
        <v>2358</v>
      </c>
      <c r="D929" s="15">
        <v>10</v>
      </c>
      <c r="E929" s="25">
        <v>24056</v>
      </c>
      <c r="F929" s="26">
        <f ca="1">DATEDIF(Hospitalization!$E1417,TODAY(),"Y")</f>
        <v>37</v>
      </c>
      <c r="G929" s="15">
        <v>0</v>
      </c>
      <c r="H929" s="27">
        <v>11842.62</v>
      </c>
      <c r="I929" s="15" t="s">
        <v>2356</v>
      </c>
      <c r="J929" s="15" t="s">
        <v>2356</v>
      </c>
      <c r="K929" s="15" t="s">
        <v>2362</v>
      </c>
    </row>
    <row r="930" spans="1:11" x14ac:dyDescent="0.3">
      <c r="A930" s="14" t="s">
        <v>1844</v>
      </c>
      <c r="B930" s="12">
        <v>1964</v>
      </c>
      <c r="C930" s="12" t="s">
        <v>2354</v>
      </c>
      <c r="D930" s="12">
        <v>11</v>
      </c>
      <c r="E930" s="22">
        <v>23569</v>
      </c>
      <c r="F930" s="23">
        <f ca="1">DATEDIF(Hospitalization!$E1416,TODAY(),"Y")</f>
        <v>32</v>
      </c>
      <c r="G930" s="12">
        <v>0</v>
      </c>
      <c r="H930" s="24">
        <v>11842.44</v>
      </c>
      <c r="I930" s="12" t="s">
        <v>2356</v>
      </c>
      <c r="J930" s="12" t="s">
        <v>2355</v>
      </c>
      <c r="K930" s="12" t="s">
        <v>2366</v>
      </c>
    </row>
    <row r="931" spans="1:11" x14ac:dyDescent="0.3">
      <c r="A931" s="11" t="s">
        <v>1845</v>
      </c>
      <c r="B931" s="15">
        <v>1965</v>
      </c>
      <c r="C931" s="15" t="s">
        <v>2361</v>
      </c>
      <c r="D931" s="15">
        <v>25</v>
      </c>
      <c r="E931" s="25">
        <v>24010</v>
      </c>
      <c r="F931" s="26">
        <f ca="1">DATEDIF(Hospitalization!$E1415,TODAY(),"Y")</f>
        <v>59</v>
      </c>
      <c r="G931" s="15">
        <v>0</v>
      </c>
      <c r="H931" s="27">
        <v>11840.78</v>
      </c>
      <c r="I931" s="15" t="s">
        <v>2356</v>
      </c>
      <c r="J931" s="15" t="s">
        <v>2355</v>
      </c>
      <c r="K931" s="15" t="s">
        <v>2362</v>
      </c>
    </row>
    <row r="932" spans="1:11" x14ac:dyDescent="0.3">
      <c r="A932" s="14" t="s">
        <v>1846</v>
      </c>
      <c r="B932" s="12">
        <v>1964</v>
      </c>
      <c r="C932" s="12" t="s">
        <v>2361</v>
      </c>
      <c r="D932" s="12">
        <v>11</v>
      </c>
      <c r="E932" s="22">
        <v>23631</v>
      </c>
      <c r="F932" s="23">
        <f ca="1">DATEDIF(Hospitalization!$E1414,TODAY(),"Y")</f>
        <v>29</v>
      </c>
      <c r="G932" s="12">
        <v>0</v>
      </c>
      <c r="H932" s="24">
        <v>11837.16</v>
      </c>
      <c r="I932" s="12" t="s">
        <v>2356</v>
      </c>
      <c r="J932" s="12" t="s">
        <v>2356</v>
      </c>
      <c r="K932" s="12" t="s">
        <v>2366</v>
      </c>
    </row>
    <row r="933" spans="1:11" x14ac:dyDescent="0.3">
      <c r="A933" s="11" t="s">
        <v>1847</v>
      </c>
      <c r="B933" s="15">
        <v>1964</v>
      </c>
      <c r="C933" s="15" t="s">
        <v>2360</v>
      </c>
      <c r="D933" s="15">
        <v>27</v>
      </c>
      <c r="E933" s="25">
        <v>23555</v>
      </c>
      <c r="F933" s="26">
        <f ca="1">DATEDIF(Hospitalization!$E1413,TODAY(),"Y")</f>
        <v>58</v>
      </c>
      <c r="G933" s="15">
        <v>0</v>
      </c>
      <c r="H933" s="27">
        <v>11833.78</v>
      </c>
      <c r="I933" s="15" t="s">
        <v>2356</v>
      </c>
      <c r="J933" s="15" t="s">
        <v>2356</v>
      </c>
      <c r="K933" s="15" t="s">
        <v>2357</v>
      </c>
    </row>
    <row r="934" spans="1:11" x14ac:dyDescent="0.3">
      <c r="A934" s="14" t="s">
        <v>1848</v>
      </c>
      <c r="B934" s="12">
        <v>1965</v>
      </c>
      <c r="C934" s="12" t="s">
        <v>2365</v>
      </c>
      <c r="D934" s="12">
        <v>3</v>
      </c>
      <c r="E934" s="22">
        <v>24018</v>
      </c>
      <c r="F934" s="23">
        <f ca="1">DATEDIF(Hospitalization!$E1412,TODAY(),"Y")</f>
        <v>30</v>
      </c>
      <c r="G934" s="12">
        <v>0</v>
      </c>
      <c r="H934" s="24">
        <v>11830.61</v>
      </c>
      <c r="I934" s="12" t="s">
        <v>2356</v>
      </c>
      <c r="J934" s="12" t="s">
        <v>2359</v>
      </c>
      <c r="K934" s="12" t="s">
        <v>2362</v>
      </c>
    </row>
    <row r="935" spans="1:11" x14ac:dyDescent="0.3">
      <c r="A935" s="11" t="s">
        <v>1849</v>
      </c>
      <c r="B935" s="15">
        <v>1982</v>
      </c>
      <c r="C935" s="15" t="s">
        <v>2358</v>
      </c>
      <c r="D935" s="15">
        <v>20</v>
      </c>
      <c r="E935" s="25">
        <v>30275</v>
      </c>
      <c r="F935" s="26">
        <f ca="1">DATEDIF(Hospitalization!$E1411,TODAY(),"Y")</f>
        <v>47</v>
      </c>
      <c r="G935" s="15">
        <v>3</v>
      </c>
      <c r="H935" s="27">
        <v>11773.06</v>
      </c>
      <c r="I935" s="15" t="s">
        <v>2356</v>
      </c>
      <c r="J935" s="15" t="s">
        <v>2356</v>
      </c>
      <c r="K935" s="15" t="s">
        <v>2378</v>
      </c>
    </row>
    <row r="936" spans="1:11" x14ac:dyDescent="0.3">
      <c r="A936" s="14" t="s">
        <v>194</v>
      </c>
      <c r="B936" s="12">
        <v>1966</v>
      </c>
      <c r="C936" s="12" t="s">
        <v>2354</v>
      </c>
      <c r="D936" s="12">
        <v>25</v>
      </c>
      <c r="E936" s="22">
        <v>24313</v>
      </c>
      <c r="F936" s="23">
        <f ca="1">DATEDIF(Hospitalization!$E1410,TODAY(),"Y")</f>
        <v>47</v>
      </c>
      <c r="G936" s="12">
        <v>1</v>
      </c>
      <c r="H936" s="24">
        <v>11763</v>
      </c>
      <c r="I936" s="12" t="s">
        <v>2356</v>
      </c>
      <c r="J936" s="12" t="s">
        <v>2356</v>
      </c>
      <c r="K936" s="12" t="s">
        <v>2369</v>
      </c>
    </row>
    <row r="937" spans="1:11" x14ac:dyDescent="0.3">
      <c r="A937" s="14" t="s">
        <v>1850</v>
      </c>
      <c r="B937" s="15">
        <v>1979</v>
      </c>
      <c r="C937" s="15" t="s">
        <v>2358</v>
      </c>
      <c r="D937" s="15">
        <v>6</v>
      </c>
      <c r="E937" s="25">
        <v>29165</v>
      </c>
      <c r="F937" s="26">
        <f ca="1">DATEDIF(Hospitalization!$E1409,TODAY(),"Y")</f>
        <v>47</v>
      </c>
      <c r="G937" s="15">
        <v>2</v>
      </c>
      <c r="H937" s="27">
        <v>11752.68</v>
      </c>
      <c r="I937" s="15" t="s">
        <v>2356</v>
      </c>
      <c r="J937" s="15" t="s">
        <v>2359</v>
      </c>
      <c r="K937" s="15" t="s">
        <v>2378</v>
      </c>
    </row>
    <row r="938" spans="1:11" x14ac:dyDescent="0.3">
      <c r="A938" s="11" t="s">
        <v>1851</v>
      </c>
      <c r="B938" s="12">
        <v>1964</v>
      </c>
      <c r="C938" s="12" t="s">
        <v>2363</v>
      </c>
      <c r="D938" s="12">
        <v>2</v>
      </c>
      <c r="E938" s="22">
        <v>23713</v>
      </c>
      <c r="F938" s="23">
        <f ca="1">DATEDIF(Hospitalization!$E1408,TODAY(),"Y")</f>
        <v>48</v>
      </c>
      <c r="G938" s="12">
        <v>0</v>
      </c>
      <c r="H938" s="24">
        <v>11743.93</v>
      </c>
      <c r="I938" s="12" t="s">
        <v>2356</v>
      </c>
      <c r="J938" s="12" t="s">
        <v>2359</v>
      </c>
      <c r="K938" s="12" t="s">
        <v>2362</v>
      </c>
    </row>
    <row r="939" spans="1:11" x14ac:dyDescent="0.3">
      <c r="A939" s="14" t="s">
        <v>1852</v>
      </c>
      <c r="B939" s="15">
        <v>1963</v>
      </c>
      <c r="C939" s="15" t="s">
        <v>2360</v>
      </c>
      <c r="D939" s="15">
        <v>9</v>
      </c>
      <c r="E939" s="25">
        <v>23171</v>
      </c>
      <c r="F939" s="26">
        <f ca="1">DATEDIF(Hospitalization!$E1407,TODAY(),"Y")</f>
        <v>24</v>
      </c>
      <c r="G939" s="15">
        <v>0</v>
      </c>
      <c r="H939" s="27">
        <v>11743.3</v>
      </c>
      <c r="I939" s="15" t="s">
        <v>2356</v>
      </c>
      <c r="J939" s="15" t="s">
        <v>2356</v>
      </c>
      <c r="K939" s="15" t="s">
        <v>2357</v>
      </c>
    </row>
    <row r="940" spans="1:11" x14ac:dyDescent="0.3">
      <c r="A940" s="11" t="s">
        <v>1853</v>
      </c>
      <c r="B940" s="12">
        <v>1969</v>
      </c>
      <c r="C940" s="12" t="s">
        <v>2358</v>
      </c>
      <c r="D940" s="12">
        <v>12</v>
      </c>
      <c r="E940" s="22">
        <v>25519</v>
      </c>
      <c r="F940" s="23">
        <f ca="1">DATEDIF(Hospitalization!$E1406,TODAY(),"Y")</f>
        <v>46</v>
      </c>
      <c r="G940" s="12">
        <v>3</v>
      </c>
      <c r="H940" s="24">
        <v>11741.73</v>
      </c>
      <c r="I940" s="12" t="s">
        <v>2356</v>
      </c>
      <c r="J940" s="12" t="s">
        <v>2359</v>
      </c>
      <c r="K940" s="12" t="s">
        <v>2366</v>
      </c>
    </row>
    <row r="941" spans="1:11" x14ac:dyDescent="0.3">
      <c r="A941" s="14" t="s">
        <v>1854</v>
      </c>
      <c r="B941" s="15">
        <v>1988</v>
      </c>
      <c r="C941" s="15" t="s">
        <v>2361</v>
      </c>
      <c r="D941" s="15">
        <v>5</v>
      </c>
      <c r="E941" s="25">
        <v>32391</v>
      </c>
      <c r="F941" s="26">
        <f ca="1">DATEDIF(Hospitalization!$E1405,TODAY(),"Y")</f>
        <v>46</v>
      </c>
      <c r="G941" s="15">
        <v>2</v>
      </c>
      <c r="H941" s="27">
        <v>11737.85</v>
      </c>
      <c r="I941" s="15" t="s">
        <v>2356</v>
      </c>
      <c r="J941" s="15" t="s">
        <v>2359</v>
      </c>
      <c r="K941" s="15" t="s">
        <v>2366</v>
      </c>
    </row>
    <row r="942" spans="1:11" x14ac:dyDescent="0.3">
      <c r="A942" s="11" t="s">
        <v>1855</v>
      </c>
      <c r="B942" s="12">
        <v>1964</v>
      </c>
      <c r="C942" s="12" t="s">
        <v>2358</v>
      </c>
      <c r="D942" s="12">
        <v>9</v>
      </c>
      <c r="E942" s="22">
        <v>23690</v>
      </c>
      <c r="F942" s="23">
        <f ca="1">DATEDIF(Hospitalization!$E1404,TODAY(),"Y")</f>
        <v>27</v>
      </c>
      <c r="G942" s="12">
        <v>0</v>
      </c>
      <c r="H942" s="24">
        <v>11735.88</v>
      </c>
      <c r="I942" s="12" t="s">
        <v>2356</v>
      </c>
      <c r="J942" s="12" t="s">
        <v>2359</v>
      </c>
      <c r="K942" s="12" t="s">
        <v>2362</v>
      </c>
    </row>
    <row r="943" spans="1:11" x14ac:dyDescent="0.3">
      <c r="A943" s="14" t="s">
        <v>1856</v>
      </c>
      <c r="B943" s="15">
        <v>1984</v>
      </c>
      <c r="C943" s="15" t="s">
        <v>2358</v>
      </c>
      <c r="D943" s="15">
        <v>26</v>
      </c>
      <c r="E943" s="25">
        <v>31012</v>
      </c>
      <c r="F943" s="26">
        <f ca="1">DATEDIF(Hospitalization!$E1403,TODAY(),"Y")</f>
        <v>45</v>
      </c>
      <c r="G943" s="15">
        <v>3</v>
      </c>
      <c r="H943" s="27">
        <v>11730.82</v>
      </c>
      <c r="I943" s="15" t="s">
        <v>2356</v>
      </c>
      <c r="J943" s="15" t="s">
        <v>2356</v>
      </c>
      <c r="K943" s="15" t="s">
        <v>2378</v>
      </c>
    </row>
    <row r="944" spans="1:11" x14ac:dyDescent="0.3">
      <c r="A944" s="11" t="s">
        <v>1857</v>
      </c>
      <c r="B944" s="12">
        <v>1969</v>
      </c>
      <c r="C944" s="12" t="s">
        <v>2365</v>
      </c>
      <c r="D944" s="12">
        <v>12</v>
      </c>
      <c r="E944" s="22">
        <v>25488</v>
      </c>
      <c r="F944" s="23">
        <f ca="1">DATEDIF(Hospitalization!$E1402,TODAY(),"Y")</f>
        <v>33</v>
      </c>
      <c r="G944" s="12">
        <v>2</v>
      </c>
      <c r="H944" s="24">
        <v>11729.68</v>
      </c>
      <c r="I944" s="12" t="s">
        <v>2356</v>
      </c>
      <c r="J944" s="12" t="s">
        <v>2359</v>
      </c>
      <c r="K944" s="12" t="s">
        <v>2372</v>
      </c>
    </row>
    <row r="945" spans="1:11" x14ac:dyDescent="0.3">
      <c r="A945" s="14" t="s">
        <v>1858</v>
      </c>
      <c r="B945" s="15">
        <v>1982</v>
      </c>
      <c r="C945" s="15" t="s">
        <v>2365</v>
      </c>
      <c r="D945" s="15">
        <v>21</v>
      </c>
      <c r="E945" s="25">
        <v>30245</v>
      </c>
      <c r="F945" s="26">
        <f ca="1">DATEDIF(Hospitalization!$E1401,TODAY(),"Y")</f>
        <v>28</v>
      </c>
      <c r="G945" s="15">
        <v>3</v>
      </c>
      <c r="H945" s="27">
        <v>11712.97</v>
      </c>
      <c r="I945" s="15" t="s">
        <v>2356</v>
      </c>
      <c r="J945" s="15" t="s">
        <v>2355</v>
      </c>
      <c r="K945" s="15" t="s">
        <v>2375</v>
      </c>
    </row>
    <row r="946" spans="1:11" x14ac:dyDescent="0.3">
      <c r="A946" s="11" t="s">
        <v>1859</v>
      </c>
      <c r="B946" s="12">
        <v>1970</v>
      </c>
      <c r="C946" s="12" t="s">
        <v>2363</v>
      </c>
      <c r="D946" s="12">
        <v>1</v>
      </c>
      <c r="E946" s="22">
        <v>25903</v>
      </c>
      <c r="F946" s="23">
        <f ca="1">DATEDIF(Hospitalization!$E1400,TODAY(),"Y")</f>
        <v>60</v>
      </c>
      <c r="G946" s="12">
        <v>0</v>
      </c>
      <c r="H946" s="24">
        <v>11696.52</v>
      </c>
      <c r="I946" s="12" t="s">
        <v>2356</v>
      </c>
      <c r="J946" s="12" t="s">
        <v>2359</v>
      </c>
      <c r="K946" s="12" t="s">
        <v>2375</v>
      </c>
    </row>
    <row r="947" spans="1:11" x14ac:dyDescent="0.3">
      <c r="A947" s="11" t="s">
        <v>195</v>
      </c>
      <c r="B947" s="15">
        <v>1966</v>
      </c>
      <c r="C947" s="15" t="s">
        <v>2358</v>
      </c>
      <c r="D947" s="15">
        <v>9</v>
      </c>
      <c r="E947" s="25">
        <v>24420</v>
      </c>
      <c r="F947" s="26">
        <f ca="1">DATEDIF(Hospitalization!$E1399,TODAY(),"Y")</f>
        <v>50</v>
      </c>
      <c r="G947" s="15">
        <v>1</v>
      </c>
      <c r="H947" s="27">
        <v>11674.13</v>
      </c>
      <c r="I947" s="15" t="s">
        <v>2356</v>
      </c>
      <c r="J947" s="15" t="s">
        <v>2359</v>
      </c>
      <c r="K947" s="15" t="s">
        <v>2366</v>
      </c>
    </row>
    <row r="948" spans="1:11" x14ac:dyDescent="0.3">
      <c r="A948" s="14" t="s">
        <v>1860</v>
      </c>
      <c r="B948" s="12">
        <v>1966</v>
      </c>
      <c r="C948" s="12" t="s">
        <v>2364</v>
      </c>
      <c r="D948" s="12">
        <v>23</v>
      </c>
      <c r="E948" s="22">
        <v>24342</v>
      </c>
      <c r="F948" s="23">
        <f ca="1">DATEDIF(Hospitalization!$E1398,TODAY(),"Y")</f>
        <v>29</v>
      </c>
      <c r="G948" s="12">
        <v>0</v>
      </c>
      <c r="H948" s="24">
        <v>11658.38</v>
      </c>
      <c r="I948" s="12" t="s">
        <v>2356</v>
      </c>
      <c r="J948" s="12" t="s">
        <v>2356</v>
      </c>
      <c r="K948" s="12" t="s">
        <v>2372</v>
      </c>
    </row>
    <row r="949" spans="1:11" x14ac:dyDescent="0.3">
      <c r="A949" s="11" t="s">
        <v>1861</v>
      </c>
      <c r="B949" s="15">
        <v>1966</v>
      </c>
      <c r="C949" s="15" t="s">
        <v>2354</v>
      </c>
      <c r="D949" s="15">
        <v>6</v>
      </c>
      <c r="E949" s="25">
        <v>24294</v>
      </c>
      <c r="F949" s="26">
        <f ca="1">DATEDIF(Hospitalization!$E1397,TODAY(),"Y")</f>
        <v>31</v>
      </c>
      <c r="G949" s="15">
        <v>0</v>
      </c>
      <c r="H949" s="27">
        <v>11658.12</v>
      </c>
      <c r="I949" s="15" t="s">
        <v>2356</v>
      </c>
      <c r="J949" s="15" t="s">
        <v>2359</v>
      </c>
      <c r="K949" s="15" t="s">
        <v>2372</v>
      </c>
    </row>
    <row r="950" spans="1:11" x14ac:dyDescent="0.3">
      <c r="A950" s="14" t="s">
        <v>1862</v>
      </c>
      <c r="B950" s="12">
        <v>1994</v>
      </c>
      <c r="C950" s="12" t="s">
        <v>2354</v>
      </c>
      <c r="D950" s="12">
        <v>20</v>
      </c>
      <c r="E950" s="22">
        <v>34535</v>
      </c>
      <c r="F950" s="23">
        <f ca="1">DATEDIF(Hospitalization!$E1396,TODAY(),"Y")</f>
        <v>55</v>
      </c>
      <c r="G950" s="12">
        <v>0</v>
      </c>
      <c r="H950" s="24">
        <v>11657.81</v>
      </c>
      <c r="I950" s="12" t="s">
        <v>2356</v>
      </c>
      <c r="J950" s="12" t="s">
        <v>2355</v>
      </c>
      <c r="K950" s="12" t="s">
        <v>2373</v>
      </c>
    </row>
    <row r="951" spans="1:11" x14ac:dyDescent="0.3">
      <c r="A951" s="11" t="s">
        <v>1863</v>
      </c>
      <c r="B951" s="15">
        <v>1966</v>
      </c>
      <c r="C951" s="15" t="s">
        <v>2365</v>
      </c>
      <c r="D951" s="15">
        <v>4</v>
      </c>
      <c r="E951" s="25">
        <v>24384</v>
      </c>
      <c r="F951" s="26">
        <f ca="1">DATEDIF(Hospitalization!$E1395,TODAY(),"Y")</f>
        <v>44</v>
      </c>
      <c r="G951" s="15">
        <v>0</v>
      </c>
      <c r="H951" s="27">
        <v>11657.72</v>
      </c>
      <c r="I951" s="15" t="s">
        <v>2356</v>
      </c>
      <c r="J951" s="15" t="s">
        <v>2355</v>
      </c>
      <c r="K951" s="15" t="s">
        <v>2372</v>
      </c>
    </row>
    <row r="952" spans="1:11" x14ac:dyDescent="0.3">
      <c r="A952" s="14" t="s">
        <v>1864</v>
      </c>
      <c r="B952" s="12">
        <v>1986</v>
      </c>
      <c r="C952" s="12" t="s">
        <v>2354</v>
      </c>
      <c r="D952" s="12">
        <v>17</v>
      </c>
      <c r="E952" s="22">
        <v>31610</v>
      </c>
      <c r="F952" s="23">
        <f ca="1">DATEDIF(Hospitalization!$E1394,TODAY(),"Y")</f>
        <v>43</v>
      </c>
      <c r="G952" s="12">
        <v>3</v>
      </c>
      <c r="H952" s="24">
        <v>11625.11</v>
      </c>
      <c r="I952" s="12" t="s">
        <v>2356</v>
      </c>
      <c r="J952" s="12" t="s">
        <v>2356</v>
      </c>
      <c r="K952" s="12" t="s">
        <v>2379</v>
      </c>
    </row>
    <row r="953" spans="1:11" x14ac:dyDescent="0.3">
      <c r="A953" s="11" t="s">
        <v>1865</v>
      </c>
      <c r="B953" s="15">
        <v>1964</v>
      </c>
      <c r="C953" s="15" t="s">
        <v>2360</v>
      </c>
      <c r="D953" s="15">
        <v>20</v>
      </c>
      <c r="E953" s="25">
        <v>23548</v>
      </c>
      <c r="F953" s="26">
        <f ca="1">DATEDIF(Hospitalization!$E1393,TODAY(),"Y")</f>
        <v>39</v>
      </c>
      <c r="G953" s="15">
        <v>0</v>
      </c>
      <c r="H953" s="27">
        <v>11602.75</v>
      </c>
      <c r="I953" s="15" t="s">
        <v>2356</v>
      </c>
      <c r="J953" s="15" t="s">
        <v>2359</v>
      </c>
      <c r="K953" s="15" t="s">
        <v>2377</v>
      </c>
    </row>
    <row r="954" spans="1:11" x14ac:dyDescent="0.3">
      <c r="A954" s="14" t="s">
        <v>1866</v>
      </c>
      <c r="B954" s="12">
        <v>1965</v>
      </c>
      <c r="C954" s="12" t="s">
        <v>2358</v>
      </c>
      <c r="D954" s="12">
        <v>6</v>
      </c>
      <c r="E954" s="22">
        <v>24052</v>
      </c>
      <c r="F954" s="23">
        <f ca="1">DATEDIF(Hospitalization!$E1392,TODAY(),"Y")</f>
        <v>47</v>
      </c>
      <c r="G954" s="12">
        <v>1</v>
      </c>
      <c r="H954" s="24">
        <v>11576.13</v>
      </c>
      <c r="I954" s="12" t="s">
        <v>2356</v>
      </c>
      <c r="J954" s="12" t="s">
        <v>2356</v>
      </c>
      <c r="K954" s="12" t="s">
        <v>2366</v>
      </c>
    </row>
    <row r="955" spans="1:11" x14ac:dyDescent="0.3">
      <c r="A955" s="11" t="s">
        <v>1867</v>
      </c>
      <c r="B955" s="15">
        <v>1965</v>
      </c>
      <c r="C955" s="15" t="s">
        <v>2363</v>
      </c>
      <c r="D955" s="15">
        <v>25</v>
      </c>
      <c r="E955" s="25">
        <v>24101</v>
      </c>
      <c r="F955" s="26">
        <f ca="1">DATEDIF(Hospitalization!$E1391,TODAY(),"Y")</f>
        <v>47</v>
      </c>
      <c r="G955" s="15">
        <v>0</v>
      </c>
      <c r="H955" s="27">
        <v>11566.3</v>
      </c>
      <c r="I955" s="15" t="s">
        <v>2356</v>
      </c>
      <c r="J955" s="15" t="s">
        <v>2356</v>
      </c>
      <c r="K955" s="15" t="s">
        <v>2369</v>
      </c>
    </row>
    <row r="956" spans="1:11" x14ac:dyDescent="0.3">
      <c r="A956" s="14" t="s">
        <v>1868</v>
      </c>
      <c r="B956" s="12">
        <v>1965</v>
      </c>
      <c r="C956" s="12" t="s">
        <v>2365</v>
      </c>
      <c r="D956" s="12">
        <v>27</v>
      </c>
      <c r="E956" s="22">
        <v>24042</v>
      </c>
      <c r="F956" s="23">
        <f ca="1">DATEDIF(Hospitalization!$E1390,TODAY(),"Y")</f>
        <v>46</v>
      </c>
      <c r="G956" s="12">
        <v>1</v>
      </c>
      <c r="H956" s="24">
        <v>11554.22</v>
      </c>
      <c r="I956" s="12" t="s">
        <v>2356</v>
      </c>
      <c r="J956" s="12" t="s">
        <v>2359</v>
      </c>
      <c r="K956" s="12" t="s">
        <v>2357</v>
      </c>
    </row>
    <row r="957" spans="1:11" x14ac:dyDescent="0.3">
      <c r="A957" s="11" t="s">
        <v>1869</v>
      </c>
      <c r="B957" s="15">
        <v>1973</v>
      </c>
      <c r="C957" s="15" t="s">
        <v>2354</v>
      </c>
      <c r="D957" s="15">
        <v>23</v>
      </c>
      <c r="E957" s="25">
        <v>26868</v>
      </c>
      <c r="F957" s="26">
        <f ca="1">DATEDIF(Hospitalization!$E1389,TODAY(),"Y")</f>
        <v>47</v>
      </c>
      <c r="G957" s="15">
        <v>5</v>
      </c>
      <c r="H957" s="27">
        <v>11552.9</v>
      </c>
      <c r="I957" s="15" t="s">
        <v>2356</v>
      </c>
      <c r="J957" s="15" t="s">
        <v>2355</v>
      </c>
      <c r="K957" s="15" t="s">
        <v>2366</v>
      </c>
    </row>
    <row r="958" spans="1:11" x14ac:dyDescent="0.3">
      <c r="A958" s="14" t="s">
        <v>196</v>
      </c>
      <c r="B958" s="12">
        <v>1971</v>
      </c>
      <c r="C958" s="12" t="s">
        <v>2363</v>
      </c>
      <c r="D958" s="12">
        <v>1</v>
      </c>
      <c r="E958" s="22">
        <v>26268</v>
      </c>
      <c r="F958" s="23">
        <f ca="1">DATEDIF(Hospitalization!$E1388,TODAY(),"Y")</f>
        <v>49</v>
      </c>
      <c r="G958" s="12">
        <v>0</v>
      </c>
      <c r="H958" s="24">
        <v>11540.25</v>
      </c>
      <c r="I958" s="12" t="s">
        <v>2356</v>
      </c>
      <c r="J958" s="12" t="s">
        <v>2359</v>
      </c>
      <c r="K958" s="12" t="s">
        <v>2362</v>
      </c>
    </row>
    <row r="959" spans="1:11" x14ac:dyDescent="0.3">
      <c r="A959" s="14" t="s">
        <v>1870</v>
      </c>
      <c r="B959" s="15">
        <v>1968</v>
      </c>
      <c r="C959" s="15" t="s">
        <v>2358</v>
      </c>
      <c r="D959" s="15">
        <v>14</v>
      </c>
      <c r="E959" s="25">
        <v>25156</v>
      </c>
      <c r="F959" s="26">
        <f ca="1">DATEDIF(Hospitalization!$E1387,TODAY(),"Y")</f>
        <v>61</v>
      </c>
      <c r="G959" s="15">
        <v>2</v>
      </c>
      <c r="H959" s="27">
        <v>11538.42</v>
      </c>
      <c r="I959" s="15" t="s">
        <v>2356</v>
      </c>
      <c r="J959" s="15" t="s">
        <v>2359</v>
      </c>
      <c r="K959" s="15" t="s">
        <v>2366</v>
      </c>
    </row>
    <row r="960" spans="1:11" x14ac:dyDescent="0.3">
      <c r="A960" s="11" t="s">
        <v>1871</v>
      </c>
      <c r="B960" s="12">
        <v>1965</v>
      </c>
      <c r="C960" s="12" t="s">
        <v>2365</v>
      </c>
      <c r="D960" s="12">
        <v>3</v>
      </c>
      <c r="E960" s="22">
        <v>24018</v>
      </c>
      <c r="F960" s="23">
        <f ca="1">DATEDIF(Hospitalization!$E1386,TODAY(),"Y")</f>
        <v>48</v>
      </c>
      <c r="G960" s="12">
        <v>0</v>
      </c>
      <c r="H960" s="24">
        <v>11534.87</v>
      </c>
      <c r="I960" s="12" t="s">
        <v>2356</v>
      </c>
      <c r="J960" s="12" t="s">
        <v>2359</v>
      </c>
      <c r="K960" s="12" t="s">
        <v>2376</v>
      </c>
    </row>
    <row r="961" spans="1:11" x14ac:dyDescent="0.3">
      <c r="A961" s="14" t="s">
        <v>1872</v>
      </c>
      <c r="B961" s="15">
        <v>1970</v>
      </c>
      <c r="C961" s="15" t="s">
        <v>2354</v>
      </c>
      <c r="D961" s="15">
        <v>23</v>
      </c>
      <c r="E961" s="25">
        <v>25772</v>
      </c>
      <c r="F961" s="26">
        <f ca="1">DATEDIF(Hospitalization!$E1385,TODAY(),"Y")</f>
        <v>49</v>
      </c>
      <c r="G961" s="15">
        <v>0</v>
      </c>
      <c r="H961" s="27">
        <v>11530.12</v>
      </c>
      <c r="I961" s="15" t="s">
        <v>2356</v>
      </c>
      <c r="J961" s="15" t="s">
        <v>2359</v>
      </c>
      <c r="K961" s="15" t="s">
        <v>2362</v>
      </c>
    </row>
    <row r="962" spans="1:11" x14ac:dyDescent="0.3">
      <c r="A962" s="11" t="s">
        <v>1873</v>
      </c>
      <c r="B962" s="12">
        <v>1988</v>
      </c>
      <c r="C962" s="12" t="s">
        <v>2360</v>
      </c>
      <c r="D962" s="12">
        <v>12</v>
      </c>
      <c r="E962" s="22">
        <v>32306</v>
      </c>
      <c r="F962" s="23">
        <f ca="1">DATEDIF(Hospitalization!$E1384,TODAY(),"Y")</f>
        <v>45</v>
      </c>
      <c r="G962" s="12">
        <v>3</v>
      </c>
      <c r="H962" s="24">
        <v>11524.25</v>
      </c>
      <c r="I962" s="12" t="s">
        <v>2356</v>
      </c>
      <c r="J962" s="12" t="s">
        <v>2359</v>
      </c>
      <c r="K962" s="12" t="s">
        <v>2378</v>
      </c>
    </row>
    <row r="963" spans="1:11" x14ac:dyDescent="0.3">
      <c r="A963" s="14" t="s">
        <v>1874</v>
      </c>
      <c r="B963" s="15">
        <v>1971</v>
      </c>
      <c r="C963" s="15" t="s">
        <v>2363</v>
      </c>
      <c r="D963" s="15">
        <v>19</v>
      </c>
      <c r="E963" s="25">
        <v>26286</v>
      </c>
      <c r="F963" s="26">
        <f ca="1">DATEDIF(Hospitalization!$E1383,TODAY(),"Y")</f>
        <v>28</v>
      </c>
      <c r="G963" s="15">
        <v>4</v>
      </c>
      <c r="H963" s="27">
        <v>11520.1</v>
      </c>
      <c r="I963" s="15" t="s">
        <v>2356</v>
      </c>
      <c r="J963" s="15" t="s">
        <v>2359</v>
      </c>
      <c r="K963" s="15" t="s">
        <v>2362</v>
      </c>
    </row>
    <row r="964" spans="1:11" x14ac:dyDescent="0.3">
      <c r="A964" s="11" t="s">
        <v>1875</v>
      </c>
      <c r="B964" s="12">
        <v>1968</v>
      </c>
      <c r="C964" s="12" t="s">
        <v>2360</v>
      </c>
      <c r="D964" s="12">
        <v>24</v>
      </c>
      <c r="E964" s="22">
        <v>25013</v>
      </c>
      <c r="F964" s="23">
        <f ca="1">DATEDIF(Hospitalization!$E1382,TODAY(),"Y")</f>
        <v>51</v>
      </c>
      <c r="G964" s="12">
        <v>1</v>
      </c>
      <c r="H964" s="24">
        <v>11512.41</v>
      </c>
      <c r="I964" s="12" t="s">
        <v>2356</v>
      </c>
      <c r="J964" s="12" t="s">
        <v>2359</v>
      </c>
      <c r="K964" s="12" t="s">
        <v>2372</v>
      </c>
    </row>
    <row r="965" spans="1:11" x14ac:dyDescent="0.3">
      <c r="A965" s="14" t="s">
        <v>1876</v>
      </c>
      <c r="B965" s="15">
        <v>1989</v>
      </c>
      <c r="C965" s="15" t="s">
        <v>2365</v>
      </c>
      <c r="D965" s="15">
        <v>6</v>
      </c>
      <c r="E965" s="25">
        <v>32787</v>
      </c>
      <c r="F965" s="26">
        <f ca="1">DATEDIF(Hospitalization!$E1381,TODAY(),"Y")</f>
        <v>26</v>
      </c>
      <c r="G965" s="15">
        <v>3</v>
      </c>
      <c r="H965" s="27">
        <v>11511.61</v>
      </c>
      <c r="I965" s="15" t="s">
        <v>2356</v>
      </c>
      <c r="J965" s="15" t="s">
        <v>2356</v>
      </c>
      <c r="K965" s="15" t="s">
        <v>2378</v>
      </c>
    </row>
    <row r="966" spans="1:11" x14ac:dyDescent="0.3">
      <c r="A966" s="11" t="s">
        <v>1877</v>
      </c>
      <c r="B966" s="12">
        <v>1969</v>
      </c>
      <c r="C966" s="12" t="s">
        <v>2364</v>
      </c>
      <c r="D966" s="12">
        <v>11</v>
      </c>
      <c r="E966" s="22">
        <v>25426</v>
      </c>
      <c r="F966" s="23">
        <f ca="1">DATEDIF(Hospitalization!$E1380,TODAY(),"Y")</f>
        <v>28</v>
      </c>
      <c r="G966" s="12">
        <v>0</v>
      </c>
      <c r="H966" s="24">
        <v>11497.69</v>
      </c>
      <c r="I966" s="12" t="s">
        <v>2356</v>
      </c>
      <c r="J966" s="12" t="s">
        <v>2359</v>
      </c>
      <c r="K966" s="12" t="s">
        <v>2362</v>
      </c>
    </row>
    <row r="967" spans="1:11" x14ac:dyDescent="0.3">
      <c r="A967" s="14" t="s">
        <v>1878</v>
      </c>
      <c r="B967" s="15">
        <v>1983</v>
      </c>
      <c r="C967" s="15" t="s">
        <v>2360</v>
      </c>
      <c r="D967" s="15">
        <v>7</v>
      </c>
      <c r="E967" s="25">
        <v>30474</v>
      </c>
      <c r="F967" s="26">
        <f ca="1">DATEDIF(Hospitalization!$E1379,TODAY(),"Y")</f>
        <v>51</v>
      </c>
      <c r="G967" s="15">
        <v>3</v>
      </c>
      <c r="H967" s="27">
        <v>11492.46</v>
      </c>
      <c r="I967" s="15" t="s">
        <v>2356</v>
      </c>
      <c r="J967" s="15" t="s">
        <v>2356</v>
      </c>
      <c r="K967" s="15" t="s">
        <v>2378</v>
      </c>
    </row>
    <row r="968" spans="1:11" x14ac:dyDescent="0.3">
      <c r="A968" s="11" t="s">
        <v>1879</v>
      </c>
      <c r="B968" s="12">
        <v>1970</v>
      </c>
      <c r="C968" s="12" t="s">
        <v>2365</v>
      </c>
      <c r="D968" s="12">
        <v>13</v>
      </c>
      <c r="E968" s="22">
        <v>25854</v>
      </c>
      <c r="F968" s="23">
        <f ca="1">DATEDIF(Hospitalization!$E1378,TODAY(),"Y")</f>
        <v>34</v>
      </c>
      <c r="G968" s="12">
        <v>3</v>
      </c>
      <c r="H968" s="24">
        <v>11488.32</v>
      </c>
      <c r="I968" s="12" t="s">
        <v>2356</v>
      </c>
      <c r="J968" s="12" t="s">
        <v>2359</v>
      </c>
      <c r="K968" s="12" t="s">
        <v>2374</v>
      </c>
    </row>
    <row r="969" spans="1:11" x14ac:dyDescent="0.3">
      <c r="A969" s="11" t="s">
        <v>197</v>
      </c>
      <c r="B969" s="15">
        <v>2004</v>
      </c>
      <c r="C969" s="15" t="s">
        <v>2361</v>
      </c>
      <c r="D969" s="15">
        <v>10</v>
      </c>
      <c r="E969" s="25">
        <v>38240</v>
      </c>
      <c r="F969" s="26">
        <f ca="1">DATEDIF(Hospitalization!$E1377,TODAY(),"Y")</f>
        <v>37</v>
      </c>
      <c r="G969" s="15">
        <v>0</v>
      </c>
      <c r="H969" s="27">
        <v>11482.63</v>
      </c>
      <c r="I969" s="15" t="s">
        <v>2356</v>
      </c>
      <c r="J969" s="15" t="s">
        <v>2355</v>
      </c>
      <c r="K969" s="15" t="s">
        <v>2357</v>
      </c>
    </row>
    <row r="970" spans="1:11" x14ac:dyDescent="0.3">
      <c r="A970" s="14" t="s">
        <v>1880</v>
      </c>
      <c r="B970" s="12">
        <v>1966</v>
      </c>
      <c r="C970" s="12" t="s">
        <v>2361</v>
      </c>
      <c r="D970" s="12">
        <v>7</v>
      </c>
      <c r="E970" s="22">
        <v>24357</v>
      </c>
      <c r="F970" s="23">
        <f ca="1">DATEDIF(Hospitalization!$E1376,TODAY(),"Y")</f>
        <v>25</v>
      </c>
      <c r="G970" s="12">
        <v>0</v>
      </c>
      <c r="H970" s="24">
        <v>11478.14</v>
      </c>
      <c r="I970" s="12" t="s">
        <v>2356</v>
      </c>
      <c r="J970" s="12" t="s">
        <v>2355</v>
      </c>
      <c r="K970" s="12" t="s">
        <v>2371</v>
      </c>
    </row>
    <row r="971" spans="1:11" x14ac:dyDescent="0.3">
      <c r="A971" s="11" t="s">
        <v>1881</v>
      </c>
      <c r="B971" s="15">
        <v>1965</v>
      </c>
      <c r="C971" s="15" t="s">
        <v>2360</v>
      </c>
      <c r="D971" s="15">
        <v>23</v>
      </c>
      <c r="E971" s="25">
        <v>23916</v>
      </c>
      <c r="F971" s="26">
        <f ca="1">DATEDIF(Hospitalization!$E1375,TODAY(),"Y")</f>
        <v>31</v>
      </c>
      <c r="G971" s="15">
        <v>0</v>
      </c>
      <c r="H971" s="27">
        <v>11455.28</v>
      </c>
      <c r="I971" s="15" t="s">
        <v>2356</v>
      </c>
      <c r="J971" s="15" t="s">
        <v>2355</v>
      </c>
      <c r="K971" s="15" t="s">
        <v>2366</v>
      </c>
    </row>
    <row r="972" spans="1:11" x14ac:dyDescent="0.3">
      <c r="A972" s="14" t="s">
        <v>1882</v>
      </c>
      <c r="B972" s="12">
        <v>1966</v>
      </c>
      <c r="C972" s="12" t="s">
        <v>2360</v>
      </c>
      <c r="D972" s="12">
        <v>14</v>
      </c>
      <c r="E972" s="22">
        <v>24272</v>
      </c>
      <c r="F972" s="23">
        <f ca="1">DATEDIF(Hospitalization!$E1374,TODAY(),"Y")</f>
        <v>64</v>
      </c>
      <c r="G972" s="12">
        <v>0</v>
      </c>
      <c r="H972" s="24">
        <v>11454.02</v>
      </c>
      <c r="I972" s="12" t="s">
        <v>2356</v>
      </c>
      <c r="J972" s="12" t="s">
        <v>2359</v>
      </c>
      <c r="K972" s="12" t="s">
        <v>2362</v>
      </c>
    </row>
    <row r="973" spans="1:11" x14ac:dyDescent="0.3">
      <c r="A973" s="11" t="s">
        <v>1883</v>
      </c>
      <c r="B973" s="15">
        <v>1971</v>
      </c>
      <c r="C973" s="15" t="s">
        <v>2361</v>
      </c>
      <c r="D973" s="15">
        <v>12</v>
      </c>
      <c r="E973" s="25">
        <v>26188</v>
      </c>
      <c r="F973" s="26">
        <f ca="1">DATEDIF(Hospitalization!$E1373,TODAY(),"Y")</f>
        <v>49</v>
      </c>
      <c r="G973" s="15">
        <v>3</v>
      </c>
      <c r="H973" s="27">
        <v>11436.74</v>
      </c>
      <c r="I973" s="15" t="s">
        <v>2356</v>
      </c>
      <c r="J973" s="15" t="s">
        <v>2356</v>
      </c>
      <c r="K973" s="15" t="s">
        <v>2362</v>
      </c>
    </row>
    <row r="974" spans="1:11" x14ac:dyDescent="0.3">
      <c r="A974" s="14" t="s">
        <v>1884</v>
      </c>
      <c r="B974" s="12">
        <v>1980</v>
      </c>
      <c r="C974" s="12" t="s">
        <v>2354</v>
      </c>
      <c r="D974" s="12">
        <v>17</v>
      </c>
      <c r="E974" s="22">
        <v>29419</v>
      </c>
      <c r="F974" s="23">
        <f ca="1">DATEDIF(Hospitalization!$E1372,TODAY(),"Y")</f>
        <v>38</v>
      </c>
      <c r="G974" s="12">
        <v>2</v>
      </c>
      <c r="H974" s="24">
        <v>11435.74</v>
      </c>
      <c r="I974" s="12" t="s">
        <v>2356</v>
      </c>
      <c r="J974" s="12" t="s">
        <v>2356</v>
      </c>
      <c r="K974" s="12" t="s">
        <v>2375</v>
      </c>
    </row>
    <row r="975" spans="1:11" x14ac:dyDescent="0.3">
      <c r="A975" s="11" t="s">
        <v>1885</v>
      </c>
      <c r="B975" s="15">
        <v>1985</v>
      </c>
      <c r="C975" s="15" t="s">
        <v>2360</v>
      </c>
      <c r="D975" s="15">
        <v>9</v>
      </c>
      <c r="E975" s="25">
        <v>31207</v>
      </c>
      <c r="F975" s="26">
        <f ca="1">DATEDIF(Hospitalization!$E1371,TODAY(),"Y")</f>
        <v>60</v>
      </c>
      <c r="G975" s="15">
        <v>3</v>
      </c>
      <c r="H975" s="27">
        <v>11419.49</v>
      </c>
      <c r="I975" s="15" t="s">
        <v>2356</v>
      </c>
      <c r="J975" s="15" t="s">
        <v>2359</v>
      </c>
      <c r="K975" s="15" t="s">
        <v>2362</v>
      </c>
    </row>
    <row r="976" spans="1:11" x14ac:dyDescent="0.3">
      <c r="A976" s="14" t="s">
        <v>1886</v>
      </c>
      <c r="B976" s="12">
        <v>1983</v>
      </c>
      <c r="C976" s="12" t="s">
        <v>2365</v>
      </c>
      <c r="D976" s="12">
        <v>23</v>
      </c>
      <c r="E976" s="22">
        <v>30612</v>
      </c>
      <c r="F976" s="23">
        <f ca="1">DATEDIF(Hospitalization!$E1370,TODAY(),"Y")</f>
        <v>44</v>
      </c>
      <c r="G976" s="12">
        <v>3</v>
      </c>
      <c r="H976" s="24">
        <v>11412.02</v>
      </c>
      <c r="I976" s="12" t="s">
        <v>2356</v>
      </c>
      <c r="J976" s="12" t="s">
        <v>2359</v>
      </c>
      <c r="K976" s="12" t="s">
        <v>2375</v>
      </c>
    </row>
    <row r="977" spans="1:11" x14ac:dyDescent="0.3">
      <c r="A977" s="11" t="s">
        <v>1887</v>
      </c>
      <c r="B977" s="15">
        <v>1970</v>
      </c>
      <c r="C977" s="15" t="s">
        <v>2365</v>
      </c>
      <c r="D977" s="15">
        <v>7</v>
      </c>
      <c r="E977" s="25">
        <v>25848</v>
      </c>
      <c r="F977" s="26">
        <f ca="1">DATEDIF(Hospitalization!$E1369,TODAY(),"Y")</f>
        <v>56</v>
      </c>
      <c r="G977" s="15">
        <v>3</v>
      </c>
      <c r="H977" s="27">
        <v>11411.69</v>
      </c>
      <c r="I977" s="15" t="s">
        <v>2356</v>
      </c>
      <c r="J977" s="15" t="s">
        <v>2355</v>
      </c>
      <c r="K977" s="15" t="s">
        <v>2366</v>
      </c>
    </row>
    <row r="978" spans="1:11" x14ac:dyDescent="0.3">
      <c r="A978" s="14" t="s">
        <v>1888</v>
      </c>
      <c r="B978" s="12">
        <v>1970</v>
      </c>
      <c r="C978" s="12" t="s">
        <v>2365</v>
      </c>
      <c r="D978" s="12">
        <v>2</v>
      </c>
      <c r="E978" s="22">
        <v>25843</v>
      </c>
      <c r="F978" s="23">
        <f ca="1">DATEDIF(Hospitalization!$E1368,TODAY(),"Y")</f>
        <v>51</v>
      </c>
      <c r="G978" s="12">
        <v>2</v>
      </c>
      <c r="H978" s="24">
        <v>11396.9</v>
      </c>
      <c r="I978" s="12" t="s">
        <v>2356</v>
      </c>
      <c r="J978" s="12" t="s">
        <v>2356</v>
      </c>
      <c r="K978" s="12" t="s">
        <v>2372</v>
      </c>
    </row>
    <row r="979" spans="1:11" x14ac:dyDescent="0.3">
      <c r="A979" s="11" t="s">
        <v>1889</v>
      </c>
      <c r="B979" s="15">
        <v>1967</v>
      </c>
      <c r="C979" s="15" t="s">
        <v>2363</v>
      </c>
      <c r="D979" s="15">
        <v>19</v>
      </c>
      <c r="E979" s="25">
        <v>24825</v>
      </c>
      <c r="F979" s="26">
        <f ca="1">DATEDIF(Hospitalization!$E1367,TODAY(),"Y")</f>
        <v>53</v>
      </c>
      <c r="G979" s="15">
        <v>1</v>
      </c>
      <c r="H979" s="27">
        <v>11394.07</v>
      </c>
      <c r="I979" s="15" t="s">
        <v>2356</v>
      </c>
      <c r="J979" s="15" t="s">
        <v>2359</v>
      </c>
      <c r="K979" s="15" t="s">
        <v>2370</v>
      </c>
    </row>
    <row r="980" spans="1:11" x14ac:dyDescent="0.3">
      <c r="A980" s="14" t="s">
        <v>198</v>
      </c>
      <c r="B980" s="12">
        <v>1997</v>
      </c>
      <c r="C980" s="12" t="s">
        <v>2354</v>
      </c>
      <c r="D980" s="12">
        <v>28</v>
      </c>
      <c r="E980" s="22">
        <v>35639</v>
      </c>
      <c r="F980" s="23">
        <f ca="1">DATEDIF(Hospitalization!$E1366,TODAY(),"Y")</f>
        <v>43</v>
      </c>
      <c r="G980" s="12">
        <v>0</v>
      </c>
      <c r="H980" s="24">
        <v>11388.27</v>
      </c>
      <c r="I980" s="12" t="s">
        <v>2356</v>
      </c>
      <c r="J980" s="12" t="s">
        <v>2355</v>
      </c>
      <c r="K980" s="12" t="s">
        <v>2378</v>
      </c>
    </row>
    <row r="981" spans="1:11" x14ac:dyDescent="0.3">
      <c r="A981" s="14" t="s">
        <v>1890</v>
      </c>
      <c r="B981" s="15">
        <v>1964</v>
      </c>
      <c r="C981" s="15" t="s">
        <v>2360</v>
      </c>
      <c r="D981" s="15">
        <v>13</v>
      </c>
      <c r="E981" s="25">
        <v>23541</v>
      </c>
      <c r="F981" s="26">
        <f ca="1">DATEDIF(Hospitalization!$E1365,TODAY(),"Y")</f>
        <v>43</v>
      </c>
      <c r="G981" s="15">
        <v>0</v>
      </c>
      <c r="H981" s="27">
        <v>11381.33</v>
      </c>
      <c r="I981" s="15" t="s">
        <v>2356</v>
      </c>
      <c r="J981" s="15" t="s">
        <v>2355</v>
      </c>
      <c r="K981" s="15" t="s">
        <v>2357</v>
      </c>
    </row>
    <row r="982" spans="1:11" x14ac:dyDescent="0.3">
      <c r="A982" s="11" t="s">
        <v>1891</v>
      </c>
      <c r="B982" s="12">
        <v>1972</v>
      </c>
      <c r="C982" s="12" t="s">
        <v>2363</v>
      </c>
      <c r="D982" s="12">
        <v>6</v>
      </c>
      <c r="E982" s="22">
        <v>26639</v>
      </c>
      <c r="F982" s="23">
        <f ca="1">DATEDIF(Hospitalization!$E1364,TODAY(),"Y")</f>
        <v>64</v>
      </c>
      <c r="G982" s="12">
        <v>0</v>
      </c>
      <c r="H982" s="24">
        <v>11378.57</v>
      </c>
      <c r="I982" s="12" t="s">
        <v>2356</v>
      </c>
      <c r="J982" s="12" t="s">
        <v>2355</v>
      </c>
      <c r="K982" s="12" t="s">
        <v>2371</v>
      </c>
    </row>
    <row r="983" spans="1:11" x14ac:dyDescent="0.3">
      <c r="A983" s="14" t="s">
        <v>1892</v>
      </c>
      <c r="B983" s="15">
        <v>1979</v>
      </c>
      <c r="C983" s="15" t="s">
        <v>2360</v>
      </c>
      <c r="D983" s="15">
        <v>7</v>
      </c>
      <c r="E983" s="25">
        <v>29013</v>
      </c>
      <c r="F983" s="26">
        <f ca="1">DATEDIF(Hospitalization!$E1363,TODAY(),"Y")</f>
        <v>31</v>
      </c>
      <c r="G983" s="15">
        <v>2</v>
      </c>
      <c r="H983" s="27">
        <v>11369.39</v>
      </c>
      <c r="I983" s="15" t="s">
        <v>2356</v>
      </c>
      <c r="J983" s="15" t="s">
        <v>2359</v>
      </c>
      <c r="K983" s="15" t="s">
        <v>2378</v>
      </c>
    </row>
    <row r="984" spans="1:11" x14ac:dyDescent="0.3">
      <c r="A984" s="11" t="s">
        <v>1893</v>
      </c>
      <c r="B984" s="12">
        <v>1964</v>
      </c>
      <c r="C984" s="12" t="s">
        <v>2363</v>
      </c>
      <c r="D984" s="12">
        <v>13</v>
      </c>
      <c r="E984" s="22">
        <v>23724</v>
      </c>
      <c r="F984" s="23">
        <f ca="1">DATEDIF(Hospitalization!$E1362,TODAY(),"Y")</f>
        <v>45</v>
      </c>
      <c r="G984" s="12">
        <v>0</v>
      </c>
      <c r="H984" s="24">
        <v>11365.95</v>
      </c>
      <c r="I984" s="12" t="s">
        <v>2356</v>
      </c>
      <c r="J984" s="12" t="s">
        <v>2355</v>
      </c>
      <c r="K984" s="12" t="s">
        <v>2366</v>
      </c>
    </row>
    <row r="985" spans="1:11" x14ac:dyDescent="0.3">
      <c r="A985" s="14" t="s">
        <v>1894</v>
      </c>
      <c r="B985" s="15">
        <v>1964</v>
      </c>
      <c r="C985" s="15" t="s">
        <v>2354</v>
      </c>
      <c r="D985" s="15">
        <v>3</v>
      </c>
      <c r="E985" s="25">
        <v>23561</v>
      </c>
      <c r="F985" s="26">
        <f ca="1">DATEDIF(Hospitalization!$E1361,TODAY(),"Y")</f>
        <v>36</v>
      </c>
      <c r="G985" s="15">
        <v>0</v>
      </c>
      <c r="H985" s="27">
        <v>11363.28</v>
      </c>
      <c r="I985" s="15" t="s">
        <v>2356</v>
      </c>
      <c r="J985" s="15" t="s">
        <v>2359</v>
      </c>
      <c r="K985" s="15" t="s">
        <v>2357</v>
      </c>
    </row>
    <row r="986" spans="1:11" x14ac:dyDescent="0.3">
      <c r="A986" s="11" t="s">
        <v>1895</v>
      </c>
      <c r="B986" s="12">
        <v>1964</v>
      </c>
      <c r="C986" s="12" t="s">
        <v>2354</v>
      </c>
      <c r="D986" s="12">
        <v>4</v>
      </c>
      <c r="E986" s="22">
        <v>23562</v>
      </c>
      <c r="F986" s="23">
        <f ca="1">DATEDIF(Hospitalization!$E1360,TODAY(),"Y")</f>
        <v>48</v>
      </c>
      <c r="G986" s="12">
        <v>0</v>
      </c>
      <c r="H986" s="24">
        <v>11362.76</v>
      </c>
      <c r="I986" s="12" t="s">
        <v>2356</v>
      </c>
      <c r="J986" s="12" t="s">
        <v>2359</v>
      </c>
      <c r="K986" s="12" t="s">
        <v>2366</v>
      </c>
    </row>
    <row r="987" spans="1:11" x14ac:dyDescent="0.3">
      <c r="A987" s="14" t="s">
        <v>1896</v>
      </c>
      <c r="B987" s="15">
        <v>1965</v>
      </c>
      <c r="C987" s="15" t="s">
        <v>2361</v>
      </c>
      <c r="D987" s="15">
        <v>26</v>
      </c>
      <c r="E987" s="25">
        <v>24011</v>
      </c>
      <c r="F987" s="26">
        <f ca="1">DATEDIF(Hospitalization!$E1359,TODAY(),"Y")</f>
        <v>49</v>
      </c>
      <c r="G987" s="15">
        <v>0</v>
      </c>
      <c r="H987" s="27">
        <v>11356.66</v>
      </c>
      <c r="I987" s="15" t="s">
        <v>2356</v>
      </c>
      <c r="J987" s="15" t="s">
        <v>2356</v>
      </c>
      <c r="K987" s="15" t="s">
        <v>2362</v>
      </c>
    </row>
    <row r="988" spans="1:11" x14ac:dyDescent="0.3">
      <c r="A988" s="11" t="s">
        <v>1897</v>
      </c>
      <c r="B988" s="12">
        <v>1965</v>
      </c>
      <c r="C988" s="12" t="s">
        <v>2358</v>
      </c>
      <c r="D988" s="12">
        <v>29</v>
      </c>
      <c r="E988" s="22">
        <v>24075</v>
      </c>
      <c r="F988" s="23">
        <f ca="1">DATEDIF(Hospitalization!$E1358,TODAY(),"Y")</f>
        <v>48</v>
      </c>
      <c r="G988" s="12">
        <v>0</v>
      </c>
      <c r="H988" s="24">
        <v>11353.23</v>
      </c>
      <c r="I988" s="12" t="s">
        <v>2356</v>
      </c>
      <c r="J988" s="12" t="s">
        <v>2359</v>
      </c>
      <c r="K988" s="12" t="s">
        <v>2362</v>
      </c>
    </row>
    <row r="989" spans="1:11" x14ac:dyDescent="0.3">
      <c r="A989" s="14" t="s">
        <v>1898</v>
      </c>
      <c r="B989" s="15">
        <v>1964</v>
      </c>
      <c r="C989" s="15" t="s">
        <v>2354</v>
      </c>
      <c r="D989" s="15">
        <v>12</v>
      </c>
      <c r="E989" s="25">
        <v>23570</v>
      </c>
      <c r="F989" s="26">
        <f ca="1">DATEDIF(Hospitalization!$E1357,TODAY(),"Y")</f>
        <v>22</v>
      </c>
      <c r="G989" s="15">
        <v>0</v>
      </c>
      <c r="H989" s="27">
        <v>11345.52</v>
      </c>
      <c r="I989" s="15" t="s">
        <v>2356</v>
      </c>
      <c r="J989" s="15" t="s">
        <v>2356</v>
      </c>
      <c r="K989" s="15" t="s">
        <v>2366</v>
      </c>
    </row>
    <row r="990" spans="1:11" x14ac:dyDescent="0.3">
      <c r="A990" s="11" t="s">
        <v>1899</v>
      </c>
      <c r="B990" s="12">
        <v>1968</v>
      </c>
      <c r="C990" s="12" t="s">
        <v>2358</v>
      </c>
      <c r="D990" s="12">
        <v>2</v>
      </c>
      <c r="E990" s="22">
        <v>25144</v>
      </c>
      <c r="F990" s="23">
        <f ca="1">DATEDIF(Hospitalization!$E1356,TODAY(),"Y")</f>
        <v>40</v>
      </c>
      <c r="G990" s="12">
        <v>0</v>
      </c>
      <c r="H990" s="24">
        <v>11344.32</v>
      </c>
      <c r="I990" s="12" t="s">
        <v>2356</v>
      </c>
      <c r="J990" s="12" t="s">
        <v>2355</v>
      </c>
      <c r="K990" s="12" t="s">
        <v>2371</v>
      </c>
    </row>
    <row r="991" spans="1:11" x14ac:dyDescent="0.3">
      <c r="A991" s="11" t="s">
        <v>199</v>
      </c>
      <c r="B991" s="15">
        <v>1989</v>
      </c>
      <c r="C991" s="15" t="s">
        <v>2364</v>
      </c>
      <c r="D991" s="15">
        <v>19</v>
      </c>
      <c r="E991" s="25">
        <v>32739</v>
      </c>
      <c r="F991" s="26">
        <f ca="1">DATEDIF(Hospitalization!$E1355,TODAY(),"Y")</f>
        <v>43</v>
      </c>
      <c r="G991" s="15">
        <v>1</v>
      </c>
      <c r="H991" s="27">
        <v>11326.71</v>
      </c>
      <c r="I991" s="15" t="s">
        <v>2356</v>
      </c>
      <c r="J991" s="15" t="s">
        <v>2356</v>
      </c>
      <c r="K991" s="15" t="s">
        <v>2357</v>
      </c>
    </row>
    <row r="992" spans="1:11" x14ac:dyDescent="0.3">
      <c r="A992" s="14" t="s">
        <v>1900</v>
      </c>
      <c r="B992" s="12">
        <v>2002</v>
      </c>
      <c r="C992" s="12" t="s">
        <v>2361</v>
      </c>
      <c r="D992" s="12">
        <v>20</v>
      </c>
      <c r="E992" s="22">
        <v>37519</v>
      </c>
      <c r="F992" s="23">
        <f ca="1">DATEDIF(Hospitalization!$E1354,TODAY(),"Y")</f>
        <v>55</v>
      </c>
      <c r="G992" s="12">
        <v>0</v>
      </c>
      <c r="H992" s="24">
        <v>11321.49</v>
      </c>
      <c r="I992" s="12" t="s">
        <v>2356</v>
      </c>
      <c r="J992" s="12" t="s">
        <v>2356</v>
      </c>
      <c r="K992" s="12" t="s">
        <v>2362</v>
      </c>
    </row>
    <row r="993" spans="1:11" x14ac:dyDescent="0.3">
      <c r="A993" s="11" t="s">
        <v>1901</v>
      </c>
      <c r="B993" s="15">
        <v>1963</v>
      </c>
      <c r="C993" s="15" t="s">
        <v>2354</v>
      </c>
      <c r="D993" s="15">
        <v>11</v>
      </c>
      <c r="E993" s="25">
        <v>23203</v>
      </c>
      <c r="F993" s="26">
        <f ca="1">DATEDIF(Hospitalization!$E1353,TODAY(),"Y")</f>
        <v>51</v>
      </c>
      <c r="G993" s="15">
        <v>0</v>
      </c>
      <c r="H993" s="27">
        <v>11319.12</v>
      </c>
      <c r="I993" s="15" t="s">
        <v>2356</v>
      </c>
      <c r="J993" s="15" t="s">
        <v>2359</v>
      </c>
      <c r="K993" s="15" t="s">
        <v>2362</v>
      </c>
    </row>
    <row r="994" spans="1:11" x14ac:dyDescent="0.3">
      <c r="A994" s="14" t="s">
        <v>1902</v>
      </c>
      <c r="B994" s="12">
        <v>1995</v>
      </c>
      <c r="C994" s="12" t="s">
        <v>2363</v>
      </c>
      <c r="D994" s="12">
        <v>10</v>
      </c>
      <c r="E994" s="22">
        <v>35043</v>
      </c>
      <c r="F994" s="23">
        <f ca="1">DATEDIF(Hospitalization!$E1352,TODAY(),"Y")</f>
        <v>61</v>
      </c>
      <c r="G994" s="12">
        <v>0</v>
      </c>
      <c r="H994" s="24">
        <v>11318.57</v>
      </c>
      <c r="I994" s="12" t="s">
        <v>2356</v>
      </c>
      <c r="J994" s="12" t="s">
        <v>2355</v>
      </c>
      <c r="K994" s="12" t="s">
        <v>2378</v>
      </c>
    </row>
    <row r="995" spans="1:11" x14ac:dyDescent="0.3">
      <c r="A995" s="11" t="s">
        <v>1903</v>
      </c>
      <c r="B995" s="15">
        <v>1963</v>
      </c>
      <c r="C995" s="15" t="s">
        <v>2358</v>
      </c>
      <c r="D995" s="15">
        <v>22</v>
      </c>
      <c r="E995" s="25">
        <v>23337</v>
      </c>
      <c r="F995" s="26">
        <f ca="1">DATEDIF(Hospitalization!$E1351,TODAY(),"Y")</f>
        <v>50</v>
      </c>
      <c r="G995" s="15">
        <v>0</v>
      </c>
      <c r="H995" s="27">
        <v>11312.33</v>
      </c>
      <c r="I995" s="15" t="s">
        <v>2356</v>
      </c>
      <c r="J995" s="15" t="s">
        <v>2356</v>
      </c>
      <c r="K995" s="15" t="s">
        <v>2362</v>
      </c>
    </row>
    <row r="996" spans="1:11" x14ac:dyDescent="0.3">
      <c r="A996" s="14" t="s">
        <v>1904</v>
      </c>
      <c r="B996" s="12">
        <v>1968</v>
      </c>
      <c r="C996" s="12" t="s">
        <v>2365</v>
      </c>
      <c r="D996" s="12">
        <v>6</v>
      </c>
      <c r="E996" s="22">
        <v>25117</v>
      </c>
      <c r="F996" s="23">
        <f ca="1">DATEDIF(Hospitalization!$E1350,TODAY(),"Y")</f>
        <v>60</v>
      </c>
      <c r="G996" s="12">
        <v>1</v>
      </c>
      <c r="H996" s="24">
        <v>11305.93</v>
      </c>
      <c r="I996" s="12" t="s">
        <v>2356</v>
      </c>
      <c r="J996" s="12" t="s">
        <v>2359</v>
      </c>
      <c r="K996" s="12" t="s">
        <v>2362</v>
      </c>
    </row>
    <row r="997" spans="1:11" x14ac:dyDescent="0.3">
      <c r="A997" s="11" t="s">
        <v>1905</v>
      </c>
      <c r="B997" s="15">
        <v>1972</v>
      </c>
      <c r="C997" s="15" t="s">
        <v>2361</v>
      </c>
      <c r="D997" s="15">
        <v>25</v>
      </c>
      <c r="E997" s="25">
        <v>26567</v>
      </c>
      <c r="F997" s="26">
        <f ca="1">DATEDIF(Hospitalization!$E1349,TODAY(),"Y")</f>
        <v>32</v>
      </c>
      <c r="G997" s="15">
        <v>4</v>
      </c>
      <c r="H997" s="27">
        <v>11299.34</v>
      </c>
      <c r="I997" s="15" t="s">
        <v>2356</v>
      </c>
      <c r="J997" s="15" t="s">
        <v>2355</v>
      </c>
      <c r="K997" s="15" t="s">
        <v>2366</v>
      </c>
    </row>
    <row r="998" spans="1:11" x14ac:dyDescent="0.3">
      <c r="A998" s="14" t="s">
        <v>1906</v>
      </c>
      <c r="B998" s="12">
        <v>1988</v>
      </c>
      <c r="C998" s="12" t="s">
        <v>2358</v>
      </c>
      <c r="D998" s="12">
        <v>14</v>
      </c>
      <c r="E998" s="22">
        <v>32461</v>
      </c>
      <c r="F998" s="23">
        <f ca="1">DATEDIF(Hospitalization!$E1348,TODAY(),"Y")</f>
        <v>25</v>
      </c>
      <c r="G998" s="12">
        <v>3</v>
      </c>
      <c r="H998" s="24">
        <v>11294.57</v>
      </c>
      <c r="I998" s="12" t="s">
        <v>2356</v>
      </c>
      <c r="J998" s="12" t="s">
        <v>2359</v>
      </c>
      <c r="K998" s="12" t="s">
        <v>2379</v>
      </c>
    </row>
    <row r="999" spans="1:11" x14ac:dyDescent="0.3">
      <c r="A999" s="11" t="s">
        <v>1907</v>
      </c>
      <c r="B999" s="15">
        <v>1970</v>
      </c>
      <c r="C999" s="15" t="s">
        <v>2360</v>
      </c>
      <c r="D999" s="15">
        <v>22</v>
      </c>
      <c r="E999" s="25">
        <v>25741</v>
      </c>
      <c r="F999" s="26">
        <f ca="1">DATEDIF(Hospitalization!$E1347,TODAY(),"Y")</f>
        <v>32</v>
      </c>
      <c r="G999" s="15">
        <v>3</v>
      </c>
      <c r="H999" s="27">
        <v>11289.11</v>
      </c>
      <c r="I999" s="15" t="s">
        <v>2356</v>
      </c>
      <c r="J999" s="15" t="s">
        <v>2359</v>
      </c>
      <c r="K999" s="15" t="s">
        <v>2362</v>
      </c>
    </row>
    <row r="1000" spans="1:11" x14ac:dyDescent="0.3">
      <c r="A1000" s="14" t="s">
        <v>1908</v>
      </c>
      <c r="B1000" s="12">
        <v>1967</v>
      </c>
      <c r="C1000" s="12" t="s">
        <v>2360</v>
      </c>
      <c r="D1000" s="12">
        <v>14</v>
      </c>
      <c r="E1000" s="22">
        <v>24637</v>
      </c>
      <c r="F1000" s="23">
        <f ca="1">DATEDIF(Hospitalization!$E1346,TODAY(),"Y")</f>
        <v>50</v>
      </c>
      <c r="G1000" s="12">
        <v>0</v>
      </c>
      <c r="H1000" s="24">
        <v>11286.54</v>
      </c>
      <c r="I1000" s="12" t="s">
        <v>2356</v>
      </c>
      <c r="J1000" s="12" t="s">
        <v>2356</v>
      </c>
      <c r="K1000" s="12" t="s">
        <v>2372</v>
      </c>
    </row>
    <row r="1001" spans="1:11" x14ac:dyDescent="0.3">
      <c r="A1001" s="11" t="s">
        <v>1909</v>
      </c>
      <c r="B1001" s="15">
        <v>2004</v>
      </c>
      <c r="C1001" s="15" t="s">
        <v>2365</v>
      </c>
      <c r="D1001" s="15">
        <v>4</v>
      </c>
      <c r="E1001" s="25">
        <v>38264</v>
      </c>
      <c r="F1001" s="26">
        <f ca="1">DATEDIF(Hospitalization!$E1345,TODAY(),"Y")</f>
        <v>59</v>
      </c>
      <c r="G1001" s="15">
        <v>1</v>
      </c>
      <c r="H1001" s="27">
        <v>11272.33</v>
      </c>
      <c r="I1001" s="15" t="s">
        <v>2356</v>
      </c>
      <c r="J1001" s="15" t="s">
        <v>2355</v>
      </c>
      <c r="K1001" s="15" t="s">
        <v>2368</v>
      </c>
    </row>
    <row r="1002" spans="1:11" x14ac:dyDescent="0.3">
      <c r="A1002" s="11" t="s">
        <v>29</v>
      </c>
      <c r="B1002" s="12">
        <v>1971</v>
      </c>
      <c r="C1002" s="12" t="s">
        <v>2363</v>
      </c>
      <c r="D1002" s="12">
        <v>26</v>
      </c>
      <c r="E1002" s="22">
        <v>26293</v>
      </c>
      <c r="F1002" s="23">
        <f ca="1">DATEDIF(Hospitalization!$E1344,TODAY(),"Y")</f>
        <v>53</v>
      </c>
      <c r="G1002" s="12">
        <v>0</v>
      </c>
      <c r="H1002" s="24">
        <v>11265.71</v>
      </c>
      <c r="I1002" s="12" t="s">
        <v>2356</v>
      </c>
      <c r="J1002" s="12" t="s">
        <v>2359</v>
      </c>
      <c r="K1002" s="12" t="s">
        <v>2371</v>
      </c>
    </row>
    <row r="1003" spans="1:11" x14ac:dyDescent="0.3">
      <c r="A1003" s="14" t="s">
        <v>200</v>
      </c>
      <c r="B1003" s="15">
        <v>1969</v>
      </c>
      <c r="C1003" s="15" t="s">
        <v>2365</v>
      </c>
      <c r="D1003" s="15">
        <v>11</v>
      </c>
      <c r="E1003" s="25">
        <v>25487</v>
      </c>
      <c r="F1003" s="26">
        <f ca="1">DATEDIF(Hospitalization!$E1343,TODAY(),"Y")</f>
        <v>48</v>
      </c>
      <c r="G1003" s="15">
        <v>3</v>
      </c>
      <c r="H1003" s="27">
        <v>11264.54</v>
      </c>
      <c r="I1003" s="15" t="s">
        <v>2356</v>
      </c>
      <c r="J1003" s="15" t="s">
        <v>2355</v>
      </c>
      <c r="K1003" s="15" t="s">
        <v>2366</v>
      </c>
    </row>
    <row r="1004" spans="1:11" x14ac:dyDescent="0.3">
      <c r="A1004" s="14" t="s">
        <v>1910</v>
      </c>
      <c r="B1004" s="12">
        <v>1981</v>
      </c>
      <c r="C1004" s="12" t="s">
        <v>2365</v>
      </c>
      <c r="D1004" s="12">
        <v>2</v>
      </c>
      <c r="E1004" s="22">
        <v>29861</v>
      </c>
      <c r="F1004" s="23">
        <f ca="1">DATEDIF(Hospitalization!$E1342,TODAY(),"Y")</f>
        <v>52</v>
      </c>
      <c r="G1004" s="12">
        <v>1</v>
      </c>
      <c r="H1004" s="24">
        <v>11255.29</v>
      </c>
      <c r="I1004" s="12" t="s">
        <v>2356</v>
      </c>
      <c r="J1004" s="12" t="s">
        <v>2359</v>
      </c>
      <c r="K1004" s="12" t="s">
        <v>2378</v>
      </c>
    </row>
    <row r="1005" spans="1:11" x14ac:dyDescent="0.3">
      <c r="A1005" s="11" t="s">
        <v>1911</v>
      </c>
      <c r="B1005" s="15">
        <v>1969</v>
      </c>
      <c r="C1005" s="15" t="s">
        <v>2364</v>
      </c>
      <c r="D1005" s="15">
        <v>20</v>
      </c>
      <c r="E1005" s="25">
        <v>25435</v>
      </c>
      <c r="F1005" s="26">
        <f ca="1">DATEDIF(Hospitalization!$E1341,TODAY(),"Y")</f>
        <v>53</v>
      </c>
      <c r="G1005" s="15">
        <v>3</v>
      </c>
      <c r="H1005" s="27">
        <v>11253.42</v>
      </c>
      <c r="I1005" s="15" t="s">
        <v>2356</v>
      </c>
      <c r="J1005" s="15" t="s">
        <v>2359</v>
      </c>
      <c r="K1005" s="15" t="s">
        <v>2366</v>
      </c>
    </row>
    <row r="1006" spans="1:11" x14ac:dyDescent="0.3">
      <c r="A1006" s="14" t="s">
        <v>1912</v>
      </c>
      <c r="B1006" s="12">
        <v>1989</v>
      </c>
      <c r="C1006" s="12" t="s">
        <v>2363</v>
      </c>
      <c r="D1006" s="12">
        <v>17</v>
      </c>
      <c r="E1006" s="22">
        <v>32859</v>
      </c>
      <c r="F1006" s="23">
        <f ca="1">DATEDIF(Hospitalization!$E1340,TODAY(),"Y")</f>
        <v>53</v>
      </c>
      <c r="G1006" s="12">
        <v>3</v>
      </c>
      <c r="H1006" s="24">
        <v>11250.43</v>
      </c>
      <c r="I1006" s="12" t="s">
        <v>2356</v>
      </c>
      <c r="J1006" s="12" t="s">
        <v>2355</v>
      </c>
      <c r="K1006" s="12" t="s">
        <v>2378</v>
      </c>
    </row>
    <row r="1007" spans="1:11" x14ac:dyDescent="0.3">
      <c r="A1007" s="11" t="s">
        <v>1913</v>
      </c>
      <c r="B1007" s="15">
        <v>1969</v>
      </c>
      <c r="C1007" s="15" t="s">
        <v>2363</v>
      </c>
      <c r="D1007" s="15">
        <v>30</v>
      </c>
      <c r="E1007" s="25">
        <v>25567</v>
      </c>
      <c r="F1007" s="26">
        <f ca="1">DATEDIF(Hospitalization!$E1339,TODAY(),"Y")</f>
        <v>36</v>
      </c>
      <c r="G1007" s="15">
        <v>2</v>
      </c>
      <c r="H1007" s="27">
        <v>11244.38</v>
      </c>
      <c r="I1007" s="15" t="s">
        <v>2356</v>
      </c>
      <c r="J1007" s="15" t="s">
        <v>2359</v>
      </c>
      <c r="K1007" s="15" t="s">
        <v>2369</v>
      </c>
    </row>
    <row r="1008" spans="1:11" x14ac:dyDescent="0.3">
      <c r="A1008" s="14" t="s">
        <v>1914</v>
      </c>
      <c r="B1008" s="12">
        <v>1976</v>
      </c>
      <c r="C1008" s="12" t="s">
        <v>2360</v>
      </c>
      <c r="D1008" s="12">
        <v>28</v>
      </c>
      <c r="E1008" s="22">
        <v>27939</v>
      </c>
      <c r="F1008" s="23">
        <f ca="1">DATEDIF(Hospitalization!$E1338,TODAY(),"Y")</f>
        <v>44</v>
      </c>
      <c r="G1008" s="12">
        <v>2</v>
      </c>
      <c r="H1008" s="24">
        <v>11217.35</v>
      </c>
      <c r="I1008" s="12" t="s">
        <v>2356</v>
      </c>
      <c r="J1008" s="12" t="s">
        <v>2355</v>
      </c>
      <c r="K1008" s="12" t="s">
        <v>2371</v>
      </c>
    </row>
    <row r="1009" spans="1:11" x14ac:dyDescent="0.3">
      <c r="A1009" s="11" t="s">
        <v>1915</v>
      </c>
      <c r="B1009" s="15">
        <v>1970</v>
      </c>
      <c r="C1009" s="15" t="s">
        <v>2360</v>
      </c>
      <c r="D1009" s="15">
        <v>14</v>
      </c>
      <c r="E1009" s="25">
        <v>25733</v>
      </c>
      <c r="F1009" s="26">
        <f ca="1">DATEDIF(Hospitalization!$E1337,TODAY(),"Y")</f>
        <v>62</v>
      </c>
      <c r="G1009" s="15">
        <v>2</v>
      </c>
      <c r="H1009" s="27">
        <v>11187.66</v>
      </c>
      <c r="I1009" s="15" t="s">
        <v>2356</v>
      </c>
      <c r="J1009" s="15" t="s">
        <v>2355</v>
      </c>
      <c r="K1009" s="15" t="s">
        <v>2362</v>
      </c>
    </row>
    <row r="1010" spans="1:11" x14ac:dyDescent="0.3">
      <c r="A1010" s="14" t="s">
        <v>1916</v>
      </c>
      <c r="B1010" s="12">
        <v>1972</v>
      </c>
      <c r="C1010" s="12" t="s">
        <v>2361</v>
      </c>
      <c r="D1010" s="12">
        <v>3</v>
      </c>
      <c r="E1010" s="22">
        <v>26545</v>
      </c>
      <c r="F1010" s="23">
        <f ca="1">DATEDIF(Hospitalization!$E1336,TODAY(),"Y")</f>
        <v>43</v>
      </c>
      <c r="G1010" s="12">
        <v>0</v>
      </c>
      <c r="H1010" s="24">
        <v>11186.2</v>
      </c>
      <c r="I1010" s="12" t="s">
        <v>2356</v>
      </c>
      <c r="J1010" s="12" t="s">
        <v>2355</v>
      </c>
      <c r="K1010" s="12" t="s">
        <v>2375</v>
      </c>
    </row>
    <row r="1011" spans="1:11" x14ac:dyDescent="0.3">
      <c r="A1011" s="11" t="s">
        <v>1917</v>
      </c>
      <c r="B1011" s="15">
        <v>1966</v>
      </c>
      <c r="C1011" s="15" t="s">
        <v>2364</v>
      </c>
      <c r="D1011" s="15">
        <v>6</v>
      </c>
      <c r="E1011" s="25">
        <v>24325</v>
      </c>
      <c r="F1011" s="26">
        <f ca="1">DATEDIF(Hospitalization!$E1335,TODAY(),"Y")</f>
        <v>28</v>
      </c>
      <c r="G1011" s="15">
        <v>0</v>
      </c>
      <c r="H1011" s="27">
        <v>11165.42</v>
      </c>
      <c r="I1011" s="15" t="s">
        <v>2356</v>
      </c>
      <c r="J1011" s="15" t="s">
        <v>2359</v>
      </c>
      <c r="K1011" s="15" t="s">
        <v>2369</v>
      </c>
    </row>
    <row r="1012" spans="1:11" x14ac:dyDescent="0.3">
      <c r="A1012" s="14" t="s">
        <v>1918</v>
      </c>
      <c r="B1012" s="12">
        <v>1969</v>
      </c>
      <c r="C1012" s="12" t="s">
        <v>2360</v>
      </c>
      <c r="D1012" s="12">
        <v>25</v>
      </c>
      <c r="E1012" s="22">
        <v>25379</v>
      </c>
      <c r="F1012" s="23">
        <f ca="1">DATEDIF(Hospitalization!$E1334,TODAY(),"Y")</f>
        <v>63</v>
      </c>
      <c r="G1012" s="12">
        <v>2</v>
      </c>
      <c r="H1012" s="24">
        <v>11163.57</v>
      </c>
      <c r="I1012" s="12" t="s">
        <v>2356</v>
      </c>
      <c r="J1012" s="12" t="s">
        <v>2355</v>
      </c>
      <c r="K1012" s="12" t="s">
        <v>2366</v>
      </c>
    </row>
    <row r="1013" spans="1:11" x14ac:dyDescent="0.3">
      <c r="A1013" s="11" t="s">
        <v>1919</v>
      </c>
      <c r="B1013" s="15">
        <v>1969</v>
      </c>
      <c r="C1013" s="15" t="s">
        <v>2358</v>
      </c>
      <c r="D1013" s="15">
        <v>30</v>
      </c>
      <c r="E1013" s="25">
        <v>25537</v>
      </c>
      <c r="F1013" s="26">
        <f ca="1">DATEDIF(Hospitalization!$E1333,TODAY(),"Y")</f>
        <v>47</v>
      </c>
      <c r="G1013" s="15">
        <v>2</v>
      </c>
      <c r="H1013" s="27">
        <v>11150.78</v>
      </c>
      <c r="I1013" s="15" t="s">
        <v>2356</v>
      </c>
      <c r="J1013" s="15" t="s">
        <v>2355</v>
      </c>
      <c r="K1013" s="15" t="s">
        <v>2366</v>
      </c>
    </row>
    <row r="1014" spans="1:11" x14ac:dyDescent="0.3">
      <c r="A1014" s="11" t="s">
        <v>201</v>
      </c>
      <c r="B1014" s="12">
        <v>1980</v>
      </c>
      <c r="C1014" s="12" t="s">
        <v>2364</v>
      </c>
      <c r="D1014" s="12">
        <v>20</v>
      </c>
      <c r="E1014" s="22">
        <v>29453</v>
      </c>
      <c r="F1014" s="23">
        <f ca="1">DATEDIF(Hospitalization!$E1332,TODAY(),"Y")</f>
        <v>48</v>
      </c>
      <c r="G1014" s="12">
        <v>2</v>
      </c>
      <c r="H1014" s="24">
        <v>11103.33</v>
      </c>
      <c r="I1014" s="12" t="s">
        <v>2356</v>
      </c>
      <c r="J1014" s="12" t="s">
        <v>2359</v>
      </c>
      <c r="K1014" s="12" t="s">
        <v>2375</v>
      </c>
    </row>
    <row r="1015" spans="1:11" x14ac:dyDescent="0.3">
      <c r="A1015" s="14" t="s">
        <v>1920</v>
      </c>
      <c r="B1015" s="15">
        <v>1966</v>
      </c>
      <c r="C1015" s="15" t="s">
        <v>2354</v>
      </c>
      <c r="D1015" s="15">
        <v>5</v>
      </c>
      <c r="E1015" s="25">
        <v>24293</v>
      </c>
      <c r="F1015" s="26">
        <f ca="1">DATEDIF(Hospitalization!$E1331,TODAY(),"Y")</f>
        <v>50</v>
      </c>
      <c r="G1015" s="15">
        <v>0</v>
      </c>
      <c r="H1015" s="27">
        <v>11093.62</v>
      </c>
      <c r="I1015" s="15" t="s">
        <v>2356</v>
      </c>
      <c r="J1015" s="15" t="s">
        <v>2359</v>
      </c>
      <c r="K1015" s="15" t="s">
        <v>2357</v>
      </c>
    </row>
    <row r="1016" spans="1:11" x14ac:dyDescent="0.3">
      <c r="A1016" s="11" t="s">
        <v>1921</v>
      </c>
      <c r="B1016" s="12">
        <v>1966</v>
      </c>
      <c r="C1016" s="12" t="s">
        <v>2361</v>
      </c>
      <c r="D1016" s="12">
        <v>9</v>
      </c>
      <c r="E1016" s="22">
        <v>24359</v>
      </c>
      <c r="F1016" s="23">
        <f ca="1">DATEDIF(Hospitalization!$E1330,TODAY(),"Y")</f>
        <v>50</v>
      </c>
      <c r="G1016" s="12">
        <v>0</v>
      </c>
      <c r="H1016" s="24">
        <v>11090.72</v>
      </c>
      <c r="I1016" s="12" t="s">
        <v>2356</v>
      </c>
      <c r="J1016" s="12" t="s">
        <v>2359</v>
      </c>
      <c r="K1016" s="12" t="s">
        <v>2357</v>
      </c>
    </row>
    <row r="1017" spans="1:11" x14ac:dyDescent="0.3">
      <c r="A1017" s="14" t="s">
        <v>1922</v>
      </c>
      <c r="B1017" s="15">
        <v>1972</v>
      </c>
      <c r="C1017" s="15" t="s">
        <v>2365</v>
      </c>
      <c r="D1017" s="15">
        <v>7</v>
      </c>
      <c r="E1017" s="25">
        <v>26579</v>
      </c>
      <c r="F1017" s="26">
        <f ca="1">DATEDIF(Hospitalization!$E1329,TODAY(),"Y")</f>
        <v>50</v>
      </c>
      <c r="G1017" s="15">
        <v>3</v>
      </c>
      <c r="H1017" s="27">
        <v>11085.59</v>
      </c>
      <c r="I1017" s="15" t="s">
        <v>2356</v>
      </c>
      <c r="J1017" s="15" t="s">
        <v>2355</v>
      </c>
      <c r="K1017" s="15" t="s">
        <v>2362</v>
      </c>
    </row>
    <row r="1018" spans="1:11" x14ac:dyDescent="0.3">
      <c r="A1018" s="11" t="s">
        <v>1923</v>
      </c>
      <c r="B1018" s="12">
        <v>1967</v>
      </c>
      <c r="C1018" s="12" t="s">
        <v>2361</v>
      </c>
      <c r="D1018" s="12">
        <v>4</v>
      </c>
      <c r="E1018" s="22">
        <v>24719</v>
      </c>
      <c r="F1018" s="23">
        <f ca="1">DATEDIF(Hospitalization!$E1328,TODAY(),"Y")</f>
        <v>44</v>
      </c>
      <c r="G1018" s="12">
        <v>0</v>
      </c>
      <c r="H1018" s="24">
        <v>11082.58</v>
      </c>
      <c r="I1018" s="12" t="s">
        <v>2356</v>
      </c>
      <c r="J1018" s="12" t="s">
        <v>2355</v>
      </c>
      <c r="K1018" s="12" t="s">
        <v>2362</v>
      </c>
    </row>
    <row r="1019" spans="1:11" x14ac:dyDescent="0.3">
      <c r="A1019" s="14" t="s">
        <v>1924</v>
      </c>
      <c r="B1019" s="15">
        <v>1966</v>
      </c>
      <c r="C1019" s="15" t="s">
        <v>2358</v>
      </c>
      <c r="D1019" s="15">
        <v>20</v>
      </c>
      <c r="E1019" s="25">
        <v>24431</v>
      </c>
      <c r="F1019" s="26">
        <f ca="1">DATEDIF(Hospitalization!$E1327,TODAY(),"Y")</f>
        <v>62</v>
      </c>
      <c r="G1019" s="15">
        <v>0</v>
      </c>
      <c r="H1019" s="27">
        <v>11073.18</v>
      </c>
      <c r="I1019" s="15" t="s">
        <v>2356</v>
      </c>
      <c r="J1019" s="15" t="s">
        <v>2356</v>
      </c>
      <c r="K1019" s="15" t="s">
        <v>2366</v>
      </c>
    </row>
    <row r="1020" spans="1:11" x14ac:dyDescent="0.3">
      <c r="A1020" s="11" t="s">
        <v>1925</v>
      </c>
      <c r="B1020" s="12">
        <v>1966</v>
      </c>
      <c r="C1020" s="12" t="s">
        <v>2358</v>
      </c>
      <c r="D1020" s="12">
        <v>7</v>
      </c>
      <c r="E1020" s="22">
        <v>24418</v>
      </c>
      <c r="F1020" s="23">
        <f ca="1">DATEDIF(Hospitalization!$E1326,TODAY(),"Y")</f>
        <v>52</v>
      </c>
      <c r="G1020" s="12">
        <v>0</v>
      </c>
      <c r="H1020" s="24">
        <v>11070.54</v>
      </c>
      <c r="I1020" s="12" t="s">
        <v>2356</v>
      </c>
      <c r="J1020" s="12" t="s">
        <v>2356</v>
      </c>
      <c r="K1020" s="12" t="s">
        <v>2366</v>
      </c>
    </row>
    <row r="1021" spans="1:11" x14ac:dyDescent="0.3">
      <c r="A1021" s="14" t="s">
        <v>1926</v>
      </c>
      <c r="B1021" s="15">
        <v>1971</v>
      </c>
      <c r="C1021" s="15" t="s">
        <v>2358</v>
      </c>
      <c r="D1021" s="15">
        <v>9</v>
      </c>
      <c r="E1021" s="25">
        <v>26246</v>
      </c>
      <c r="F1021" s="26">
        <f ca="1">DATEDIF(Hospitalization!$E1325,TODAY(),"Y")</f>
        <v>25</v>
      </c>
      <c r="G1021" s="15">
        <v>0</v>
      </c>
      <c r="H1021" s="27">
        <v>11068.77</v>
      </c>
      <c r="I1021" s="15" t="s">
        <v>2356</v>
      </c>
      <c r="J1021" s="15" t="s">
        <v>2355</v>
      </c>
      <c r="K1021" s="15" t="s">
        <v>2362</v>
      </c>
    </row>
    <row r="1022" spans="1:11" x14ac:dyDescent="0.3">
      <c r="A1022" s="11" t="s">
        <v>1927</v>
      </c>
      <c r="B1022" s="12">
        <v>2000</v>
      </c>
      <c r="C1022" s="12" t="s">
        <v>2361</v>
      </c>
      <c r="D1022" s="12">
        <v>18</v>
      </c>
      <c r="E1022" s="22">
        <v>36787</v>
      </c>
      <c r="F1022" s="23">
        <f ca="1">DATEDIF(Hospitalization!$E1324,TODAY(),"Y")</f>
        <v>52</v>
      </c>
      <c r="G1022" s="12">
        <v>0</v>
      </c>
      <c r="H1022" s="24">
        <v>11068.7</v>
      </c>
      <c r="I1022" s="12" t="s">
        <v>2356</v>
      </c>
      <c r="J1022" s="12" t="s">
        <v>2359</v>
      </c>
      <c r="K1022" s="12" t="s">
        <v>2366</v>
      </c>
    </row>
    <row r="1023" spans="1:11" x14ac:dyDescent="0.3">
      <c r="A1023" s="14" t="s">
        <v>1928</v>
      </c>
      <c r="B1023" s="15">
        <v>2001</v>
      </c>
      <c r="C1023" s="15" t="s">
        <v>2363</v>
      </c>
      <c r="D1023" s="15">
        <v>17</v>
      </c>
      <c r="E1023" s="25">
        <v>37242</v>
      </c>
      <c r="F1023" s="26">
        <f ca="1">DATEDIF(Hospitalization!$E1323,TODAY(),"Y")</f>
        <v>51</v>
      </c>
      <c r="G1023" s="15">
        <v>0</v>
      </c>
      <c r="H1023" s="27">
        <v>11046.02</v>
      </c>
      <c r="I1023" s="15" t="s">
        <v>2356</v>
      </c>
      <c r="J1023" s="15" t="s">
        <v>2359</v>
      </c>
      <c r="K1023" s="15" t="s">
        <v>2378</v>
      </c>
    </row>
    <row r="1024" spans="1:11" x14ac:dyDescent="0.3">
      <c r="A1024" s="11" t="s">
        <v>1929</v>
      </c>
      <c r="B1024" s="12">
        <v>1974</v>
      </c>
      <c r="C1024" s="12" t="s">
        <v>2364</v>
      </c>
      <c r="D1024" s="12">
        <v>30</v>
      </c>
      <c r="E1024" s="22">
        <v>27271</v>
      </c>
      <c r="F1024" s="23">
        <f ca="1">DATEDIF(Hospitalization!$E1322,TODAY(),"Y")</f>
        <v>52</v>
      </c>
      <c r="G1024" s="12">
        <v>0</v>
      </c>
      <c r="H1024" s="24">
        <v>11037.85</v>
      </c>
      <c r="I1024" s="12" t="s">
        <v>2356</v>
      </c>
      <c r="J1024" s="12" t="s">
        <v>2355</v>
      </c>
      <c r="K1024" s="12" t="s">
        <v>2371</v>
      </c>
    </row>
    <row r="1025" spans="1:11" x14ac:dyDescent="0.3">
      <c r="A1025" s="14" t="s">
        <v>202</v>
      </c>
      <c r="B1025" s="15">
        <v>1989</v>
      </c>
      <c r="C1025" s="15" t="s">
        <v>2365</v>
      </c>
      <c r="D1025" s="15">
        <v>25</v>
      </c>
      <c r="E1025" s="25">
        <v>32806</v>
      </c>
      <c r="F1025" s="26">
        <f ca="1">DATEDIF(Hospitalization!$E1321,TODAY(),"Y")</f>
        <v>48</v>
      </c>
      <c r="G1025" s="15">
        <v>3</v>
      </c>
      <c r="H1025" s="27">
        <v>11037.51</v>
      </c>
      <c r="I1025" s="15" t="s">
        <v>2356</v>
      </c>
      <c r="J1025" s="15" t="s">
        <v>2359</v>
      </c>
      <c r="K1025" s="15" t="s">
        <v>2362</v>
      </c>
    </row>
    <row r="1026" spans="1:11" x14ac:dyDescent="0.3">
      <c r="A1026" s="14" t="s">
        <v>1930</v>
      </c>
      <c r="B1026" s="12">
        <v>1974</v>
      </c>
      <c r="C1026" s="12" t="s">
        <v>2363</v>
      </c>
      <c r="D1026" s="12">
        <v>10</v>
      </c>
      <c r="E1026" s="22">
        <v>27373</v>
      </c>
      <c r="F1026" s="23">
        <f ca="1">DATEDIF(Hospitalization!$E1320,TODAY(),"Y")</f>
        <v>47</v>
      </c>
      <c r="G1026" s="12">
        <v>4</v>
      </c>
      <c r="H1026" s="24">
        <v>11033.66</v>
      </c>
      <c r="I1026" s="12" t="s">
        <v>2356</v>
      </c>
      <c r="J1026" s="12" t="s">
        <v>2356</v>
      </c>
      <c r="K1026" s="12" t="s">
        <v>2362</v>
      </c>
    </row>
    <row r="1027" spans="1:11" x14ac:dyDescent="0.3">
      <c r="A1027" s="11" t="s">
        <v>1931</v>
      </c>
      <c r="B1027" s="15">
        <v>1996</v>
      </c>
      <c r="C1027" s="15" t="s">
        <v>2354</v>
      </c>
      <c r="D1027" s="15">
        <v>21</v>
      </c>
      <c r="E1027" s="25">
        <v>35267</v>
      </c>
      <c r="F1027" s="26">
        <f ca="1">DATEDIF(Hospitalization!$E1319,TODAY(),"Y")</f>
        <v>33</v>
      </c>
      <c r="G1027" s="15">
        <v>0</v>
      </c>
      <c r="H1027" s="27">
        <v>11028.56</v>
      </c>
      <c r="I1027" s="15" t="s">
        <v>2356</v>
      </c>
      <c r="J1027" s="15" t="s">
        <v>2356</v>
      </c>
      <c r="K1027" s="15" t="s">
        <v>2362</v>
      </c>
    </row>
    <row r="1028" spans="1:11" x14ac:dyDescent="0.3">
      <c r="A1028" s="14" t="s">
        <v>1932</v>
      </c>
      <c r="B1028" s="12">
        <v>1991</v>
      </c>
      <c r="C1028" s="12" t="s">
        <v>2360</v>
      </c>
      <c r="D1028" s="12">
        <v>26</v>
      </c>
      <c r="E1028" s="22">
        <v>33415</v>
      </c>
      <c r="F1028" s="23">
        <f ca="1">DATEDIF(Hospitalization!$E1318,TODAY(),"Y")</f>
        <v>50</v>
      </c>
      <c r="G1028" s="12">
        <v>3</v>
      </c>
      <c r="H1028" s="24">
        <v>11018.05</v>
      </c>
      <c r="I1028" s="12" t="s">
        <v>2356</v>
      </c>
      <c r="J1028" s="12" t="s">
        <v>2355</v>
      </c>
      <c r="K1028" s="12" t="s">
        <v>2362</v>
      </c>
    </row>
    <row r="1029" spans="1:11" x14ac:dyDescent="0.3">
      <c r="A1029" s="11" t="s">
        <v>1933</v>
      </c>
      <c r="B1029" s="15">
        <v>1974</v>
      </c>
      <c r="C1029" s="15" t="s">
        <v>2363</v>
      </c>
      <c r="D1029" s="15">
        <v>15</v>
      </c>
      <c r="E1029" s="25">
        <v>27378</v>
      </c>
      <c r="F1029" s="26">
        <f ca="1">DATEDIF(Hospitalization!$E1317,TODAY(),"Y")</f>
        <v>50</v>
      </c>
      <c r="G1029" s="15">
        <v>4</v>
      </c>
      <c r="H1029" s="27">
        <v>11015.17</v>
      </c>
      <c r="I1029" s="15" t="s">
        <v>2356</v>
      </c>
      <c r="J1029" s="15" t="s">
        <v>2359</v>
      </c>
      <c r="K1029" s="15" t="s">
        <v>2362</v>
      </c>
    </row>
    <row r="1030" spans="1:11" x14ac:dyDescent="0.3">
      <c r="A1030" s="14" t="s">
        <v>1934</v>
      </c>
      <c r="B1030" s="12">
        <v>1968</v>
      </c>
      <c r="C1030" s="12" t="s">
        <v>2365</v>
      </c>
      <c r="D1030" s="12">
        <v>24</v>
      </c>
      <c r="E1030" s="22">
        <v>25135</v>
      </c>
      <c r="F1030" s="23">
        <f ca="1">DATEDIF(Hospitalization!$E1316,TODAY(),"Y")</f>
        <v>50</v>
      </c>
      <c r="G1030" s="12">
        <v>2</v>
      </c>
      <c r="H1030" s="24">
        <v>11013.71</v>
      </c>
      <c r="I1030" s="12" t="s">
        <v>2356</v>
      </c>
      <c r="J1030" s="12" t="s">
        <v>2359</v>
      </c>
      <c r="K1030" s="12" t="s">
        <v>2357</v>
      </c>
    </row>
    <row r="1031" spans="1:11" x14ac:dyDescent="0.3">
      <c r="A1031" s="11" t="s">
        <v>1935</v>
      </c>
      <c r="B1031" s="15">
        <v>2000</v>
      </c>
      <c r="C1031" s="15" t="s">
        <v>2361</v>
      </c>
      <c r="D1031" s="15">
        <v>17</v>
      </c>
      <c r="E1031" s="25">
        <v>36786</v>
      </c>
      <c r="F1031" s="26">
        <f ca="1">DATEDIF(Hospitalization!$E1315,TODAY(),"Y")</f>
        <v>50</v>
      </c>
      <c r="G1031" s="15">
        <v>0</v>
      </c>
      <c r="H1031" s="27">
        <v>10991.58</v>
      </c>
      <c r="I1031" s="15" t="s">
        <v>2356</v>
      </c>
      <c r="J1031" s="15" t="s">
        <v>2356</v>
      </c>
      <c r="K1031" s="15" t="s">
        <v>2362</v>
      </c>
    </row>
    <row r="1032" spans="1:11" x14ac:dyDescent="0.3">
      <c r="A1032" s="14" t="s">
        <v>1936</v>
      </c>
      <c r="B1032" s="12">
        <v>1965</v>
      </c>
      <c r="C1032" s="12" t="s">
        <v>2363</v>
      </c>
      <c r="D1032" s="12">
        <v>18</v>
      </c>
      <c r="E1032" s="22">
        <v>24094</v>
      </c>
      <c r="F1032" s="23">
        <f ca="1">DATEDIF(Hospitalization!$E1314,TODAY(),"Y")</f>
        <v>63</v>
      </c>
      <c r="G1032" s="12">
        <v>0</v>
      </c>
      <c r="H1032" s="24">
        <v>10982.5</v>
      </c>
      <c r="I1032" s="12" t="s">
        <v>2356</v>
      </c>
      <c r="J1032" s="12" t="s">
        <v>2356</v>
      </c>
      <c r="K1032" s="12" t="s">
        <v>2357</v>
      </c>
    </row>
    <row r="1033" spans="1:11" x14ac:dyDescent="0.3">
      <c r="A1033" s="11" t="s">
        <v>1937</v>
      </c>
      <c r="B1033" s="15">
        <v>1973</v>
      </c>
      <c r="C1033" s="15" t="s">
        <v>2365</v>
      </c>
      <c r="D1033" s="15">
        <v>21</v>
      </c>
      <c r="E1033" s="25">
        <v>26958</v>
      </c>
      <c r="F1033" s="26">
        <f ca="1">DATEDIF(Hospitalization!$E1313,TODAY(),"Y")</f>
        <v>55</v>
      </c>
      <c r="G1033" s="15">
        <v>4</v>
      </c>
      <c r="H1033" s="27">
        <v>10977.21</v>
      </c>
      <c r="I1033" s="15" t="s">
        <v>2356</v>
      </c>
      <c r="J1033" s="15" t="s">
        <v>2359</v>
      </c>
      <c r="K1033" s="15" t="s">
        <v>2357</v>
      </c>
    </row>
    <row r="1034" spans="1:11" x14ac:dyDescent="0.3">
      <c r="A1034" s="14" t="s">
        <v>1938</v>
      </c>
      <c r="B1034" s="12">
        <v>1966</v>
      </c>
      <c r="C1034" s="12" t="s">
        <v>2354</v>
      </c>
      <c r="D1034" s="12">
        <v>9</v>
      </c>
      <c r="E1034" s="22">
        <v>24297</v>
      </c>
      <c r="F1034" s="23">
        <f ca="1">DATEDIF(Hospitalization!$E1312,TODAY(),"Y")</f>
        <v>55</v>
      </c>
      <c r="G1034" s="12">
        <v>0</v>
      </c>
      <c r="H1034" s="24">
        <v>10976.25</v>
      </c>
      <c r="I1034" s="12" t="s">
        <v>2356</v>
      </c>
      <c r="J1034" s="12" t="s">
        <v>2355</v>
      </c>
      <c r="K1034" s="12" t="s">
        <v>2362</v>
      </c>
    </row>
    <row r="1035" spans="1:11" x14ac:dyDescent="0.3">
      <c r="A1035" s="11" t="s">
        <v>1939</v>
      </c>
      <c r="B1035" s="15">
        <v>1965</v>
      </c>
      <c r="C1035" s="15" t="s">
        <v>2360</v>
      </c>
      <c r="D1035" s="15">
        <v>19</v>
      </c>
      <c r="E1035" s="25">
        <v>23912</v>
      </c>
      <c r="F1035" s="26">
        <f ca="1">DATEDIF(Hospitalization!$E1311,TODAY(),"Y")</f>
        <v>47</v>
      </c>
      <c r="G1035" s="15">
        <v>0</v>
      </c>
      <c r="H1035" s="27">
        <v>10965.45</v>
      </c>
      <c r="I1035" s="15" t="s">
        <v>2356</v>
      </c>
      <c r="J1035" s="15" t="s">
        <v>2355</v>
      </c>
      <c r="K1035" s="15" t="s">
        <v>2366</v>
      </c>
    </row>
    <row r="1036" spans="1:11" x14ac:dyDescent="0.3">
      <c r="A1036" s="11" t="s">
        <v>203</v>
      </c>
      <c r="B1036" s="12">
        <v>1969</v>
      </c>
      <c r="C1036" s="12" t="s">
        <v>2364</v>
      </c>
      <c r="D1036" s="12">
        <v>14</v>
      </c>
      <c r="E1036" s="22">
        <v>25429</v>
      </c>
      <c r="F1036" s="23">
        <f ca="1">DATEDIF(Hospitalization!$E1310,TODAY(),"Y")</f>
        <v>49</v>
      </c>
      <c r="G1036" s="12">
        <v>1</v>
      </c>
      <c r="H1036" s="24">
        <v>10959.69</v>
      </c>
      <c r="I1036" s="12" t="s">
        <v>2356</v>
      </c>
      <c r="J1036" s="12" t="s">
        <v>2356</v>
      </c>
      <c r="K1036" s="12" t="s">
        <v>2362</v>
      </c>
    </row>
    <row r="1037" spans="1:11" x14ac:dyDescent="0.3">
      <c r="A1037" s="14" t="s">
        <v>1940</v>
      </c>
      <c r="B1037" s="15">
        <v>1965</v>
      </c>
      <c r="C1037" s="15" t="s">
        <v>2363</v>
      </c>
      <c r="D1037" s="15">
        <v>4</v>
      </c>
      <c r="E1037" s="25">
        <v>24080</v>
      </c>
      <c r="F1037" s="26">
        <f ca="1">DATEDIF(Hospitalization!$E1309,TODAY(),"Y")</f>
        <v>51</v>
      </c>
      <c r="G1037" s="15">
        <v>0</v>
      </c>
      <c r="H1037" s="27">
        <v>10959.33</v>
      </c>
      <c r="I1037" s="15" t="s">
        <v>2356</v>
      </c>
      <c r="J1037" s="15" t="s">
        <v>2356</v>
      </c>
      <c r="K1037" s="15" t="s">
        <v>2366</v>
      </c>
    </row>
    <row r="1038" spans="1:11" x14ac:dyDescent="0.3">
      <c r="A1038" s="11" t="s">
        <v>1941</v>
      </c>
      <c r="B1038" s="12">
        <v>1969</v>
      </c>
      <c r="C1038" s="12" t="s">
        <v>2358</v>
      </c>
      <c r="D1038" s="12">
        <v>10</v>
      </c>
      <c r="E1038" s="22">
        <v>25517</v>
      </c>
      <c r="F1038" s="23">
        <f ca="1">DATEDIF(Hospitalization!$E1308,TODAY(),"Y")</f>
        <v>63</v>
      </c>
      <c r="G1038" s="12">
        <v>1</v>
      </c>
      <c r="H1038" s="24">
        <v>10942.13</v>
      </c>
      <c r="I1038" s="12" t="s">
        <v>2356</v>
      </c>
      <c r="J1038" s="12" t="s">
        <v>2356</v>
      </c>
      <c r="K1038" s="12" t="s">
        <v>2362</v>
      </c>
    </row>
    <row r="1039" spans="1:11" x14ac:dyDescent="0.3">
      <c r="A1039" s="14" t="s">
        <v>1942</v>
      </c>
      <c r="B1039" s="15">
        <v>1968</v>
      </c>
      <c r="C1039" s="15" t="s">
        <v>2358</v>
      </c>
      <c r="D1039" s="15">
        <v>12</v>
      </c>
      <c r="E1039" s="25">
        <v>25154</v>
      </c>
      <c r="F1039" s="26">
        <f ca="1">DATEDIF(Hospitalization!$E1307,TODAY(),"Y")</f>
        <v>54</v>
      </c>
      <c r="G1039" s="15">
        <v>1</v>
      </c>
      <c r="H1039" s="27">
        <v>10928.85</v>
      </c>
      <c r="I1039" s="15" t="s">
        <v>2356</v>
      </c>
      <c r="J1039" s="15" t="s">
        <v>2356</v>
      </c>
      <c r="K1039" s="15" t="s">
        <v>2357</v>
      </c>
    </row>
    <row r="1040" spans="1:11" x14ac:dyDescent="0.3">
      <c r="A1040" s="11" t="s">
        <v>1943</v>
      </c>
      <c r="B1040" s="12">
        <v>1968</v>
      </c>
      <c r="C1040" s="12" t="s">
        <v>2358</v>
      </c>
      <c r="D1040" s="12">
        <v>13</v>
      </c>
      <c r="E1040" s="22">
        <v>25155</v>
      </c>
      <c r="F1040" s="23">
        <f ca="1">DATEDIF(Hospitalization!$E1306,TODAY(),"Y")</f>
        <v>54</v>
      </c>
      <c r="G1040" s="12">
        <v>0</v>
      </c>
      <c r="H1040" s="24">
        <v>10923.93</v>
      </c>
      <c r="I1040" s="12" t="s">
        <v>2356</v>
      </c>
      <c r="J1040" s="12" t="s">
        <v>2359</v>
      </c>
      <c r="K1040" s="12" t="s">
        <v>2372</v>
      </c>
    </row>
    <row r="1041" spans="1:11" x14ac:dyDescent="0.3">
      <c r="A1041" s="14" t="s">
        <v>1944</v>
      </c>
      <c r="B1041" s="15">
        <v>1994</v>
      </c>
      <c r="C1041" s="15" t="s">
        <v>2361</v>
      </c>
      <c r="D1041" s="15">
        <v>6</v>
      </c>
      <c r="E1041" s="25">
        <v>34583</v>
      </c>
      <c r="F1041" s="26">
        <f ca="1">DATEDIF(Hospitalization!$E1305,TODAY(),"Y")</f>
        <v>60</v>
      </c>
      <c r="G1041" s="15">
        <v>0</v>
      </c>
      <c r="H1041" s="27">
        <v>10886.66</v>
      </c>
      <c r="I1041" s="15" t="s">
        <v>2356</v>
      </c>
      <c r="J1041" s="15" t="s">
        <v>2356</v>
      </c>
      <c r="K1041" s="15" t="s">
        <v>2362</v>
      </c>
    </row>
    <row r="1042" spans="1:11" x14ac:dyDescent="0.3">
      <c r="A1042" s="11" t="s">
        <v>1945</v>
      </c>
      <c r="B1042" s="12">
        <v>1971</v>
      </c>
      <c r="C1042" s="12" t="s">
        <v>2363</v>
      </c>
      <c r="D1042" s="12">
        <v>20</v>
      </c>
      <c r="E1042" s="22">
        <v>26287</v>
      </c>
      <c r="F1042" s="23">
        <f ca="1">DATEDIF(Hospitalization!$E1304,TODAY(),"Y")</f>
        <v>42</v>
      </c>
      <c r="G1042" s="12">
        <v>2</v>
      </c>
      <c r="H1042" s="24">
        <v>10848.13</v>
      </c>
      <c r="I1042" s="12" t="s">
        <v>2356</v>
      </c>
      <c r="J1042" s="12" t="s">
        <v>2356</v>
      </c>
      <c r="K1042" s="12" t="s">
        <v>2362</v>
      </c>
    </row>
    <row r="1043" spans="1:11" x14ac:dyDescent="0.3">
      <c r="A1043" s="14" t="s">
        <v>1946</v>
      </c>
      <c r="B1043" s="15">
        <v>1968</v>
      </c>
      <c r="C1043" s="15" t="s">
        <v>2354</v>
      </c>
      <c r="D1043" s="15">
        <v>28</v>
      </c>
      <c r="E1043" s="25">
        <v>25047</v>
      </c>
      <c r="F1043" s="26">
        <f ca="1">DATEDIF(Hospitalization!$E1303,TODAY(),"Y")</f>
        <v>53</v>
      </c>
      <c r="G1043" s="15">
        <v>1</v>
      </c>
      <c r="H1043" s="27">
        <v>10825.25</v>
      </c>
      <c r="I1043" s="15" t="s">
        <v>2356</v>
      </c>
      <c r="J1043" s="15" t="s">
        <v>2356</v>
      </c>
      <c r="K1043" s="15" t="s">
        <v>2362</v>
      </c>
    </row>
    <row r="1044" spans="1:11" x14ac:dyDescent="0.3">
      <c r="A1044" s="11" t="s">
        <v>1947</v>
      </c>
      <c r="B1044" s="12">
        <v>1967</v>
      </c>
      <c r="C1044" s="12" t="s">
        <v>2365</v>
      </c>
      <c r="D1044" s="12">
        <v>2</v>
      </c>
      <c r="E1044" s="22">
        <v>24747</v>
      </c>
      <c r="F1044" s="23">
        <f ca="1">DATEDIF(Hospitalization!$E1302,TODAY(),"Y")</f>
        <v>34</v>
      </c>
      <c r="G1044" s="12">
        <v>1</v>
      </c>
      <c r="H1044" s="24">
        <v>10807.49</v>
      </c>
      <c r="I1044" s="12" t="s">
        <v>2356</v>
      </c>
      <c r="J1044" s="12" t="s">
        <v>2355</v>
      </c>
      <c r="K1044" s="12" t="s">
        <v>2357</v>
      </c>
    </row>
    <row r="1045" spans="1:11" x14ac:dyDescent="0.3">
      <c r="A1045" s="14" t="s">
        <v>1948</v>
      </c>
      <c r="B1045" s="15">
        <v>1970</v>
      </c>
      <c r="C1045" s="15" t="s">
        <v>2363</v>
      </c>
      <c r="D1045" s="15">
        <v>18</v>
      </c>
      <c r="E1045" s="25">
        <v>25920</v>
      </c>
      <c r="F1045" s="26">
        <f ca="1">DATEDIF(Hospitalization!$E1301,TODAY(),"Y")</f>
        <v>32</v>
      </c>
      <c r="G1045" s="15">
        <v>2</v>
      </c>
      <c r="H1045" s="27">
        <v>10806.84</v>
      </c>
      <c r="I1045" s="15" t="s">
        <v>2356</v>
      </c>
      <c r="J1045" s="15" t="s">
        <v>2355</v>
      </c>
      <c r="K1045" s="15" t="s">
        <v>2366</v>
      </c>
    </row>
    <row r="1046" spans="1:11" x14ac:dyDescent="0.3">
      <c r="A1046" s="11" t="s">
        <v>1949</v>
      </c>
      <c r="B1046" s="12">
        <v>1970</v>
      </c>
      <c r="C1046" s="12" t="s">
        <v>2365</v>
      </c>
      <c r="D1046" s="12">
        <v>28</v>
      </c>
      <c r="E1046" s="22">
        <v>25869</v>
      </c>
      <c r="F1046" s="23">
        <f ca="1">DATEDIF(Hospitalization!$E1300,TODAY(),"Y")</f>
        <v>48</v>
      </c>
      <c r="G1046" s="12">
        <v>1</v>
      </c>
      <c r="H1046" s="24">
        <v>10797.34</v>
      </c>
      <c r="I1046" s="12" t="s">
        <v>2356</v>
      </c>
      <c r="J1046" s="12" t="s">
        <v>2355</v>
      </c>
      <c r="K1046" s="12" t="s">
        <v>2373</v>
      </c>
    </row>
    <row r="1047" spans="1:11" x14ac:dyDescent="0.3">
      <c r="A1047" s="14" t="s">
        <v>204</v>
      </c>
      <c r="B1047" s="15">
        <v>1967</v>
      </c>
      <c r="C1047" s="15" t="s">
        <v>2365</v>
      </c>
      <c r="D1047" s="15">
        <v>23</v>
      </c>
      <c r="E1047" s="25">
        <v>24768</v>
      </c>
      <c r="F1047" s="26">
        <f ca="1">DATEDIF(Hospitalization!$E1299,TODAY(),"Y")</f>
        <v>49</v>
      </c>
      <c r="G1047" s="15">
        <v>0</v>
      </c>
      <c r="H1047" s="27">
        <v>10796.35</v>
      </c>
      <c r="I1047" s="15" t="s">
        <v>2356</v>
      </c>
      <c r="J1047" s="15" t="s">
        <v>2359</v>
      </c>
      <c r="K1047" s="15" t="s">
        <v>2368</v>
      </c>
    </row>
    <row r="1048" spans="1:11" x14ac:dyDescent="0.3">
      <c r="A1048" s="14" t="s">
        <v>1950</v>
      </c>
      <c r="B1048" s="12">
        <v>1999</v>
      </c>
      <c r="C1048" s="12" t="s">
        <v>2363</v>
      </c>
      <c r="D1048" s="12">
        <v>24</v>
      </c>
      <c r="E1048" s="22">
        <v>36518</v>
      </c>
      <c r="F1048" s="23">
        <f ca="1">DATEDIF(Hospitalization!$E1298,TODAY(),"Y")</f>
        <v>48</v>
      </c>
      <c r="G1048" s="12">
        <v>0</v>
      </c>
      <c r="H1048" s="24">
        <v>10795.94</v>
      </c>
      <c r="I1048" s="12" t="s">
        <v>2356</v>
      </c>
      <c r="J1048" s="12" t="s">
        <v>2359</v>
      </c>
      <c r="K1048" s="12" t="s">
        <v>2366</v>
      </c>
    </row>
    <row r="1049" spans="1:11" x14ac:dyDescent="0.3">
      <c r="A1049" s="11" t="s">
        <v>1951</v>
      </c>
      <c r="B1049" s="15">
        <v>1967</v>
      </c>
      <c r="C1049" s="15" t="s">
        <v>2358</v>
      </c>
      <c r="D1049" s="15">
        <v>11</v>
      </c>
      <c r="E1049" s="25">
        <v>24787</v>
      </c>
      <c r="F1049" s="26">
        <f ca="1">DATEDIF(Hospitalization!$E1297,TODAY(),"Y")</f>
        <v>47</v>
      </c>
      <c r="G1049" s="15">
        <v>1</v>
      </c>
      <c r="H1049" s="27">
        <v>10791.96</v>
      </c>
      <c r="I1049" s="15" t="s">
        <v>2356</v>
      </c>
      <c r="J1049" s="15" t="s">
        <v>2355</v>
      </c>
      <c r="K1049" s="15" t="s">
        <v>2366</v>
      </c>
    </row>
    <row r="1050" spans="1:11" x14ac:dyDescent="0.3">
      <c r="A1050" s="14" t="s">
        <v>1952</v>
      </c>
      <c r="B1050" s="12">
        <v>1989</v>
      </c>
      <c r="C1050" s="12" t="s">
        <v>2358</v>
      </c>
      <c r="D1050" s="12">
        <v>25</v>
      </c>
      <c r="E1050" s="22">
        <v>32837</v>
      </c>
      <c r="F1050" s="23">
        <f ca="1">DATEDIF(Hospitalization!$E1296,TODAY(),"Y")</f>
        <v>49</v>
      </c>
      <c r="G1050" s="12">
        <v>3</v>
      </c>
      <c r="H1050" s="24">
        <v>10769.75</v>
      </c>
      <c r="I1050" s="12" t="s">
        <v>2356</v>
      </c>
      <c r="J1050" s="12" t="s">
        <v>2355</v>
      </c>
      <c r="K1050" s="12" t="s">
        <v>2379</v>
      </c>
    </row>
    <row r="1051" spans="1:11" x14ac:dyDescent="0.3">
      <c r="A1051" s="11" t="s">
        <v>1953</v>
      </c>
      <c r="B1051" s="15">
        <v>1986</v>
      </c>
      <c r="C1051" s="15" t="s">
        <v>2364</v>
      </c>
      <c r="D1051" s="15">
        <v>29</v>
      </c>
      <c r="E1051" s="25">
        <v>31653</v>
      </c>
      <c r="F1051" s="26">
        <f ca="1">DATEDIF(Hospitalization!$E1295,TODAY(),"Y")</f>
        <v>43</v>
      </c>
      <c r="G1051" s="15">
        <v>3</v>
      </c>
      <c r="H1051" s="27">
        <v>10749.02</v>
      </c>
      <c r="I1051" s="15" t="s">
        <v>2356</v>
      </c>
      <c r="J1051" s="15" t="s">
        <v>2359</v>
      </c>
      <c r="K1051" s="15" t="s">
        <v>2378</v>
      </c>
    </row>
    <row r="1052" spans="1:11" x14ac:dyDescent="0.3">
      <c r="A1052" s="14" t="s">
        <v>1954</v>
      </c>
      <c r="B1052" s="12">
        <v>1974</v>
      </c>
      <c r="C1052" s="12" t="s">
        <v>2363</v>
      </c>
      <c r="D1052" s="12">
        <v>9</v>
      </c>
      <c r="E1052" s="22">
        <v>27372</v>
      </c>
      <c r="F1052" s="23">
        <f ca="1">DATEDIF(Hospitalization!$E1294,TODAY(),"Y")</f>
        <v>44</v>
      </c>
      <c r="G1052" s="12">
        <v>4</v>
      </c>
      <c r="H1052" s="24">
        <v>10736.87</v>
      </c>
      <c r="I1052" s="12" t="s">
        <v>2356</v>
      </c>
      <c r="J1052" s="12" t="s">
        <v>2359</v>
      </c>
      <c r="K1052" s="12" t="s">
        <v>2369</v>
      </c>
    </row>
    <row r="1053" spans="1:11" x14ac:dyDescent="0.3">
      <c r="A1053" s="11" t="s">
        <v>1955</v>
      </c>
      <c r="B1053" s="15">
        <v>1992</v>
      </c>
      <c r="C1053" s="15" t="s">
        <v>2360</v>
      </c>
      <c r="D1053" s="15">
        <v>25</v>
      </c>
      <c r="E1053" s="25">
        <v>33780</v>
      </c>
      <c r="F1053" s="26">
        <f ca="1">DATEDIF(Hospitalization!$E1293,TODAY(),"Y")</f>
        <v>50</v>
      </c>
      <c r="G1053" s="15">
        <v>0</v>
      </c>
      <c r="H1053" s="27">
        <v>10719.57</v>
      </c>
      <c r="I1053" s="15" t="s">
        <v>2356</v>
      </c>
      <c r="J1053" s="15" t="s">
        <v>2359</v>
      </c>
      <c r="K1053" s="15" t="s">
        <v>2362</v>
      </c>
    </row>
    <row r="1054" spans="1:11" x14ac:dyDescent="0.3">
      <c r="A1054" s="14" t="s">
        <v>1956</v>
      </c>
      <c r="B1054" s="12">
        <v>1967</v>
      </c>
      <c r="C1054" s="12" t="s">
        <v>2365</v>
      </c>
      <c r="D1054" s="12">
        <v>5</v>
      </c>
      <c r="E1054" s="22">
        <v>24750</v>
      </c>
      <c r="F1054" s="23">
        <f ca="1">DATEDIF(Hospitalization!$E1292,TODAY(),"Y")</f>
        <v>42</v>
      </c>
      <c r="G1054" s="12">
        <v>0</v>
      </c>
      <c r="H1054" s="24">
        <v>10713.64</v>
      </c>
      <c r="I1054" s="12" t="s">
        <v>2356</v>
      </c>
      <c r="J1054" s="12" t="s">
        <v>2356</v>
      </c>
      <c r="K1054" s="12" t="s">
        <v>2366</v>
      </c>
    </row>
    <row r="1055" spans="1:11" x14ac:dyDescent="0.3">
      <c r="A1055" s="11" t="s">
        <v>1957</v>
      </c>
      <c r="B1055" s="15">
        <v>1967</v>
      </c>
      <c r="C1055" s="15" t="s">
        <v>2354</v>
      </c>
      <c r="D1055" s="15">
        <v>30</v>
      </c>
      <c r="E1055" s="25">
        <v>24683</v>
      </c>
      <c r="F1055" s="26">
        <f ca="1">DATEDIF(Hospitalization!$E1291,TODAY(),"Y")</f>
        <v>51</v>
      </c>
      <c r="G1055" s="15">
        <v>0</v>
      </c>
      <c r="H1055" s="27">
        <v>10704.47</v>
      </c>
      <c r="I1055" s="15" t="s">
        <v>2356</v>
      </c>
      <c r="J1055" s="15" t="s">
        <v>2355</v>
      </c>
      <c r="K1055" s="15" t="s">
        <v>2366</v>
      </c>
    </row>
    <row r="1056" spans="1:11" x14ac:dyDescent="0.3">
      <c r="A1056" s="14" t="s">
        <v>1958</v>
      </c>
      <c r="B1056" s="12">
        <v>1972</v>
      </c>
      <c r="C1056" s="12" t="s">
        <v>2365</v>
      </c>
      <c r="D1056" s="12">
        <v>24</v>
      </c>
      <c r="E1056" s="22">
        <v>26596</v>
      </c>
      <c r="F1056" s="23">
        <f ca="1">DATEDIF(Hospitalization!$E1290,TODAY(),"Y")</f>
        <v>51</v>
      </c>
      <c r="G1056" s="12">
        <v>3</v>
      </c>
      <c r="H1056" s="24">
        <v>10702.64</v>
      </c>
      <c r="I1056" s="12" t="s">
        <v>2356</v>
      </c>
      <c r="J1056" s="12" t="s">
        <v>2356</v>
      </c>
      <c r="K1056" s="12" t="s">
        <v>2357</v>
      </c>
    </row>
    <row r="1057" spans="1:11" x14ac:dyDescent="0.3">
      <c r="A1057" s="11" t="s">
        <v>1959</v>
      </c>
      <c r="B1057" s="15">
        <v>1976</v>
      </c>
      <c r="C1057" s="15" t="s">
        <v>2361</v>
      </c>
      <c r="D1057" s="15">
        <v>30</v>
      </c>
      <c r="E1057" s="25">
        <v>28033</v>
      </c>
      <c r="F1057" s="26">
        <f ca="1">DATEDIF(Hospitalization!$E1289,TODAY(),"Y")</f>
        <v>38</v>
      </c>
      <c r="G1057" s="15">
        <v>2</v>
      </c>
      <c r="H1057" s="27">
        <v>10698.38</v>
      </c>
      <c r="I1057" s="15" t="s">
        <v>2356</v>
      </c>
      <c r="J1057" s="15" t="s">
        <v>2359</v>
      </c>
      <c r="K1057" s="15" t="s">
        <v>2371</v>
      </c>
    </row>
    <row r="1058" spans="1:11" x14ac:dyDescent="0.3">
      <c r="A1058" s="11" t="s">
        <v>205</v>
      </c>
      <c r="B1058" s="12">
        <v>1977</v>
      </c>
      <c r="C1058" s="12" t="s">
        <v>2364</v>
      </c>
      <c r="D1058" s="12">
        <v>2</v>
      </c>
      <c r="E1058" s="22">
        <v>28339</v>
      </c>
      <c r="F1058" s="23">
        <f ca="1">DATEDIF(Hospitalization!$E1288,TODAY(),"Y")</f>
        <v>51</v>
      </c>
      <c r="G1058" s="12">
        <v>2</v>
      </c>
      <c r="H1058" s="24">
        <v>10690.11</v>
      </c>
      <c r="I1058" s="12" t="s">
        <v>2356</v>
      </c>
      <c r="J1058" s="12" t="s">
        <v>2355</v>
      </c>
      <c r="K1058" s="12" t="s">
        <v>2375</v>
      </c>
    </row>
    <row r="1059" spans="1:11" x14ac:dyDescent="0.3">
      <c r="A1059" s="14" t="s">
        <v>1960</v>
      </c>
      <c r="B1059" s="15">
        <v>1962</v>
      </c>
      <c r="C1059" s="15" t="s">
        <v>2361</v>
      </c>
      <c r="D1059" s="15">
        <v>7</v>
      </c>
      <c r="E1059" s="25">
        <v>22896</v>
      </c>
      <c r="F1059" s="26">
        <f ca="1">DATEDIF(Hospitalization!$E1287,TODAY(),"Y")</f>
        <v>43</v>
      </c>
      <c r="G1059" s="15">
        <v>0</v>
      </c>
      <c r="H1059" s="27">
        <v>10676.83</v>
      </c>
      <c r="I1059" s="15" t="s">
        <v>2356</v>
      </c>
      <c r="J1059" s="15" t="s">
        <v>2356</v>
      </c>
      <c r="K1059" s="15" t="s">
        <v>2357</v>
      </c>
    </row>
    <row r="1060" spans="1:11" x14ac:dyDescent="0.3">
      <c r="A1060" s="11" t="s">
        <v>1961</v>
      </c>
      <c r="B1060" s="12">
        <v>1976</v>
      </c>
      <c r="C1060" s="12" t="s">
        <v>2358</v>
      </c>
      <c r="D1060" s="12">
        <v>22</v>
      </c>
      <c r="E1060" s="22">
        <v>28086</v>
      </c>
      <c r="F1060" s="23">
        <f ca="1">DATEDIF(Hospitalization!$E1286,TODAY(),"Y")</f>
        <v>38</v>
      </c>
      <c r="G1060" s="12">
        <v>2</v>
      </c>
      <c r="H1060" s="24">
        <v>10665.44</v>
      </c>
      <c r="I1060" s="12" t="s">
        <v>2356</v>
      </c>
      <c r="J1060" s="12" t="s">
        <v>2355</v>
      </c>
      <c r="K1060" s="12" t="s">
        <v>2375</v>
      </c>
    </row>
    <row r="1061" spans="1:11" x14ac:dyDescent="0.3">
      <c r="A1061" s="14" t="s">
        <v>1962</v>
      </c>
      <c r="B1061" s="15">
        <v>1964</v>
      </c>
      <c r="C1061" s="15" t="s">
        <v>2364</v>
      </c>
      <c r="D1061" s="15">
        <v>8</v>
      </c>
      <c r="E1061" s="25">
        <v>23597</v>
      </c>
      <c r="F1061" s="26">
        <f ca="1">DATEDIF(Hospitalization!$E1285,TODAY(),"Y")</f>
        <v>42</v>
      </c>
      <c r="G1061" s="15">
        <v>0</v>
      </c>
      <c r="H1061" s="27">
        <v>10627.81</v>
      </c>
      <c r="I1061" s="15" t="s">
        <v>2356</v>
      </c>
      <c r="J1061" s="15" t="s">
        <v>2356</v>
      </c>
      <c r="K1061" s="15" t="s">
        <v>2357</v>
      </c>
    </row>
    <row r="1062" spans="1:11" x14ac:dyDescent="0.3">
      <c r="A1062" s="11" t="s">
        <v>1963</v>
      </c>
      <c r="B1062" s="12">
        <v>1990</v>
      </c>
      <c r="C1062" s="12" t="s">
        <v>2354</v>
      </c>
      <c r="D1062" s="12">
        <v>6</v>
      </c>
      <c r="E1062" s="22">
        <v>33060</v>
      </c>
      <c r="F1062" s="23">
        <f ca="1">DATEDIF(Hospitalization!$E1284,TODAY(),"Y")</f>
        <v>43</v>
      </c>
      <c r="G1062" s="12">
        <v>3</v>
      </c>
      <c r="H1062" s="24">
        <v>10620.26</v>
      </c>
      <c r="I1062" s="12" t="s">
        <v>2356</v>
      </c>
      <c r="J1062" s="12" t="s">
        <v>2356</v>
      </c>
      <c r="K1062" s="12" t="s">
        <v>2362</v>
      </c>
    </row>
    <row r="1063" spans="1:11" x14ac:dyDescent="0.3">
      <c r="A1063" s="14" t="s">
        <v>1964</v>
      </c>
      <c r="B1063" s="15">
        <v>1992</v>
      </c>
      <c r="C1063" s="15" t="s">
        <v>2354</v>
      </c>
      <c r="D1063" s="15">
        <v>23</v>
      </c>
      <c r="E1063" s="25">
        <v>33808</v>
      </c>
      <c r="F1063" s="26">
        <f ca="1">DATEDIF(Hospitalization!$E1283,TODAY(),"Y")</f>
        <v>53</v>
      </c>
      <c r="G1063" s="15">
        <v>0</v>
      </c>
      <c r="H1063" s="27">
        <v>10617.04</v>
      </c>
      <c r="I1063" s="15" t="s">
        <v>2356</v>
      </c>
      <c r="J1063" s="15" t="s">
        <v>2356</v>
      </c>
      <c r="K1063" s="15" t="s">
        <v>2378</v>
      </c>
    </row>
    <row r="1064" spans="1:11" x14ac:dyDescent="0.3">
      <c r="A1064" s="11" t="s">
        <v>1965</v>
      </c>
      <c r="B1064" s="12">
        <v>1965</v>
      </c>
      <c r="C1064" s="12" t="s">
        <v>2360</v>
      </c>
      <c r="D1064" s="12">
        <v>27</v>
      </c>
      <c r="E1064" s="22">
        <v>23920</v>
      </c>
      <c r="F1064" s="23">
        <f ca="1">DATEDIF(Hospitalization!$E1282,TODAY(),"Y")</f>
        <v>49</v>
      </c>
      <c r="G1064" s="12">
        <v>0</v>
      </c>
      <c r="H1064" s="24">
        <v>10608.67</v>
      </c>
      <c r="I1064" s="12" t="s">
        <v>2356</v>
      </c>
      <c r="J1064" s="12" t="s">
        <v>2356</v>
      </c>
      <c r="K1064" s="12" t="s">
        <v>2362</v>
      </c>
    </row>
    <row r="1065" spans="1:11" x14ac:dyDescent="0.3">
      <c r="A1065" s="14" t="s">
        <v>1966</v>
      </c>
      <c r="B1065" s="15">
        <v>1966</v>
      </c>
      <c r="C1065" s="15" t="s">
        <v>2354</v>
      </c>
      <c r="D1065" s="15">
        <v>2</v>
      </c>
      <c r="E1065" s="25">
        <v>24290</v>
      </c>
      <c r="F1065" s="26">
        <f ca="1">DATEDIF(Hospitalization!$E1281,TODAY(),"Y")</f>
        <v>48</v>
      </c>
      <c r="G1065" s="15">
        <v>0</v>
      </c>
      <c r="H1065" s="27">
        <v>10602.39</v>
      </c>
      <c r="I1065" s="15" t="s">
        <v>2356</v>
      </c>
      <c r="J1065" s="15" t="s">
        <v>2356</v>
      </c>
      <c r="K1065" s="15" t="s">
        <v>2366</v>
      </c>
    </row>
    <row r="1066" spans="1:11" x14ac:dyDescent="0.3">
      <c r="A1066" s="11" t="s">
        <v>1967</v>
      </c>
      <c r="B1066" s="12">
        <v>1967</v>
      </c>
      <c r="C1066" s="12" t="s">
        <v>2360</v>
      </c>
      <c r="D1066" s="12">
        <v>23</v>
      </c>
      <c r="E1066" s="22">
        <v>24646</v>
      </c>
      <c r="F1066" s="23">
        <f ca="1">DATEDIF(Hospitalization!$E1280,TODAY(),"Y")</f>
        <v>49</v>
      </c>
      <c r="G1066" s="12">
        <v>0</v>
      </c>
      <c r="H1066" s="24">
        <v>10601.63</v>
      </c>
      <c r="I1066" s="12" t="s">
        <v>2356</v>
      </c>
      <c r="J1066" s="12" t="s">
        <v>2355</v>
      </c>
      <c r="K1066" s="12" t="s">
        <v>2362</v>
      </c>
    </row>
    <row r="1067" spans="1:11" x14ac:dyDescent="0.3">
      <c r="A1067" s="14" t="s">
        <v>1968</v>
      </c>
      <c r="B1067" s="15">
        <v>1966</v>
      </c>
      <c r="C1067" s="15" t="s">
        <v>2354</v>
      </c>
      <c r="D1067" s="15">
        <v>20</v>
      </c>
      <c r="E1067" s="25">
        <v>24308</v>
      </c>
      <c r="F1067" s="26">
        <f ca="1">DATEDIF(Hospitalization!$E1279,TODAY(),"Y")</f>
        <v>47</v>
      </c>
      <c r="G1067" s="15">
        <v>0</v>
      </c>
      <c r="H1067" s="27">
        <v>10601.41</v>
      </c>
      <c r="I1067" s="15" t="s">
        <v>2356</v>
      </c>
      <c r="J1067" s="15" t="s">
        <v>2355</v>
      </c>
      <c r="K1067" s="15" t="s">
        <v>2366</v>
      </c>
    </row>
    <row r="1068" spans="1:11" x14ac:dyDescent="0.3">
      <c r="A1068" s="11" t="s">
        <v>1969</v>
      </c>
      <c r="B1068" s="12">
        <v>1972</v>
      </c>
      <c r="C1068" s="12" t="s">
        <v>2363</v>
      </c>
      <c r="D1068" s="12">
        <v>14</v>
      </c>
      <c r="E1068" s="22">
        <v>26647</v>
      </c>
      <c r="F1068" s="23">
        <f ca="1">DATEDIF(Hospitalization!$E1278,TODAY(),"Y")</f>
        <v>49</v>
      </c>
      <c r="G1068" s="12">
        <v>3</v>
      </c>
      <c r="H1068" s="24">
        <v>10600.55</v>
      </c>
      <c r="I1068" s="12" t="s">
        <v>2356</v>
      </c>
      <c r="J1068" s="12" t="s">
        <v>2359</v>
      </c>
      <c r="K1068" s="12" t="s">
        <v>2362</v>
      </c>
    </row>
    <row r="1069" spans="1:11" x14ac:dyDescent="0.3">
      <c r="A1069" s="14" t="s">
        <v>206</v>
      </c>
      <c r="B1069" s="15">
        <v>1967</v>
      </c>
      <c r="C1069" s="15" t="s">
        <v>2358</v>
      </c>
      <c r="D1069" s="15">
        <v>29</v>
      </c>
      <c r="E1069" s="25">
        <v>24805</v>
      </c>
      <c r="F1069" s="26">
        <f ca="1">DATEDIF(Hospitalization!$E1277,TODAY(),"Y")</f>
        <v>51</v>
      </c>
      <c r="G1069" s="15">
        <v>0</v>
      </c>
      <c r="H1069" s="27">
        <v>10594.5</v>
      </c>
      <c r="I1069" s="15" t="s">
        <v>2356</v>
      </c>
      <c r="J1069" s="15" t="s">
        <v>2359</v>
      </c>
      <c r="K1069" s="15" t="s">
        <v>2362</v>
      </c>
    </row>
    <row r="1070" spans="1:11" x14ac:dyDescent="0.3">
      <c r="A1070" s="14" t="s">
        <v>1970</v>
      </c>
      <c r="B1070" s="12">
        <v>1966</v>
      </c>
      <c r="C1070" s="12" t="s">
        <v>2358</v>
      </c>
      <c r="D1070" s="12">
        <v>3</v>
      </c>
      <c r="E1070" s="22">
        <v>24414</v>
      </c>
      <c r="F1070" s="23">
        <f ca="1">DATEDIF(Hospitalization!$E1276,TODAY(),"Y")</f>
        <v>60</v>
      </c>
      <c r="G1070" s="12">
        <v>0</v>
      </c>
      <c r="H1070" s="24">
        <v>10594.23</v>
      </c>
      <c r="I1070" s="12" t="s">
        <v>2356</v>
      </c>
      <c r="J1070" s="12" t="s">
        <v>2356</v>
      </c>
      <c r="K1070" s="12" t="s">
        <v>2357</v>
      </c>
    </row>
    <row r="1071" spans="1:11" x14ac:dyDescent="0.3">
      <c r="A1071" s="11" t="s">
        <v>1971</v>
      </c>
      <c r="B1071" s="15">
        <v>1969</v>
      </c>
      <c r="C1071" s="15" t="s">
        <v>2363</v>
      </c>
      <c r="D1071" s="15">
        <v>25</v>
      </c>
      <c r="E1071" s="25">
        <v>25562</v>
      </c>
      <c r="F1071" s="26">
        <f ca="1">DATEDIF(Hospitalization!$E1275,TODAY(),"Y")</f>
        <v>57</v>
      </c>
      <c r="G1071" s="15">
        <v>1</v>
      </c>
      <c r="H1071" s="27">
        <v>10579.71</v>
      </c>
      <c r="I1071" s="15" t="s">
        <v>2356</v>
      </c>
      <c r="J1071" s="15" t="s">
        <v>2356</v>
      </c>
      <c r="K1071" s="15" t="s">
        <v>2357</v>
      </c>
    </row>
    <row r="1072" spans="1:11" x14ac:dyDescent="0.3">
      <c r="A1072" s="14" t="s">
        <v>1972</v>
      </c>
      <c r="B1072" s="12">
        <v>1966</v>
      </c>
      <c r="C1072" s="12" t="s">
        <v>2363</v>
      </c>
      <c r="D1072" s="12">
        <v>11</v>
      </c>
      <c r="E1072" s="22">
        <v>24452</v>
      </c>
      <c r="F1072" s="23">
        <f ca="1">DATEDIF(Hospitalization!$E1274,TODAY(),"Y")</f>
        <v>52</v>
      </c>
      <c r="G1072" s="12">
        <v>0</v>
      </c>
      <c r="H1072" s="24">
        <v>10577.09</v>
      </c>
      <c r="I1072" s="12" t="s">
        <v>2356</v>
      </c>
      <c r="J1072" s="12" t="s">
        <v>2356</v>
      </c>
      <c r="K1072" s="12" t="s">
        <v>2366</v>
      </c>
    </row>
    <row r="1073" spans="1:11" x14ac:dyDescent="0.3">
      <c r="A1073" s="11" t="s">
        <v>1973</v>
      </c>
      <c r="B1073" s="15">
        <v>1969</v>
      </c>
      <c r="C1073" s="15" t="s">
        <v>2354</v>
      </c>
      <c r="D1073" s="15">
        <v>17</v>
      </c>
      <c r="E1073" s="25">
        <v>25401</v>
      </c>
      <c r="F1073" s="26">
        <f ca="1">DATEDIF(Hospitalization!$E1273,TODAY(),"Y")</f>
        <v>53</v>
      </c>
      <c r="G1073" s="15">
        <v>0</v>
      </c>
      <c r="H1073" s="27">
        <v>10564.88</v>
      </c>
      <c r="I1073" s="15" t="s">
        <v>2356</v>
      </c>
      <c r="J1073" s="15" t="s">
        <v>2359</v>
      </c>
      <c r="K1073" s="15" t="s">
        <v>2372</v>
      </c>
    </row>
    <row r="1074" spans="1:11" x14ac:dyDescent="0.3">
      <c r="A1074" s="14" t="s">
        <v>1974</v>
      </c>
      <c r="B1074" s="12">
        <v>1971</v>
      </c>
      <c r="C1074" s="12" t="s">
        <v>2360</v>
      </c>
      <c r="D1074" s="12">
        <v>29</v>
      </c>
      <c r="E1074" s="22">
        <v>26113</v>
      </c>
      <c r="F1074" s="23">
        <f ca="1">DATEDIF(Hospitalization!$E1272,TODAY(),"Y")</f>
        <v>45</v>
      </c>
      <c r="G1074" s="12">
        <v>3</v>
      </c>
      <c r="H1074" s="24">
        <v>10560.49</v>
      </c>
      <c r="I1074" s="12" t="s">
        <v>2356</v>
      </c>
      <c r="J1074" s="12" t="s">
        <v>2355</v>
      </c>
      <c r="K1074" s="12" t="s">
        <v>2357</v>
      </c>
    </row>
    <row r="1075" spans="1:11" x14ac:dyDescent="0.3">
      <c r="A1075" s="11" t="s">
        <v>1975</v>
      </c>
      <c r="B1075" s="15">
        <v>1971</v>
      </c>
      <c r="C1075" s="15" t="s">
        <v>2361</v>
      </c>
      <c r="D1075" s="15">
        <v>26</v>
      </c>
      <c r="E1075" s="25">
        <v>26202</v>
      </c>
      <c r="F1075" s="26">
        <f ca="1">DATEDIF(Hospitalization!$E1271,TODAY(),"Y")</f>
        <v>53</v>
      </c>
      <c r="G1075" s="15">
        <v>0</v>
      </c>
      <c r="H1075" s="27">
        <v>10546.48</v>
      </c>
      <c r="I1075" s="15" t="s">
        <v>2356</v>
      </c>
      <c r="J1075" s="15" t="s">
        <v>2356</v>
      </c>
      <c r="K1075" s="15" t="s">
        <v>2366</v>
      </c>
    </row>
    <row r="1076" spans="1:11" x14ac:dyDescent="0.3">
      <c r="A1076" s="14" t="s">
        <v>1976</v>
      </c>
      <c r="B1076" s="12">
        <v>1977</v>
      </c>
      <c r="C1076" s="12" t="s">
        <v>2365</v>
      </c>
      <c r="D1076" s="12">
        <v>25</v>
      </c>
      <c r="E1076" s="22">
        <v>28423</v>
      </c>
      <c r="F1076" s="23">
        <f ca="1">DATEDIF(Hospitalization!$E1270,TODAY(),"Y")</f>
        <v>50</v>
      </c>
      <c r="G1076" s="12">
        <v>2</v>
      </c>
      <c r="H1076" s="24">
        <v>10495.6</v>
      </c>
      <c r="I1076" s="12" t="s">
        <v>2356</v>
      </c>
      <c r="J1076" s="12" t="s">
        <v>2359</v>
      </c>
      <c r="K1076" s="12" t="s">
        <v>2362</v>
      </c>
    </row>
    <row r="1077" spans="1:11" x14ac:dyDescent="0.3">
      <c r="A1077" s="11" t="s">
        <v>1977</v>
      </c>
      <c r="B1077" s="15">
        <v>1972</v>
      </c>
      <c r="C1077" s="15" t="s">
        <v>2365</v>
      </c>
      <c r="D1077" s="15">
        <v>19</v>
      </c>
      <c r="E1077" s="25">
        <v>26591</v>
      </c>
      <c r="F1077" s="26">
        <f ca="1">DATEDIF(Hospitalization!$E1269,TODAY(),"Y")</f>
        <v>27</v>
      </c>
      <c r="G1077" s="15">
        <v>2</v>
      </c>
      <c r="H1077" s="27">
        <v>10493.95</v>
      </c>
      <c r="I1077" s="15" t="s">
        <v>2356</v>
      </c>
      <c r="J1077" s="15" t="s">
        <v>2359</v>
      </c>
      <c r="K1077" s="15" t="s">
        <v>2362</v>
      </c>
    </row>
    <row r="1078" spans="1:11" x14ac:dyDescent="0.3">
      <c r="A1078" s="14" t="s">
        <v>1978</v>
      </c>
      <c r="B1078" s="12">
        <v>1978</v>
      </c>
      <c r="C1078" s="12" t="s">
        <v>2364</v>
      </c>
      <c r="D1078" s="12">
        <v>21</v>
      </c>
      <c r="E1078" s="22">
        <v>28723</v>
      </c>
      <c r="F1078" s="23">
        <f ca="1">DATEDIF(Hospitalization!$E1268,TODAY(),"Y")</f>
        <v>57</v>
      </c>
      <c r="G1078" s="12">
        <v>2</v>
      </c>
      <c r="H1078" s="24">
        <v>10486.55</v>
      </c>
      <c r="I1078" s="12" t="s">
        <v>2356</v>
      </c>
      <c r="J1078" s="12" t="s">
        <v>2356</v>
      </c>
      <c r="K1078" s="12" t="s">
        <v>2371</v>
      </c>
    </row>
    <row r="1079" spans="1:11" x14ac:dyDescent="0.3">
      <c r="A1079" s="11" t="s">
        <v>1979</v>
      </c>
      <c r="B1079" s="15">
        <v>1987</v>
      </c>
      <c r="C1079" s="15" t="s">
        <v>2360</v>
      </c>
      <c r="D1079" s="15">
        <v>28</v>
      </c>
      <c r="E1079" s="25">
        <v>31956</v>
      </c>
      <c r="F1079" s="26">
        <f ca="1">DATEDIF(Hospitalization!$E1267,TODAY(),"Y")</f>
        <v>52</v>
      </c>
      <c r="G1079" s="15">
        <v>3</v>
      </c>
      <c r="H1079" s="27">
        <v>10464.83</v>
      </c>
      <c r="I1079" s="15" t="s">
        <v>2356</v>
      </c>
      <c r="J1079" s="15" t="s">
        <v>2359</v>
      </c>
      <c r="K1079" s="15" t="s">
        <v>2362</v>
      </c>
    </row>
    <row r="1080" spans="1:11" x14ac:dyDescent="0.3">
      <c r="A1080" s="11" t="s">
        <v>207</v>
      </c>
      <c r="B1080" s="12">
        <v>1969</v>
      </c>
      <c r="C1080" s="12" t="s">
        <v>2361</v>
      </c>
      <c r="D1080" s="12">
        <v>22</v>
      </c>
      <c r="E1080" s="22">
        <v>25468</v>
      </c>
      <c r="F1080" s="23">
        <f ca="1">DATEDIF(Hospitalization!$E1266,TODAY(),"Y")</f>
        <v>55</v>
      </c>
      <c r="G1080" s="12">
        <v>1</v>
      </c>
      <c r="H1080" s="24">
        <v>10461.98</v>
      </c>
      <c r="I1080" s="12" t="s">
        <v>2356</v>
      </c>
      <c r="J1080" s="12" t="s">
        <v>2359</v>
      </c>
      <c r="K1080" s="12" t="s">
        <v>2362</v>
      </c>
    </row>
    <row r="1081" spans="1:11" x14ac:dyDescent="0.3">
      <c r="A1081" s="14" t="s">
        <v>1980</v>
      </c>
      <c r="B1081" s="15">
        <v>1964</v>
      </c>
      <c r="C1081" s="15" t="s">
        <v>2354</v>
      </c>
      <c r="D1081" s="15">
        <v>27</v>
      </c>
      <c r="E1081" s="25">
        <v>23585</v>
      </c>
      <c r="F1081" s="26">
        <f ca="1">DATEDIF(Hospitalization!$E1265,TODAY(),"Y")</f>
        <v>55</v>
      </c>
      <c r="G1081" s="15">
        <v>0</v>
      </c>
      <c r="H1081" s="27">
        <v>10459.19</v>
      </c>
      <c r="I1081" s="15" t="s">
        <v>2356</v>
      </c>
      <c r="J1081" s="15" t="s">
        <v>2359</v>
      </c>
      <c r="K1081" s="15" t="s">
        <v>2357</v>
      </c>
    </row>
    <row r="1082" spans="1:11" x14ac:dyDescent="0.3">
      <c r="A1082" s="11" t="s">
        <v>1981</v>
      </c>
      <c r="B1082" s="12">
        <v>1976</v>
      </c>
      <c r="C1082" s="12" t="s">
        <v>2364</v>
      </c>
      <c r="D1082" s="12">
        <v>3</v>
      </c>
      <c r="E1082" s="22">
        <v>27975</v>
      </c>
      <c r="F1082" s="23">
        <f ca="1">DATEDIF(Hospitalization!$E1264,TODAY(),"Y")</f>
        <v>61</v>
      </c>
      <c r="G1082" s="12">
        <v>2</v>
      </c>
      <c r="H1082" s="24">
        <v>10455.14</v>
      </c>
      <c r="I1082" s="12" t="s">
        <v>2356</v>
      </c>
      <c r="J1082" s="12" t="s">
        <v>2355</v>
      </c>
      <c r="K1082" s="12" t="s">
        <v>2375</v>
      </c>
    </row>
    <row r="1083" spans="1:11" x14ac:dyDescent="0.3">
      <c r="A1083" s="14" t="s">
        <v>1982</v>
      </c>
      <c r="B1083" s="15">
        <v>1964</v>
      </c>
      <c r="C1083" s="15" t="s">
        <v>2365</v>
      </c>
      <c r="D1083" s="15">
        <v>14</v>
      </c>
      <c r="E1083" s="25">
        <v>23664</v>
      </c>
      <c r="F1083" s="26">
        <f ca="1">DATEDIF(Hospitalization!$E1263,TODAY(),"Y")</f>
        <v>24</v>
      </c>
      <c r="G1083" s="15">
        <v>0</v>
      </c>
      <c r="H1083" s="27">
        <v>10455.1</v>
      </c>
      <c r="I1083" s="15" t="s">
        <v>2356</v>
      </c>
      <c r="J1083" s="15" t="s">
        <v>2359</v>
      </c>
      <c r="K1083" s="15" t="s">
        <v>2362</v>
      </c>
    </row>
    <row r="1084" spans="1:11" x14ac:dyDescent="0.3">
      <c r="A1084" s="11" t="s">
        <v>1983</v>
      </c>
      <c r="B1084" s="12">
        <v>1968</v>
      </c>
      <c r="C1084" s="12" t="s">
        <v>2358</v>
      </c>
      <c r="D1084" s="12">
        <v>8</v>
      </c>
      <c r="E1084" s="22">
        <v>25150</v>
      </c>
      <c r="F1084" s="23">
        <f ca="1">DATEDIF(Hospitalization!$E1262,TODAY(),"Y")</f>
        <v>50</v>
      </c>
      <c r="G1084" s="12">
        <v>1</v>
      </c>
      <c r="H1084" s="24">
        <v>10450.549999999999</v>
      </c>
      <c r="I1084" s="12" t="s">
        <v>2356</v>
      </c>
      <c r="J1084" s="12" t="s">
        <v>2359</v>
      </c>
      <c r="K1084" s="12" t="s">
        <v>2366</v>
      </c>
    </row>
    <row r="1085" spans="1:11" x14ac:dyDescent="0.3">
      <c r="A1085" s="14" t="s">
        <v>1984</v>
      </c>
      <c r="B1085" s="15">
        <v>1968</v>
      </c>
      <c r="C1085" s="15" t="s">
        <v>2364</v>
      </c>
      <c r="D1085" s="15">
        <v>29</v>
      </c>
      <c r="E1085" s="25">
        <v>25079</v>
      </c>
      <c r="F1085" s="26">
        <f ca="1">DATEDIF(Hospitalization!$E1261,TODAY(),"Y")</f>
        <v>49</v>
      </c>
      <c r="G1085" s="15">
        <v>1</v>
      </c>
      <c r="H1085" s="27">
        <v>10436.1</v>
      </c>
      <c r="I1085" s="15" t="s">
        <v>2356</v>
      </c>
      <c r="J1085" s="15" t="s">
        <v>2356</v>
      </c>
      <c r="K1085" s="15" t="s">
        <v>2366</v>
      </c>
    </row>
    <row r="1086" spans="1:11" x14ac:dyDescent="0.3">
      <c r="A1086" s="11" t="s">
        <v>1985</v>
      </c>
      <c r="B1086" s="12">
        <v>1968</v>
      </c>
      <c r="C1086" s="12" t="s">
        <v>2364</v>
      </c>
      <c r="D1086" s="12">
        <v>23</v>
      </c>
      <c r="E1086" s="22">
        <v>25073</v>
      </c>
      <c r="F1086" s="23">
        <f ca="1">DATEDIF(Hospitalization!$E1260,TODAY(),"Y")</f>
        <v>38</v>
      </c>
      <c r="G1086" s="12">
        <v>0</v>
      </c>
      <c r="H1086" s="24">
        <v>10435.07</v>
      </c>
      <c r="I1086" s="12" t="s">
        <v>2356</v>
      </c>
      <c r="J1086" s="12" t="s">
        <v>2359</v>
      </c>
      <c r="K1086" s="12" t="s">
        <v>2369</v>
      </c>
    </row>
    <row r="1087" spans="1:11" x14ac:dyDescent="0.3">
      <c r="A1087" s="14" t="s">
        <v>1986</v>
      </c>
      <c r="B1087" s="15">
        <v>1968</v>
      </c>
      <c r="C1087" s="15" t="s">
        <v>2363</v>
      </c>
      <c r="D1087" s="15">
        <v>27</v>
      </c>
      <c r="E1087" s="25">
        <v>25199</v>
      </c>
      <c r="F1087" s="26">
        <f ca="1">DATEDIF(Hospitalization!$E1259,TODAY(),"Y")</f>
        <v>50</v>
      </c>
      <c r="G1087" s="15">
        <v>0</v>
      </c>
      <c r="H1087" s="27">
        <v>10422.92</v>
      </c>
      <c r="I1087" s="15" t="s">
        <v>2356</v>
      </c>
      <c r="J1087" s="15" t="s">
        <v>2359</v>
      </c>
      <c r="K1087" s="15" t="s">
        <v>2376</v>
      </c>
    </row>
    <row r="1088" spans="1:11" x14ac:dyDescent="0.3">
      <c r="A1088" s="11" t="s">
        <v>1987</v>
      </c>
      <c r="B1088" s="12">
        <v>1979</v>
      </c>
      <c r="C1088" s="12" t="s">
        <v>2358</v>
      </c>
      <c r="D1088" s="12">
        <v>25</v>
      </c>
      <c r="E1088" s="22">
        <v>29184</v>
      </c>
      <c r="F1088" s="23">
        <f ca="1">DATEDIF(Hospitalization!$E1258,TODAY(),"Y")</f>
        <v>53</v>
      </c>
      <c r="G1088" s="12">
        <v>2</v>
      </c>
      <c r="H1088" s="24">
        <v>10419.65</v>
      </c>
      <c r="I1088" s="12" t="s">
        <v>2356</v>
      </c>
      <c r="J1088" s="12" t="s">
        <v>2355</v>
      </c>
      <c r="K1088" s="12" t="s">
        <v>2371</v>
      </c>
    </row>
    <row r="1089" spans="1:11" x14ac:dyDescent="0.3">
      <c r="A1089" s="14" t="s">
        <v>1988</v>
      </c>
      <c r="B1089" s="15">
        <v>1973</v>
      </c>
      <c r="C1089" s="15" t="s">
        <v>2365</v>
      </c>
      <c r="D1089" s="15">
        <v>11</v>
      </c>
      <c r="E1089" s="25">
        <v>26948</v>
      </c>
      <c r="F1089" s="26">
        <f ca="1">DATEDIF(Hospitalization!$E1257,TODAY(),"Y")</f>
        <v>53</v>
      </c>
      <c r="G1089" s="15">
        <v>0</v>
      </c>
      <c r="H1089" s="27">
        <v>10419.59</v>
      </c>
      <c r="I1089" s="15" t="s">
        <v>2356</v>
      </c>
      <c r="J1089" s="15" t="s">
        <v>2355</v>
      </c>
      <c r="K1089" s="15" t="s">
        <v>2371</v>
      </c>
    </row>
    <row r="1090" spans="1:11" x14ac:dyDescent="0.3">
      <c r="A1090" s="11" t="s">
        <v>1989</v>
      </c>
      <c r="B1090" s="12">
        <v>1980</v>
      </c>
      <c r="C1090" s="12" t="s">
        <v>2365</v>
      </c>
      <c r="D1090" s="12">
        <v>24</v>
      </c>
      <c r="E1090" s="22">
        <v>29518</v>
      </c>
      <c r="F1090" s="23">
        <f ca="1">DATEDIF(Hospitalization!$E1256,TODAY(),"Y")</f>
        <v>52</v>
      </c>
      <c r="G1090" s="12">
        <v>2</v>
      </c>
      <c r="H1090" s="24">
        <v>10407.98</v>
      </c>
      <c r="I1090" s="12" t="s">
        <v>2356</v>
      </c>
      <c r="J1090" s="12" t="s">
        <v>2359</v>
      </c>
      <c r="K1090" s="12" t="s">
        <v>2375</v>
      </c>
    </row>
    <row r="1091" spans="1:11" x14ac:dyDescent="0.3">
      <c r="A1091" s="14" t="s">
        <v>208</v>
      </c>
      <c r="B1091" s="15">
        <v>1975</v>
      </c>
      <c r="C1091" s="15" t="s">
        <v>2360</v>
      </c>
      <c r="D1091" s="15">
        <v>5</v>
      </c>
      <c r="E1091" s="25">
        <v>27550</v>
      </c>
      <c r="F1091" s="26">
        <f ca="1">DATEDIF(Hospitalization!$E1255,TODAY(),"Y")</f>
        <v>53</v>
      </c>
      <c r="G1091" s="15">
        <v>4</v>
      </c>
      <c r="H1091" s="27">
        <v>10407.09</v>
      </c>
      <c r="I1091" s="15" t="s">
        <v>2356</v>
      </c>
      <c r="J1091" s="15" t="s">
        <v>2359</v>
      </c>
      <c r="K1091" s="15" t="s">
        <v>2367</v>
      </c>
    </row>
    <row r="1092" spans="1:11" x14ac:dyDescent="0.3">
      <c r="A1092" s="14" t="s">
        <v>1990</v>
      </c>
      <c r="B1092" s="12">
        <v>1969</v>
      </c>
      <c r="C1092" s="12" t="s">
        <v>2354</v>
      </c>
      <c r="D1092" s="12">
        <v>7</v>
      </c>
      <c r="E1092" s="22">
        <v>25391</v>
      </c>
      <c r="F1092" s="23">
        <f ca="1">DATEDIF(Hospitalization!$E1254,TODAY(),"Y")</f>
        <v>47</v>
      </c>
      <c r="G1092" s="12">
        <v>0</v>
      </c>
      <c r="H1092" s="24">
        <v>10403.27</v>
      </c>
      <c r="I1092" s="12" t="s">
        <v>2356</v>
      </c>
      <c r="J1092" s="12" t="s">
        <v>2355</v>
      </c>
      <c r="K1092" s="12" t="s">
        <v>2377</v>
      </c>
    </row>
    <row r="1093" spans="1:11" x14ac:dyDescent="0.3">
      <c r="A1093" s="11" t="s">
        <v>1991</v>
      </c>
      <c r="B1093" s="15">
        <v>1973</v>
      </c>
      <c r="C1093" s="15" t="s">
        <v>2361</v>
      </c>
      <c r="D1093" s="15">
        <v>19</v>
      </c>
      <c r="E1093" s="25">
        <v>26926</v>
      </c>
      <c r="F1093" s="26">
        <f ca="1">DATEDIF(Hospitalization!$E1253,TODAY(),"Y")</f>
        <v>28</v>
      </c>
      <c r="G1093" s="15">
        <v>3</v>
      </c>
      <c r="H1093" s="27">
        <v>10381.48</v>
      </c>
      <c r="I1093" s="15" t="s">
        <v>2356</v>
      </c>
      <c r="J1093" s="15" t="s">
        <v>2356</v>
      </c>
      <c r="K1093" s="15" t="s">
        <v>2357</v>
      </c>
    </row>
    <row r="1094" spans="1:11" x14ac:dyDescent="0.3">
      <c r="A1094" s="14" t="s">
        <v>1992</v>
      </c>
      <c r="B1094" s="12">
        <v>1973</v>
      </c>
      <c r="C1094" s="12" t="s">
        <v>2361</v>
      </c>
      <c r="D1094" s="12">
        <v>29</v>
      </c>
      <c r="E1094" s="22">
        <v>26936</v>
      </c>
      <c r="F1094" s="23">
        <f ca="1">DATEDIF(Hospitalization!$E1252,TODAY(),"Y")</f>
        <v>59</v>
      </c>
      <c r="G1094" s="12">
        <v>2</v>
      </c>
      <c r="H1094" s="24">
        <v>10370.91</v>
      </c>
      <c r="I1094" s="12" t="s">
        <v>2356</v>
      </c>
      <c r="J1094" s="12" t="s">
        <v>2356</v>
      </c>
      <c r="K1094" s="12" t="s">
        <v>2372</v>
      </c>
    </row>
    <row r="1095" spans="1:11" x14ac:dyDescent="0.3">
      <c r="A1095" s="11" t="s">
        <v>1993</v>
      </c>
      <c r="B1095" s="15">
        <v>1971</v>
      </c>
      <c r="C1095" s="15" t="s">
        <v>2361</v>
      </c>
      <c r="D1095" s="15">
        <v>6</v>
      </c>
      <c r="E1095" s="25">
        <v>26182</v>
      </c>
      <c r="F1095" s="26">
        <f ca="1">DATEDIF(Hospitalization!$E1251,TODAY(),"Y")</f>
        <v>51</v>
      </c>
      <c r="G1095" s="15">
        <v>0</v>
      </c>
      <c r="H1095" s="27">
        <v>10356.67</v>
      </c>
      <c r="I1095" s="15" t="s">
        <v>2356</v>
      </c>
      <c r="J1095" s="15" t="s">
        <v>2359</v>
      </c>
      <c r="K1095" s="15" t="s">
        <v>2371</v>
      </c>
    </row>
    <row r="1096" spans="1:11" x14ac:dyDescent="0.3">
      <c r="A1096" s="14" t="s">
        <v>1994</v>
      </c>
      <c r="B1096" s="12">
        <v>1969</v>
      </c>
      <c r="C1096" s="12" t="s">
        <v>2360</v>
      </c>
      <c r="D1096" s="12">
        <v>17</v>
      </c>
      <c r="E1096" s="22">
        <v>25371</v>
      </c>
      <c r="F1096" s="23">
        <f ca="1">DATEDIF(Hospitalization!$E1250,TODAY(),"Y")</f>
        <v>54</v>
      </c>
      <c r="G1096" s="12">
        <v>0</v>
      </c>
      <c r="H1096" s="24">
        <v>10355.64</v>
      </c>
      <c r="I1096" s="12" t="s">
        <v>2356</v>
      </c>
      <c r="J1096" s="12" t="s">
        <v>2359</v>
      </c>
      <c r="K1096" s="12" t="s">
        <v>2362</v>
      </c>
    </row>
    <row r="1097" spans="1:11" x14ac:dyDescent="0.3">
      <c r="A1097" s="11" t="s">
        <v>1995</v>
      </c>
      <c r="B1097" s="15">
        <v>1974</v>
      </c>
      <c r="C1097" s="15" t="s">
        <v>2361</v>
      </c>
      <c r="D1097" s="15">
        <v>29</v>
      </c>
      <c r="E1097" s="25">
        <v>27301</v>
      </c>
      <c r="F1097" s="26">
        <f ca="1">DATEDIF(Hospitalization!$E1249,TODAY(),"Y")</f>
        <v>49</v>
      </c>
      <c r="G1097" s="15">
        <v>0</v>
      </c>
      <c r="H1097" s="27">
        <v>10352.48</v>
      </c>
      <c r="I1097" s="15" t="s">
        <v>2356</v>
      </c>
      <c r="J1097" s="15" t="s">
        <v>2359</v>
      </c>
      <c r="K1097" s="15" t="s">
        <v>2362</v>
      </c>
    </row>
    <row r="1098" spans="1:11" x14ac:dyDescent="0.3">
      <c r="A1098" s="14" t="s">
        <v>1996</v>
      </c>
      <c r="B1098" s="12">
        <v>1973</v>
      </c>
      <c r="C1098" s="12" t="s">
        <v>2364</v>
      </c>
      <c r="D1098" s="12">
        <v>8</v>
      </c>
      <c r="E1098" s="22">
        <v>26884</v>
      </c>
      <c r="F1098" s="23">
        <f ca="1">DATEDIF(Hospitalization!$E1248,TODAY(),"Y")</f>
        <v>34</v>
      </c>
      <c r="G1098" s="12">
        <v>0</v>
      </c>
      <c r="H1098" s="24">
        <v>10345.93</v>
      </c>
      <c r="I1098" s="12" t="s">
        <v>2356</v>
      </c>
      <c r="J1098" s="12" t="s">
        <v>2355</v>
      </c>
      <c r="K1098" s="12" t="s">
        <v>2375</v>
      </c>
    </row>
    <row r="1099" spans="1:11" x14ac:dyDescent="0.3">
      <c r="A1099" s="11" t="s">
        <v>1997</v>
      </c>
      <c r="B1099" s="15">
        <v>1968</v>
      </c>
      <c r="C1099" s="15" t="s">
        <v>2354</v>
      </c>
      <c r="D1099" s="15">
        <v>19</v>
      </c>
      <c r="E1099" s="25">
        <v>25038</v>
      </c>
      <c r="F1099" s="26">
        <f ca="1">DATEDIF(Hospitalization!$E1247,TODAY(),"Y")</f>
        <v>52</v>
      </c>
      <c r="G1099" s="15">
        <v>0</v>
      </c>
      <c r="H1099" s="27">
        <v>10338.93</v>
      </c>
      <c r="I1099" s="15" t="s">
        <v>2356</v>
      </c>
      <c r="J1099" s="15" t="s">
        <v>2359</v>
      </c>
      <c r="K1099" s="15" t="s">
        <v>2357</v>
      </c>
    </row>
    <row r="1100" spans="1:11" x14ac:dyDescent="0.3">
      <c r="A1100" s="14" t="s">
        <v>1998</v>
      </c>
      <c r="B1100" s="12">
        <v>1982</v>
      </c>
      <c r="C1100" s="12" t="s">
        <v>2354</v>
      </c>
      <c r="D1100" s="12">
        <v>21</v>
      </c>
      <c r="E1100" s="22">
        <v>30153</v>
      </c>
      <c r="F1100" s="23">
        <f ca="1">DATEDIF(Hospitalization!$E1246,TODAY(),"Y")</f>
        <v>43</v>
      </c>
      <c r="G1100" s="12">
        <v>3</v>
      </c>
      <c r="H1100" s="24">
        <v>10329.06</v>
      </c>
      <c r="I1100" s="12" t="s">
        <v>2356</v>
      </c>
      <c r="J1100" s="12" t="s">
        <v>2359</v>
      </c>
      <c r="K1100" s="12" t="s">
        <v>2375</v>
      </c>
    </row>
    <row r="1101" spans="1:11" x14ac:dyDescent="0.3">
      <c r="A1101" s="11" t="s">
        <v>1999</v>
      </c>
      <c r="B1101" s="15">
        <v>1970</v>
      </c>
      <c r="C1101" s="15" t="s">
        <v>2363</v>
      </c>
      <c r="D1101" s="15">
        <v>1</v>
      </c>
      <c r="E1101" s="25">
        <v>25903</v>
      </c>
      <c r="F1101" s="26">
        <f ca="1">DATEDIF(Hospitalization!$E1245,TODAY(),"Y")</f>
        <v>52</v>
      </c>
      <c r="G1101" s="15">
        <v>2</v>
      </c>
      <c r="H1101" s="27">
        <v>10325.209999999999</v>
      </c>
      <c r="I1101" s="15" t="s">
        <v>2356</v>
      </c>
      <c r="J1101" s="15" t="s">
        <v>2356</v>
      </c>
      <c r="K1101" s="15" t="s">
        <v>2366</v>
      </c>
    </row>
    <row r="1102" spans="1:11" x14ac:dyDescent="0.3">
      <c r="A1102" s="11" t="s">
        <v>209</v>
      </c>
      <c r="B1102" s="12">
        <v>1991</v>
      </c>
      <c r="C1102" s="12" t="s">
        <v>2364</v>
      </c>
      <c r="D1102" s="12">
        <v>21</v>
      </c>
      <c r="E1102" s="22">
        <v>33471</v>
      </c>
      <c r="F1102" s="23">
        <f ca="1">DATEDIF(Hospitalization!$E1244,TODAY(),"Y")</f>
        <v>52</v>
      </c>
      <c r="G1102" s="12">
        <v>3</v>
      </c>
      <c r="H1102" s="24">
        <v>10322.9</v>
      </c>
      <c r="I1102" s="12" t="s">
        <v>2356</v>
      </c>
      <c r="J1102" s="12" t="s">
        <v>2359</v>
      </c>
      <c r="K1102" s="12" t="s">
        <v>2378</v>
      </c>
    </row>
    <row r="1103" spans="1:11" x14ac:dyDescent="0.3">
      <c r="A1103" s="14" t="s">
        <v>2000</v>
      </c>
      <c r="B1103" s="15">
        <v>1991</v>
      </c>
      <c r="C1103" s="15" t="s">
        <v>2358</v>
      </c>
      <c r="D1103" s="15">
        <v>17</v>
      </c>
      <c r="E1103" s="25">
        <v>33559</v>
      </c>
      <c r="F1103" s="26">
        <f ca="1">DATEDIF(Hospitalization!$E1243,TODAY(),"Y")</f>
        <v>53</v>
      </c>
      <c r="G1103" s="15">
        <v>3</v>
      </c>
      <c r="H1103" s="27">
        <v>10315.91</v>
      </c>
      <c r="I1103" s="15" t="s">
        <v>2356</v>
      </c>
      <c r="J1103" s="15" t="s">
        <v>2355</v>
      </c>
      <c r="K1103" s="15" t="s">
        <v>2362</v>
      </c>
    </row>
    <row r="1104" spans="1:11" x14ac:dyDescent="0.3">
      <c r="A1104" s="11" t="s">
        <v>2001</v>
      </c>
      <c r="B1104" s="12">
        <v>1962</v>
      </c>
      <c r="C1104" s="12" t="s">
        <v>2354</v>
      </c>
      <c r="D1104" s="12">
        <v>12</v>
      </c>
      <c r="E1104" s="22">
        <v>22839</v>
      </c>
      <c r="F1104" s="23">
        <f ca="1">DATEDIF(Hospitalization!$E1242,TODAY(),"Y")</f>
        <v>46</v>
      </c>
      <c r="G1104" s="12">
        <v>0</v>
      </c>
      <c r="H1104" s="24">
        <v>10310.780000000001</v>
      </c>
      <c r="I1104" s="12" t="s">
        <v>2356</v>
      </c>
      <c r="J1104" s="12" t="s">
        <v>2356</v>
      </c>
      <c r="K1104" s="12" t="s">
        <v>2362</v>
      </c>
    </row>
    <row r="1105" spans="1:11" x14ac:dyDescent="0.3">
      <c r="A1105" s="14" t="s">
        <v>2002</v>
      </c>
      <c r="B1105" s="15">
        <v>1963</v>
      </c>
      <c r="C1105" s="15" t="s">
        <v>2361</v>
      </c>
      <c r="D1105" s="15">
        <v>24</v>
      </c>
      <c r="E1105" s="25">
        <v>23278</v>
      </c>
      <c r="F1105" s="26">
        <f ca="1">DATEDIF(Hospitalization!$E1241,TODAY(),"Y")</f>
        <v>32</v>
      </c>
      <c r="G1105" s="15">
        <v>0</v>
      </c>
      <c r="H1105" s="27">
        <v>10308.040000000001</v>
      </c>
      <c r="I1105" s="15" t="s">
        <v>2356</v>
      </c>
      <c r="J1105" s="15" t="s">
        <v>2359</v>
      </c>
      <c r="K1105" s="15" t="s">
        <v>2357</v>
      </c>
    </row>
    <row r="1106" spans="1:11" x14ac:dyDescent="0.3">
      <c r="A1106" s="11" t="s">
        <v>2003</v>
      </c>
      <c r="B1106" s="12">
        <v>1988</v>
      </c>
      <c r="C1106" s="12" t="s">
        <v>2361</v>
      </c>
      <c r="D1106" s="12">
        <v>14</v>
      </c>
      <c r="E1106" s="22">
        <v>32400</v>
      </c>
      <c r="F1106" s="23">
        <f ca="1">DATEDIF(Hospitalization!$E1240,TODAY(),"Y")</f>
        <v>53</v>
      </c>
      <c r="G1106" s="12">
        <v>3</v>
      </c>
      <c r="H1106" s="24">
        <v>10276.99</v>
      </c>
      <c r="I1106" s="12" t="s">
        <v>2356</v>
      </c>
      <c r="J1106" s="12" t="s">
        <v>2359</v>
      </c>
      <c r="K1106" s="12" t="s">
        <v>2375</v>
      </c>
    </row>
    <row r="1107" spans="1:11" x14ac:dyDescent="0.3">
      <c r="A1107" s="14" t="s">
        <v>2004</v>
      </c>
      <c r="B1107" s="15">
        <v>1970</v>
      </c>
      <c r="C1107" s="15" t="s">
        <v>2360</v>
      </c>
      <c r="D1107" s="15">
        <v>21</v>
      </c>
      <c r="E1107" s="25">
        <v>25740</v>
      </c>
      <c r="F1107" s="26">
        <f ca="1">DATEDIF(Hospitalization!$E1239,TODAY(),"Y")</f>
        <v>53</v>
      </c>
      <c r="G1107" s="15">
        <v>0</v>
      </c>
      <c r="H1107" s="27">
        <v>10274.33</v>
      </c>
      <c r="I1107" s="15" t="s">
        <v>2356</v>
      </c>
      <c r="J1107" s="15" t="s">
        <v>2359</v>
      </c>
      <c r="K1107" s="15" t="s">
        <v>2372</v>
      </c>
    </row>
    <row r="1108" spans="1:11" x14ac:dyDescent="0.3">
      <c r="A1108" s="11" t="s">
        <v>2005</v>
      </c>
      <c r="B1108" s="12">
        <v>1973</v>
      </c>
      <c r="C1108" s="12" t="s">
        <v>2358</v>
      </c>
      <c r="D1108" s="12">
        <v>27</v>
      </c>
      <c r="E1108" s="22">
        <v>26995</v>
      </c>
      <c r="F1108" s="23">
        <f ca="1">DATEDIF(Hospitalization!$E1238,TODAY(),"Y")</f>
        <v>48</v>
      </c>
      <c r="G1108" s="12">
        <v>3</v>
      </c>
      <c r="H1108" s="24">
        <v>10269.459999999999</v>
      </c>
      <c r="I1108" s="12" t="s">
        <v>2356</v>
      </c>
      <c r="J1108" s="12" t="s">
        <v>2356</v>
      </c>
      <c r="K1108" s="12" t="s">
        <v>2362</v>
      </c>
    </row>
    <row r="1109" spans="1:11" x14ac:dyDescent="0.3">
      <c r="A1109" s="14" t="s">
        <v>2006</v>
      </c>
      <c r="B1109" s="15">
        <v>1973</v>
      </c>
      <c r="C1109" s="15" t="s">
        <v>2361</v>
      </c>
      <c r="D1109" s="15">
        <v>5</v>
      </c>
      <c r="E1109" s="25">
        <v>26912</v>
      </c>
      <c r="F1109" s="26">
        <f ca="1">DATEDIF(Hospitalization!$E1237,TODAY(),"Y")</f>
        <v>60</v>
      </c>
      <c r="G1109" s="15">
        <v>3</v>
      </c>
      <c r="H1109" s="27">
        <v>10264.44</v>
      </c>
      <c r="I1109" s="15" t="s">
        <v>2356</v>
      </c>
      <c r="J1109" s="15" t="s">
        <v>2355</v>
      </c>
      <c r="K1109" s="15" t="s">
        <v>2362</v>
      </c>
    </row>
    <row r="1110" spans="1:11" x14ac:dyDescent="0.3">
      <c r="A1110" s="11" t="s">
        <v>2007</v>
      </c>
      <c r="B1110" s="12">
        <v>1975</v>
      </c>
      <c r="C1110" s="12" t="s">
        <v>2364</v>
      </c>
      <c r="D1110" s="12">
        <v>15</v>
      </c>
      <c r="E1110" s="22">
        <v>27621</v>
      </c>
      <c r="F1110" s="23">
        <f ca="1">DATEDIF(Hospitalization!$E1236,TODAY(),"Y")</f>
        <v>48</v>
      </c>
      <c r="G1110" s="12">
        <v>1</v>
      </c>
      <c r="H1110" s="24">
        <v>10259.129999999999</v>
      </c>
      <c r="I1110" s="12" t="s">
        <v>2356</v>
      </c>
      <c r="J1110" s="12" t="s">
        <v>2355</v>
      </c>
      <c r="K1110" s="12" t="s">
        <v>2366</v>
      </c>
    </row>
    <row r="1111" spans="1:11" x14ac:dyDescent="0.3">
      <c r="A1111" s="14" t="s">
        <v>2008</v>
      </c>
      <c r="B1111" s="15">
        <v>1968</v>
      </c>
      <c r="C1111" s="15" t="s">
        <v>2361</v>
      </c>
      <c r="D1111" s="15">
        <v>23</v>
      </c>
      <c r="E1111" s="25">
        <v>25104</v>
      </c>
      <c r="F1111" s="26">
        <f ca="1">DATEDIF(Hospitalization!$E1235,TODAY(),"Y")</f>
        <v>56</v>
      </c>
      <c r="G1111" s="15">
        <v>0</v>
      </c>
      <c r="H1111" s="27">
        <v>10231.5</v>
      </c>
      <c r="I1111" s="15" t="s">
        <v>2356</v>
      </c>
      <c r="J1111" s="15" t="s">
        <v>2359</v>
      </c>
      <c r="K1111" s="15" t="s">
        <v>2362</v>
      </c>
    </row>
    <row r="1112" spans="1:11" x14ac:dyDescent="0.3">
      <c r="A1112" s="11" t="s">
        <v>2009</v>
      </c>
      <c r="B1112" s="12">
        <v>1967</v>
      </c>
      <c r="C1112" s="12" t="s">
        <v>2360</v>
      </c>
      <c r="D1112" s="12">
        <v>28</v>
      </c>
      <c r="E1112" s="22">
        <v>24651</v>
      </c>
      <c r="F1112" s="23">
        <f ca="1">DATEDIF(Hospitalization!$E1234,TODAY(),"Y")</f>
        <v>55</v>
      </c>
      <c r="G1112" s="12">
        <v>0</v>
      </c>
      <c r="H1112" s="24">
        <v>10226.280000000001</v>
      </c>
      <c r="I1112" s="12" t="s">
        <v>2356</v>
      </c>
      <c r="J1112" s="12" t="s">
        <v>2356</v>
      </c>
      <c r="K1112" s="12" t="s">
        <v>2357</v>
      </c>
    </row>
    <row r="1113" spans="1:11" x14ac:dyDescent="0.3">
      <c r="A1113" s="14" t="s">
        <v>11</v>
      </c>
      <c r="B1113" s="15">
        <v>1967</v>
      </c>
      <c r="C1113" s="15" t="s">
        <v>2361</v>
      </c>
      <c r="D1113" s="15">
        <v>26</v>
      </c>
      <c r="E1113" s="25">
        <v>24741</v>
      </c>
      <c r="F1113" s="26">
        <f ca="1">DATEDIF(Hospitalization!$E1233,TODAY(),"Y")</f>
        <v>43</v>
      </c>
      <c r="G1113" s="15">
        <v>0</v>
      </c>
      <c r="H1113" s="27">
        <v>10214.64</v>
      </c>
      <c r="I1113" s="15" t="s">
        <v>2356</v>
      </c>
      <c r="J1113" s="15" t="s">
        <v>2355</v>
      </c>
      <c r="K1113" s="15" t="s">
        <v>2366</v>
      </c>
    </row>
    <row r="1114" spans="1:11" x14ac:dyDescent="0.3">
      <c r="A1114" s="14" t="s">
        <v>30</v>
      </c>
      <c r="B1114" s="12">
        <v>1970</v>
      </c>
      <c r="C1114" s="12" t="s">
        <v>2363</v>
      </c>
      <c r="D1114" s="12">
        <v>24</v>
      </c>
      <c r="E1114" s="22">
        <v>25926</v>
      </c>
      <c r="F1114" s="23">
        <f ca="1">DATEDIF(Hospitalization!$E1232,TODAY(),"Y")</f>
        <v>36</v>
      </c>
      <c r="G1114" s="12">
        <v>0</v>
      </c>
      <c r="H1114" s="24">
        <v>10197.77</v>
      </c>
      <c r="I1114" s="12" t="s">
        <v>2356</v>
      </c>
      <c r="J1114" s="12" t="s">
        <v>2359</v>
      </c>
      <c r="K1114" s="12" t="s">
        <v>2372</v>
      </c>
    </row>
    <row r="1115" spans="1:11" x14ac:dyDescent="0.3">
      <c r="A1115" s="14" t="s">
        <v>210</v>
      </c>
      <c r="B1115" s="15">
        <v>1985</v>
      </c>
      <c r="C1115" s="15" t="s">
        <v>2365</v>
      </c>
      <c r="D1115" s="15">
        <v>16</v>
      </c>
      <c r="E1115" s="25">
        <v>31336</v>
      </c>
      <c r="F1115" s="26">
        <f ca="1">DATEDIF(Hospitalization!$E1231,TODAY(),"Y")</f>
        <v>55</v>
      </c>
      <c r="G1115" s="15">
        <v>3</v>
      </c>
      <c r="H1115" s="27">
        <v>10191.82</v>
      </c>
      <c r="I1115" s="15" t="s">
        <v>2356</v>
      </c>
      <c r="J1115" s="15" t="s">
        <v>2355</v>
      </c>
      <c r="K1115" s="15" t="s">
        <v>2378</v>
      </c>
    </row>
    <row r="1116" spans="1:11" x14ac:dyDescent="0.3">
      <c r="A1116" s="14" t="s">
        <v>2010</v>
      </c>
      <c r="B1116" s="12">
        <v>1972</v>
      </c>
      <c r="C1116" s="12" t="s">
        <v>2354</v>
      </c>
      <c r="D1116" s="12">
        <v>10</v>
      </c>
      <c r="E1116" s="22">
        <v>26490</v>
      </c>
      <c r="F1116" s="23">
        <f ca="1">DATEDIF(Hospitalization!$E1230,TODAY(),"Y")</f>
        <v>54</v>
      </c>
      <c r="G1116" s="12">
        <v>0</v>
      </c>
      <c r="H1116" s="24">
        <v>10160.870000000001</v>
      </c>
      <c r="I1116" s="12" t="s">
        <v>2356</v>
      </c>
      <c r="J1116" s="12" t="s">
        <v>2356</v>
      </c>
      <c r="K1116" s="12" t="s">
        <v>2371</v>
      </c>
    </row>
    <row r="1117" spans="1:11" x14ac:dyDescent="0.3">
      <c r="A1117" s="11" t="s">
        <v>2011</v>
      </c>
      <c r="B1117" s="15">
        <v>1973</v>
      </c>
      <c r="C1117" s="15" t="s">
        <v>2365</v>
      </c>
      <c r="D1117" s="15">
        <v>13</v>
      </c>
      <c r="E1117" s="25">
        <v>26950</v>
      </c>
      <c r="F1117" s="26">
        <f ca="1">DATEDIF(Hospitalization!$E1229,TODAY(),"Y")</f>
        <v>52</v>
      </c>
      <c r="G1117" s="15">
        <v>2</v>
      </c>
      <c r="H1117" s="27">
        <v>10156.780000000001</v>
      </c>
      <c r="I1117" s="15" t="s">
        <v>2356</v>
      </c>
      <c r="J1117" s="15" t="s">
        <v>2355</v>
      </c>
      <c r="K1117" s="15" t="s">
        <v>2362</v>
      </c>
    </row>
    <row r="1118" spans="1:11" x14ac:dyDescent="0.3">
      <c r="A1118" s="14" t="s">
        <v>2012</v>
      </c>
      <c r="B1118" s="12">
        <v>1981</v>
      </c>
      <c r="C1118" s="12" t="s">
        <v>2360</v>
      </c>
      <c r="D1118" s="12">
        <v>12</v>
      </c>
      <c r="E1118" s="22">
        <v>29749</v>
      </c>
      <c r="F1118" s="23">
        <f ca="1">DATEDIF(Hospitalization!$E1228,TODAY(),"Y")</f>
        <v>50</v>
      </c>
      <c r="G1118" s="12">
        <v>1</v>
      </c>
      <c r="H1118" s="24">
        <v>10146.129999999999</v>
      </c>
      <c r="I1118" s="12" t="s">
        <v>2356</v>
      </c>
      <c r="J1118" s="12" t="s">
        <v>2359</v>
      </c>
      <c r="K1118" s="12" t="s">
        <v>2371</v>
      </c>
    </row>
    <row r="1119" spans="1:11" x14ac:dyDescent="0.3">
      <c r="A1119" s="11" t="s">
        <v>2013</v>
      </c>
      <c r="B1119" s="15">
        <v>1974</v>
      </c>
      <c r="C1119" s="15" t="s">
        <v>2363</v>
      </c>
      <c r="D1119" s="15">
        <v>30</v>
      </c>
      <c r="E1119" s="25">
        <v>27393</v>
      </c>
      <c r="F1119" s="26">
        <f ca="1">DATEDIF(Hospitalization!$E1227,TODAY(),"Y")</f>
        <v>39</v>
      </c>
      <c r="G1119" s="15">
        <v>3</v>
      </c>
      <c r="H1119" s="27">
        <v>10141.14</v>
      </c>
      <c r="I1119" s="15" t="s">
        <v>2356</v>
      </c>
      <c r="J1119" s="15" t="s">
        <v>2359</v>
      </c>
      <c r="K1119" s="15" t="s">
        <v>2369</v>
      </c>
    </row>
    <row r="1120" spans="1:11" x14ac:dyDescent="0.3">
      <c r="A1120" s="14" t="s">
        <v>2014</v>
      </c>
      <c r="B1120" s="12">
        <v>1997</v>
      </c>
      <c r="C1120" s="12" t="s">
        <v>2361</v>
      </c>
      <c r="D1120" s="12">
        <v>5</v>
      </c>
      <c r="E1120" s="22">
        <v>35678</v>
      </c>
      <c r="F1120" s="23">
        <f ca="1">DATEDIF(Hospitalization!$E1226,TODAY(),"Y")</f>
        <v>44</v>
      </c>
      <c r="G1120" s="12">
        <v>0</v>
      </c>
      <c r="H1120" s="24">
        <v>10139.84</v>
      </c>
      <c r="I1120" s="12" t="s">
        <v>2356</v>
      </c>
      <c r="J1120" s="12" t="s">
        <v>2355</v>
      </c>
      <c r="K1120" s="12" t="s">
        <v>2362</v>
      </c>
    </row>
    <row r="1121" spans="1:11" x14ac:dyDescent="0.3">
      <c r="A1121" s="11" t="s">
        <v>2015</v>
      </c>
      <c r="B1121" s="15">
        <v>1972</v>
      </c>
      <c r="C1121" s="15" t="s">
        <v>2358</v>
      </c>
      <c r="D1121" s="15">
        <v>16</v>
      </c>
      <c r="E1121" s="25">
        <v>26619</v>
      </c>
      <c r="F1121" s="26">
        <f ca="1">DATEDIF(Hospitalization!$E1225,TODAY(),"Y")</f>
        <v>50</v>
      </c>
      <c r="G1121" s="15">
        <v>2</v>
      </c>
      <c r="H1121" s="27">
        <v>10118.42</v>
      </c>
      <c r="I1121" s="15" t="s">
        <v>2356</v>
      </c>
      <c r="J1121" s="15" t="s">
        <v>2356</v>
      </c>
      <c r="K1121" s="15" t="s">
        <v>2366</v>
      </c>
    </row>
    <row r="1122" spans="1:11" x14ac:dyDescent="0.3">
      <c r="A1122" s="14" t="s">
        <v>2016</v>
      </c>
      <c r="B1122" s="12">
        <v>1975</v>
      </c>
      <c r="C1122" s="12" t="s">
        <v>2354</v>
      </c>
      <c r="D1122" s="12">
        <v>2</v>
      </c>
      <c r="E1122" s="22">
        <v>27577</v>
      </c>
      <c r="F1122" s="23">
        <f ca="1">DATEDIF(Hospitalization!$E1224,TODAY(),"Y")</f>
        <v>46</v>
      </c>
      <c r="G1122" s="12">
        <v>3</v>
      </c>
      <c r="H1122" s="24">
        <v>10115.01</v>
      </c>
      <c r="I1122" s="12" t="s">
        <v>2356</v>
      </c>
      <c r="J1122" s="12" t="s">
        <v>2356</v>
      </c>
      <c r="K1122" s="12" t="s">
        <v>2362</v>
      </c>
    </row>
    <row r="1123" spans="1:11" x14ac:dyDescent="0.3">
      <c r="A1123" s="11" t="s">
        <v>2017</v>
      </c>
      <c r="B1123" s="15">
        <v>1972</v>
      </c>
      <c r="C1123" s="15" t="s">
        <v>2364</v>
      </c>
      <c r="D1123" s="15">
        <v>8</v>
      </c>
      <c r="E1123" s="25">
        <v>26519</v>
      </c>
      <c r="F1123" s="26">
        <f ca="1">DATEDIF(Hospitalization!$E1223,TODAY(),"Y")</f>
        <v>52</v>
      </c>
      <c r="G1123" s="15">
        <v>2</v>
      </c>
      <c r="H1123" s="27">
        <v>10107.219999999999</v>
      </c>
      <c r="I1123" s="15" t="s">
        <v>2356</v>
      </c>
      <c r="J1123" s="15" t="s">
        <v>2359</v>
      </c>
      <c r="K1123" s="15" t="s">
        <v>2357</v>
      </c>
    </row>
    <row r="1124" spans="1:11" x14ac:dyDescent="0.3">
      <c r="A1124" s="14" t="s">
        <v>2018</v>
      </c>
      <c r="B1124" s="12">
        <v>1972</v>
      </c>
      <c r="C1124" s="12" t="s">
        <v>2365</v>
      </c>
      <c r="D1124" s="12">
        <v>19</v>
      </c>
      <c r="E1124" s="22">
        <v>26591</v>
      </c>
      <c r="F1124" s="23">
        <f ca="1">DATEDIF(Hospitalization!$E1222,TODAY(),"Y")</f>
        <v>55</v>
      </c>
      <c r="G1124" s="12">
        <v>1</v>
      </c>
      <c r="H1124" s="24">
        <v>10106.129999999999</v>
      </c>
      <c r="I1124" s="12" t="s">
        <v>2356</v>
      </c>
      <c r="J1124" s="12" t="s">
        <v>2359</v>
      </c>
      <c r="K1124" s="12" t="s">
        <v>2372</v>
      </c>
    </row>
    <row r="1125" spans="1:11" x14ac:dyDescent="0.3">
      <c r="A1125" s="11" t="s">
        <v>2019</v>
      </c>
      <c r="B1125" s="15">
        <v>1976</v>
      </c>
      <c r="C1125" s="15" t="s">
        <v>2363</v>
      </c>
      <c r="D1125" s="15">
        <v>19</v>
      </c>
      <c r="E1125" s="25">
        <v>28113</v>
      </c>
      <c r="F1125" s="26">
        <f ca="1">DATEDIF(Hospitalization!$E1221,TODAY(),"Y")</f>
        <v>52</v>
      </c>
      <c r="G1125" s="15">
        <v>5</v>
      </c>
      <c r="H1125" s="27">
        <v>10096.969999999999</v>
      </c>
      <c r="I1125" s="15" t="s">
        <v>2356</v>
      </c>
      <c r="J1125" s="15" t="s">
        <v>2355</v>
      </c>
      <c r="K1125" s="15" t="s">
        <v>2366</v>
      </c>
    </row>
    <row r="1126" spans="1:11" x14ac:dyDescent="0.3">
      <c r="A1126" s="11" t="s">
        <v>211</v>
      </c>
      <c r="B1126" s="12">
        <v>1969</v>
      </c>
      <c r="C1126" s="12" t="s">
        <v>2354</v>
      </c>
      <c r="D1126" s="12">
        <v>3</v>
      </c>
      <c r="E1126" s="22">
        <v>25387</v>
      </c>
      <c r="F1126" s="23">
        <f ca="1">DATEDIF(Hospitalization!$E1220,TODAY(),"Y")</f>
        <v>55</v>
      </c>
      <c r="G1126" s="12">
        <v>1</v>
      </c>
      <c r="H1126" s="24">
        <v>10085.85</v>
      </c>
      <c r="I1126" s="12" t="s">
        <v>2356</v>
      </c>
      <c r="J1126" s="12" t="s">
        <v>2356</v>
      </c>
      <c r="K1126" s="12" t="s">
        <v>2366</v>
      </c>
    </row>
    <row r="1127" spans="1:11" x14ac:dyDescent="0.3">
      <c r="A1127" s="14" t="s">
        <v>2020</v>
      </c>
      <c r="B1127" s="15">
        <v>1969</v>
      </c>
      <c r="C1127" s="15" t="s">
        <v>2365</v>
      </c>
      <c r="D1127" s="15">
        <v>27</v>
      </c>
      <c r="E1127" s="25">
        <v>25503</v>
      </c>
      <c r="F1127" s="26">
        <f ca="1">DATEDIF(Hospitalization!$E1219,TODAY(),"Y")</f>
        <v>56</v>
      </c>
      <c r="G1127" s="15">
        <v>0</v>
      </c>
      <c r="H1127" s="27">
        <v>10072.06</v>
      </c>
      <c r="I1127" s="15" t="s">
        <v>2356</v>
      </c>
      <c r="J1127" s="15" t="s">
        <v>2359</v>
      </c>
      <c r="K1127" s="15" t="s">
        <v>2376</v>
      </c>
    </row>
    <row r="1128" spans="1:11" x14ac:dyDescent="0.3">
      <c r="A1128" s="11" t="s">
        <v>2021</v>
      </c>
      <c r="B1128" s="12">
        <v>1969</v>
      </c>
      <c r="C1128" s="12" t="s">
        <v>2364</v>
      </c>
      <c r="D1128" s="12">
        <v>22</v>
      </c>
      <c r="E1128" s="22">
        <v>25437</v>
      </c>
      <c r="F1128" s="23">
        <f ca="1">DATEDIF(Hospitalization!$E1218,TODAY(),"Y")</f>
        <v>52</v>
      </c>
      <c r="G1128" s="12">
        <v>1</v>
      </c>
      <c r="H1128" s="24">
        <v>10065.41</v>
      </c>
      <c r="I1128" s="12" t="s">
        <v>2356</v>
      </c>
      <c r="J1128" s="12" t="s">
        <v>2355</v>
      </c>
      <c r="K1128" s="12" t="s">
        <v>2366</v>
      </c>
    </row>
    <row r="1129" spans="1:11" x14ac:dyDescent="0.3">
      <c r="A1129" s="14" t="s">
        <v>2022</v>
      </c>
      <c r="B1129" s="15">
        <v>1974</v>
      </c>
      <c r="C1129" s="15" t="s">
        <v>2364</v>
      </c>
      <c r="D1129" s="15">
        <v>30</v>
      </c>
      <c r="E1129" s="25">
        <v>27271</v>
      </c>
      <c r="F1129" s="26">
        <f ca="1">DATEDIF(Hospitalization!$E1217,TODAY(),"Y")</f>
        <v>53</v>
      </c>
      <c r="G1129" s="15">
        <v>2</v>
      </c>
      <c r="H1129" s="27">
        <v>10043.25</v>
      </c>
      <c r="I1129" s="15" t="s">
        <v>2356</v>
      </c>
      <c r="J1129" s="15" t="s">
        <v>2355</v>
      </c>
      <c r="K1129" s="15" t="s">
        <v>2372</v>
      </c>
    </row>
    <row r="1130" spans="1:11" x14ac:dyDescent="0.3">
      <c r="A1130" s="11" t="s">
        <v>2023</v>
      </c>
      <c r="B1130" s="12">
        <v>1979</v>
      </c>
      <c r="C1130" s="12" t="s">
        <v>2363</v>
      </c>
      <c r="D1130" s="12">
        <v>28</v>
      </c>
      <c r="E1130" s="22">
        <v>29217</v>
      </c>
      <c r="F1130" s="23">
        <f ca="1">DATEDIF(Hospitalization!$E1216,TODAY(),"Y")</f>
        <v>49</v>
      </c>
      <c r="G1130" s="12">
        <v>2</v>
      </c>
      <c r="H1130" s="24">
        <v>10027.15</v>
      </c>
      <c r="I1130" s="12" t="s">
        <v>2356</v>
      </c>
      <c r="J1130" s="12" t="s">
        <v>2359</v>
      </c>
      <c r="K1130" s="12" t="s">
        <v>2375</v>
      </c>
    </row>
    <row r="1131" spans="1:11" x14ac:dyDescent="0.3">
      <c r="A1131" s="14" t="s">
        <v>2024</v>
      </c>
      <c r="B1131" s="15">
        <v>1988</v>
      </c>
      <c r="C1131" s="15" t="s">
        <v>2354</v>
      </c>
      <c r="D1131" s="15">
        <v>3</v>
      </c>
      <c r="E1131" s="25">
        <v>32327</v>
      </c>
      <c r="F1131" s="26">
        <f ca="1">DATEDIF(Hospitalization!$E1215,TODAY(),"Y")</f>
        <v>52</v>
      </c>
      <c r="G1131" s="15">
        <v>3</v>
      </c>
      <c r="H1131" s="27">
        <v>10011.44</v>
      </c>
      <c r="I1131" s="15" t="s">
        <v>2356</v>
      </c>
      <c r="J1131" s="15" t="s">
        <v>2356</v>
      </c>
      <c r="K1131" s="15" t="s">
        <v>2378</v>
      </c>
    </row>
    <row r="1132" spans="1:11" x14ac:dyDescent="0.3">
      <c r="A1132" s="11" t="s">
        <v>2025</v>
      </c>
      <c r="B1132" s="12">
        <v>1970</v>
      </c>
      <c r="C1132" s="12" t="s">
        <v>2364</v>
      </c>
      <c r="D1132" s="12">
        <v>11</v>
      </c>
      <c r="E1132" s="22">
        <v>25791</v>
      </c>
      <c r="F1132" s="23">
        <f ca="1">DATEDIF(Hospitalization!$E1214,TODAY(),"Y")</f>
        <v>63</v>
      </c>
      <c r="G1132" s="12">
        <v>0</v>
      </c>
      <c r="H1132" s="24">
        <v>9991.0400000000009</v>
      </c>
      <c r="I1132" s="12" t="s">
        <v>2355</v>
      </c>
      <c r="J1132" s="12" t="s">
        <v>2356</v>
      </c>
      <c r="K1132" s="12" t="s">
        <v>2362</v>
      </c>
    </row>
    <row r="1133" spans="1:11" x14ac:dyDescent="0.3">
      <c r="A1133" s="14" t="s">
        <v>2026</v>
      </c>
      <c r="B1133" s="15">
        <v>1971</v>
      </c>
      <c r="C1133" s="15" t="s">
        <v>2365</v>
      </c>
      <c r="D1133" s="15">
        <v>6</v>
      </c>
      <c r="E1133" s="25">
        <v>26212</v>
      </c>
      <c r="F1133" s="26">
        <f ca="1">DATEDIF(Hospitalization!$E1213,TODAY(),"Y")</f>
        <v>49</v>
      </c>
      <c r="G1133" s="15">
        <v>1</v>
      </c>
      <c r="H1133" s="27">
        <v>9964.06</v>
      </c>
      <c r="I1133" s="15" t="s">
        <v>2355</v>
      </c>
      <c r="J1133" s="15" t="s">
        <v>2355</v>
      </c>
      <c r="K1133" s="15" t="s">
        <v>2368</v>
      </c>
    </row>
    <row r="1134" spans="1:11" x14ac:dyDescent="0.3">
      <c r="A1134" s="11" t="s">
        <v>2027</v>
      </c>
      <c r="B1134" s="12">
        <v>1971</v>
      </c>
      <c r="C1134" s="12" t="s">
        <v>2363</v>
      </c>
      <c r="D1134" s="12">
        <v>26</v>
      </c>
      <c r="E1134" s="22">
        <v>26293</v>
      </c>
      <c r="F1134" s="23">
        <f ca="1">DATEDIF(Hospitalization!$E1212,TODAY(),"Y")</f>
        <v>38</v>
      </c>
      <c r="G1134" s="12">
        <v>1</v>
      </c>
      <c r="H1134" s="24">
        <v>9957.7199999999993</v>
      </c>
      <c r="I1134" s="12" t="s">
        <v>2355</v>
      </c>
      <c r="J1134" s="12" t="s">
        <v>2356</v>
      </c>
      <c r="K1134" s="12" t="s">
        <v>2370</v>
      </c>
    </row>
    <row r="1135" spans="1:11" x14ac:dyDescent="0.3">
      <c r="A1135" s="14" t="s">
        <v>2028</v>
      </c>
      <c r="B1135" s="15">
        <v>1964</v>
      </c>
      <c r="C1135" s="15" t="s">
        <v>2361</v>
      </c>
      <c r="D1135" s="15">
        <v>11</v>
      </c>
      <c r="E1135" s="25">
        <v>23631</v>
      </c>
      <c r="F1135" s="26">
        <f ca="1">DATEDIF(Hospitalization!$E1211,TODAY(),"Y")</f>
        <v>30</v>
      </c>
      <c r="G1135" s="15">
        <v>0</v>
      </c>
      <c r="H1135" s="27">
        <v>9933.44</v>
      </c>
      <c r="I1135" s="15" t="s">
        <v>2356</v>
      </c>
      <c r="J1135" s="15" t="s">
        <v>2356</v>
      </c>
      <c r="K1135" s="15" t="s">
        <v>2357</v>
      </c>
    </row>
    <row r="1136" spans="1:11" x14ac:dyDescent="0.3">
      <c r="A1136" s="11" t="s">
        <v>2029</v>
      </c>
      <c r="B1136" s="12">
        <v>1983</v>
      </c>
      <c r="C1136" s="12" t="s">
        <v>2363</v>
      </c>
      <c r="D1136" s="12">
        <v>3</v>
      </c>
      <c r="E1136" s="22">
        <v>30653</v>
      </c>
      <c r="F1136" s="23">
        <f ca="1">DATEDIF(Hospitalization!$E1210,TODAY(),"Y")</f>
        <v>38</v>
      </c>
      <c r="G1136" s="12">
        <v>3</v>
      </c>
      <c r="H1136" s="24">
        <v>9931.9599999999991</v>
      </c>
      <c r="I1136" s="12" t="s">
        <v>2355</v>
      </c>
      <c r="J1136" s="12" t="s">
        <v>2355</v>
      </c>
      <c r="K1136" s="12" t="s">
        <v>2362</v>
      </c>
    </row>
    <row r="1137" spans="1:11" x14ac:dyDescent="0.3">
      <c r="A1137" s="14" t="s">
        <v>212</v>
      </c>
      <c r="B1137" s="15">
        <v>1985</v>
      </c>
      <c r="C1137" s="15" t="s">
        <v>2364</v>
      </c>
      <c r="D1137" s="15">
        <v>19</v>
      </c>
      <c r="E1137" s="25">
        <v>31278</v>
      </c>
      <c r="F1137" s="26">
        <f ca="1">DATEDIF(Hospitalization!$E1209,TODAY(),"Y")</f>
        <v>55</v>
      </c>
      <c r="G1137" s="15">
        <v>3</v>
      </c>
      <c r="H1137" s="27">
        <v>9930.64</v>
      </c>
      <c r="I1137" s="15" t="s">
        <v>2355</v>
      </c>
      <c r="J1137" s="15" t="s">
        <v>2356</v>
      </c>
      <c r="K1137" s="15" t="s">
        <v>2371</v>
      </c>
    </row>
    <row r="1138" spans="1:11" x14ac:dyDescent="0.3">
      <c r="A1138" s="14" t="s">
        <v>2030</v>
      </c>
      <c r="B1138" s="12">
        <v>1972</v>
      </c>
      <c r="C1138" s="12" t="s">
        <v>2361</v>
      </c>
      <c r="D1138" s="12">
        <v>14</v>
      </c>
      <c r="E1138" s="22">
        <v>26556</v>
      </c>
      <c r="F1138" s="23">
        <f ca="1">DATEDIF(Hospitalization!$E1208,TODAY(),"Y")</f>
        <v>56</v>
      </c>
      <c r="G1138" s="12">
        <v>1</v>
      </c>
      <c r="H1138" s="24">
        <v>9910.36</v>
      </c>
      <c r="I1138" s="12" t="s">
        <v>2355</v>
      </c>
      <c r="J1138" s="12" t="s">
        <v>2356</v>
      </c>
      <c r="K1138" s="12" t="s">
        <v>2362</v>
      </c>
    </row>
    <row r="1139" spans="1:11" x14ac:dyDescent="0.3">
      <c r="A1139" s="11" t="s">
        <v>2031</v>
      </c>
      <c r="B1139" s="15">
        <v>1962</v>
      </c>
      <c r="C1139" s="15" t="s">
        <v>2364</v>
      </c>
      <c r="D1139" s="15">
        <v>17</v>
      </c>
      <c r="E1139" s="25">
        <v>22875</v>
      </c>
      <c r="F1139" s="26">
        <f ca="1">DATEDIF(Hospitalization!$E1207,TODAY(),"Y")</f>
        <v>54</v>
      </c>
      <c r="G1139" s="15">
        <v>0</v>
      </c>
      <c r="H1139" s="27">
        <v>9907.83</v>
      </c>
      <c r="I1139" s="15" t="s">
        <v>2356</v>
      </c>
      <c r="J1139" s="15" t="s">
        <v>2355</v>
      </c>
      <c r="K1139" s="15" t="s">
        <v>2357</v>
      </c>
    </row>
    <row r="1140" spans="1:11" x14ac:dyDescent="0.3">
      <c r="A1140" s="14" t="s">
        <v>2032</v>
      </c>
      <c r="B1140" s="12">
        <v>1996</v>
      </c>
      <c r="C1140" s="12" t="s">
        <v>2354</v>
      </c>
      <c r="D1140" s="12">
        <v>8</v>
      </c>
      <c r="E1140" s="22">
        <v>35254</v>
      </c>
      <c r="F1140" s="23">
        <f ca="1">DATEDIF(Hospitalization!$E1206,TODAY(),"Y")</f>
        <v>50</v>
      </c>
      <c r="G1140" s="12">
        <v>0</v>
      </c>
      <c r="H1140" s="24">
        <v>9894.69</v>
      </c>
      <c r="I1140" s="12" t="s">
        <v>2355</v>
      </c>
      <c r="J1140" s="12" t="s">
        <v>2356</v>
      </c>
      <c r="K1140" s="12" t="s">
        <v>2362</v>
      </c>
    </row>
    <row r="1141" spans="1:11" x14ac:dyDescent="0.3">
      <c r="A1141" s="11" t="s">
        <v>2033</v>
      </c>
      <c r="B1141" s="15">
        <v>1966</v>
      </c>
      <c r="C1141" s="15" t="s">
        <v>2358</v>
      </c>
      <c r="D1141" s="15">
        <v>5</v>
      </c>
      <c r="E1141" s="25">
        <v>24416</v>
      </c>
      <c r="F1141" s="26">
        <f ca="1">DATEDIF(Hospitalization!$E1205,TODAY(),"Y")</f>
        <v>54</v>
      </c>
      <c r="G1141" s="15">
        <v>0</v>
      </c>
      <c r="H1141" s="27">
        <v>9890.23</v>
      </c>
      <c r="I1141" s="15" t="s">
        <v>2356</v>
      </c>
      <c r="J1141" s="15" t="s">
        <v>2356</v>
      </c>
      <c r="K1141" s="15" t="s">
        <v>2357</v>
      </c>
    </row>
    <row r="1142" spans="1:11" x14ac:dyDescent="0.3">
      <c r="A1142" s="14" t="s">
        <v>2034</v>
      </c>
      <c r="B1142" s="12">
        <v>1971</v>
      </c>
      <c r="C1142" s="12" t="s">
        <v>2358</v>
      </c>
      <c r="D1142" s="12">
        <v>8</v>
      </c>
      <c r="E1142" s="22">
        <v>26245</v>
      </c>
      <c r="F1142" s="23">
        <f ca="1">DATEDIF(Hospitalization!$E1204,TODAY(),"Y")</f>
        <v>54</v>
      </c>
      <c r="G1142" s="12">
        <v>1</v>
      </c>
      <c r="H1142" s="24">
        <v>9880.07</v>
      </c>
      <c r="I1142" s="12" t="s">
        <v>2355</v>
      </c>
      <c r="J1142" s="12" t="s">
        <v>2356</v>
      </c>
      <c r="K1142" s="12" t="s">
        <v>2366</v>
      </c>
    </row>
    <row r="1143" spans="1:11" x14ac:dyDescent="0.3">
      <c r="A1143" s="11" t="s">
        <v>2035</v>
      </c>
      <c r="B1143" s="15">
        <v>1971</v>
      </c>
      <c r="C1143" s="15" t="s">
        <v>2365</v>
      </c>
      <c r="D1143" s="15">
        <v>3</v>
      </c>
      <c r="E1143" s="25">
        <v>26209</v>
      </c>
      <c r="F1143" s="26">
        <f ca="1">DATEDIF(Hospitalization!$E1203,TODAY(),"Y")</f>
        <v>49</v>
      </c>
      <c r="G1143" s="15">
        <v>1</v>
      </c>
      <c r="H1143" s="27">
        <v>9877.61</v>
      </c>
      <c r="I1143" s="15" t="s">
        <v>2355</v>
      </c>
      <c r="J1143" s="15" t="s">
        <v>2359</v>
      </c>
      <c r="K1143" s="15" t="s">
        <v>2357</v>
      </c>
    </row>
    <row r="1144" spans="1:11" x14ac:dyDescent="0.3">
      <c r="A1144" s="14" t="s">
        <v>2036</v>
      </c>
      <c r="B1144" s="12">
        <v>1971</v>
      </c>
      <c r="C1144" s="12" t="s">
        <v>2354</v>
      </c>
      <c r="D1144" s="12">
        <v>3</v>
      </c>
      <c r="E1144" s="22">
        <v>26117</v>
      </c>
      <c r="F1144" s="23">
        <f ca="1">DATEDIF(Hospitalization!$E1202,TODAY(),"Y")</f>
        <v>49</v>
      </c>
      <c r="G1144" s="12">
        <v>0</v>
      </c>
      <c r="H1144" s="24">
        <v>9875.68</v>
      </c>
      <c r="I1144" s="12" t="s">
        <v>2355</v>
      </c>
      <c r="J1144" s="12" t="s">
        <v>2356</v>
      </c>
      <c r="K1144" s="12" t="s">
        <v>2372</v>
      </c>
    </row>
    <row r="1145" spans="1:11" x14ac:dyDescent="0.3">
      <c r="A1145" s="11" t="s">
        <v>2037</v>
      </c>
      <c r="B1145" s="15">
        <v>1971</v>
      </c>
      <c r="C1145" s="15" t="s">
        <v>2363</v>
      </c>
      <c r="D1145" s="15">
        <v>22</v>
      </c>
      <c r="E1145" s="25">
        <v>26289</v>
      </c>
      <c r="F1145" s="26">
        <f ca="1">DATEDIF(Hospitalization!$E1201,TODAY(),"Y")</f>
        <v>49</v>
      </c>
      <c r="G1145" s="15">
        <v>1</v>
      </c>
      <c r="H1145" s="27">
        <v>9872.7000000000007</v>
      </c>
      <c r="I1145" s="15" t="s">
        <v>2355</v>
      </c>
      <c r="J1145" s="15" t="s">
        <v>2355</v>
      </c>
      <c r="K1145" s="15" t="s">
        <v>2366</v>
      </c>
    </row>
    <row r="1146" spans="1:11" x14ac:dyDescent="0.3">
      <c r="A1146" s="14" t="s">
        <v>2038</v>
      </c>
      <c r="B1146" s="12">
        <v>1998</v>
      </c>
      <c r="C1146" s="12" t="s">
        <v>2354</v>
      </c>
      <c r="D1146" s="12">
        <v>6</v>
      </c>
      <c r="E1146" s="22">
        <v>35982</v>
      </c>
      <c r="F1146" s="23">
        <f ca="1">DATEDIF(Hospitalization!$E1200,TODAY(),"Y")</f>
        <v>51</v>
      </c>
      <c r="G1146" s="12">
        <v>0</v>
      </c>
      <c r="H1146" s="24">
        <v>9870.59</v>
      </c>
      <c r="I1146" s="12" t="s">
        <v>2355</v>
      </c>
      <c r="J1146" s="12" t="s">
        <v>2355</v>
      </c>
      <c r="K1146" s="12" t="s">
        <v>2373</v>
      </c>
    </row>
    <row r="1147" spans="1:11" x14ac:dyDescent="0.3">
      <c r="A1147" s="11" t="s">
        <v>2039</v>
      </c>
      <c r="B1147" s="15">
        <v>1969</v>
      </c>
      <c r="C1147" s="15" t="s">
        <v>2364</v>
      </c>
      <c r="D1147" s="15">
        <v>13</v>
      </c>
      <c r="E1147" s="25">
        <v>25428</v>
      </c>
      <c r="F1147" s="26">
        <f ca="1">DATEDIF(Hospitalization!$E1199,TODAY(),"Y")</f>
        <v>52</v>
      </c>
      <c r="G1147" s="15">
        <v>0</v>
      </c>
      <c r="H1147" s="27">
        <v>9869.81</v>
      </c>
      <c r="I1147" s="15" t="s">
        <v>2356</v>
      </c>
      <c r="J1147" s="15" t="s">
        <v>2356</v>
      </c>
      <c r="K1147" s="15" t="s">
        <v>2362</v>
      </c>
    </row>
    <row r="1148" spans="1:11" x14ac:dyDescent="0.3">
      <c r="A1148" s="11" t="s">
        <v>213</v>
      </c>
      <c r="B1148" s="12">
        <v>1971</v>
      </c>
      <c r="C1148" s="12" t="s">
        <v>2358</v>
      </c>
      <c r="D1148" s="12">
        <v>9</v>
      </c>
      <c r="E1148" s="22">
        <v>26246</v>
      </c>
      <c r="F1148" s="23">
        <f ca="1">DATEDIF(Hospitalization!$E1198,TODAY(),"Y")</f>
        <v>38</v>
      </c>
      <c r="G1148" s="12">
        <v>0</v>
      </c>
      <c r="H1148" s="24">
        <v>9866.2999999999993</v>
      </c>
      <c r="I1148" s="12" t="s">
        <v>2355</v>
      </c>
      <c r="J1148" s="12" t="s">
        <v>2356</v>
      </c>
      <c r="K1148" s="12" t="s">
        <v>2372</v>
      </c>
    </row>
    <row r="1149" spans="1:11" x14ac:dyDescent="0.3">
      <c r="A1149" s="14" t="s">
        <v>2040</v>
      </c>
      <c r="B1149" s="15">
        <v>1969</v>
      </c>
      <c r="C1149" s="15" t="s">
        <v>2365</v>
      </c>
      <c r="D1149" s="15">
        <v>20</v>
      </c>
      <c r="E1149" s="25">
        <v>25496</v>
      </c>
      <c r="F1149" s="26">
        <f ca="1">DATEDIF(Hospitalization!$E1197,TODAY(),"Y")</f>
        <v>47</v>
      </c>
      <c r="G1149" s="15">
        <v>0</v>
      </c>
      <c r="H1149" s="27">
        <v>9863.4699999999993</v>
      </c>
      <c r="I1149" s="15" t="s">
        <v>2356</v>
      </c>
      <c r="J1149" s="15" t="s">
        <v>2356</v>
      </c>
      <c r="K1149" s="15" t="s">
        <v>2362</v>
      </c>
    </row>
    <row r="1150" spans="1:11" x14ac:dyDescent="0.3">
      <c r="A1150" s="11" t="s">
        <v>2041</v>
      </c>
      <c r="B1150" s="12">
        <v>1971</v>
      </c>
      <c r="C1150" s="12" t="s">
        <v>2354</v>
      </c>
      <c r="D1150" s="12">
        <v>17</v>
      </c>
      <c r="E1150" s="22">
        <v>26131</v>
      </c>
      <c r="F1150" s="23">
        <f ca="1">DATEDIF(Hospitalization!$E1196,TODAY(),"Y")</f>
        <v>57</v>
      </c>
      <c r="G1150" s="12">
        <v>1</v>
      </c>
      <c r="H1150" s="24">
        <v>9861.0300000000007</v>
      </c>
      <c r="I1150" s="12" t="s">
        <v>2355</v>
      </c>
      <c r="J1150" s="12" t="s">
        <v>2355</v>
      </c>
      <c r="K1150" s="12" t="s">
        <v>2366</v>
      </c>
    </row>
    <row r="1151" spans="1:11" x14ac:dyDescent="0.3">
      <c r="A1151" s="14" t="s">
        <v>2042</v>
      </c>
      <c r="B1151" s="15">
        <v>1971</v>
      </c>
      <c r="C1151" s="15" t="s">
        <v>2365</v>
      </c>
      <c r="D1151" s="15">
        <v>23</v>
      </c>
      <c r="E1151" s="25">
        <v>26229</v>
      </c>
      <c r="F1151" s="26">
        <f ca="1">DATEDIF(Hospitalization!$E1195,TODAY(),"Y")</f>
        <v>49</v>
      </c>
      <c r="G1151" s="15">
        <v>1</v>
      </c>
      <c r="H1151" s="27">
        <v>9855.1299999999992</v>
      </c>
      <c r="I1151" s="15" t="s">
        <v>2355</v>
      </c>
      <c r="J1151" s="15" t="s">
        <v>2356</v>
      </c>
      <c r="K1151" s="15" t="s">
        <v>2357</v>
      </c>
    </row>
    <row r="1152" spans="1:11" x14ac:dyDescent="0.3">
      <c r="A1152" s="11" t="s">
        <v>2043</v>
      </c>
      <c r="B1152" s="12">
        <v>1968</v>
      </c>
      <c r="C1152" s="12" t="s">
        <v>2358</v>
      </c>
      <c r="D1152" s="12">
        <v>4</v>
      </c>
      <c r="E1152" s="22">
        <v>25146</v>
      </c>
      <c r="F1152" s="23">
        <f ca="1">DATEDIF(Hospitalization!$E1194,TODAY(),"Y")</f>
        <v>57</v>
      </c>
      <c r="G1152" s="12">
        <v>0</v>
      </c>
      <c r="H1152" s="24">
        <v>9850.43</v>
      </c>
      <c r="I1152" s="12" t="s">
        <v>2356</v>
      </c>
      <c r="J1152" s="12" t="s">
        <v>2356</v>
      </c>
      <c r="K1152" s="12" t="s">
        <v>2366</v>
      </c>
    </row>
    <row r="1153" spans="1:11" x14ac:dyDescent="0.3">
      <c r="A1153" s="14" t="s">
        <v>2044</v>
      </c>
      <c r="B1153" s="15">
        <v>1992</v>
      </c>
      <c r="C1153" s="15" t="s">
        <v>2364</v>
      </c>
      <c r="D1153" s="15">
        <v>13</v>
      </c>
      <c r="E1153" s="25">
        <v>33829</v>
      </c>
      <c r="F1153" s="26">
        <f ca="1">DATEDIF(Hospitalization!$E1193,TODAY(),"Y")</f>
        <v>34</v>
      </c>
      <c r="G1153" s="15">
        <v>0</v>
      </c>
      <c r="H1153" s="27">
        <v>9844.4500000000007</v>
      </c>
      <c r="I1153" s="15" t="s">
        <v>2355</v>
      </c>
      <c r="J1153" s="15" t="s">
        <v>2359</v>
      </c>
      <c r="K1153" s="15" t="s">
        <v>2362</v>
      </c>
    </row>
    <row r="1154" spans="1:11" x14ac:dyDescent="0.3">
      <c r="A1154" s="11" t="s">
        <v>2045</v>
      </c>
      <c r="B1154" s="12">
        <v>1972</v>
      </c>
      <c r="C1154" s="12" t="s">
        <v>2361</v>
      </c>
      <c r="D1154" s="12">
        <v>26</v>
      </c>
      <c r="E1154" s="22">
        <v>26568</v>
      </c>
      <c r="F1154" s="23">
        <f ca="1">DATEDIF(Hospitalization!$E1192,TODAY(),"Y")</f>
        <v>54</v>
      </c>
      <c r="G1154" s="12">
        <v>0</v>
      </c>
      <c r="H1154" s="24">
        <v>9836.2099999999991</v>
      </c>
      <c r="I1154" s="12" t="s">
        <v>2355</v>
      </c>
      <c r="J1154" s="12" t="s">
        <v>2356</v>
      </c>
      <c r="K1154" s="12" t="s">
        <v>2375</v>
      </c>
    </row>
    <row r="1155" spans="1:11" x14ac:dyDescent="0.3">
      <c r="A1155" s="14" t="s">
        <v>2046</v>
      </c>
      <c r="B1155" s="15">
        <v>1972</v>
      </c>
      <c r="C1155" s="15" t="s">
        <v>2360</v>
      </c>
      <c r="D1155" s="15">
        <v>28</v>
      </c>
      <c r="E1155" s="25">
        <v>26478</v>
      </c>
      <c r="F1155" s="26">
        <f ca="1">DATEDIF(Hospitalization!$E1191,TODAY(),"Y")</f>
        <v>52</v>
      </c>
      <c r="G1155" s="15">
        <v>0</v>
      </c>
      <c r="H1155" s="27">
        <v>9819.25</v>
      </c>
      <c r="I1155" s="15" t="s">
        <v>2355</v>
      </c>
      <c r="J1155" s="15" t="s">
        <v>2355</v>
      </c>
      <c r="K1155" s="15" t="s">
        <v>2375</v>
      </c>
    </row>
    <row r="1156" spans="1:11" x14ac:dyDescent="0.3">
      <c r="A1156" s="11" t="s">
        <v>2047</v>
      </c>
      <c r="B1156" s="12">
        <v>1973</v>
      </c>
      <c r="C1156" s="12" t="s">
        <v>2361</v>
      </c>
      <c r="D1156" s="12">
        <v>17</v>
      </c>
      <c r="E1156" s="22">
        <v>26924</v>
      </c>
      <c r="F1156" s="23">
        <f ca="1">DATEDIF(Hospitalization!$E1190,TODAY(),"Y")</f>
        <v>51</v>
      </c>
      <c r="G1156" s="12">
        <v>2</v>
      </c>
      <c r="H1156" s="24">
        <v>9800.89</v>
      </c>
      <c r="I1156" s="12" t="s">
        <v>2355</v>
      </c>
      <c r="J1156" s="12" t="s">
        <v>2359</v>
      </c>
      <c r="K1156" s="12" t="s">
        <v>2357</v>
      </c>
    </row>
    <row r="1157" spans="1:11" x14ac:dyDescent="0.3">
      <c r="A1157" s="14" t="s">
        <v>2048</v>
      </c>
      <c r="B1157" s="15">
        <v>1977</v>
      </c>
      <c r="C1157" s="15" t="s">
        <v>2360</v>
      </c>
      <c r="D1157" s="15">
        <v>7</v>
      </c>
      <c r="E1157" s="25">
        <v>28283</v>
      </c>
      <c r="F1157" s="26">
        <f ca="1">DATEDIF(Hospitalization!$E1189,TODAY(),"Y")</f>
        <v>54</v>
      </c>
      <c r="G1157" s="15">
        <v>5</v>
      </c>
      <c r="H1157" s="27">
        <v>9788.8700000000008</v>
      </c>
      <c r="I1157" s="15" t="s">
        <v>2356</v>
      </c>
      <c r="J1157" s="15" t="s">
        <v>2355</v>
      </c>
      <c r="K1157" s="15" t="s">
        <v>2357</v>
      </c>
    </row>
    <row r="1158" spans="1:11" x14ac:dyDescent="0.3">
      <c r="A1158" s="11" t="s">
        <v>2049</v>
      </c>
      <c r="B1158" s="12">
        <v>1996</v>
      </c>
      <c r="C1158" s="12" t="s">
        <v>2364</v>
      </c>
      <c r="D1158" s="12">
        <v>8</v>
      </c>
      <c r="E1158" s="22">
        <v>35285</v>
      </c>
      <c r="F1158" s="23">
        <f ca="1">DATEDIF(Hospitalization!$E1188,TODAY(),"Y")</f>
        <v>54</v>
      </c>
      <c r="G1158" s="12">
        <v>0</v>
      </c>
      <c r="H1158" s="24">
        <v>9787.32</v>
      </c>
      <c r="I1158" s="12" t="s">
        <v>2355</v>
      </c>
      <c r="J1158" s="12" t="s">
        <v>2356</v>
      </c>
      <c r="K1158" s="12" t="s">
        <v>2373</v>
      </c>
    </row>
    <row r="1159" spans="1:11" x14ac:dyDescent="0.3">
      <c r="A1159" s="14" t="s">
        <v>214</v>
      </c>
      <c r="B1159" s="15">
        <v>1973</v>
      </c>
      <c r="C1159" s="15" t="s">
        <v>2354</v>
      </c>
      <c r="D1159" s="15">
        <v>7</v>
      </c>
      <c r="E1159" s="25">
        <v>26852</v>
      </c>
      <c r="F1159" s="26">
        <f ca="1">DATEDIF(Hospitalization!$E1187,TODAY(),"Y")</f>
        <v>52</v>
      </c>
      <c r="G1159" s="15">
        <v>1</v>
      </c>
      <c r="H1159" s="27">
        <v>9778.35</v>
      </c>
      <c r="I1159" s="15" t="s">
        <v>2355</v>
      </c>
      <c r="J1159" s="15" t="s">
        <v>2355</v>
      </c>
      <c r="K1159" s="15" t="s">
        <v>2372</v>
      </c>
    </row>
    <row r="1160" spans="1:11" x14ac:dyDescent="0.3">
      <c r="A1160" s="14" t="s">
        <v>2050</v>
      </c>
      <c r="B1160" s="12">
        <v>1965</v>
      </c>
      <c r="C1160" s="12" t="s">
        <v>2361</v>
      </c>
      <c r="D1160" s="12">
        <v>5</v>
      </c>
      <c r="E1160" s="22">
        <v>23990</v>
      </c>
      <c r="F1160" s="23">
        <f ca="1">DATEDIF(Hospitalization!$E1186,TODAY(),"Y")</f>
        <v>52</v>
      </c>
      <c r="G1160" s="12">
        <v>0</v>
      </c>
      <c r="H1160" s="24">
        <v>9764.08</v>
      </c>
      <c r="I1160" s="12" t="s">
        <v>2356</v>
      </c>
      <c r="J1160" s="12" t="s">
        <v>2359</v>
      </c>
      <c r="K1160" s="12" t="s">
        <v>2362</v>
      </c>
    </row>
    <row r="1161" spans="1:11" x14ac:dyDescent="0.3">
      <c r="A1161" s="11" t="s">
        <v>2051</v>
      </c>
      <c r="B1161" s="15">
        <v>2001</v>
      </c>
      <c r="C1161" s="15" t="s">
        <v>2354</v>
      </c>
      <c r="D1161" s="15">
        <v>14</v>
      </c>
      <c r="E1161" s="25">
        <v>37086</v>
      </c>
      <c r="F1161" s="26">
        <f ca="1">DATEDIF(Hospitalization!$E1185,TODAY(),"Y")</f>
        <v>59</v>
      </c>
      <c r="G1161" s="15">
        <v>0</v>
      </c>
      <c r="H1161" s="27">
        <v>9753.49</v>
      </c>
      <c r="I1161" s="15" t="s">
        <v>2355</v>
      </c>
      <c r="J1161" s="15" t="s">
        <v>2355</v>
      </c>
      <c r="K1161" s="15" t="s">
        <v>2362</v>
      </c>
    </row>
    <row r="1162" spans="1:11" x14ac:dyDescent="0.3">
      <c r="A1162" s="14" t="s">
        <v>2052</v>
      </c>
      <c r="B1162" s="12">
        <v>1970</v>
      </c>
      <c r="C1162" s="12" t="s">
        <v>2354</v>
      </c>
      <c r="D1162" s="12">
        <v>4</v>
      </c>
      <c r="E1162" s="22">
        <v>25753</v>
      </c>
      <c r="F1162" s="23">
        <f ca="1">DATEDIF(Hospitalization!$E1184,TODAY(),"Y")</f>
        <v>52</v>
      </c>
      <c r="G1162" s="12">
        <v>1</v>
      </c>
      <c r="H1162" s="24">
        <v>9748.91</v>
      </c>
      <c r="I1162" s="12" t="s">
        <v>2355</v>
      </c>
      <c r="J1162" s="12" t="s">
        <v>2359</v>
      </c>
      <c r="K1162" s="12" t="s">
        <v>2357</v>
      </c>
    </row>
    <row r="1163" spans="1:11" x14ac:dyDescent="0.3">
      <c r="A1163" s="14" t="s">
        <v>2053</v>
      </c>
      <c r="B1163" s="15">
        <v>1970</v>
      </c>
      <c r="C1163" s="15" t="s">
        <v>2364</v>
      </c>
      <c r="D1163" s="15">
        <v>18</v>
      </c>
      <c r="E1163" s="25">
        <v>25798</v>
      </c>
      <c r="F1163" s="26">
        <f ca="1">DATEDIF(Hospitalization!$E1183,TODAY(),"Y")</f>
        <v>44</v>
      </c>
      <c r="G1163" s="15">
        <v>1</v>
      </c>
      <c r="H1163" s="27">
        <v>9724.5300000000007</v>
      </c>
      <c r="I1163" s="15" t="s">
        <v>2356</v>
      </c>
      <c r="J1163" s="15" t="s">
        <v>2359</v>
      </c>
      <c r="K1163" s="15" t="s">
        <v>2366</v>
      </c>
    </row>
    <row r="1164" spans="1:11" x14ac:dyDescent="0.3">
      <c r="A1164" s="11" t="s">
        <v>2054</v>
      </c>
      <c r="B1164" s="12">
        <v>1970</v>
      </c>
      <c r="C1164" s="12" t="s">
        <v>2361</v>
      </c>
      <c r="D1164" s="12">
        <v>12</v>
      </c>
      <c r="E1164" s="22">
        <v>25823</v>
      </c>
      <c r="F1164" s="23">
        <f ca="1">DATEDIF(Hospitalization!$E1182,TODAY(),"Y")</f>
        <v>61</v>
      </c>
      <c r="G1164" s="12">
        <v>0</v>
      </c>
      <c r="H1164" s="24">
        <v>9722.77</v>
      </c>
      <c r="I1164" s="12" t="s">
        <v>2356</v>
      </c>
      <c r="J1164" s="12" t="s">
        <v>2359</v>
      </c>
      <c r="K1164" s="12" t="s">
        <v>2369</v>
      </c>
    </row>
    <row r="1165" spans="1:11" x14ac:dyDescent="0.3">
      <c r="A1165" s="14" t="s">
        <v>2055</v>
      </c>
      <c r="B1165" s="15">
        <v>1975</v>
      </c>
      <c r="C1165" s="15" t="s">
        <v>2360</v>
      </c>
      <c r="D1165" s="15">
        <v>27</v>
      </c>
      <c r="E1165" s="25">
        <v>27572</v>
      </c>
      <c r="F1165" s="26">
        <f ca="1">DATEDIF(Hospitalization!$E1181,TODAY(),"Y")</f>
        <v>53</v>
      </c>
      <c r="G1165" s="15">
        <v>2</v>
      </c>
      <c r="H1165" s="27">
        <v>9715.84</v>
      </c>
      <c r="I1165" s="15" t="s">
        <v>2355</v>
      </c>
      <c r="J1165" s="15" t="s">
        <v>2359</v>
      </c>
      <c r="K1165" s="15" t="s">
        <v>2372</v>
      </c>
    </row>
    <row r="1166" spans="1:11" x14ac:dyDescent="0.3">
      <c r="A1166" s="11" t="s">
        <v>2056</v>
      </c>
      <c r="B1166" s="12">
        <v>1972</v>
      </c>
      <c r="C1166" s="12" t="s">
        <v>2354</v>
      </c>
      <c r="D1166" s="12">
        <v>10</v>
      </c>
      <c r="E1166" s="22">
        <v>26490</v>
      </c>
      <c r="F1166" s="23">
        <f ca="1">DATEDIF(Hospitalization!$E1180,TODAY(),"Y")</f>
        <v>44</v>
      </c>
      <c r="G1166" s="12">
        <v>0</v>
      </c>
      <c r="H1166" s="24">
        <v>9710.7099999999991</v>
      </c>
      <c r="I1166" s="12" t="s">
        <v>2355</v>
      </c>
      <c r="J1166" s="12" t="s">
        <v>2359</v>
      </c>
      <c r="K1166" s="12" t="s">
        <v>2375</v>
      </c>
    </row>
    <row r="1167" spans="1:11" x14ac:dyDescent="0.3">
      <c r="A1167" s="14" t="s">
        <v>2057</v>
      </c>
      <c r="B1167" s="15">
        <v>1977</v>
      </c>
      <c r="C1167" s="15" t="s">
        <v>2361</v>
      </c>
      <c r="D1167" s="15">
        <v>19</v>
      </c>
      <c r="E1167" s="25">
        <v>28387</v>
      </c>
      <c r="F1167" s="26">
        <f ca="1">DATEDIF(Hospitalization!$E1179,TODAY(),"Y")</f>
        <v>50</v>
      </c>
      <c r="G1167" s="15">
        <v>3</v>
      </c>
      <c r="H1167" s="27">
        <v>9704.67</v>
      </c>
      <c r="I1167" s="15" t="s">
        <v>2355</v>
      </c>
      <c r="J1167" s="15" t="s">
        <v>2356</v>
      </c>
      <c r="K1167" s="15" t="s">
        <v>2372</v>
      </c>
    </row>
    <row r="1168" spans="1:11" x14ac:dyDescent="0.3">
      <c r="A1168" s="11" t="s">
        <v>2058</v>
      </c>
      <c r="B1168" s="12">
        <v>1964</v>
      </c>
      <c r="C1168" s="12" t="s">
        <v>2358</v>
      </c>
      <c r="D1168" s="12">
        <v>7</v>
      </c>
      <c r="E1168" s="22">
        <v>23688</v>
      </c>
      <c r="F1168" s="23">
        <f ca="1">DATEDIF(Hospitalization!$E1178,TODAY(),"Y")</f>
        <v>55</v>
      </c>
      <c r="G1168" s="12">
        <v>0</v>
      </c>
      <c r="H1168" s="24">
        <v>9698.42</v>
      </c>
      <c r="I1168" s="12" t="s">
        <v>2356</v>
      </c>
      <c r="J1168" s="12" t="s">
        <v>2356</v>
      </c>
      <c r="K1168" s="12" t="s">
        <v>2357</v>
      </c>
    </row>
    <row r="1169" spans="1:11" x14ac:dyDescent="0.3">
      <c r="A1169" s="14" t="s">
        <v>2059</v>
      </c>
      <c r="B1169" s="15">
        <v>1966</v>
      </c>
      <c r="C1169" s="15" t="s">
        <v>2361</v>
      </c>
      <c r="D1169" s="15">
        <v>16</v>
      </c>
      <c r="E1169" s="25">
        <v>24366</v>
      </c>
      <c r="F1169" s="26">
        <f ca="1">DATEDIF(Hospitalization!$E1177,TODAY(),"Y")</f>
        <v>28</v>
      </c>
      <c r="G1169" s="15">
        <v>0</v>
      </c>
      <c r="H1169" s="27">
        <v>9684.2900000000009</v>
      </c>
      <c r="I1169" s="15" t="s">
        <v>2356</v>
      </c>
      <c r="J1169" s="15" t="s">
        <v>2355</v>
      </c>
      <c r="K1169" s="15" t="s">
        <v>2357</v>
      </c>
    </row>
    <row r="1170" spans="1:11" x14ac:dyDescent="0.3">
      <c r="A1170" s="11" t="s">
        <v>215</v>
      </c>
      <c r="B1170" s="12">
        <v>1981</v>
      </c>
      <c r="C1170" s="12" t="s">
        <v>2364</v>
      </c>
      <c r="D1170" s="12">
        <v>8</v>
      </c>
      <c r="E1170" s="22">
        <v>29806</v>
      </c>
      <c r="F1170" s="23">
        <f ca="1">DATEDIF(Hospitalization!$E1176,TODAY(),"Y")</f>
        <v>46</v>
      </c>
      <c r="G1170" s="12">
        <v>1</v>
      </c>
      <c r="H1170" s="24">
        <v>9664.34</v>
      </c>
      <c r="I1170" s="12" t="s">
        <v>2355</v>
      </c>
      <c r="J1170" s="12" t="s">
        <v>2356</v>
      </c>
      <c r="K1170" s="12" t="s">
        <v>2366</v>
      </c>
    </row>
    <row r="1171" spans="1:11" x14ac:dyDescent="0.3">
      <c r="A1171" s="11" t="s">
        <v>2060</v>
      </c>
      <c r="B1171" s="15">
        <v>1974</v>
      </c>
      <c r="C1171" s="15" t="s">
        <v>2354</v>
      </c>
      <c r="D1171" s="15">
        <v>8</v>
      </c>
      <c r="E1171" s="25">
        <v>27218</v>
      </c>
      <c r="F1171" s="26">
        <f ca="1">DATEDIF(Hospitalization!$E1175,TODAY(),"Y")</f>
        <v>53</v>
      </c>
      <c r="G1171" s="15">
        <v>0</v>
      </c>
      <c r="H1171" s="27">
        <v>9653.81</v>
      </c>
      <c r="I1171" s="15" t="s">
        <v>2355</v>
      </c>
      <c r="J1171" s="15" t="s">
        <v>2355</v>
      </c>
      <c r="K1171" s="15" t="s">
        <v>2366</v>
      </c>
    </row>
    <row r="1172" spans="1:11" x14ac:dyDescent="0.3">
      <c r="A1172" s="14" t="s">
        <v>2061</v>
      </c>
      <c r="B1172" s="12">
        <v>1971</v>
      </c>
      <c r="C1172" s="12" t="s">
        <v>2354</v>
      </c>
      <c r="D1172" s="12">
        <v>19</v>
      </c>
      <c r="E1172" s="22">
        <v>26133</v>
      </c>
      <c r="F1172" s="23">
        <f ca="1">DATEDIF(Hospitalization!$E1174,TODAY(),"Y")</f>
        <v>58</v>
      </c>
      <c r="G1172" s="12">
        <v>0</v>
      </c>
      <c r="H1172" s="24">
        <v>9644.25</v>
      </c>
      <c r="I1172" s="12" t="s">
        <v>2355</v>
      </c>
      <c r="J1172" s="12" t="s">
        <v>2359</v>
      </c>
      <c r="K1172" s="12" t="s">
        <v>2362</v>
      </c>
    </row>
    <row r="1173" spans="1:11" x14ac:dyDescent="0.3">
      <c r="A1173" s="11" t="s">
        <v>2062</v>
      </c>
      <c r="B1173" s="15">
        <v>1970</v>
      </c>
      <c r="C1173" s="15" t="s">
        <v>2361</v>
      </c>
      <c r="D1173" s="15">
        <v>30</v>
      </c>
      <c r="E1173" s="25">
        <v>25841</v>
      </c>
      <c r="F1173" s="26">
        <f ca="1">DATEDIF(Hospitalization!$E1173,TODAY(),"Y")</f>
        <v>56</v>
      </c>
      <c r="G1173" s="15">
        <v>0</v>
      </c>
      <c r="H1173" s="27">
        <v>9634.5400000000009</v>
      </c>
      <c r="I1173" s="15" t="s">
        <v>2355</v>
      </c>
      <c r="J1173" s="15" t="s">
        <v>2355</v>
      </c>
      <c r="K1173" s="15" t="s">
        <v>2366</v>
      </c>
    </row>
    <row r="1174" spans="1:11" x14ac:dyDescent="0.3">
      <c r="A1174" s="14" t="s">
        <v>2063</v>
      </c>
      <c r="B1174" s="12">
        <v>1968</v>
      </c>
      <c r="C1174" s="12" t="s">
        <v>2360</v>
      </c>
      <c r="D1174" s="12">
        <v>22</v>
      </c>
      <c r="E1174" s="22">
        <v>25011</v>
      </c>
      <c r="F1174" s="23">
        <f ca="1">DATEDIF(Hospitalization!$E1172,TODAY(),"Y")</f>
        <v>55</v>
      </c>
      <c r="G1174" s="12">
        <v>0</v>
      </c>
      <c r="H1174" s="24">
        <v>9630.91</v>
      </c>
      <c r="I1174" s="12" t="s">
        <v>2356</v>
      </c>
      <c r="J1174" s="12" t="s">
        <v>2355</v>
      </c>
      <c r="K1174" s="12" t="s">
        <v>2357</v>
      </c>
    </row>
    <row r="1175" spans="1:11" x14ac:dyDescent="0.3">
      <c r="A1175" s="11" t="s">
        <v>2064</v>
      </c>
      <c r="B1175" s="15">
        <v>1972</v>
      </c>
      <c r="C1175" s="15" t="s">
        <v>2365</v>
      </c>
      <c r="D1175" s="15">
        <v>23</v>
      </c>
      <c r="E1175" s="25">
        <v>26595</v>
      </c>
      <c r="F1175" s="26">
        <f ca="1">DATEDIF(Hospitalization!$E1171,TODAY(),"Y")</f>
        <v>52</v>
      </c>
      <c r="G1175" s="15">
        <v>2</v>
      </c>
      <c r="H1175" s="27">
        <v>9630.4</v>
      </c>
      <c r="I1175" s="15" t="s">
        <v>2355</v>
      </c>
      <c r="J1175" s="15" t="s">
        <v>2355</v>
      </c>
      <c r="K1175" s="15" t="s">
        <v>2366</v>
      </c>
    </row>
    <row r="1176" spans="1:11" x14ac:dyDescent="0.3">
      <c r="A1176" s="14" t="s">
        <v>2065</v>
      </c>
      <c r="B1176" s="12">
        <v>1979</v>
      </c>
      <c r="C1176" s="12" t="s">
        <v>2363</v>
      </c>
      <c r="D1176" s="12">
        <v>19</v>
      </c>
      <c r="E1176" s="22">
        <v>29208</v>
      </c>
      <c r="F1176" s="23">
        <f ca="1">DATEDIF(Hospitalization!$E1170,TODAY(),"Y")</f>
        <v>45</v>
      </c>
      <c r="G1176" s="12">
        <v>2</v>
      </c>
      <c r="H1176" s="24">
        <v>9630.2999999999993</v>
      </c>
      <c r="I1176" s="12" t="s">
        <v>2355</v>
      </c>
      <c r="J1176" s="12" t="s">
        <v>2355</v>
      </c>
      <c r="K1176" s="12" t="s">
        <v>2375</v>
      </c>
    </row>
    <row r="1177" spans="1:11" x14ac:dyDescent="0.3">
      <c r="A1177" s="11" t="s">
        <v>2066</v>
      </c>
      <c r="B1177" s="15">
        <v>1998</v>
      </c>
      <c r="C1177" s="15" t="s">
        <v>2360</v>
      </c>
      <c r="D1177" s="15">
        <v>23</v>
      </c>
      <c r="E1177" s="25">
        <v>35969</v>
      </c>
      <c r="F1177" s="26">
        <f ca="1">DATEDIF(Hospitalization!$E1169,TODAY(),"Y")</f>
        <v>60</v>
      </c>
      <c r="G1177" s="15">
        <v>0</v>
      </c>
      <c r="H1177" s="27">
        <v>9628.7900000000009</v>
      </c>
      <c r="I1177" s="15" t="s">
        <v>2355</v>
      </c>
      <c r="J1177" s="15" t="s">
        <v>2355</v>
      </c>
      <c r="K1177" s="15" t="s">
        <v>2378</v>
      </c>
    </row>
    <row r="1178" spans="1:11" x14ac:dyDescent="0.3">
      <c r="A1178" s="14" t="s">
        <v>2067</v>
      </c>
      <c r="B1178" s="12">
        <v>1970</v>
      </c>
      <c r="C1178" s="12" t="s">
        <v>2363</v>
      </c>
      <c r="D1178" s="12">
        <v>16</v>
      </c>
      <c r="E1178" s="22">
        <v>25918</v>
      </c>
      <c r="F1178" s="23">
        <f ca="1">DATEDIF(Hospitalization!$E1168,TODAY(),"Y")</f>
        <v>61</v>
      </c>
      <c r="G1178" s="12">
        <v>0</v>
      </c>
      <c r="H1178" s="24">
        <v>9625.92</v>
      </c>
      <c r="I1178" s="12" t="s">
        <v>2355</v>
      </c>
      <c r="J1178" s="12" t="s">
        <v>2356</v>
      </c>
      <c r="K1178" s="12" t="s">
        <v>2366</v>
      </c>
    </row>
    <row r="1179" spans="1:11" x14ac:dyDescent="0.3">
      <c r="A1179" s="11" t="s">
        <v>2068</v>
      </c>
      <c r="B1179" s="15">
        <v>1975</v>
      </c>
      <c r="C1179" s="15" t="s">
        <v>2365</v>
      </c>
      <c r="D1179" s="15">
        <v>29</v>
      </c>
      <c r="E1179" s="25">
        <v>27696</v>
      </c>
      <c r="F1179" s="26">
        <f ca="1">DATEDIF(Hospitalization!$E1167,TODAY(),"Y")</f>
        <v>49</v>
      </c>
      <c r="G1179" s="15">
        <v>3</v>
      </c>
      <c r="H1179" s="27">
        <v>9620.33</v>
      </c>
      <c r="I1179" s="15" t="s">
        <v>2356</v>
      </c>
      <c r="J1179" s="15" t="s">
        <v>2356</v>
      </c>
      <c r="K1179" s="15" t="s">
        <v>2362</v>
      </c>
    </row>
    <row r="1180" spans="1:11" x14ac:dyDescent="0.3">
      <c r="A1180" s="14" t="s">
        <v>2069</v>
      </c>
      <c r="B1180" s="12">
        <v>1982</v>
      </c>
      <c r="C1180" s="12" t="s">
        <v>2364</v>
      </c>
      <c r="D1180" s="12">
        <v>29</v>
      </c>
      <c r="E1180" s="22">
        <v>30192</v>
      </c>
      <c r="F1180" s="23">
        <f ca="1">DATEDIF(Hospitalization!$E1166,TODAY(),"Y")</f>
        <v>54</v>
      </c>
      <c r="G1180" s="12">
        <v>3</v>
      </c>
      <c r="H1180" s="24">
        <v>9619.18</v>
      </c>
      <c r="I1180" s="12" t="s">
        <v>2355</v>
      </c>
      <c r="J1180" s="12" t="s">
        <v>2359</v>
      </c>
      <c r="K1180" s="12" t="s">
        <v>2371</v>
      </c>
    </row>
    <row r="1181" spans="1:11" x14ac:dyDescent="0.3">
      <c r="A1181" s="14" t="s">
        <v>216</v>
      </c>
      <c r="B1181" s="15">
        <v>1972</v>
      </c>
      <c r="C1181" s="15" t="s">
        <v>2363</v>
      </c>
      <c r="D1181" s="15">
        <v>27</v>
      </c>
      <c r="E1181" s="25">
        <v>26660</v>
      </c>
      <c r="F1181" s="26">
        <f ca="1">DATEDIF(Hospitalization!$E1165,TODAY(),"Y")</f>
        <v>51</v>
      </c>
      <c r="G1181" s="15">
        <v>1</v>
      </c>
      <c r="H1181" s="27">
        <v>9617.66</v>
      </c>
      <c r="I1181" s="15" t="s">
        <v>2356</v>
      </c>
      <c r="J1181" s="15" t="s">
        <v>2356</v>
      </c>
      <c r="K1181" s="15" t="s">
        <v>2369</v>
      </c>
    </row>
    <row r="1182" spans="1:11" x14ac:dyDescent="0.3">
      <c r="A1182" s="11" t="s">
        <v>2070</v>
      </c>
      <c r="B1182" s="12">
        <v>1964</v>
      </c>
      <c r="C1182" s="12" t="s">
        <v>2363</v>
      </c>
      <c r="D1182" s="12">
        <v>15</v>
      </c>
      <c r="E1182" s="22">
        <v>23726</v>
      </c>
      <c r="F1182" s="23">
        <f ca="1">DATEDIF(Hospitalization!$E1164,TODAY(),"Y")</f>
        <v>56</v>
      </c>
      <c r="G1182" s="12">
        <v>0</v>
      </c>
      <c r="H1182" s="24">
        <v>9597.6299999999992</v>
      </c>
      <c r="I1182" s="12" t="s">
        <v>2356</v>
      </c>
      <c r="J1182" s="12" t="s">
        <v>2356</v>
      </c>
      <c r="K1182" s="12" t="s">
        <v>2357</v>
      </c>
    </row>
    <row r="1183" spans="1:11" x14ac:dyDescent="0.3">
      <c r="A1183" s="14" t="s">
        <v>2071</v>
      </c>
      <c r="B1183" s="15">
        <v>1981</v>
      </c>
      <c r="C1183" s="15" t="s">
        <v>2365</v>
      </c>
      <c r="D1183" s="15">
        <v>18</v>
      </c>
      <c r="E1183" s="25">
        <v>29877</v>
      </c>
      <c r="F1183" s="26">
        <f ca="1">DATEDIF(Hospitalization!$E1163,TODAY(),"Y")</f>
        <v>56</v>
      </c>
      <c r="G1183" s="15">
        <v>1</v>
      </c>
      <c r="H1183" s="27">
        <v>9584.0400000000009</v>
      </c>
      <c r="I1183" s="15" t="s">
        <v>2355</v>
      </c>
      <c r="J1183" s="15" t="s">
        <v>2359</v>
      </c>
      <c r="K1183" s="15" t="s">
        <v>2375</v>
      </c>
    </row>
    <row r="1184" spans="1:11" x14ac:dyDescent="0.3">
      <c r="A1184" s="11" t="s">
        <v>2072</v>
      </c>
      <c r="B1184" s="12">
        <v>1973</v>
      </c>
      <c r="C1184" s="12" t="s">
        <v>2358</v>
      </c>
      <c r="D1184" s="12">
        <v>28</v>
      </c>
      <c r="E1184" s="22">
        <v>26996</v>
      </c>
      <c r="F1184" s="23">
        <f ca="1">DATEDIF(Hospitalization!$E1162,TODAY(),"Y")</f>
        <v>56</v>
      </c>
      <c r="G1184" s="12">
        <v>1</v>
      </c>
      <c r="H1184" s="24">
        <v>9583.89</v>
      </c>
      <c r="I1184" s="12" t="s">
        <v>2355</v>
      </c>
      <c r="J1184" s="12" t="s">
        <v>2356</v>
      </c>
      <c r="K1184" s="12" t="s">
        <v>2362</v>
      </c>
    </row>
    <row r="1185" spans="1:11" x14ac:dyDescent="0.3">
      <c r="A1185" s="14" t="s">
        <v>2073</v>
      </c>
      <c r="B1185" s="15">
        <v>1966</v>
      </c>
      <c r="C1185" s="15" t="s">
        <v>2363</v>
      </c>
      <c r="D1185" s="15">
        <v>4</v>
      </c>
      <c r="E1185" s="25">
        <v>24445</v>
      </c>
      <c r="F1185" s="26">
        <f ca="1">DATEDIF(Hospitalization!$E1161,TODAY(),"Y")</f>
        <v>25</v>
      </c>
      <c r="G1185" s="15">
        <v>0</v>
      </c>
      <c r="H1185" s="27">
        <v>9582.5400000000009</v>
      </c>
      <c r="I1185" s="15" t="s">
        <v>2356</v>
      </c>
      <c r="J1185" s="15" t="s">
        <v>2355</v>
      </c>
      <c r="K1185" s="15" t="s">
        <v>2357</v>
      </c>
    </row>
    <row r="1186" spans="1:11" x14ac:dyDescent="0.3">
      <c r="A1186" s="11" t="s">
        <v>2074</v>
      </c>
      <c r="B1186" s="12">
        <v>1973</v>
      </c>
      <c r="C1186" s="12" t="s">
        <v>2363</v>
      </c>
      <c r="D1186" s="12">
        <v>1</v>
      </c>
      <c r="E1186" s="22">
        <v>26999</v>
      </c>
      <c r="F1186" s="23">
        <f ca="1">DATEDIF(Hospitalization!$E1160,TODAY(),"Y")</f>
        <v>61</v>
      </c>
      <c r="G1186" s="12">
        <v>1</v>
      </c>
      <c r="H1186" s="24">
        <v>9566.99</v>
      </c>
      <c r="I1186" s="12" t="s">
        <v>2355</v>
      </c>
      <c r="J1186" s="12" t="s">
        <v>2359</v>
      </c>
      <c r="K1186" s="12" t="s">
        <v>2362</v>
      </c>
    </row>
    <row r="1187" spans="1:11" x14ac:dyDescent="0.3">
      <c r="A1187" s="14" t="s">
        <v>2075</v>
      </c>
      <c r="B1187" s="15">
        <v>1974</v>
      </c>
      <c r="C1187" s="15" t="s">
        <v>2364</v>
      </c>
      <c r="D1187" s="15">
        <v>14</v>
      </c>
      <c r="E1187" s="25">
        <v>27255</v>
      </c>
      <c r="F1187" s="26">
        <f ca="1">DATEDIF(Hospitalization!$E1159,TODAY(),"Y")</f>
        <v>53</v>
      </c>
      <c r="G1187" s="15">
        <v>3</v>
      </c>
      <c r="H1187" s="27">
        <v>9563.0300000000007</v>
      </c>
      <c r="I1187" s="15" t="s">
        <v>2356</v>
      </c>
      <c r="J1187" s="15" t="s">
        <v>2359</v>
      </c>
      <c r="K1187" s="15" t="s">
        <v>2366</v>
      </c>
    </row>
    <row r="1188" spans="1:11" x14ac:dyDescent="0.3">
      <c r="A1188" s="11" t="s">
        <v>2076</v>
      </c>
      <c r="B1188" s="12">
        <v>1972</v>
      </c>
      <c r="C1188" s="12" t="s">
        <v>2361</v>
      </c>
      <c r="D1188" s="12">
        <v>22</v>
      </c>
      <c r="E1188" s="22">
        <v>26564</v>
      </c>
      <c r="F1188" s="23">
        <f ca="1">DATEDIF(Hospitalization!$E1158,TODAY(),"Y")</f>
        <v>30</v>
      </c>
      <c r="G1188" s="12">
        <v>1</v>
      </c>
      <c r="H1188" s="24">
        <v>9549.57</v>
      </c>
      <c r="I1188" s="12" t="s">
        <v>2355</v>
      </c>
      <c r="J1188" s="12" t="s">
        <v>2359</v>
      </c>
      <c r="K1188" s="12" t="s">
        <v>2357</v>
      </c>
    </row>
    <row r="1189" spans="1:11" x14ac:dyDescent="0.3">
      <c r="A1189" s="14" t="s">
        <v>2077</v>
      </c>
      <c r="B1189" s="15">
        <v>1972</v>
      </c>
      <c r="C1189" s="15" t="s">
        <v>2361</v>
      </c>
      <c r="D1189" s="15">
        <v>22</v>
      </c>
      <c r="E1189" s="25">
        <v>26564</v>
      </c>
      <c r="F1189" s="26">
        <f ca="1">DATEDIF(Hospitalization!$E1157,TODAY(),"Y")</f>
        <v>49</v>
      </c>
      <c r="G1189" s="15">
        <v>0</v>
      </c>
      <c r="H1189" s="27">
        <v>9541.7000000000007</v>
      </c>
      <c r="I1189" s="15" t="s">
        <v>2355</v>
      </c>
      <c r="J1189" s="15" t="s">
        <v>2359</v>
      </c>
      <c r="K1189" s="15" t="s">
        <v>2372</v>
      </c>
    </row>
    <row r="1190" spans="1:11" x14ac:dyDescent="0.3">
      <c r="A1190" s="11" t="s">
        <v>2078</v>
      </c>
      <c r="B1190" s="12">
        <v>1975</v>
      </c>
      <c r="C1190" s="12" t="s">
        <v>2354</v>
      </c>
      <c r="D1190" s="12">
        <v>28</v>
      </c>
      <c r="E1190" s="22">
        <v>27603</v>
      </c>
      <c r="F1190" s="23">
        <f ca="1">DATEDIF(Hospitalization!$E1156,TODAY(),"Y")</f>
        <v>53</v>
      </c>
      <c r="G1190" s="12">
        <v>1</v>
      </c>
      <c r="H1190" s="24">
        <v>9540.17</v>
      </c>
      <c r="I1190" s="12" t="s">
        <v>2355</v>
      </c>
      <c r="J1190" s="12" t="s">
        <v>2355</v>
      </c>
      <c r="K1190" s="12" t="s">
        <v>2372</v>
      </c>
    </row>
    <row r="1191" spans="1:11" x14ac:dyDescent="0.3">
      <c r="A1191" s="14" t="s">
        <v>2079</v>
      </c>
      <c r="B1191" s="15">
        <v>1973</v>
      </c>
      <c r="C1191" s="15" t="s">
        <v>2363</v>
      </c>
      <c r="D1191" s="15">
        <v>21</v>
      </c>
      <c r="E1191" s="25">
        <v>27019</v>
      </c>
      <c r="F1191" s="26">
        <f ca="1">DATEDIF(Hospitalization!$E1155,TODAY(),"Y")</f>
        <v>54</v>
      </c>
      <c r="G1191" s="15">
        <v>0</v>
      </c>
      <c r="H1191" s="27">
        <v>9538.65</v>
      </c>
      <c r="I1191" s="15" t="s">
        <v>2355</v>
      </c>
      <c r="J1191" s="15" t="s">
        <v>2356</v>
      </c>
      <c r="K1191" s="15" t="s">
        <v>2375</v>
      </c>
    </row>
    <row r="1192" spans="1:11" x14ac:dyDescent="0.3">
      <c r="A1192" s="11" t="s">
        <v>217</v>
      </c>
      <c r="B1192" s="12">
        <v>1971</v>
      </c>
      <c r="C1192" s="12" t="s">
        <v>2358</v>
      </c>
      <c r="D1192" s="12">
        <v>29</v>
      </c>
      <c r="E1192" s="22">
        <v>26266</v>
      </c>
      <c r="F1192" s="23">
        <f ca="1">DATEDIF(Hospitalization!$E1154,TODAY(),"Y")</f>
        <v>54</v>
      </c>
      <c r="G1192" s="12">
        <v>0</v>
      </c>
      <c r="H1192" s="24">
        <v>9528.9</v>
      </c>
      <c r="I1192" s="12" t="s">
        <v>2355</v>
      </c>
      <c r="J1192" s="12" t="s">
        <v>2355</v>
      </c>
      <c r="K1192" s="12" t="s">
        <v>2366</v>
      </c>
    </row>
    <row r="1193" spans="1:11" x14ac:dyDescent="0.3">
      <c r="A1193" s="11" t="s">
        <v>2080</v>
      </c>
      <c r="B1193" s="15">
        <v>1992</v>
      </c>
      <c r="C1193" s="15" t="s">
        <v>2364</v>
      </c>
      <c r="D1193" s="15">
        <v>22</v>
      </c>
      <c r="E1193" s="25">
        <v>33838</v>
      </c>
      <c r="F1193" s="26">
        <f ca="1">DATEDIF(Hospitalization!$E1153,TODAY(),"Y")</f>
        <v>34</v>
      </c>
      <c r="G1193" s="15">
        <v>0</v>
      </c>
      <c r="H1193" s="27">
        <v>9507.68</v>
      </c>
      <c r="I1193" s="15" t="s">
        <v>2355</v>
      </c>
      <c r="J1193" s="15" t="s">
        <v>2359</v>
      </c>
      <c r="K1193" s="15" t="s">
        <v>2362</v>
      </c>
    </row>
    <row r="1194" spans="1:11" x14ac:dyDescent="0.3">
      <c r="A1194" s="14" t="s">
        <v>2081</v>
      </c>
      <c r="B1194" s="12">
        <v>1969</v>
      </c>
      <c r="C1194" s="12" t="s">
        <v>2364</v>
      </c>
      <c r="D1194" s="12">
        <v>24</v>
      </c>
      <c r="E1194" s="22">
        <v>25439</v>
      </c>
      <c r="F1194" s="23">
        <f ca="1">DATEDIF(Hospitalization!$E1152,TODAY(),"Y")</f>
        <v>57</v>
      </c>
      <c r="G1194" s="12">
        <v>0</v>
      </c>
      <c r="H1194" s="24">
        <v>9504.31</v>
      </c>
      <c r="I1194" s="12" t="s">
        <v>2356</v>
      </c>
      <c r="J1194" s="12" t="s">
        <v>2355</v>
      </c>
      <c r="K1194" s="12" t="s">
        <v>2357</v>
      </c>
    </row>
    <row r="1195" spans="1:11" x14ac:dyDescent="0.3">
      <c r="A1195" s="11" t="s">
        <v>2082</v>
      </c>
      <c r="B1195" s="15">
        <v>1976</v>
      </c>
      <c r="C1195" s="15" t="s">
        <v>2358</v>
      </c>
      <c r="D1195" s="15">
        <v>28</v>
      </c>
      <c r="E1195" s="25">
        <v>28092</v>
      </c>
      <c r="F1195" s="26">
        <f ca="1">DATEDIF(Hospitalization!$E1151,TODAY(),"Y")</f>
        <v>54</v>
      </c>
      <c r="G1195" s="15">
        <v>3</v>
      </c>
      <c r="H1195" s="27">
        <v>9500.57</v>
      </c>
      <c r="I1195" s="15" t="s">
        <v>2355</v>
      </c>
      <c r="J1195" s="15" t="s">
        <v>2356</v>
      </c>
      <c r="K1195" s="15" t="s">
        <v>2376</v>
      </c>
    </row>
    <row r="1196" spans="1:11" x14ac:dyDescent="0.3">
      <c r="A1196" s="14" t="s">
        <v>2083</v>
      </c>
      <c r="B1196" s="12">
        <v>1969</v>
      </c>
      <c r="C1196" s="12" t="s">
        <v>2360</v>
      </c>
      <c r="D1196" s="12">
        <v>4</v>
      </c>
      <c r="E1196" s="22">
        <v>25358</v>
      </c>
      <c r="F1196" s="23">
        <f ca="1">DATEDIF(Hospitalization!$E1150,TODAY(),"Y")</f>
        <v>55</v>
      </c>
      <c r="G1196" s="12">
        <v>0</v>
      </c>
      <c r="H1196" s="24">
        <v>9487.64</v>
      </c>
      <c r="I1196" s="12" t="s">
        <v>2355</v>
      </c>
      <c r="J1196" s="12" t="s">
        <v>2355</v>
      </c>
      <c r="K1196" s="12" t="s">
        <v>2357</v>
      </c>
    </row>
    <row r="1197" spans="1:11" x14ac:dyDescent="0.3">
      <c r="A1197" s="11" t="s">
        <v>2084</v>
      </c>
      <c r="B1197" s="15">
        <v>1979</v>
      </c>
      <c r="C1197" s="15" t="s">
        <v>2354</v>
      </c>
      <c r="D1197" s="15">
        <v>17</v>
      </c>
      <c r="E1197" s="25">
        <v>29053</v>
      </c>
      <c r="F1197" s="26">
        <f ca="1">DATEDIF(Hospitalization!$E1149,TODAY(),"Y")</f>
        <v>56</v>
      </c>
      <c r="G1197" s="15">
        <v>2</v>
      </c>
      <c r="H1197" s="27">
        <v>9453.92</v>
      </c>
      <c r="I1197" s="15" t="s">
        <v>2355</v>
      </c>
      <c r="J1197" s="15" t="s">
        <v>2355</v>
      </c>
      <c r="K1197" s="15" t="s">
        <v>2375</v>
      </c>
    </row>
    <row r="1198" spans="1:11" x14ac:dyDescent="0.3">
      <c r="A1198" s="14" t="s">
        <v>2085</v>
      </c>
      <c r="B1198" s="12">
        <v>1987</v>
      </c>
      <c r="C1198" s="12" t="s">
        <v>2358</v>
      </c>
      <c r="D1198" s="12">
        <v>14</v>
      </c>
      <c r="E1198" s="22">
        <v>32095</v>
      </c>
      <c r="F1198" s="23">
        <f ca="1">DATEDIF(Hospitalization!$E1148,TODAY(),"Y")</f>
        <v>54</v>
      </c>
      <c r="G1198" s="12">
        <v>3</v>
      </c>
      <c r="H1198" s="24">
        <v>9448.42</v>
      </c>
      <c r="I1198" s="12" t="s">
        <v>2355</v>
      </c>
      <c r="J1198" s="12" t="s">
        <v>2356</v>
      </c>
      <c r="K1198" s="12" t="s">
        <v>2375</v>
      </c>
    </row>
    <row r="1199" spans="1:11" x14ac:dyDescent="0.3">
      <c r="A1199" s="11" t="s">
        <v>2086</v>
      </c>
      <c r="B1199" s="15">
        <v>1974</v>
      </c>
      <c r="C1199" s="15" t="s">
        <v>2360</v>
      </c>
      <c r="D1199" s="15">
        <v>8</v>
      </c>
      <c r="E1199" s="25">
        <v>27188</v>
      </c>
      <c r="F1199" s="26">
        <f ca="1">DATEDIF(Hospitalization!$E1147,TODAY(),"Y")</f>
        <v>57</v>
      </c>
      <c r="G1199" s="15">
        <v>1</v>
      </c>
      <c r="H1199" s="27">
        <v>9447.3799999999992</v>
      </c>
      <c r="I1199" s="15" t="s">
        <v>2355</v>
      </c>
      <c r="J1199" s="15" t="s">
        <v>2356</v>
      </c>
      <c r="K1199" s="15" t="s">
        <v>2372</v>
      </c>
    </row>
    <row r="1200" spans="1:11" x14ac:dyDescent="0.3">
      <c r="A1200" s="14" t="s">
        <v>2087</v>
      </c>
      <c r="B1200" s="12">
        <v>1974</v>
      </c>
      <c r="C1200" s="12" t="s">
        <v>2358</v>
      </c>
      <c r="D1200" s="12">
        <v>27</v>
      </c>
      <c r="E1200" s="22">
        <v>27360</v>
      </c>
      <c r="F1200" s="23">
        <f ca="1">DATEDIF(Hospitalization!$E1146,TODAY(),"Y")</f>
        <v>28</v>
      </c>
      <c r="G1200" s="12">
        <v>1</v>
      </c>
      <c r="H1200" s="24">
        <v>9447.25</v>
      </c>
      <c r="I1200" s="12" t="s">
        <v>2355</v>
      </c>
      <c r="J1200" s="12" t="s">
        <v>2359</v>
      </c>
      <c r="K1200" s="12" t="s">
        <v>2372</v>
      </c>
    </row>
    <row r="1201" spans="1:11" x14ac:dyDescent="0.3">
      <c r="A1201" s="11" t="s">
        <v>2088</v>
      </c>
      <c r="B1201" s="15">
        <v>1976</v>
      </c>
      <c r="C1201" s="15" t="s">
        <v>2358</v>
      </c>
      <c r="D1201" s="15">
        <v>3</v>
      </c>
      <c r="E1201" s="25">
        <v>28067</v>
      </c>
      <c r="F1201" s="26">
        <f ca="1">DATEDIF(Hospitalization!$E1145,TODAY(),"Y")</f>
        <v>54</v>
      </c>
      <c r="G1201" s="15">
        <v>2</v>
      </c>
      <c r="H1201" s="27">
        <v>9432.93</v>
      </c>
      <c r="I1201" s="15" t="s">
        <v>2355</v>
      </c>
      <c r="J1201" s="15" t="s">
        <v>2359</v>
      </c>
      <c r="K1201" s="15" t="s">
        <v>2372</v>
      </c>
    </row>
    <row r="1202" spans="1:11" x14ac:dyDescent="0.3">
      <c r="A1202" s="14" t="s">
        <v>2089</v>
      </c>
      <c r="B1202" s="12">
        <v>1976</v>
      </c>
      <c r="C1202" s="12" t="s">
        <v>2365</v>
      </c>
      <c r="D1202" s="12">
        <v>30</v>
      </c>
      <c r="E1202" s="22">
        <v>28063</v>
      </c>
      <c r="F1202" s="23">
        <f ca="1">DATEDIF(Hospitalization!$E1144,TODAY(),"Y")</f>
        <v>55</v>
      </c>
      <c r="G1202" s="12">
        <v>3</v>
      </c>
      <c r="H1202" s="24">
        <v>9414.92</v>
      </c>
      <c r="I1202" s="12" t="s">
        <v>2355</v>
      </c>
      <c r="J1202" s="12" t="s">
        <v>2355</v>
      </c>
      <c r="K1202" s="12" t="s">
        <v>2366</v>
      </c>
    </row>
    <row r="1203" spans="1:11" x14ac:dyDescent="0.3">
      <c r="A1203" s="14" t="s">
        <v>218</v>
      </c>
      <c r="B1203" s="15">
        <v>1976</v>
      </c>
      <c r="C1203" s="15" t="s">
        <v>2365</v>
      </c>
      <c r="D1203" s="15">
        <v>17</v>
      </c>
      <c r="E1203" s="25">
        <v>28050</v>
      </c>
      <c r="F1203" s="26">
        <f ca="1">DATEDIF(Hospitalization!$E1143,TODAY(),"Y")</f>
        <v>55</v>
      </c>
      <c r="G1203" s="15">
        <v>2</v>
      </c>
      <c r="H1203" s="27">
        <v>9411.01</v>
      </c>
      <c r="I1203" s="15" t="s">
        <v>2355</v>
      </c>
      <c r="J1203" s="15" t="s">
        <v>2356</v>
      </c>
      <c r="K1203" s="15" t="s">
        <v>2372</v>
      </c>
    </row>
    <row r="1204" spans="1:11" x14ac:dyDescent="0.3">
      <c r="A1204" s="11" t="s">
        <v>2090</v>
      </c>
      <c r="B1204" s="12">
        <v>1971</v>
      </c>
      <c r="C1204" s="12" t="s">
        <v>2365</v>
      </c>
      <c r="D1204" s="12">
        <v>20</v>
      </c>
      <c r="E1204" s="22">
        <v>26226</v>
      </c>
      <c r="F1204" s="23">
        <f ca="1">DATEDIF(Hospitalization!$E1142,TODAY(),"Y")</f>
        <v>54</v>
      </c>
      <c r="G1204" s="12">
        <v>1</v>
      </c>
      <c r="H1204" s="24">
        <v>9391.35</v>
      </c>
      <c r="I1204" s="12" t="s">
        <v>2356</v>
      </c>
      <c r="J1204" s="12" t="s">
        <v>2356</v>
      </c>
      <c r="K1204" s="12" t="s">
        <v>2366</v>
      </c>
    </row>
    <row r="1205" spans="1:11" x14ac:dyDescent="0.3">
      <c r="A1205" s="14" t="s">
        <v>2091</v>
      </c>
      <c r="B1205" s="15">
        <v>1971</v>
      </c>
      <c r="C1205" s="15" t="s">
        <v>2363</v>
      </c>
      <c r="D1205" s="15">
        <v>29</v>
      </c>
      <c r="E1205" s="25">
        <v>26296</v>
      </c>
      <c r="F1205" s="26">
        <f ca="1">DATEDIF(Hospitalization!$E1141,TODAY(),"Y")</f>
        <v>59</v>
      </c>
      <c r="G1205" s="15">
        <v>1</v>
      </c>
      <c r="H1205" s="27">
        <v>9386.16</v>
      </c>
      <c r="I1205" s="15" t="s">
        <v>2356</v>
      </c>
      <c r="J1205" s="15" t="s">
        <v>2355</v>
      </c>
      <c r="K1205" s="15" t="s">
        <v>2357</v>
      </c>
    </row>
    <row r="1206" spans="1:11" x14ac:dyDescent="0.3">
      <c r="A1206" s="11" t="s">
        <v>2092</v>
      </c>
      <c r="B1206" s="12">
        <v>1975</v>
      </c>
      <c r="C1206" s="12" t="s">
        <v>2363</v>
      </c>
      <c r="D1206" s="12">
        <v>2</v>
      </c>
      <c r="E1206" s="22">
        <v>27730</v>
      </c>
      <c r="F1206" s="23">
        <f ca="1">DATEDIF(Hospitalization!$E1140,TODAY(),"Y")</f>
        <v>30</v>
      </c>
      <c r="G1206" s="12">
        <v>1</v>
      </c>
      <c r="H1206" s="24">
        <v>9380.75</v>
      </c>
      <c r="I1206" s="12" t="s">
        <v>2355</v>
      </c>
      <c r="J1206" s="12" t="s">
        <v>2355</v>
      </c>
      <c r="K1206" s="12" t="s">
        <v>2372</v>
      </c>
    </row>
    <row r="1207" spans="1:11" x14ac:dyDescent="0.3">
      <c r="A1207" s="14" t="s">
        <v>2093</v>
      </c>
      <c r="B1207" s="15">
        <v>1971</v>
      </c>
      <c r="C1207" s="15" t="s">
        <v>2358</v>
      </c>
      <c r="D1207" s="15">
        <v>26</v>
      </c>
      <c r="E1207" s="25">
        <v>26263</v>
      </c>
      <c r="F1207" s="26">
        <f ca="1">DATEDIF(Hospitalization!$E1139,TODAY(),"Y")</f>
        <v>64</v>
      </c>
      <c r="G1207" s="15">
        <v>1</v>
      </c>
      <c r="H1207" s="27">
        <v>9377.9</v>
      </c>
      <c r="I1207" s="15" t="s">
        <v>2355</v>
      </c>
      <c r="J1207" s="15" t="s">
        <v>2359</v>
      </c>
      <c r="K1207" s="15" t="s">
        <v>2357</v>
      </c>
    </row>
    <row r="1208" spans="1:11" x14ac:dyDescent="0.3">
      <c r="A1208" s="11" t="s">
        <v>2094</v>
      </c>
      <c r="B1208" s="12">
        <v>1969</v>
      </c>
      <c r="C1208" s="12" t="s">
        <v>2358</v>
      </c>
      <c r="D1208" s="12">
        <v>24</v>
      </c>
      <c r="E1208" s="22">
        <v>25531</v>
      </c>
      <c r="F1208" s="23">
        <f ca="1">DATEDIF(Hospitalization!$E1138,TODAY(),"Y")</f>
        <v>54</v>
      </c>
      <c r="G1208" s="12">
        <v>0</v>
      </c>
      <c r="H1208" s="24">
        <v>9377.4500000000007</v>
      </c>
      <c r="I1208" s="12" t="s">
        <v>2355</v>
      </c>
      <c r="J1208" s="12" t="s">
        <v>2356</v>
      </c>
      <c r="K1208" s="12" t="s">
        <v>2357</v>
      </c>
    </row>
    <row r="1209" spans="1:11" x14ac:dyDescent="0.3">
      <c r="A1209" s="14" t="s">
        <v>2095</v>
      </c>
      <c r="B1209" s="15">
        <v>1971</v>
      </c>
      <c r="C1209" s="15" t="s">
        <v>2365</v>
      </c>
      <c r="D1209" s="15">
        <v>8</v>
      </c>
      <c r="E1209" s="25">
        <v>26214</v>
      </c>
      <c r="F1209" s="26">
        <f ca="1">DATEDIF(Hospitalization!$E1137,TODAY(),"Y")</f>
        <v>41</v>
      </c>
      <c r="G1209" s="15">
        <v>0</v>
      </c>
      <c r="H1209" s="27">
        <v>9361.33</v>
      </c>
      <c r="I1209" s="15" t="s">
        <v>2356</v>
      </c>
      <c r="J1209" s="15" t="s">
        <v>2359</v>
      </c>
      <c r="K1209" s="15" t="s">
        <v>2369</v>
      </c>
    </row>
    <row r="1210" spans="1:11" x14ac:dyDescent="0.3">
      <c r="A1210" s="11" t="s">
        <v>2096</v>
      </c>
      <c r="B1210" s="12">
        <v>1988</v>
      </c>
      <c r="C1210" s="12" t="s">
        <v>2354</v>
      </c>
      <c r="D1210" s="12">
        <v>1</v>
      </c>
      <c r="E1210" s="22">
        <v>32325</v>
      </c>
      <c r="F1210" s="23">
        <f ca="1">DATEDIF(Hospitalization!$E1136,TODAY(),"Y")</f>
        <v>42</v>
      </c>
      <c r="G1210" s="12">
        <v>3</v>
      </c>
      <c r="H1210" s="24">
        <v>9344.2000000000007</v>
      </c>
      <c r="I1210" s="12" t="s">
        <v>2355</v>
      </c>
      <c r="J1210" s="12" t="s">
        <v>2359</v>
      </c>
      <c r="K1210" s="12" t="s">
        <v>2375</v>
      </c>
    </row>
    <row r="1211" spans="1:11" x14ac:dyDescent="0.3">
      <c r="A1211" s="14" t="s">
        <v>2097</v>
      </c>
      <c r="B1211" s="15">
        <v>1996</v>
      </c>
      <c r="C1211" s="15" t="s">
        <v>2365</v>
      </c>
      <c r="D1211" s="15">
        <v>12</v>
      </c>
      <c r="E1211" s="25">
        <v>35350</v>
      </c>
      <c r="F1211" s="26">
        <f ca="1">DATEDIF(Hospitalization!$E1135,TODAY(),"Y")</f>
        <v>62</v>
      </c>
      <c r="G1211" s="15">
        <v>0</v>
      </c>
      <c r="H1211" s="27">
        <v>9338.61</v>
      </c>
      <c r="I1211" s="15" t="s">
        <v>2355</v>
      </c>
      <c r="J1211" s="15" t="s">
        <v>2359</v>
      </c>
      <c r="K1211" s="15" t="s">
        <v>2378</v>
      </c>
    </row>
    <row r="1212" spans="1:11" x14ac:dyDescent="0.3">
      <c r="A1212" s="11" t="s">
        <v>2098</v>
      </c>
      <c r="B1212" s="12">
        <v>1988</v>
      </c>
      <c r="C1212" s="12" t="s">
        <v>2354</v>
      </c>
      <c r="D1212" s="12">
        <v>9</v>
      </c>
      <c r="E1212" s="22">
        <v>32333</v>
      </c>
      <c r="F1212" s="23">
        <f ca="1">DATEDIF(Hospitalization!$E1134,TODAY(),"Y")</f>
        <v>54</v>
      </c>
      <c r="G1212" s="12">
        <v>3</v>
      </c>
      <c r="H1212" s="24">
        <v>9320.26</v>
      </c>
      <c r="I1212" s="12" t="s">
        <v>2355</v>
      </c>
      <c r="J1212" s="12" t="s">
        <v>2359</v>
      </c>
      <c r="K1212" s="12" t="s">
        <v>2362</v>
      </c>
    </row>
    <row r="1213" spans="1:11" x14ac:dyDescent="0.3">
      <c r="A1213" s="14" t="s">
        <v>2099</v>
      </c>
      <c r="B1213" s="15">
        <v>1977</v>
      </c>
      <c r="C1213" s="15" t="s">
        <v>2365</v>
      </c>
      <c r="D1213" s="15">
        <v>12</v>
      </c>
      <c r="E1213" s="25">
        <v>28410</v>
      </c>
      <c r="F1213" s="26">
        <f ca="1">DATEDIF(Hospitalization!$E1133,TODAY(),"Y")</f>
        <v>55</v>
      </c>
      <c r="G1213" s="15">
        <v>2</v>
      </c>
      <c r="H1213" s="27">
        <v>9315.41</v>
      </c>
      <c r="I1213" s="15" t="s">
        <v>2355</v>
      </c>
      <c r="J1213" s="15" t="s">
        <v>2359</v>
      </c>
      <c r="K1213" s="15" t="s">
        <v>2372</v>
      </c>
    </row>
    <row r="1214" spans="1:11" x14ac:dyDescent="0.3">
      <c r="A1214" s="11" t="s">
        <v>219</v>
      </c>
      <c r="B1214" s="12">
        <v>1963</v>
      </c>
      <c r="C1214" s="12" t="s">
        <v>2360</v>
      </c>
      <c r="D1214" s="12">
        <v>8</v>
      </c>
      <c r="E1214" s="22">
        <v>23170</v>
      </c>
      <c r="F1214" s="23">
        <f ca="1">DATEDIF(Hospitalization!$E1132,TODAY(),"Y")</f>
        <v>56</v>
      </c>
      <c r="G1214" s="12">
        <v>0</v>
      </c>
      <c r="H1214" s="24">
        <v>9310.81</v>
      </c>
      <c r="I1214" s="12" t="s">
        <v>2356</v>
      </c>
      <c r="J1214" s="12" t="s">
        <v>2359</v>
      </c>
      <c r="K1214" s="12" t="s">
        <v>2357</v>
      </c>
    </row>
    <row r="1215" spans="1:11" x14ac:dyDescent="0.3">
      <c r="A1215" s="11" t="s">
        <v>2100</v>
      </c>
      <c r="B1215" s="15">
        <v>1973</v>
      </c>
      <c r="C1215" s="15" t="s">
        <v>2365</v>
      </c>
      <c r="D1215" s="15">
        <v>16</v>
      </c>
      <c r="E1215" s="25">
        <v>26953</v>
      </c>
      <c r="F1215" s="26">
        <f ca="1">DATEDIF(Hospitalization!$E1131,TODAY(),"Y")</f>
        <v>38</v>
      </c>
      <c r="G1215" s="15">
        <v>2</v>
      </c>
      <c r="H1215" s="27">
        <v>9304.7000000000007</v>
      </c>
      <c r="I1215" s="15" t="s">
        <v>2356</v>
      </c>
      <c r="J1215" s="15" t="s">
        <v>2356</v>
      </c>
      <c r="K1215" s="15" t="s">
        <v>2357</v>
      </c>
    </row>
    <row r="1216" spans="1:11" x14ac:dyDescent="0.3">
      <c r="A1216" s="14" t="s">
        <v>2101</v>
      </c>
      <c r="B1216" s="12">
        <v>1976</v>
      </c>
      <c r="C1216" s="12" t="s">
        <v>2358</v>
      </c>
      <c r="D1216" s="12">
        <v>3</v>
      </c>
      <c r="E1216" s="22">
        <v>28067</v>
      </c>
      <c r="F1216" s="23">
        <f ca="1">DATEDIF(Hospitalization!$E1130,TODAY(),"Y")</f>
        <v>46</v>
      </c>
      <c r="G1216" s="12">
        <v>3</v>
      </c>
      <c r="H1216" s="24">
        <v>9301.89</v>
      </c>
      <c r="I1216" s="12" t="s">
        <v>2355</v>
      </c>
      <c r="J1216" s="12" t="s">
        <v>2359</v>
      </c>
      <c r="K1216" s="12" t="s">
        <v>2362</v>
      </c>
    </row>
    <row r="1217" spans="1:11" x14ac:dyDescent="0.3">
      <c r="A1217" s="11" t="s">
        <v>2102</v>
      </c>
      <c r="B1217" s="15">
        <v>1973</v>
      </c>
      <c r="C1217" s="15" t="s">
        <v>2361</v>
      </c>
      <c r="D1217" s="15">
        <v>18</v>
      </c>
      <c r="E1217" s="25">
        <v>26925</v>
      </c>
      <c r="F1217" s="26">
        <f ca="1">DATEDIF(Hospitalization!$E1129,TODAY(),"Y")</f>
        <v>52</v>
      </c>
      <c r="G1217" s="15">
        <v>1</v>
      </c>
      <c r="H1217" s="27">
        <v>9290.14</v>
      </c>
      <c r="I1217" s="15" t="s">
        <v>2356</v>
      </c>
      <c r="J1217" s="15" t="s">
        <v>2356</v>
      </c>
      <c r="K1217" s="15" t="s">
        <v>2369</v>
      </c>
    </row>
    <row r="1218" spans="1:11" x14ac:dyDescent="0.3">
      <c r="A1218" s="14" t="s">
        <v>2103</v>
      </c>
      <c r="B1218" s="12">
        <v>1973</v>
      </c>
      <c r="C1218" s="12" t="s">
        <v>2365</v>
      </c>
      <c r="D1218" s="12">
        <v>16</v>
      </c>
      <c r="E1218" s="22">
        <v>26953</v>
      </c>
      <c r="F1218" s="23">
        <f ca="1">DATEDIF(Hospitalization!$E1128,TODAY(),"Y")</f>
        <v>57</v>
      </c>
      <c r="G1218" s="12">
        <v>1</v>
      </c>
      <c r="H1218" s="24">
        <v>9288.0300000000007</v>
      </c>
      <c r="I1218" s="12" t="s">
        <v>2355</v>
      </c>
      <c r="J1218" s="12" t="s">
        <v>2356</v>
      </c>
      <c r="K1218" s="12" t="s">
        <v>2370</v>
      </c>
    </row>
    <row r="1219" spans="1:11" x14ac:dyDescent="0.3">
      <c r="A1219" s="11" t="s">
        <v>2104</v>
      </c>
      <c r="B1219" s="15">
        <v>1969</v>
      </c>
      <c r="C1219" s="15" t="s">
        <v>2358</v>
      </c>
      <c r="D1219" s="15">
        <v>26</v>
      </c>
      <c r="E1219" s="25">
        <v>25533</v>
      </c>
      <c r="F1219" s="26">
        <f ca="1">DATEDIF(Hospitalization!$E1127,TODAY(),"Y")</f>
        <v>56</v>
      </c>
      <c r="G1219" s="15">
        <v>0</v>
      </c>
      <c r="H1219" s="27">
        <v>9285.8700000000008</v>
      </c>
      <c r="I1219" s="15" t="s">
        <v>2355</v>
      </c>
      <c r="J1219" s="15" t="s">
        <v>2356</v>
      </c>
      <c r="K1219" s="15" t="s">
        <v>2357</v>
      </c>
    </row>
    <row r="1220" spans="1:11" x14ac:dyDescent="0.3">
      <c r="A1220" s="14" t="s">
        <v>2105</v>
      </c>
      <c r="B1220" s="12">
        <v>1971</v>
      </c>
      <c r="C1220" s="12" t="s">
        <v>2354</v>
      </c>
      <c r="D1220" s="12">
        <v>2</v>
      </c>
      <c r="E1220" s="22">
        <v>26116</v>
      </c>
      <c r="F1220" s="23">
        <f ca="1">DATEDIF(Hospitalization!$E1126,TODAY(),"Y")</f>
        <v>57</v>
      </c>
      <c r="G1220" s="12">
        <v>0</v>
      </c>
      <c r="H1220" s="24">
        <v>9283.56</v>
      </c>
      <c r="I1220" s="12" t="s">
        <v>2355</v>
      </c>
      <c r="J1220" s="12" t="s">
        <v>2356</v>
      </c>
      <c r="K1220" s="12" t="s">
        <v>2357</v>
      </c>
    </row>
    <row r="1221" spans="1:11" x14ac:dyDescent="0.3">
      <c r="A1221" s="11" t="s">
        <v>2106</v>
      </c>
      <c r="B1221" s="15">
        <v>1973</v>
      </c>
      <c r="C1221" s="15" t="s">
        <v>2365</v>
      </c>
      <c r="D1221" s="15">
        <v>27</v>
      </c>
      <c r="E1221" s="25">
        <v>26964</v>
      </c>
      <c r="F1221" s="26">
        <f ca="1">DATEDIF(Hospitalization!$E1125,TODAY(),"Y")</f>
        <v>49</v>
      </c>
      <c r="G1221" s="15">
        <v>1</v>
      </c>
      <c r="H1221" s="27">
        <v>9282.48</v>
      </c>
      <c r="I1221" s="15" t="s">
        <v>2356</v>
      </c>
      <c r="J1221" s="15" t="s">
        <v>2355</v>
      </c>
      <c r="K1221" s="15" t="s">
        <v>2369</v>
      </c>
    </row>
    <row r="1222" spans="1:11" x14ac:dyDescent="0.3">
      <c r="A1222" s="14" t="s">
        <v>2107</v>
      </c>
      <c r="B1222" s="12">
        <v>1971</v>
      </c>
      <c r="C1222" s="12" t="s">
        <v>2364</v>
      </c>
      <c r="D1222" s="12">
        <v>6</v>
      </c>
      <c r="E1222" s="22">
        <v>26151</v>
      </c>
      <c r="F1222" s="23">
        <f ca="1">DATEDIF(Hospitalization!$E1124,TODAY(),"Y")</f>
        <v>53</v>
      </c>
      <c r="G1222" s="12">
        <v>0</v>
      </c>
      <c r="H1222" s="24">
        <v>9264.7999999999993</v>
      </c>
      <c r="I1222" s="12" t="s">
        <v>2355</v>
      </c>
      <c r="J1222" s="12" t="s">
        <v>2359</v>
      </c>
      <c r="K1222" s="12" t="s">
        <v>2366</v>
      </c>
    </row>
    <row r="1223" spans="1:11" x14ac:dyDescent="0.3">
      <c r="A1223" s="11" t="s">
        <v>2108</v>
      </c>
      <c r="B1223" s="15">
        <v>1974</v>
      </c>
      <c r="C1223" s="15" t="s">
        <v>2364</v>
      </c>
      <c r="D1223" s="15">
        <v>21</v>
      </c>
      <c r="E1223" s="25">
        <v>27262</v>
      </c>
      <c r="F1223" s="26">
        <f ca="1">DATEDIF(Hospitalization!$E1123,TODAY(),"Y")</f>
        <v>54</v>
      </c>
      <c r="G1223" s="15">
        <v>1</v>
      </c>
      <c r="H1223" s="27">
        <v>9249.5</v>
      </c>
      <c r="I1223" s="15" t="s">
        <v>2355</v>
      </c>
      <c r="J1223" s="15" t="s">
        <v>2359</v>
      </c>
      <c r="K1223" s="15" t="s">
        <v>2362</v>
      </c>
    </row>
    <row r="1224" spans="1:11" x14ac:dyDescent="0.3">
      <c r="A1224" s="14" t="s">
        <v>2109</v>
      </c>
      <c r="B1224" s="12">
        <v>1980</v>
      </c>
      <c r="C1224" s="12" t="s">
        <v>2365</v>
      </c>
      <c r="D1224" s="12">
        <v>5</v>
      </c>
      <c r="E1224" s="22">
        <v>29499</v>
      </c>
      <c r="F1224" s="23">
        <f ca="1">DATEDIF(Hospitalization!$E1122,TODAY(),"Y")</f>
        <v>51</v>
      </c>
      <c r="G1224" s="12">
        <v>2</v>
      </c>
      <c r="H1224" s="24">
        <v>9247.94</v>
      </c>
      <c r="I1224" s="12" t="s">
        <v>2355</v>
      </c>
      <c r="J1224" s="12" t="s">
        <v>2359</v>
      </c>
      <c r="K1224" s="12" t="s">
        <v>2375</v>
      </c>
    </row>
    <row r="1225" spans="1:11" x14ac:dyDescent="0.3">
      <c r="A1225" s="11" t="s">
        <v>31</v>
      </c>
      <c r="B1225" s="15">
        <v>1975</v>
      </c>
      <c r="C1225" s="15" t="s">
        <v>2363</v>
      </c>
      <c r="D1225" s="15">
        <v>6</v>
      </c>
      <c r="E1225" s="25">
        <v>27734</v>
      </c>
      <c r="F1225" s="26">
        <f ca="1">DATEDIF(Hospitalization!$E1121,TODAY(),"Y")</f>
        <v>53</v>
      </c>
      <c r="G1225" s="15">
        <v>2</v>
      </c>
      <c r="H1225" s="27">
        <v>9225.26</v>
      </c>
      <c r="I1225" s="15" t="s">
        <v>2356</v>
      </c>
      <c r="J1225" s="15" t="s">
        <v>2356</v>
      </c>
      <c r="K1225" s="15" t="s">
        <v>2367</v>
      </c>
    </row>
    <row r="1226" spans="1:11" x14ac:dyDescent="0.3">
      <c r="A1226" s="14" t="s">
        <v>220</v>
      </c>
      <c r="B1226" s="12">
        <v>1981</v>
      </c>
      <c r="C1226" s="12" t="s">
        <v>2363</v>
      </c>
      <c r="D1226" s="12">
        <v>5</v>
      </c>
      <c r="E1226" s="22">
        <v>29925</v>
      </c>
      <c r="F1226" s="23">
        <f ca="1">DATEDIF(Hospitalization!$E1120,TODAY(),"Y")</f>
        <v>29</v>
      </c>
      <c r="G1226" s="12">
        <v>5</v>
      </c>
      <c r="H1226" s="24">
        <v>9222.4</v>
      </c>
      <c r="I1226" s="12" t="s">
        <v>2355</v>
      </c>
      <c r="J1226" s="12" t="s">
        <v>2356</v>
      </c>
      <c r="K1226" s="12" t="s">
        <v>2368</v>
      </c>
    </row>
    <row r="1227" spans="1:11" x14ac:dyDescent="0.3">
      <c r="A1227" s="11" t="s">
        <v>2110</v>
      </c>
      <c r="B1227" s="15">
        <v>1986</v>
      </c>
      <c r="C1227" s="15" t="s">
        <v>2363</v>
      </c>
      <c r="D1227" s="15">
        <v>25</v>
      </c>
      <c r="E1227" s="25">
        <v>31771</v>
      </c>
      <c r="F1227" s="26">
        <f ca="1">DATEDIF(Hospitalization!$E1119,TODAY(),"Y")</f>
        <v>51</v>
      </c>
      <c r="G1227" s="15">
        <v>3</v>
      </c>
      <c r="H1227" s="27">
        <v>9210.06</v>
      </c>
      <c r="I1227" s="15" t="s">
        <v>2355</v>
      </c>
      <c r="J1227" s="15" t="s">
        <v>2356</v>
      </c>
      <c r="K1227" s="15" t="s">
        <v>2375</v>
      </c>
    </row>
    <row r="1228" spans="1:11" x14ac:dyDescent="0.3">
      <c r="A1228" s="14" t="s">
        <v>2111</v>
      </c>
      <c r="B1228" s="12">
        <v>1976</v>
      </c>
      <c r="C1228" s="12" t="s">
        <v>2361</v>
      </c>
      <c r="D1228" s="12">
        <v>10</v>
      </c>
      <c r="E1228" s="22">
        <v>28013</v>
      </c>
      <c r="F1228" s="23">
        <f ca="1">DATEDIF(Hospitalization!$E1118,TODAY(),"Y")</f>
        <v>45</v>
      </c>
      <c r="G1228" s="12">
        <v>2</v>
      </c>
      <c r="H1228" s="24">
        <v>9193.84</v>
      </c>
      <c r="I1228" s="12" t="s">
        <v>2355</v>
      </c>
      <c r="J1228" s="12" t="s">
        <v>2359</v>
      </c>
      <c r="K1228" s="12" t="s">
        <v>2362</v>
      </c>
    </row>
    <row r="1229" spans="1:11" x14ac:dyDescent="0.3">
      <c r="A1229" s="11" t="s">
        <v>2112</v>
      </c>
      <c r="B1229" s="15">
        <v>1973</v>
      </c>
      <c r="C1229" s="15" t="s">
        <v>2363</v>
      </c>
      <c r="D1229" s="15">
        <v>25</v>
      </c>
      <c r="E1229" s="25">
        <v>27023</v>
      </c>
      <c r="F1229" s="26">
        <f ca="1">DATEDIF(Hospitalization!$E1117,TODAY(),"Y")</f>
        <v>53</v>
      </c>
      <c r="G1229" s="15">
        <v>1</v>
      </c>
      <c r="H1229" s="27">
        <v>9182.17</v>
      </c>
      <c r="I1229" s="15" t="s">
        <v>2355</v>
      </c>
      <c r="J1229" s="15" t="s">
        <v>2356</v>
      </c>
      <c r="K1229" s="15" t="s">
        <v>2366</v>
      </c>
    </row>
    <row r="1230" spans="1:11" x14ac:dyDescent="0.3">
      <c r="A1230" s="14" t="s">
        <v>2113</v>
      </c>
      <c r="B1230" s="12">
        <v>1971</v>
      </c>
      <c r="C1230" s="12" t="s">
        <v>2363</v>
      </c>
      <c r="D1230" s="12">
        <v>29</v>
      </c>
      <c r="E1230" s="22">
        <v>26296</v>
      </c>
      <c r="F1230" s="23">
        <f ca="1">DATEDIF(Hospitalization!$E1116,TODAY(),"Y")</f>
        <v>54</v>
      </c>
      <c r="G1230" s="12">
        <v>0</v>
      </c>
      <c r="H1230" s="24">
        <v>9174.14</v>
      </c>
      <c r="I1230" s="12" t="s">
        <v>2356</v>
      </c>
      <c r="J1230" s="12" t="s">
        <v>2359</v>
      </c>
      <c r="K1230" s="12" t="s">
        <v>2362</v>
      </c>
    </row>
    <row r="1231" spans="1:11" x14ac:dyDescent="0.3">
      <c r="A1231" s="11" t="s">
        <v>2114</v>
      </c>
      <c r="B1231" s="15">
        <v>1970</v>
      </c>
      <c r="C1231" s="15" t="s">
        <v>2365</v>
      </c>
      <c r="D1231" s="15">
        <v>24</v>
      </c>
      <c r="E1231" s="25">
        <v>25865</v>
      </c>
      <c r="F1231" s="26">
        <f ca="1">DATEDIF(Hospitalization!$E1115,TODAY(),"Y")</f>
        <v>40</v>
      </c>
      <c r="G1231" s="15">
        <v>0</v>
      </c>
      <c r="H1231" s="27">
        <v>9171.75</v>
      </c>
      <c r="I1231" s="15" t="s">
        <v>2355</v>
      </c>
      <c r="J1231" s="15" t="s">
        <v>2355</v>
      </c>
      <c r="K1231" s="15" t="s">
        <v>2362</v>
      </c>
    </row>
    <row r="1232" spans="1:11" x14ac:dyDescent="0.3">
      <c r="A1232" s="14" t="s">
        <v>2115</v>
      </c>
      <c r="B1232" s="12">
        <v>1990</v>
      </c>
      <c r="C1232" s="12" t="s">
        <v>2364</v>
      </c>
      <c r="D1232" s="12">
        <v>23</v>
      </c>
      <c r="E1232" s="22">
        <v>33108</v>
      </c>
      <c r="F1232" s="23">
        <f ca="1">DATEDIF(Hospitalization!$E1114,TODAY(),"Y")</f>
        <v>55</v>
      </c>
      <c r="G1232" s="12">
        <v>3</v>
      </c>
      <c r="H1232" s="24">
        <v>9159.51</v>
      </c>
      <c r="I1232" s="12" t="s">
        <v>2355</v>
      </c>
      <c r="J1232" s="12" t="s">
        <v>2355</v>
      </c>
      <c r="K1232" s="12" t="s">
        <v>2375</v>
      </c>
    </row>
    <row r="1233" spans="1:11" x14ac:dyDescent="0.3">
      <c r="A1233" s="11" t="s">
        <v>2116</v>
      </c>
      <c r="B1233" s="15">
        <v>1982</v>
      </c>
      <c r="C1233" s="15" t="s">
        <v>2363</v>
      </c>
      <c r="D1233" s="15">
        <v>8</v>
      </c>
      <c r="E1233" s="25">
        <v>30293</v>
      </c>
      <c r="F1233" s="26">
        <f ca="1">DATEDIF(Hospitalization!$E1113,TODAY(),"Y")</f>
        <v>59</v>
      </c>
      <c r="G1233" s="15">
        <v>3</v>
      </c>
      <c r="H1233" s="27">
        <v>9147.5</v>
      </c>
      <c r="I1233" s="15" t="s">
        <v>2355</v>
      </c>
      <c r="J1233" s="15" t="s">
        <v>2359</v>
      </c>
      <c r="K1233" s="15" t="s">
        <v>2362</v>
      </c>
    </row>
    <row r="1234" spans="1:11" x14ac:dyDescent="0.3">
      <c r="A1234" s="14" t="s">
        <v>2117</v>
      </c>
      <c r="B1234" s="12">
        <v>1970</v>
      </c>
      <c r="C1234" s="12" t="s">
        <v>2365</v>
      </c>
      <c r="D1234" s="12">
        <v>18</v>
      </c>
      <c r="E1234" s="22">
        <v>25859</v>
      </c>
      <c r="F1234" s="23">
        <f ca="1">DATEDIF(Hospitalization!$E1112,TODAY(),"Y")</f>
        <v>59</v>
      </c>
      <c r="G1234" s="12">
        <v>0</v>
      </c>
      <c r="H1234" s="24">
        <v>9144.57</v>
      </c>
      <c r="I1234" s="12" t="s">
        <v>2356</v>
      </c>
      <c r="J1234" s="12" t="s">
        <v>2355</v>
      </c>
      <c r="K1234" s="12" t="s">
        <v>2366</v>
      </c>
    </row>
    <row r="1235" spans="1:11" x14ac:dyDescent="0.3">
      <c r="A1235" s="11" t="s">
        <v>2118</v>
      </c>
      <c r="B1235" s="15">
        <v>1970</v>
      </c>
      <c r="C1235" s="15" t="s">
        <v>2364</v>
      </c>
      <c r="D1235" s="15">
        <v>12</v>
      </c>
      <c r="E1235" s="25">
        <v>25792</v>
      </c>
      <c r="F1235" s="26">
        <f ca="1">DATEDIF(Hospitalization!$E1111,TODAY(),"Y")</f>
        <v>58</v>
      </c>
      <c r="G1235" s="15">
        <v>0</v>
      </c>
      <c r="H1235" s="27">
        <v>9140.9500000000007</v>
      </c>
      <c r="I1235" s="15" t="s">
        <v>2356</v>
      </c>
      <c r="J1235" s="15" t="s">
        <v>2356</v>
      </c>
      <c r="K1235" s="15" t="s">
        <v>2357</v>
      </c>
    </row>
    <row r="1236" spans="1:11" x14ac:dyDescent="0.3">
      <c r="A1236" s="14" t="s">
        <v>2119</v>
      </c>
      <c r="B1236" s="12">
        <v>1977</v>
      </c>
      <c r="C1236" s="12" t="s">
        <v>2363</v>
      </c>
      <c r="D1236" s="12">
        <v>2</v>
      </c>
      <c r="E1236" s="22">
        <v>28461</v>
      </c>
      <c r="F1236" s="23">
        <f ca="1">DATEDIF(Hospitalization!$E1110,TODAY(),"Y")</f>
        <v>51</v>
      </c>
      <c r="G1236" s="12">
        <v>3</v>
      </c>
      <c r="H1236" s="24">
        <v>9101.7999999999993</v>
      </c>
      <c r="I1236" s="12" t="s">
        <v>2355</v>
      </c>
      <c r="J1236" s="12" t="s">
        <v>2359</v>
      </c>
      <c r="K1236" s="12" t="s">
        <v>2366</v>
      </c>
    </row>
    <row r="1237" spans="1:11" x14ac:dyDescent="0.3">
      <c r="A1237" s="11" t="s">
        <v>221</v>
      </c>
      <c r="B1237" s="15">
        <v>1965</v>
      </c>
      <c r="C1237" s="15" t="s">
        <v>2358</v>
      </c>
      <c r="D1237" s="15">
        <v>9</v>
      </c>
      <c r="E1237" s="25">
        <v>24055</v>
      </c>
      <c r="F1237" s="26">
        <f ca="1">DATEDIF(Hospitalization!$E1109,TODAY(),"Y")</f>
        <v>53</v>
      </c>
      <c r="G1237" s="15">
        <v>0</v>
      </c>
      <c r="H1237" s="27">
        <v>9095.94</v>
      </c>
      <c r="I1237" s="15" t="s">
        <v>2356</v>
      </c>
      <c r="J1237" s="15" t="s">
        <v>2359</v>
      </c>
      <c r="K1237" s="15" t="s">
        <v>2366</v>
      </c>
    </row>
    <row r="1238" spans="1:11" x14ac:dyDescent="0.3">
      <c r="A1238" s="11" t="s">
        <v>2120</v>
      </c>
      <c r="B1238" s="12">
        <v>1977</v>
      </c>
      <c r="C1238" s="12" t="s">
        <v>2358</v>
      </c>
      <c r="D1238" s="12">
        <v>4</v>
      </c>
      <c r="E1238" s="22">
        <v>28433</v>
      </c>
      <c r="F1238" s="23">
        <f ca="1">DATEDIF(Hospitalization!$E1108,TODAY(),"Y")</f>
        <v>52</v>
      </c>
      <c r="G1238" s="12">
        <v>2</v>
      </c>
      <c r="H1238" s="24">
        <v>9095.07</v>
      </c>
      <c r="I1238" s="12" t="s">
        <v>2355</v>
      </c>
      <c r="J1238" s="12" t="s">
        <v>2355</v>
      </c>
      <c r="K1238" s="12" t="s">
        <v>2372</v>
      </c>
    </row>
    <row r="1239" spans="1:11" x14ac:dyDescent="0.3">
      <c r="A1239" s="14" t="s">
        <v>2121</v>
      </c>
      <c r="B1239" s="15">
        <v>1972</v>
      </c>
      <c r="C1239" s="15" t="s">
        <v>2363</v>
      </c>
      <c r="D1239" s="15">
        <v>2</v>
      </c>
      <c r="E1239" s="25">
        <v>26635</v>
      </c>
      <c r="F1239" s="26">
        <f ca="1">DATEDIF(Hospitalization!$E1107,TODAY(),"Y")</f>
        <v>56</v>
      </c>
      <c r="G1239" s="15">
        <v>1</v>
      </c>
      <c r="H1239" s="27">
        <v>9058.73</v>
      </c>
      <c r="I1239" s="15" t="s">
        <v>2356</v>
      </c>
      <c r="J1239" s="15" t="s">
        <v>2355</v>
      </c>
      <c r="K1239" s="15" t="s">
        <v>2357</v>
      </c>
    </row>
    <row r="1240" spans="1:11" x14ac:dyDescent="0.3">
      <c r="A1240" s="11" t="s">
        <v>2122</v>
      </c>
      <c r="B1240" s="12">
        <v>1972</v>
      </c>
      <c r="C1240" s="12" t="s">
        <v>2363</v>
      </c>
      <c r="D1240" s="12">
        <v>7</v>
      </c>
      <c r="E1240" s="22">
        <v>26640</v>
      </c>
      <c r="F1240" s="23">
        <f ca="1">DATEDIF(Hospitalization!$E1106,TODAY(),"Y")</f>
        <v>38</v>
      </c>
      <c r="G1240" s="12">
        <v>1</v>
      </c>
      <c r="H1240" s="24">
        <v>9048.0300000000007</v>
      </c>
      <c r="I1240" s="12" t="s">
        <v>2355</v>
      </c>
      <c r="J1240" s="12" t="s">
        <v>2355</v>
      </c>
      <c r="K1240" s="12" t="s">
        <v>2357</v>
      </c>
    </row>
    <row r="1241" spans="1:11" x14ac:dyDescent="0.3">
      <c r="A1241" s="14" t="s">
        <v>2123</v>
      </c>
      <c r="B1241" s="15">
        <v>1993</v>
      </c>
      <c r="C1241" s="15" t="s">
        <v>2363</v>
      </c>
      <c r="D1241" s="15">
        <v>1</v>
      </c>
      <c r="E1241" s="25">
        <v>34304</v>
      </c>
      <c r="F1241" s="26">
        <f ca="1">DATEDIF(Hospitalization!$E1105,TODAY(),"Y")</f>
        <v>63</v>
      </c>
      <c r="G1241" s="15">
        <v>0</v>
      </c>
      <c r="H1241" s="27">
        <v>9010.2000000000007</v>
      </c>
      <c r="I1241" s="15" t="s">
        <v>2355</v>
      </c>
      <c r="J1241" s="15" t="s">
        <v>2356</v>
      </c>
      <c r="K1241" s="15" t="s">
        <v>2378</v>
      </c>
    </row>
    <row r="1242" spans="1:11" x14ac:dyDescent="0.3">
      <c r="A1242" s="11" t="s">
        <v>2124</v>
      </c>
      <c r="B1242" s="12">
        <v>1979</v>
      </c>
      <c r="C1242" s="12" t="s">
        <v>2363</v>
      </c>
      <c r="D1242" s="12">
        <v>16</v>
      </c>
      <c r="E1242" s="22">
        <v>29205</v>
      </c>
      <c r="F1242" s="23">
        <f ca="1">DATEDIF(Hospitalization!$E1104,TODAY(),"Y")</f>
        <v>64</v>
      </c>
      <c r="G1242" s="12">
        <v>2</v>
      </c>
      <c r="H1242" s="24">
        <v>8998.43</v>
      </c>
      <c r="I1242" s="12" t="s">
        <v>2355</v>
      </c>
      <c r="J1242" s="12" t="s">
        <v>2359</v>
      </c>
      <c r="K1242" s="12" t="s">
        <v>2371</v>
      </c>
    </row>
    <row r="1243" spans="1:11" x14ac:dyDescent="0.3">
      <c r="A1243" s="14" t="s">
        <v>2125</v>
      </c>
      <c r="B1243" s="15">
        <v>1973</v>
      </c>
      <c r="C1243" s="15" t="s">
        <v>2365</v>
      </c>
      <c r="D1243" s="15">
        <v>11</v>
      </c>
      <c r="E1243" s="25">
        <v>26948</v>
      </c>
      <c r="F1243" s="26">
        <f ca="1">DATEDIF(Hospitalization!$E1103,TODAY(),"Y")</f>
        <v>34</v>
      </c>
      <c r="G1243" s="15">
        <v>0</v>
      </c>
      <c r="H1243" s="27">
        <v>8988.16</v>
      </c>
      <c r="I1243" s="15" t="s">
        <v>2355</v>
      </c>
      <c r="J1243" s="15" t="s">
        <v>2359</v>
      </c>
      <c r="K1243" s="15" t="s">
        <v>2362</v>
      </c>
    </row>
    <row r="1244" spans="1:11" x14ac:dyDescent="0.3">
      <c r="A1244" s="11" t="s">
        <v>2126</v>
      </c>
      <c r="B1244" s="12">
        <v>1974</v>
      </c>
      <c r="C1244" s="12" t="s">
        <v>2354</v>
      </c>
      <c r="D1244" s="12">
        <v>21</v>
      </c>
      <c r="E1244" s="22">
        <v>27231</v>
      </c>
      <c r="F1244" s="23">
        <f ca="1">DATEDIF(Hospitalization!$E1102,TODAY(),"Y")</f>
        <v>35</v>
      </c>
      <c r="G1244" s="12">
        <v>2</v>
      </c>
      <c r="H1244" s="24">
        <v>8978.19</v>
      </c>
      <c r="I1244" s="12" t="s">
        <v>2355</v>
      </c>
      <c r="J1244" s="12" t="s">
        <v>2355</v>
      </c>
      <c r="K1244" s="12" t="s">
        <v>2357</v>
      </c>
    </row>
    <row r="1245" spans="1:11" x14ac:dyDescent="0.3">
      <c r="A1245" s="14" t="s">
        <v>2127</v>
      </c>
      <c r="B1245" s="15">
        <v>1974</v>
      </c>
      <c r="C1245" s="15" t="s">
        <v>2361</v>
      </c>
      <c r="D1245" s="15">
        <v>8</v>
      </c>
      <c r="E1245" s="25">
        <v>27280</v>
      </c>
      <c r="F1245" s="26">
        <f ca="1">DATEDIF(Hospitalization!$E1101,TODAY(),"Y")</f>
        <v>55</v>
      </c>
      <c r="G1245" s="15">
        <v>2</v>
      </c>
      <c r="H1245" s="27">
        <v>8968.33</v>
      </c>
      <c r="I1245" s="15" t="s">
        <v>2356</v>
      </c>
      <c r="J1245" s="15" t="s">
        <v>2355</v>
      </c>
      <c r="K1245" s="15" t="s">
        <v>2366</v>
      </c>
    </row>
    <row r="1246" spans="1:11" x14ac:dyDescent="0.3">
      <c r="A1246" s="11" t="s">
        <v>2128</v>
      </c>
      <c r="B1246" s="12">
        <v>1983</v>
      </c>
      <c r="C1246" s="12" t="s">
        <v>2354</v>
      </c>
      <c r="D1246" s="12">
        <v>15</v>
      </c>
      <c r="E1246" s="22">
        <v>30512</v>
      </c>
      <c r="F1246" s="23">
        <f ca="1">DATEDIF(Hospitalization!$E1100,TODAY(),"Y")</f>
        <v>44</v>
      </c>
      <c r="G1246" s="12">
        <v>5</v>
      </c>
      <c r="H1246" s="24">
        <v>8965.7999999999993</v>
      </c>
      <c r="I1246" s="12" t="s">
        <v>2355</v>
      </c>
      <c r="J1246" s="12" t="s">
        <v>2356</v>
      </c>
      <c r="K1246" s="12" t="s">
        <v>2362</v>
      </c>
    </row>
    <row r="1247" spans="1:11" x14ac:dyDescent="0.3">
      <c r="A1247" s="14" t="s">
        <v>2129</v>
      </c>
      <c r="B1247" s="15">
        <v>1974</v>
      </c>
      <c r="C1247" s="15" t="s">
        <v>2364</v>
      </c>
      <c r="D1247" s="15">
        <v>17</v>
      </c>
      <c r="E1247" s="25">
        <v>27258</v>
      </c>
      <c r="F1247" s="26">
        <f ca="1">DATEDIF(Hospitalization!$E1099,TODAY(),"Y")</f>
        <v>58</v>
      </c>
      <c r="G1247" s="15">
        <v>1</v>
      </c>
      <c r="H1247" s="27">
        <v>8964.06</v>
      </c>
      <c r="I1247" s="15" t="s">
        <v>2356</v>
      </c>
      <c r="J1247" s="15" t="s">
        <v>2355</v>
      </c>
      <c r="K1247" s="15" t="s">
        <v>2369</v>
      </c>
    </row>
    <row r="1248" spans="1:11" x14ac:dyDescent="0.3">
      <c r="A1248" s="11" t="s">
        <v>222</v>
      </c>
      <c r="B1248" s="12">
        <v>1992</v>
      </c>
      <c r="C1248" s="12" t="s">
        <v>2361</v>
      </c>
      <c r="D1248" s="12">
        <v>27</v>
      </c>
      <c r="E1248" s="22">
        <v>33874</v>
      </c>
      <c r="F1248" s="23">
        <f ca="1">DATEDIF(Hospitalization!$E1098,TODAY(),"Y")</f>
        <v>53</v>
      </c>
      <c r="G1248" s="12">
        <v>0</v>
      </c>
      <c r="H1248" s="24">
        <v>8954.99</v>
      </c>
      <c r="I1248" s="12" t="s">
        <v>2355</v>
      </c>
      <c r="J1248" s="12" t="s">
        <v>2356</v>
      </c>
      <c r="K1248" s="12" t="s">
        <v>2378</v>
      </c>
    </row>
    <row r="1249" spans="1:11" x14ac:dyDescent="0.3">
      <c r="A1249" s="11" t="s">
        <v>2130</v>
      </c>
      <c r="B1249" s="15">
        <v>1976</v>
      </c>
      <c r="C1249" s="15" t="s">
        <v>2363</v>
      </c>
      <c r="D1249" s="15">
        <v>25</v>
      </c>
      <c r="E1249" s="25">
        <v>28119</v>
      </c>
      <c r="F1249" s="26">
        <f ca="1">DATEDIF(Hospitalization!$E1097,TODAY(),"Y")</f>
        <v>52</v>
      </c>
      <c r="G1249" s="15">
        <v>3</v>
      </c>
      <c r="H1249" s="27">
        <v>8944.1200000000008</v>
      </c>
      <c r="I1249" s="15" t="s">
        <v>2356</v>
      </c>
      <c r="J1249" s="15" t="s">
        <v>2355</v>
      </c>
      <c r="K1249" s="15" t="s">
        <v>2357</v>
      </c>
    </row>
    <row r="1250" spans="1:11" x14ac:dyDescent="0.3">
      <c r="A1250" s="14" t="s">
        <v>2131</v>
      </c>
      <c r="B1250" s="12">
        <v>1972</v>
      </c>
      <c r="C1250" s="12" t="s">
        <v>2360</v>
      </c>
      <c r="D1250" s="12">
        <v>6</v>
      </c>
      <c r="E1250" s="22">
        <v>26456</v>
      </c>
      <c r="F1250" s="23">
        <f ca="1">DATEDIF(Hospitalization!$E1096,TODAY(),"Y")</f>
        <v>57</v>
      </c>
      <c r="G1250" s="12">
        <v>0</v>
      </c>
      <c r="H1250" s="24">
        <v>8932.08</v>
      </c>
      <c r="I1250" s="12" t="s">
        <v>2355</v>
      </c>
      <c r="J1250" s="12" t="s">
        <v>2359</v>
      </c>
      <c r="K1250" s="12" t="s">
        <v>2366</v>
      </c>
    </row>
    <row r="1251" spans="1:11" x14ac:dyDescent="0.3">
      <c r="A1251" s="11" t="s">
        <v>2132</v>
      </c>
      <c r="B1251" s="15">
        <v>1975</v>
      </c>
      <c r="C1251" s="15" t="s">
        <v>2354</v>
      </c>
      <c r="D1251" s="15">
        <v>7</v>
      </c>
      <c r="E1251" s="25">
        <v>27582</v>
      </c>
      <c r="F1251" s="26">
        <f ca="1">DATEDIF(Hospitalization!$E1095,TODAY(),"Y")</f>
        <v>55</v>
      </c>
      <c r="G1251" s="15">
        <v>1</v>
      </c>
      <c r="H1251" s="27">
        <v>8930.93</v>
      </c>
      <c r="I1251" s="15" t="s">
        <v>2355</v>
      </c>
      <c r="J1251" s="15" t="s">
        <v>2355</v>
      </c>
      <c r="K1251" s="15" t="s">
        <v>2362</v>
      </c>
    </row>
    <row r="1252" spans="1:11" x14ac:dyDescent="0.3">
      <c r="A1252" s="14" t="s">
        <v>2133</v>
      </c>
      <c r="B1252" s="12">
        <v>1967</v>
      </c>
      <c r="C1252" s="12" t="s">
        <v>2361</v>
      </c>
      <c r="D1252" s="12">
        <v>6</v>
      </c>
      <c r="E1252" s="22">
        <v>24721</v>
      </c>
      <c r="F1252" s="23">
        <f ca="1">DATEDIF(Hospitalization!$E1094,TODAY(),"Y")</f>
        <v>53</v>
      </c>
      <c r="G1252" s="12">
        <v>0</v>
      </c>
      <c r="H1252" s="24">
        <v>8908.4699999999993</v>
      </c>
      <c r="I1252" s="12" t="s">
        <v>2356</v>
      </c>
      <c r="J1252" s="12" t="s">
        <v>2355</v>
      </c>
      <c r="K1252" s="12" t="s">
        <v>2357</v>
      </c>
    </row>
    <row r="1253" spans="1:11" x14ac:dyDescent="0.3">
      <c r="A1253" s="11" t="s">
        <v>2134</v>
      </c>
      <c r="B1253" s="15">
        <v>1997</v>
      </c>
      <c r="C1253" s="15" t="s">
        <v>2358</v>
      </c>
      <c r="D1253" s="15">
        <v>28</v>
      </c>
      <c r="E1253" s="25">
        <v>35762</v>
      </c>
      <c r="F1253" s="26">
        <f ca="1">DATEDIF(Hospitalization!$E1093,TODAY(),"Y")</f>
        <v>53</v>
      </c>
      <c r="G1253" s="15">
        <v>0</v>
      </c>
      <c r="H1253" s="27">
        <v>8906.14</v>
      </c>
      <c r="I1253" s="15" t="s">
        <v>2355</v>
      </c>
      <c r="J1253" s="15" t="s">
        <v>2355</v>
      </c>
      <c r="K1253" s="15" t="s">
        <v>2362</v>
      </c>
    </row>
    <row r="1254" spans="1:11" x14ac:dyDescent="0.3">
      <c r="A1254" s="14" t="s">
        <v>2135</v>
      </c>
      <c r="B1254" s="12">
        <v>1978</v>
      </c>
      <c r="C1254" s="12" t="s">
        <v>2363</v>
      </c>
      <c r="D1254" s="12">
        <v>16</v>
      </c>
      <c r="E1254" s="22">
        <v>28840</v>
      </c>
      <c r="F1254" s="23">
        <f ca="1">DATEDIF(Hospitalization!$E1092,TODAY(),"Y")</f>
        <v>57</v>
      </c>
      <c r="G1254" s="12">
        <v>3</v>
      </c>
      <c r="H1254" s="24">
        <v>8891.14</v>
      </c>
      <c r="I1254" s="12" t="s">
        <v>2355</v>
      </c>
      <c r="J1254" s="12" t="s">
        <v>2356</v>
      </c>
      <c r="K1254" s="12" t="s">
        <v>2376</v>
      </c>
    </row>
    <row r="1255" spans="1:11" x14ac:dyDescent="0.3">
      <c r="A1255" s="11" t="s">
        <v>2136</v>
      </c>
      <c r="B1255" s="15">
        <v>1973</v>
      </c>
      <c r="C1255" s="15" t="s">
        <v>2361</v>
      </c>
      <c r="D1255" s="15">
        <v>9</v>
      </c>
      <c r="E1255" s="25">
        <v>26916</v>
      </c>
      <c r="F1255" s="26">
        <f ca="1">DATEDIF(Hospitalization!$E1091,TODAY(),"Y")</f>
        <v>51</v>
      </c>
      <c r="G1255" s="15">
        <v>0</v>
      </c>
      <c r="H1255" s="27">
        <v>8890.59</v>
      </c>
      <c r="I1255" s="15" t="s">
        <v>2355</v>
      </c>
      <c r="J1255" s="15" t="s">
        <v>2356</v>
      </c>
      <c r="K1255" s="15" t="s">
        <v>2362</v>
      </c>
    </row>
    <row r="1256" spans="1:11" x14ac:dyDescent="0.3">
      <c r="A1256" s="14" t="s">
        <v>2137</v>
      </c>
      <c r="B1256" s="12">
        <v>1974</v>
      </c>
      <c r="C1256" s="12" t="s">
        <v>2360</v>
      </c>
      <c r="D1256" s="12">
        <v>18</v>
      </c>
      <c r="E1256" s="22">
        <v>27198</v>
      </c>
      <c r="F1256" s="23">
        <f ca="1">DATEDIF(Hospitalization!$E1090,TODAY(),"Y")</f>
        <v>45</v>
      </c>
      <c r="G1256" s="12">
        <v>1</v>
      </c>
      <c r="H1256" s="24">
        <v>8871.15</v>
      </c>
      <c r="I1256" s="12" t="s">
        <v>2355</v>
      </c>
      <c r="J1256" s="12" t="s">
        <v>2356</v>
      </c>
      <c r="K1256" s="12" t="s">
        <v>2357</v>
      </c>
    </row>
    <row r="1257" spans="1:11" x14ac:dyDescent="0.3">
      <c r="A1257" s="11" t="s">
        <v>2138</v>
      </c>
      <c r="B1257" s="15">
        <v>1972</v>
      </c>
      <c r="C1257" s="15" t="s">
        <v>2358</v>
      </c>
      <c r="D1257" s="15">
        <v>22</v>
      </c>
      <c r="E1257" s="25">
        <v>26625</v>
      </c>
      <c r="F1257" s="26">
        <f ca="1">DATEDIF(Hospitalization!$E1089,TODAY(),"Y")</f>
        <v>53</v>
      </c>
      <c r="G1257" s="15">
        <v>0</v>
      </c>
      <c r="H1257" s="27">
        <v>8835.26</v>
      </c>
      <c r="I1257" s="15" t="s">
        <v>2356</v>
      </c>
      <c r="J1257" s="15" t="s">
        <v>2355</v>
      </c>
      <c r="K1257" s="15" t="s">
        <v>2362</v>
      </c>
    </row>
    <row r="1258" spans="1:11" x14ac:dyDescent="0.3">
      <c r="A1258" s="14" t="s">
        <v>2139</v>
      </c>
      <c r="B1258" s="12">
        <v>1972</v>
      </c>
      <c r="C1258" s="12" t="s">
        <v>2358</v>
      </c>
      <c r="D1258" s="12">
        <v>14</v>
      </c>
      <c r="E1258" s="22">
        <v>26617</v>
      </c>
      <c r="F1258" s="23">
        <f ca="1">DATEDIF(Hospitalization!$E1088,TODAY(),"Y")</f>
        <v>46</v>
      </c>
      <c r="G1258" s="12">
        <v>0</v>
      </c>
      <c r="H1258" s="24">
        <v>8827.2099999999991</v>
      </c>
      <c r="I1258" s="12" t="s">
        <v>2356</v>
      </c>
      <c r="J1258" s="12" t="s">
        <v>2359</v>
      </c>
      <c r="K1258" s="12" t="s">
        <v>2362</v>
      </c>
    </row>
    <row r="1259" spans="1:11" x14ac:dyDescent="0.3">
      <c r="A1259" s="14" t="s">
        <v>223</v>
      </c>
      <c r="B1259" s="15">
        <v>1976</v>
      </c>
      <c r="C1259" s="15" t="s">
        <v>2354</v>
      </c>
      <c r="D1259" s="15">
        <v>14</v>
      </c>
      <c r="E1259" s="25">
        <v>27955</v>
      </c>
      <c r="F1259" s="26">
        <f ca="1">DATEDIF(Hospitalization!$E1087,TODAY(),"Y")</f>
        <v>57</v>
      </c>
      <c r="G1259" s="15">
        <v>2</v>
      </c>
      <c r="H1259" s="27">
        <v>8825.09</v>
      </c>
      <c r="I1259" s="15" t="s">
        <v>2355</v>
      </c>
      <c r="J1259" s="15" t="s">
        <v>2356</v>
      </c>
      <c r="K1259" s="15" t="s">
        <v>2366</v>
      </c>
    </row>
    <row r="1260" spans="1:11" x14ac:dyDescent="0.3">
      <c r="A1260" s="11" t="s">
        <v>2140</v>
      </c>
      <c r="B1260" s="12">
        <v>1988</v>
      </c>
      <c r="C1260" s="12" t="s">
        <v>2364</v>
      </c>
      <c r="D1260" s="12">
        <v>22</v>
      </c>
      <c r="E1260" s="22">
        <v>32377</v>
      </c>
      <c r="F1260" s="23">
        <f ca="1">DATEDIF(Hospitalization!$E1086,TODAY(),"Y")</f>
        <v>58</v>
      </c>
      <c r="G1260" s="12">
        <v>3</v>
      </c>
      <c r="H1260" s="24">
        <v>8824.27</v>
      </c>
      <c r="I1260" s="12" t="s">
        <v>2355</v>
      </c>
      <c r="J1260" s="12" t="s">
        <v>2359</v>
      </c>
      <c r="K1260" s="12" t="s">
        <v>2371</v>
      </c>
    </row>
    <row r="1261" spans="1:11" x14ac:dyDescent="0.3">
      <c r="A1261" s="14" t="s">
        <v>2141</v>
      </c>
      <c r="B1261" s="15">
        <v>1976</v>
      </c>
      <c r="C1261" s="15" t="s">
        <v>2365</v>
      </c>
      <c r="D1261" s="15">
        <v>19</v>
      </c>
      <c r="E1261" s="25">
        <v>28052</v>
      </c>
      <c r="F1261" s="26">
        <f ca="1">DATEDIF(Hospitalization!$E1085,TODAY(),"Y")</f>
        <v>58</v>
      </c>
      <c r="G1261" s="15">
        <v>1</v>
      </c>
      <c r="H1261" s="27">
        <v>8823.99</v>
      </c>
      <c r="I1261" s="15" t="s">
        <v>2355</v>
      </c>
      <c r="J1261" s="15" t="s">
        <v>2356</v>
      </c>
      <c r="K1261" s="15" t="s">
        <v>2372</v>
      </c>
    </row>
    <row r="1262" spans="1:11" x14ac:dyDescent="0.3">
      <c r="A1262" s="11" t="s">
        <v>2142</v>
      </c>
      <c r="B1262" s="12">
        <v>1976</v>
      </c>
      <c r="C1262" s="12" t="s">
        <v>2360</v>
      </c>
      <c r="D1262" s="12">
        <v>14</v>
      </c>
      <c r="E1262" s="22">
        <v>27925</v>
      </c>
      <c r="F1262" s="23">
        <f ca="1">DATEDIF(Hospitalization!$E1084,TODAY(),"Y")</f>
        <v>57</v>
      </c>
      <c r="G1262" s="12">
        <v>2</v>
      </c>
      <c r="H1262" s="24">
        <v>8823.2800000000007</v>
      </c>
      <c r="I1262" s="12" t="s">
        <v>2355</v>
      </c>
      <c r="J1262" s="12" t="s">
        <v>2359</v>
      </c>
      <c r="K1262" s="12" t="s">
        <v>2366</v>
      </c>
    </row>
    <row r="1263" spans="1:11" x14ac:dyDescent="0.3">
      <c r="A1263" s="14" t="s">
        <v>2143</v>
      </c>
      <c r="B1263" s="15">
        <v>2001</v>
      </c>
      <c r="C1263" s="15" t="s">
        <v>2358</v>
      </c>
      <c r="D1263" s="15">
        <v>7</v>
      </c>
      <c r="E1263" s="25">
        <v>37202</v>
      </c>
      <c r="F1263" s="26">
        <f ca="1">DATEDIF(Hospitalization!$E1083,TODAY(),"Y")</f>
        <v>62</v>
      </c>
      <c r="G1263" s="15">
        <v>0</v>
      </c>
      <c r="H1263" s="27">
        <v>8821.8799999999992</v>
      </c>
      <c r="I1263" s="15" t="s">
        <v>2355</v>
      </c>
      <c r="J1263" s="15" t="s">
        <v>2356</v>
      </c>
      <c r="K1263" s="15" t="s">
        <v>2373</v>
      </c>
    </row>
    <row r="1264" spans="1:11" x14ac:dyDescent="0.3">
      <c r="A1264" s="11" t="s">
        <v>2144</v>
      </c>
      <c r="B1264" s="12">
        <v>1965</v>
      </c>
      <c r="C1264" s="12" t="s">
        <v>2364</v>
      </c>
      <c r="D1264" s="12">
        <v>29</v>
      </c>
      <c r="E1264" s="22">
        <v>23983</v>
      </c>
      <c r="F1264" s="23">
        <f ca="1">DATEDIF(Hospitalization!$E1082,TODAY(),"Y")</f>
        <v>50</v>
      </c>
      <c r="G1264" s="12">
        <v>0</v>
      </c>
      <c r="H1264" s="24">
        <v>8800.49</v>
      </c>
      <c r="I1264" s="12" t="s">
        <v>2356</v>
      </c>
      <c r="J1264" s="12" t="s">
        <v>2355</v>
      </c>
      <c r="K1264" s="12" t="s">
        <v>2357</v>
      </c>
    </row>
    <row r="1265" spans="1:11" x14ac:dyDescent="0.3">
      <c r="A1265" s="14" t="s">
        <v>2145</v>
      </c>
      <c r="B1265" s="15">
        <v>1971</v>
      </c>
      <c r="C1265" s="15" t="s">
        <v>2360</v>
      </c>
      <c r="D1265" s="15">
        <v>18</v>
      </c>
      <c r="E1265" s="25">
        <v>26102</v>
      </c>
      <c r="F1265" s="26">
        <f ca="1">DATEDIF(Hospitalization!$E1081,TODAY(),"Y")</f>
        <v>62</v>
      </c>
      <c r="G1265" s="15">
        <v>0</v>
      </c>
      <c r="H1265" s="27">
        <v>8798.59</v>
      </c>
      <c r="I1265" s="15" t="s">
        <v>2355</v>
      </c>
      <c r="J1265" s="15" t="s">
        <v>2359</v>
      </c>
      <c r="K1265" s="15" t="s">
        <v>2366</v>
      </c>
    </row>
    <row r="1266" spans="1:11" x14ac:dyDescent="0.3">
      <c r="A1266" s="11" t="s">
        <v>2146</v>
      </c>
      <c r="B1266" s="12">
        <v>1971</v>
      </c>
      <c r="C1266" s="12" t="s">
        <v>2364</v>
      </c>
      <c r="D1266" s="12">
        <v>23</v>
      </c>
      <c r="E1266" s="22">
        <v>26168</v>
      </c>
      <c r="F1266" s="23">
        <f ca="1">DATEDIF(Hospitalization!$E1080,TODAY(),"Y")</f>
        <v>57</v>
      </c>
      <c r="G1266" s="12">
        <v>0</v>
      </c>
      <c r="H1266" s="24">
        <v>8782.4699999999993</v>
      </c>
      <c r="I1266" s="12" t="s">
        <v>2355</v>
      </c>
      <c r="J1266" s="12" t="s">
        <v>2356</v>
      </c>
      <c r="K1266" s="12" t="s">
        <v>2366</v>
      </c>
    </row>
    <row r="1267" spans="1:11" x14ac:dyDescent="0.3">
      <c r="A1267" s="14" t="s">
        <v>2147</v>
      </c>
      <c r="B1267" s="15">
        <v>1974</v>
      </c>
      <c r="C1267" s="15" t="s">
        <v>2361</v>
      </c>
      <c r="D1267" s="15">
        <v>6</v>
      </c>
      <c r="E1267" s="25">
        <v>27278</v>
      </c>
      <c r="F1267" s="26">
        <f ca="1">DATEDIF(Hospitalization!$E1079,TODAY(),"Y")</f>
        <v>39</v>
      </c>
      <c r="G1267" s="15">
        <v>1</v>
      </c>
      <c r="H1267" s="27">
        <v>8765.25</v>
      </c>
      <c r="I1267" s="15" t="s">
        <v>2355</v>
      </c>
      <c r="J1267" s="15" t="s">
        <v>2356</v>
      </c>
      <c r="K1267" s="15" t="s">
        <v>2362</v>
      </c>
    </row>
    <row r="1268" spans="1:11" x14ac:dyDescent="0.3">
      <c r="A1268" s="11" t="s">
        <v>2148</v>
      </c>
      <c r="B1268" s="12">
        <v>1969</v>
      </c>
      <c r="C1268" s="12" t="s">
        <v>2361</v>
      </c>
      <c r="D1268" s="12">
        <v>9</v>
      </c>
      <c r="E1268" s="22">
        <v>25455</v>
      </c>
      <c r="F1268" s="23">
        <f ca="1">DATEDIF(Hospitalization!$E1078,TODAY(),"Y")</f>
        <v>48</v>
      </c>
      <c r="G1268" s="12">
        <v>0</v>
      </c>
      <c r="H1268" s="24">
        <v>8760.1200000000008</v>
      </c>
      <c r="I1268" s="12" t="s">
        <v>2355</v>
      </c>
      <c r="J1268" s="12" t="s">
        <v>2359</v>
      </c>
      <c r="K1268" s="12" t="s">
        <v>2357</v>
      </c>
    </row>
    <row r="1269" spans="1:11" x14ac:dyDescent="0.3">
      <c r="A1269" s="14" t="s">
        <v>2149</v>
      </c>
      <c r="B1269" s="15">
        <v>1999</v>
      </c>
      <c r="C1269" s="15" t="s">
        <v>2364</v>
      </c>
      <c r="D1269" s="15">
        <v>23</v>
      </c>
      <c r="E1269" s="25">
        <v>36395</v>
      </c>
      <c r="F1269" s="26">
        <f ca="1">DATEDIF(Hospitalization!$E1077,TODAY(),"Y")</f>
        <v>53</v>
      </c>
      <c r="G1269" s="15">
        <v>0</v>
      </c>
      <c r="H1269" s="27">
        <v>8747.68</v>
      </c>
      <c r="I1269" s="15" t="s">
        <v>2355</v>
      </c>
      <c r="J1269" s="15" t="s">
        <v>2356</v>
      </c>
      <c r="K1269" s="15" t="s">
        <v>2366</v>
      </c>
    </row>
    <row r="1270" spans="1:11" x14ac:dyDescent="0.3">
      <c r="A1270" s="11" t="s">
        <v>224</v>
      </c>
      <c r="B1270" s="12">
        <v>1976</v>
      </c>
      <c r="C1270" s="12" t="s">
        <v>2360</v>
      </c>
      <c r="D1270" s="12">
        <v>17</v>
      </c>
      <c r="E1270" s="22">
        <v>27928</v>
      </c>
      <c r="F1270" s="23">
        <f ca="1">DATEDIF(Hospitalization!$E1076,TODAY(),"Y")</f>
        <v>48</v>
      </c>
      <c r="G1270" s="12">
        <v>2</v>
      </c>
      <c r="H1270" s="24">
        <v>8733.23</v>
      </c>
      <c r="I1270" s="12" t="s">
        <v>2355</v>
      </c>
      <c r="J1270" s="12" t="s">
        <v>2356</v>
      </c>
      <c r="K1270" s="12" t="s">
        <v>2362</v>
      </c>
    </row>
    <row r="1271" spans="1:11" x14ac:dyDescent="0.3">
      <c r="A1271" s="11" t="s">
        <v>2150</v>
      </c>
      <c r="B1271" s="15">
        <v>1973</v>
      </c>
      <c r="C1271" s="15" t="s">
        <v>2360</v>
      </c>
      <c r="D1271" s="15">
        <v>25</v>
      </c>
      <c r="E1271" s="25">
        <v>26840</v>
      </c>
      <c r="F1271" s="26">
        <f ca="1">DATEDIF(Hospitalization!$E1075,TODAY(),"Y")</f>
        <v>55</v>
      </c>
      <c r="G1271" s="15">
        <v>1</v>
      </c>
      <c r="H1271" s="27">
        <v>8703.4599999999991</v>
      </c>
      <c r="I1271" s="15" t="s">
        <v>2356</v>
      </c>
      <c r="J1271" s="15" t="s">
        <v>2356</v>
      </c>
      <c r="K1271" s="15" t="s">
        <v>2366</v>
      </c>
    </row>
    <row r="1272" spans="1:11" x14ac:dyDescent="0.3">
      <c r="A1272" s="14" t="s">
        <v>2151</v>
      </c>
      <c r="B1272" s="12">
        <v>1980</v>
      </c>
      <c r="C1272" s="12" t="s">
        <v>2365</v>
      </c>
      <c r="D1272" s="12">
        <v>28</v>
      </c>
      <c r="E1272" s="22">
        <v>29522</v>
      </c>
      <c r="F1272" s="23">
        <f ca="1">DATEDIF(Hospitalization!$E1074,TODAY(),"Y")</f>
        <v>55</v>
      </c>
      <c r="G1272" s="12">
        <v>2</v>
      </c>
      <c r="H1272" s="24">
        <v>8701.84</v>
      </c>
      <c r="I1272" s="12" t="s">
        <v>2355</v>
      </c>
      <c r="J1272" s="12" t="s">
        <v>2356</v>
      </c>
      <c r="K1272" s="12" t="s">
        <v>2375</v>
      </c>
    </row>
    <row r="1273" spans="1:11" x14ac:dyDescent="0.3">
      <c r="A1273" s="11" t="s">
        <v>2152</v>
      </c>
      <c r="B1273" s="15">
        <v>1973</v>
      </c>
      <c r="C1273" s="15" t="s">
        <v>2365</v>
      </c>
      <c r="D1273" s="15">
        <v>11</v>
      </c>
      <c r="E1273" s="25">
        <v>26948</v>
      </c>
      <c r="F1273" s="26">
        <f ca="1">DATEDIF(Hospitalization!$E1073,TODAY(),"Y")</f>
        <v>57</v>
      </c>
      <c r="G1273" s="15">
        <v>0</v>
      </c>
      <c r="H1273" s="27">
        <v>8688.86</v>
      </c>
      <c r="I1273" s="15" t="s">
        <v>2355</v>
      </c>
      <c r="J1273" s="15" t="s">
        <v>2359</v>
      </c>
      <c r="K1273" s="15" t="s">
        <v>2376</v>
      </c>
    </row>
    <row r="1274" spans="1:11" x14ac:dyDescent="0.3">
      <c r="A1274" s="14" t="s">
        <v>2153</v>
      </c>
      <c r="B1274" s="12">
        <v>1974</v>
      </c>
      <c r="C1274" s="12" t="s">
        <v>2364</v>
      </c>
      <c r="D1274" s="12">
        <v>16</v>
      </c>
      <c r="E1274" s="22">
        <v>27257</v>
      </c>
      <c r="F1274" s="23">
        <f ca="1">DATEDIF(Hospitalization!$E1072,TODAY(),"Y")</f>
        <v>59</v>
      </c>
      <c r="G1274" s="12">
        <v>0</v>
      </c>
      <c r="H1274" s="24">
        <v>8671.19</v>
      </c>
      <c r="I1274" s="12" t="s">
        <v>2355</v>
      </c>
      <c r="J1274" s="12" t="s">
        <v>2359</v>
      </c>
      <c r="K1274" s="12" t="s">
        <v>2362</v>
      </c>
    </row>
    <row r="1275" spans="1:11" x14ac:dyDescent="0.3">
      <c r="A1275" s="11" t="s">
        <v>2154</v>
      </c>
      <c r="B1275" s="15">
        <v>1969</v>
      </c>
      <c r="C1275" s="15" t="s">
        <v>2364</v>
      </c>
      <c r="D1275" s="15">
        <v>10</v>
      </c>
      <c r="E1275" s="25">
        <v>25425</v>
      </c>
      <c r="F1275" s="26">
        <f ca="1">DATEDIF(Hospitalization!$E1071,TODAY(),"Y")</f>
        <v>56</v>
      </c>
      <c r="G1275" s="15">
        <v>0</v>
      </c>
      <c r="H1275" s="27">
        <v>8665.14</v>
      </c>
      <c r="I1275" s="15" t="s">
        <v>2355</v>
      </c>
      <c r="J1275" s="15" t="s">
        <v>2356</v>
      </c>
      <c r="K1275" s="15" t="s">
        <v>2357</v>
      </c>
    </row>
    <row r="1276" spans="1:11" x14ac:dyDescent="0.3">
      <c r="A1276" s="14" t="s">
        <v>2155</v>
      </c>
      <c r="B1276" s="12">
        <v>1965</v>
      </c>
      <c r="C1276" s="12" t="s">
        <v>2365</v>
      </c>
      <c r="D1276" s="12">
        <v>21</v>
      </c>
      <c r="E1276" s="22">
        <v>24036</v>
      </c>
      <c r="F1276" s="23">
        <f ca="1">DATEDIF(Hospitalization!$E1070,TODAY(),"Y")</f>
        <v>59</v>
      </c>
      <c r="G1276" s="12">
        <v>0</v>
      </c>
      <c r="H1276" s="24">
        <v>8665.09</v>
      </c>
      <c r="I1276" s="12" t="s">
        <v>2356</v>
      </c>
      <c r="J1276" s="12" t="s">
        <v>2355</v>
      </c>
      <c r="K1276" s="12" t="s">
        <v>2362</v>
      </c>
    </row>
    <row r="1277" spans="1:11" x14ac:dyDescent="0.3">
      <c r="A1277" s="11" t="s">
        <v>2156</v>
      </c>
      <c r="B1277" s="15">
        <v>1975</v>
      </c>
      <c r="C1277" s="15" t="s">
        <v>2364</v>
      </c>
      <c r="D1277" s="15">
        <v>3</v>
      </c>
      <c r="E1277" s="25">
        <v>27609</v>
      </c>
      <c r="F1277" s="26">
        <f ca="1">DATEDIF(Hospitalization!$E1069,TODAY(),"Y")</f>
        <v>58</v>
      </c>
      <c r="G1277" s="15">
        <v>1</v>
      </c>
      <c r="H1277" s="27">
        <v>8627.5400000000009</v>
      </c>
      <c r="I1277" s="15" t="s">
        <v>2355</v>
      </c>
      <c r="J1277" s="15" t="s">
        <v>2355</v>
      </c>
      <c r="K1277" s="15" t="s">
        <v>2376</v>
      </c>
    </row>
    <row r="1278" spans="1:11" x14ac:dyDescent="0.3">
      <c r="A1278" s="14" t="s">
        <v>2157</v>
      </c>
      <c r="B1278" s="12">
        <v>1977</v>
      </c>
      <c r="C1278" s="12" t="s">
        <v>2361</v>
      </c>
      <c r="D1278" s="12">
        <v>2</v>
      </c>
      <c r="E1278" s="22">
        <v>28370</v>
      </c>
      <c r="F1278" s="23">
        <f ca="1">DATEDIF(Hospitalization!$E1068,TODAY(),"Y")</f>
        <v>53</v>
      </c>
      <c r="G1278" s="12">
        <v>3</v>
      </c>
      <c r="H1278" s="24">
        <v>8615.2999999999993</v>
      </c>
      <c r="I1278" s="12" t="s">
        <v>2355</v>
      </c>
      <c r="J1278" s="12" t="s">
        <v>2356</v>
      </c>
      <c r="K1278" s="12" t="s">
        <v>2366</v>
      </c>
    </row>
    <row r="1279" spans="1:11" x14ac:dyDescent="0.3">
      <c r="A1279" s="11" t="s">
        <v>2158</v>
      </c>
      <c r="B1279" s="15">
        <v>1979</v>
      </c>
      <c r="C1279" s="15" t="s">
        <v>2354</v>
      </c>
      <c r="D1279" s="15">
        <v>17</v>
      </c>
      <c r="E1279" s="25">
        <v>29053</v>
      </c>
      <c r="F1279" s="26">
        <f ca="1">DATEDIF(Hospitalization!$E1067,TODAY(),"Y")</f>
        <v>60</v>
      </c>
      <c r="G1279" s="15">
        <v>3</v>
      </c>
      <c r="H1279" s="27">
        <v>8606.2199999999993</v>
      </c>
      <c r="I1279" s="15" t="s">
        <v>2359</v>
      </c>
      <c r="J1279" s="15" t="s">
        <v>2355</v>
      </c>
      <c r="K1279" s="15" t="s">
        <v>2374</v>
      </c>
    </row>
    <row r="1280" spans="1:11" x14ac:dyDescent="0.3">
      <c r="A1280" s="14" t="s">
        <v>2159</v>
      </c>
      <c r="B1280" s="12">
        <v>1977</v>
      </c>
      <c r="C1280" s="12" t="s">
        <v>2365</v>
      </c>
      <c r="D1280" s="12">
        <v>15</v>
      </c>
      <c r="E1280" s="22">
        <v>28413</v>
      </c>
      <c r="F1280" s="23">
        <f ca="1">DATEDIF(Hospitalization!$E1066,TODAY(),"Y")</f>
        <v>59</v>
      </c>
      <c r="G1280" s="12">
        <v>3</v>
      </c>
      <c r="H1280" s="24">
        <v>8605.36</v>
      </c>
      <c r="I1280" s="12" t="s">
        <v>2355</v>
      </c>
      <c r="J1280" s="12" t="s">
        <v>2355</v>
      </c>
      <c r="K1280" s="12" t="s">
        <v>2357</v>
      </c>
    </row>
    <row r="1281" spans="1:11" x14ac:dyDescent="0.3">
      <c r="A1281" s="14" t="s">
        <v>225</v>
      </c>
      <c r="B1281" s="15">
        <v>1977</v>
      </c>
      <c r="C1281" s="15" t="s">
        <v>2358</v>
      </c>
      <c r="D1281" s="15">
        <v>12</v>
      </c>
      <c r="E1281" s="25">
        <v>28441</v>
      </c>
      <c r="F1281" s="26">
        <f ca="1">DATEDIF(Hospitalization!$E1065,TODAY(),"Y")</f>
        <v>60</v>
      </c>
      <c r="G1281" s="15">
        <v>2</v>
      </c>
      <c r="H1281" s="27">
        <v>8604.48</v>
      </c>
      <c r="I1281" s="15" t="s">
        <v>2356</v>
      </c>
      <c r="J1281" s="15" t="s">
        <v>2355</v>
      </c>
      <c r="K1281" s="15" t="s">
        <v>2369</v>
      </c>
    </row>
    <row r="1282" spans="1:11" x14ac:dyDescent="0.3">
      <c r="A1282" s="11" t="s">
        <v>2160</v>
      </c>
      <c r="B1282" s="12">
        <v>1977</v>
      </c>
      <c r="C1282" s="12" t="s">
        <v>2361</v>
      </c>
      <c r="D1282" s="12">
        <v>24</v>
      </c>
      <c r="E1282" s="22">
        <v>28392</v>
      </c>
      <c r="F1282" s="23">
        <f ca="1">DATEDIF(Hospitalization!$E1064,TODAY(),"Y")</f>
        <v>61</v>
      </c>
      <c r="G1282" s="12">
        <v>2</v>
      </c>
      <c r="H1282" s="24">
        <v>8603.82</v>
      </c>
      <c r="I1282" s="12" t="s">
        <v>2355</v>
      </c>
      <c r="J1282" s="12" t="s">
        <v>2359</v>
      </c>
      <c r="K1282" s="12" t="s">
        <v>2368</v>
      </c>
    </row>
    <row r="1283" spans="1:11" x14ac:dyDescent="0.3">
      <c r="A1283" s="14" t="s">
        <v>2161</v>
      </c>
      <c r="B1283" s="15">
        <v>1973</v>
      </c>
      <c r="C1283" s="15" t="s">
        <v>2354</v>
      </c>
      <c r="D1283" s="15">
        <v>11</v>
      </c>
      <c r="E1283" s="25">
        <v>26856</v>
      </c>
      <c r="F1283" s="26">
        <f ca="1">DATEDIF(Hospitalization!$E1063,TODAY(),"Y")</f>
        <v>34</v>
      </c>
      <c r="G1283" s="15">
        <v>0</v>
      </c>
      <c r="H1283" s="27">
        <v>8601.33</v>
      </c>
      <c r="I1283" s="15" t="s">
        <v>2355</v>
      </c>
      <c r="J1283" s="15" t="s">
        <v>2359</v>
      </c>
      <c r="K1283" s="15" t="s">
        <v>2357</v>
      </c>
    </row>
    <row r="1284" spans="1:11" x14ac:dyDescent="0.3">
      <c r="A1284" s="11" t="s">
        <v>2162</v>
      </c>
      <c r="B1284" s="12">
        <v>1983</v>
      </c>
      <c r="C1284" s="12" t="s">
        <v>2354</v>
      </c>
      <c r="D1284" s="12">
        <v>25</v>
      </c>
      <c r="E1284" s="22">
        <v>30522</v>
      </c>
      <c r="F1284" s="23">
        <f ca="1">DATEDIF(Hospitalization!$E1062,TODAY(),"Y")</f>
        <v>36</v>
      </c>
      <c r="G1284" s="12">
        <v>5</v>
      </c>
      <c r="H1284" s="24">
        <v>8596.83</v>
      </c>
      <c r="I1284" s="12" t="s">
        <v>2355</v>
      </c>
      <c r="J1284" s="12" t="s">
        <v>2356</v>
      </c>
      <c r="K1284" s="12" t="s">
        <v>2357</v>
      </c>
    </row>
    <row r="1285" spans="1:11" x14ac:dyDescent="0.3">
      <c r="A1285" s="14" t="s">
        <v>2163</v>
      </c>
      <c r="B1285" s="15">
        <v>1983</v>
      </c>
      <c r="C1285" s="15" t="s">
        <v>2363</v>
      </c>
      <c r="D1285" s="15">
        <v>30</v>
      </c>
      <c r="E1285" s="25">
        <v>30680</v>
      </c>
      <c r="F1285" s="26">
        <f ca="1">DATEDIF(Hospitalization!$E1061,TODAY(),"Y")</f>
        <v>62</v>
      </c>
      <c r="G1285" s="15">
        <v>5</v>
      </c>
      <c r="H1285" s="27">
        <v>8582.2999999999993</v>
      </c>
      <c r="I1285" s="15" t="s">
        <v>2355</v>
      </c>
      <c r="J1285" s="15" t="s">
        <v>2359</v>
      </c>
      <c r="K1285" s="15" t="s">
        <v>2357</v>
      </c>
    </row>
    <row r="1286" spans="1:11" x14ac:dyDescent="0.3">
      <c r="A1286" s="11" t="s">
        <v>2164</v>
      </c>
      <c r="B1286" s="12">
        <v>1987</v>
      </c>
      <c r="C1286" s="12" t="s">
        <v>2358</v>
      </c>
      <c r="D1286" s="12">
        <v>11</v>
      </c>
      <c r="E1286" s="22">
        <v>32092</v>
      </c>
      <c r="F1286" s="23">
        <f ca="1">DATEDIF(Hospitalization!$E1060,TODAY(),"Y")</f>
        <v>49</v>
      </c>
      <c r="G1286" s="12">
        <v>3</v>
      </c>
      <c r="H1286" s="24">
        <v>8573.2999999999993</v>
      </c>
      <c r="I1286" s="12" t="s">
        <v>2355</v>
      </c>
      <c r="J1286" s="12" t="s">
        <v>2355</v>
      </c>
      <c r="K1286" s="12" t="s">
        <v>2375</v>
      </c>
    </row>
    <row r="1287" spans="1:11" x14ac:dyDescent="0.3">
      <c r="A1287" s="14" t="s">
        <v>2165</v>
      </c>
      <c r="B1287" s="15">
        <v>1982</v>
      </c>
      <c r="C1287" s="15" t="s">
        <v>2363</v>
      </c>
      <c r="D1287" s="15">
        <v>6</v>
      </c>
      <c r="E1287" s="25">
        <v>30291</v>
      </c>
      <c r="F1287" s="26">
        <f ca="1">DATEDIF(Hospitalization!$E1059,TODAY(),"Y")</f>
        <v>64</v>
      </c>
      <c r="G1287" s="15">
        <v>3</v>
      </c>
      <c r="H1287" s="27">
        <v>8572.0400000000009</v>
      </c>
      <c r="I1287" s="15" t="s">
        <v>2355</v>
      </c>
      <c r="J1287" s="15" t="s">
        <v>2355</v>
      </c>
      <c r="K1287" s="15" t="s">
        <v>2375</v>
      </c>
    </row>
    <row r="1288" spans="1:11" x14ac:dyDescent="0.3">
      <c r="A1288" s="11" t="s">
        <v>2166</v>
      </c>
      <c r="B1288" s="12">
        <v>1975</v>
      </c>
      <c r="C1288" s="12" t="s">
        <v>2361</v>
      </c>
      <c r="D1288" s="12">
        <v>26</v>
      </c>
      <c r="E1288" s="22">
        <v>27663</v>
      </c>
      <c r="F1288" s="23">
        <f ca="1">DATEDIF(Hospitalization!$E1058,TODAY(),"Y")</f>
        <v>49</v>
      </c>
      <c r="G1288" s="12">
        <v>1</v>
      </c>
      <c r="H1288" s="24">
        <v>8569.86</v>
      </c>
      <c r="I1288" s="12" t="s">
        <v>2355</v>
      </c>
      <c r="J1288" s="12" t="s">
        <v>2356</v>
      </c>
      <c r="K1288" s="12" t="s">
        <v>2357</v>
      </c>
    </row>
    <row r="1289" spans="1:11" x14ac:dyDescent="0.3">
      <c r="A1289" s="14" t="s">
        <v>2167</v>
      </c>
      <c r="B1289" s="15">
        <v>1988</v>
      </c>
      <c r="C1289" s="15" t="s">
        <v>2361</v>
      </c>
      <c r="D1289" s="15">
        <v>21</v>
      </c>
      <c r="E1289" s="25">
        <v>32407</v>
      </c>
      <c r="F1289" s="26">
        <f ca="1">DATEDIF(Hospitalization!$E1057,TODAY(),"Y")</f>
        <v>50</v>
      </c>
      <c r="G1289" s="15">
        <v>3</v>
      </c>
      <c r="H1289" s="27">
        <v>8567.25</v>
      </c>
      <c r="I1289" s="15" t="s">
        <v>2355</v>
      </c>
      <c r="J1289" s="15" t="s">
        <v>2359</v>
      </c>
      <c r="K1289" s="15" t="s">
        <v>2362</v>
      </c>
    </row>
    <row r="1290" spans="1:11" x14ac:dyDescent="0.3">
      <c r="A1290" s="11" t="s">
        <v>2168</v>
      </c>
      <c r="B1290" s="12">
        <v>1975</v>
      </c>
      <c r="C1290" s="12" t="s">
        <v>2364</v>
      </c>
      <c r="D1290" s="12">
        <v>21</v>
      </c>
      <c r="E1290" s="22">
        <v>27627</v>
      </c>
      <c r="F1290" s="23">
        <f ca="1">DATEDIF(Hospitalization!$E1056,TODAY(),"Y")</f>
        <v>53</v>
      </c>
      <c r="G1290" s="12">
        <v>1</v>
      </c>
      <c r="H1290" s="24">
        <v>8556.91</v>
      </c>
      <c r="I1290" s="12" t="s">
        <v>2355</v>
      </c>
      <c r="J1290" s="12" t="s">
        <v>2359</v>
      </c>
      <c r="K1290" s="12" t="s">
        <v>2366</v>
      </c>
    </row>
    <row r="1291" spans="1:11" x14ac:dyDescent="0.3">
      <c r="A1291" s="14" t="s">
        <v>2169</v>
      </c>
      <c r="B1291" s="15">
        <v>1975</v>
      </c>
      <c r="C1291" s="15" t="s">
        <v>2364</v>
      </c>
      <c r="D1291" s="15">
        <v>6</v>
      </c>
      <c r="E1291" s="25">
        <v>27612</v>
      </c>
      <c r="F1291" s="26">
        <f ca="1">DATEDIF(Hospitalization!$E1055,TODAY(),"Y")</f>
        <v>59</v>
      </c>
      <c r="G1291" s="15">
        <v>1</v>
      </c>
      <c r="H1291" s="27">
        <v>8551.35</v>
      </c>
      <c r="I1291" s="15" t="s">
        <v>2355</v>
      </c>
      <c r="J1291" s="15" t="s">
        <v>2355</v>
      </c>
      <c r="K1291" s="15" t="s">
        <v>2366</v>
      </c>
    </row>
    <row r="1292" spans="1:11" x14ac:dyDescent="0.3">
      <c r="A1292" s="11" t="s">
        <v>226</v>
      </c>
      <c r="B1292" s="12">
        <v>1983</v>
      </c>
      <c r="C1292" s="12" t="s">
        <v>2363</v>
      </c>
      <c r="D1292" s="12">
        <v>12</v>
      </c>
      <c r="E1292" s="22">
        <v>30662</v>
      </c>
      <c r="F1292" s="23">
        <f ca="1">DATEDIF(Hospitalization!$E1054,TODAY(),"Y")</f>
        <v>59</v>
      </c>
      <c r="G1292" s="12">
        <v>1</v>
      </c>
      <c r="H1292" s="24">
        <v>8547.69</v>
      </c>
      <c r="I1292" s="12" t="s">
        <v>2355</v>
      </c>
      <c r="J1292" s="12" t="s">
        <v>2359</v>
      </c>
      <c r="K1292" s="12" t="s">
        <v>2357</v>
      </c>
    </row>
    <row r="1293" spans="1:11" x14ac:dyDescent="0.3">
      <c r="A1293" s="11" t="s">
        <v>2170</v>
      </c>
      <c r="B1293" s="15">
        <v>1975</v>
      </c>
      <c r="C1293" s="15" t="s">
        <v>2358</v>
      </c>
      <c r="D1293" s="15">
        <v>6</v>
      </c>
      <c r="E1293" s="25">
        <v>27704</v>
      </c>
      <c r="F1293" s="26">
        <f ca="1">DATEDIF(Hospitalization!$E1053,TODAY(),"Y")</f>
        <v>34</v>
      </c>
      <c r="G1293" s="15">
        <v>1</v>
      </c>
      <c r="H1293" s="27">
        <v>8539.67</v>
      </c>
      <c r="I1293" s="15" t="s">
        <v>2355</v>
      </c>
      <c r="J1293" s="15" t="s">
        <v>2356</v>
      </c>
      <c r="K1293" s="15" t="s">
        <v>2366</v>
      </c>
    </row>
    <row r="1294" spans="1:11" x14ac:dyDescent="0.3">
      <c r="A1294" s="14" t="s">
        <v>2171</v>
      </c>
      <c r="B1294" s="12">
        <v>1981</v>
      </c>
      <c r="C1294" s="12" t="s">
        <v>2363</v>
      </c>
      <c r="D1294" s="12">
        <v>27</v>
      </c>
      <c r="E1294" s="22">
        <v>29947</v>
      </c>
      <c r="F1294" s="23">
        <f ca="1">DATEDIF(Hospitalization!$E1052,TODAY(),"Y")</f>
        <v>51</v>
      </c>
      <c r="G1294" s="12">
        <v>3</v>
      </c>
      <c r="H1294" s="24">
        <v>8538.2900000000009</v>
      </c>
      <c r="I1294" s="12" t="s">
        <v>2355</v>
      </c>
      <c r="J1294" s="12" t="s">
        <v>2356</v>
      </c>
      <c r="K1294" s="12" t="s">
        <v>2372</v>
      </c>
    </row>
    <row r="1295" spans="1:11" x14ac:dyDescent="0.3">
      <c r="A1295" s="11" t="s">
        <v>2172</v>
      </c>
      <c r="B1295" s="15">
        <v>1983</v>
      </c>
      <c r="C1295" s="15" t="s">
        <v>2354</v>
      </c>
      <c r="D1295" s="15">
        <v>24</v>
      </c>
      <c r="E1295" s="25">
        <v>30521</v>
      </c>
      <c r="F1295" s="26">
        <f ca="1">DATEDIF(Hospitalization!$E1051,TODAY(),"Y")</f>
        <v>40</v>
      </c>
      <c r="G1295" s="15">
        <v>0</v>
      </c>
      <c r="H1295" s="27">
        <v>8534.67</v>
      </c>
      <c r="I1295" s="15" t="s">
        <v>2355</v>
      </c>
      <c r="J1295" s="15" t="s">
        <v>2356</v>
      </c>
      <c r="K1295" s="15" t="s">
        <v>2372</v>
      </c>
    </row>
    <row r="1296" spans="1:11" x14ac:dyDescent="0.3">
      <c r="A1296" s="14" t="s">
        <v>2173</v>
      </c>
      <c r="B1296" s="12">
        <v>1977</v>
      </c>
      <c r="C1296" s="12" t="s">
        <v>2354</v>
      </c>
      <c r="D1296" s="12">
        <v>26</v>
      </c>
      <c r="E1296" s="22">
        <v>28332</v>
      </c>
      <c r="F1296" s="23">
        <f ca="1">DATEDIF(Hospitalization!$E1050,TODAY(),"Y")</f>
        <v>36</v>
      </c>
      <c r="G1296" s="12">
        <v>2</v>
      </c>
      <c r="H1296" s="24">
        <v>8527.5300000000007</v>
      </c>
      <c r="I1296" s="12" t="s">
        <v>2355</v>
      </c>
      <c r="J1296" s="12" t="s">
        <v>2355</v>
      </c>
      <c r="K1296" s="12" t="s">
        <v>2357</v>
      </c>
    </row>
    <row r="1297" spans="1:11" x14ac:dyDescent="0.3">
      <c r="A1297" s="11" t="s">
        <v>2174</v>
      </c>
      <c r="B1297" s="15">
        <v>1979</v>
      </c>
      <c r="C1297" s="15" t="s">
        <v>2364</v>
      </c>
      <c r="D1297" s="15">
        <v>13</v>
      </c>
      <c r="E1297" s="25">
        <v>29080</v>
      </c>
      <c r="F1297" s="26">
        <f ca="1">DATEDIF(Hospitalization!$E1049,TODAY(),"Y")</f>
        <v>58</v>
      </c>
      <c r="G1297" s="15">
        <v>3</v>
      </c>
      <c r="H1297" s="27">
        <v>8522</v>
      </c>
      <c r="I1297" s="15" t="s">
        <v>2355</v>
      </c>
      <c r="J1297" s="15" t="s">
        <v>2355</v>
      </c>
      <c r="K1297" s="15" t="s">
        <v>2366</v>
      </c>
    </row>
    <row r="1298" spans="1:11" x14ac:dyDescent="0.3">
      <c r="A1298" s="14" t="s">
        <v>2175</v>
      </c>
      <c r="B1298" s="12">
        <v>1977</v>
      </c>
      <c r="C1298" s="12" t="s">
        <v>2363</v>
      </c>
      <c r="D1298" s="12">
        <v>29</v>
      </c>
      <c r="E1298" s="22">
        <v>28488</v>
      </c>
      <c r="F1298" s="23">
        <f ca="1">DATEDIF(Hospitalization!$E1048,TODAY(),"Y")</f>
        <v>26</v>
      </c>
      <c r="G1298" s="12">
        <v>2</v>
      </c>
      <c r="H1298" s="24">
        <v>8520.0300000000007</v>
      </c>
      <c r="I1298" s="12" t="s">
        <v>2355</v>
      </c>
      <c r="J1298" s="12" t="s">
        <v>2356</v>
      </c>
      <c r="K1298" s="12" t="s">
        <v>2366</v>
      </c>
    </row>
    <row r="1299" spans="1:11" x14ac:dyDescent="0.3">
      <c r="A1299" s="11" t="s">
        <v>2176</v>
      </c>
      <c r="B1299" s="15">
        <v>1977</v>
      </c>
      <c r="C1299" s="15" t="s">
        <v>2360</v>
      </c>
      <c r="D1299" s="15">
        <v>21</v>
      </c>
      <c r="E1299" s="25">
        <v>28297</v>
      </c>
      <c r="F1299" s="26">
        <f ca="1">DATEDIF(Hospitalization!$E1047,TODAY(),"Y")</f>
        <v>58</v>
      </c>
      <c r="G1299" s="15">
        <v>2</v>
      </c>
      <c r="H1299" s="27">
        <v>8516.83</v>
      </c>
      <c r="I1299" s="15" t="s">
        <v>2355</v>
      </c>
      <c r="J1299" s="15" t="s">
        <v>2359</v>
      </c>
      <c r="K1299" s="15" t="s">
        <v>2357</v>
      </c>
    </row>
    <row r="1300" spans="1:11" x14ac:dyDescent="0.3">
      <c r="A1300" s="14" t="s">
        <v>2177</v>
      </c>
      <c r="B1300" s="12">
        <v>1977</v>
      </c>
      <c r="C1300" s="12" t="s">
        <v>2363</v>
      </c>
      <c r="D1300" s="12">
        <v>26</v>
      </c>
      <c r="E1300" s="22">
        <v>28485</v>
      </c>
      <c r="F1300" s="23">
        <f ca="1">DATEDIF(Hospitalization!$E1046,TODAY(),"Y")</f>
        <v>55</v>
      </c>
      <c r="G1300" s="12">
        <v>2</v>
      </c>
      <c r="H1300" s="24">
        <v>8515.76</v>
      </c>
      <c r="I1300" s="12" t="s">
        <v>2355</v>
      </c>
      <c r="J1300" s="12" t="s">
        <v>2355</v>
      </c>
      <c r="K1300" s="12" t="s">
        <v>2357</v>
      </c>
    </row>
    <row r="1301" spans="1:11" x14ac:dyDescent="0.3">
      <c r="A1301" s="11" t="s">
        <v>2178</v>
      </c>
      <c r="B1301" s="15">
        <v>1993</v>
      </c>
      <c r="C1301" s="15" t="s">
        <v>2358</v>
      </c>
      <c r="D1301" s="15">
        <v>10</v>
      </c>
      <c r="E1301" s="25">
        <v>34283</v>
      </c>
      <c r="F1301" s="26">
        <f ca="1">DATEDIF(Hospitalization!$E1045,TODAY(),"Y")</f>
        <v>55</v>
      </c>
      <c r="G1301" s="15">
        <v>0</v>
      </c>
      <c r="H1301" s="27">
        <v>8471.65</v>
      </c>
      <c r="I1301" s="15" t="s">
        <v>2355</v>
      </c>
      <c r="J1301" s="15" t="s">
        <v>2359</v>
      </c>
      <c r="K1301" s="15" t="s">
        <v>2362</v>
      </c>
    </row>
    <row r="1302" spans="1:11" x14ac:dyDescent="0.3">
      <c r="A1302" s="14" t="s">
        <v>2179</v>
      </c>
      <c r="B1302" s="12">
        <v>1992</v>
      </c>
      <c r="C1302" s="12" t="s">
        <v>2361</v>
      </c>
      <c r="D1302" s="12">
        <v>9</v>
      </c>
      <c r="E1302" s="22">
        <v>33856</v>
      </c>
      <c r="F1302" s="23">
        <f ca="1">DATEDIF(Hospitalization!$E1044,TODAY(),"Y")</f>
        <v>59</v>
      </c>
      <c r="G1302" s="12">
        <v>0</v>
      </c>
      <c r="H1302" s="24">
        <v>8466.35</v>
      </c>
      <c r="I1302" s="12" t="s">
        <v>2355</v>
      </c>
      <c r="J1302" s="12" t="s">
        <v>2355</v>
      </c>
      <c r="K1302" s="12" t="s">
        <v>2362</v>
      </c>
    </row>
    <row r="1303" spans="1:11" x14ac:dyDescent="0.3">
      <c r="A1303" s="14" t="s">
        <v>227</v>
      </c>
      <c r="B1303" s="15">
        <v>1972</v>
      </c>
      <c r="C1303" s="15" t="s">
        <v>2363</v>
      </c>
      <c r="D1303" s="15">
        <v>26</v>
      </c>
      <c r="E1303" s="25">
        <v>26659</v>
      </c>
      <c r="F1303" s="26">
        <f ca="1">DATEDIF(Hospitalization!$E1043,TODAY(),"Y")</f>
        <v>58</v>
      </c>
      <c r="G1303" s="15">
        <v>0</v>
      </c>
      <c r="H1303" s="27">
        <v>8457.82</v>
      </c>
      <c r="I1303" s="15" t="s">
        <v>2355</v>
      </c>
      <c r="J1303" s="15" t="s">
        <v>2356</v>
      </c>
      <c r="K1303" s="15" t="s">
        <v>2366</v>
      </c>
    </row>
    <row r="1304" spans="1:11" x14ac:dyDescent="0.3">
      <c r="A1304" s="11" t="s">
        <v>2180</v>
      </c>
      <c r="B1304" s="12">
        <v>1984</v>
      </c>
      <c r="C1304" s="12" t="s">
        <v>2360</v>
      </c>
      <c r="D1304" s="12">
        <v>19</v>
      </c>
      <c r="E1304" s="22">
        <v>30852</v>
      </c>
      <c r="F1304" s="23">
        <f ca="1">DATEDIF(Hospitalization!$E1042,TODAY(),"Y")</f>
        <v>54</v>
      </c>
      <c r="G1304" s="12">
        <v>3</v>
      </c>
      <c r="H1304" s="24">
        <v>8450.82</v>
      </c>
      <c r="I1304" s="12" t="s">
        <v>2355</v>
      </c>
      <c r="J1304" s="12" t="s">
        <v>2355</v>
      </c>
      <c r="K1304" s="12" t="s">
        <v>2371</v>
      </c>
    </row>
    <row r="1305" spans="1:11" x14ac:dyDescent="0.3">
      <c r="A1305" s="14" t="s">
        <v>2181</v>
      </c>
      <c r="B1305" s="15">
        <v>1966</v>
      </c>
      <c r="C1305" s="15" t="s">
        <v>2360</v>
      </c>
      <c r="D1305" s="15">
        <v>12</v>
      </c>
      <c r="E1305" s="25">
        <v>24270</v>
      </c>
      <c r="F1305" s="26">
        <f ca="1">DATEDIF(Hospitalization!$E1041,TODAY(),"Y")</f>
        <v>32</v>
      </c>
      <c r="G1305" s="15">
        <v>0</v>
      </c>
      <c r="H1305" s="27">
        <v>8448.66</v>
      </c>
      <c r="I1305" s="15" t="s">
        <v>2356</v>
      </c>
      <c r="J1305" s="15" t="s">
        <v>2359</v>
      </c>
      <c r="K1305" s="15" t="s">
        <v>2357</v>
      </c>
    </row>
    <row r="1306" spans="1:11" x14ac:dyDescent="0.3">
      <c r="A1306" s="11" t="s">
        <v>2182</v>
      </c>
      <c r="B1306" s="12">
        <v>1972</v>
      </c>
      <c r="C1306" s="12" t="s">
        <v>2361</v>
      </c>
      <c r="D1306" s="12">
        <v>4</v>
      </c>
      <c r="E1306" s="22">
        <v>26546</v>
      </c>
      <c r="F1306" s="23">
        <f ca="1">DATEDIF(Hospitalization!$E1040,TODAY(),"Y")</f>
        <v>57</v>
      </c>
      <c r="G1306" s="12">
        <v>0</v>
      </c>
      <c r="H1306" s="24">
        <v>8444.4699999999993</v>
      </c>
      <c r="I1306" s="12" t="s">
        <v>2356</v>
      </c>
      <c r="J1306" s="12" t="s">
        <v>2359</v>
      </c>
      <c r="K1306" s="12" t="s">
        <v>2366</v>
      </c>
    </row>
    <row r="1307" spans="1:11" x14ac:dyDescent="0.3">
      <c r="A1307" s="14" t="s">
        <v>2183</v>
      </c>
      <c r="B1307" s="15">
        <v>1972</v>
      </c>
      <c r="C1307" s="15" t="s">
        <v>2361</v>
      </c>
      <c r="D1307" s="15">
        <v>9</v>
      </c>
      <c r="E1307" s="25">
        <v>26551</v>
      </c>
      <c r="F1307" s="26">
        <f ca="1">DATEDIF(Hospitalization!$E1039,TODAY(),"Y")</f>
        <v>57</v>
      </c>
      <c r="G1307" s="15">
        <v>0</v>
      </c>
      <c r="H1307" s="27">
        <v>8442.67</v>
      </c>
      <c r="I1307" s="15" t="s">
        <v>2355</v>
      </c>
      <c r="J1307" s="15" t="s">
        <v>2356</v>
      </c>
      <c r="K1307" s="15" t="s">
        <v>2357</v>
      </c>
    </row>
    <row r="1308" spans="1:11" x14ac:dyDescent="0.3">
      <c r="A1308" s="11" t="s">
        <v>2184</v>
      </c>
      <c r="B1308" s="12">
        <v>1963</v>
      </c>
      <c r="C1308" s="12" t="s">
        <v>2361</v>
      </c>
      <c r="D1308" s="12">
        <v>24</v>
      </c>
      <c r="E1308" s="22">
        <v>23278</v>
      </c>
      <c r="F1308" s="23">
        <f ca="1">DATEDIF(Hospitalization!$E1038,TODAY(),"Y")</f>
        <v>56</v>
      </c>
      <c r="G1308" s="12">
        <v>0</v>
      </c>
      <c r="H1308" s="24">
        <v>8440.0499999999993</v>
      </c>
      <c r="I1308" s="12" t="s">
        <v>2356</v>
      </c>
      <c r="J1308" s="12" t="s">
        <v>2355</v>
      </c>
      <c r="K1308" s="12" t="s">
        <v>2357</v>
      </c>
    </row>
    <row r="1309" spans="1:11" x14ac:dyDescent="0.3">
      <c r="A1309" s="14" t="s">
        <v>2185</v>
      </c>
      <c r="B1309" s="15">
        <v>1975</v>
      </c>
      <c r="C1309" s="15" t="s">
        <v>2361</v>
      </c>
      <c r="D1309" s="15">
        <v>28</v>
      </c>
      <c r="E1309" s="25">
        <v>27665</v>
      </c>
      <c r="F1309" s="26">
        <f ca="1">DATEDIF(Hospitalization!$E1037,TODAY(),"Y")</f>
        <v>60</v>
      </c>
      <c r="G1309" s="15">
        <v>1</v>
      </c>
      <c r="H1309" s="27">
        <v>8428.07</v>
      </c>
      <c r="I1309" s="15" t="s">
        <v>2356</v>
      </c>
      <c r="J1309" s="15" t="s">
        <v>2355</v>
      </c>
      <c r="K1309" s="15" t="s">
        <v>2362</v>
      </c>
    </row>
    <row r="1310" spans="1:11" x14ac:dyDescent="0.3">
      <c r="A1310" s="11" t="s">
        <v>2186</v>
      </c>
      <c r="B1310" s="12">
        <v>1977</v>
      </c>
      <c r="C1310" s="12" t="s">
        <v>2361</v>
      </c>
      <c r="D1310" s="12">
        <v>4</v>
      </c>
      <c r="E1310" s="22">
        <v>28372</v>
      </c>
      <c r="F1310" s="23">
        <f ca="1">DATEDIF(Hospitalization!$E1036,TODAY(),"Y")</f>
        <v>57</v>
      </c>
      <c r="G1310" s="12">
        <v>2</v>
      </c>
      <c r="H1310" s="24">
        <v>8413.4599999999991</v>
      </c>
      <c r="I1310" s="12" t="s">
        <v>2356</v>
      </c>
      <c r="J1310" s="12" t="s">
        <v>2359</v>
      </c>
      <c r="K1310" s="12" t="s">
        <v>2362</v>
      </c>
    </row>
    <row r="1311" spans="1:11" x14ac:dyDescent="0.3">
      <c r="A1311" s="14" t="s">
        <v>2187</v>
      </c>
      <c r="B1311" s="15">
        <v>1979</v>
      </c>
      <c r="C1311" s="15" t="s">
        <v>2360</v>
      </c>
      <c r="D1311" s="15">
        <v>11</v>
      </c>
      <c r="E1311" s="25">
        <v>29017</v>
      </c>
      <c r="F1311" s="26">
        <f ca="1">DATEDIF(Hospitalization!$E1035,TODAY(),"Y")</f>
        <v>61</v>
      </c>
      <c r="G1311" s="15">
        <v>3</v>
      </c>
      <c r="H1311" s="27">
        <v>8410.0499999999993</v>
      </c>
      <c r="I1311" s="15" t="s">
        <v>2355</v>
      </c>
      <c r="J1311" s="15" t="s">
        <v>2355</v>
      </c>
      <c r="K1311" s="15" t="s">
        <v>2362</v>
      </c>
    </row>
    <row r="1312" spans="1:11" x14ac:dyDescent="0.3">
      <c r="A1312" s="11" t="s">
        <v>2188</v>
      </c>
      <c r="B1312" s="12">
        <v>1971</v>
      </c>
      <c r="C1312" s="12" t="s">
        <v>2361</v>
      </c>
      <c r="D1312" s="12">
        <v>18</v>
      </c>
      <c r="E1312" s="22">
        <v>26194</v>
      </c>
      <c r="F1312" s="23">
        <f ca="1">DATEDIF(Hospitalization!$E1034,TODAY(),"Y")</f>
        <v>60</v>
      </c>
      <c r="G1312" s="12">
        <v>0</v>
      </c>
      <c r="H1312" s="24">
        <v>8400.01</v>
      </c>
      <c r="I1312" s="12" t="s">
        <v>2355</v>
      </c>
      <c r="J1312" s="12" t="s">
        <v>2356</v>
      </c>
      <c r="K1312" s="12" t="s">
        <v>2357</v>
      </c>
    </row>
    <row r="1313" spans="1:11" x14ac:dyDescent="0.3">
      <c r="A1313" s="14" t="s">
        <v>2189</v>
      </c>
      <c r="B1313" s="15">
        <v>1971</v>
      </c>
      <c r="C1313" s="15" t="s">
        <v>2361</v>
      </c>
      <c r="D1313" s="15">
        <v>4</v>
      </c>
      <c r="E1313" s="25">
        <v>26180</v>
      </c>
      <c r="F1313" s="26">
        <f ca="1">DATEDIF(Hospitalization!$E1033,TODAY(),"Y")</f>
        <v>52</v>
      </c>
      <c r="G1313" s="15">
        <v>0</v>
      </c>
      <c r="H1313" s="27">
        <v>8396.6200000000008</v>
      </c>
      <c r="I1313" s="15" t="s">
        <v>2355</v>
      </c>
      <c r="J1313" s="15" t="s">
        <v>2356</v>
      </c>
      <c r="K1313" s="15" t="s">
        <v>2357</v>
      </c>
    </row>
    <row r="1314" spans="1:11" x14ac:dyDescent="0.3">
      <c r="A1314" s="11" t="s">
        <v>228</v>
      </c>
      <c r="B1314" s="12">
        <v>1963</v>
      </c>
      <c r="C1314" s="12" t="s">
        <v>2361</v>
      </c>
      <c r="D1314" s="12">
        <v>21</v>
      </c>
      <c r="E1314" s="22">
        <v>23275</v>
      </c>
      <c r="F1314" s="23">
        <f ca="1">DATEDIF(Hospitalization!$E1032,TODAY(),"Y")</f>
        <v>60</v>
      </c>
      <c r="G1314" s="12">
        <v>0</v>
      </c>
      <c r="H1314" s="24">
        <v>8355.5400000000009</v>
      </c>
      <c r="I1314" s="12" t="s">
        <v>2356</v>
      </c>
      <c r="J1314" s="12" t="s">
        <v>2356</v>
      </c>
      <c r="K1314" s="12" t="s">
        <v>2362</v>
      </c>
    </row>
    <row r="1315" spans="1:11" x14ac:dyDescent="0.3">
      <c r="A1315" s="11" t="s">
        <v>2190</v>
      </c>
      <c r="B1315" s="15">
        <v>1976</v>
      </c>
      <c r="C1315" s="15" t="s">
        <v>2360</v>
      </c>
      <c r="D1315" s="15">
        <v>12</v>
      </c>
      <c r="E1315" s="25">
        <v>27923</v>
      </c>
      <c r="F1315" s="26">
        <f ca="1">DATEDIF(Hospitalization!$E1031,TODAY(),"Y")</f>
        <v>26</v>
      </c>
      <c r="G1315" s="15">
        <v>2</v>
      </c>
      <c r="H1315" s="27">
        <v>8347.16</v>
      </c>
      <c r="I1315" s="15" t="s">
        <v>2355</v>
      </c>
      <c r="J1315" s="15" t="s">
        <v>2359</v>
      </c>
      <c r="K1315" s="15" t="s">
        <v>2357</v>
      </c>
    </row>
    <row r="1316" spans="1:11" x14ac:dyDescent="0.3">
      <c r="A1316" s="14" t="s">
        <v>2191</v>
      </c>
      <c r="B1316" s="12">
        <v>1976</v>
      </c>
      <c r="C1316" s="12" t="s">
        <v>2354</v>
      </c>
      <c r="D1316" s="12">
        <v>7</v>
      </c>
      <c r="E1316" s="22">
        <v>27948</v>
      </c>
      <c r="F1316" s="23">
        <f ca="1">DATEDIF(Hospitalization!$E1030,TODAY(),"Y")</f>
        <v>57</v>
      </c>
      <c r="G1316" s="12">
        <v>1</v>
      </c>
      <c r="H1316" s="24">
        <v>8342.91</v>
      </c>
      <c r="I1316" s="12" t="s">
        <v>2356</v>
      </c>
      <c r="J1316" s="12" t="s">
        <v>2359</v>
      </c>
      <c r="K1316" s="12" t="s">
        <v>2369</v>
      </c>
    </row>
    <row r="1317" spans="1:11" x14ac:dyDescent="0.3">
      <c r="A1317" s="11" t="s">
        <v>2192</v>
      </c>
      <c r="B1317" s="15">
        <v>1976</v>
      </c>
      <c r="C1317" s="15" t="s">
        <v>2354</v>
      </c>
      <c r="D1317" s="15">
        <v>20</v>
      </c>
      <c r="E1317" s="25">
        <v>27961</v>
      </c>
      <c r="F1317" s="26">
        <f ca="1">DATEDIF(Hospitalization!$E1029,TODAY(),"Y")</f>
        <v>51</v>
      </c>
      <c r="G1317" s="15">
        <v>1</v>
      </c>
      <c r="H1317" s="27">
        <v>8334.59</v>
      </c>
      <c r="I1317" s="15" t="s">
        <v>2356</v>
      </c>
      <c r="J1317" s="15" t="s">
        <v>2355</v>
      </c>
      <c r="K1317" s="15" t="s">
        <v>2369</v>
      </c>
    </row>
    <row r="1318" spans="1:11" x14ac:dyDescent="0.3">
      <c r="A1318" s="14" t="s">
        <v>2193</v>
      </c>
      <c r="B1318" s="12">
        <v>1976</v>
      </c>
      <c r="C1318" s="12" t="s">
        <v>2354</v>
      </c>
      <c r="D1318" s="12">
        <v>12</v>
      </c>
      <c r="E1318" s="22">
        <v>27953</v>
      </c>
      <c r="F1318" s="23">
        <f ca="1">DATEDIF(Hospitalization!$E1028,TODAY(),"Y")</f>
        <v>35</v>
      </c>
      <c r="G1318" s="12">
        <v>1</v>
      </c>
      <c r="H1318" s="24">
        <v>8334.4599999999991</v>
      </c>
      <c r="I1318" s="12" t="s">
        <v>2356</v>
      </c>
      <c r="J1318" s="12" t="s">
        <v>2355</v>
      </c>
      <c r="K1318" s="12" t="s">
        <v>2369</v>
      </c>
    </row>
    <row r="1319" spans="1:11" x14ac:dyDescent="0.3">
      <c r="A1319" s="11" t="s">
        <v>2194</v>
      </c>
      <c r="B1319" s="15">
        <v>1993</v>
      </c>
      <c r="C1319" s="15" t="s">
        <v>2360</v>
      </c>
      <c r="D1319" s="15">
        <v>22</v>
      </c>
      <c r="E1319" s="25">
        <v>34142</v>
      </c>
      <c r="F1319" s="26">
        <f ca="1">DATEDIF(Hospitalization!$E1027,TODAY(),"Y")</f>
        <v>30</v>
      </c>
      <c r="G1319" s="15">
        <v>0</v>
      </c>
      <c r="H1319" s="27">
        <v>8314.65</v>
      </c>
      <c r="I1319" s="15" t="s">
        <v>2355</v>
      </c>
      <c r="J1319" s="15" t="s">
        <v>2359</v>
      </c>
      <c r="K1319" s="15" t="s">
        <v>2362</v>
      </c>
    </row>
    <row r="1320" spans="1:11" x14ac:dyDescent="0.3">
      <c r="A1320" s="14" t="s">
        <v>2195</v>
      </c>
      <c r="B1320" s="12">
        <v>1979</v>
      </c>
      <c r="C1320" s="12" t="s">
        <v>2364</v>
      </c>
      <c r="D1320" s="12">
        <v>7</v>
      </c>
      <c r="E1320" s="22">
        <v>29074</v>
      </c>
      <c r="F1320" s="23">
        <f ca="1">DATEDIF(Hospitalization!$E1026,TODAY(),"Y")</f>
        <v>51</v>
      </c>
      <c r="G1320" s="12">
        <v>2</v>
      </c>
      <c r="H1320" s="24">
        <v>8310.84</v>
      </c>
      <c r="I1320" s="12" t="s">
        <v>2355</v>
      </c>
      <c r="J1320" s="12" t="s">
        <v>2355</v>
      </c>
      <c r="K1320" s="12" t="s">
        <v>2362</v>
      </c>
    </row>
    <row r="1321" spans="1:11" x14ac:dyDescent="0.3">
      <c r="A1321" s="11" t="s">
        <v>2196</v>
      </c>
      <c r="B1321" s="15">
        <v>1978</v>
      </c>
      <c r="C1321" s="15" t="s">
        <v>2360</v>
      </c>
      <c r="D1321" s="15">
        <v>26</v>
      </c>
      <c r="E1321" s="25">
        <v>28667</v>
      </c>
      <c r="F1321" s="26">
        <f ca="1">DATEDIF(Hospitalization!$E1025,TODAY(),"Y")</f>
        <v>36</v>
      </c>
      <c r="G1321" s="15">
        <v>2</v>
      </c>
      <c r="H1321" s="27">
        <v>8302.5400000000009</v>
      </c>
      <c r="I1321" s="15" t="s">
        <v>2356</v>
      </c>
      <c r="J1321" s="15" t="s">
        <v>2356</v>
      </c>
      <c r="K1321" s="15" t="s">
        <v>2369</v>
      </c>
    </row>
    <row r="1322" spans="1:11" x14ac:dyDescent="0.3">
      <c r="A1322" s="14" t="s">
        <v>2197</v>
      </c>
      <c r="B1322" s="12">
        <v>1974</v>
      </c>
      <c r="C1322" s="12" t="s">
        <v>2360</v>
      </c>
      <c r="D1322" s="12">
        <v>6</v>
      </c>
      <c r="E1322" s="22">
        <v>27186</v>
      </c>
      <c r="F1322" s="23">
        <f ca="1">DATEDIF(Hospitalization!$E1024,TODAY(),"Y")</f>
        <v>52</v>
      </c>
      <c r="G1322" s="12">
        <v>0</v>
      </c>
      <c r="H1322" s="24">
        <v>8283.68</v>
      </c>
      <c r="I1322" s="12" t="s">
        <v>2355</v>
      </c>
      <c r="J1322" s="12" t="s">
        <v>2356</v>
      </c>
      <c r="K1322" s="12" t="s">
        <v>2357</v>
      </c>
    </row>
    <row r="1323" spans="1:11" x14ac:dyDescent="0.3">
      <c r="A1323" s="11" t="s">
        <v>2198</v>
      </c>
      <c r="B1323" s="15">
        <v>1974</v>
      </c>
      <c r="C1323" s="15" t="s">
        <v>2363</v>
      </c>
      <c r="D1323" s="15">
        <v>22</v>
      </c>
      <c r="E1323" s="25">
        <v>27385</v>
      </c>
      <c r="F1323" s="26">
        <f ca="1">DATEDIF(Hospitalization!$E1023,TODAY(),"Y")</f>
        <v>24</v>
      </c>
      <c r="G1323" s="15">
        <v>0</v>
      </c>
      <c r="H1323" s="27">
        <v>8280.6200000000008</v>
      </c>
      <c r="I1323" s="15" t="s">
        <v>2355</v>
      </c>
      <c r="J1323" s="15" t="s">
        <v>2355</v>
      </c>
      <c r="K1323" s="15" t="s">
        <v>2357</v>
      </c>
    </row>
    <row r="1324" spans="1:11" x14ac:dyDescent="0.3">
      <c r="A1324" s="14" t="s">
        <v>2199</v>
      </c>
      <c r="B1324" s="12">
        <v>1974</v>
      </c>
      <c r="C1324" s="12" t="s">
        <v>2361</v>
      </c>
      <c r="D1324" s="12">
        <v>26</v>
      </c>
      <c r="E1324" s="22">
        <v>27298</v>
      </c>
      <c r="F1324" s="23">
        <f ca="1">DATEDIF(Hospitalization!$E1022,TODAY(),"Y")</f>
        <v>26</v>
      </c>
      <c r="G1324" s="12">
        <v>0</v>
      </c>
      <c r="H1324" s="24">
        <v>8277.52</v>
      </c>
      <c r="I1324" s="12" t="s">
        <v>2355</v>
      </c>
      <c r="J1324" s="12" t="s">
        <v>2355</v>
      </c>
      <c r="K1324" s="12" t="s">
        <v>2366</v>
      </c>
    </row>
    <row r="1325" spans="1:11" x14ac:dyDescent="0.3">
      <c r="A1325" s="14" t="s">
        <v>229</v>
      </c>
      <c r="B1325" s="15">
        <v>2000</v>
      </c>
      <c r="C1325" s="15" t="s">
        <v>2358</v>
      </c>
      <c r="D1325" s="15">
        <v>28</v>
      </c>
      <c r="E1325" s="25">
        <v>36858</v>
      </c>
      <c r="F1325" s="26">
        <f ca="1">DATEDIF(Hospitalization!$E1021,TODAY(),"Y")</f>
        <v>54</v>
      </c>
      <c r="G1325" s="15">
        <v>0</v>
      </c>
      <c r="H1325" s="27">
        <v>8271.4599999999991</v>
      </c>
      <c r="I1325" s="15" t="s">
        <v>2355</v>
      </c>
      <c r="J1325" s="15" t="s">
        <v>2359</v>
      </c>
      <c r="K1325" s="15" t="s">
        <v>2373</v>
      </c>
    </row>
    <row r="1326" spans="1:11" x14ac:dyDescent="0.3">
      <c r="A1326" s="11" t="s">
        <v>2200</v>
      </c>
      <c r="B1326" s="12">
        <v>1974</v>
      </c>
      <c r="C1326" s="12" t="s">
        <v>2364</v>
      </c>
      <c r="D1326" s="12">
        <v>5</v>
      </c>
      <c r="E1326" s="22">
        <v>27246</v>
      </c>
      <c r="F1326" s="23">
        <f ca="1">DATEDIF(Hospitalization!$E1020,TODAY(),"Y")</f>
        <v>59</v>
      </c>
      <c r="G1326" s="12">
        <v>0</v>
      </c>
      <c r="H1326" s="24">
        <v>8269.0400000000009</v>
      </c>
      <c r="I1326" s="12" t="s">
        <v>2355</v>
      </c>
      <c r="J1326" s="12" t="s">
        <v>2359</v>
      </c>
      <c r="K1326" s="12" t="s">
        <v>2366</v>
      </c>
    </row>
    <row r="1327" spans="1:11" x14ac:dyDescent="0.3">
      <c r="A1327" s="14" t="s">
        <v>2201</v>
      </c>
      <c r="B1327" s="15">
        <v>1964</v>
      </c>
      <c r="C1327" s="15" t="s">
        <v>2361</v>
      </c>
      <c r="D1327" s="15">
        <v>5</v>
      </c>
      <c r="E1327" s="25">
        <v>23625</v>
      </c>
      <c r="F1327" s="26">
        <f ca="1">DATEDIF(Hospitalization!$E1019,TODAY(),"Y")</f>
        <v>59</v>
      </c>
      <c r="G1327" s="15">
        <v>0</v>
      </c>
      <c r="H1327" s="27">
        <v>8268</v>
      </c>
      <c r="I1327" s="15" t="s">
        <v>2356</v>
      </c>
      <c r="J1327" s="15" t="s">
        <v>2356</v>
      </c>
      <c r="K1327" s="15" t="s">
        <v>2357</v>
      </c>
    </row>
    <row r="1328" spans="1:11" x14ac:dyDescent="0.3">
      <c r="A1328" s="11" t="s">
        <v>2202</v>
      </c>
      <c r="B1328" s="12">
        <v>1982</v>
      </c>
      <c r="C1328" s="12" t="s">
        <v>2361</v>
      </c>
      <c r="D1328" s="12">
        <v>27</v>
      </c>
      <c r="E1328" s="22">
        <v>30221</v>
      </c>
      <c r="F1328" s="23">
        <f ca="1">DATEDIF(Hospitalization!$E1018,TODAY(),"Y")</f>
        <v>59</v>
      </c>
      <c r="G1328" s="12">
        <v>3</v>
      </c>
      <c r="H1328" s="24">
        <v>8252.2800000000007</v>
      </c>
      <c r="I1328" s="12" t="s">
        <v>2355</v>
      </c>
      <c r="J1328" s="12" t="s">
        <v>2355</v>
      </c>
      <c r="K1328" s="12" t="s">
        <v>2372</v>
      </c>
    </row>
    <row r="1329" spans="1:11" x14ac:dyDescent="0.3">
      <c r="A1329" s="14" t="s">
        <v>2203</v>
      </c>
      <c r="B1329" s="15">
        <v>1976</v>
      </c>
      <c r="C1329" s="15" t="s">
        <v>2361</v>
      </c>
      <c r="D1329" s="15">
        <v>2</v>
      </c>
      <c r="E1329" s="25">
        <v>28005</v>
      </c>
      <c r="F1329" s="26">
        <f ca="1">DATEDIF(Hospitalization!$E1017,TODAY(),"Y")</f>
        <v>54</v>
      </c>
      <c r="G1329" s="15">
        <v>1</v>
      </c>
      <c r="H1329" s="27">
        <v>8240.59</v>
      </c>
      <c r="I1329" s="15" t="s">
        <v>2355</v>
      </c>
      <c r="J1329" s="15" t="s">
        <v>2355</v>
      </c>
      <c r="K1329" s="15" t="s">
        <v>2357</v>
      </c>
    </row>
    <row r="1330" spans="1:11" x14ac:dyDescent="0.3">
      <c r="A1330" s="11" t="s">
        <v>2204</v>
      </c>
      <c r="B1330" s="12">
        <v>1976</v>
      </c>
      <c r="C1330" s="12" t="s">
        <v>2360</v>
      </c>
      <c r="D1330" s="12">
        <v>30</v>
      </c>
      <c r="E1330" s="22">
        <v>27941</v>
      </c>
      <c r="F1330" s="23">
        <f ca="1">DATEDIF(Hospitalization!$E1016,TODAY(),"Y")</f>
        <v>60</v>
      </c>
      <c r="G1330" s="12">
        <v>1</v>
      </c>
      <c r="H1330" s="24">
        <v>8233.1</v>
      </c>
      <c r="I1330" s="12" t="s">
        <v>2355</v>
      </c>
      <c r="J1330" s="12" t="s">
        <v>2355</v>
      </c>
      <c r="K1330" s="12" t="s">
        <v>2357</v>
      </c>
    </row>
    <row r="1331" spans="1:11" x14ac:dyDescent="0.3">
      <c r="A1331" s="14" t="s">
        <v>2205</v>
      </c>
      <c r="B1331" s="15">
        <v>1976</v>
      </c>
      <c r="C1331" s="15" t="s">
        <v>2361</v>
      </c>
      <c r="D1331" s="15">
        <v>3</v>
      </c>
      <c r="E1331" s="25">
        <v>28006</v>
      </c>
      <c r="F1331" s="26">
        <f ca="1">DATEDIF(Hospitalization!$E1015,TODAY(),"Y")</f>
        <v>60</v>
      </c>
      <c r="G1331" s="15">
        <v>1</v>
      </c>
      <c r="H1331" s="27">
        <v>8232.64</v>
      </c>
      <c r="I1331" s="15" t="s">
        <v>2355</v>
      </c>
      <c r="J1331" s="15" t="s">
        <v>2356</v>
      </c>
      <c r="K1331" s="15" t="s">
        <v>2357</v>
      </c>
    </row>
    <row r="1332" spans="1:11" x14ac:dyDescent="0.3">
      <c r="A1332" s="11" t="s">
        <v>2206</v>
      </c>
      <c r="B1332" s="12">
        <v>1978</v>
      </c>
      <c r="C1332" s="12" t="s">
        <v>2360</v>
      </c>
      <c r="D1332" s="12">
        <v>30</v>
      </c>
      <c r="E1332" s="22">
        <v>28671</v>
      </c>
      <c r="F1332" s="23">
        <f ca="1">DATEDIF(Hospitalization!$E1014,TODAY(),"Y")</f>
        <v>46</v>
      </c>
      <c r="G1332" s="12">
        <v>2</v>
      </c>
      <c r="H1332" s="24">
        <v>8219.2000000000007</v>
      </c>
      <c r="I1332" s="12" t="s">
        <v>2355</v>
      </c>
      <c r="J1332" s="12" t="s">
        <v>2355</v>
      </c>
      <c r="K1332" s="12" t="s">
        <v>2357</v>
      </c>
    </row>
    <row r="1333" spans="1:11" x14ac:dyDescent="0.3">
      <c r="A1333" s="14" t="s">
        <v>2207</v>
      </c>
      <c r="B1333" s="15">
        <v>1978</v>
      </c>
      <c r="C1333" s="15" t="s">
        <v>2365</v>
      </c>
      <c r="D1333" s="15">
        <v>24</v>
      </c>
      <c r="E1333" s="25">
        <v>28787</v>
      </c>
      <c r="F1333" s="26">
        <f ca="1">DATEDIF(Hospitalization!$E1013,TODAY(),"Y")</f>
        <v>56</v>
      </c>
      <c r="G1333" s="15">
        <v>2</v>
      </c>
      <c r="H1333" s="27">
        <v>8211.1</v>
      </c>
      <c r="I1333" s="15" t="s">
        <v>2355</v>
      </c>
      <c r="J1333" s="15" t="s">
        <v>2356</v>
      </c>
      <c r="K1333" s="15" t="s">
        <v>2357</v>
      </c>
    </row>
    <row r="1334" spans="1:11" x14ac:dyDescent="0.3">
      <c r="A1334" s="11" t="s">
        <v>2208</v>
      </c>
      <c r="B1334" s="12">
        <v>1962</v>
      </c>
      <c r="C1334" s="12" t="s">
        <v>2358</v>
      </c>
      <c r="D1334" s="12">
        <v>23</v>
      </c>
      <c r="E1334" s="22">
        <v>22973</v>
      </c>
      <c r="F1334" s="23">
        <f ca="1">DATEDIF(Hospitalization!$E1012,TODAY(),"Y")</f>
        <v>57</v>
      </c>
      <c r="G1334" s="12">
        <v>0</v>
      </c>
      <c r="H1334" s="24">
        <v>8188.12</v>
      </c>
      <c r="I1334" s="12" t="s">
        <v>2356</v>
      </c>
      <c r="J1334" s="12" t="s">
        <v>2356</v>
      </c>
      <c r="K1334" s="12" t="s">
        <v>2357</v>
      </c>
    </row>
    <row r="1335" spans="1:11" x14ac:dyDescent="0.3">
      <c r="A1335" s="14" t="s">
        <v>2209</v>
      </c>
      <c r="B1335" s="15">
        <v>1997</v>
      </c>
      <c r="C1335" s="15" t="s">
        <v>2365</v>
      </c>
      <c r="D1335" s="15">
        <v>21</v>
      </c>
      <c r="E1335" s="25">
        <v>35724</v>
      </c>
      <c r="F1335" s="26">
        <f ca="1">DATEDIF(Hospitalization!$E1011,TODAY(),"Y")</f>
        <v>60</v>
      </c>
      <c r="G1335" s="15">
        <v>0</v>
      </c>
      <c r="H1335" s="27">
        <v>8182.89</v>
      </c>
      <c r="I1335" s="15" t="s">
        <v>2355</v>
      </c>
      <c r="J1335" s="15" t="s">
        <v>2359</v>
      </c>
      <c r="K1335" s="15" t="s">
        <v>2378</v>
      </c>
    </row>
    <row r="1336" spans="1:11" x14ac:dyDescent="0.3">
      <c r="A1336" s="14" t="s">
        <v>32</v>
      </c>
      <c r="B1336" s="12">
        <v>1983</v>
      </c>
      <c r="C1336" s="12" t="s">
        <v>2360</v>
      </c>
      <c r="D1336" s="12">
        <v>8</v>
      </c>
      <c r="E1336" s="22">
        <v>30475</v>
      </c>
      <c r="F1336" s="23">
        <f ca="1">DATEDIF(Hospitalization!$E1010,TODAY(),"Y")</f>
        <v>54</v>
      </c>
      <c r="G1336" s="12">
        <v>3</v>
      </c>
      <c r="H1336" s="24">
        <v>8179.51</v>
      </c>
      <c r="I1336" s="12" t="s">
        <v>2355</v>
      </c>
      <c r="J1336" s="12" t="s">
        <v>2355</v>
      </c>
      <c r="K1336" s="12" t="s">
        <v>2377</v>
      </c>
    </row>
    <row r="1337" spans="1:11" x14ac:dyDescent="0.3">
      <c r="A1337" s="11" t="s">
        <v>230</v>
      </c>
      <c r="B1337" s="15">
        <v>1963</v>
      </c>
      <c r="C1337" s="15" t="s">
        <v>2358</v>
      </c>
      <c r="D1337" s="15">
        <v>5</v>
      </c>
      <c r="E1337" s="25">
        <v>23320</v>
      </c>
      <c r="F1337" s="26">
        <f ca="1">DATEDIF(Hospitalization!$E1009,TODAY(),"Y")</f>
        <v>56</v>
      </c>
      <c r="G1337" s="15">
        <v>0</v>
      </c>
      <c r="H1337" s="27">
        <v>8177.9</v>
      </c>
      <c r="I1337" s="15" t="s">
        <v>2356</v>
      </c>
      <c r="J1337" s="15" t="s">
        <v>2359</v>
      </c>
      <c r="K1337" s="15" t="s">
        <v>2357</v>
      </c>
    </row>
    <row r="1338" spans="1:11" x14ac:dyDescent="0.3">
      <c r="A1338" s="11" t="s">
        <v>2210</v>
      </c>
      <c r="B1338" s="12">
        <v>1982</v>
      </c>
      <c r="C1338" s="12" t="s">
        <v>2360</v>
      </c>
      <c r="D1338" s="12">
        <v>28</v>
      </c>
      <c r="E1338" s="22">
        <v>30130</v>
      </c>
      <c r="F1338" s="23">
        <f ca="1">DATEDIF(Hospitalization!$E1008,TODAY(),"Y")</f>
        <v>50</v>
      </c>
      <c r="G1338" s="12">
        <v>4</v>
      </c>
      <c r="H1338" s="24">
        <v>8162.72</v>
      </c>
      <c r="I1338" s="12" t="s">
        <v>2356</v>
      </c>
      <c r="J1338" s="12" t="s">
        <v>2356</v>
      </c>
      <c r="K1338" s="12" t="s">
        <v>2362</v>
      </c>
    </row>
    <row r="1339" spans="1:11" x14ac:dyDescent="0.3">
      <c r="A1339" s="14" t="s">
        <v>2211</v>
      </c>
      <c r="B1339" s="15">
        <v>1990</v>
      </c>
      <c r="C1339" s="15" t="s">
        <v>2360</v>
      </c>
      <c r="D1339" s="15">
        <v>21</v>
      </c>
      <c r="E1339" s="25">
        <v>33045</v>
      </c>
      <c r="F1339" s="26">
        <f ca="1">DATEDIF(Hospitalization!$E1007,TODAY(),"Y")</f>
        <v>56</v>
      </c>
      <c r="G1339" s="15">
        <v>3</v>
      </c>
      <c r="H1339" s="27">
        <v>8157.92</v>
      </c>
      <c r="I1339" s="15" t="s">
        <v>2355</v>
      </c>
      <c r="J1339" s="15" t="s">
        <v>2356</v>
      </c>
      <c r="K1339" s="15" t="s">
        <v>2371</v>
      </c>
    </row>
    <row r="1340" spans="1:11" x14ac:dyDescent="0.3">
      <c r="A1340" s="11" t="s">
        <v>2212</v>
      </c>
      <c r="B1340" s="12">
        <v>1973</v>
      </c>
      <c r="C1340" s="12" t="s">
        <v>2361</v>
      </c>
      <c r="D1340" s="12">
        <v>3</v>
      </c>
      <c r="E1340" s="22">
        <v>26910</v>
      </c>
      <c r="F1340" s="23">
        <f ca="1">DATEDIF(Hospitalization!$E1006,TODAY(),"Y")</f>
        <v>36</v>
      </c>
      <c r="G1340" s="12">
        <v>0</v>
      </c>
      <c r="H1340" s="24">
        <v>8125.78</v>
      </c>
      <c r="I1340" s="12" t="s">
        <v>2355</v>
      </c>
      <c r="J1340" s="12" t="s">
        <v>2355</v>
      </c>
      <c r="K1340" s="12" t="s">
        <v>2357</v>
      </c>
    </row>
    <row r="1341" spans="1:11" x14ac:dyDescent="0.3">
      <c r="A1341" s="14" t="s">
        <v>2213</v>
      </c>
      <c r="B1341" s="15">
        <v>1973</v>
      </c>
      <c r="C1341" s="15" t="s">
        <v>2364</v>
      </c>
      <c r="D1341" s="15">
        <v>30</v>
      </c>
      <c r="E1341" s="25">
        <v>26906</v>
      </c>
      <c r="F1341" s="26">
        <f ca="1">DATEDIF(Hospitalization!$E1005,TODAY(),"Y")</f>
        <v>57</v>
      </c>
      <c r="G1341" s="15">
        <v>0</v>
      </c>
      <c r="H1341" s="27">
        <v>8124.41</v>
      </c>
      <c r="I1341" s="15" t="s">
        <v>2356</v>
      </c>
      <c r="J1341" s="15" t="s">
        <v>2359</v>
      </c>
      <c r="K1341" s="15" t="s">
        <v>2357</v>
      </c>
    </row>
    <row r="1342" spans="1:11" x14ac:dyDescent="0.3">
      <c r="A1342" s="11" t="s">
        <v>2214</v>
      </c>
      <c r="B1342" s="12">
        <v>1973</v>
      </c>
      <c r="C1342" s="12" t="s">
        <v>2363</v>
      </c>
      <c r="D1342" s="12">
        <v>16</v>
      </c>
      <c r="E1342" s="22">
        <v>27014</v>
      </c>
      <c r="F1342" s="23">
        <f ca="1">DATEDIF(Hospitalization!$E1004,TODAY(),"Y")</f>
        <v>45</v>
      </c>
      <c r="G1342" s="12">
        <v>0</v>
      </c>
      <c r="H1342" s="24">
        <v>8116.68</v>
      </c>
      <c r="I1342" s="12" t="s">
        <v>2356</v>
      </c>
      <c r="J1342" s="12" t="s">
        <v>2359</v>
      </c>
      <c r="K1342" s="12" t="s">
        <v>2366</v>
      </c>
    </row>
    <row r="1343" spans="1:11" x14ac:dyDescent="0.3">
      <c r="A1343" s="14" t="s">
        <v>2215</v>
      </c>
      <c r="B1343" s="15">
        <v>1978</v>
      </c>
      <c r="C1343" s="15" t="s">
        <v>2361</v>
      </c>
      <c r="D1343" s="15">
        <v>1</v>
      </c>
      <c r="E1343" s="25">
        <v>28734</v>
      </c>
      <c r="F1343" s="26">
        <f ca="1">DATEDIF(Hospitalization!$E1003,TODAY(),"Y")</f>
        <v>57</v>
      </c>
      <c r="G1343" s="15">
        <v>2</v>
      </c>
      <c r="H1343" s="27">
        <v>8116.27</v>
      </c>
      <c r="I1343" s="15" t="s">
        <v>2356</v>
      </c>
      <c r="J1343" s="15" t="s">
        <v>2359</v>
      </c>
      <c r="K1343" s="15" t="s">
        <v>2362</v>
      </c>
    </row>
    <row r="1344" spans="1:11" x14ac:dyDescent="0.3">
      <c r="A1344" s="11" t="s">
        <v>2216</v>
      </c>
      <c r="B1344" s="12">
        <v>1973</v>
      </c>
      <c r="C1344" s="12" t="s">
        <v>2365</v>
      </c>
      <c r="D1344" s="12">
        <v>11</v>
      </c>
      <c r="E1344" s="22">
        <v>26948</v>
      </c>
      <c r="F1344" s="23">
        <f ca="1">DATEDIF(Hospitalization!$E1002,TODAY(),"Y")</f>
        <v>54</v>
      </c>
      <c r="G1344" s="12">
        <v>0</v>
      </c>
      <c r="H1344" s="24">
        <v>8112.59</v>
      </c>
      <c r="I1344" s="12" t="s">
        <v>2355</v>
      </c>
      <c r="J1344" s="12" t="s">
        <v>2355</v>
      </c>
      <c r="K1344" s="12" t="s">
        <v>2357</v>
      </c>
    </row>
    <row r="1345" spans="1:11" x14ac:dyDescent="0.3">
      <c r="A1345" s="14" t="s">
        <v>2217</v>
      </c>
      <c r="B1345" s="15">
        <v>1967</v>
      </c>
      <c r="C1345" s="15" t="s">
        <v>2360</v>
      </c>
      <c r="D1345" s="15">
        <v>10</v>
      </c>
      <c r="E1345" s="25">
        <v>24633</v>
      </c>
      <c r="F1345" s="26">
        <f ca="1">DATEDIF(Hospitalization!$E1001,TODAY(),"Y")</f>
        <v>22</v>
      </c>
      <c r="G1345" s="15">
        <v>0</v>
      </c>
      <c r="H1345" s="27">
        <v>8091.3</v>
      </c>
      <c r="I1345" s="15" t="s">
        <v>2356</v>
      </c>
      <c r="J1345" s="15" t="s">
        <v>2359</v>
      </c>
      <c r="K1345" s="15" t="s">
        <v>2362</v>
      </c>
    </row>
    <row r="1346" spans="1:11" x14ac:dyDescent="0.3">
      <c r="A1346" s="11" t="s">
        <v>2218</v>
      </c>
      <c r="B1346" s="12">
        <v>1975</v>
      </c>
      <c r="C1346" s="12" t="s">
        <v>2363</v>
      </c>
      <c r="D1346" s="12">
        <v>21</v>
      </c>
      <c r="E1346" s="22">
        <v>27749</v>
      </c>
      <c r="F1346" s="23">
        <f ca="1">DATEDIF(Hospitalization!$E1000,TODAY(),"Y")</f>
        <v>59</v>
      </c>
      <c r="G1346" s="12">
        <v>1</v>
      </c>
      <c r="H1346" s="24">
        <v>8083.92</v>
      </c>
      <c r="I1346" s="12" t="s">
        <v>2356</v>
      </c>
      <c r="J1346" s="12" t="s">
        <v>2356</v>
      </c>
      <c r="K1346" s="12" t="s">
        <v>2357</v>
      </c>
    </row>
    <row r="1347" spans="1:11" x14ac:dyDescent="0.3">
      <c r="A1347" s="14" t="s">
        <v>2219</v>
      </c>
      <c r="B1347" s="15">
        <v>1994</v>
      </c>
      <c r="C1347" s="15" t="s">
        <v>2365</v>
      </c>
      <c r="D1347" s="15">
        <v>12</v>
      </c>
      <c r="E1347" s="25">
        <v>34619</v>
      </c>
      <c r="F1347" s="26">
        <f ca="1">DATEDIF(Hospitalization!$E999,TODAY(),"Y")</f>
        <v>56</v>
      </c>
      <c r="G1347" s="15">
        <v>0</v>
      </c>
      <c r="H1347" s="27">
        <v>8081.74</v>
      </c>
      <c r="I1347" s="15" t="s">
        <v>2355</v>
      </c>
      <c r="J1347" s="15" t="s">
        <v>2355</v>
      </c>
      <c r="K1347" s="15" t="s">
        <v>2378</v>
      </c>
    </row>
    <row r="1348" spans="1:11" x14ac:dyDescent="0.3">
      <c r="A1348" s="14" t="s">
        <v>231</v>
      </c>
      <c r="B1348" s="12">
        <v>2001</v>
      </c>
      <c r="C1348" s="12" t="s">
        <v>2364</v>
      </c>
      <c r="D1348" s="12">
        <v>28</v>
      </c>
      <c r="E1348" s="22">
        <v>37131</v>
      </c>
      <c r="F1348" s="23">
        <f ca="1">DATEDIF(Hospitalization!$E998,TODAY(),"Y")</f>
        <v>37</v>
      </c>
      <c r="G1348" s="12">
        <v>0</v>
      </c>
      <c r="H1348" s="24">
        <v>8081.26</v>
      </c>
      <c r="I1348" s="12" t="s">
        <v>2355</v>
      </c>
      <c r="J1348" s="12" t="s">
        <v>2355</v>
      </c>
      <c r="K1348" s="12" t="s">
        <v>2362</v>
      </c>
    </row>
    <row r="1349" spans="1:11" x14ac:dyDescent="0.3">
      <c r="A1349" s="11" t="s">
        <v>2220</v>
      </c>
      <c r="B1349" s="15">
        <v>1993</v>
      </c>
      <c r="C1349" s="15" t="s">
        <v>2358</v>
      </c>
      <c r="D1349" s="15">
        <v>7</v>
      </c>
      <c r="E1349" s="25">
        <v>34280</v>
      </c>
      <c r="F1349" s="26">
        <f ca="1">DATEDIF(Hospitalization!$E997,TODAY(),"Y")</f>
        <v>54</v>
      </c>
      <c r="G1349" s="15">
        <v>0</v>
      </c>
      <c r="H1349" s="27">
        <v>8077.41</v>
      </c>
      <c r="I1349" s="15" t="s">
        <v>2355</v>
      </c>
      <c r="J1349" s="15" t="s">
        <v>2359</v>
      </c>
      <c r="K1349" s="15" t="s">
        <v>2378</v>
      </c>
    </row>
    <row r="1350" spans="1:11" x14ac:dyDescent="0.3">
      <c r="A1350" s="14" t="s">
        <v>2221</v>
      </c>
      <c r="B1350" s="12">
        <v>1965</v>
      </c>
      <c r="C1350" s="12" t="s">
        <v>2365</v>
      </c>
      <c r="D1350" s="12">
        <v>21</v>
      </c>
      <c r="E1350" s="22">
        <v>24036</v>
      </c>
      <c r="F1350" s="23">
        <f ca="1">DATEDIF(Hospitalization!$E996,TODAY(),"Y")</f>
        <v>58</v>
      </c>
      <c r="G1350" s="12">
        <v>0</v>
      </c>
      <c r="H1350" s="24">
        <v>8071.57</v>
      </c>
      <c r="I1350" s="12" t="s">
        <v>2356</v>
      </c>
      <c r="J1350" s="12" t="s">
        <v>2359</v>
      </c>
      <c r="K1350" s="12" t="s">
        <v>2366</v>
      </c>
    </row>
    <row r="1351" spans="1:11" x14ac:dyDescent="0.3">
      <c r="A1351" s="11" t="s">
        <v>2222</v>
      </c>
      <c r="B1351" s="15">
        <v>1975</v>
      </c>
      <c r="C1351" s="15" t="s">
        <v>2363</v>
      </c>
      <c r="D1351" s="15">
        <v>15</v>
      </c>
      <c r="E1351" s="25">
        <v>27743</v>
      </c>
      <c r="F1351" s="26">
        <f ca="1">DATEDIF(Hospitalization!$E995,TODAY(),"Y")</f>
        <v>62</v>
      </c>
      <c r="G1351" s="15">
        <v>1</v>
      </c>
      <c r="H1351" s="27">
        <v>8068.19</v>
      </c>
      <c r="I1351" s="15" t="s">
        <v>2356</v>
      </c>
      <c r="J1351" s="15" t="s">
        <v>2355</v>
      </c>
      <c r="K1351" s="15" t="s">
        <v>2366</v>
      </c>
    </row>
    <row r="1352" spans="1:11" x14ac:dyDescent="0.3">
      <c r="A1352" s="14" t="s">
        <v>2223</v>
      </c>
      <c r="B1352" s="12">
        <v>1965</v>
      </c>
      <c r="C1352" s="12" t="s">
        <v>2364</v>
      </c>
      <c r="D1352" s="12">
        <v>11</v>
      </c>
      <c r="E1352" s="22">
        <v>23965</v>
      </c>
      <c r="F1352" s="23">
        <f ca="1">DATEDIF(Hospitalization!$E994,TODAY(),"Y")</f>
        <v>30</v>
      </c>
      <c r="G1352" s="12">
        <v>0</v>
      </c>
      <c r="H1352" s="24">
        <v>8067.83</v>
      </c>
      <c r="I1352" s="12" t="s">
        <v>2356</v>
      </c>
      <c r="J1352" s="12" t="s">
        <v>2359</v>
      </c>
      <c r="K1352" s="12" t="s">
        <v>2357</v>
      </c>
    </row>
    <row r="1353" spans="1:11" x14ac:dyDescent="0.3">
      <c r="A1353" s="11" t="s">
        <v>2224</v>
      </c>
      <c r="B1353" s="15">
        <v>1975</v>
      </c>
      <c r="C1353" s="15" t="s">
        <v>2360</v>
      </c>
      <c r="D1353" s="15">
        <v>28</v>
      </c>
      <c r="E1353" s="25">
        <v>27573</v>
      </c>
      <c r="F1353" s="26">
        <f ca="1">DATEDIF(Hospitalization!$E993,TODAY(),"Y")</f>
        <v>63</v>
      </c>
      <c r="G1353" s="15">
        <v>1</v>
      </c>
      <c r="H1353" s="27">
        <v>8062.76</v>
      </c>
      <c r="I1353" s="15" t="s">
        <v>2356</v>
      </c>
      <c r="J1353" s="15" t="s">
        <v>2356</v>
      </c>
      <c r="K1353" s="15" t="s">
        <v>2366</v>
      </c>
    </row>
    <row r="1354" spans="1:11" x14ac:dyDescent="0.3">
      <c r="A1354" s="14" t="s">
        <v>2225</v>
      </c>
      <c r="B1354" s="12">
        <v>1970</v>
      </c>
      <c r="C1354" s="12" t="s">
        <v>2363</v>
      </c>
      <c r="D1354" s="12">
        <v>12</v>
      </c>
      <c r="E1354" s="22">
        <v>25914</v>
      </c>
      <c r="F1354" s="23">
        <f ca="1">DATEDIF(Hospitalization!$E992,TODAY(),"Y")</f>
        <v>24</v>
      </c>
      <c r="G1354" s="12">
        <v>0</v>
      </c>
      <c r="H1354" s="24">
        <v>8062.31</v>
      </c>
      <c r="I1354" s="12" t="s">
        <v>2355</v>
      </c>
      <c r="J1354" s="12" t="s">
        <v>2359</v>
      </c>
      <c r="K1354" s="12" t="s">
        <v>2357</v>
      </c>
    </row>
    <row r="1355" spans="1:11" x14ac:dyDescent="0.3">
      <c r="A1355" s="11" t="s">
        <v>2226</v>
      </c>
      <c r="B1355" s="15">
        <v>1982</v>
      </c>
      <c r="C1355" s="15" t="s">
        <v>2363</v>
      </c>
      <c r="D1355" s="15">
        <v>27</v>
      </c>
      <c r="E1355" s="25">
        <v>30312</v>
      </c>
      <c r="F1355" s="26">
        <f ca="1">DATEDIF(Hospitalization!$E991,TODAY(),"Y")</f>
        <v>37</v>
      </c>
      <c r="G1355" s="15">
        <v>3</v>
      </c>
      <c r="H1355" s="27">
        <v>8059.68</v>
      </c>
      <c r="I1355" s="15" t="s">
        <v>2355</v>
      </c>
      <c r="J1355" s="15" t="s">
        <v>2356</v>
      </c>
      <c r="K1355" s="15" t="s">
        <v>2362</v>
      </c>
    </row>
    <row r="1356" spans="1:11" x14ac:dyDescent="0.3">
      <c r="A1356" s="14" t="s">
        <v>2227</v>
      </c>
      <c r="B1356" s="12">
        <v>1985</v>
      </c>
      <c r="C1356" s="12" t="s">
        <v>2358</v>
      </c>
      <c r="D1356" s="12">
        <v>28</v>
      </c>
      <c r="E1356" s="22">
        <v>31379</v>
      </c>
      <c r="F1356" s="23">
        <f ca="1">DATEDIF(Hospitalization!$E990,TODAY(),"Y")</f>
        <v>57</v>
      </c>
      <c r="G1356" s="12">
        <v>3</v>
      </c>
      <c r="H1356" s="24">
        <v>8059.06</v>
      </c>
      <c r="I1356" s="12" t="s">
        <v>2355</v>
      </c>
      <c r="J1356" s="12" t="s">
        <v>2356</v>
      </c>
      <c r="K1356" s="12" t="s">
        <v>2362</v>
      </c>
    </row>
    <row r="1357" spans="1:11" x14ac:dyDescent="0.3">
      <c r="A1357" s="11" t="s">
        <v>2228</v>
      </c>
      <c r="B1357" s="15">
        <v>2003</v>
      </c>
      <c r="C1357" s="15" t="s">
        <v>2363</v>
      </c>
      <c r="D1357" s="15">
        <v>12</v>
      </c>
      <c r="E1357" s="25">
        <v>37967</v>
      </c>
      <c r="F1357" s="26">
        <f ca="1">DATEDIF(Hospitalization!$E989,TODAY(),"Y")</f>
        <v>62</v>
      </c>
      <c r="G1357" s="15">
        <v>0</v>
      </c>
      <c r="H1357" s="27">
        <v>8035.64</v>
      </c>
      <c r="I1357" s="15" t="s">
        <v>2355</v>
      </c>
      <c r="J1357" s="15" t="s">
        <v>2355</v>
      </c>
      <c r="K1357" s="15" t="s">
        <v>2362</v>
      </c>
    </row>
    <row r="1358" spans="1:11" x14ac:dyDescent="0.3">
      <c r="A1358" s="14" t="s">
        <v>2229</v>
      </c>
      <c r="B1358" s="12">
        <v>1977</v>
      </c>
      <c r="C1358" s="12" t="s">
        <v>2358</v>
      </c>
      <c r="D1358" s="12">
        <v>6</v>
      </c>
      <c r="E1358" s="22">
        <v>28435</v>
      </c>
      <c r="F1358" s="23">
        <f ca="1">DATEDIF(Hospitalization!$E988,TODAY(),"Y")</f>
        <v>60</v>
      </c>
      <c r="G1358" s="12">
        <v>2</v>
      </c>
      <c r="H1358" s="24">
        <v>8027.97</v>
      </c>
      <c r="I1358" s="12" t="s">
        <v>2356</v>
      </c>
      <c r="J1358" s="12" t="s">
        <v>2355</v>
      </c>
      <c r="K1358" s="12" t="s">
        <v>2366</v>
      </c>
    </row>
    <row r="1359" spans="1:11" x14ac:dyDescent="0.3">
      <c r="A1359" s="11" t="s">
        <v>232</v>
      </c>
      <c r="B1359" s="15">
        <v>1976</v>
      </c>
      <c r="C1359" s="15" t="s">
        <v>2363</v>
      </c>
      <c r="D1359" s="15">
        <v>20</v>
      </c>
      <c r="E1359" s="25">
        <v>28114</v>
      </c>
      <c r="F1359" s="26">
        <f ca="1">DATEDIF(Hospitalization!$E987,TODAY(),"Y")</f>
        <v>61</v>
      </c>
      <c r="G1359" s="15">
        <v>0</v>
      </c>
      <c r="H1359" s="27">
        <v>8026.67</v>
      </c>
      <c r="I1359" s="15" t="s">
        <v>2355</v>
      </c>
      <c r="J1359" s="15" t="s">
        <v>2355</v>
      </c>
      <c r="K1359" s="15" t="s">
        <v>2362</v>
      </c>
    </row>
    <row r="1360" spans="1:11" x14ac:dyDescent="0.3">
      <c r="A1360" s="11" t="s">
        <v>2230</v>
      </c>
      <c r="B1360" s="12">
        <v>1978</v>
      </c>
      <c r="C1360" s="12" t="s">
        <v>2354</v>
      </c>
      <c r="D1360" s="12">
        <v>17</v>
      </c>
      <c r="E1360" s="22">
        <v>28688</v>
      </c>
      <c r="F1360" s="23">
        <f ca="1">DATEDIF(Hospitalization!$E986,TODAY(),"Y")</f>
        <v>62</v>
      </c>
      <c r="G1360" s="12">
        <v>1</v>
      </c>
      <c r="H1360" s="24">
        <v>8023.14</v>
      </c>
      <c r="I1360" s="12" t="s">
        <v>2355</v>
      </c>
      <c r="J1360" s="12" t="s">
        <v>2356</v>
      </c>
      <c r="K1360" s="12" t="s">
        <v>2362</v>
      </c>
    </row>
    <row r="1361" spans="1:11" x14ac:dyDescent="0.3">
      <c r="A1361" s="14" t="s">
        <v>2231</v>
      </c>
      <c r="B1361" s="15">
        <v>1989</v>
      </c>
      <c r="C1361" s="15" t="s">
        <v>2358</v>
      </c>
      <c r="D1361" s="15">
        <v>3</v>
      </c>
      <c r="E1361" s="25">
        <v>32815</v>
      </c>
      <c r="F1361" s="26">
        <f ca="1">DATEDIF(Hospitalization!$E985,TODAY(),"Y")</f>
        <v>62</v>
      </c>
      <c r="G1361" s="15">
        <v>3</v>
      </c>
      <c r="H1361" s="27">
        <v>8021.11</v>
      </c>
      <c r="I1361" s="15" t="s">
        <v>2355</v>
      </c>
      <c r="J1361" s="15" t="s">
        <v>2359</v>
      </c>
      <c r="K1361" s="15" t="s">
        <v>2362</v>
      </c>
    </row>
    <row r="1362" spans="1:11" x14ac:dyDescent="0.3">
      <c r="A1362" s="11" t="s">
        <v>2232</v>
      </c>
      <c r="B1362" s="12">
        <v>1980</v>
      </c>
      <c r="C1362" s="12" t="s">
        <v>2358</v>
      </c>
      <c r="D1362" s="12">
        <v>8</v>
      </c>
      <c r="E1362" s="22">
        <v>29533</v>
      </c>
      <c r="F1362" s="23">
        <f ca="1">DATEDIF(Hospitalization!$E984,TODAY(),"Y")</f>
        <v>61</v>
      </c>
      <c r="G1362" s="12">
        <v>2</v>
      </c>
      <c r="H1362" s="24">
        <v>8017.06</v>
      </c>
      <c r="I1362" s="12" t="s">
        <v>2355</v>
      </c>
      <c r="J1362" s="12" t="s">
        <v>2355</v>
      </c>
      <c r="K1362" s="12" t="s">
        <v>2362</v>
      </c>
    </row>
    <row r="1363" spans="1:11" x14ac:dyDescent="0.3">
      <c r="A1363" s="14" t="s">
        <v>2233</v>
      </c>
      <c r="B1363" s="15">
        <v>1995</v>
      </c>
      <c r="C1363" s="15" t="s">
        <v>2361</v>
      </c>
      <c r="D1363" s="15">
        <v>18</v>
      </c>
      <c r="E1363" s="25">
        <v>34960</v>
      </c>
      <c r="F1363" s="26">
        <f ca="1">DATEDIF(Hospitalization!$E983,TODAY(),"Y")</f>
        <v>47</v>
      </c>
      <c r="G1363" s="15">
        <v>0</v>
      </c>
      <c r="H1363" s="27">
        <v>8014.62</v>
      </c>
      <c r="I1363" s="15" t="s">
        <v>2355</v>
      </c>
      <c r="J1363" s="15" t="s">
        <v>2356</v>
      </c>
      <c r="K1363" s="15" t="s">
        <v>2362</v>
      </c>
    </row>
    <row r="1364" spans="1:11" x14ac:dyDescent="0.3">
      <c r="A1364" s="11" t="s">
        <v>2234</v>
      </c>
      <c r="B1364" s="12">
        <v>1962</v>
      </c>
      <c r="C1364" s="12" t="s">
        <v>2364</v>
      </c>
      <c r="D1364" s="12">
        <v>22</v>
      </c>
      <c r="E1364" s="22">
        <v>22880</v>
      </c>
      <c r="F1364" s="23">
        <f ca="1">DATEDIF(Hospitalization!$E982,TODAY(),"Y")</f>
        <v>53</v>
      </c>
      <c r="G1364" s="12">
        <v>0</v>
      </c>
      <c r="H1364" s="24">
        <v>8004.96</v>
      </c>
      <c r="I1364" s="12" t="s">
        <v>2356</v>
      </c>
      <c r="J1364" s="12" t="s">
        <v>2359</v>
      </c>
      <c r="K1364" s="12" t="s">
        <v>2357</v>
      </c>
    </row>
    <row r="1365" spans="1:11" x14ac:dyDescent="0.3">
      <c r="A1365" s="14" t="s">
        <v>2235</v>
      </c>
      <c r="B1365" s="15">
        <v>1983</v>
      </c>
      <c r="C1365" s="15" t="s">
        <v>2364</v>
      </c>
      <c r="D1365" s="15">
        <v>20</v>
      </c>
      <c r="E1365" s="25">
        <v>30548</v>
      </c>
      <c r="F1365" s="26">
        <f ca="1">DATEDIF(Hospitalization!$E981,TODAY(),"Y")</f>
        <v>62</v>
      </c>
      <c r="G1365" s="15">
        <v>3</v>
      </c>
      <c r="H1365" s="27">
        <v>7986.48</v>
      </c>
      <c r="I1365" s="15" t="s">
        <v>2355</v>
      </c>
      <c r="J1365" s="15" t="s">
        <v>2356</v>
      </c>
      <c r="K1365" s="15" t="s">
        <v>2372</v>
      </c>
    </row>
    <row r="1366" spans="1:11" x14ac:dyDescent="0.3">
      <c r="A1366" s="11" t="s">
        <v>2236</v>
      </c>
      <c r="B1366" s="12">
        <v>1983</v>
      </c>
      <c r="C1366" s="12" t="s">
        <v>2364</v>
      </c>
      <c r="D1366" s="12">
        <v>28</v>
      </c>
      <c r="E1366" s="22">
        <v>30556</v>
      </c>
      <c r="F1366" s="23">
        <f ca="1">DATEDIF(Hospitalization!$E980,TODAY(),"Y")</f>
        <v>29</v>
      </c>
      <c r="G1366" s="12">
        <v>3</v>
      </c>
      <c r="H1366" s="24">
        <v>7985.82</v>
      </c>
      <c r="I1366" s="12" t="s">
        <v>2355</v>
      </c>
      <c r="J1366" s="12" t="s">
        <v>2359</v>
      </c>
      <c r="K1366" s="12" t="s">
        <v>2372</v>
      </c>
    </row>
    <row r="1367" spans="1:11" x14ac:dyDescent="0.3">
      <c r="A1367" s="14" t="s">
        <v>2237</v>
      </c>
      <c r="B1367" s="15">
        <v>1972</v>
      </c>
      <c r="C1367" s="15" t="s">
        <v>2358</v>
      </c>
      <c r="D1367" s="15">
        <v>23</v>
      </c>
      <c r="E1367" s="25">
        <v>26626</v>
      </c>
      <c r="F1367" s="26">
        <f ca="1">DATEDIF(Hospitalization!$E979,TODAY(),"Y")</f>
        <v>58</v>
      </c>
      <c r="G1367" s="15">
        <v>0</v>
      </c>
      <c r="H1367" s="27">
        <v>7980.34</v>
      </c>
      <c r="I1367" s="15" t="s">
        <v>2355</v>
      </c>
      <c r="J1367" s="15" t="s">
        <v>2355</v>
      </c>
      <c r="K1367" s="15" t="s">
        <v>2357</v>
      </c>
    </row>
    <row r="1368" spans="1:11" x14ac:dyDescent="0.3">
      <c r="A1368" s="11" t="s">
        <v>2238</v>
      </c>
      <c r="B1368" s="12">
        <v>1975</v>
      </c>
      <c r="C1368" s="12" t="s">
        <v>2364</v>
      </c>
      <c r="D1368" s="12">
        <v>10</v>
      </c>
      <c r="E1368" s="22">
        <v>27616</v>
      </c>
      <c r="F1368" s="23">
        <f ca="1">DATEDIF(Hospitalization!$E978,TODAY(),"Y")</f>
        <v>56</v>
      </c>
      <c r="G1368" s="12">
        <v>1</v>
      </c>
      <c r="H1368" s="24">
        <v>7966.81</v>
      </c>
      <c r="I1368" s="12" t="s">
        <v>2355</v>
      </c>
      <c r="J1368" s="12" t="s">
        <v>2355</v>
      </c>
      <c r="K1368" s="12" t="s">
        <v>2357</v>
      </c>
    </row>
    <row r="1369" spans="1:11" x14ac:dyDescent="0.3">
      <c r="A1369" s="14" t="s">
        <v>2239</v>
      </c>
      <c r="B1369" s="15">
        <v>1970</v>
      </c>
      <c r="C1369" s="15" t="s">
        <v>2360</v>
      </c>
      <c r="D1369" s="15">
        <v>19</v>
      </c>
      <c r="E1369" s="25">
        <v>25738</v>
      </c>
      <c r="F1369" s="26">
        <f ca="1">DATEDIF(Hospitalization!$E977,TODAY(),"Y")</f>
        <v>56</v>
      </c>
      <c r="G1369" s="15">
        <v>0</v>
      </c>
      <c r="H1369" s="27">
        <v>7958.13</v>
      </c>
      <c r="I1369" s="15" t="s">
        <v>2355</v>
      </c>
      <c r="J1369" s="15" t="s">
        <v>2355</v>
      </c>
      <c r="K1369" s="15" t="s">
        <v>2357</v>
      </c>
    </row>
    <row r="1370" spans="1:11" x14ac:dyDescent="0.3">
      <c r="A1370" s="14" t="s">
        <v>233</v>
      </c>
      <c r="B1370" s="12">
        <v>1981</v>
      </c>
      <c r="C1370" s="12" t="s">
        <v>2363</v>
      </c>
      <c r="D1370" s="12">
        <v>28</v>
      </c>
      <c r="E1370" s="22">
        <v>29948</v>
      </c>
      <c r="F1370" s="23">
        <f ca="1">DATEDIF(Hospitalization!$E976,TODAY(),"Y")</f>
        <v>42</v>
      </c>
      <c r="G1370" s="12">
        <v>3</v>
      </c>
      <c r="H1370" s="24">
        <v>7954.52</v>
      </c>
      <c r="I1370" s="12" t="s">
        <v>2355</v>
      </c>
      <c r="J1370" s="12" t="s">
        <v>2355</v>
      </c>
      <c r="K1370" s="12" t="s">
        <v>2366</v>
      </c>
    </row>
    <row r="1371" spans="1:11" x14ac:dyDescent="0.3">
      <c r="A1371" s="11" t="s">
        <v>2240</v>
      </c>
      <c r="B1371" s="15">
        <v>1966</v>
      </c>
      <c r="C1371" s="15" t="s">
        <v>2354</v>
      </c>
      <c r="D1371" s="15">
        <v>9</v>
      </c>
      <c r="E1371" s="25">
        <v>24297</v>
      </c>
      <c r="F1371" s="26">
        <f ca="1">DATEDIF(Hospitalization!$E975,TODAY(),"Y")</f>
        <v>41</v>
      </c>
      <c r="G1371" s="15">
        <v>0</v>
      </c>
      <c r="H1371" s="27">
        <v>7953.72</v>
      </c>
      <c r="I1371" s="15" t="s">
        <v>2356</v>
      </c>
      <c r="J1371" s="15" t="s">
        <v>2356</v>
      </c>
      <c r="K1371" s="15" t="s">
        <v>2362</v>
      </c>
    </row>
    <row r="1372" spans="1:11" x14ac:dyDescent="0.3">
      <c r="A1372" s="14" t="s">
        <v>2241</v>
      </c>
      <c r="B1372" s="12">
        <v>1987</v>
      </c>
      <c r="C1372" s="12" t="s">
        <v>2365</v>
      </c>
      <c r="D1372" s="12">
        <v>29</v>
      </c>
      <c r="E1372" s="22">
        <v>32079</v>
      </c>
      <c r="F1372" s="23">
        <f ca="1">DATEDIF(Hospitalization!$E974,TODAY(),"Y")</f>
        <v>46</v>
      </c>
      <c r="G1372" s="12">
        <v>3</v>
      </c>
      <c r="H1372" s="24">
        <v>7948.22</v>
      </c>
      <c r="I1372" s="12" t="s">
        <v>2355</v>
      </c>
      <c r="J1372" s="12" t="s">
        <v>2356</v>
      </c>
      <c r="K1372" s="12" t="s">
        <v>2371</v>
      </c>
    </row>
    <row r="1373" spans="1:11" x14ac:dyDescent="0.3">
      <c r="A1373" s="11" t="s">
        <v>2242</v>
      </c>
      <c r="B1373" s="15">
        <v>1977</v>
      </c>
      <c r="C1373" s="15" t="s">
        <v>2354</v>
      </c>
      <c r="D1373" s="15">
        <v>20</v>
      </c>
      <c r="E1373" s="25">
        <v>28326</v>
      </c>
      <c r="F1373" s="26">
        <f ca="1">DATEDIF(Hospitalization!$E973,TODAY(),"Y")</f>
        <v>55</v>
      </c>
      <c r="G1373" s="15">
        <v>0</v>
      </c>
      <c r="H1373" s="27">
        <v>7935.29</v>
      </c>
      <c r="I1373" s="15" t="s">
        <v>2355</v>
      </c>
      <c r="J1373" s="15" t="s">
        <v>2359</v>
      </c>
      <c r="K1373" s="15" t="s">
        <v>2372</v>
      </c>
    </row>
    <row r="1374" spans="1:11" x14ac:dyDescent="0.3">
      <c r="A1374" s="14" t="s">
        <v>2243</v>
      </c>
      <c r="B1374" s="12">
        <v>1962</v>
      </c>
      <c r="C1374" s="12" t="s">
        <v>2365</v>
      </c>
      <c r="D1374" s="12">
        <v>10</v>
      </c>
      <c r="E1374" s="22">
        <v>22929</v>
      </c>
      <c r="F1374" s="23">
        <f ca="1">DATEDIF(Hospitalization!$E972,TODAY(),"Y")</f>
        <v>60</v>
      </c>
      <c r="G1374" s="12">
        <v>0</v>
      </c>
      <c r="H1374" s="24">
        <v>7896.41</v>
      </c>
      <c r="I1374" s="12" t="s">
        <v>2356</v>
      </c>
      <c r="J1374" s="12" t="s">
        <v>2355</v>
      </c>
      <c r="K1374" s="12" t="s">
        <v>2357</v>
      </c>
    </row>
    <row r="1375" spans="1:11" x14ac:dyDescent="0.3">
      <c r="A1375" s="11" t="s">
        <v>2244</v>
      </c>
      <c r="B1375" s="15">
        <v>1994</v>
      </c>
      <c r="C1375" s="15" t="s">
        <v>2358</v>
      </c>
      <c r="D1375" s="15">
        <v>17</v>
      </c>
      <c r="E1375" s="25">
        <v>34655</v>
      </c>
      <c r="F1375" s="26">
        <f ca="1">DATEDIF(Hospitalization!$E971,TODAY(),"Y")</f>
        <v>61</v>
      </c>
      <c r="G1375" s="15">
        <v>0</v>
      </c>
      <c r="H1375" s="27">
        <v>7851.85</v>
      </c>
      <c r="I1375" s="15" t="s">
        <v>2355</v>
      </c>
      <c r="J1375" s="15" t="s">
        <v>2356</v>
      </c>
      <c r="K1375" s="15" t="s">
        <v>2362</v>
      </c>
    </row>
    <row r="1376" spans="1:11" x14ac:dyDescent="0.3">
      <c r="A1376" s="14" t="s">
        <v>2245</v>
      </c>
      <c r="B1376" s="12">
        <v>2001</v>
      </c>
      <c r="C1376" s="12" t="s">
        <v>2365</v>
      </c>
      <c r="D1376" s="12">
        <v>5</v>
      </c>
      <c r="E1376" s="22">
        <v>37169</v>
      </c>
      <c r="F1376" s="23">
        <f ca="1">DATEDIF(Hospitalization!$E970,TODAY(),"Y")</f>
        <v>60</v>
      </c>
      <c r="G1376" s="12">
        <v>0</v>
      </c>
      <c r="H1376" s="24">
        <v>7844.8</v>
      </c>
      <c r="I1376" s="12" t="s">
        <v>2355</v>
      </c>
      <c r="J1376" s="12" t="s">
        <v>2355</v>
      </c>
      <c r="K1376" s="12" t="s">
        <v>2362</v>
      </c>
    </row>
    <row r="1377" spans="1:11" x14ac:dyDescent="0.3">
      <c r="A1377" s="11" t="s">
        <v>2246</v>
      </c>
      <c r="B1377" s="15">
        <v>1989</v>
      </c>
      <c r="C1377" s="15" t="s">
        <v>2365</v>
      </c>
      <c r="D1377" s="15">
        <v>12</v>
      </c>
      <c r="E1377" s="25">
        <v>32793</v>
      </c>
      <c r="F1377" s="26">
        <f ca="1">DATEDIF(Hospitalization!$E969,TODAY(),"Y")</f>
        <v>22</v>
      </c>
      <c r="G1377" s="15">
        <v>3</v>
      </c>
      <c r="H1377" s="27">
        <v>7824.37</v>
      </c>
      <c r="I1377" s="15" t="s">
        <v>2355</v>
      </c>
      <c r="J1377" s="15" t="s">
        <v>2355</v>
      </c>
      <c r="K1377" s="15" t="s">
        <v>2362</v>
      </c>
    </row>
    <row r="1378" spans="1:11" x14ac:dyDescent="0.3">
      <c r="A1378" s="14" t="s">
        <v>2247</v>
      </c>
      <c r="B1378" s="12">
        <v>1991</v>
      </c>
      <c r="C1378" s="12" t="s">
        <v>2363</v>
      </c>
      <c r="D1378" s="12">
        <v>21</v>
      </c>
      <c r="E1378" s="22">
        <v>33593</v>
      </c>
      <c r="F1378" s="23">
        <f ca="1">DATEDIF(Hospitalization!$E968,TODAY(),"Y")</f>
        <v>56</v>
      </c>
      <c r="G1378" s="12">
        <v>3</v>
      </c>
      <c r="H1378" s="24">
        <v>7812.67</v>
      </c>
      <c r="I1378" s="12" t="s">
        <v>2355</v>
      </c>
      <c r="J1378" s="12" t="s">
        <v>2359</v>
      </c>
      <c r="K1378" s="12" t="s">
        <v>2362</v>
      </c>
    </row>
    <row r="1379" spans="1:11" x14ac:dyDescent="0.3">
      <c r="A1379" s="11" t="s">
        <v>2248</v>
      </c>
      <c r="B1379" s="15">
        <v>1974</v>
      </c>
      <c r="C1379" s="15" t="s">
        <v>2358</v>
      </c>
      <c r="D1379" s="15">
        <v>9</v>
      </c>
      <c r="E1379" s="25">
        <v>27342</v>
      </c>
      <c r="F1379" s="26">
        <f ca="1">DATEDIF(Hospitalization!$E967,TODAY(),"Y")</f>
        <v>43</v>
      </c>
      <c r="G1379" s="15">
        <v>0</v>
      </c>
      <c r="H1379" s="27">
        <v>7804.16</v>
      </c>
      <c r="I1379" s="15" t="s">
        <v>2355</v>
      </c>
      <c r="J1379" s="15" t="s">
        <v>2356</v>
      </c>
      <c r="K1379" s="15" t="s">
        <v>2357</v>
      </c>
    </row>
    <row r="1380" spans="1:11" x14ac:dyDescent="0.3">
      <c r="A1380" s="14" t="s">
        <v>2249</v>
      </c>
      <c r="B1380" s="12">
        <v>1997</v>
      </c>
      <c r="C1380" s="12" t="s">
        <v>2363</v>
      </c>
      <c r="D1380" s="12">
        <v>2</v>
      </c>
      <c r="E1380" s="22">
        <v>35766</v>
      </c>
      <c r="F1380" s="23">
        <f ca="1">DATEDIF(Hospitalization!$E966,TODAY(),"Y")</f>
        <v>57</v>
      </c>
      <c r="G1380" s="12">
        <v>0</v>
      </c>
      <c r="H1380" s="24">
        <v>7803.77</v>
      </c>
      <c r="I1380" s="12" t="s">
        <v>2355</v>
      </c>
      <c r="J1380" s="12" t="s">
        <v>2356</v>
      </c>
      <c r="K1380" s="12" t="s">
        <v>2362</v>
      </c>
    </row>
    <row r="1381" spans="1:11" x14ac:dyDescent="0.3">
      <c r="A1381" s="11" t="s">
        <v>234</v>
      </c>
      <c r="B1381" s="15">
        <v>1999</v>
      </c>
      <c r="C1381" s="15" t="s">
        <v>2363</v>
      </c>
      <c r="D1381" s="15">
        <v>25</v>
      </c>
      <c r="E1381" s="25">
        <v>36519</v>
      </c>
      <c r="F1381" s="26">
        <f ca="1">DATEDIF(Hospitalization!$E965,TODAY(),"Y")</f>
        <v>37</v>
      </c>
      <c r="G1381" s="15">
        <v>0</v>
      </c>
      <c r="H1381" s="27">
        <v>7794.68</v>
      </c>
      <c r="I1381" s="15" t="s">
        <v>2355</v>
      </c>
      <c r="J1381" s="15" t="s">
        <v>2355</v>
      </c>
      <c r="K1381" s="15" t="s">
        <v>2378</v>
      </c>
    </row>
    <row r="1382" spans="1:11" x14ac:dyDescent="0.3">
      <c r="A1382" s="11" t="s">
        <v>2250</v>
      </c>
      <c r="B1382" s="12">
        <v>1974</v>
      </c>
      <c r="C1382" s="12" t="s">
        <v>2363</v>
      </c>
      <c r="D1382" s="12">
        <v>6</v>
      </c>
      <c r="E1382" s="22">
        <v>27369</v>
      </c>
      <c r="F1382" s="23">
        <f ca="1">DATEDIF(Hospitalization!$E964,TODAY(),"Y")</f>
        <v>58</v>
      </c>
      <c r="G1382" s="12">
        <v>0</v>
      </c>
      <c r="H1382" s="24">
        <v>7789.64</v>
      </c>
      <c r="I1382" s="12" t="s">
        <v>2359</v>
      </c>
      <c r="J1382" s="12" t="s">
        <v>2356</v>
      </c>
      <c r="K1382" s="12" t="s">
        <v>2357</v>
      </c>
    </row>
    <row r="1383" spans="1:11" x14ac:dyDescent="0.3">
      <c r="A1383" s="14" t="s">
        <v>2251</v>
      </c>
      <c r="B1383" s="15">
        <v>1997</v>
      </c>
      <c r="C1383" s="15" t="s">
        <v>2363</v>
      </c>
      <c r="D1383" s="15">
        <v>21</v>
      </c>
      <c r="E1383" s="25">
        <v>35785</v>
      </c>
      <c r="F1383" s="26">
        <f ca="1">DATEDIF(Hospitalization!$E963,TODAY(),"Y")</f>
        <v>54</v>
      </c>
      <c r="G1383" s="15">
        <v>0</v>
      </c>
      <c r="H1383" s="27">
        <v>7763.06</v>
      </c>
      <c r="I1383" s="15" t="s">
        <v>2355</v>
      </c>
      <c r="J1383" s="15" t="s">
        <v>2359</v>
      </c>
      <c r="K1383" s="15" t="s">
        <v>2362</v>
      </c>
    </row>
    <row r="1384" spans="1:11" x14ac:dyDescent="0.3">
      <c r="A1384" s="11" t="s">
        <v>2252</v>
      </c>
      <c r="B1384" s="12">
        <v>1981</v>
      </c>
      <c r="C1384" s="12" t="s">
        <v>2360</v>
      </c>
      <c r="D1384" s="12">
        <v>30</v>
      </c>
      <c r="E1384" s="22">
        <v>29767</v>
      </c>
      <c r="F1384" s="23">
        <f ca="1">DATEDIF(Hospitalization!$E962,TODAY(),"Y")</f>
        <v>38</v>
      </c>
      <c r="G1384" s="12">
        <v>2</v>
      </c>
      <c r="H1384" s="24">
        <v>7749.16</v>
      </c>
      <c r="I1384" s="12" t="s">
        <v>2355</v>
      </c>
      <c r="J1384" s="12" t="s">
        <v>2359</v>
      </c>
      <c r="K1384" s="12" t="s">
        <v>2362</v>
      </c>
    </row>
    <row r="1385" spans="1:11" x14ac:dyDescent="0.3">
      <c r="A1385" s="14" t="s">
        <v>2253</v>
      </c>
      <c r="B1385" s="15">
        <v>1976</v>
      </c>
      <c r="C1385" s="15" t="s">
        <v>2363</v>
      </c>
      <c r="D1385" s="15">
        <v>12</v>
      </c>
      <c r="E1385" s="25">
        <v>28106</v>
      </c>
      <c r="F1385" s="26">
        <f ca="1">DATEDIF(Hospitalization!$E961,TODAY(),"Y")</f>
        <v>56</v>
      </c>
      <c r="G1385" s="15">
        <v>1</v>
      </c>
      <c r="H1385" s="27">
        <v>7742.11</v>
      </c>
      <c r="I1385" s="15" t="s">
        <v>2356</v>
      </c>
      <c r="J1385" s="15" t="s">
        <v>2355</v>
      </c>
      <c r="K1385" s="15" t="s">
        <v>2357</v>
      </c>
    </row>
    <row r="1386" spans="1:11" x14ac:dyDescent="0.3">
      <c r="A1386" s="11" t="s">
        <v>2254</v>
      </c>
      <c r="B1386" s="12">
        <v>1978</v>
      </c>
      <c r="C1386" s="12" t="s">
        <v>2361</v>
      </c>
      <c r="D1386" s="12">
        <v>4</v>
      </c>
      <c r="E1386" s="22">
        <v>28737</v>
      </c>
      <c r="F1386" s="23">
        <f ca="1">DATEDIF(Hospitalization!$E960,TODAY(),"Y")</f>
        <v>61</v>
      </c>
      <c r="G1386" s="12">
        <v>2</v>
      </c>
      <c r="H1386" s="24">
        <v>7740.34</v>
      </c>
      <c r="I1386" s="12" t="s">
        <v>2359</v>
      </c>
      <c r="J1386" s="12" t="s">
        <v>2359</v>
      </c>
      <c r="K1386" s="12" t="s">
        <v>2366</v>
      </c>
    </row>
    <row r="1387" spans="1:11" x14ac:dyDescent="0.3">
      <c r="A1387" s="14" t="s">
        <v>2255</v>
      </c>
      <c r="B1387" s="15">
        <v>1965</v>
      </c>
      <c r="C1387" s="15" t="s">
        <v>2354</v>
      </c>
      <c r="D1387" s="15">
        <v>18</v>
      </c>
      <c r="E1387" s="25">
        <v>23941</v>
      </c>
      <c r="F1387" s="26">
        <f ca="1">DATEDIF(Hospitalization!$E959,TODAY(),"Y")</f>
        <v>57</v>
      </c>
      <c r="G1387" s="15">
        <v>0</v>
      </c>
      <c r="H1387" s="27">
        <v>7736.39</v>
      </c>
      <c r="I1387" s="15" t="s">
        <v>2356</v>
      </c>
      <c r="J1387" s="15" t="s">
        <v>2355</v>
      </c>
      <c r="K1387" s="15" t="s">
        <v>2357</v>
      </c>
    </row>
    <row r="1388" spans="1:11" x14ac:dyDescent="0.3">
      <c r="A1388" s="11" t="s">
        <v>2256</v>
      </c>
      <c r="B1388" s="12">
        <v>1977</v>
      </c>
      <c r="C1388" s="12" t="s">
        <v>2364</v>
      </c>
      <c r="D1388" s="12">
        <v>29</v>
      </c>
      <c r="E1388" s="22">
        <v>28366</v>
      </c>
      <c r="F1388" s="23">
        <f ca="1">DATEDIF(Hospitalization!$E958,TODAY(),"Y")</f>
        <v>54</v>
      </c>
      <c r="G1388" s="12">
        <v>0</v>
      </c>
      <c r="H1388" s="24">
        <v>7731.86</v>
      </c>
      <c r="I1388" s="12" t="s">
        <v>2355</v>
      </c>
      <c r="J1388" s="12" t="s">
        <v>2356</v>
      </c>
      <c r="K1388" s="12" t="s">
        <v>2362</v>
      </c>
    </row>
    <row r="1389" spans="1:11" x14ac:dyDescent="0.3">
      <c r="A1389" s="14" t="s">
        <v>2257</v>
      </c>
      <c r="B1389" s="15">
        <v>1978</v>
      </c>
      <c r="C1389" s="15" t="s">
        <v>2363</v>
      </c>
      <c r="D1389" s="15">
        <v>4</v>
      </c>
      <c r="E1389" s="25">
        <v>28828</v>
      </c>
      <c r="F1389" s="26">
        <f ca="1">DATEDIF(Hospitalization!$E957,TODAY(),"Y")</f>
        <v>53</v>
      </c>
      <c r="G1389" s="15">
        <v>2</v>
      </c>
      <c r="H1389" s="27">
        <v>7731.43</v>
      </c>
      <c r="I1389" s="15" t="s">
        <v>2356</v>
      </c>
      <c r="J1389" s="15" t="s">
        <v>2355</v>
      </c>
      <c r="K1389" s="15" t="s">
        <v>2357</v>
      </c>
    </row>
    <row r="1390" spans="1:11" x14ac:dyDescent="0.3">
      <c r="A1390" s="11" t="s">
        <v>2258</v>
      </c>
      <c r="B1390" s="12">
        <v>1980</v>
      </c>
      <c r="C1390" s="12" t="s">
        <v>2361</v>
      </c>
      <c r="D1390" s="12">
        <v>10</v>
      </c>
      <c r="E1390" s="22">
        <v>29474</v>
      </c>
      <c r="F1390" s="23">
        <f ca="1">DATEDIF(Hospitalization!$E956,TODAY(),"Y")</f>
        <v>60</v>
      </c>
      <c r="G1390" s="12">
        <v>2</v>
      </c>
      <c r="H1390" s="24">
        <v>7729.65</v>
      </c>
      <c r="I1390" s="12" t="s">
        <v>2356</v>
      </c>
      <c r="J1390" s="12" t="s">
        <v>2359</v>
      </c>
      <c r="K1390" s="12" t="s">
        <v>2369</v>
      </c>
    </row>
    <row r="1391" spans="1:11" x14ac:dyDescent="0.3">
      <c r="A1391" s="14" t="s">
        <v>2259</v>
      </c>
      <c r="B1391" s="15">
        <v>1979</v>
      </c>
      <c r="C1391" s="15" t="s">
        <v>2360</v>
      </c>
      <c r="D1391" s="15">
        <v>2</v>
      </c>
      <c r="E1391" s="25">
        <v>29008</v>
      </c>
      <c r="F1391" s="26">
        <f ca="1">DATEDIF(Hospitalization!$E955,TODAY(),"Y")</f>
        <v>60</v>
      </c>
      <c r="G1391" s="15">
        <v>1</v>
      </c>
      <c r="H1391" s="27">
        <v>7727.25</v>
      </c>
      <c r="I1391" s="15" t="s">
        <v>2355</v>
      </c>
      <c r="J1391" s="15" t="s">
        <v>2356</v>
      </c>
      <c r="K1391" s="15" t="s">
        <v>2362</v>
      </c>
    </row>
    <row r="1392" spans="1:11" x14ac:dyDescent="0.3">
      <c r="A1392" s="14" t="s">
        <v>235</v>
      </c>
      <c r="B1392" s="12">
        <v>1978</v>
      </c>
      <c r="C1392" s="12" t="s">
        <v>2363</v>
      </c>
      <c r="D1392" s="12">
        <v>29</v>
      </c>
      <c r="E1392" s="22">
        <v>28853</v>
      </c>
      <c r="F1392" s="23">
        <f ca="1">DATEDIF(Hospitalization!$E954,TODAY(),"Y")</f>
        <v>60</v>
      </c>
      <c r="G1392" s="12">
        <v>2</v>
      </c>
      <c r="H1392" s="24">
        <v>7726.85</v>
      </c>
      <c r="I1392" s="12" t="s">
        <v>2359</v>
      </c>
      <c r="J1392" s="12" t="s">
        <v>2355</v>
      </c>
      <c r="K1392" s="12" t="s">
        <v>2366</v>
      </c>
    </row>
    <row r="1393" spans="1:11" x14ac:dyDescent="0.3">
      <c r="A1393" s="11" t="s">
        <v>2260</v>
      </c>
      <c r="B1393" s="15">
        <v>1987</v>
      </c>
      <c r="C1393" s="15" t="s">
        <v>2354</v>
      </c>
      <c r="D1393" s="15">
        <v>12</v>
      </c>
      <c r="E1393" s="25">
        <v>31970</v>
      </c>
      <c r="F1393" s="26">
        <f ca="1">DATEDIF(Hospitalization!$E953,TODAY(),"Y")</f>
        <v>62</v>
      </c>
      <c r="G1393" s="15">
        <v>3</v>
      </c>
      <c r="H1393" s="27">
        <v>7684.62</v>
      </c>
      <c r="I1393" s="15" t="s">
        <v>2355</v>
      </c>
      <c r="J1393" s="15" t="s">
        <v>2356</v>
      </c>
      <c r="K1393" s="15" t="s">
        <v>2375</v>
      </c>
    </row>
    <row r="1394" spans="1:11" x14ac:dyDescent="0.3">
      <c r="A1394" s="14" t="s">
        <v>2261</v>
      </c>
      <c r="B1394" s="12">
        <v>1982</v>
      </c>
      <c r="C1394" s="12" t="s">
        <v>2363</v>
      </c>
      <c r="D1394" s="12">
        <v>18</v>
      </c>
      <c r="E1394" s="22">
        <v>30303</v>
      </c>
      <c r="F1394" s="23">
        <f ca="1">DATEDIF(Hospitalization!$E952,TODAY(),"Y")</f>
        <v>40</v>
      </c>
      <c r="G1394" s="12">
        <v>3</v>
      </c>
      <c r="H1394" s="24">
        <v>7682.67</v>
      </c>
      <c r="I1394" s="12" t="s">
        <v>2355</v>
      </c>
      <c r="J1394" s="12" t="s">
        <v>2359</v>
      </c>
      <c r="K1394" s="12" t="s">
        <v>2357</v>
      </c>
    </row>
    <row r="1395" spans="1:11" x14ac:dyDescent="0.3">
      <c r="A1395" s="11" t="s">
        <v>2262</v>
      </c>
      <c r="B1395" s="15">
        <v>1981</v>
      </c>
      <c r="C1395" s="15" t="s">
        <v>2363</v>
      </c>
      <c r="D1395" s="15">
        <v>19</v>
      </c>
      <c r="E1395" s="25">
        <v>29939</v>
      </c>
      <c r="F1395" s="26">
        <f ca="1">DATEDIF(Hospitalization!$E951,TODAY(),"Y")</f>
        <v>60</v>
      </c>
      <c r="G1395" s="15">
        <v>1</v>
      </c>
      <c r="H1395" s="27">
        <v>7681.17</v>
      </c>
      <c r="I1395" s="15" t="s">
        <v>2355</v>
      </c>
      <c r="J1395" s="15" t="s">
        <v>2355</v>
      </c>
      <c r="K1395" s="15" t="s">
        <v>2377</v>
      </c>
    </row>
    <row r="1396" spans="1:11" x14ac:dyDescent="0.3">
      <c r="A1396" s="14" t="s">
        <v>2263</v>
      </c>
      <c r="B1396" s="12">
        <v>1971</v>
      </c>
      <c r="C1396" s="12" t="s">
        <v>2365</v>
      </c>
      <c r="D1396" s="12">
        <v>11</v>
      </c>
      <c r="E1396" s="22">
        <v>26217</v>
      </c>
      <c r="F1396" s="23">
        <f ca="1">DATEDIF(Hospitalization!$E950,TODAY(),"Y")</f>
        <v>32</v>
      </c>
      <c r="G1396" s="12">
        <v>0</v>
      </c>
      <c r="H1396" s="24">
        <v>7680.92</v>
      </c>
      <c r="I1396" s="12" t="s">
        <v>2355</v>
      </c>
      <c r="J1396" s="12" t="s">
        <v>2359</v>
      </c>
      <c r="K1396" s="12" t="s">
        <v>2357</v>
      </c>
    </row>
    <row r="1397" spans="1:11" x14ac:dyDescent="0.3">
      <c r="A1397" s="11" t="s">
        <v>2264</v>
      </c>
      <c r="B1397" s="15">
        <v>1995</v>
      </c>
      <c r="C1397" s="15" t="s">
        <v>2361</v>
      </c>
      <c r="D1397" s="15">
        <v>13</v>
      </c>
      <c r="E1397" s="25">
        <v>34955</v>
      </c>
      <c r="F1397" s="26">
        <f ca="1">DATEDIF(Hospitalization!$E949,TODAY(),"Y")</f>
        <v>60</v>
      </c>
      <c r="G1397" s="15">
        <v>0</v>
      </c>
      <c r="H1397" s="27">
        <v>7676.4</v>
      </c>
      <c r="I1397" s="15" t="s">
        <v>2355</v>
      </c>
      <c r="J1397" s="15" t="s">
        <v>2359</v>
      </c>
      <c r="K1397" s="15" t="s">
        <v>2362</v>
      </c>
    </row>
    <row r="1398" spans="1:11" x14ac:dyDescent="0.3">
      <c r="A1398" s="14" t="s">
        <v>2265</v>
      </c>
      <c r="B1398" s="12">
        <v>1996</v>
      </c>
      <c r="C1398" s="12" t="s">
        <v>2358</v>
      </c>
      <c r="D1398" s="12">
        <v>24</v>
      </c>
      <c r="E1398" s="22">
        <v>35393</v>
      </c>
      <c r="F1398" s="23">
        <f ca="1">DATEDIF(Hospitalization!$E948,TODAY(),"Y")</f>
        <v>60</v>
      </c>
      <c r="G1398" s="12">
        <v>0</v>
      </c>
      <c r="H1398" s="24">
        <v>7670.75</v>
      </c>
      <c r="I1398" s="12" t="s">
        <v>2355</v>
      </c>
      <c r="J1398" s="12" t="s">
        <v>2355</v>
      </c>
      <c r="K1398" s="12" t="s">
        <v>2379</v>
      </c>
    </row>
    <row r="1399" spans="1:11" x14ac:dyDescent="0.3">
      <c r="A1399" s="11" t="s">
        <v>2266</v>
      </c>
      <c r="B1399" s="15">
        <v>1976</v>
      </c>
      <c r="C1399" s="15" t="s">
        <v>2365</v>
      </c>
      <c r="D1399" s="15">
        <v>9</v>
      </c>
      <c r="E1399" s="25">
        <v>28042</v>
      </c>
      <c r="F1399" s="26">
        <f ca="1">DATEDIF(Hospitalization!$E947,TODAY(),"Y")</f>
        <v>59</v>
      </c>
      <c r="G1399" s="15">
        <v>2</v>
      </c>
      <c r="H1399" s="27">
        <v>7662.47</v>
      </c>
      <c r="I1399" s="15" t="s">
        <v>2355</v>
      </c>
      <c r="J1399" s="15" t="s">
        <v>2359</v>
      </c>
      <c r="K1399" s="15" t="s">
        <v>2366</v>
      </c>
    </row>
    <row r="1400" spans="1:11" x14ac:dyDescent="0.3">
      <c r="A1400" s="14" t="s">
        <v>2267</v>
      </c>
      <c r="B1400" s="12">
        <v>1965</v>
      </c>
      <c r="C1400" s="12" t="s">
        <v>2363</v>
      </c>
      <c r="D1400" s="12">
        <v>27</v>
      </c>
      <c r="E1400" s="22">
        <v>24103</v>
      </c>
      <c r="F1400" s="23">
        <f ca="1">DATEDIF(Hospitalization!$E946,TODAY(),"Y")</f>
        <v>55</v>
      </c>
      <c r="G1400" s="12">
        <v>0</v>
      </c>
      <c r="H1400" s="24">
        <v>7657.69</v>
      </c>
      <c r="I1400" s="12" t="s">
        <v>2356</v>
      </c>
      <c r="J1400" s="12" t="s">
        <v>2356</v>
      </c>
      <c r="K1400" s="12" t="s">
        <v>2362</v>
      </c>
    </row>
    <row r="1401" spans="1:11" x14ac:dyDescent="0.3">
      <c r="A1401" s="11" t="s">
        <v>2268</v>
      </c>
      <c r="B1401" s="15">
        <v>1998</v>
      </c>
      <c r="C1401" s="15" t="s">
        <v>2361</v>
      </c>
      <c r="D1401" s="15">
        <v>30</v>
      </c>
      <c r="E1401" s="25">
        <v>36068</v>
      </c>
      <c r="F1401" s="26">
        <f ca="1">DATEDIF(Hospitalization!$E945,TODAY(),"Y")</f>
        <v>43</v>
      </c>
      <c r="G1401" s="15">
        <v>0</v>
      </c>
      <c r="H1401" s="27">
        <v>7652.26</v>
      </c>
      <c r="I1401" s="15" t="s">
        <v>2355</v>
      </c>
      <c r="J1401" s="15" t="s">
        <v>2356</v>
      </c>
      <c r="K1401" s="15" t="s">
        <v>2373</v>
      </c>
    </row>
    <row r="1402" spans="1:11" x14ac:dyDescent="0.3">
      <c r="A1402" s="14" t="s">
        <v>2269</v>
      </c>
      <c r="B1402" s="12">
        <v>1993</v>
      </c>
      <c r="C1402" s="12" t="s">
        <v>2364</v>
      </c>
      <c r="D1402" s="12">
        <v>10</v>
      </c>
      <c r="E1402" s="22">
        <v>34191</v>
      </c>
      <c r="F1402" s="23">
        <f ca="1">DATEDIF(Hospitalization!$E944,TODAY(),"Y")</f>
        <v>57</v>
      </c>
      <c r="G1402" s="12">
        <v>0</v>
      </c>
      <c r="H1402" s="24">
        <v>7650.8</v>
      </c>
      <c r="I1402" s="12" t="s">
        <v>2355</v>
      </c>
      <c r="J1402" s="12" t="s">
        <v>2355</v>
      </c>
      <c r="K1402" s="12" t="s">
        <v>2362</v>
      </c>
    </row>
    <row r="1403" spans="1:11" x14ac:dyDescent="0.3">
      <c r="A1403" s="11" t="s">
        <v>236</v>
      </c>
      <c r="B1403" s="15">
        <v>1980</v>
      </c>
      <c r="C1403" s="15" t="s">
        <v>2365</v>
      </c>
      <c r="D1403" s="15">
        <v>16</v>
      </c>
      <c r="E1403" s="25">
        <v>29510</v>
      </c>
      <c r="F1403" s="26">
        <f ca="1">DATEDIF(Hospitalization!$E943,TODAY(),"Y")</f>
        <v>41</v>
      </c>
      <c r="G1403" s="15">
        <v>1</v>
      </c>
      <c r="H1403" s="27">
        <v>7650.77</v>
      </c>
      <c r="I1403" s="15" t="s">
        <v>2355</v>
      </c>
      <c r="J1403" s="15" t="s">
        <v>2355</v>
      </c>
      <c r="K1403" s="15" t="s">
        <v>2372</v>
      </c>
    </row>
    <row r="1404" spans="1:11" x14ac:dyDescent="0.3">
      <c r="A1404" s="11" t="s">
        <v>2270</v>
      </c>
      <c r="B1404" s="12">
        <v>1999</v>
      </c>
      <c r="C1404" s="12" t="s">
        <v>2360</v>
      </c>
      <c r="D1404" s="12">
        <v>15</v>
      </c>
      <c r="E1404" s="22">
        <v>36326</v>
      </c>
      <c r="F1404" s="23">
        <f ca="1">DATEDIF(Hospitalization!$E942,TODAY(),"Y")</f>
        <v>61</v>
      </c>
      <c r="G1404" s="12">
        <v>0</v>
      </c>
      <c r="H1404" s="24">
        <v>7642.05</v>
      </c>
      <c r="I1404" s="12" t="s">
        <v>2355</v>
      </c>
      <c r="J1404" s="12" t="s">
        <v>2355</v>
      </c>
      <c r="K1404" s="12" t="s">
        <v>2378</v>
      </c>
    </row>
    <row r="1405" spans="1:11" x14ac:dyDescent="0.3">
      <c r="A1405" s="14" t="s">
        <v>2271</v>
      </c>
      <c r="B1405" s="15">
        <v>1980</v>
      </c>
      <c r="C1405" s="15" t="s">
        <v>2354</v>
      </c>
      <c r="D1405" s="15">
        <v>24</v>
      </c>
      <c r="E1405" s="25">
        <v>29426</v>
      </c>
      <c r="F1405" s="26">
        <f ca="1">DATEDIF(Hospitalization!$E941,TODAY(),"Y")</f>
        <v>38</v>
      </c>
      <c r="G1405" s="15">
        <v>2</v>
      </c>
      <c r="H1405" s="27">
        <v>7640.31</v>
      </c>
      <c r="I1405" s="15" t="s">
        <v>2355</v>
      </c>
      <c r="J1405" s="15" t="s">
        <v>2359</v>
      </c>
      <c r="K1405" s="15" t="s">
        <v>2357</v>
      </c>
    </row>
    <row r="1406" spans="1:11" x14ac:dyDescent="0.3">
      <c r="A1406" s="11" t="s">
        <v>2272</v>
      </c>
      <c r="B1406" s="12">
        <v>1980</v>
      </c>
      <c r="C1406" s="12" t="s">
        <v>2360</v>
      </c>
      <c r="D1406" s="12">
        <v>20</v>
      </c>
      <c r="E1406" s="22">
        <v>29392</v>
      </c>
      <c r="F1406" s="23">
        <f ca="1">DATEDIF(Hospitalization!$E940,TODAY(),"Y")</f>
        <v>56</v>
      </c>
      <c r="G1406" s="12">
        <v>1</v>
      </c>
      <c r="H1406" s="24">
        <v>7639.42</v>
      </c>
      <c r="I1406" s="12" t="s">
        <v>2355</v>
      </c>
      <c r="J1406" s="12" t="s">
        <v>2355</v>
      </c>
      <c r="K1406" s="12" t="s">
        <v>2372</v>
      </c>
    </row>
    <row r="1407" spans="1:11" x14ac:dyDescent="0.3">
      <c r="A1407" s="14" t="s">
        <v>2273</v>
      </c>
      <c r="B1407" s="15">
        <v>2001</v>
      </c>
      <c r="C1407" s="15" t="s">
        <v>2363</v>
      </c>
      <c r="D1407" s="15">
        <v>13</v>
      </c>
      <c r="E1407" s="25">
        <v>37238</v>
      </c>
      <c r="F1407" s="26">
        <f ca="1">DATEDIF(Hospitalization!$E939,TODAY(),"Y")</f>
        <v>63</v>
      </c>
      <c r="G1407" s="15">
        <v>0</v>
      </c>
      <c r="H1407" s="27">
        <v>7636.92</v>
      </c>
      <c r="I1407" s="15" t="s">
        <v>2355</v>
      </c>
      <c r="J1407" s="15" t="s">
        <v>2356</v>
      </c>
      <c r="K1407" s="15" t="s">
        <v>2362</v>
      </c>
    </row>
    <row r="1408" spans="1:11" x14ac:dyDescent="0.3">
      <c r="A1408" s="11" t="s">
        <v>2274</v>
      </c>
      <c r="B1408" s="12">
        <v>1978</v>
      </c>
      <c r="C1408" s="12" t="s">
        <v>2364</v>
      </c>
      <c r="D1408" s="12">
        <v>24</v>
      </c>
      <c r="E1408" s="22">
        <v>28726</v>
      </c>
      <c r="F1408" s="23">
        <f ca="1">DATEDIF(Hospitalization!$E938,TODAY(),"Y")</f>
        <v>61</v>
      </c>
      <c r="G1408" s="12">
        <v>1</v>
      </c>
      <c r="H1408" s="24">
        <v>7633.72</v>
      </c>
      <c r="I1408" s="12" t="s">
        <v>2355</v>
      </c>
      <c r="J1408" s="12" t="s">
        <v>2359</v>
      </c>
      <c r="K1408" s="12" t="s">
        <v>2357</v>
      </c>
    </row>
    <row r="1409" spans="1:11" x14ac:dyDescent="0.3">
      <c r="A1409" s="14" t="s">
        <v>2275</v>
      </c>
      <c r="B1409" s="15">
        <v>1978</v>
      </c>
      <c r="C1409" s="15" t="s">
        <v>2358</v>
      </c>
      <c r="D1409" s="15">
        <v>29</v>
      </c>
      <c r="E1409" s="25">
        <v>28823</v>
      </c>
      <c r="F1409" s="26">
        <f ca="1">DATEDIF(Hospitalization!$E937,TODAY(),"Y")</f>
        <v>46</v>
      </c>
      <c r="G1409" s="15">
        <v>1</v>
      </c>
      <c r="H1409" s="27">
        <v>7626.99</v>
      </c>
      <c r="I1409" s="15" t="s">
        <v>2355</v>
      </c>
      <c r="J1409" s="15" t="s">
        <v>2355</v>
      </c>
      <c r="K1409" s="15" t="s">
        <v>2366</v>
      </c>
    </row>
    <row r="1410" spans="1:11" x14ac:dyDescent="0.3">
      <c r="A1410" s="11" t="s">
        <v>2276</v>
      </c>
      <c r="B1410" s="12">
        <v>1978</v>
      </c>
      <c r="C1410" s="12" t="s">
        <v>2358</v>
      </c>
      <c r="D1410" s="12">
        <v>6</v>
      </c>
      <c r="E1410" s="22">
        <v>28800</v>
      </c>
      <c r="F1410" s="23">
        <f ca="1">DATEDIF(Hospitalization!$E936,TODAY(),"Y")</f>
        <v>60</v>
      </c>
      <c r="G1410" s="12">
        <v>1</v>
      </c>
      <c r="H1410" s="24">
        <v>7624.63</v>
      </c>
      <c r="I1410" s="12" t="s">
        <v>2355</v>
      </c>
      <c r="J1410" s="12" t="s">
        <v>2359</v>
      </c>
      <c r="K1410" s="12" t="s">
        <v>2366</v>
      </c>
    </row>
    <row r="1411" spans="1:11" x14ac:dyDescent="0.3">
      <c r="A1411" s="14" t="s">
        <v>2277</v>
      </c>
      <c r="B1411" s="15">
        <v>1978</v>
      </c>
      <c r="C1411" s="15" t="s">
        <v>2358</v>
      </c>
      <c r="D1411" s="15">
        <v>28</v>
      </c>
      <c r="E1411" s="25">
        <v>28822</v>
      </c>
      <c r="F1411" s="26">
        <f ca="1">DATEDIF(Hospitalization!$E935,TODAY(),"Y")</f>
        <v>43</v>
      </c>
      <c r="G1411" s="15">
        <v>1</v>
      </c>
      <c r="H1411" s="27">
        <v>7623.52</v>
      </c>
      <c r="I1411" s="15" t="s">
        <v>2355</v>
      </c>
      <c r="J1411" s="15" t="s">
        <v>2359</v>
      </c>
      <c r="K1411" s="15" t="s">
        <v>2366</v>
      </c>
    </row>
    <row r="1412" spans="1:11" x14ac:dyDescent="0.3">
      <c r="A1412" s="11" t="s">
        <v>2278</v>
      </c>
      <c r="B1412" s="12">
        <v>1996</v>
      </c>
      <c r="C1412" s="12" t="s">
        <v>2361</v>
      </c>
      <c r="D1412" s="12">
        <v>17</v>
      </c>
      <c r="E1412" s="22">
        <v>35325</v>
      </c>
      <c r="F1412" s="23">
        <f ca="1">DATEDIF(Hospitalization!$E934,TODAY(),"Y")</f>
        <v>61</v>
      </c>
      <c r="G1412" s="12">
        <v>0</v>
      </c>
      <c r="H1412" s="24">
        <v>7623.13</v>
      </c>
      <c r="I1412" s="12" t="s">
        <v>2355</v>
      </c>
      <c r="J1412" s="12" t="s">
        <v>2356</v>
      </c>
      <c r="K1412" s="12" t="s">
        <v>2366</v>
      </c>
    </row>
    <row r="1413" spans="1:11" x14ac:dyDescent="0.3">
      <c r="A1413" s="14" t="s">
        <v>2279</v>
      </c>
      <c r="B1413" s="15">
        <v>1968</v>
      </c>
      <c r="C1413" s="15" t="s">
        <v>2354</v>
      </c>
      <c r="D1413" s="15">
        <v>3</v>
      </c>
      <c r="E1413" s="25">
        <v>25022</v>
      </c>
      <c r="F1413" s="26">
        <f ca="1">DATEDIF(Hospitalization!$E933,TODAY(),"Y")</f>
        <v>62</v>
      </c>
      <c r="G1413" s="15">
        <v>0</v>
      </c>
      <c r="H1413" s="27">
        <v>7609.6</v>
      </c>
      <c r="I1413" s="15" t="s">
        <v>2356</v>
      </c>
      <c r="J1413" s="15" t="s">
        <v>2355</v>
      </c>
      <c r="K1413" s="15" t="s">
        <v>2362</v>
      </c>
    </row>
    <row r="1414" spans="1:11" x14ac:dyDescent="0.3">
      <c r="A1414" s="14" t="s">
        <v>237</v>
      </c>
      <c r="B1414" s="12">
        <v>1997</v>
      </c>
      <c r="C1414" s="12" t="s">
        <v>2361</v>
      </c>
      <c r="D1414" s="12">
        <v>30</v>
      </c>
      <c r="E1414" s="22">
        <v>35703</v>
      </c>
      <c r="F1414" s="23">
        <f ca="1">DATEDIF(Hospitalization!$E932,TODAY(),"Y")</f>
        <v>62</v>
      </c>
      <c r="G1414" s="12">
        <v>0</v>
      </c>
      <c r="H1414" s="24">
        <v>7607.03</v>
      </c>
      <c r="I1414" s="12" t="s">
        <v>2355</v>
      </c>
      <c r="J1414" s="12" t="s">
        <v>2355</v>
      </c>
      <c r="K1414" s="12" t="s">
        <v>2362</v>
      </c>
    </row>
    <row r="1415" spans="1:11" x14ac:dyDescent="0.3">
      <c r="A1415" s="11" t="s">
        <v>2280</v>
      </c>
      <c r="B1415" s="15">
        <v>1967</v>
      </c>
      <c r="C1415" s="15" t="s">
        <v>2354</v>
      </c>
      <c r="D1415" s="15">
        <v>17</v>
      </c>
      <c r="E1415" s="25">
        <v>24670</v>
      </c>
      <c r="F1415" s="26">
        <f ca="1">DATEDIF(Hospitalization!$E931,TODAY(),"Y")</f>
        <v>61</v>
      </c>
      <c r="G1415" s="15">
        <v>0</v>
      </c>
      <c r="H1415" s="27">
        <v>7585.62</v>
      </c>
      <c r="I1415" s="15" t="s">
        <v>2356</v>
      </c>
      <c r="J1415" s="15" t="s">
        <v>2355</v>
      </c>
      <c r="K1415" s="15" t="s">
        <v>2357</v>
      </c>
    </row>
    <row r="1416" spans="1:11" x14ac:dyDescent="0.3">
      <c r="A1416" s="14" t="s">
        <v>2281</v>
      </c>
      <c r="B1416" s="12">
        <v>1994</v>
      </c>
      <c r="C1416" s="12" t="s">
        <v>2364</v>
      </c>
      <c r="D1416" s="12">
        <v>14</v>
      </c>
      <c r="E1416" s="22">
        <v>34560</v>
      </c>
      <c r="F1416" s="23">
        <f ca="1">DATEDIF(Hospitalization!$E930,TODAY(),"Y")</f>
        <v>62</v>
      </c>
      <c r="G1416" s="12">
        <v>0</v>
      </c>
      <c r="H1416" s="24">
        <v>7567.13</v>
      </c>
      <c r="I1416" s="12" t="s">
        <v>2355</v>
      </c>
      <c r="J1416" s="12" t="s">
        <v>2355</v>
      </c>
      <c r="K1416" s="12" t="s">
        <v>2375</v>
      </c>
    </row>
    <row r="1417" spans="1:11" x14ac:dyDescent="0.3">
      <c r="A1417" s="11" t="s">
        <v>2282</v>
      </c>
      <c r="B1417" s="15">
        <v>1988</v>
      </c>
      <c r="C1417" s="15" t="s">
        <v>2363</v>
      </c>
      <c r="D1417" s="15">
        <v>15</v>
      </c>
      <c r="E1417" s="25">
        <v>32492</v>
      </c>
      <c r="F1417" s="26">
        <f ca="1">DATEDIF(Hospitalization!$E929,TODAY(),"Y")</f>
        <v>60</v>
      </c>
      <c r="G1417" s="15">
        <v>3</v>
      </c>
      <c r="H1417" s="27">
        <v>7538.52</v>
      </c>
      <c r="I1417" s="15" t="s">
        <v>2355</v>
      </c>
      <c r="J1417" s="15" t="s">
        <v>2355</v>
      </c>
      <c r="K1417" s="15" t="s">
        <v>2362</v>
      </c>
    </row>
    <row r="1418" spans="1:11" x14ac:dyDescent="0.3">
      <c r="A1418" s="14" t="s">
        <v>2283</v>
      </c>
      <c r="B1418" s="12">
        <v>1984</v>
      </c>
      <c r="C1418" s="12" t="s">
        <v>2364</v>
      </c>
      <c r="D1418" s="12">
        <v>22</v>
      </c>
      <c r="E1418" s="22">
        <v>30916</v>
      </c>
      <c r="F1418" s="23">
        <f ca="1">DATEDIF(Hospitalization!$E928,TODAY(),"Y")</f>
        <v>62</v>
      </c>
      <c r="G1418" s="12">
        <v>3</v>
      </c>
      <c r="H1418" s="24">
        <v>7537.16</v>
      </c>
      <c r="I1418" s="12" t="s">
        <v>2355</v>
      </c>
      <c r="J1418" s="12" t="s">
        <v>2355</v>
      </c>
      <c r="K1418" s="12" t="s">
        <v>2362</v>
      </c>
    </row>
    <row r="1419" spans="1:11" x14ac:dyDescent="0.3">
      <c r="A1419" s="11" t="s">
        <v>2284</v>
      </c>
      <c r="B1419" s="15">
        <v>1978</v>
      </c>
      <c r="C1419" s="15" t="s">
        <v>2363</v>
      </c>
      <c r="D1419" s="15">
        <v>14</v>
      </c>
      <c r="E1419" s="25">
        <v>28838</v>
      </c>
      <c r="F1419" s="26">
        <f ca="1">DATEDIF(Hospitalization!$E927,TODAY(),"Y")</f>
        <v>62</v>
      </c>
      <c r="G1419" s="15">
        <v>2</v>
      </c>
      <c r="H1419" s="27">
        <v>7531.7</v>
      </c>
      <c r="I1419" s="15" t="s">
        <v>2355</v>
      </c>
      <c r="J1419" s="15" t="s">
        <v>2359</v>
      </c>
      <c r="K1419" s="15" t="s">
        <v>2357</v>
      </c>
    </row>
    <row r="1420" spans="1:11" x14ac:dyDescent="0.3">
      <c r="A1420" s="14" t="s">
        <v>2285</v>
      </c>
      <c r="B1420" s="12">
        <v>1976</v>
      </c>
      <c r="C1420" s="12" t="s">
        <v>2365</v>
      </c>
      <c r="D1420" s="12">
        <v>10</v>
      </c>
      <c r="E1420" s="22">
        <v>28043</v>
      </c>
      <c r="F1420" s="23">
        <f ca="1">DATEDIF(Hospitalization!$E926,TODAY(),"Y")</f>
        <v>52</v>
      </c>
      <c r="G1420" s="12">
        <v>0</v>
      </c>
      <c r="H1420" s="24">
        <v>7526.71</v>
      </c>
      <c r="I1420" s="12" t="s">
        <v>2356</v>
      </c>
      <c r="J1420" s="12" t="s">
        <v>2359</v>
      </c>
      <c r="K1420" s="12" t="s">
        <v>2362</v>
      </c>
    </row>
    <row r="1421" spans="1:11" x14ac:dyDescent="0.3">
      <c r="A1421" s="11" t="s">
        <v>2286</v>
      </c>
      <c r="B1421" s="15">
        <v>1978</v>
      </c>
      <c r="C1421" s="15" t="s">
        <v>2365</v>
      </c>
      <c r="D1421" s="15">
        <v>18</v>
      </c>
      <c r="E1421" s="25">
        <v>28781</v>
      </c>
      <c r="F1421" s="26">
        <f ca="1">DATEDIF(Hospitalization!$E925,TODAY(),"Y")</f>
        <v>59</v>
      </c>
      <c r="G1421" s="15">
        <v>1</v>
      </c>
      <c r="H1421" s="27">
        <v>7518.03</v>
      </c>
      <c r="I1421" s="15" t="s">
        <v>2355</v>
      </c>
      <c r="J1421" s="15" t="s">
        <v>2356</v>
      </c>
      <c r="K1421" s="15" t="s">
        <v>2362</v>
      </c>
    </row>
    <row r="1422" spans="1:11" x14ac:dyDescent="0.3">
      <c r="A1422" s="14" t="s">
        <v>2287</v>
      </c>
      <c r="B1422" s="12">
        <v>1983</v>
      </c>
      <c r="C1422" s="12" t="s">
        <v>2354</v>
      </c>
      <c r="D1422" s="12">
        <v>10</v>
      </c>
      <c r="E1422" s="22">
        <v>30507</v>
      </c>
      <c r="F1422" s="23">
        <f ca="1">DATEDIF(Hospitalization!$E924,TODAY(),"Y")</f>
        <v>59</v>
      </c>
      <c r="G1422" s="12">
        <v>4</v>
      </c>
      <c r="H1422" s="24">
        <v>7512.27</v>
      </c>
      <c r="I1422" s="12" t="s">
        <v>2356</v>
      </c>
      <c r="J1422" s="12" t="s">
        <v>2355</v>
      </c>
      <c r="K1422" s="12" t="s">
        <v>2366</v>
      </c>
    </row>
    <row r="1423" spans="1:11" x14ac:dyDescent="0.3">
      <c r="A1423" s="11" t="s">
        <v>2288</v>
      </c>
      <c r="B1423" s="15">
        <v>1997</v>
      </c>
      <c r="C1423" s="15" t="s">
        <v>2365</v>
      </c>
      <c r="D1423" s="15">
        <v>28</v>
      </c>
      <c r="E1423" s="25">
        <v>35731</v>
      </c>
      <c r="F1423" s="26">
        <f ca="1">DATEDIF(Hospitalization!$E923,TODAY(),"Y")</f>
        <v>58</v>
      </c>
      <c r="G1423" s="15">
        <v>0</v>
      </c>
      <c r="H1423" s="27">
        <v>7504.3</v>
      </c>
      <c r="I1423" s="15" t="s">
        <v>2355</v>
      </c>
      <c r="J1423" s="15" t="s">
        <v>2359</v>
      </c>
      <c r="K1423" s="15" t="s">
        <v>2362</v>
      </c>
    </row>
    <row r="1424" spans="1:11" x14ac:dyDescent="0.3">
      <c r="A1424" s="14" t="s">
        <v>2289</v>
      </c>
      <c r="B1424" s="12">
        <v>1988</v>
      </c>
      <c r="C1424" s="12" t="s">
        <v>2363</v>
      </c>
      <c r="D1424" s="12">
        <v>15</v>
      </c>
      <c r="E1424" s="22">
        <v>32492</v>
      </c>
      <c r="F1424" s="23">
        <f ca="1">DATEDIF(Hospitalization!$E922,TODAY(),"Y")</f>
        <v>22</v>
      </c>
      <c r="G1424" s="12">
        <v>3</v>
      </c>
      <c r="H1424" s="24">
        <v>7494.63</v>
      </c>
      <c r="I1424" s="12" t="s">
        <v>2355</v>
      </c>
      <c r="J1424" s="12" t="s">
        <v>2356</v>
      </c>
      <c r="K1424" s="12" t="s">
        <v>2371</v>
      </c>
    </row>
    <row r="1425" spans="1:11" x14ac:dyDescent="0.3">
      <c r="A1425" s="11" t="s">
        <v>238</v>
      </c>
      <c r="B1425" s="15">
        <v>1996</v>
      </c>
      <c r="C1425" s="15" t="s">
        <v>2360</v>
      </c>
      <c r="D1425" s="15">
        <v>14</v>
      </c>
      <c r="E1425" s="25">
        <v>35230</v>
      </c>
      <c r="F1425" s="26">
        <f ca="1">DATEDIF(Hospitalization!$E921,TODAY(),"Y")</f>
        <v>61</v>
      </c>
      <c r="G1425" s="15">
        <v>0</v>
      </c>
      <c r="H1425" s="27">
        <v>7487.38</v>
      </c>
      <c r="I1425" s="15" t="s">
        <v>2355</v>
      </c>
      <c r="J1425" s="15" t="s">
        <v>2356</v>
      </c>
      <c r="K1425" s="15" t="s">
        <v>2362</v>
      </c>
    </row>
    <row r="1426" spans="1:11" x14ac:dyDescent="0.3">
      <c r="A1426" s="11" t="s">
        <v>2290</v>
      </c>
      <c r="B1426" s="12">
        <v>1967</v>
      </c>
      <c r="C1426" s="12" t="s">
        <v>2364</v>
      </c>
      <c r="D1426" s="12">
        <v>4</v>
      </c>
      <c r="E1426" s="22">
        <v>24688</v>
      </c>
      <c r="F1426" s="23">
        <f ca="1">DATEDIF(Hospitalization!$E920,TODAY(),"Y")</f>
        <v>61</v>
      </c>
      <c r="G1426" s="12">
        <v>0</v>
      </c>
      <c r="H1426" s="24">
        <v>7463.51</v>
      </c>
      <c r="I1426" s="12" t="s">
        <v>2356</v>
      </c>
      <c r="J1426" s="12" t="s">
        <v>2356</v>
      </c>
      <c r="K1426" s="12" t="s">
        <v>2357</v>
      </c>
    </row>
    <row r="1427" spans="1:11" x14ac:dyDescent="0.3">
      <c r="A1427" s="14" t="s">
        <v>2291</v>
      </c>
      <c r="B1427" s="15">
        <v>2001</v>
      </c>
      <c r="C1427" s="15" t="s">
        <v>2360</v>
      </c>
      <c r="D1427" s="15">
        <v>1</v>
      </c>
      <c r="E1427" s="25">
        <v>37043</v>
      </c>
      <c r="F1427" s="26">
        <f ca="1">DATEDIF(Hospitalization!$E919,TODAY(),"Y")</f>
        <v>62</v>
      </c>
      <c r="G1427" s="15">
        <v>0</v>
      </c>
      <c r="H1427" s="27">
        <v>7450.36</v>
      </c>
      <c r="I1427" s="15" t="s">
        <v>2355</v>
      </c>
      <c r="J1427" s="15" t="s">
        <v>2355</v>
      </c>
      <c r="K1427" s="15" t="s">
        <v>2362</v>
      </c>
    </row>
    <row r="1428" spans="1:11" x14ac:dyDescent="0.3">
      <c r="A1428" s="11" t="s">
        <v>2292</v>
      </c>
      <c r="B1428" s="12">
        <v>1977</v>
      </c>
      <c r="C1428" s="12" t="s">
        <v>2361</v>
      </c>
      <c r="D1428" s="12">
        <v>30</v>
      </c>
      <c r="E1428" s="22">
        <v>28398</v>
      </c>
      <c r="F1428" s="23">
        <f ca="1">DATEDIF(Hospitalization!$E918,TODAY(),"Y")</f>
        <v>34</v>
      </c>
      <c r="G1428" s="12">
        <v>0</v>
      </c>
      <c r="H1428" s="24">
        <v>7448.4</v>
      </c>
      <c r="I1428" s="12" t="s">
        <v>2356</v>
      </c>
      <c r="J1428" s="12" t="s">
        <v>2356</v>
      </c>
      <c r="K1428" s="12" t="s">
        <v>2376</v>
      </c>
    </row>
    <row r="1429" spans="1:11" x14ac:dyDescent="0.3">
      <c r="A1429" s="14" t="s">
        <v>2293</v>
      </c>
      <c r="B1429" s="15">
        <v>1977</v>
      </c>
      <c r="C1429" s="15" t="s">
        <v>2361</v>
      </c>
      <c r="D1429" s="15">
        <v>25</v>
      </c>
      <c r="E1429" s="25">
        <v>28393</v>
      </c>
      <c r="F1429" s="26">
        <f ca="1">DATEDIF(Hospitalization!$E917,TODAY(),"Y")</f>
        <v>61</v>
      </c>
      <c r="G1429" s="15">
        <v>1</v>
      </c>
      <c r="H1429" s="27">
        <v>7445.92</v>
      </c>
      <c r="I1429" s="15" t="s">
        <v>2356</v>
      </c>
      <c r="J1429" s="15" t="s">
        <v>2359</v>
      </c>
      <c r="K1429" s="15" t="s">
        <v>2366</v>
      </c>
    </row>
    <row r="1430" spans="1:11" x14ac:dyDescent="0.3">
      <c r="A1430" s="11" t="s">
        <v>2294</v>
      </c>
      <c r="B1430" s="12">
        <v>1980</v>
      </c>
      <c r="C1430" s="12" t="s">
        <v>2354</v>
      </c>
      <c r="D1430" s="12">
        <v>7</v>
      </c>
      <c r="E1430" s="22">
        <v>29409</v>
      </c>
      <c r="F1430" s="23">
        <f ca="1">DATEDIF(Hospitalization!$E916,TODAY(),"Y")</f>
        <v>60</v>
      </c>
      <c r="G1430" s="12">
        <v>1</v>
      </c>
      <c r="H1430" s="24">
        <v>7443.64</v>
      </c>
      <c r="I1430" s="12" t="s">
        <v>2355</v>
      </c>
      <c r="J1430" s="12" t="s">
        <v>2356</v>
      </c>
      <c r="K1430" s="12" t="s">
        <v>2362</v>
      </c>
    </row>
    <row r="1431" spans="1:11" x14ac:dyDescent="0.3">
      <c r="A1431" s="14" t="s">
        <v>2295</v>
      </c>
      <c r="B1431" s="15">
        <v>1979</v>
      </c>
      <c r="C1431" s="15" t="s">
        <v>2361</v>
      </c>
      <c r="D1431" s="15">
        <v>1</v>
      </c>
      <c r="E1431" s="25">
        <v>29099</v>
      </c>
      <c r="F1431" s="26">
        <f ca="1">DATEDIF(Hospitalization!$E915,TODAY(),"Y")</f>
        <v>62</v>
      </c>
      <c r="G1431" s="15">
        <v>2</v>
      </c>
      <c r="H1431" s="27">
        <v>7441.5</v>
      </c>
      <c r="I1431" s="15" t="s">
        <v>2356</v>
      </c>
      <c r="J1431" s="15" t="s">
        <v>2355</v>
      </c>
      <c r="K1431" s="15" t="s">
        <v>2366</v>
      </c>
    </row>
    <row r="1432" spans="1:11" x14ac:dyDescent="0.3">
      <c r="A1432" s="11" t="s">
        <v>2296</v>
      </c>
      <c r="B1432" s="12">
        <v>1977</v>
      </c>
      <c r="C1432" s="12" t="s">
        <v>2364</v>
      </c>
      <c r="D1432" s="12">
        <v>25</v>
      </c>
      <c r="E1432" s="22">
        <v>28362</v>
      </c>
      <c r="F1432" s="23">
        <f ca="1">DATEDIF(Hospitalization!$E914,TODAY(),"Y")</f>
        <v>58</v>
      </c>
      <c r="G1432" s="12">
        <v>1</v>
      </c>
      <c r="H1432" s="24">
        <v>7441.05</v>
      </c>
      <c r="I1432" s="12" t="s">
        <v>2356</v>
      </c>
      <c r="J1432" s="12" t="s">
        <v>2355</v>
      </c>
      <c r="K1432" s="12" t="s">
        <v>2366</v>
      </c>
    </row>
    <row r="1433" spans="1:11" x14ac:dyDescent="0.3">
      <c r="A1433" s="14" t="s">
        <v>2297</v>
      </c>
      <c r="B1433" s="15">
        <v>1978</v>
      </c>
      <c r="C1433" s="15" t="s">
        <v>2363</v>
      </c>
      <c r="D1433" s="15">
        <v>2</v>
      </c>
      <c r="E1433" s="25">
        <v>28826</v>
      </c>
      <c r="F1433" s="26">
        <f ca="1">DATEDIF(Hospitalization!$E913,TODAY(),"Y")</f>
        <v>43</v>
      </c>
      <c r="G1433" s="15">
        <v>0</v>
      </c>
      <c r="H1433" s="27">
        <v>7421.19</v>
      </c>
      <c r="I1433" s="15" t="s">
        <v>2355</v>
      </c>
      <c r="J1433" s="15" t="s">
        <v>2356</v>
      </c>
      <c r="K1433" s="15" t="s">
        <v>2362</v>
      </c>
    </row>
    <row r="1434" spans="1:11" x14ac:dyDescent="0.3">
      <c r="A1434" s="11" t="s">
        <v>2298</v>
      </c>
      <c r="B1434" s="12">
        <v>1978</v>
      </c>
      <c r="C1434" s="12" t="s">
        <v>2358</v>
      </c>
      <c r="D1434" s="12">
        <v>12</v>
      </c>
      <c r="E1434" s="22">
        <v>28806</v>
      </c>
      <c r="F1434" s="23">
        <f ca="1">DATEDIF(Hospitalization!$E912,TODAY(),"Y")</f>
        <v>32</v>
      </c>
      <c r="G1434" s="12">
        <v>0</v>
      </c>
      <c r="H1434" s="24">
        <v>7419.48</v>
      </c>
      <c r="I1434" s="12" t="s">
        <v>2355</v>
      </c>
      <c r="J1434" s="12" t="s">
        <v>2355</v>
      </c>
      <c r="K1434" s="12" t="s">
        <v>2362</v>
      </c>
    </row>
    <row r="1435" spans="1:11" x14ac:dyDescent="0.3">
      <c r="A1435" s="14" t="s">
        <v>2299</v>
      </c>
      <c r="B1435" s="15">
        <v>1983</v>
      </c>
      <c r="C1435" s="15" t="s">
        <v>2361</v>
      </c>
      <c r="D1435" s="15">
        <v>19</v>
      </c>
      <c r="E1435" s="25">
        <v>30578</v>
      </c>
      <c r="F1435" s="26">
        <f ca="1">DATEDIF(Hospitalization!$E911,TODAY(),"Y")</f>
        <v>43</v>
      </c>
      <c r="G1435" s="15">
        <v>3</v>
      </c>
      <c r="H1435" s="27">
        <v>7418.52</v>
      </c>
      <c r="I1435" s="15" t="s">
        <v>2355</v>
      </c>
      <c r="J1435" s="15" t="s">
        <v>2355</v>
      </c>
      <c r="K1435" s="15" t="s">
        <v>2366</v>
      </c>
    </row>
    <row r="1436" spans="1:11" x14ac:dyDescent="0.3">
      <c r="A1436" s="14" t="s">
        <v>239</v>
      </c>
      <c r="B1436" s="12">
        <v>1965</v>
      </c>
      <c r="C1436" s="12" t="s">
        <v>2363</v>
      </c>
      <c r="D1436" s="12">
        <v>5</v>
      </c>
      <c r="E1436" s="22">
        <v>24081</v>
      </c>
      <c r="F1436" s="23">
        <f ca="1">DATEDIF(Hospitalization!$E910,TODAY(),"Y")</f>
        <v>61</v>
      </c>
      <c r="G1436" s="12">
        <v>0</v>
      </c>
      <c r="H1436" s="24">
        <v>7403.98</v>
      </c>
      <c r="I1436" s="12" t="s">
        <v>2356</v>
      </c>
      <c r="J1436" s="12" t="s">
        <v>2355</v>
      </c>
      <c r="K1436" s="12" t="s">
        <v>2357</v>
      </c>
    </row>
    <row r="1437" spans="1:11" x14ac:dyDescent="0.3">
      <c r="A1437" s="11" t="s">
        <v>2300</v>
      </c>
      <c r="B1437" s="15">
        <v>1993</v>
      </c>
      <c r="C1437" s="15" t="s">
        <v>2354</v>
      </c>
      <c r="D1437" s="15">
        <v>22</v>
      </c>
      <c r="E1437" s="25">
        <v>34172</v>
      </c>
      <c r="F1437" s="26">
        <f ca="1">DATEDIF(Hospitalization!$E909,TODAY(),"Y")</f>
        <v>60</v>
      </c>
      <c r="G1437" s="15">
        <v>0</v>
      </c>
      <c r="H1437" s="27">
        <v>7388.85</v>
      </c>
      <c r="I1437" s="15" t="s">
        <v>2355</v>
      </c>
      <c r="J1437" s="15" t="s">
        <v>2355</v>
      </c>
      <c r="K1437" s="15" t="s">
        <v>2378</v>
      </c>
    </row>
    <row r="1438" spans="1:11" x14ac:dyDescent="0.3">
      <c r="A1438" s="11" t="s">
        <v>2301</v>
      </c>
      <c r="B1438" s="12">
        <v>1981</v>
      </c>
      <c r="C1438" s="12" t="s">
        <v>2358</v>
      </c>
      <c r="D1438" s="12">
        <v>24</v>
      </c>
      <c r="E1438" s="22">
        <v>29914</v>
      </c>
      <c r="F1438" s="23">
        <f ca="1">DATEDIF(Hospitalization!$E908,TODAY(),"Y")</f>
        <v>46</v>
      </c>
      <c r="G1438" s="12">
        <v>2</v>
      </c>
      <c r="H1438" s="24">
        <v>7371.77</v>
      </c>
      <c r="I1438" s="12" t="s">
        <v>2355</v>
      </c>
      <c r="J1438" s="12" t="s">
        <v>2359</v>
      </c>
      <c r="K1438" s="12" t="s">
        <v>2366</v>
      </c>
    </row>
    <row r="1439" spans="1:11" x14ac:dyDescent="0.3">
      <c r="A1439" s="14" t="s">
        <v>2302</v>
      </c>
      <c r="B1439" s="15">
        <v>1965</v>
      </c>
      <c r="C1439" s="15" t="s">
        <v>2363</v>
      </c>
      <c r="D1439" s="15">
        <v>9</v>
      </c>
      <c r="E1439" s="25">
        <v>24085</v>
      </c>
      <c r="F1439" s="26">
        <f ca="1">DATEDIF(Hospitalization!$E907,TODAY(),"Y")</f>
        <v>59</v>
      </c>
      <c r="G1439" s="15">
        <v>0</v>
      </c>
      <c r="H1439" s="27">
        <v>7362.31</v>
      </c>
      <c r="I1439" s="15" t="s">
        <v>2356</v>
      </c>
      <c r="J1439" s="15" t="s">
        <v>2356</v>
      </c>
      <c r="K1439" s="15" t="s">
        <v>2357</v>
      </c>
    </row>
    <row r="1440" spans="1:11" x14ac:dyDescent="0.3">
      <c r="A1440" s="11" t="s">
        <v>2303</v>
      </c>
      <c r="B1440" s="12">
        <v>1981</v>
      </c>
      <c r="C1440" s="12" t="s">
        <v>2354</v>
      </c>
      <c r="D1440" s="12">
        <v>16</v>
      </c>
      <c r="E1440" s="22">
        <v>29783</v>
      </c>
      <c r="F1440" s="23">
        <f ca="1">DATEDIF(Hospitalization!$E906,TODAY(),"Y")</f>
        <v>40</v>
      </c>
      <c r="G1440" s="12">
        <v>1</v>
      </c>
      <c r="H1440" s="24">
        <v>7358.18</v>
      </c>
      <c r="I1440" s="12" t="s">
        <v>2355</v>
      </c>
      <c r="J1440" s="12" t="s">
        <v>2356</v>
      </c>
      <c r="K1440" s="12" t="s">
        <v>2372</v>
      </c>
    </row>
    <row r="1441" spans="1:11" x14ac:dyDescent="0.3">
      <c r="A1441" s="14" t="s">
        <v>2304</v>
      </c>
      <c r="B1441" s="15">
        <v>1983</v>
      </c>
      <c r="C1441" s="15" t="s">
        <v>2360</v>
      </c>
      <c r="D1441" s="15">
        <v>21</v>
      </c>
      <c r="E1441" s="25">
        <v>30488</v>
      </c>
      <c r="F1441" s="26">
        <f ca="1">DATEDIF(Hospitalization!$E905,TODAY(),"Y")</f>
        <v>42</v>
      </c>
      <c r="G1441" s="15">
        <v>3</v>
      </c>
      <c r="H1441" s="27">
        <v>7357.49</v>
      </c>
      <c r="I1441" s="15" t="s">
        <v>2355</v>
      </c>
      <c r="J1441" s="15" t="s">
        <v>2355</v>
      </c>
      <c r="K1441" s="15" t="s">
        <v>2362</v>
      </c>
    </row>
    <row r="1442" spans="1:11" x14ac:dyDescent="0.3">
      <c r="A1442" s="11" t="s">
        <v>2305</v>
      </c>
      <c r="B1442" s="12">
        <v>1993</v>
      </c>
      <c r="C1442" s="12" t="s">
        <v>2365</v>
      </c>
      <c r="D1442" s="12">
        <v>5</v>
      </c>
      <c r="E1442" s="22">
        <v>34247</v>
      </c>
      <c r="F1442" s="23">
        <f ca="1">DATEDIF(Hospitalization!$E904,TODAY(),"Y")</f>
        <v>58</v>
      </c>
      <c r="G1442" s="12">
        <v>0</v>
      </c>
      <c r="H1442" s="24">
        <v>7349.12</v>
      </c>
      <c r="I1442" s="12" t="s">
        <v>2355</v>
      </c>
      <c r="J1442" s="12" t="s">
        <v>2355</v>
      </c>
      <c r="K1442" s="12" t="s">
        <v>2375</v>
      </c>
    </row>
    <row r="1443" spans="1:11" x14ac:dyDescent="0.3">
      <c r="A1443" s="14" t="s">
        <v>2306</v>
      </c>
      <c r="B1443" s="15">
        <v>1977</v>
      </c>
      <c r="C1443" s="15" t="s">
        <v>2363</v>
      </c>
      <c r="D1443" s="15">
        <v>1</v>
      </c>
      <c r="E1443" s="25">
        <v>28460</v>
      </c>
      <c r="F1443" s="26">
        <f ca="1">DATEDIF(Hospitalization!$E903,TODAY(),"Y")</f>
        <v>57</v>
      </c>
      <c r="G1443" s="15">
        <v>0</v>
      </c>
      <c r="H1443" s="27">
        <v>7348.14</v>
      </c>
      <c r="I1443" s="15" t="s">
        <v>2355</v>
      </c>
      <c r="J1443" s="15" t="s">
        <v>2359</v>
      </c>
      <c r="K1443" s="15" t="s">
        <v>2366</v>
      </c>
    </row>
    <row r="1444" spans="1:11" x14ac:dyDescent="0.3">
      <c r="A1444" s="11" t="s">
        <v>2307</v>
      </c>
      <c r="B1444" s="12">
        <v>1979</v>
      </c>
      <c r="C1444" s="12" t="s">
        <v>2360</v>
      </c>
      <c r="D1444" s="12">
        <v>26</v>
      </c>
      <c r="E1444" s="22">
        <v>29032</v>
      </c>
      <c r="F1444" s="23">
        <f ca="1">DATEDIF(Hospitalization!$E902,TODAY(),"Y")</f>
        <v>57</v>
      </c>
      <c r="G1444" s="12">
        <v>1</v>
      </c>
      <c r="H1444" s="24">
        <v>7345.73</v>
      </c>
      <c r="I1444" s="12" t="s">
        <v>2355</v>
      </c>
      <c r="J1444" s="12" t="s">
        <v>2359</v>
      </c>
      <c r="K1444" s="12" t="s">
        <v>2357</v>
      </c>
    </row>
    <row r="1445" spans="1:11" x14ac:dyDescent="0.3">
      <c r="A1445" s="14" t="s">
        <v>2308</v>
      </c>
      <c r="B1445" s="15">
        <v>1977</v>
      </c>
      <c r="C1445" s="15" t="s">
        <v>2363</v>
      </c>
      <c r="D1445" s="15">
        <v>18</v>
      </c>
      <c r="E1445" s="25">
        <v>28477</v>
      </c>
      <c r="F1445" s="26">
        <f ca="1">DATEDIF(Hospitalization!$E901,TODAY(),"Y")</f>
        <v>63</v>
      </c>
      <c r="G1445" s="15">
        <v>0</v>
      </c>
      <c r="H1445" s="27">
        <v>7345.08</v>
      </c>
      <c r="I1445" s="15" t="s">
        <v>2355</v>
      </c>
      <c r="J1445" s="15" t="s">
        <v>2359</v>
      </c>
      <c r="K1445" s="15" t="s">
        <v>2366</v>
      </c>
    </row>
    <row r="1446" spans="1:11" x14ac:dyDescent="0.3">
      <c r="A1446" s="11" t="s">
        <v>2309</v>
      </c>
      <c r="B1446" s="12">
        <v>1986</v>
      </c>
      <c r="C1446" s="12" t="s">
        <v>2360</v>
      </c>
      <c r="D1446" s="12">
        <v>15</v>
      </c>
      <c r="E1446" s="22">
        <v>31578</v>
      </c>
      <c r="F1446" s="23">
        <f ca="1">DATEDIF(Hospitalization!$E900,TODAY(),"Y")</f>
        <v>63</v>
      </c>
      <c r="G1446" s="12">
        <v>3</v>
      </c>
      <c r="H1446" s="24">
        <v>7339.93</v>
      </c>
      <c r="I1446" s="12" t="s">
        <v>2355</v>
      </c>
      <c r="J1446" s="12" t="s">
        <v>2355</v>
      </c>
      <c r="K1446" s="12" t="s">
        <v>2362</v>
      </c>
    </row>
    <row r="1447" spans="1:11" x14ac:dyDescent="0.3">
      <c r="A1447" s="11" t="s">
        <v>33</v>
      </c>
      <c r="B1447" s="15">
        <v>1979</v>
      </c>
      <c r="C1447" s="15" t="s">
        <v>2361</v>
      </c>
      <c r="D1447" s="15">
        <v>19</v>
      </c>
      <c r="E1447" s="25">
        <v>29117</v>
      </c>
      <c r="F1447" s="26">
        <f ca="1">DATEDIF(Hospitalization!$E899,TODAY(),"Y")</f>
        <v>34</v>
      </c>
      <c r="G1447" s="15">
        <v>1</v>
      </c>
      <c r="H1447" s="27">
        <v>7337.75</v>
      </c>
      <c r="I1447" s="15" t="s">
        <v>2355</v>
      </c>
      <c r="J1447" s="15" t="s">
        <v>2356</v>
      </c>
      <c r="K1447" s="15" t="s">
        <v>2366</v>
      </c>
    </row>
    <row r="1448" spans="1:11" x14ac:dyDescent="0.3">
      <c r="A1448" s="11" t="s">
        <v>240</v>
      </c>
      <c r="B1448" s="12">
        <v>1984</v>
      </c>
      <c r="C1448" s="12" t="s">
        <v>2354</v>
      </c>
      <c r="D1448" s="12">
        <v>25</v>
      </c>
      <c r="E1448" s="22">
        <v>30888</v>
      </c>
      <c r="F1448" s="23">
        <f ca="1">DATEDIF(Hospitalization!$E898,TODAY(),"Y")</f>
        <v>52</v>
      </c>
      <c r="G1448" s="12">
        <v>3</v>
      </c>
      <c r="H1448" s="24">
        <v>7325.47</v>
      </c>
      <c r="I1448" s="12" t="s">
        <v>2355</v>
      </c>
      <c r="J1448" s="12" t="s">
        <v>2359</v>
      </c>
      <c r="K1448" s="12" t="s">
        <v>2362</v>
      </c>
    </row>
    <row r="1449" spans="1:11" x14ac:dyDescent="0.3">
      <c r="A1449" s="14" t="s">
        <v>2310</v>
      </c>
      <c r="B1449" s="15">
        <v>1979</v>
      </c>
      <c r="C1449" s="15" t="s">
        <v>2360</v>
      </c>
      <c r="D1449" s="15">
        <v>19</v>
      </c>
      <c r="E1449" s="25">
        <v>29025</v>
      </c>
      <c r="F1449" s="26">
        <f ca="1">DATEDIF(Hospitalization!$E897,TODAY(),"Y")</f>
        <v>63</v>
      </c>
      <c r="G1449" s="15">
        <v>0</v>
      </c>
      <c r="H1449" s="27">
        <v>7325.05</v>
      </c>
      <c r="I1449" s="15" t="s">
        <v>2355</v>
      </c>
      <c r="J1449" s="15" t="s">
        <v>2356</v>
      </c>
      <c r="K1449" s="15" t="s">
        <v>2372</v>
      </c>
    </row>
    <row r="1450" spans="1:11" x14ac:dyDescent="0.3">
      <c r="A1450" s="11" t="s">
        <v>2311</v>
      </c>
      <c r="B1450" s="12">
        <v>2004</v>
      </c>
      <c r="C1450" s="12" t="s">
        <v>2358</v>
      </c>
      <c r="D1450" s="12">
        <v>15</v>
      </c>
      <c r="E1450" s="22">
        <v>38306</v>
      </c>
      <c r="F1450" s="23">
        <f ca="1">DATEDIF(Hospitalization!$E896,TODAY(),"Y")</f>
        <v>64</v>
      </c>
      <c r="G1450" s="12">
        <v>0</v>
      </c>
      <c r="H1450" s="24">
        <v>7323.73</v>
      </c>
      <c r="I1450" s="12" t="s">
        <v>2355</v>
      </c>
      <c r="J1450" s="12" t="s">
        <v>2355</v>
      </c>
      <c r="K1450" s="12" t="s">
        <v>2372</v>
      </c>
    </row>
    <row r="1451" spans="1:11" x14ac:dyDescent="0.3">
      <c r="A1451" s="14" t="s">
        <v>2312</v>
      </c>
      <c r="B1451" s="15">
        <v>1965</v>
      </c>
      <c r="C1451" s="15" t="s">
        <v>2354</v>
      </c>
      <c r="D1451" s="15">
        <v>11</v>
      </c>
      <c r="E1451" s="25">
        <v>23934</v>
      </c>
      <c r="F1451" s="26">
        <f ca="1">DATEDIF(Hospitalization!$E895,TODAY(),"Y")</f>
        <v>39</v>
      </c>
      <c r="G1451" s="15">
        <v>0</v>
      </c>
      <c r="H1451" s="27">
        <v>7322.86</v>
      </c>
      <c r="I1451" s="15" t="s">
        <v>2356</v>
      </c>
      <c r="J1451" s="15" t="s">
        <v>2356</v>
      </c>
      <c r="K1451" s="15" t="s">
        <v>2362</v>
      </c>
    </row>
    <row r="1452" spans="1:11" x14ac:dyDescent="0.3">
      <c r="A1452" s="11" t="s">
        <v>2313</v>
      </c>
      <c r="B1452" s="12">
        <v>1972</v>
      </c>
      <c r="C1452" s="12" t="s">
        <v>2364</v>
      </c>
      <c r="D1452" s="12">
        <v>11</v>
      </c>
      <c r="E1452" s="22">
        <v>26522</v>
      </c>
      <c r="F1452" s="23">
        <f ca="1">DATEDIF(Hospitalization!$E894,TODAY(),"Y")</f>
        <v>35</v>
      </c>
      <c r="G1452" s="12">
        <v>0</v>
      </c>
      <c r="H1452" s="24">
        <v>7318.22</v>
      </c>
      <c r="I1452" s="12" t="s">
        <v>2355</v>
      </c>
      <c r="J1452" s="12" t="s">
        <v>2356</v>
      </c>
      <c r="K1452" s="12" t="s">
        <v>2362</v>
      </c>
    </row>
    <row r="1453" spans="1:11" x14ac:dyDescent="0.3">
      <c r="A1453" s="14" t="s">
        <v>2314</v>
      </c>
      <c r="B1453" s="15">
        <v>1965</v>
      </c>
      <c r="C1453" s="15" t="s">
        <v>2360</v>
      </c>
      <c r="D1453" s="15">
        <v>25</v>
      </c>
      <c r="E1453" s="25">
        <v>23918</v>
      </c>
      <c r="F1453" s="26">
        <f ca="1">DATEDIF(Hospitalization!$E893,TODAY(),"Y")</f>
        <v>49</v>
      </c>
      <c r="G1453" s="15">
        <v>0</v>
      </c>
      <c r="H1453" s="27">
        <v>7318.21</v>
      </c>
      <c r="I1453" s="15" t="s">
        <v>2356</v>
      </c>
      <c r="J1453" s="15" t="s">
        <v>2359</v>
      </c>
      <c r="K1453" s="15" t="s">
        <v>2357</v>
      </c>
    </row>
    <row r="1454" spans="1:11" x14ac:dyDescent="0.3">
      <c r="A1454" s="11" t="s">
        <v>2315</v>
      </c>
      <c r="B1454" s="12">
        <v>1965</v>
      </c>
      <c r="C1454" s="12" t="s">
        <v>2360</v>
      </c>
      <c r="D1454" s="12">
        <v>6</v>
      </c>
      <c r="E1454" s="22">
        <v>23899</v>
      </c>
      <c r="F1454" s="23">
        <f ca="1">DATEDIF(Hospitalization!$E892,TODAY(),"Y")</f>
        <v>62</v>
      </c>
      <c r="G1454" s="12">
        <v>0</v>
      </c>
      <c r="H1454" s="24">
        <v>7304.65</v>
      </c>
      <c r="I1454" s="12" t="s">
        <v>2356</v>
      </c>
      <c r="J1454" s="12" t="s">
        <v>2356</v>
      </c>
      <c r="K1454" s="12" t="s">
        <v>2357</v>
      </c>
    </row>
    <row r="1455" spans="1:11" x14ac:dyDescent="0.3">
      <c r="A1455" s="14" t="s">
        <v>2316</v>
      </c>
      <c r="B1455" s="15">
        <v>1966</v>
      </c>
      <c r="C1455" s="15" t="s">
        <v>2363</v>
      </c>
      <c r="D1455" s="15">
        <v>26</v>
      </c>
      <c r="E1455" s="25">
        <v>24467</v>
      </c>
      <c r="F1455" s="26">
        <f ca="1">DATEDIF(Hospitalization!$E891,TODAY(),"Y")</f>
        <v>62</v>
      </c>
      <c r="G1455" s="15">
        <v>0</v>
      </c>
      <c r="H1455" s="27">
        <v>7302.46</v>
      </c>
      <c r="I1455" s="15" t="s">
        <v>2356</v>
      </c>
      <c r="J1455" s="15" t="s">
        <v>2359</v>
      </c>
      <c r="K1455" s="15" t="s">
        <v>2362</v>
      </c>
    </row>
    <row r="1456" spans="1:11" x14ac:dyDescent="0.3">
      <c r="A1456" s="11" t="s">
        <v>2317</v>
      </c>
      <c r="B1456" s="12">
        <v>1985</v>
      </c>
      <c r="C1456" s="12" t="s">
        <v>2358</v>
      </c>
      <c r="D1456" s="12">
        <v>2</v>
      </c>
      <c r="E1456" s="22">
        <v>31353</v>
      </c>
      <c r="F1456" s="23">
        <f ca="1">DATEDIF(Hospitalization!$E890,TODAY(),"Y")</f>
        <v>62</v>
      </c>
      <c r="G1456" s="12">
        <v>3</v>
      </c>
      <c r="H1456" s="24">
        <v>7281.51</v>
      </c>
      <c r="I1456" s="12" t="s">
        <v>2355</v>
      </c>
      <c r="J1456" s="12" t="s">
        <v>2359</v>
      </c>
      <c r="K1456" s="12" t="s">
        <v>2362</v>
      </c>
    </row>
    <row r="1457" spans="1:11" x14ac:dyDescent="0.3">
      <c r="A1457" s="14" t="s">
        <v>2318</v>
      </c>
      <c r="B1457" s="15">
        <v>1976</v>
      </c>
      <c r="C1457" s="15" t="s">
        <v>2363</v>
      </c>
      <c r="D1457" s="15">
        <v>18</v>
      </c>
      <c r="E1457" s="25">
        <v>28112</v>
      </c>
      <c r="F1457" s="26">
        <f ca="1">DATEDIF(Hospitalization!$E889,TODAY(),"Y")</f>
        <v>63</v>
      </c>
      <c r="G1457" s="15">
        <v>2</v>
      </c>
      <c r="H1457" s="27">
        <v>7273.02</v>
      </c>
      <c r="I1457" s="15" t="s">
        <v>2355</v>
      </c>
      <c r="J1457" s="15" t="s">
        <v>2359</v>
      </c>
      <c r="K1457" s="15" t="s">
        <v>2357</v>
      </c>
    </row>
    <row r="1458" spans="1:11" x14ac:dyDescent="0.3">
      <c r="A1458" s="11" t="s">
        <v>2319</v>
      </c>
      <c r="B1458" s="12">
        <v>1981</v>
      </c>
      <c r="C1458" s="12" t="s">
        <v>2364</v>
      </c>
      <c r="D1458" s="12">
        <v>4</v>
      </c>
      <c r="E1458" s="22">
        <v>29802</v>
      </c>
      <c r="F1458" s="23">
        <f ca="1">DATEDIF(Hospitalization!$E888,TODAY(),"Y")</f>
        <v>62</v>
      </c>
      <c r="G1458" s="12">
        <v>2</v>
      </c>
      <c r="H1458" s="24">
        <v>7265.7</v>
      </c>
      <c r="I1458" s="12" t="s">
        <v>2356</v>
      </c>
      <c r="J1458" s="12" t="s">
        <v>2356</v>
      </c>
      <c r="K1458" s="12" t="s">
        <v>2362</v>
      </c>
    </row>
    <row r="1459" spans="1:11" x14ac:dyDescent="0.3">
      <c r="A1459" s="14" t="s">
        <v>241</v>
      </c>
      <c r="B1459" s="15">
        <v>1973</v>
      </c>
      <c r="C1459" s="15" t="s">
        <v>2365</v>
      </c>
      <c r="D1459" s="15">
        <v>25</v>
      </c>
      <c r="E1459" s="25">
        <v>26962</v>
      </c>
      <c r="F1459" s="26">
        <f ca="1">DATEDIF(Hospitalization!$E887,TODAY(),"Y")</f>
        <v>60</v>
      </c>
      <c r="G1459" s="15">
        <v>0</v>
      </c>
      <c r="H1459" s="27">
        <v>7265.58</v>
      </c>
      <c r="I1459" s="15" t="s">
        <v>2355</v>
      </c>
      <c r="J1459" s="15" t="s">
        <v>2355</v>
      </c>
      <c r="K1459" s="15" t="s">
        <v>2357</v>
      </c>
    </row>
    <row r="1460" spans="1:11" x14ac:dyDescent="0.3">
      <c r="A1460" s="14" t="s">
        <v>2320</v>
      </c>
      <c r="B1460" s="12">
        <v>1981</v>
      </c>
      <c r="C1460" s="12" t="s">
        <v>2360</v>
      </c>
      <c r="D1460" s="12">
        <v>13</v>
      </c>
      <c r="E1460" s="22">
        <v>29750</v>
      </c>
      <c r="F1460" s="23">
        <f ca="1">DATEDIF(Hospitalization!$E886,TODAY(),"Y")</f>
        <v>63</v>
      </c>
      <c r="G1460" s="12">
        <v>2</v>
      </c>
      <c r="H1460" s="24">
        <v>7261.74</v>
      </c>
      <c r="I1460" s="12" t="s">
        <v>2356</v>
      </c>
      <c r="J1460" s="12" t="s">
        <v>2356</v>
      </c>
      <c r="K1460" s="12" t="s">
        <v>2362</v>
      </c>
    </row>
    <row r="1461" spans="1:11" x14ac:dyDescent="0.3">
      <c r="A1461" s="11" t="s">
        <v>2321</v>
      </c>
      <c r="B1461" s="15">
        <v>1981</v>
      </c>
      <c r="C1461" s="15" t="s">
        <v>2364</v>
      </c>
      <c r="D1461" s="15">
        <v>14</v>
      </c>
      <c r="E1461" s="25">
        <v>29812</v>
      </c>
      <c r="F1461" s="26">
        <f ca="1">DATEDIF(Hospitalization!$E885,TODAY(),"Y")</f>
        <v>52</v>
      </c>
      <c r="G1461" s="15">
        <v>2</v>
      </c>
      <c r="H1461" s="27">
        <v>7256.72</v>
      </c>
      <c r="I1461" s="15" t="s">
        <v>2356</v>
      </c>
      <c r="J1461" s="15" t="s">
        <v>2355</v>
      </c>
      <c r="K1461" s="15" t="s">
        <v>2362</v>
      </c>
    </row>
    <row r="1462" spans="1:11" x14ac:dyDescent="0.3">
      <c r="A1462" s="14" t="s">
        <v>2322</v>
      </c>
      <c r="B1462" s="12">
        <v>1982</v>
      </c>
      <c r="C1462" s="12" t="s">
        <v>2354</v>
      </c>
      <c r="D1462" s="12">
        <v>24</v>
      </c>
      <c r="E1462" s="22">
        <v>30156</v>
      </c>
      <c r="F1462" s="23">
        <f ca="1">DATEDIF(Hospitalization!$E884,TODAY(),"Y")</f>
        <v>36</v>
      </c>
      <c r="G1462" s="12">
        <v>3</v>
      </c>
      <c r="H1462" s="24">
        <v>7248.71</v>
      </c>
      <c r="I1462" s="12" t="s">
        <v>2355</v>
      </c>
      <c r="J1462" s="12" t="s">
        <v>2359</v>
      </c>
      <c r="K1462" s="12" t="s">
        <v>2357</v>
      </c>
    </row>
    <row r="1463" spans="1:11" x14ac:dyDescent="0.3">
      <c r="A1463" s="11" t="s">
        <v>2323</v>
      </c>
      <c r="B1463" s="15">
        <v>1986</v>
      </c>
      <c r="C1463" s="15" t="s">
        <v>2361</v>
      </c>
      <c r="D1463" s="15">
        <v>2</v>
      </c>
      <c r="E1463" s="25">
        <v>31657</v>
      </c>
      <c r="F1463" s="26">
        <f ca="1">DATEDIF(Hospitalization!$E883,TODAY(),"Y")</f>
        <v>40</v>
      </c>
      <c r="G1463" s="15">
        <v>4</v>
      </c>
      <c r="H1463" s="27">
        <v>7243.81</v>
      </c>
      <c r="I1463" s="15" t="s">
        <v>2355</v>
      </c>
      <c r="J1463" s="15" t="s">
        <v>2356</v>
      </c>
      <c r="K1463" s="15" t="s">
        <v>2357</v>
      </c>
    </row>
    <row r="1464" spans="1:11" x14ac:dyDescent="0.3">
      <c r="A1464" s="14" t="s">
        <v>2324</v>
      </c>
      <c r="B1464" s="12">
        <v>1986</v>
      </c>
      <c r="C1464" s="12" t="s">
        <v>2354</v>
      </c>
      <c r="D1464" s="12">
        <v>13</v>
      </c>
      <c r="E1464" s="22">
        <v>31606</v>
      </c>
      <c r="F1464" s="23">
        <f ca="1">DATEDIF(Hospitalization!$E882,TODAY(),"Y")</f>
        <v>59</v>
      </c>
      <c r="G1464" s="12">
        <v>3</v>
      </c>
      <c r="H1464" s="24">
        <v>7228.22</v>
      </c>
      <c r="I1464" s="12" t="s">
        <v>2355</v>
      </c>
      <c r="J1464" s="12" t="s">
        <v>2359</v>
      </c>
      <c r="K1464" s="12" t="s">
        <v>2372</v>
      </c>
    </row>
    <row r="1465" spans="1:11" x14ac:dyDescent="0.3">
      <c r="A1465" s="11" t="s">
        <v>2325</v>
      </c>
      <c r="B1465" s="15">
        <v>1977</v>
      </c>
      <c r="C1465" s="15" t="s">
        <v>2361</v>
      </c>
      <c r="D1465" s="15">
        <v>15</v>
      </c>
      <c r="E1465" s="25">
        <v>28383</v>
      </c>
      <c r="F1465" s="26">
        <f ca="1">DATEDIF(Hospitalization!$E881,TODAY(),"Y")</f>
        <v>58</v>
      </c>
      <c r="G1465" s="15">
        <v>0</v>
      </c>
      <c r="H1465" s="27">
        <v>7222.79</v>
      </c>
      <c r="I1465" s="15" t="s">
        <v>2356</v>
      </c>
      <c r="J1465" s="15" t="s">
        <v>2356</v>
      </c>
      <c r="K1465" s="15" t="s">
        <v>2362</v>
      </c>
    </row>
    <row r="1466" spans="1:11" x14ac:dyDescent="0.3">
      <c r="A1466" s="14" t="s">
        <v>2326</v>
      </c>
      <c r="B1466" s="12">
        <v>1991</v>
      </c>
      <c r="C1466" s="12" t="s">
        <v>2360</v>
      </c>
      <c r="D1466" s="12">
        <v>28</v>
      </c>
      <c r="E1466" s="22">
        <v>33417</v>
      </c>
      <c r="F1466" s="23">
        <f ca="1">DATEDIF(Hospitalization!$E880,TODAY(),"Y")</f>
        <v>59</v>
      </c>
      <c r="G1466" s="12">
        <v>3</v>
      </c>
      <c r="H1466" s="24">
        <v>7220.25</v>
      </c>
      <c r="I1466" s="12" t="s">
        <v>2355</v>
      </c>
      <c r="J1466" s="12" t="s">
        <v>2355</v>
      </c>
      <c r="K1466" s="12" t="s">
        <v>2375</v>
      </c>
    </row>
    <row r="1467" spans="1:11" x14ac:dyDescent="0.3">
      <c r="A1467" s="11" t="s">
        <v>2327</v>
      </c>
      <c r="B1467" s="15">
        <v>1983</v>
      </c>
      <c r="C1467" s="15" t="s">
        <v>2358</v>
      </c>
      <c r="D1467" s="15">
        <v>21</v>
      </c>
      <c r="E1467" s="25">
        <v>30641</v>
      </c>
      <c r="F1467" s="26">
        <f ca="1">DATEDIF(Hospitalization!$E879,TODAY(),"Y")</f>
        <v>59</v>
      </c>
      <c r="G1467" s="15">
        <v>2</v>
      </c>
      <c r="H1467" s="27">
        <v>7209.49</v>
      </c>
      <c r="I1467" s="15" t="s">
        <v>2355</v>
      </c>
      <c r="J1467" s="15" t="s">
        <v>2356</v>
      </c>
      <c r="K1467" s="15" t="s">
        <v>2362</v>
      </c>
    </row>
    <row r="1468" spans="1:11" x14ac:dyDescent="0.3">
      <c r="A1468" s="14" t="s">
        <v>2328</v>
      </c>
      <c r="B1468" s="12">
        <v>1983</v>
      </c>
      <c r="C1468" s="12" t="s">
        <v>2364</v>
      </c>
      <c r="D1468" s="12">
        <v>11</v>
      </c>
      <c r="E1468" s="22">
        <v>30539</v>
      </c>
      <c r="F1468" s="23">
        <f ca="1">DATEDIF(Hospitalization!$E878,TODAY(),"Y")</f>
        <v>35</v>
      </c>
      <c r="G1468" s="12">
        <v>2</v>
      </c>
      <c r="H1468" s="24">
        <v>7201.7</v>
      </c>
      <c r="I1468" s="12" t="s">
        <v>2355</v>
      </c>
      <c r="J1468" s="12" t="s">
        <v>2356</v>
      </c>
      <c r="K1468" s="12" t="s">
        <v>2362</v>
      </c>
    </row>
    <row r="1469" spans="1:11" x14ac:dyDescent="0.3">
      <c r="A1469" s="11" t="s">
        <v>2329</v>
      </c>
      <c r="B1469" s="15">
        <v>1982</v>
      </c>
      <c r="C1469" s="15" t="s">
        <v>2361</v>
      </c>
      <c r="D1469" s="15">
        <v>14</v>
      </c>
      <c r="E1469" s="25">
        <v>30208</v>
      </c>
      <c r="F1469" s="26">
        <f ca="1">DATEDIF(Hospitalization!$E877,TODAY(),"Y")</f>
        <v>62</v>
      </c>
      <c r="G1469" s="15">
        <v>3</v>
      </c>
      <c r="H1469" s="27">
        <v>7196.87</v>
      </c>
      <c r="I1469" s="15" t="s">
        <v>2356</v>
      </c>
      <c r="J1469" s="15" t="s">
        <v>2355</v>
      </c>
      <c r="K1469" s="15" t="s">
        <v>2366</v>
      </c>
    </row>
    <row r="1470" spans="1:11" x14ac:dyDescent="0.3">
      <c r="A1470" s="11" t="s">
        <v>242</v>
      </c>
      <c r="B1470" s="12">
        <v>1968</v>
      </c>
      <c r="C1470" s="12" t="s">
        <v>2364</v>
      </c>
      <c r="D1470" s="12">
        <v>26</v>
      </c>
      <c r="E1470" s="22">
        <v>25076</v>
      </c>
      <c r="F1470" s="23">
        <f ca="1">DATEDIF(Hospitalization!$E876,TODAY(),"Y")</f>
        <v>63</v>
      </c>
      <c r="G1470" s="12">
        <v>0</v>
      </c>
      <c r="H1470" s="24">
        <v>7179.52</v>
      </c>
      <c r="I1470" s="12" t="s">
        <v>2356</v>
      </c>
      <c r="J1470" s="12" t="s">
        <v>2356</v>
      </c>
      <c r="K1470" s="12" t="s">
        <v>2357</v>
      </c>
    </row>
    <row r="1471" spans="1:11" x14ac:dyDescent="0.3">
      <c r="A1471" s="14" t="s">
        <v>2330</v>
      </c>
      <c r="B1471" s="15">
        <v>1975</v>
      </c>
      <c r="C1471" s="15" t="s">
        <v>2354</v>
      </c>
      <c r="D1471" s="15">
        <v>19</v>
      </c>
      <c r="E1471" s="25">
        <v>27594</v>
      </c>
      <c r="F1471" s="26">
        <f ca="1">DATEDIF(Hospitalization!$E875,TODAY(),"Y")</f>
        <v>63</v>
      </c>
      <c r="G1471" s="15">
        <v>1</v>
      </c>
      <c r="H1471" s="27">
        <v>7175.51</v>
      </c>
      <c r="I1471" s="15" t="s">
        <v>2355</v>
      </c>
      <c r="J1471" s="15" t="s">
        <v>2356</v>
      </c>
      <c r="K1471" s="15" t="s">
        <v>2357</v>
      </c>
    </row>
    <row r="1472" spans="1:11" x14ac:dyDescent="0.3">
      <c r="A1472" s="11" t="s">
        <v>2331</v>
      </c>
      <c r="B1472" s="12">
        <v>1982</v>
      </c>
      <c r="C1472" s="12" t="s">
        <v>2364</v>
      </c>
      <c r="D1472" s="12">
        <v>16</v>
      </c>
      <c r="E1472" s="22">
        <v>30179</v>
      </c>
      <c r="F1472" s="23">
        <f ca="1">DATEDIF(Hospitalization!$E874,TODAY(),"Y")</f>
        <v>63</v>
      </c>
      <c r="G1472" s="12">
        <v>2</v>
      </c>
      <c r="H1472" s="24">
        <v>7173.36</v>
      </c>
      <c r="I1472" s="12" t="s">
        <v>2356</v>
      </c>
      <c r="J1472" s="12" t="s">
        <v>2355</v>
      </c>
      <c r="K1472" s="12" t="s">
        <v>2369</v>
      </c>
    </row>
    <row r="1473" spans="1:11" x14ac:dyDescent="0.3">
      <c r="A1473" s="14" t="s">
        <v>2332</v>
      </c>
      <c r="B1473" s="15">
        <v>1980</v>
      </c>
      <c r="C1473" s="15" t="s">
        <v>2361</v>
      </c>
      <c r="D1473" s="15">
        <v>30</v>
      </c>
      <c r="E1473" s="25">
        <v>29494</v>
      </c>
      <c r="F1473" s="26">
        <f ca="1">DATEDIF(Hospitalization!$E873,TODAY(),"Y")</f>
        <v>59</v>
      </c>
      <c r="G1473" s="15">
        <v>2</v>
      </c>
      <c r="H1473" s="27">
        <v>7162.01</v>
      </c>
      <c r="I1473" s="15" t="s">
        <v>2355</v>
      </c>
      <c r="J1473" s="15" t="s">
        <v>2356</v>
      </c>
      <c r="K1473" s="15" t="s">
        <v>2357</v>
      </c>
    </row>
    <row r="1474" spans="1:11" x14ac:dyDescent="0.3">
      <c r="A1474" s="11" t="s">
        <v>2333</v>
      </c>
      <c r="B1474" s="12">
        <v>1980</v>
      </c>
      <c r="C1474" s="12" t="s">
        <v>2365</v>
      </c>
      <c r="D1474" s="12">
        <v>7</v>
      </c>
      <c r="E1474" s="22">
        <v>29501</v>
      </c>
      <c r="F1474" s="23">
        <f ca="1">DATEDIF(Hospitalization!$E872,TODAY(),"Y")</f>
        <v>64</v>
      </c>
      <c r="G1474" s="12">
        <v>2</v>
      </c>
      <c r="H1474" s="24">
        <v>7160.33</v>
      </c>
      <c r="I1474" s="12" t="s">
        <v>2355</v>
      </c>
      <c r="J1474" s="12" t="s">
        <v>2359</v>
      </c>
      <c r="K1474" s="12" t="s">
        <v>2357</v>
      </c>
    </row>
    <row r="1475" spans="1:11" x14ac:dyDescent="0.3">
      <c r="A1475" s="14" t="s">
        <v>2334</v>
      </c>
      <c r="B1475" s="15">
        <v>1980</v>
      </c>
      <c r="C1475" s="15" t="s">
        <v>2360</v>
      </c>
      <c r="D1475" s="15">
        <v>22</v>
      </c>
      <c r="E1475" s="25">
        <v>29394</v>
      </c>
      <c r="F1475" s="26">
        <f ca="1">DATEDIF(Hospitalization!$E871,TODAY(),"Y")</f>
        <v>36</v>
      </c>
      <c r="G1475" s="15">
        <v>2</v>
      </c>
      <c r="H1475" s="27">
        <v>7160.09</v>
      </c>
      <c r="I1475" s="15" t="s">
        <v>2355</v>
      </c>
      <c r="J1475" s="15" t="s">
        <v>2355</v>
      </c>
      <c r="K1475" s="15" t="s">
        <v>2366</v>
      </c>
    </row>
    <row r="1476" spans="1:11" x14ac:dyDescent="0.3">
      <c r="A1476" s="11" t="s">
        <v>2335</v>
      </c>
      <c r="B1476" s="12">
        <v>1981</v>
      </c>
      <c r="C1476" s="12" t="s">
        <v>2354</v>
      </c>
      <c r="D1476" s="12">
        <v>17</v>
      </c>
      <c r="E1476" s="22">
        <v>29784</v>
      </c>
      <c r="F1476" s="23">
        <f ca="1">DATEDIF(Hospitalization!$E870,TODAY(),"Y")</f>
        <v>54</v>
      </c>
      <c r="G1476" s="12">
        <v>1</v>
      </c>
      <c r="H1476" s="24">
        <v>7153.55</v>
      </c>
      <c r="I1476" s="12" t="s">
        <v>2355</v>
      </c>
      <c r="J1476" s="12" t="s">
        <v>2359</v>
      </c>
      <c r="K1476" s="12" t="s">
        <v>2362</v>
      </c>
    </row>
    <row r="1477" spans="1:11" x14ac:dyDescent="0.3">
      <c r="A1477" s="14" t="s">
        <v>2336</v>
      </c>
      <c r="B1477" s="15">
        <v>1978</v>
      </c>
      <c r="C1477" s="15" t="s">
        <v>2361</v>
      </c>
      <c r="D1477" s="15">
        <v>6</v>
      </c>
      <c r="E1477" s="25">
        <v>28739</v>
      </c>
      <c r="F1477" s="26">
        <f ca="1">DATEDIF(Hospitalization!$E869,TODAY(),"Y")</f>
        <v>47</v>
      </c>
      <c r="G1477" s="15">
        <v>1</v>
      </c>
      <c r="H1477" s="27">
        <v>7152.67</v>
      </c>
      <c r="I1477" s="15" t="s">
        <v>2356</v>
      </c>
      <c r="J1477" s="15" t="s">
        <v>2355</v>
      </c>
      <c r="K1477" s="15" t="s">
        <v>2357</v>
      </c>
    </row>
    <row r="1478" spans="1:11" x14ac:dyDescent="0.3">
      <c r="A1478" s="11" t="s">
        <v>2337</v>
      </c>
      <c r="B1478" s="12">
        <v>1984</v>
      </c>
      <c r="C1478" s="12" t="s">
        <v>2360</v>
      </c>
      <c r="D1478" s="12">
        <v>29</v>
      </c>
      <c r="E1478" s="22">
        <v>30862</v>
      </c>
      <c r="F1478" s="23">
        <f ca="1">DATEDIF(Hospitalization!$E868,TODAY(),"Y")</f>
        <v>62</v>
      </c>
      <c r="G1478" s="12">
        <v>3</v>
      </c>
      <c r="H1478" s="24">
        <v>7151.09</v>
      </c>
      <c r="I1478" s="12" t="s">
        <v>2355</v>
      </c>
      <c r="J1478" s="12" t="s">
        <v>2355</v>
      </c>
      <c r="K1478" s="12" t="s">
        <v>2366</v>
      </c>
    </row>
    <row r="1479" spans="1:11" x14ac:dyDescent="0.3">
      <c r="A1479" s="14" t="s">
        <v>2338</v>
      </c>
      <c r="B1479" s="15">
        <v>1978</v>
      </c>
      <c r="C1479" s="15" t="s">
        <v>2354</v>
      </c>
      <c r="D1479" s="15">
        <v>30</v>
      </c>
      <c r="E1479" s="25">
        <v>28701</v>
      </c>
      <c r="F1479" s="26">
        <f ca="1">DATEDIF(Hospitalization!$E867,TODAY(),"Y")</f>
        <v>31</v>
      </c>
      <c r="G1479" s="15">
        <v>1</v>
      </c>
      <c r="H1479" s="27">
        <v>7147.47</v>
      </c>
      <c r="I1479" s="15" t="s">
        <v>2355</v>
      </c>
      <c r="J1479" s="15" t="s">
        <v>2356</v>
      </c>
      <c r="K1479" s="15" t="s">
        <v>2357</v>
      </c>
    </row>
    <row r="1480" spans="1:11" x14ac:dyDescent="0.3">
      <c r="A1480" s="11" t="s">
        <v>2339</v>
      </c>
      <c r="B1480" s="12">
        <v>1976</v>
      </c>
      <c r="C1480" s="12" t="s">
        <v>2360</v>
      </c>
      <c r="D1480" s="12">
        <v>24</v>
      </c>
      <c r="E1480" s="22">
        <v>27935</v>
      </c>
      <c r="F1480" s="23">
        <f ca="1">DATEDIF(Hospitalization!$E866,TODAY(),"Y")</f>
        <v>57</v>
      </c>
      <c r="G1480" s="12">
        <v>0</v>
      </c>
      <c r="H1480" s="24">
        <v>7147.11</v>
      </c>
      <c r="I1480" s="12" t="s">
        <v>2356</v>
      </c>
      <c r="J1480" s="12" t="s">
        <v>2355</v>
      </c>
      <c r="K1480" s="12" t="s">
        <v>2366</v>
      </c>
    </row>
    <row r="1481" spans="1:11" x14ac:dyDescent="0.3">
      <c r="A1481" s="14" t="s">
        <v>243</v>
      </c>
      <c r="B1481" s="15">
        <v>1984</v>
      </c>
      <c r="C1481" s="15" t="s">
        <v>2358</v>
      </c>
      <c r="D1481" s="15">
        <v>21</v>
      </c>
      <c r="E1481" s="25">
        <v>31007</v>
      </c>
      <c r="F1481" s="26">
        <f ca="1">DATEDIF(Hospitalization!$E865,TODAY(),"Y")</f>
        <v>57</v>
      </c>
      <c r="G1481" s="15">
        <v>2</v>
      </c>
      <c r="H1481" s="27">
        <v>7144.86</v>
      </c>
      <c r="I1481" s="15" t="s">
        <v>2355</v>
      </c>
      <c r="J1481" s="15" t="s">
        <v>2355</v>
      </c>
      <c r="K1481" s="15" t="s">
        <v>2372</v>
      </c>
    </row>
    <row r="1482" spans="1:11" x14ac:dyDescent="0.3">
      <c r="A1482" s="14" t="s">
        <v>2340</v>
      </c>
      <c r="B1482" s="12">
        <v>1999</v>
      </c>
      <c r="C1482" s="12" t="s">
        <v>2364</v>
      </c>
      <c r="D1482" s="12">
        <v>8</v>
      </c>
      <c r="E1482" s="22">
        <v>36380</v>
      </c>
      <c r="F1482" s="23">
        <f ca="1">DATEDIF(Hospitalization!$E864,TODAY(),"Y")</f>
        <v>59</v>
      </c>
      <c r="G1482" s="12">
        <v>0</v>
      </c>
      <c r="H1482" s="24">
        <v>7144.4</v>
      </c>
      <c r="I1482" s="12" t="s">
        <v>2355</v>
      </c>
      <c r="J1482" s="12" t="s">
        <v>2359</v>
      </c>
      <c r="K1482" s="12" t="s">
        <v>2379</v>
      </c>
    </row>
    <row r="1483" spans="1:11" x14ac:dyDescent="0.3">
      <c r="A1483" s="11" t="s">
        <v>2341</v>
      </c>
      <c r="B1483" s="15">
        <v>1984</v>
      </c>
      <c r="C1483" s="15" t="s">
        <v>2354</v>
      </c>
      <c r="D1483" s="15">
        <v>7</v>
      </c>
      <c r="E1483" s="25">
        <v>30870</v>
      </c>
      <c r="F1483" s="26">
        <f ca="1">DATEDIF(Hospitalization!$E863,TODAY(),"Y")</f>
        <v>57</v>
      </c>
      <c r="G1483" s="15">
        <v>2</v>
      </c>
      <c r="H1483" s="27">
        <v>7133.9</v>
      </c>
      <c r="I1483" s="15" t="s">
        <v>2355</v>
      </c>
      <c r="J1483" s="15" t="s">
        <v>2359</v>
      </c>
      <c r="K1483" s="15" t="s">
        <v>2372</v>
      </c>
    </row>
    <row r="1484" spans="1:11" x14ac:dyDescent="0.3">
      <c r="A1484" s="14" t="s">
        <v>2342</v>
      </c>
      <c r="B1484" s="12">
        <v>1993</v>
      </c>
      <c r="C1484" s="12" t="s">
        <v>2364</v>
      </c>
      <c r="D1484" s="12">
        <v>1</v>
      </c>
      <c r="E1484" s="22">
        <v>34182</v>
      </c>
      <c r="F1484" s="23">
        <f ca="1">DATEDIF(Hospitalization!$E862,TODAY(),"Y")</f>
        <v>60</v>
      </c>
      <c r="G1484" s="12">
        <v>0</v>
      </c>
      <c r="H1484" s="24">
        <v>7128.64</v>
      </c>
      <c r="I1484" s="12" t="s">
        <v>2355</v>
      </c>
      <c r="J1484" s="12" t="s">
        <v>2355</v>
      </c>
      <c r="K1484" s="12" t="s">
        <v>2375</v>
      </c>
    </row>
    <row r="1485" spans="1:11" x14ac:dyDescent="0.3">
      <c r="A1485" s="11" t="s">
        <v>2343</v>
      </c>
      <c r="B1485" s="15">
        <v>1968</v>
      </c>
      <c r="C1485" s="15" t="s">
        <v>2360</v>
      </c>
      <c r="D1485" s="15">
        <v>29</v>
      </c>
      <c r="E1485" s="25">
        <v>25018</v>
      </c>
      <c r="F1485" s="26">
        <f ca="1">DATEDIF(Hospitalization!$E861,TODAY(),"Y")</f>
        <v>63</v>
      </c>
      <c r="G1485" s="15">
        <v>0</v>
      </c>
      <c r="H1485" s="27">
        <v>7125.25</v>
      </c>
      <c r="I1485" s="15" t="s">
        <v>2356</v>
      </c>
      <c r="J1485" s="15" t="s">
        <v>2355</v>
      </c>
      <c r="K1485" s="15" t="s">
        <v>2357</v>
      </c>
    </row>
    <row r="1486" spans="1:11" x14ac:dyDescent="0.3">
      <c r="A1486" s="14" t="s">
        <v>2344</v>
      </c>
      <c r="B1486" s="12">
        <v>1987</v>
      </c>
      <c r="C1486" s="12" t="s">
        <v>2364</v>
      </c>
      <c r="D1486" s="12">
        <v>11</v>
      </c>
      <c r="E1486" s="22">
        <v>32000</v>
      </c>
      <c r="F1486" s="23">
        <f ca="1">DATEDIF(Hospitalization!$E860,TODAY(),"Y")</f>
        <v>64</v>
      </c>
      <c r="G1486" s="12">
        <v>3</v>
      </c>
      <c r="H1486" s="24">
        <v>7106.81</v>
      </c>
      <c r="I1486" s="12" t="s">
        <v>2355</v>
      </c>
      <c r="J1486" s="12" t="s">
        <v>2359</v>
      </c>
      <c r="K1486" s="12" t="s">
        <v>2362</v>
      </c>
    </row>
    <row r="1487" spans="1:11" x14ac:dyDescent="0.3">
      <c r="A1487" s="11" t="s">
        <v>2345</v>
      </c>
      <c r="B1487" s="15">
        <v>1992</v>
      </c>
      <c r="C1487" s="15" t="s">
        <v>2360</v>
      </c>
      <c r="D1487" s="15">
        <v>18</v>
      </c>
      <c r="E1487" s="25">
        <v>33773</v>
      </c>
      <c r="F1487" s="26">
        <f ca="1">DATEDIF(Hospitalization!$E859,TODAY(),"Y")</f>
        <v>64</v>
      </c>
      <c r="G1487" s="15">
        <v>0</v>
      </c>
      <c r="H1487" s="27">
        <v>7096.98</v>
      </c>
      <c r="I1487" s="15" t="s">
        <v>2355</v>
      </c>
      <c r="J1487" s="15" t="s">
        <v>2355</v>
      </c>
      <c r="K1487" s="15" t="s">
        <v>2362</v>
      </c>
    </row>
    <row r="1488" spans="1:11" x14ac:dyDescent="0.3">
      <c r="A1488" s="11" t="s">
        <v>244</v>
      </c>
      <c r="B1488" s="12">
        <v>1982</v>
      </c>
      <c r="C1488" s="12" t="s">
        <v>2365</v>
      </c>
      <c r="D1488" s="12">
        <v>6</v>
      </c>
      <c r="E1488" s="22">
        <v>30230</v>
      </c>
      <c r="F1488" s="23">
        <f ca="1">DATEDIF(Hospitalization!$E858,TODAY(),"Y")</f>
        <v>56</v>
      </c>
      <c r="G1488" s="12">
        <v>1</v>
      </c>
      <c r="H1488" s="24">
        <v>7077.19</v>
      </c>
      <c r="I1488" s="12" t="s">
        <v>2355</v>
      </c>
      <c r="J1488" s="12" t="s">
        <v>2356</v>
      </c>
      <c r="K1488" s="12" t="s">
        <v>2372</v>
      </c>
    </row>
    <row r="1489" spans="1:11" x14ac:dyDescent="0.3">
      <c r="A1489" s="14" t="s">
        <v>245</v>
      </c>
      <c r="B1489" s="15">
        <v>1978</v>
      </c>
      <c r="C1489" s="15" t="s">
        <v>2360</v>
      </c>
      <c r="D1489" s="15">
        <v>24</v>
      </c>
      <c r="E1489" s="25">
        <v>28665</v>
      </c>
      <c r="F1489" s="26">
        <f ca="1">DATEDIF(Hospitalization!$E857,TODAY(),"Y")</f>
        <v>56</v>
      </c>
      <c r="G1489" s="15">
        <v>2</v>
      </c>
      <c r="H1489" s="27">
        <v>7054.41</v>
      </c>
      <c r="I1489" s="15" t="s">
        <v>2355</v>
      </c>
      <c r="J1489" s="15" t="s">
        <v>2355</v>
      </c>
      <c r="K1489" s="15" t="s">
        <v>2357</v>
      </c>
    </row>
    <row r="1490" spans="1:11" x14ac:dyDescent="0.3">
      <c r="A1490" s="11" t="s">
        <v>246</v>
      </c>
      <c r="B1490" s="12">
        <v>1980</v>
      </c>
      <c r="C1490" s="12" t="s">
        <v>2360</v>
      </c>
      <c r="D1490" s="12">
        <v>28</v>
      </c>
      <c r="E1490" s="22">
        <v>29400</v>
      </c>
      <c r="F1490" s="23">
        <f ca="1">DATEDIF(Hospitalization!$E856,TODAY(),"Y")</f>
        <v>38</v>
      </c>
      <c r="G1490" s="12">
        <v>1</v>
      </c>
      <c r="H1490" s="24">
        <v>7050.64</v>
      </c>
      <c r="I1490" s="12" t="s">
        <v>2355</v>
      </c>
      <c r="J1490" s="12" t="s">
        <v>2356</v>
      </c>
      <c r="K1490" s="12" t="s">
        <v>2366</v>
      </c>
    </row>
    <row r="1491" spans="1:11" x14ac:dyDescent="0.3">
      <c r="A1491" s="14" t="s">
        <v>247</v>
      </c>
      <c r="B1491" s="15">
        <v>1980</v>
      </c>
      <c r="C1491" s="15" t="s">
        <v>2354</v>
      </c>
      <c r="D1491" s="15">
        <v>21</v>
      </c>
      <c r="E1491" s="25">
        <v>29423</v>
      </c>
      <c r="F1491" s="26">
        <f ca="1">DATEDIF(Hospitalization!$E855,TODAY(),"Y")</f>
        <v>27</v>
      </c>
      <c r="G1491" s="15">
        <v>0</v>
      </c>
      <c r="H1491" s="27">
        <v>7050.02</v>
      </c>
      <c r="I1491" s="15" t="s">
        <v>2355</v>
      </c>
      <c r="J1491" s="15" t="s">
        <v>2359</v>
      </c>
      <c r="K1491" s="15" t="s">
        <v>2372</v>
      </c>
    </row>
    <row r="1492" spans="1:11" x14ac:dyDescent="0.3">
      <c r="A1492" s="11" t="s">
        <v>248</v>
      </c>
      <c r="B1492" s="12">
        <v>1980</v>
      </c>
      <c r="C1492" s="12" t="s">
        <v>2365</v>
      </c>
      <c r="D1492" s="12">
        <v>22</v>
      </c>
      <c r="E1492" s="22">
        <v>29516</v>
      </c>
      <c r="F1492" s="23">
        <f ca="1">DATEDIF(Hospitalization!$E854,TODAY(),"Y")</f>
        <v>63</v>
      </c>
      <c r="G1492" s="12">
        <v>1</v>
      </c>
      <c r="H1492" s="24">
        <v>7046.72</v>
      </c>
      <c r="I1492" s="12" t="s">
        <v>2355</v>
      </c>
      <c r="J1492" s="12" t="s">
        <v>2356</v>
      </c>
      <c r="K1492" s="12" t="s">
        <v>2357</v>
      </c>
    </row>
    <row r="1493" spans="1:11" x14ac:dyDescent="0.3">
      <c r="A1493" s="14" t="s">
        <v>249</v>
      </c>
      <c r="B1493" s="15">
        <v>1980</v>
      </c>
      <c r="C1493" s="15" t="s">
        <v>2354</v>
      </c>
      <c r="D1493" s="15">
        <v>26</v>
      </c>
      <c r="E1493" s="25">
        <v>29428</v>
      </c>
      <c r="F1493" s="26">
        <f ca="1">DATEDIF(Hospitalization!$E853,TODAY(),"Y")</f>
        <v>55</v>
      </c>
      <c r="G1493" s="15">
        <v>1</v>
      </c>
      <c r="H1493" s="27">
        <v>7045.5</v>
      </c>
      <c r="I1493" s="15" t="s">
        <v>2355</v>
      </c>
      <c r="J1493" s="15" t="s">
        <v>2359</v>
      </c>
      <c r="K1493" s="15" t="s">
        <v>2366</v>
      </c>
    </row>
    <row r="1494" spans="1:11" x14ac:dyDescent="0.3">
      <c r="A1494" s="14" t="s">
        <v>34</v>
      </c>
      <c r="B1494" s="12">
        <v>1995</v>
      </c>
      <c r="C1494" s="12" t="s">
        <v>2365</v>
      </c>
      <c r="D1494" s="12">
        <v>29</v>
      </c>
      <c r="E1494" s="22">
        <v>35001</v>
      </c>
      <c r="F1494" s="23">
        <f ca="1">DATEDIF(Hospitalization!$E852,TODAY(),"Y")</f>
        <v>61</v>
      </c>
      <c r="G1494" s="12">
        <v>0</v>
      </c>
      <c r="H1494" s="24">
        <v>7042.11</v>
      </c>
      <c r="I1494" s="12" t="s">
        <v>2355</v>
      </c>
      <c r="J1494" s="12" t="s">
        <v>2356</v>
      </c>
      <c r="K1494" s="12" t="s">
        <v>2362</v>
      </c>
    </row>
    <row r="1495" spans="1:11" x14ac:dyDescent="0.3">
      <c r="A1495" s="11" t="s">
        <v>250</v>
      </c>
      <c r="B1495" s="15">
        <v>1978</v>
      </c>
      <c r="C1495" s="15" t="s">
        <v>2360</v>
      </c>
      <c r="D1495" s="15">
        <v>2</v>
      </c>
      <c r="E1495" s="25">
        <v>28643</v>
      </c>
      <c r="F1495" s="26">
        <f ca="1">DATEDIF(Hospitalization!$E851,TODAY(),"Y")</f>
        <v>63</v>
      </c>
      <c r="G1495" s="15">
        <v>2</v>
      </c>
      <c r="H1495" s="27">
        <v>7033.08</v>
      </c>
      <c r="I1495" s="15" t="s">
        <v>2355</v>
      </c>
      <c r="J1495" s="15" t="s">
        <v>2355</v>
      </c>
      <c r="K1495" s="15" t="s">
        <v>2357</v>
      </c>
    </row>
    <row r="1496" spans="1:11" x14ac:dyDescent="0.3">
      <c r="A1496" s="14" t="s">
        <v>251</v>
      </c>
      <c r="B1496" s="12">
        <v>1969</v>
      </c>
      <c r="C1496" s="12" t="s">
        <v>2354</v>
      </c>
      <c r="D1496" s="12">
        <v>6</v>
      </c>
      <c r="E1496" s="22">
        <v>25390</v>
      </c>
      <c r="F1496" s="23">
        <f ca="1">DATEDIF(Hospitalization!$E850,TODAY(),"Y")</f>
        <v>64</v>
      </c>
      <c r="G1496" s="12">
        <v>0</v>
      </c>
      <c r="H1496" s="24">
        <v>7003.1</v>
      </c>
      <c r="I1496" s="12" t="s">
        <v>2355</v>
      </c>
      <c r="J1496" s="12" t="s">
        <v>2356</v>
      </c>
      <c r="K1496" s="12" t="s">
        <v>2357</v>
      </c>
    </row>
    <row r="1497" spans="1:11" x14ac:dyDescent="0.3">
      <c r="A1497" s="14" t="s">
        <v>252</v>
      </c>
      <c r="B1497" s="15">
        <v>1982</v>
      </c>
      <c r="C1497" s="15" t="s">
        <v>2361</v>
      </c>
      <c r="D1497" s="15">
        <v>1</v>
      </c>
      <c r="E1497" s="25">
        <v>30195</v>
      </c>
      <c r="F1497" s="26">
        <f ca="1">DATEDIF(Hospitalization!$E849,TODAY(),"Y")</f>
        <v>54</v>
      </c>
      <c r="G1497" s="15">
        <v>3</v>
      </c>
      <c r="H1497" s="27">
        <v>6989.95</v>
      </c>
      <c r="I1497" s="15" t="s">
        <v>2355</v>
      </c>
      <c r="J1497" s="15" t="s">
        <v>2359</v>
      </c>
      <c r="K1497" s="15" t="s">
        <v>2357</v>
      </c>
    </row>
    <row r="1498" spans="1:11" x14ac:dyDescent="0.3">
      <c r="A1498" s="11" t="s">
        <v>253</v>
      </c>
      <c r="B1498" s="12">
        <v>1982</v>
      </c>
      <c r="C1498" s="12" t="s">
        <v>2365</v>
      </c>
      <c r="D1498" s="12">
        <v>18</v>
      </c>
      <c r="E1498" s="22">
        <v>30242</v>
      </c>
      <c r="F1498" s="23">
        <f ca="1">DATEDIF(Hospitalization!$E848,TODAY(),"Y")</f>
        <v>59</v>
      </c>
      <c r="G1498" s="12">
        <v>2</v>
      </c>
      <c r="H1498" s="24">
        <v>6986.7</v>
      </c>
      <c r="I1498" s="12" t="s">
        <v>2356</v>
      </c>
      <c r="J1498" s="12" t="s">
        <v>2359</v>
      </c>
      <c r="K1498" s="12" t="s">
        <v>2362</v>
      </c>
    </row>
    <row r="1499" spans="1:11" x14ac:dyDescent="0.3">
      <c r="A1499" s="14" t="s">
        <v>254</v>
      </c>
      <c r="B1499" s="15">
        <v>1985</v>
      </c>
      <c r="C1499" s="15" t="s">
        <v>2363</v>
      </c>
      <c r="D1499" s="15">
        <v>10</v>
      </c>
      <c r="E1499" s="25">
        <v>31391</v>
      </c>
      <c r="F1499" s="26">
        <f ca="1">DATEDIF(Hospitalization!$E847,TODAY(),"Y")</f>
        <v>64</v>
      </c>
      <c r="G1499" s="15">
        <v>3</v>
      </c>
      <c r="H1499" s="27">
        <v>6985.51</v>
      </c>
      <c r="I1499" s="15" t="s">
        <v>2355</v>
      </c>
      <c r="J1499" s="15" t="s">
        <v>2355</v>
      </c>
      <c r="K1499" s="15" t="s">
        <v>2368</v>
      </c>
    </row>
    <row r="1500" spans="1:11" x14ac:dyDescent="0.3">
      <c r="A1500" s="14" t="s">
        <v>2380</v>
      </c>
      <c r="B1500" s="12">
        <v>1975</v>
      </c>
      <c r="C1500" s="12" t="s">
        <v>2360</v>
      </c>
      <c r="D1500" s="12">
        <v>3</v>
      </c>
      <c r="E1500" s="22">
        <v>27548</v>
      </c>
      <c r="F1500" s="23">
        <f ca="1">DATEDIF(Hospitalization!$E846,TODAY(),"Y")</f>
        <v>61</v>
      </c>
      <c r="G1500" s="12">
        <v>1</v>
      </c>
      <c r="H1500" s="24">
        <v>6965.21</v>
      </c>
      <c r="I1500" s="12" t="s">
        <v>2355</v>
      </c>
      <c r="J1500" s="12" t="s">
        <v>2356</v>
      </c>
      <c r="K1500" s="12" t="s">
        <v>2357</v>
      </c>
    </row>
    <row r="1501" spans="1:11" x14ac:dyDescent="0.3">
      <c r="A1501" s="11" t="s">
        <v>255</v>
      </c>
      <c r="B1501" s="15">
        <v>1980</v>
      </c>
      <c r="C1501" s="15" t="s">
        <v>2364</v>
      </c>
      <c r="D1501" s="15">
        <v>18</v>
      </c>
      <c r="E1501" s="25">
        <v>29451</v>
      </c>
      <c r="F1501" s="26">
        <f ca="1">DATEDIF(Hospitalization!$E845,TODAY(),"Y")</f>
        <v>64</v>
      </c>
      <c r="G1501" s="15">
        <v>2</v>
      </c>
      <c r="H1501" s="27">
        <v>6951.12</v>
      </c>
      <c r="I1501" s="15" t="s">
        <v>2355</v>
      </c>
      <c r="J1501" s="15" t="s">
        <v>2355</v>
      </c>
      <c r="K1501" s="15" t="s">
        <v>2357</v>
      </c>
    </row>
    <row r="1502" spans="1:11" x14ac:dyDescent="0.3">
      <c r="A1502" s="14" t="s">
        <v>256</v>
      </c>
      <c r="B1502" s="12">
        <v>1978</v>
      </c>
      <c r="C1502" s="12" t="s">
        <v>2363</v>
      </c>
      <c r="D1502" s="12">
        <v>15</v>
      </c>
      <c r="E1502" s="22">
        <v>28839</v>
      </c>
      <c r="F1502" s="23">
        <f ca="1">DATEDIF(Hospitalization!$E844,TODAY(),"Y")</f>
        <v>52</v>
      </c>
      <c r="G1502" s="12">
        <v>0</v>
      </c>
      <c r="H1502" s="24">
        <v>6948.7</v>
      </c>
      <c r="I1502" s="12" t="s">
        <v>2359</v>
      </c>
      <c r="J1502" s="12" t="s">
        <v>2355</v>
      </c>
      <c r="K1502" s="12" t="s">
        <v>2362</v>
      </c>
    </row>
    <row r="1503" spans="1:11" x14ac:dyDescent="0.3">
      <c r="A1503" s="11" t="s">
        <v>257</v>
      </c>
      <c r="B1503" s="15">
        <v>1980</v>
      </c>
      <c r="C1503" s="15" t="s">
        <v>2365</v>
      </c>
      <c r="D1503" s="15">
        <v>5</v>
      </c>
      <c r="E1503" s="25">
        <v>29499</v>
      </c>
      <c r="F1503" s="26">
        <f ca="1">DATEDIF(Hospitalization!$E843,TODAY(),"Y")</f>
        <v>34</v>
      </c>
      <c r="G1503" s="15">
        <v>2</v>
      </c>
      <c r="H1503" s="27">
        <v>6940.94</v>
      </c>
      <c r="I1503" s="15" t="s">
        <v>2355</v>
      </c>
      <c r="J1503" s="15" t="s">
        <v>2356</v>
      </c>
      <c r="K1503" s="15" t="s">
        <v>2357</v>
      </c>
    </row>
    <row r="1504" spans="1:11" x14ac:dyDescent="0.3">
      <c r="A1504" s="14" t="s">
        <v>258</v>
      </c>
      <c r="B1504" s="12">
        <v>1980</v>
      </c>
      <c r="C1504" s="12" t="s">
        <v>2364</v>
      </c>
      <c r="D1504" s="12">
        <v>30</v>
      </c>
      <c r="E1504" s="22">
        <v>29463</v>
      </c>
      <c r="F1504" s="23">
        <f ca="1">DATEDIF(Hospitalization!$E842,TODAY(),"Y")</f>
        <v>61</v>
      </c>
      <c r="G1504" s="12">
        <v>1</v>
      </c>
      <c r="H1504" s="24">
        <v>6940.91</v>
      </c>
      <c r="I1504" s="12" t="s">
        <v>2355</v>
      </c>
      <c r="J1504" s="12" t="s">
        <v>2355</v>
      </c>
      <c r="K1504" s="12" t="s">
        <v>2362</v>
      </c>
    </row>
    <row r="1505" spans="1:11" x14ac:dyDescent="0.3">
      <c r="A1505" s="11" t="s">
        <v>259</v>
      </c>
      <c r="B1505" s="15">
        <v>1978</v>
      </c>
      <c r="C1505" s="15" t="s">
        <v>2358</v>
      </c>
      <c r="D1505" s="15">
        <v>29</v>
      </c>
      <c r="E1505" s="25">
        <v>28823</v>
      </c>
      <c r="F1505" s="26">
        <f ca="1">DATEDIF(Hospitalization!$E841,TODAY(),"Y")</f>
        <v>56</v>
      </c>
      <c r="G1505" s="15">
        <v>2</v>
      </c>
      <c r="H1505" s="27">
        <v>6938.11</v>
      </c>
      <c r="I1505" s="15" t="s">
        <v>2355</v>
      </c>
      <c r="J1505" s="15" t="s">
        <v>2355</v>
      </c>
      <c r="K1505" s="15" t="s">
        <v>2357</v>
      </c>
    </row>
    <row r="1506" spans="1:11" x14ac:dyDescent="0.3">
      <c r="A1506" s="11" t="s">
        <v>35</v>
      </c>
      <c r="B1506" s="12">
        <v>1984</v>
      </c>
      <c r="C1506" s="12" t="s">
        <v>2361</v>
      </c>
      <c r="D1506" s="12">
        <v>5</v>
      </c>
      <c r="E1506" s="22">
        <v>30930</v>
      </c>
      <c r="F1506" s="23">
        <f ca="1">DATEDIF(Hospitalization!$E840,TODAY(),"Y")</f>
        <v>38</v>
      </c>
      <c r="G1506" s="12">
        <v>2</v>
      </c>
      <c r="H1506" s="24">
        <v>6933.24</v>
      </c>
      <c r="I1506" s="12" t="s">
        <v>2355</v>
      </c>
      <c r="J1506" s="12" t="s">
        <v>2356</v>
      </c>
      <c r="K1506" s="12" t="s">
        <v>2362</v>
      </c>
    </row>
    <row r="1507" spans="1:11" x14ac:dyDescent="0.3">
      <c r="A1507" s="14" t="s">
        <v>260</v>
      </c>
      <c r="B1507" s="15">
        <v>1989</v>
      </c>
      <c r="C1507" s="15" t="s">
        <v>2363</v>
      </c>
      <c r="D1507" s="15">
        <v>21</v>
      </c>
      <c r="E1507" s="25">
        <v>32863</v>
      </c>
      <c r="F1507" s="26">
        <f ca="1">DATEDIF(Hospitalization!$E839,TODAY(),"Y")</f>
        <v>64</v>
      </c>
      <c r="G1507" s="15">
        <v>3</v>
      </c>
      <c r="H1507" s="27">
        <v>6895.19</v>
      </c>
      <c r="I1507" s="15" t="s">
        <v>2355</v>
      </c>
      <c r="J1507" s="15" t="s">
        <v>2356</v>
      </c>
      <c r="K1507" s="15" t="s">
        <v>2372</v>
      </c>
    </row>
    <row r="1508" spans="1:11" x14ac:dyDescent="0.3">
      <c r="A1508" s="11" t="s">
        <v>261</v>
      </c>
      <c r="B1508" s="12">
        <v>1985</v>
      </c>
      <c r="C1508" s="12" t="s">
        <v>2361</v>
      </c>
      <c r="D1508" s="12">
        <v>10</v>
      </c>
      <c r="E1508" s="22">
        <v>31300</v>
      </c>
      <c r="F1508" s="23">
        <f ca="1">DATEDIF(Hospitalization!$E838,TODAY(),"Y")</f>
        <v>64</v>
      </c>
      <c r="G1508" s="12">
        <v>2</v>
      </c>
      <c r="H1508" s="24">
        <v>6877.98</v>
      </c>
      <c r="I1508" s="12" t="s">
        <v>2355</v>
      </c>
      <c r="J1508" s="12" t="s">
        <v>2359</v>
      </c>
      <c r="K1508" s="12" t="s">
        <v>2372</v>
      </c>
    </row>
    <row r="1509" spans="1:11" x14ac:dyDescent="0.3">
      <c r="A1509" s="14" t="s">
        <v>262</v>
      </c>
      <c r="B1509" s="15">
        <v>2004</v>
      </c>
      <c r="C1509" s="15" t="s">
        <v>2363</v>
      </c>
      <c r="D1509" s="15">
        <v>24</v>
      </c>
      <c r="E1509" s="25">
        <v>38345</v>
      </c>
      <c r="F1509" s="26">
        <f ca="1">DATEDIF(Hospitalization!$E837,TODAY(),"Y")</f>
        <v>51</v>
      </c>
      <c r="G1509" s="15">
        <v>0</v>
      </c>
      <c r="H1509" s="27">
        <v>6876.53</v>
      </c>
      <c r="I1509" s="15" t="s">
        <v>2355</v>
      </c>
      <c r="J1509" s="15" t="s">
        <v>2359</v>
      </c>
      <c r="K1509" s="15" t="s">
        <v>2362</v>
      </c>
    </row>
    <row r="1510" spans="1:11" x14ac:dyDescent="0.3">
      <c r="A1510" s="11" t="s">
        <v>263</v>
      </c>
      <c r="B1510" s="12">
        <v>1981</v>
      </c>
      <c r="C1510" s="12" t="s">
        <v>2360</v>
      </c>
      <c r="D1510" s="12">
        <v>23</v>
      </c>
      <c r="E1510" s="22">
        <v>29760</v>
      </c>
      <c r="F1510" s="23">
        <f ca="1">DATEDIF(Hospitalization!$E836,TODAY(),"Y")</f>
        <v>54</v>
      </c>
      <c r="G1510" s="12">
        <v>2</v>
      </c>
      <c r="H1510" s="24">
        <v>6875.96</v>
      </c>
      <c r="I1510" s="12" t="s">
        <v>2355</v>
      </c>
      <c r="J1510" s="12" t="s">
        <v>2355</v>
      </c>
      <c r="K1510" s="12" t="s">
        <v>2366</v>
      </c>
    </row>
    <row r="1511" spans="1:11" x14ac:dyDescent="0.3">
      <c r="A1511" s="14" t="s">
        <v>264</v>
      </c>
      <c r="B1511" s="15">
        <v>1969</v>
      </c>
      <c r="C1511" s="15" t="s">
        <v>2365</v>
      </c>
      <c r="D1511" s="15">
        <v>23</v>
      </c>
      <c r="E1511" s="25">
        <v>25499</v>
      </c>
      <c r="F1511" s="26">
        <f ca="1">DATEDIF(Hospitalization!$E835,TODAY(),"Y")</f>
        <v>62</v>
      </c>
      <c r="G1511" s="15">
        <v>0</v>
      </c>
      <c r="H1511" s="27">
        <v>6868.39</v>
      </c>
      <c r="I1511" s="15" t="s">
        <v>2355</v>
      </c>
      <c r="J1511" s="15" t="s">
        <v>2355</v>
      </c>
      <c r="K1511" s="15" t="s">
        <v>2357</v>
      </c>
    </row>
    <row r="1512" spans="1:11" x14ac:dyDescent="0.3">
      <c r="A1512" s="11" t="s">
        <v>265</v>
      </c>
      <c r="B1512" s="12">
        <v>1978</v>
      </c>
      <c r="C1512" s="12" t="s">
        <v>2364</v>
      </c>
      <c r="D1512" s="12">
        <v>5</v>
      </c>
      <c r="E1512" s="22">
        <v>28707</v>
      </c>
      <c r="F1512" s="23">
        <f ca="1">DATEDIF(Hospitalization!$E834,TODAY(),"Y")</f>
        <v>42</v>
      </c>
      <c r="G1512" s="12">
        <v>2</v>
      </c>
      <c r="H1512" s="24">
        <v>6863.49</v>
      </c>
      <c r="I1512" s="12" t="s">
        <v>2355</v>
      </c>
      <c r="J1512" s="12" t="s">
        <v>2359</v>
      </c>
      <c r="K1512" s="12" t="s">
        <v>2357</v>
      </c>
    </row>
    <row r="1513" spans="1:11" x14ac:dyDescent="0.3">
      <c r="A1513" s="14" t="s">
        <v>266</v>
      </c>
      <c r="B1513" s="15">
        <v>1981</v>
      </c>
      <c r="C1513" s="15" t="s">
        <v>2360</v>
      </c>
      <c r="D1513" s="15">
        <v>19</v>
      </c>
      <c r="E1513" s="25">
        <v>29756</v>
      </c>
      <c r="F1513" s="26">
        <f ca="1">DATEDIF(Hospitalization!$E833,TODAY(),"Y")</f>
        <v>48</v>
      </c>
      <c r="G1513" s="15">
        <v>1</v>
      </c>
      <c r="H1513" s="27">
        <v>6858.48</v>
      </c>
      <c r="I1513" s="15" t="s">
        <v>2355</v>
      </c>
      <c r="J1513" s="15" t="s">
        <v>2355</v>
      </c>
      <c r="K1513" s="15" t="s">
        <v>2368</v>
      </c>
    </row>
    <row r="1514" spans="1:11" x14ac:dyDescent="0.3">
      <c r="A1514" s="11" t="s">
        <v>267</v>
      </c>
      <c r="B1514" s="12">
        <v>1979</v>
      </c>
      <c r="C1514" s="12" t="s">
        <v>2358</v>
      </c>
      <c r="D1514" s="12">
        <v>4</v>
      </c>
      <c r="E1514" s="22">
        <v>29163</v>
      </c>
      <c r="F1514" s="23">
        <f ca="1">DATEDIF(Hospitalization!$E832,TODAY(),"Y")</f>
        <v>63</v>
      </c>
      <c r="G1514" s="12">
        <v>1</v>
      </c>
      <c r="H1514" s="24">
        <v>6849.03</v>
      </c>
      <c r="I1514" s="12" t="s">
        <v>2355</v>
      </c>
      <c r="J1514" s="12" t="s">
        <v>2355</v>
      </c>
      <c r="K1514" s="12" t="s">
        <v>2366</v>
      </c>
    </row>
    <row r="1515" spans="1:11" x14ac:dyDescent="0.3">
      <c r="A1515" s="14" t="s">
        <v>268</v>
      </c>
      <c r="B1515" s="15">
        <v>1977</v>
      </c>
      <c r="C1515" s="15" t="s">
        <v>2360</v>
      </c>
      <c r="D1515" s="15">
        <v>15</v>
      </c>
      <c r="E1515" s="25">
        <v>28291</v>
      </c>
      <c r="F1515" s="26">
        <f ca="1">DATEDIF(Hospitalization!$E831,TODAY(),"Y")</f>
        <v>59</v>
      </c>
      <c r="G1515" s="15">
        <v>2</v>
      </c>
      <c r="H1515" s="27">
        <v>6843.17</v>
      </c>
      <c r="I1515" s="15" t="s">
        <v>2355</v>
      </c>
      <c r="J1515" s="15" t="s">
        <v>2359</v>
      </c>
      <c r="K1515" s="15" t="s">
        <v>2357</v>
      </c>
    </row>
    <row r="1516" spans="1:11" x14ac:dyDescent="0.3">
      <c r="A1516" s="11" t="s">
        <v>269</v>
      </c>
      <c r="B1516" s="12">
        <v>2000</v>
      </c>
      <c r="C1516" s="12" t="s">
        <v>2358</v>
      </c>
      <c r="D1516" s="12">
        <v>30</v>
      </c>
      <c r="E1516" s="22">
        <v>36860</v>
      </c>
      <c r="F1516" s="23">
        <f ca="1">DATEDIF(Hospitalization!$E830,TODAY(),"Y")</f>
        <v>21</v>
      </c>
      <c r="G1516" s="12">
        <v>0</v>
      </c>
      <c r="H1516" s="24">
        <v>6842.28</v>
      </c>
      <c r="I1516" s="12" t="s">
        <v>2355</v>
      </c>
      <c r="J1516" s="12" t="s">
        <v>2359</v>
      </c>
      <c r="K1516" s="12" t="s">
        <v>2362</v>
      </c>
    </row>
    <row r="1517" spans="1:11" x14ac:dyDescent="0.3">
      <c r="A1517" s="14" t="s">
        <v>36</v>
      </c>
      <c r="B1517" s="15">
        <v>1979</v>
      </c>
      <c r="C1517" s="15" t="s">
        <v>2354</v>
      </c>
      <c r="D1517" s="15">
        <v>15</v>
      </c>
      <c r="E1517" s="25">
        <v>29051</v>
      </c>
      <c r="F1517" s="26">
        <f ca="1">DATEDIF(Hospitalization!$E829,TODAY(),"Y")</f>
        <v>33</v>
      </c>
      <c r="G1517" s="15">
        <v>0</v>
      </c>
      <c r="H1517" s="27">
        <v>6837.37</v>
      </c>
      <c r="I1517" s="15" t="s">
        <v>2356</v>
      </c>
      <c r="J1517" s="15" t="s">
        <v>2359</v>
      </c>
      <c r="K1517" s="15" t="s">
        <v>2369</v>
      </c>
    </row>
    <row r="1518" spans="1:11" x14ac:dyDescent="0.3">
      <c r="A1518" s="14" t="s">
        <v>270</v>
      </c>
      <c r="B1518" s="12">
        <v>1994</v>
      </c>
      <c r="C1518" s="12" t="s">
        <v>2354</v>
      </c>
      <c r="D1518" s="12">
        <v>8</v>
      </c>
      <c r="E1518" s="22">
        <v>34523</v>
      </c>
      <c r="F1518" s="23">
        <f ca="1">DATEDIF(Hospitalization!$E828,TODAY(),"Y")</f>
        <v>53</v>
      </c>
      <c r="G1518" s="12">
        <v>0</v>
      </c>
      <c r="H1518" s="24">
        <v>6827.69</v>
      </c>
      <c r="I1518" s="12" t="s">
        <v>2355</v>
      </c>
      <c r="J1518" s="12" t="s">
        <v>2355</v>
      </c>
      <c r="K1518" s="12" t="s">
        <v>2375</v>
      </c>
    </row>
    <row r="1519" spans="1:11" x14ac:dyDescent="0.3">
      <c r="A1519" s="11" t="s">
        <v>271</v>
      </c>
      <c r="B1519" s="15">
        <v>1975</v>
      </c>
      <c r="C1519" s="15" t="s">
        <v>2364</v>
      </c>
      <c r="D1519" s="15">
        <v>17</v>
      </c>
      <c r="E1519" s="25">
        <v>27623</v>
      </c>
      <c r="F1519" s="26">
        <f ca="1">DATEDIF(Hospitalization!$E827,TODAY(),"Y")</f>
        <v>63</v>
      </c>
      <c r="G1519" s="15">
        <v>1</v>
      </c>
      <c r="H1519" s="27">
        <v>6809.46</v>
      </c>
      <c r="I1519" s="15" t="s">
        <v>2355</v>
      </c>
      <c r="J1519" s="15" t="s">
        <v>2359</v>
      </c>
      <c r="K1519" s="15" t="s">
        <v>2362</v>
      </c>
    </row>
    <row r="1520" spans="1:11" x14ac:dyDescent="0.3">
      <c r="A1520" s="14" t="s">
        <v>272</v>
      </c>
      <c r="B1520" s="12">
        <v>1991</v>
      </c>
      <c r="C1520" s="12" t="s">
        <v>2360</v>
      </c>
      <c r="D1520" s="12">
        <v>29</v>
      </c>
      <c r="E1520" s="22">
        <v>33418</v>
      </c>
      <c r="F1520" s="23">
        <f ca="1">DATEDIF(Hospitalization!$E826,TODAY(),"Y")</f>
        <v>42</v>
      </c>
      <c r="G1520" s="12">
        <v>5</v>
      </c>
      <c r="H1520" s="24">
        <v>6799.46</v>
      </c>
      <c r="I1520" s="12" t="s">
        <v>2359</v>
      </c>
      <c r="J1520" s="12" t="s">
        <v>2355</v>
      </c>
      <c r="K1520" s="12" t="s">
        <v>2374</v>
      </c>
    </row>
    <row r="1521" spans="1:11" x14ac:dyDescent="0.3">
      <c r="A1521" s="11" t="s">
        <v>273</v>
      </c>
      <c r="B1521" s="15">
        <v>1985</v>
      </c>
      <c r="C1521" s="15" t="s">
        <v>2363</v>
      </c>
      <c r="D1521" s="15">
        <v>24</v>
      </c>
      <c r="E1521" s="25">
        <v>31405</v>
      </c>
      <c r="F1521" s="26">
        <f ca="1">DATEDIF(Hospitalization!$E825,TODAY(),"Y")</f>
        <v>22</v>
      </c>
      <c r="G1521" s="15">
        <v>3</v>
      </c>
      <c r="H1521" s="27">
        <v>6796.86</v>
      </c>
      <c r="I1521" s="15" t="s">
        <v>2356</v>
      </c>
      <c r="J1521" s="15" t="s">
        <v>2356</v>
      </c>
      <c r="K1521" s="15" t="s">
        <v>2362</v>
      </c>
    </row>
    <row r="1522" spans="1:11" x14ac:dyDescent="0.3">
      <c r="A1522" s="14" t="s">
        <v>274</v>
      </c>
      <c r="B1522" s="12">
        <v>1980</v>
      </c>
      <c r="C1522" s="12" t="s">
        <v>2358</v>
      </c>
      <c r="D1522" s="12">
        <v>23</v>
      </c>
      <c r="E1522" s="22">
        <v>29548</v>
      </c>
      <c r="F1522" s="23">
        <f ca="1">DATEDIF(Hospitalization!$E824,TODAY(),"Y")</f>
        <v>63</v>
      </c>
      <c r="G1522" s="12">
        <v>2</v>
      </c>
      <c r="H1522" s="24">
        <v>6781.52</v>
      </c>
      <c r="I1522" s="12" t="s">
        <v>2355</v>
      </c>
      <c r="J1522" s="12" t="s">
        <v>2355</v>
      </c>
      <c r="K1522" s="12" t="s">
        <v>2357</v>
      </c>
    </row>
    <row r="1523" spans="1:11" x14ac:dyDescent="0.3">
      <c r="A1523" s="11" t="s">
        <v>275</v>
      </c>
      <c r="B1523" s="15">
        <v>1981</v>
      </c>
      <c r="C1523" s="15" t="s">
        <v>2365</v>
      </c>
      <c r="D1523" s="15">
        <v>8</v>
      </c>
      <c r="E1523" s="25">
        <v>29867</v>
      </c>
      <c r="F1523" s="26">
        <f ca="1">DATEDIF(Hospitalization!$E823,TODAY(),"Y")</f>
        <v>63</v>
      </c>
      <c r="G1523" s="15">
        <v>1</v>
      </c>
      <c r="H1523" s="27">
        <v>6781.35</v>
      </c>
      <c r="I1523" s="15" t="s">
        <v>2355</v>
      </c>
      <c r="J1523" s="15" t="s">
        <v>2359</v>
      </c>
      <c r="K1523" s="15" t="s">
        <v>2357</v>
      </c>
    </row>
    <row r="1524" spans="1:11" x14ac:dyDescent="0.3">
      <c r="A1524" s="14" t="s">
        <v>276</v>
      </c>
      <c r="B1524" s="12">
        <v>1981</v>
      </c>
      <c r="C1524" s="12" t="s">
        <v>2361</v>
      </c>
      <c r="D1524" s="12">
        <v>3</v>
      </c>
      <c r="E1524" s="22">
        <v>29832</v>
      </c>
      <c r="F1524" s="23">
        <f ca="1">DATEDIF(Hospitalization!$E822,TODAY(),"Y")</f>
        <v>63</v>
      </c>
      <c r="G1524" s="12">
        <v>1</v>
      </c>
      <c r="H1524" s="24">
        <v>6775.96</v>
      </c>
      <c r="I1524" s="12" t="s">
        <v>2355</v>
      </c>
      <c r="J1524" s="12" t="s">
        <v>2356</v>
      </c>
      <c r="K1524" s="12" t="s">
        <v>2366</v>
      </c>
    </row>
    <row r="1525" spans="1:11" x14ac:dyDescent="0.3">
      <c r="A1525" s="11" t="s">
        <v>277</v>
      </c>
      <c r="B1525" s="15">
        <v>1981</v>
      </c>
      <c r="C1525" s="15" t="s">
        <v>2361</v>
      </c>
      <c r="D1525" s="15">
        <v>21</v>
      </c>
      <c r="E1525" s="25">
        <v>29850</v>
      </c>
      <c r="F1525" s="26">
        <f ca="1">DATEDIF(Hospitalization!$E821,TODAY(),"Y")</f>
        <v>59</v>
      </c>
      <c r="G1525" s="15">
        <v>1</v>
      </c>
      <c r="H1525" s="27">
        <v>6770.19</v>
      </c>
      <c r="I1525" s="15" t="s">
        <v>2355</v>
      </c>
      <c r="J1525" s="15" t="s">
        <v>2356</v>
      </c>
      <c r="K1525" s="15" t="s">
        <v>2357</v>
      </c>
    </row>
    <row r="1526" spans="1:11" x14ac:dyDescent="0.3">
      <c r="A1526" s="14" t="s">
        <v>278</v>
      </c>
      <c r="B1526" s="12">
        <v>1988</v>
      </c>
      <c r="C1526" s="12" t="s">
        <v>2365</v>
      </c>
      <c r="D1526" s="12">
        <v>10</v>
      </c>
      <c r="E1526" s="22">
        <v>32426</v>
      </c>
      <c r="F1526" s="23">
        <f ca="1">DATEDIF(Hospitalization!$E820,TODAY(),"Y")</f>
        <v>65</v>
      </c>
      <c r="G1526" s="12">
        <v>3</v>
      </c>
      <c r="H1526" s="24">
        <v>6753.04</v>
      </c>
      <c r="I1526" s="12" t="s">
        <v>2355</v>
      </c>
      <c r="J1526" s="12" t="s">
        <v>2355</v>
      </c>
      <c r="K1526" s="12" t="s">
        <v>2372</v>
      </c>
    </row>
    <row r="1527" spans="1:11" x14ac:dyDescent="0.3">
      <c r="A1527" s="11" t="s">
        <v>279</v>
      </c>
      <c r="B1527" s="15">
        <v>1966</v>
      </c>
      <c r="C1527" s="15" t="s">
        <v>2363</v>
      </c>
      <c r="D1527" s="15">
        <v>9</v>
      </c>
      <c r="E1527" s="25">
        <v>24450</v>
      </c>
      <c r="F1527" s="26">
        <f ca="1">DATEDIF(Hospitalization!$E819,TODAY(),"Y")</f>
        <v>65</v>
      </c>
      <c r="G1527" s="15">
        <v>0</v>
      </c>
      <c r="H1527" s="27">
        <v>6750.27</v>
      </c>
      <c r="I1527" s="15" t="s">
        <v>2356</v>
      </c>
      <c r="J1527" s="15" t="s">
        <v>2355</v>
      </c>
      <c r="K1527" s="15" t="s">
        <v>2357</v>
      </c>
    </row>
    <row r="1528" spans="1:11" x14ac:dyDescent="0.3">
      <c r="A1528" s="11" t="s">
        <v>37</v>
      </c>
      <c r="B1528" s="12">
        <v>1970</v>
      </c>
      <c r="C1528" s="12" t="s">
        <v>2360</v>
      </c>
      <c r="D1528" s="12">
        <v>17</v>
      </c>
      <c r="E1528" s="22">
        <v>25736</v>
      </c>
      <c r="F1528" s="23">
        <f ca="1">DATEDIF(Hospitalization!$E818,TODAY(),"Y")</f>
        <v>66</v>
      </c>
      <c r="G1528" s="12">
        <v>0</v>
      </c>
      <c r="H1528" s="24">
        <v>6749.63</v>
      </c>
      <c r="I1528" s="12" t="s">
        <v>2355</v>
      </c>
      <c r="J1528" s="12" t="s">
        <v>2359</v>
      </c>
      <c r="K1528" s="12" t="s">
        <v>2357</v>
      </c>
    </row>
    <row r="1529" spans="1:11" x14ac:dyDescent="0.3">
      <c r="A1529" s="14" t="s">
        <v>280</v>
      </c>
      <c r="B1529" s="15">
        <v>1986</v>
      </c>
      <c r="C1529" s="15" t="s">
        <v>2360</v>
      </c>
      <c r="D1529" s="15">
        <v>5</v>
      </c>
      <c r="E1529" s="25">
        <v>31568</v>
      </c>
      <c r="F1529" s="26">
        <f ca="1">DATEDIF(Hospitalization!$E817,TODAY(),"Y")</f>
        <v>66</v>
      </c>
      <c r="G1529" s="15">
        <v>3</v>
      </c>
      <c r="H1529" s="27">
        <v>6748.59</v>
      </c>
      <c r="I1529" s="15" t="s">
        <v>2356</v>
      </c>
      <c r="J1529" s="15" t="s">
        <v>2359</v>
      </c>
      <c r="K1529" s="15" t="s">
        <v>2369</v>
      </c>
    </row>
    <row r="1530" spans="1:11" x14ac:dyDescent="0.3">
      <c r="A1530" s="11" t="s">
        <v>281</v>
      </c>
      <c r="B1530" s="12">
        <v>1986</v>
      </c>
      <c r="C1530" s="12" t="s">
        <v>2364</v>
      </c>
      <c r="D1530" s="12">
        <v>7</v>
      </c>
      <c r="E1530" s="22">
        <v>31631</v>
      </c>
      <c r="F1530" s="23">
        <f ca="1">DATEDIF(Hospitalization!$E816,TODAY(),"Y")</f>
        <v>65</v>
      </c>
      <c r="G1530" s="12">
        <v>3</v>
      </c>
      <c r="H1530" s="24">
        <v>6746.74</v>
      </c>
      <c r="I1530" s="12" t="s">
        <v>2356</v>
      </c>
      <c r="J1530" s="12" t="s">
        <v>2355</v>
      </c>
      <c r="K1530" s="12" t="s">
        <v>2369</v>
      </c>
    </row>
    <row r="1531" spans="1:11" x14ac:dyDescent="0.3">
      <c r="A1531" s="14" t="s">
        <v>282</v>
      </c>
      <c r="B1531" s="15">
        <v>1968</v>
      </c>
      <c r="C1531" s="15" t="s">
        <v>2354</v>
      </c>
      <c r="D1531" s="15">
        <v>18</v>
      </c>
      <c r="E1531" s="25">
        <v>25037</v>
      </c>
      <c r="F1531" s="26">
        <f ca="1">DATEDIF(Hospitalization!$E815,TODAY(),"Y")</f>
        <v>46</v>
      </c>
      <c r="G1531" s="15">
        <v>0</v>
      </c>
      <c r="H1531" s="27">
        <v>6738.84</v>
      </c>
      <c r="I1531" s="15" t="s">
        <v>2356</v>
      </c>
      <c r="J1531" s="15" t="s">
        <v>2359</v>
      </c>
      <c r="K1531" s="15" t="s">
        <v>2362</v>
      </c>
    </row>
    <row r="1532" spans="1:11" x14ac:dyDescent="0.3">
      <c r="A1532" s="11" t="s">
        <v>283</v>
      </c>
      <c r="B1532" s="12">
        <v>1978</v>
      </c>
      <c r="C1532" s="12" t="s">
        <v>2365</v>
      </c>
      <c r="D1532" s="12">
        <v>21</v>
      </c>
      <c r="E1532" s="22">
        <v>28784</v>
      </c>
      <c r="F1532" s="23">
        <f ca="1">DATEDIF(Hospitalization!$E814,TODAY(),"Y")</f>
        <v>44</v>
      </c>
      <c r="G1532" s="12">
        <v>2</v>
      </c>
      <c r="H1532" s="24">
        <v>6737.98</v>
      </c>
      <c r="I1532" s="12" t="s">
        <v>2355</v>
      </c>
      <c r="J1532" s="12" t="s">
        <v>2356</v>
      </c>
      <c r="K1532" s="12" t="s">
        <v>2357</v>
      </c>
    </row>
    <row r="1533" spans="1:11" x14ac:dyDescent="0.3">
      <c r="A1533" s="14" t="s">
        <v>284</v>
      </c>
      <c r="B1533" s="15">
        <v>1994</v>
      </c>
      <c r="C1533" s="15" t="s">
        <v>2360</v>
      </c>
      <c r="D1533" s="15">
        <v>13</v>
      </c>
      <c r="E1533" s="25">
        <v>34498</v>
      </c>
      <c r="F1533" s="26">
        <f ca="1">DATEDIF(Hospitalization!$E813,TODAY(),"Y")</f>
        <v>64</v>
      </c>
      <c r="G1533" s="15">
        <v>0</v>
      </c>
      <c r="H1533" s="27">
        <v>6721.37</v>
      </c>
      <c r="I1533" s="15" t="s">
        <v>2355</v>
      </c>
      <c r="J1533" s="15" t="s">
        <v>2359</v>
      </c>
      <c r="K1533" s="15" t="s">
        <v>2362</v>
      </c>
    </row>
    <row r="1534" spans="1:11" x14ac:dyDescent="0.3">
      <c r="A1534" s="11" t="s">
        <v>285</v>
      </c>
      <c r="B1534" s="12">
        <v>1983</v>
      </c>
      <c r="C1534" s="12" t="s">
        <v>2360</v>
      </c>
      <c r="D1534" s="12">
        <v>12</v>
      </c>
      <c r="E1534" s="22">
        <v>30479</v>
      </c>
      <c r="F1534" s="23">
        <f ca="1">DATEDIF(Hospitalization!$E812,TODAY(),"Y")</f>
        <v>56</v>
      </c>
      <c r="G1534" s="12">
        <v>2</v>
      </c>
      <c r="H1534" s="24">
        <v>6710.19</v>
      </c>
      <c r="I1534" s="12" t="s">
        <v>2356</v>
      </c>
      <c r="J1534" s="12" t="s">
        <v>2356</v>
      </c>
      <c r="K1534" s="12" t="s">
        <v>2362</v>
      </c>
    </row>
    <row r="1535" spans="1:11" x14ac:dyDescent="0.3">
      <c r="A1535" s="14" t="s">
        <v>286</v>
      </c>
      <c r="B1535" s="15">
        <v>1971</v>
      </c>
      <c r="C1535" s="15" t="s">
        <v>2363</v>
      </c>
      <c r="D1535" s="15">
        <v>12</v>
      </c>
      <c r="E1535" s="25">
        <v>26279</v>
      </c>
      <c r="F1535" s="26">
        <f ca="1">DATEDIF(Hospitalization!$E811,TODAY(),"Y")</f>
        <v>54</v>
      </c>
      <c r="G1535" s="15">
        <v>0</v>
      </c>
      <c r="H1535" s="27">
        <v>6706.47</v>
      </c>
      <c r="I1535" s="15" t="s">
        <v>2355</v>
      </c>
      <c r="J1535" s="15" t="s">
        <v>2359</v>
      </c>
      <c r="K1535" s="15" t="s">
        <v>2357</v>
      </c>
    </row>
    <row r="1536" spans="1:11" x14ac:dyDescent="0.3">
      <c r="A1536" s="11" t="s">
        <v>287</v>
      </c>
      <c r="B1536" s="12">
        <v>1968</v>
      </c>
      <c r="C1536" s="12" t="s">
        <v>2354</v>
      </c>
      <c r="D1536" s="12">
        <v>13</v>
      </c>
      <c r="E1536" s="22">
        <v>25032</v>
      </c>
      <c r="F1536" s="23">
        <f ca="1">DATEDIF(Hospitalization!$E810,TODAY(),"Y")</f>
        <v>64</v>
      </c>
      <c r="G1536" s="12">
        <v>0</v>
      </c>
      <c r="H1536" s="24">
        <v>6700.56</v>
      </c>
      <c r="I1536" s="12" t="s">
        <v>2356</v>
      </c>
      <c r="J1536" s="12" t="s">
        <v>2359</v>
      </c>
      <c r="K1536" s="12" t="s">
        <v>2362</v>
      </c>
    </row>
    <row r="1537" spans="1:11" x14ac:dyDescent="0.3">
      <c r="A1537" s="14" t="s">
        <v>288</v>
      </c>
      <c r="B1537" s="15">
        <v>1985</v>
      </c>
      <c r="C1537" s="15" t="s">
        <v>2354</v>
      </c>
      <c r="D1537" s="15">
        <v>9</v>
      </c>
      <c r="E1537" s="25">
        <v>31237</v>
      </c>
      <c r="F1537" s="26">
        <f ca="1">DATEDIF(Hospitalization!$E809,TODAY(),"Y")</f>
        <v>62</v>
      </c>
      <c r="G1537" s="15">
        <v>2</v>
      </c>
      <c r="H1537" s="27">
        <v>6686.43</v>
      </c>
      <c r="I1537" s="15" t="s">
        <v>2355</v>
      </c>
      <c r="J1537" s="15" t="s">
        <v>2356</v>
      </c>
      <c r="K1537" s="15" t="s">
        <v>2362</v>
      </c>
    </row>
    <row r="1538" spans="1:11" x14ac:dyDescent="0.3">
      <c r="A1538" s="11" t="s">
        <v>289</v>
      </c>
      <c r="B1538" s="12">
        <v>1989</v>
      </c>
      <c r="C1538" s="12" t="s">
        <v>2365</v>
      </c>
      <c r="D1538" s="12">
        <v>20</v>
      </c>
      <c r="E1538" s="22">
        <v>32801</v>
      </c>
      <c r="F1538" s="23">
        <f ca="1">DATEDIF(Hospitalization!$E808,TODAY(),"Y")</f>
        <v>60</v>
      </c>
      <c r="G1538" s="12">
        <v>5</v>
      </c>
      <c r="H1538" s="24">
        <v>6666.24</v>
      </c>
      <c r="I1538" s="12" t="s">
        <v>2356</v>
      </c>
      <c r="J1538" s="12" t="s">
        <v>2359</v>
      </c>
      <c r="K1538" s="12" t="s">
        <v>2366</v>
      </c>
    </row>
    <row r="1539" spans="1:11" x14ac:dyDescent="0.3">
      <c r="A1539" s="14" t="s">
        <v>38</v>
      </c>
      <c r="B1539" s="15">
        <v>1981</v>
      </c>
      <c r="C1539" s="15" t="s">
        <v>2361</v>
      </c>
      <c r="D1539" s="15">
        <v>17</v>
      </c>
      <c r="E1539" s="25">
        <v>29846</v>
      </c>
      <c r="F1539" s="26">
        <f ca="1">DATEDIF(Hospitalization!$E807,TODAY(),"Y")</f>
        <v>64</v>
      </c>
      <c r="G1539" s="15">
        <v>1</v>
      </c>
      <c r="H1539" s="27">
        <v>6664.69</v>
      </c>
      <c r="I1539" s="15" t="s">
        <v>2356</v>
      </c>
      <c r="J1539" s="15" t="s">
        <v>2359</v>
      </c>
      <c r="K1539" s="15" t="s">
        <v>2362</v>
      </c>
    </row>
    <row r="1540" spans="1:11" x14ac:dyDescent="0.3">
      <c r="A1540" s="14" t="s">
        <v>290</v>
      </c>
      <c r="B1540" s="12">
        <v>1982</v>
      </c>
      <c r="C1540" s="12" t="s">
        <v>2361</v>
      </c>
      <c r="D1540" s="12">
        <v>27</v>
      </c>
      <c r="E1540" s="22">
        <v>30221</v>
      </c>
      <c r="F1540" s="23">
        <f ca="1">DATEDIF(Hospitalization!$E806,TODAY(),"Y")</f>
        <v>57</v>
      </c>
      <c r="G1540" s="12">
        <v>3</v>
      </c>
      <c r="H1540" s="24">
        <v>6664.32</v>
      </c>
      <c r="I1540" s="12" t="s">
        <v>2355</v>
      </c>
      <c r="J1540" s="12" t="s">
        <v>2355</v>
      </c>
      <c r="K1540" s="12" t="s">
        <v>2357</v>
      </c>
    </row>
    <row r="1541" spans="1:11" x14ac:dyDescent="0.3">
      <c r="A1541" s="11" t="s">
        <v>291</v>
      </c>
      <c r="B1541" s="15">
        <v>1989</v>
      </c>
      <c r="C1541" s="15" t="s">
        <v>2358</v>
      </c>
      <c r="D1541" s="15">
        <v>19</v>
      </c>
      <c r="E1541" s="25">
        <v>32831</v>
      </c>
      <c r="F1541" s="26">
        <f ca="1">DATEDIF(Hospitalization!$E805,TODAY(),"Y")</f>
        <v>59</v>
      </c>
      <c r="G1541" s="15">
        <v>5</v>
      </c>
      <c r="H1541" s="27">
        <v>6653.79</v>
      </c>
      <c r="I1541" s="15" t="s">
        <v>2355</v>
      </c>
      <c r="J1541" s="15" t="s">
        <v>2359</v>
      </c>
      <c r="K1541" s="15" t="s">
        <v>2357</v>
      </c>
    </row>
    <row r="1542" spans="1:11" x14ac:dyDescent="0.3">
      <c r="A1542" s="14" t="s">
        <v>292</v>
      </c>
      <c r="B1542" s="12">
        <v>1984</v>
      </c>
      <c r="C1542" s="12" t="s">
        <v>2354</v>
      </c>
      <c r="D1542" s="12">
        <v>1</v>
      </c>
      <c r="E1542" s="22">
        <v>30864</v>
      </c>
      <c r="F1542" s="23">
        <f ca="1">DATEDIF(Hospitalization!$E804,TODAY(),"Y")</f>
        <v>40</v>
      </c>
      <c r="G1542" s="12">
        <v>3</v>
      </c>
      <c r="H1542" s="24">
        <v>6652.53</v>
      </c>
      <c r="I1542" s="12" t="s">
        <v>2356</v>
      </c>
      <c r="J1542" s="12" t="s">
        <v>2355</v>
      </c>
      <c r="K1542" s="12" t="s">
        <v>2357</v>
      </c>
    </row>
    <row r="1543" spans="1:11" x14ac:dyDescent="0.3">
      <c r="A1543" s="11" t="s">
        <v>293</v>
      </c>
      <c r="B1543" s="15">
        <v>1970</v>
      </c>
      <c r="C1543" s="15" t="s">
        <v>2358</v>
      </c>
      <c r="D1543" s="15">
        <v>8</v>
      </c>
      <c r="E1543" s="25">
        <v>25880</v>
      </c>
      <c r="F1543" s="26">
        <f ca="1">DATEDIF(Hospitalization!$E803,TODAY(),"Y")</f>
        <v>64</v>
      </c>
      <c r="G1543" s="15">
        <v>0</v>
      </c>
      <c r="H1543" s="27">
        <v>6651.26</v>
      </c>
      <c r="I1543" s="15" t="s">
        <v>2355</v>
      </c>
      <c r="J1543" s="15" t="s">
        <v>2356</v>
      </c>
      <c r="K1543" s="15" t="s">
        <v>2357</v>
      </c>
    </row>
    <row r="1544" spans="1:11" x14ac:dyDescent="0.3">
      <c r="A1544" s="14" t="s">
        <v>294</v>
      </c>
      <c r="B1544" s="12">
        <v>1984</v>
      </c>
      <c r="C1544" s="12" t="s">
        <v>2363</v>
      </c>
      <c r="D1544" s="12">
        <v>8</v>
      </c>
      <c r="E1544" s="22">
        <v>31024</v>
      </c>
      <c r="F1544" s="23">
        <f ca="1">DATEDIF(Hospitalization!$E802,TODAY(),"Y")</f>
        <v>48</v>
      </c>
      <c r="G1544" s="12">
        <v>2</v>
      </c>
      <c r="H1544" s="24">
        <v>6640.54</v>
      </c>
      <c r="I1544" s="12" t="s">
        <v>2355</v>
      </c>
      <c r="J1544" s="12" t="s">
        <v>2356</v>
      </c>
      <c r="K1544" s="12" t="s">
        <v>2368</v>
      </c>
    </row>
    <row r="1545" spans="1:11" x14ac:dyDescent="0.3">
      <c r="A1545" s="11" t="s">
        <v>295</v>
      </c>
      <c r="B1545" s="15">
        <v>1990</v>
      </c>
      <c r="C1545" s="15" t="s">
        <v>2360</v>
      </c>
      <c r="D1545" s="15">
        <v>6</v>
      </c>
      <c r="E1545" s="25">
        <v>33030</v>
      </c>
      <c r="F1545" s="26">
        <f ca="1">DATEDIF(Hospitalization!$E801,TODAY(),"Y")</f>
        <v>54</v>
      </c>
      <c r="G1545" s="15">
        <v>3</v>
      </c>
      <c r="H1545" s="27">
        <v>6639.3</v>
      </c>
      <c r="I1545" s="15" t="s">
        <v>2355</v>
      </c>
      <c r="J1545" s="15" t="s">
        <v>2355</v>
      </c>
      <c r="K1545" s="15" t="s">
        <v>2375</v>
      </c>
    </row>
    <row r="1546" spans="1:11" x14ac:dyDescent="0.3">
      <c r="A1546" s="14" t="s">
        <v>296</v>
      </c>
      <c r="B1546" s="12">
        <v>2003</v>
      </c>
      <c r="C1546" s="12" t="s">
        <v>2361</v>
      </c>
      <c r="D1546" s="12">
        <v>4</v>
      </c>
      <c r="E1546" s="22">
        <v>37868</v>
      </c>
      <c r="F1546" s="23">
        <f ca="1">DATEDIF(Hospitalization!$E800,TODAY(),"Y")</f>
        <v>64</v>
      </c>
      <c r="G1546" s="12">
        <v>0</v>
      </c>
      <c r="H1546" s="24">
        <v>6638.16</v>
      </c>
      <c r="I1546" s="12" t="s">
        <v>2355</v>
      </c>
      <c r="J1546" s="12" t="s">
        <v>2359</v>
      </c>
      <c r="K1546" s="12" t="s">
        <v>2362</v>
      </c>
    </row>
    <row r="1547" spans="1:11" x14ac:dyDescent="0.3">
      <c r="A1547" s="11" t="s">
        <v>297</v>
      </c>
      <c r="B1547" s="15">
        <v>1973</v>
      </c>
      <c r="C1547" s="15" t="s">
        <v>2364</v>
      </c>
      <c r="D1547" s="15">
        <v>29</v>
      </c>
      <c r="E1547" s="25">
        <v>26905</v>
      </c>
      <c r="F1547" s="26">
        <f ca="1">DATEDIF(Hospitalization!$E799,TODAY(),"Y")</f>
        <v>34</v>
      </c>
      <c r="G1547" s="15">
        <v>0</v>
      </c>
      <c r="H1547" s="27">
        <v>6630.31</v>
      </c>
      <c r="I1547" s="15" t="s">
        <v>2355</v>
      </c>
      <c r="J1547" s="15" t="s">
        <v>2359</v>
      </c>
      <c r="K1547" s="15" t="s">
        <v>2357</v>
      </c>
    </row>
    <row r="1548" spans="1:11" x14ac:dyDescent="0.3">
      <c r="A1548" s="14" t="s">
        <v>298</v>
      </c>
      <c r="B1548" s="12">
        <v>1982</v>
      </c>
      <c r="C1548" s="12" t="s">
        <v>2364</v>
      </c>
      <c r="D1548" s="12">
        <v>28</v>
      </c>
      <c r="E1548" s="22">
        <v>30191</v>
      </c>
      <c r="F1548" s="23">
        <f ca="1">DATEDIF(Hospitalization!$E798,TODAY(),"Y")</f>
        <v>63</v>
      </c>
      <c r="G1548" s="12">
        <v>1</v>
      </c>
      <c r="H1548" s="24">
        <v>6610.11</v>
      </c>
      <c r="I1548" s="12" t="s">
        <v>2356</v>
      </c>
      <c r="J1548" s="12" t="s">
        <v>2355</v>
      </c>
      <c r="K1548" s="12" t="s">
        <v>2367</v>
      </c>
    </row>
    <row r="1549" spans="1:11" x14ac:dyDescent="0.3">
      <c r="A1549" s="11" t="s">
        <v>299</v>
      </c>
      <c r="B1549" s="15">
        <v>1982</v>
      </c>
      <c r="C1549" s="15" t="s">
        <v>2358</v>
      </c>
      <c r="D1549" s="15">
        <v>7</v>
      </c>
      <c r="E1549" s="25">
        <v>30262</v>
      </c>
      <c r="F1549" s="26">
        <f ca="1">DATEDIF(Hospitalization!$E797,TODAY(),"Y")</f>
        <v>27</v>
      </c>
      <c r="G1549" s="15">
        <v>2</v>
      </c>
      <c r="H1549" s="27">
        <v>6600.36</v>
      </c>
      <c r="I1549" s="15" t="s">
        <v>2355</v>
      </c>
      <c r="J1549" s="15" t="s">
        <v>2356</v>
      </c>
      <c r="K1549" s="15" t="s">
        <v>2366</v>
      </c>
    </row>
    <row r="1550" spans="1:11" x14ac:dyDescent="0.3">
      <c r="A1550" s="11" t="s">
        <v>39</v>
      </c>
      <c r="B1550" s="12">
        <v>1982</v>
      </c>
      <c r="C1550" s="12" t="s">
        <v>2363</v>
      </c>
      <c r="D1550" s="12">
        <v>29</v>
      </c>
      <c r="E1550" s="22">
        <v>30314</v>
      </c>
      <c r="F1550" s="23">
        <f ca="1">DATEDIF(Hospitalization!$E796,TODAY(),"Y")</f>
        <v>65</v>
      </c>
      <c r="G1550" s="12">
        <v>1</v>
      </c>
      <c r="H1550" s="24">
        <v>6600.21</v>
      </c>
      <c r="I1550" s="12" t="s">
        <v>2356</v>
      </c>
      <c r="J1550" s="12" t="s">
        <v>2355</v>
      </c>
      <c r="K1550" s="12" t="s">
        <v>2369</v>
      </c>
    </row>
    <row r="1551" spans="1:11" x14ac:dyDescent="0.3">
      <c r="A1551" s="14" t="s">
        <v>300</v>
      </c>
      <c r="B1551" s="15">
        <v>1982</v>
      </c>
      <c r="C1551" s="15" t="s">
        <v>2358</v>
      </c>
      <c r="D1551" s="15">
        <v>22</v>
      </c>
      <c r="E1551" s="25">
        <v>30277</v>
      </c>
      <c r="F1551" s="26">
        <f ca="1">DATEDIF(Hospitalization!$E795,TODAY(),"Y")</f>
        <v>64</v>
      </c>
      <c r="G1551" s="15">
        <v>2</v>
      </c>
      <c r="H1551" s="27">
        <v>6593.51</v>
      </c>
      <c r="I1551" s="15" t="s">
        <v>2355</v>
      </c>
      <c r="J1551" s="15" t="s">
        <v>2359</v>
      </c>
      <c r="K1551" s="15" t="s">
        <v>2357</v>
      </c>
    </row>
    <row r="1552" spans="1:11" x14ac:dyDescent="0.3">
      <c r="A1552" s="11" t="s">
        <v>301</v>
      </c>
      <c r="B1552" s="12">
        <v>1984</v>
      </c>
      <c r="C1552" s="12" t="s">
        <v>2365</v>
      </c>
      <c r="D1552" s="12">
        <v>5</v>
      </c>
      <c r="E1552" s="22">
        <v>30960</v>
      </c>
      <c r="F1552" s="23">
        <f ca="1">DATEDIF(Hospitalization!$E794,TODAY(),"Y")</f>
        <v>64</v>
      </c>
      <c r="G1552" s="12">
        <v>2</v>
      </c>
      <c r="H1552" s="24">
        <v>6571.54</v>
      </c>
      <c r="I1552" s="12" t="s">
        <v>2355</v>
      </c>
      <c r="J1552" s="12" t="s">
        <v>2356</v>
      </c>
      <c r="K1552" s="12" t="s">
        <v>2366</v>
      </c>
    </row>
    <row r="1553" spans="1:11" x14ac:dyDescent="0.3">
      <c r="A1553" s="14" t="s">
        <v>302</v>
      </c>
      <c r="B1553" s="15">
        <v>1981</v>
      </c>
      <c r="C1553" s="15" t="s">
        <v>2354</v>
      </c>
      <c r="D1553" s="15">
        <v>20</v>
      </c>
      <c r="E1553" s="25">
        <v>29787</v>
      </c>
      <c r="F1553" s="26">
        <f ca="1">DATEDIF(Hospitalization!$E793,TODAY(),"Y")</f>
        <v>64</v>
      </c>
      <c r="G1553" s="15">
        <v>0</v>
      </c>
      <c r="H1553" s="27">
        <v>6571.02</v>
      </c>
      <c r="I1553" s="15" t="s">
        <v>2355</v>
      </c>
      <c r="J1553" s="15" t="s">
        <v>2359</v>
      </c>
      <c r="K1553" s="15" t="s">
        <v>2362</v>
      </c>
    </row>
    <row r="1554" spans="1:11" x14ac:dyDescent="0.3">
      <c r="A1554" s="11" t="s">
        <v>303</v>
      </c>
      <c r="B1554" s="12">
        <v>1984</v>
      </c>
      <c r="C1554" s="12" t="s">
        <v>2361</v>
      </c>
      <c r="D1554" s="12">
        <v>20</v>
      </c>
      <c r="E1554" s="22">
        <v>30945</v>
      </c>
      <c r="F1554" s="23">
        <f ca="1">DATEDIF(Hospitalization!$E792,TODAY(),"Y")</f>
        <v>44</v>
      </c>
      <c r="G1554" s="12">
        <v>1</v>
      </c>
      <c r="H1554" s="24">
        <v>6555.07</v>
      </c>
      <c r="I1554" s="12" t="s">
        <v>2355</v>
      </c>
      <c r="J1554" s="12" t="s">
        <v>2355</v>
      </c>
      <c r="K1554" s="12" t="s">
        <v>2372</v>
      </c>
    </row>
    <row r="1555" spans="1:11" x14ac:dyDescent="0.3">
      <c r="A1555" s="14" t="s">
        <v>304</v>
      </c>
      <c r="B1555" s="15">
        <v>1968</v>
      </c>
      <c r="C1555" s="15" t="s">
        <v>2363</v>
      </c>
      <c r="D1555" s="15">
        <v>11</v>
      </c>
      <c r="E1555" s="25">
        <v>25183</v>
      </c>
      <c r="F1555" s="26">
        <f ca="1">DATEDIF(Hospitalization!$E791,TODAY(),"Y")</f>
        <v>63</v>
      </c>
      <c r="G1555" s="15">
        <v>0</v>
      </c>
      <c r="H1555" s="27">
        <v>6552.01</v>
      </c>
      <c r="I1555" s="15" t="s">
        <v>2356</v>
      </c>
      <c r="J1555" s="15" t="s">
        <v>2355</v>
      </c>
      <c r="K1555" s="15" t="s">
        <v>2357</v>
      </c>
    </row>
    <row r="1556" spans="1:11" x14ac:dyDescent="0.3">
      <c r="A1556" s="11" t="s">
        <v>305</v>
      </c>
      <c r="B1556" s="12">
        <v>1989</v>
      </c>
      <c r="C1556" s="12" t="s">
        <v>2364</v>
      </c>
      <c r="D1556" s="12">
        <v>6</v>
      </c>
      <c r="E1556" s="22">
        <v>32726</v>
      </c>
      <c r="F1556" s="23">
        <f ca="1">DATEDIF(Hospitalization!$E790,TODAY(),"Y")</f>
        <v>60</v>
      </c>
      <c r="G1556" s="12">
        <v>3</v>
      </c>
      <c r="H1556" s="24">
        <v>6551.75</v>
      </c>
      <c r="I1556" s="12" t="s">
        <v>2355</v>
      </c>
      <c r="J1556" s="12" t="s">
        <v>2355</v>
      </c>
      <c r="K1556" s="12" t="s">
        <v>2372</v>
      </c>
    </row>
    <row r="1557" spans="1:11" x14ac:dyDescent="0.3">
      <c r="A1557" s="14" t="s">
        <v>306</v>
      </c>
      <c r="B1557" s="15">
        <v>1986</v>
      </c>
      <c r="C1557" s="15" t="s">
        <v>2363</v>
      </c>
      <c r="D1557" s="15">
        <v>18</v>
      </c>
      <c r="E1557" s="25">
        <v>31764</v>
      </c>
      <c r="F1557" s="26">
        <f ca="1">DATEDIF(Hospitalization!$E789,TODAY(),"Y")</f>
        <v>63</v>
      </c>
      <c r="G1557" s="15">
        <v>3</v>
      </c>
      <c r="H1557" s="27">
        <v>6548.2</v>
      </c>
      <c r="I1557" s="15" t="s">
        <v>2355</v>
      </c>
      <c r="J1557" s="15" t="s">
        <v>2356</v>
      </c>
      <c r="K1557" s="15" t="s">
        <v>2362</v>
      </c>
    </row>
    <row r="1558" spans="1:11" x14ac:dyDescent="0.3">
      <c r="A1558" s="11" t="s">
        <v>307</v>
      </c>
      <c r="B1558" s="12">
        <v>1969</v>
      </c>
      <c r="C1558" s="12" t="s">
        <v>2363</v>
      </c>
      <c r="D1558" s="12">
        <v>3</v>
      </c>
      <c r="E1558" s="22">
        <v>25540</v>
      </c>
      <c r="F1558" s="23">
        <f ca="1">DATEDIF(Hospitalization!$E788,TODAY(),"Y")</f>
        <v>64</v>
      </c>
      <c r="G1558" s="12">
        <v>0</v>
      </c>
      <c r="H1558" s="24">
        <v>6546.16</v>
      </c>
      <c r="I1558" s="12" t="s">
        <v>2355</v>
      </c>
      <c r="J1558" s="12" t="s">
        <v>2356</v>
      </c>
      <c r="K1558" s="12" t="s">
        <v>2357</v>
      </c>
    </row>
    <row r="1559" spans="1:11" x14ac:dyDescent="0.3">
      <c r="A1559" s="14" t="s">
        <v>308</v>
      </c>
      <c r="B1559" s="15">
        <v>1982</v>
      </c>
      <c r="C1559" s="15" t="s">
        <v>2365</v>
      </c>
      <c r="D1559" s="15">
        <v>2</v>
      </c>
      <c r="E1559" s="25">
        <v>30226</v>
      </c>
      <c r="F1559" s="26">
        <f ca="1">DATEDIF(Hospitalization!$E787,TODAY(),"Y")</f>
        <v>32</v>
      </c>
      <c r="G1559" s="15">
        <v>3</v>
      </c>
      <c r="H1559" s="27">
        <v>6536.68</v>
      </c>
      <c r="I1559" s="15" t="s">
        <v>2355</v>
      </c>
      <c r="J1559" s="15" t="s">
        <v>2355</v>
      </c>
      <c r="K1559" s="15" t="s">
        <v>2362</v>
      </c>
    </row>
    <row r="1560" spans="1:11" x14ac:dyDescent="0.3">
      <c r="A1560" s="11" t="s">
        <v>309</v>
      </c>
      <c r="B1560" s="12">
        <v>1982</v>
      </c>
      <c r="C1560" s="12" t="s">
        <v>2364</v>
      </c>
      <c r="D1560" s="12">
        <v>12</v>
      </c>
      <c r="E1560" s="22">
        <v>30175</v>
      </c>
      <c r="F1560" s="23">
        <f ca="1">DATEDIF(Hospitalization!$E786,TODAY(),"Y")</f>
        <v>50</v>
      </c>
      <c r="G1560" s="12">
        <v>3</v>
      </c>
      <c r="H1560" s="24">
        <v>6532.04</v>
      </c>
      <c r="I1560" s="12" t="s">
        <v>2355</v>
      </c>
      <c r="J1560" s="12" t="s">
        <v>2359</v>
      </c>
      <c r="K1560" s="12" t="s">
        <v>2357</v>
      </c>
    </row>
    <row r="1561" spans="1:11" x14ac:dyDescent="0.3">
      <c r="A1561" s="11" t="s">
        <v>12</v>
      </c>
      <c r="B1561" s="15">
        <v>1976</v>
      </c>
      <c r="C1561" s="15" t="s">
        <v>2365</v>
      </c>
      <c r="D1561" s="15">
        <v>23</v>
      </c>
      <c r="E1561" s="25">
        <v>28056</v>
      </c>
      <c r="F1561" s="26">
        <f ca="1">DATEDIF(Hospitalization!$E785,TODAY(),"Y")</f>
        <v>65</v>
      </c>
      <c r="G1561" s="15">
        <v>2</v>
      </c>
      <c r="H1561" s="27">
        <v>6529.21</v>
      </c>
      <c r="I1561" s="15" t="s">
        <v>2355</v>
      </c>
      <c r="J1561" s="15" t="s">
        <v>2359</v>
      </c>
      <c r="K1561" s="15" t="s">
        <v>2357</v>
      </c>
    </row>
    <row r="1562" spans="1:11" x14ac:dyDescent="0.3">
      <c r="A1562" s="14" t="s">
        <v>40</v>
      </c>
      <c r="B1562" s="12">
        <v>1994</v>
      </c>
      <c r="C1562" s="12" t="s">
        <v>2354</v>
      </c>
      <c r="D1562" s="12">
        <v>7</v>
      </c>
      <c r="E1562" s="22">
        <v>34522</v>
      </c>
      <c r="F1562" s="23">
        <f ca="1">DATEDIF(Hospitalization!$E784,TODAY(),"Y")</f>
        <v>36</v>
      </c>
      <c r="G1562" s="12">
        <v>0</v>
      </c>
      <c r="H1562" s="24">
        <v>6512.24</v>
      </c>
      <c r="I1562" s="12" t="s">
        <v>2355</v>
      </c>
      <c r="J1562" s="12" t="s">
        <v>2359</v>
      </c>
      <c r="K1562" s="12" t="s">
        <v>2375</v>
      </c>
    </row>
    <row r="1563" spans="1:11" x14ac:dyDescent="0.3">
      <c r="A1563" s="14" t="s">
        <v>310</v>
      </c>
      <c r="B1563" s="15">
        <v>1982</v>
      </c>
      <c r="C1563" s="15" t="s">
        <v>2364</v>
      </c>
      <c r="D1563" s="15">
        <v>28</v>
      </c>
      <c r="E1563" s="25">
        <v>30191</v>
      </c>
      <c r="F1563" s="26">
        <f ca="1">DATEDIF(Hospitalization!$E783,TODAY(),"Y")</f>
        <v>62</v>
      </c>
      <c r="G1563" s="15">
        <v>1</v>
      </c>
      <c r="H1563" s="27">
        <v>6500.24</v>
      </c>
      <c r="I1563" s="15" t="s">
        <v>2355</v>
      </c>
      <c r="J1563" s="15" t="s">
        <v>2355</v>
      </c>
      <c r="K1563" s="15" t="s">
        <v>2357</v>
      </c>
    </row>
    <row r="1564" spans="1:11" x14ac:dyDescent="0.3">
      <c r="A1564" s="11" t="s">
        <v>311</v>
      </c>
      <c r="B1564" s="12">
        <v>1982</v>
      </c>
      <c r="C1564" s="12" t="s">
        <v>2365</v>
      </c>
      <c r="D1564" s="12">
        <v>9</v>
      </c>
      <c r="E1564" s="22">
        <v>30233</v>
      </c>
      <c r="F1564" s="23">
        <f ca="1">DATEDIF(Hospitalization!$E782,TODAY(),"Y")</f>
        <v>47</v>
      </c>
      <c r="G1564" s="12">
        <v>1</v>
      </c>
      <c r="H1564" s="24">
        <v>6496.89</v>
      </c>
      <c r="I1564" s="12" t="s">
        <v>2355</v>
      </c>
      <c r="J1564" s="12" t="s">
        <v>2356</v>
      </c>
      <c r="K1564" s="12" t="s">
        <v>2366</v>
      </c>
    </row>
    <row r="1565" spans="1:11" x14ac:dyDescent="0.3">
      <c r="A1565" s="14" t="s">
        <v>312</v>
      </c>
      <c r="B1565" s="15">
        <v>1970</v>
      </c>
      <c r="C1565" s="15" t="s">
        <v>2363</v>
      </c>
      <c r="D1565" s="15">
        <v>1</v>
      </c>
      <c r="E1565" s="25">
        <v>25903</v>
      </c>
      <c r="F1565" s="26">
        <f ca="1">DATEDIF(Hospitalization!$E781,TODAY(),"Y")</f>
        <v>42</v>
      </c>
      <c r="G1565" s="15">
        <v>0</v>
      </c>
      <c r="H1565" s="27">
        <v>6481.67</v>
      </c>
      <c r="I1565" s="15" t="s">
        <v>2355</v>
      </c>
      <c r="J1565" s="15" t="s">
        <v>2355</v>
      </c>
      <c r="K1565" s="15" t="s">
        <v>2357</v>
      </c>
    </row>
    <row r="1566" spans="1:11" x14ac:dyDescent="0.3">
      <c r="A1566" s="11" t="s">
        <v>313</v>
      </c>
      <c r="B1566" s="12">
        <v>1980</v>
      </c>
      <c r="C1566" s="12" t="s">
        <v>2360</v>
      </c>
      <c r="D1566" s="12">
        <v>8</v>
      </c>
      <c r="E1566" s="22">
        <v>29380</v>
      </c>
      <c r="F1566" s="23">
        <f ca="1">DATEDIF(Hospitalization!$E780,TODAY(),"Y")</f>
        <v>66</v>
      </c>
      <c r="G1566" s="12">
        <v>0</v>
      </c>
      <c r="H1566" s="24">
        <v>6474.01</v>
      </c>
      <c r="I1566" s="12" t="s">
        <v>2355</v>
      </c>
      <c r="J1566" s="12" t="s">
        <v>2356</v>
      </c>
      <c r="K1566" s="12" t="s">
        <v>2366</v>
      </c>
    </row>
    <row r="1567" spans="1:11" x14ac:dyDescent="0.3">
      <c r="A1567" s="14" t="s">
        <v>314</v>
      </c>
      <c r="B1567" s="15">
        <v>1981</v>
      </c>
      <c r="C1567" s="15" t="s">
        <v>2354</v>
      </c>
      <c r="D1567" s="15">
        <v>27</v>
      </c>
      <c r="E1567" s="25">
        <v>29794</v>
      </c>
      <c r="F1567" s="26">
        <f ca="1">DATEDIF(Hospitalization!$E779,TODAY(),"Y")</f>
        <v>66</v>
      </c>
      <c r="G1567" s="15">
        <v>1</v>
      </c>
      <c r="H1567" s="27">
        <v>6473.15</v>
      </c>
      <c r="I1567" s="15" t="s">
        <v>2355</v>
      </c>
      <c r="J1567" s="15" t="s">
        <v>2355</v>
      </c>
      <c r="K1567" s="15" t="s">
        <v>2357</v>
      </c>
    </row>
    <row r="1568" spans="1:11" x14ac:dyDescent="0.3">
      <c r="A1568" s="11" t="s">
        <v>315</v>
      </c>
      <c r="B1568" s="12">
        <v>1984</v>
      </c>
      <c r="C1568" s="12" t="s">
        <v>2358</v>
      </c>
      <c r="D1568" s="12">
        <v>1</v>
      </c>
      <c r="E1568" s="22">
        <v>30987</v>
      </c>
      <c r="F1568" s="23">
        <f ca="1">DATEDIF(Hospitalization!$E778,TODAY(),"Y")</f>
        <v>66</v>
      </c>
      <c r="G1568" s="12">
        <v>2</v>
      </c>
      <c r="H1568" s="24">
        <v>6457.84</v>
      </c>
      <c r="I1568" s="12" t="s">
        <v>2355</v>
      </c>
      <c r="J1568" s="12" t="s">
        <v>2356</v>
      </c>
      <c r="K1568" s="12" t="s">
        <v>2362</v>
      </c>
    </row>
    <row r="1569" spans="1:11" x14ac:dyDescent="0.3">
      <c r="A1569" s="14" t="s">
        <v>316</v>
      </c>
      <c r="B1569" s="15">
        <v>1984</v>
      </c>
      <c r="C1569" s="15" t="s">
        <v>2364</v>
      </c>
      <c r="D1569" s="15">
        <v>26</v>
      </c>
      <c r="E1569" s="25">
        <v>30920</v>
      </c>
      <c r="F1569" s="26">
        <f ca="1">DATEDIF(Hospitalization!$E777,TODAY(),"Y")</f>
        <v>33</v>
      </c>
      <c r="G1569" s="15">
        <v>2</v>
      </c>
      <c r="H1569" s="27">
        <v>6455.86</v>
      </c>
      <c r="I1569" s="15" t="s">
        <v>2356</v>
      </c>
      <c r="J1569" s="15" t="s">
        <v>2356</v>
      </c>
      <c r="K1569" s="15" t="s">
        <v>2362</v>
      </c>
    </row>
    <row r="1570" spans="1:11" x14ac:dyDescent="0.3">
      <c r="A1570" s="11" t="s">
        <v>317</v>
      </c>
      <c r="B1570" s="12">
        <v>1985</v>
      </c>
      <c r="C1570" s="12" t="s">
        <v>2354</v>
      </c>
      <c r="D1570" s="12">
        <v>22</v>
      </c>
      <c r="E1570" s="22">
        <v>31250</v>
      </c>
      <c r="F1570" s="23">
        <f ca="1">DATEDIF(Hospitalization!$E776,TODAY(),"Y")</f>
        <v>65</v>
      </c>
      <c r="G1570" s="12">
        <v>3</v>
      </c>
      <c r="H1570" s="24">
        <v>6435.62</v>
      </c>
      <c r="I1570" s="12" t="s">
        <v>2356</v>
      </c>
      <c r="J1570" s="12" t="s">
        <v>2355</v>
      </c>
      <c r="K1570" s="12" t="s">
        <v>2357</v>
      </c>
    </row>
    <row r="1571" spans="1:11" x14ac:dyDescent="0.3">
      <c r="A1571" s="14" t="s">
        <v>318</v>
      </c>
      <c r="B1571" s="15">
        <v>1975</v>
      </c>
      <c r="C1571" s="15" t="s">
        <v>2364</v>
      </c>
      <c r="D1571" s="15">
        <v>5</v>
      </c>
      <c r="E1571" s="25">
        <v>27611</v>
      </c>
      <c r="F1571" s="26">
        <f ca="1">DATEDIF(Hospitalization!$E775,TODAY(),"Y")</f>
        <v>32</v>
      </c>
      <c r="G1571" s="15">
        <v>1</v>
      </c>
      <c r="H1571" s="27">
        <v>6423.48</v>
      </c>
      <c r="I1571" s="15" t="s">
        <v>2355</v>
      </c>
      <c r="J1571" s="15" t="s">
        <v>2356</v>
      </c>
      <c r="K1571" s="15" t="s">
        <v>2357</v>
      </c>
    </row>
    <row r="1572" spans="1:11" x14ac:dyDescent="0.3">
      <c r="A1572" s="11" t="s">
        <v>319</v>
      </c>
      <c r="B1572" s="12">
        <v>1976</v>
      </c>
      <c r="C1572" s="12" t="s">
        <v>2363</v>
      </c>
      <c r="D1572" s="12">
        <v>30</v>
      </c>
      <c r="E1572" s="22">
        <v>28124</v>
      </c>
      <c r="F1572" s="23">
        <f ca="1">DATEDIF(Hospitalization!$E774,TODAY(),"Y")</f>
        <v>64</v>
      </c>
      <c r="G1572" s="12">
        <v>2</v>
      </c>
      <c r="H1572" s="24">
        <v>6417.28</v>
      </c>
      <c r="I1572" s="12" t="s">
        <v>2355</v>
      </c>
      <c r="J1572" s="12" t="s">
        <v>2356</v>
      </c>
      <c r="K1572" s="12" t="s">
        <v>2357</v>
      </c>
    </row>
    <row r="1573" spans="1:11" x14ac:dyDescent="0.3">
      <c r="A1573" s="11" t="s">
        <v>41</v>
      </c>
      <c r="B1573" s="15">
        <v>1987</v>
      </c>
      <c r="C1573" s="15" t="s">
        <v>2361</v>
      </c>
      <c r="D1573" s="15">
        <v>4</v>
      </c>
      <c r="E1573" s="25">
        <v>32024</v>
      </c>
      <c r="F1573" s="26">
        <f ca="1">DATEDIF(Hospitalization!$E773,TODAY(),"Y")</f>
        <v>59</v>
      </c>
      <c r="G1573" s="15">
        <v>3</v>
      </c>
      <c r="H1573" s="27">
        <v>6414.18</v>
      </c>
      <c r="I1573" s="15" t="s">
        <v>2355</v>
      </c>
      <c r="J1573" s="15" t="s">
        <v>2355</v>
      </c>
      <c r="K1573" s="15" t="s">
        <v>2366</v>
      </c>
    </row>
    <row r="1574" spans="1:11" x14ac:dyDescent="0.3">
      <c r="A1574" s="14" t="s">
        <v>320</v>
      </c>
      <c r="B1574" s="12">
        <v>1971</v>
      </c>
      <c r="C1574" s="12" t="s">
        <v>2364</v>
      </c>
      <c r="D1574" s="12">
        <v>22</v>
      </c>
      <c r="E1574" s="22">
        <v>26167</v>
      </c>
      <c r="F1574" s="23">
        <f ca="1">DATEDIF(Hospitalization!$E772,TODAY(),"Y")</f>
        <v>51</v>
      </c>
      <c r="G1574" s="12">
        <v>0</v>
      </c>
      <c r="H1574" s="24">
        <v>6412.34</v>
      </c>
      <c r="I1574" s="12" t="s">
        <v>2355</v>
      </c>
      <c r="J1574" s="12" t="s">
        <v>2356</v>
      </c>
      <c r="K1574" s="12" t="s">
        <v>2357</v>
      </c>
    </row>
    <row r="1575" spans="1:11" x14ac:dyDescent="0.3">
      <c r="A1575" s="11" t="s">
        <v>321</v>
      </c>
      <c r="B1575" s="15">
        <v>1970</v>
      </c>
      <c r="C1575" s="15" t="s">
        <v>2364</v>
      </c>
      <c r="D1575" s="15">
        <v>20</v>
      </c>
      <c r="E1575" s="25">
        <v>25800</v>
      </c>
      <c r="F1575" s="26">
        <f ca="1">DATEDIF(Hospitalization!$E771,TODAY(),"Y")</f>
        <v>66</v>
      </c>
      <c r="G1575" s="15">
        <v>0</v>
      </c>
      <c r="H1575" s="27">
        <v>6407.05</v>
      </c>
      <c r="I1575" s="15" t="s">
        <v>2355</v>
      </c>
      <c r="J1575" s="15" t="s">
        <v>2359</v>
      </c>
      <c r="K1575" s="15" t="s">
        <v>2357</v>
      </c>
    </row>
    <row r="1576" spans="1:11" x14ac:dyDescent="0.3">
      <c r="A1576" s="14" t="s">
        <v>322</v>
      </c>
      <c r="B1576" s="12">
        <v>1985</v>
      </c>
      <c r="C1576" s="12" t="s">
        <v>2363</v>
      </c>
      <c r="D1576" s="12">
        <v>10</v>
      </c>
      <c r="E1576" s="22">
        <v>31391</v>
      </c>
      <c r="F1576" s="23">
        <f ca="1">DATEDIF(Hospitalization!$E770,TODAY(),"Y")</f>
        <v>66</v>
      </c>
      <c r="G1576" s="12">
        <v>2</v>
      </c>
      <c r="H1576" s="24">
        <v>6406.41</v>
      </c>
      <c r="I1576" s="12" t="s">
        <v>2359</v>
      </c>
      <c r="J1576" s="12" t="s">
        <v>2356</v>
      </c>
      <c r="K1576" s="12" t="s">
        <v>2374</v>
      </c>
    </row>
    <row r="1577" spans="1:11" x14ac:dyDescent="0.3">
      <c r="A1577" s="11" t="s">
        <v>323</v>
      </c>
      <c r="B1577" s="15">
        <v>1987</v>
      </c>
      <c r="C1577" s="15" t="s">
        <v>2361</v>
      </c>
      <c r="D1577" s="15">
        <v>9</v>
      </c>
      <c r="E1577" s="25">
        <v>32029</v>
      </c>
      <c r="F1577" s="26">
        <f ca="1">DATEDIF(Hospitalization!$E769,TODAY(),"Y")</f>
        <v>65</v>
      </c>
      <c r="G1577" s="15">
        <v>2</v>
      </c>
      <c r="H1577" s="27">
        <v>6402.29</v>
      </c>
      <c r="I1577" s="15" t="s">
        <v>2355</v>
      </c>
      <c r="J1577" s="15" t="s">
        <v>2356</v>
      </c>
      <c r="K1577" s="15" t="s">
        <v>2372</v>
      </c>
    </row>
    <row r="1578" spans="1:11" x14ac:dyDescent="0.3">
      <c r="A1578" s="14" t="s">
        <v>324</v>
      </c>
      <c r="B1578" s="12">
        <v>1982</v>
      </c>
      <c r="C1578" s="12" t="s">
        <v>2365</v>
      </c>
      <c r="D1578" s="12">
        <v>28</v>
      </c>
      <c r="E1578" s="22">
        <v>30252</v>
      </c>
      <c r="F1578" s="23">
        <f ca="1">DATEDIF(Hospitalization!$E768,TODAY(),"Y")</f>
        <v>41</v>
      </c>
      <c r="G1578" s="12">
        <v>1</v>
      </c>
      <c r="H1578" s="24">
        <v>6393.6</v>
      </c>
      <c r="I1578" s="12" t="s">
        <v>2355</v>
      </c>
      <c r="J1578" s="12" t="s">
        <v>2359</v>
      </c>
      <c r="K1578" s="12" t="s">
        <v>2362</v>
      </c>
    </row>
    <row r="1579" spans="1:11" x14ac:dyDescent="0.3">
      <c r="A1579" s="11" t="s">
        <v>325</v>
      </c>
      <c r="B1579" s="15">
        <v>1997</v>
      </c>
      <c r="C1579" s="15" t="s">
        <v>2364</v>
      </c>
      <c r="D1579" s="15">
        <v>16</v>
      </c>
      <c r="E1579" s="25">
        <v>35658</v>
      </c>
      <c r="F1579" s="26">
        <f ca="1">DATEDIF(Hospitalization!$E767,TODAY(),"Y")</f>
        <v>66</v>
      </c>
      <c r="G1579" s="15">
        <v>0</v>
      </c>
      <c r="H1579" s="27">
        <v>6389.53</v>
      </c>
      <c r="I1579" s="15" t="s">
        <v>2355</v>
      </c>
      <c r="J1579" s="15" t="s">
        <v>2355</v>
      </c>
      <c r="K1579" s="15" t="s">
        <v>2375</v>
      </c>
    </row>
    <row r="1580" spans="1:11" x14ac:dyDescent="0.3">
      <c r="A1580" s="14" t="s">
        <v>326</v>
      </c>
      <c r="B1580" s="12">
        <v>1982</v>
      </c>
      <c r="C1580" s="12" t="s">
        <v>2364</v>
      </c>
      <c r="D1580" s="12">
        <v>6</v>
      </c>
      <c r="E1580" s="22">
        <v>30169</v>
      </c>
      <c r="F1580" s="23">
        <f ca="1">DATEDIF(Hospitalization!$E766,TODAY(),"Y")</f>
        <v>66</v>
      </c>
      <c r="G1580" s="12">
        <v>1</v>
      </c>
      <c r="H1580" s="24">
        <v>6389.38</v>
      </c>
      <c r="I1580" s="12" t="s">
        <v>2359</v>
      </c>
      <c r="J1580" s="12" t="s">
        <v>2355</v>
      </c>
      <c r="K1580" s="12" t="s">
        <v>2362</v>
      </c>
    </row>
    <row r="1581" spans="1:11" x14ac:dyDescent="0.3">
      <c r="A1581" s="11" t="s">
        <v>327</v>
      </c>
      <c r="B1581" s="15">
        <v>1976</v>
      </c>
      <c r="C1581" s="15" t="s">
        <v>2358</v>
      </c>
      <c r="D1581" s="15">
        <v>18</v>
      </c>
      <c r="E1581" s="25">
        <v>28082</v>
      </c>
      <c r="F1581" s="26">
        <f ca="1">DATEDIF(Hospitalization!$E765,TODAY(),"Y")</f>
        <v>51</v>
      </c>
      <c r="G1581" s="15">
        <v>2</v>
      </c>
      <c r="H1581" s="27">
        <v>6374.16</v>
      </c>
      <c r="I1581" s="15" t="s">
        <v>2355</v>
      </c>
      <c r="J1581" s="15" t="s">
        <v>2355</v>
      </c>
      <c r="K1581" s="15" t="s">
        <v>2357</v>
      </c>
    </row>
    <row r="1582" spans="1:11" x14ac:dyDescent="0.3">
      <c r="A1582" s="14" t="s">
        <v>328</v>
      </c>
      <c r="B1582" s="12">
        <v>1984</v>
      </c>
      <c r="C1582" s="12" t="s">
        <v>2364</v>
      </c>
      <c r="D1582" s="12">
        <v>13</v>
      </c>
      <c r="E1582" s="22">
        <v>30907</v>
      </c>
      <c r="F1582" s="23">
        <f ca="1">DATEDIF(Hospitalization!$E764,TODAY(),"Y")</f>
        <v>36</v>
      </c>
      <c r="G1582" s="12">
        <v>1</v>
      </c>
      <c r="H1582" s="24">
        <v>6373.56</v>
      </c>
      <c r="I1582" s="12" t="s">
        <v>2355</v>
      </c>
      <c r="J1582" s="12" t="s">
        <v>2359</v>
      </c>
      <c r="K1582" s="12" t="s">
        <v>2362</v>
      </c>
    </row>
    <row r="1583" spans="1:11" x14ac:dyDescent="0.3">
      <c r="A1583" s="11" t="s">
        <v>329</v>
      </c>
      <c r="B1583" s="15">
        <v>1970</v>
      </c>
      <c r="C1583" s="15" t="s">
        <v>2358</v>
      </c>
      <c r="D1583" s="15">
        <v>9</v>
      </c>
      <c r="E1583" s="25">
        <v>25881</v>
      </c>
      <c r="F1583" s="26">
        <f ca="1">DATEDIF(Hospitalization!$E763,TODAY(),"Y")</f>
        <v>63</v>
      </c>
      <c r="G1583" s="15">
        <v>0</v>
      </c>
      <c r="H1583" s="27">
        <v>6367.31</v>
      </c>
      <c r="I1583" s="15" t="s">
        <v>2355</v>
      </c>
      <c r="J1583" s="15" t="s">
        <v>2359</v>
      </c>
      <c r="K1583" s="15" t="s">
        <v>2357</v>
      </c>
    </row>
    <row r="1584" spans="1:11" x14ac:dyDescent="0.3">
      <c r="A1584" s="14" t="s">
        <v>42</v>
      </c>
      <c r="B1584" s="12">
        <v>1996</v>
      </c>
      <c r="C1584" s="12" t="s">
        <v>2354</v>
      </c>
      <c r="D1584" s="12">
        <v>7</v>
      </c>
      <c r="E1584" s="22">
        <v>35253</v>
      </c>
      <c r="F1584" s="23">
        <f ca="1">DATEDIF(Hospitalization!$E762,TODAY(),"Y")</f>
        <v>66</v>
      </c>
      <c r="G1584" s="12">
        <v>0</v>
      </c>
      <c r="H1584" s="24">
        <v>6361.47</v>
      </c>
      <c r="I1584" s="12" t="s">
        <v>2355</v>
      </c>
      <c r="J1584" s="12" t="s">
        <v>2356</v>
      </c>
      <c r="K1584" s="12" t="s">
        <v>2375</v>
      </c>
    </row>
    <row r="1585" spans="1:11" x14ac:dyDescent="0.3">
      <c r="A1585" s="14" t="s">
        <v>330</v>
      </c>
      <c r="B1585" s="15">
        <v>1989</v>
      </c>
      <c r="C1585" s="15" t="s">
        <v>2360</v>
      </c>
      <c r="D1585" s="15">
        <v>24</v>
      </c>
      <c r="E1585" s="25">
        <v>32683</v>
      </c>
      <c r="F1585" s="26">
        <f ca="1">DATEDIF(Hospitalization!$E761,TODAY(),"Y")</f>
        <v>58</v>
      </c>
      <c r="G1585" s="15">
        <v>3</v>
      </c>
      <c r="H1585" s="27">
        <v>6360.99</v>
      </c>
      <c r="I1585" s="15" t="s">
        <v>2355</v>
      </c>
      <c r="J1585" s="15" t="s">
        <v>2355</v>
      </c>
      <c r="K1585" s="15" t="s">
        <v>2362</v>
      </c>
    </row>
    <row r="1586" spans="1:11" x14ac:dyDescent="0.3">
      <c r="A1586" s="11" t="s">
        <v>331</v>
      </c>
      <c r="B1586" s="12">
        <v>1980</v>
      </c>
      <c r="C1586" s="12" t="s">
        <v>2365</v>
      </c>
      <c r="D1586" s="12">
        <v>30</v>
      </c>
      <c r="E1586" s="22">
        <v>29524</v>
      </c>
      <c r="F1586" s="23">
        <f ca="1">DATEDIF(Hospitalization!$E760,TODAY(),"Y")</f>
        <v>34</v>
      </c>
      <c r="G1586" s="12">
        <v>0</v>
      </c>
      <c r="H1586" s="24">
        <v>6358.78</v>
      </c>
      <c r="I1586" s="12" t="s">
        <v>2355</v>
      </c>
      <c r="J1586" s="12" t="s">
        <v>2359</v>
      </c>
      <c r="K1586" s="12" t="s">
        <v>2362</v>
      </c>
    </row>
    <row r="1587" spans="1:11" x14ac:dyDescent="0.3">
      <c r="A1587" s="14" t="s">
        <v>332</v>
      </c>
      <c r="B1587" s="15">
        <v>1983</v>
      </c>
      <c r="C1587" s="15" t="s">
        <v>2364</v>
      </c>
      <c r="D1587" s="15">
        <v>19</v>
      </c>
      <c r="E1587" s="25">
        <v>30547</v>
      </c>
      <c r="F1587" s="26">
        <f ca="1">DATEDIF(Hospitalization!$E759,TODAY(),"Y")</f>
        <v>62</v>
      </c>
      <c r="G1587" s="15">
        <v>2</v>
      </c>
      <c r="H1587" s="27">
        <v>6356.27</v>
      </c>
      <c r="I1587" s="15" t="s">
        <v>2356</v>
      </c>
      <c r="J1587" s="15" t="s">
        <v>2355</v>
      </c>
      <c r="K1587" s="15" t="s">
        <v>2357</v>
      </c>
    </row>
    <row r="1588" spans="1:11" x14ac:dyDescent="0.3">
      <c r="A1588" s="11" t="s">
        <v>333</v>
      </c>
      <c r="B1588" s="12">
        <v>1983</v>
      </c>
      <c r="C1588" s="12" t="s">
        <v>2365</v>
      </c>
      <c r="D1588" s="12">
        <v>21</v>
      </c>
      <c r="E1588" s="22">
        <v>30610</v>
      </c>
      <c r="F1588" s="23">
        <f ca="1">DATEDIF(Hospitalization!$E758,TODAY(),"Y")</f>
        <v>64</v>
      </c>
      <c r="G1588" s="12">
        <v>2</v>
      </c>
      <c r="H1588" s="24">
        <v>6338.08</v>
      </c>
      <c r="I1588" s="12" t="s">
        <v>2355</v>
      </c>
      <c r="J1588" s="12" t="s">
        <v>2359</v>
      </c>
      <c r="K1588" s="12" t="s">
        <v>2357</v>
      </c>
    </row>
    <row r="1589" spans="1:11" x14ac:dyDescent="0.3">
      <c r="A1589" s="14" t="s">
        <v>334</v>
      </c>
      <c r="B1589" s="15">
        <v>1986</v>
      </c>
      <c r="C1589" s="15" t="s">
        <v>2361</v>
      </c>
      <c r="D1589" s="15">
        <v>25</v>
      </c>
      <c r="E1589" s="25">
        <v>31680</v>
      </c>
      <c r="F1589" s="26">
        <f ca="1">DATEDIF(Hospitalization!$E757,TODAY(),"Y")</f>
        <v>57</v>
      </c>
      <c r="G1589" s="15">
        <v>3</v>
      </c>
      <c r="H1589" s="27">
        <v>6335.64</v>
      </c>
      <c r="I1589" s="15" t="s">
        <v>2355</v>
      </c>
      <c r="J1589" s="15" t="s">
        <v>2355</v>
      </c>
      <c r="K1589" s="15" t="s">
        <v>2357</v>
      </c>
    </row>
    <row r="1590" spans="1:11" x14ac:dyDescent="0.3">
      <c r="A1590" s="11" t="s">
        <v>335</v>
      </c>
      <c r="B1590" s="12">
        <v>1990</v>
      </c>
      <c r="C1590" s="12" t="s">
        <v>2364</v>
      </c>
      <c r="D1590" s="12">
        <v>13</v>
      </c>
      <c r="E1590" s="22">
        <v>33098</v>
      </c>
      <c r="F1590" s="23">
        <f ca="1">DATEDIF(Hospitalization!$E756,TODAY(),"Y")</f>
        <v>64</v>
      </c>
      <c r="G1590" s="12">
        <v>3</v>
      </c>
      <c r="H1590" s="24">
        <v>6334.34</v>
      </c>
      <c r="I1590" s="12" t="s">
        <v>2355</v>
      </c>
      <c r="J1590" s="12" t="s">
        <v>2355</v>
      </c>
      <c r="K1590" s="12" t="s">
        <v>2372</v>
      </c>
    </row>
    <row r="1591" spans="1:11" x14ac:dyDescent="0.3">
      <c r="A1591" s="14" t="s">
        <v>336</v>
      </c>
      <c r="B1591" s="15">
        <v>1985</v>
      </c>
      <c r="C1591" s="15" t="s">
        <v>2363</v>
      </c>
      <c r="D1591" s="15">
        <v>15</v>
      </c>
      <c r="E1591" s="25">
        <v>31396</v>
      </c>
      <c r="F1591" s="26">
        <f ca="1">DATEDIF(Hospitalization!$E755,TODAY(),"Y")</f>
        <v>42</v>
      </c>
      <c r="G1591" s="15">
        <v>2</v>
      </c>
      <c r="H1591" s="27">
        <v>6313.76</v>
      </c>
      <c r="I1591" s="15" t="s">
        <v>2355</v>
      </c>
      <c r="J1591" s="15" t="s">
        <v>2359</v>
      </c>
      <c r="K1591" s="15" t="s">
        <v>2357</v>
      </c>
    </row>
    <row r="1592" spans="1:11" x14ac:dyDescent="0.3">
      <c r="A1592" s="11" t="s">
        <v>337</v>
      </c>
      <c r="B1592" s="12">
        <v>1985</v>
      </c>
      <c r="C1592" s="12" t="s">
        <v>2358</v>
      </c>
      <c r="D1592" s="12">
        <v>19</v>
      </c>
      <c r="E1592" s="22">
        <v>31370</v>
      </c>
      <c r="F1592" s="23">
        <f ca="1">DATEDIF(Hospitalization!$E754,TODAY(),"Y")</f>
        <v>63</v>
      </c>
      <c r="G1592" s="12">
        <v>2</v>
      </c>
      <c r="H1592" s="24">
        <v>6311.95</v>
      </c>
      <c r="I1592" s="12" t="s">
        <v>2355</v>
      </c>
      <c r="J1592" s="12" t="s">
        <v>2359</v>
      </c>
      <c r="K1592" s="12" t="s">
        <v>2366</v>
      </c>
    </row>
    <row r="1593" spans="1:11" x14ac:dyDescent="0.3">
      <c r="A1593" s="14" t="s">
        <v>338</v>
      </c>
      <c r="B1593" s="15">
        <v>2004</v>
      </c>
      <c r="C1593" s="15" t="s">
        <v>2354</v>
      </c>
      <c r="D1593" s="15">
        <v>27</v>
      </c>
      <c r="E1593" s="25">
        <v>38195</v>
      </c>
      <c r="F1593" s="26">
        <f ca="1">DATEDIF(Hospitalization!$E753,TODAY(),"Y")</f>
        <v>41</v>
      </c>
      <c r="G1593" s="15">
        <v>0</v>
      </c>
      <c r="H1593" s="27">
        <v>6311.11</v>
      </c>
      <c r="I1593" s="15" t="s">
        <v>2355</v>
      </c>
      <c r="J1593" s="15" t="s">
        <v>2355</v>
      </c>
      <c r="K1593" s="15" t="s">
        <v>2366</v>
      </c>
    </row>
    <row r="1594" spans="1:11" x14ac:dyDescent="0.3">
      <c r="A1594" s="11" t="s">
        <v>339</v>
      </c>
      <c r="B1594" s="12">
        <v>1969</v>
      </c>
      <c r="C1594" s="12" t="s">
        <v>2361</v>
      </c>
      <c r="D1594" s="12">
        <v>4</v>
      </c>
      <c r="E1594" s="22">
        <v>25450</v>
      </c>
      <c r="F1594" s="23">
        <f ca="1">DATEDIF(Hospitalization!$E752,TODAY(),"Y")</f>
        <v>39</v>
      </c>
      <c r="G1594" s="12">
        <v>0</v>
      </c>
      <c r="H1594" s="24">
        <v>6305.61</v>
      </c>
      <c r="I1594" s="12" t="s">
        <v>2355</v>
      </c>
      <c r="J1594" s="12" t="s">
        <v>2355</v>
      </c>
      <c r="K1594" s="12" t="s">
        <v>2362</v>
      </c>
    </row>
    <row r="1595" spans="1:11" x14ac:dyDescent="0.3">
      <c r="A1595" s="11" t="s">
        <v>43</v>
      </c>
      <c r="B1595" s="15">
        <v>1974</v>
      </c>
      <c r="C1595" s="15" t="s">
        <v>2361</v>
      </c>
      <c r="D1595" s="15">
        <v>17</v>
      </c>
      <c r="E1595" s="25">
        <v>27289</v>
      </c>
      <c r="F1595" s="26">
        <f ca="1">DATEDIF(Hospitalization!$E751,TODAY(),"Y")</f>
        <v>45</v>
      </c>
      <c r="G1595" s="15">
        <v>0</v>
      </c>
      <c r="H1595" s="27">
        <v>6302.23</v>
      </c>
      <c r="I1595" s="15" t="s">
        <v>2355</v>
      </c>
      <c r="J1595" s="15" t="s">
        <v>2359</v>
      </c>
      <c r="K1595" s="15" t="s">
        <v>2357</v>
      </c>
    </row>
    <row r="1596" spans="1:11" x14ac:dyDescent="0.3">
      <c r="A1596" s="14" t="s">
        <v>340</v>
      </c>
      <c r="B1596" s="12">
        <v>1996</v>
      </c>
      <c r="C1596" s="12" t="s">
        <v>2354</v>
      </c>
      <c r="D1596" s="12">
        <v>4</v>
      </c>
      <c r="E1596" s="22">
        <v>35250</v>
      </c>
      <c r="F1596" s="23">
        <f ca="1">DATEDIF(Hospitalization!$E750,TODAY(),"Y")</f>
        <v>41</v>
      </c>
      <c r="G1596" s="12">
        <v>0</v>
      </c>
      <c r="H1596" s="24">
        <v>6293.63</v>
      </c>
      <c r="I1596" s="12" t="s">
        <v>2355</v>
      </c>
      <c r="J1596" s="12" t="s">
        <v>2356</v>
      </c>
      <c r="K1596" s="12" t="s">
        <v>2375</v>
      </c>
    </row>
    <row r="1597" spans="1:11" x14ac:dyDescent="0.3">
      <c r="A1597" s="11" t="s">
        <v>341</v>
      </c>
      <c r="B1597" s="15">
        <v>1981</v>
      </c>
      <c r="C1597" s="15" t="s">
        <v>2364</v>
      </c>
      <c r="D1597" s="15">
        <v>26</v>
      </c>
      <c r="E1597" s="25">
        <v>29824</v>
      </c>
      <c r="F1597" s="26">
        <f ca="1">DATEDIF(Hospitalization!$E749,TODAY(),"Y")</f>
        <v>56</v>
      </c>
      <c r="G1597" s="15">
        <v>1</v>
      </c>
      <c r="H1597" s="27">
        <v>6289.75</v>
      </c>
      <c r="I1597" s="15" t="s">
        <v>2355</v>
      </c>
      <c r="J1597" s="15" t="s">
        <v>2356</v>
      </c>
      <c r="K1597" s="15" t="s">
        <v>2357</v>
      </c>
    </row>
    <row r="1598" spans="1:11" x14ac:dyDescent="0.3">
      <c r="A1598" s="14" t="s">
        <v>342</v>
      </c>
      <c r="B1598" s="12">
        <v>1981</v>
      </c>
      <c r="C1598" s="12" t="s">
        <v>2358</v>
      </c>
      <c r="D1598" s="12">
        <v>24</v>
      </c>
      <c r="E1598" s="22">
        <v>29914</v>
      </c>
      <c r="F1598" s="23">
        <f ca="1">DATEDIF(Hospitalization!$E748,TODAY(),"Y")</f>
        <v>22</v>
      </c>
      <c r="G1598" s="12">
        <v>1</v>
      </c>
      <c r="H1598" s="24">
        <v>6282.24</v>
      </c>
      <c r="I1598" s="12" t="s">
        <v>2355</v>
      </c>
      <c r="J1598" s="12" t="s">
        <v>2359</v>
      </c>
      <c r="K1598" s="12" t="s">
        <v>2366</v>
      </c>
    </row>
    <row r="1599" spans="1:11" x14ac:dyDescent="0.3">
      <c r="A1599" s="11" t="s">
        <v>343</v>
      </c>
      <c r="B1599" s="15">
        <v>1993</v>
      </c>
      <c r="C1599" s="15" t="s">
        <v>2365</v>
      </c>
      <c r="D1599" s="15">
        <v>16</v>
      </c>
      <c r="E1599" s="25">
        <v>34258</v>
      </c>
      <c r="F1599" s="26">
        <f ca="1">DATEDIF(Hospitalization!$E747,TODAY(),"Y")</f>
        <v>67</v>
      </c>
      <c r="G1599" s="15">
        <v>0</v>
      </c>
      <c r="H1599" s="27">
        <v>6276.3</v>
      </c>
      <c r="I1599" s="15" t="s">
        <v>2355</v>
      </c>
      <c r="J1599" s="15" t="s">
        <v>2359</v>
      </c>
      <c r="K1599" s="15" t="s">
        <v>2371</v>
      </c>
    </row>
    <row r="1600" spans="1:11" x14ac:dyDescent="0.3">
      <c r="A1600" s="14" t="s">
        <v>344</v>
      </c>
      <c r="B1600" s="12">
        <v>1981</v>
      </c>
      <c r="C1600" s="12" t="s">
        <v>2360</v>
      </c>
      <c r="D1600" s="12">
        <v>30</v>
      </c>
      <c r="E1600" s="22">
        <v>29767</v>
      </c>
      <c r="F1600" s="23">
        <f ca="1">DATEDIF(Hospitalization!$E746,TODAY(),"Y")</f>
        <v>59</v>
      </c>
      <c r="G1600" s="12">
        <v>1</v>
      </c>
      <c r="H1600" s="24">
        <v>6272.48</v>
      </c>
      <c r="I1600" s="12" t="s">
        <v>2359</v>
      </c>
      <c r="J1600" s="12" t="s">
        <v>2356</v>
      </c>
      <c r="K1600" s="12" t="s">
        <v>2357</v>
      </c>
    </row>
    <row r="1601" spans="1:11" x14ac:dyDescent="0.3">
      <c r="A1601" s="11" t="s">
        <v>345</v>
      </c>
      <c r="B1601" s="15">
        <v>1984</v>
      </c>
      <c r="C1601" s="15" t="s">
        <v>2361</v>
      </c>
      <c r="D1601" s="15">
        <v>25</v>
      </c>
      <c r="E1601" s="25">
        <v>30950</v>
      </c>
      <c r="F1601" s="26">
        <f ca="1">DATEDIF(Hospitalization!$E745,TODAY(),"Y")</f>
        <v>39</v>
      </c>
      <c r="G1601" s="15">
        <v>3</v>
      </c>
      <c r="H1601" s="27">
        <v>6269.33</v>
      </c>
      <c r="I1601" s="15" t="s">
        <v>2355</v>
      </c>
      <c r="J1601" s="15" t="s">
        <v>2359</v>
      </c>
      <c r="K1601" s="15" t="s">
        <v>2357</v>
      </c>
    </row>
    <row r="1602" spans="1:11" x14ac:dyDescent="0.3">
      <c r="A1602" s="14" t="s">
        <v>346</v>
      </c>
      <c r="B1602" s="12">
        <v>1995</v>
      </c>
      <c r="C1602" s="12" t="s">
        <v>2365</v>
      </c>
      <c r="D1602" s="12">
        <v>17</v>
      </c>
      <c r="E1602" s="22">
        <v>34989</v>
      </c>
      <c r="F1602" s="23">
        <f ca="1">DATEDIF(Hospitalization!$E744,TODAY(),"Y")</f>
        <v>67</v>
      </c>
      <c r="G1602" s="12">
        <v>0</v>
      </c>
      <c r="H1602" s="24">
        <v>6261.2</v>
      </c>
      <c r="I1602" s="12" t="s">
        <v>2355</v>
      </c>
      <c r="J1602" s="12" t="s">
        <v>2359</v>
      </c>
      <c r="K1602" s="12" t="s">
        <v>2378</v>
      </c>
    </row>
    <row r="1603" spans="1:11" x14ac:dyDescent="0.3">
      <c r="A1603" s="11" t="s">
        <v>347</v>
      </c>
      <c r="B1603" s="15">
        <v>1970</v>
      </c>
      <c r="C1603" s="15" t="s">
        <v>2365</v>
      </c>
      <c r="D1603" s="15">
        <v>11</v>
      </c>
      <c r="E1603" s="25">
        <v>25852</v>
      </c>
      <c r="F1603" s="26">
        <f ca="1">DATEDIF(Hospitalization!$E743,TODAY(),"Y")</f>
        <v>67</v>
      </c>
      <c r="G1603" s="15">
        <v>0</v>
      </c>
      <c r="H1603" s="27">
        <v>6255.38</v>
      </c>
      <c r="I1603" s="15" t="s">
        <v>2355</v>
      </c>
      <c r="J1603" s="15" t="s">
        <v>2355</v>
      </c>
      <c r="K1603" s="15" t="s">
        <v>2357</v>
      </c>
    </row>
    <row r="1604" spans="1:11" x14ac:dyDescent="0.3">
      <c r="A1604" s="14" t="s">
        <v>348</v>
      </c>
      <c r="B1604" s="12">
        <v>1972</v>
      </c>
      <c r="C1604" s="12" t="s">
        <v>2361</v>
      </c>
      <c r="D1604" s="12">
        <v>8</v>
      </c>
      <c r="E1604" s="22">
        <v>26550</v>
      </c>
      <c r="F1604" s="23">
        <f ca="1">DATEDIF(Hospitalization!$E742,TODAY(),"Y")</f>
        <v>23</v>
      </c>
      <c r="G1604" s="12">
        <v>0</v>
      </c>
      <c r="H1604" s="24">
        <v>6254.13</v>
      </c>
      <c r="I1604" s="12" t="s">
        <v>2355</v>
      </c>
      <c r="J1604" s="12" t="s">
        <v>2355</v>
      </c>
      <c r="K1604" s="12" t="s">
        <v>2362</v>
      </c>
    </row>
    <row r="1605" spans="1:11" x14ac:dyDescent="0.3">
      <c r="A1605" s="11" t="s">
        <v>349</v>
      </c>
      <c r="B1605" s="15">
        <v>1972</v>
      </c>
      <c r="C1605" s="15" t="s">
        <v>2358</v>
      </c>
      <c r="D1605" s="15">
        <v>11</v>
      </c>
      <c r="E1605" s="25">
        <v>26614</v>
      </c>
      <c r="F1605" s="26">
        <f ca="1">DATEDIF(Hospitalization!$E741,TODAY(),"Y")</f>
        <v>66</v>
      </c>
      <c r="G1605" s="15">
        <v>0</v>
      </c>
      <c r="H1605" s="27">
        <v>6253.85</v>
      </c>
      <c r="I1605" s="15" t="s">
        <v>2355</v>
      </c>
      <c r="J1605" s="15" t="s">
        <v>2355</v>
      </c>
      <c r="K1605" s="15" t="s">
        <v>2357</v>
      </c>
    </row>
    <row r="1606" spans="1:11" x14ac:dyDescent="0.3">
      <c r="A1606" s="14" t="s">
        <v>44</v>
      </c>
      <c r="B1606" s="12">
        <v>1979</v>
      </c>
      <c r="C1606" s="12" t="s">
        <v>2365</v>
      </c>
      <c r="D1606" s="12">
        <v>10</v>
      </c>
      <c r="E1606" s="22">
        <v>29138</v>
      </c>
      <c r="F1606" s="23">
        <f ca="1">DATEDIF(Hospitalization!$E740,TODAY(),"Y")</f>
        <v>47</v>
      </c>
      <c r="G1606" s="12">
        <v>0</v>
      </c>
      <c r="H1606" s="24">
        <v>6250.44</v>
      </c>
      <c r="I1606" s="12" t="s">
        <v>2355</v>
      </c>
      <c r="J1606" s="12" t="s">
        <v>2359</v>
      </c>
      <c r="K1606" s="12" t="s">
        <v>2366</v>
      </c>
    </row>
    <row r="1607" spans="1:11" x14ac:dyDescent="0.3">
      <c r="A1607" s="14" t="s">
        <v>350</v>
      </c>
      <c r="B1607" s="15">
        <v>1983</v>
      </c>
      <c r="C1607" s="15" t="s">
        <v>2364</v>
      </c>
      <c r="D1607" s="15">
        <v>11</v>
      </c>
      <c r="E1607" s="25">
        <v>30539</v>
      </c>
      <c r="F1607" s="26">
        <f ca="1">DATEDIF(Hospitalization!$E739,TODAY(),"Y")</f>
        <v>67</v>
      </c>
      <c r="G1607" s="15">
        <v>1</v>
      </c>
      <c r="H1607" s="27">
        <v>6238.3</v>
      </c>
      <c r="I1607" s="15" t="s">
        <v>2355</v>
      </c>
      <c r="J1607" s="15" t="s">
        <v>2359</v>
      </c>
      <c r="K1607" s="15" t="s">
        <v>2366</v>
      </c>
    </row>
    <row r="1608" spans="1:11" x14ac:dyDescent="0.3">
      <c r="A1608" s="11" t="s">
        <v>351</v>
      </c>
      <c r="B1608" s="12">
        <v>1978</v>
      </c>
      <c r="C1608" s="12" t="s">
        <v>2361</v>
      </c>
      <c r="D1608" s="12">
        <v>19</v>
      </c>
      <c r="E1608" s="22">
        <v>28752</v>
      </c>
      <c r="F1608" s="23">
        <f ca="1">DATEDIF(Hospitalization!$E738,TODAY(),"Y")</f>
        <v>41</v>
      </c>
      <c r="G1608" s="12">
        <v>2</v>
      </c>
      <c r="H1608" s="24">
        <v>6236.95</v>
      </c>
      <c r="I1608" s="12" t="s">
        <v>2355</v>
      </c>
      <c r="J1608" s="12" t="s">
        <v>2355</v>
      </c>
      <c r="K1608" s="12" t="s">
        <v>2357</v>
      </c>
    </row>
    <row r="1609" spans="1:11" x14ac:dyDescent="0.3">
      <c r="A1609" s="14" t="s">
        <v>352</v>
      </c>
      <c r="B1609" s="15">
        <v>1972</v>
      </c>
      <c r="C1609" s="15" t="s">
        <v>2360</v>
      </c>
      <c r="D1609" s="15">
        <v>29</v>
      </c>
      <c r="E1609" s="25">
        <v>26479</v>
      </c>
      <c r="F1609" s="26">
        <f ca="1">DATEDIF(Hospitalization!$E737,TODAY(),"Y")</f>
        <v>66</v>
      </c>
      <c r="G1609" s="15">
        <v>0</v>
      </c>
      <c r="H1609" s="27">
        <v>6219.93</v>
      </c>
      <c r="I1609" s="15" t="s">
        <v>2355</v>
      </c>
      <c r="J1609" s="15" t="s">
        <v>2355</v>
      </c>
      <c r="K1609" s="15" t="s">
        <v>2357</v>
      </c>
    </row>
    <row r="1610" spans="1:11" x14ac:dyDescent="0.3">
      <c r="A1610" s="11" t="s">
        <v>353</v>
      </c>
      <c r="B1610" s="12">
        <v>1992</v>
      </c>
      <c r="C1610" s="12" t="s">
        <v>2364</v>
      </c>
      <c r="D1610" s="12">
        <v>12</v>
      </c>
      <c r="E1610" s="22">
        <v>33828</v>
      </c>
      <c r="F1610" s="23">
        <f ca="1">DATEDIF(Hospitalization!$E736,TODAY(),"Y")</f>
        <v>67</v>
      </c>
      <c r="G1610" s="12">
        <v>0</v>
      </c>
      <c r="H1610" s="24">
        <v>6208.5</v>
      </c>
      <c r="I1610" s="12" t="s">
        <v>2355</v>
      </c>
      <c r="J1610" s="12" t="s">
        <v>2359</v>
      </c>
      <c r="K1610" s="12" t="s">
        <v>2375</v>
      </c>
    </row>
    <row r="1611" spans="1:11" x14ac:dyDescent="0.3">
      <c r="A1611" s="14" t="s">
        <v>354</v>
      </c>
      <c r="B1611" s="15">
        <v>1999</v>
      </c>
      <c r="C1611" s="15" t="s">
        <v>2361</v>
      </c>
      <c r="D1611" s="15">
        <v>10</v>
      </c>
      <c r="E1611" s="25">
        <v>36413</v>
      </c>
      <c r="F1611" s="26">
        <f ca="1">DATEDIF(Hospitalization!$E735,TODAY(),"Y")</f>
        <v>64</v>
      </c>
      <c r="G1611" s="15">
        <v>0</v>
      </c>
      <c r="H1611" s="27">
        <v>6207.26</v>
      </c>
      <c r="I1611" s="15" t="s">
        <v>2355</v>
      </c>
      <c r="J1611" s="15" t="s">
        <v>2355</v>
      </c>
      <c r="K1611" s="15" t="s">
        <v>2378</v>
      </c>
    </row>
    <row r="1612" spans="1:11" x14ac:dyDescent="0.3">
      <c r="A1612" s="11" t="s">
        <v>2381</v>
      </c>
      <c r="B1612" s="12">
        <v>1985</v>
      </c>
      <c r="C1612" s="12" t="s">
        <v>2361</v>
      </c>
      <c r="D1612" s="12">
        <v>22</v>
      </c>
      <c r="E1612" s="22">
        <v>31312</v>
      </c>
      <c r="F1612" s="23">
        <f ca="1">DATEDIF(Hospitalization!$E734,TODAY(),"Y")</f>
        <v>66</v>
      </c>
      <c r="G1612" s="12">
        <v>2</v>
      </c>
      <c r="H1612" s="24">
        <v>6203.9</v>
      </c>
      <c r="I1612" s="12" t="s">
        <v>2355</v>
      </c>
      <c r="J1612" s="12" t="s">
        <v>2355</v>
      </c>
      <c r="K1612" s="12" t="s">
        <v>2362</v>
      </c>
    </row>
    <row r="1613" spans="1:11" x14ac:dyDescent="0.3">
      <c r="A1613" s="11" t="s">
        <v>355</v>
      </c>
      <c r="B1613" s="15">
        <v>1985</v>
      </c>
      <c r="C1613" s="15" t="s">
        <v>2363</v>
      </c>
      <c r="D1613" s="15">
        <v>20</v>
      </c>
      <c r="E1613" s="25">
        <v>31401</v>
      </c>
      <c r="F1613" s="26">
        <f ca="1">DATEDIF(Hospitalization!$E733,TODAY(),"Y")</f>
        <v>67</v>
      </c>
      <c r="G1613" s="15">
        <v>2</v>
      </c>
      <c r="H1613" s="27">
        <v>6203.9</v>
      </c>
      <c r="I1613" s="15" t="s">
        <v>2359</v>
      </c>
      <c r="J1613" s="15" t="s">
        <v>2355</v>
      </c>
      <c r="K1613" s="15" t="s">
        <v>2362</v>
      </c>
    </row>
    <row r="1614" spans="1:11" x14ac:dyDescent="0.3">
      <c r="A1614" s="14" t="s">
        <v>356</v>
      </c>
      <c r="B1614" s="12">
        <v>1985</v>
      </c>
      <c r="C1614" s="12" t="s">
        <v>2354</v>
      </c>
      <c r="D1614" s="12">
        <v>22</v>
      </c>
      <c r="E1614" s="22">
        <v>31250</v>
      </c>
      <c r="F1614" s="23">
        <f ca="1">DATEDIF(Hospitalization!$E732,TODAY(),"Y")</f>
        <v>36</v>
      </c>
      <c r="G1614" s="12">
        <v>2</v>
      </c>
      <c r="H1614" s="24">
        <v>6198.75</v>
      </c>
      <c r="I1614" s="12" t="s">
        <v>2355</v>
      </c>
      <c r="J1614" s="12" t="s">
        <v>2359</v>
      </c>
      <c r="K1614" s="12" t="s">
        <v>2362</v>
      </c>
    </row>
    <row r="1615" spans="1:11" x14ac:dyDescent="0.3">
      <c r="A1615" s="11" t="s">
        <v>357</v>
      </c>
      <c r="B1615" s="15">
        <v>1988</v>
      </c>
      <c r="C1615" s="15" t="s">
        <v>2365</v>
      </c>
      <c r="D1615" s="15">
        <v>23</v>
      </c>
      <c r="E1615" s="25">
        <v>32439</v>
      </c>
      <c r="F1615" s="26">
        <f ca="1">DATEDIF(Hospitalization!$E731,TODAY(),"Y")</f>
        <v>67</v>
      </c>
      <c r="G1615" s="15">
        <v>3</v>
      </c>
      <c r="H1615" s="27">
        <v>6196.45</v>
      </c>
      <c r="I1615" s="15" t="s">
        <v>2355</v>
      </c>
      <c r="J1615" s="15" t="s">
        <v>2359</v>
      </c>
      <c r="K1615" s="15" t="s">
        <v>2366</v>
      </c>
    </row>
    <row r="1616" spans="1:11" x14ac:dyDescent="0.3">
      <c r="A1616" s="14" t="s">
        <v>358</v>
      </c>
      <c r="B1616" s="12">
        <v>1981</v>
      </c>
      <c r="C1616" s="12" t="s">
        <v>2365</v>
      </c>
      <c r="D1616" s="12">
        <v>1</v>
      </c>
      <c r="E1616" s="22">
        <v>29860</v>
      </c>
      <c r="F1616" s="23">
        <f ca="1">DATEDIF(Hospitalization!$E730,TODAY(),"Y")</f>
        <v>62</v>
      </c>
      <c r="G1616" s="12">
        <v>0</v>
      </c>
      <c r="H1616" s="24">
        <v>6186.13</v>
      </c>
      <c r="I1616" s="12" t="s">
        <v>2355</v>
      </c>
      <c r="J1616" s="12" t="s">
        <v>2356</v>
      </c>
      <c r="K1616" s="12" t="s">
        <v>2366</v>
      </c>
    </row>
    <row r="1617" spans="1:11" x14ac:dyDescent="0.3">
      <c r="A1617" s="11" t="s">
        <v>359</v>
      </c>
      <c r="B1617" s="15">
        <v>1981</v>
      </c>
      <c r="C1617" s="15" t="s">
        <v>2358</v>
      </c>
      <c r="D1617" s="15">
        <v>22</v>
      </c>
      <c r="E1617" s="25">
        <v>29912</v>
      </c>
      <c r="F1617" s="26">
        <f ca="1">DATEDIF(Hospitalization!$E729,TODAY(),"Y")</f>
        <v>63</v>
      </c>
      <c r="G1617" s="15">
        <v>0</v>
      </c>
      <c r="H1617" s="27">
        <v>6185.32</v>
      </c>
      <c r="I1617" s="15" t="s">
        <v>2355</v>
      </c>
      <c r="J1617" s="15" t="s">
        <v>2359</v>
      </c>
      <c r="K1617" s="15" t="s">
        <v>2357</v>
      </c>
    </row>
    <row r="1618" spans="1:11" x14ac:dyDescent="0.3">
      <c r="A1618" s="11" t="s">
        <v>45</v>
      </c>
      <c r="B1618" s="12">
        <v>1988</v>
      </c>
      <c r="C1618" s="12" t="s">
        <v>2358</v>
      </c>
      <c r="D1618" s="12">
        <v>1</v>
      </c>
      <c r="E1618" s="22">
        <v>32448</v>
      </c>
      <c r="F1618" s="23">
        <f ca="1">DATEDIF(Hospitalization!$E728,TODAY(),"Y")</f>
        <v>63</v>
      </c>
      <c r="G1618" s="12">
        <v>3</v>
      </c>
      <c r="H1618" s="24">
        <v>6184.3</v>
      </c>
      <c r="I1618" s="12" t="s">
        <v>2355</v>
      </c>
      <c r="J1618" s="12" t="s">
        <v>2356</v>
      </c>
      <c r="K1618" s="12" t="s">
        <v>2357</v>
      </c>
    </row>
    <row r="1619" spans="1:11" x14ac:dyDescent="0.3">
      <c r="A1619" s="14" t="s">
        <v>360</v>
      </c>
      <c r="B1619" s="15">
        <v>1970</v>
      </c>
      <c r="C1619" s="15" t="s">
        <v>2365</v>
      </c>
      <c r="D1619" s="15">
        <v>5</v>
      </c>
      <c r="E1619" s="25">
        <v>25846</v>
      </c>
      <c r="F1619" s="26">
        <f ca="1">DATEDIF(Hospitalization!$E727,TODAY(),"Y")</f>
        <v>65</v>
      </c>
      <c r="G1619" s="15">
        <v>0</v>
      </c>
      <c r="H1619" s="27">
        <v>6183.46</v>
      </c>
      <c r="I1619" s="15" t="s">
        <v>2355</v>
      </c>
      <c r="J1619" s="15" t="s">
        <v>2355</v>
      </c>
      <c r="K1619" s="15" t="s">
        <v>2362</v>
      </c>
    </row>
    <row r="1620" spans="1:11" x14ac:dyDescent="0.3">
      <c r="A1620" s="11" t="s">
        <v>361</v>
      </c>
      <c r="B1620" s="12">
        <v>1985</v>
      </c>
      <c r="C1620" s="12" t="s">
        <v>2364</v>
      </c>
      <c r="D1620" s="12">
        <v>9</v>
      </c>
      <c r="E1620" s="22">
        <v>31268</v>
      </c>
      <c r="F1620" s="23">
        <f ca="1">DATEDIF(Hospitalization!$E726,TODAY(),"Y")</f>
        <v>35</v>
      </c>
      <c r="G1620" s="12">
        <v>3</v>
      </c>
      <c r="H1620" s="24">
        <v>6183.32</v>
      </c>
      <c r="I1620" s="12" t="s">
        <v>2355</v>
      </c>
      <c r="J1620" s="12" t="s">
        <v>2355</v>
      </c>
      <c r="K1620" s="12" t="s">
        <v>2362</v>
      </c>
    </row>
    <row r="1621" spans="1:11" x14ac:dyDescent="0.3">
      <c r="A1621" s="14" t="s">
        <v>362</v>
      </c>
      <c r="B1621" s="15">
        <v>1984</v>
      </c>
      <c r="C1621" s="15" t="s">
        <v>2365</v>
      </c>
      <c r="D1621" s="15">
        <v>6</v>
      </c>
      <c r="E1621" s="25">
        <v>30961</v>
      </c>
      <c r="F1621" s="26">
        <f ca="1">DATEDIF(Hospitalization!$E725,TODAY(),"Y")</f>
        <v>50</v>
      </c>
      <c r="G1621" s="15">
        <v>3</v>
      </c>
      <c r="H1621" s="27">
        <v>6170.96</v>
      </c>
      <c r="I1621" s="15" t="s">
        <v>2355</v>
      </c>
      <c r="J1621" s="15" t="s">
        <v>2359</v>
      </c>
      <c r="K1621" s="15" t="s">
        <v>2357</v>
      </c>
    </row>
    <row r="1622" spans="1:11" x14ac:dyDescent="0.3">
      <c r="A1622" s="11" t="s">
        <v>363</v>
      </c>
      <c r="B1622" s="12">
        <v>1985</v>
      </c>
      <c r="C1622" s="12" t="s">
        <v>2365</v>
      </c>
      <c r="D1622" s="12">
        <v>15</v>
      </c>
      <c r="E1622" s="22">
        <v>31335</v>
      </c>
      <c r="F1622" s="23">
        <f ca="1">DATEDIF(Hospitalization!$E724,TODAY(),"Y")</f>
        <v>65</v>
      </c>
      <c r="G1622" s="12">
        <v>3</v>
      </c>
      <c r="H1622" s="24">
        <v>6159.57</v>
      </c>
      <c r="I1622" s="12" t="s">
        <v>2355</v>
      </c>
      <c r="J1622" s="12" t="s">
        <v>2359</v>
      </c>
      <c r="K1622" s="12" t="s">
        <v>2362</v>
      </c>
    </row>
    <row r="1623" spans="1:11" x14ac:dyDescent="0.3">
      <c r="A1623" s="14" t="s">
        <v>364</v>
      </c>
      <c r="B1623" s="15">
        <v>1973</v>
      </c>
      <c r="C1623" s="15" t="s">
        <v>2358</v>
      </c>
      <c r="D1623" s="15">
        <v>6</v>
      </c>
      <c r="E1623" s="25">
        <v>26974</v>
      </c>
      <c r="F1623" s="26">
        <f ca="1">DATEDIF(Hospitalization!$E723,TODAY(),"Y")</f>
        <v>22</v>
      </c>
      <c r="G1623" s="15">
        <v>0</v>
      </c>
      <c r="H1623" s="27">
        <v>6152.05</v>
      </c>
      <c r="I1623" s="15" t="s">
        <v>2355</v>
      </c>
      <c r="J1623" s="15" t="s">
        <v>2356</v>
      </c>
      <c r="K1623" s="15" t="s">
        <v>2357</v>
      </c>
    </row>
    <row r="1624" spans="1:11" x14ac:dyDescent="0.3">
      <c r="A1624" s="11" t="s">
        <v>365</v>
      </c>
      <c r="B1624" s="12">
        <v>1970</v>
      </c>
      <c r="C1624" s="12" t="s">
        <v>2365</v>
      </c>
      <c r="D1624" s="12">
        <v>14</v>
      </c>
      <c r="E1624" s="22">
        <v>25855</v>
      </c>
      <c r="F1624" s="23">
        <f ca="1">DATEDIF(Hospitalization!$E722,TODAY(),"Y")</f>
        <v>42</v>
      </c>
      <c r="G1624" s="12">
        <v>0</v>
      </c>
      <c r="H1624" s="24">
        <v>6147.12</v>
      </c>
      <c r="I1624" s="12" t="s">
        <v>2355</v>
      </c>
      <c r="J1624" s="12" t="s">
        <v>2356</v>
      </c>
      <c r="K1624" s="12" t="s">
        <v>2362</v>
      </c>
    </row>
    <row r="1625" spans="1:11" x14ac:dyDescent="0.3">
      <c r="A1625" s="14" t="s">
        <v>366</v>
      </c>
      <c r="B1625" s="15">
        <v>1976</v>
      </c>
      <c r="C1625" s="15" t="s">
        <v>2363</v>
      </c>
      <c r="D1625" s="15">
        <v>12</v>
      </c>
      <c r="E1625" s="25">
        <v>28106</v>
      </c>
      <c r="F1625" s="26">
        <f ca="1">DATEDIF(Hospitalization!$E721,TODAY(),"Y")</f>
        <v>57</v>
      </c>
      <c r="G1625" s="15">
        <v>2</v>
      </c>
      <c r="H1625" s="27">
        <v>6139.14</v>
      </c>
      <c r="I1625" s="15" t="s">
        <v>2355</v>
      </c>
      <c r="J1625" s="15" t="s">
        <v>2356</v>
      </c>
      <c r="K1625" s="15" t="s">
        <v>2357</v>
      </c>
    </row>
    <row r="1626" spans="1:11" x14ac:dyDescent="0.3">
      <c r="A1626" s="11" t="s">
        <v>367</v>
      </c>
      <c r="B1626" s="12">
        <v>1978</v>
      </c>
      <c r="C1626" s="12" t="s">
        <v>2361</v>
      </c>
      <c r="D1626" s="12">
        <v>5</v>
      </c>
      <c r="E1626" s="22">
        <v>28738</v>
      </c>
      <c r="F1626" s="23">
        <f ca="1">DATEDIF(Hospitalization!$E720,TODAY(),"Y")</f>
        <v>42</v>
      </c>
      <c r="G1626" s="12">
        <v>2</v>
      </c>
      <c r="H1626" s="24">
        <v>6138.58</v>
      </c>
      <c r="I1626" s="12" t="s">
        <v>2355</v>
      </c>
      <c r="J1626" s="12" t="s">
        <v>2359</v>
      </c>
      <c r="K1626" s="12" t="s">
        <v>2357</v>
      </c>
    </row>
    <row r="1627" spans="1:11" x14ac:dyDescent="0.3">
      <c r="A1627" s="14" t="s">
        <v>368</v>
      </c>
      <c r="B1627" s="15">
        <v>1969</v>
      </c>
      <c r="C1627" s="15" t="s">
        <v>2358</v>
      </c>
      <c r="D1627" s="15">
        <v>9</v>
      </c>
      <c r="E1627" s="25">
        <v>25516</v>
      </c>
      <c r="F1627" s="26">
        <f ca="1">DATEDIF(Hospitalization!$E719,TODAY(),"Y")</f>
        <v>68</v>
      </c>
      <c r="G1627" s="15">
        <v>0</v>
      </c>
      <c r="H1627" s="27">
        <v>6138.5</v>
      </c>
      <c r="I1627" s="15" t="s">
        <v>2355</v>
      </c>
      <c r="J1627" s="15" t="s">
        <v>2355</v>
      </c>
      <c r="K1627" s="15" t="s">
        <v>2366</v>
      </c>
    </row>
    <row r="1628" spans="1:11" x14ac:dyDescent="0.3">
      <c r="A1628" s="11" t="s">
        <v>369</v>
      </c>
      <c r="B1628" s="12">
        <v>1990</v>
      </c>
      <c r="C1628" s="12" t="s">
        <v>2364</v>
      </c>
      <c r="D1628" s="12">
        <v>18</v>
      </c>
      <c r="E1628" s="22">
        <v>33103</v>
      </c>
      <c r="F1628" s="23">
        <f ca="1">DATEDIF(Hospitalization!$E718,TODAY(),"Y")</f>
        <v>65</v>
      </c>
      <c r="G1628" s="12">
        <v>3</v>
      </c>
      <c r="H1628" s="24">
        <v>6128.8</v>
      </c>
      <c r="I1628" s="12" t="s">
        <v>2355</v>
      </c>
      <c r="J1628" s="12" t="s">
        <v>2356</v>
      </c>
      <c r="K1628" s="12" t="s">
        <v>2362</v>
      </c>
    </row>
    <row r="1629" spans="1:11" x14ac:dyDescent="0.3">
      <c r="A1629" s="14" t="s">
        <v>46</v>
      </c>
      <c r="B1629" s="15">
        <v>1983</v>
      </c>
      <c r="C1629" s="15" t="s">
        <v>2358</v>
      </c>
      <c r="D1629" s="15">
        <v>16</v>
      </c>
      <c r="E1629" s="25">
        <v>30636</v>
      </c>
      <c r="F1629" s="26">
        <f ca="1">DATEDIF(Hospitalization!$E717,TODAY(),"Y")</f>
        <v>67</v>
      </c>
      <c r="G1629" s="15">
        <v>1</v>
      </c>
      <c r="H1629" s="27">
        <v>6123.57</v>
      </c>
      <c r="I1629" s="15" t="s">
        <v>2356</v>
      </c>
      <c r="J1629" s="15" t="s">
        <v>2355</v>
      </c>
      <c r="K1629" s="15" t="s">
        <v>2362</v>
      </c>
    </row>
    <row r="1630" spans="1:11" x14ac:dyDescent="0.3">
      <c r="A1630" s="14" t="s">
        <v>370</v>
      </c>
      <c r="B1630" s="12">
        <v>1983</v>
      </c>
      <c r="C1630" s="12" t="s">
        <v>2364</v>
      </c>
      <c r="D1630" s="12">
        <v>11</v>
      </c>
      <c r="E1630" s="22">
        <v>30539</v>
      </c>
      <c r="F1630" s="23">
        <f ca="1">DATEDIF(Hospitalization!$E716,TODAY(),"Y")</f>
        <v>66</v>
      </c>
      <c r="G1630" s="12">
        <v>1</v>
      </c>
      <c r="H1630" s="24">
        <v>6117.49</v>
      </c>
      <c r="I1630" s="12" t="s">
        <v>2355</v>
      </c>
      <c r="J1630" s="12" t="s">
        <v>2356</v>
      </c>
      <c r="K1630" s="12" t="s">
        <v>2362</v>
      </c>
    </row>
    <row r="1631" spans="1:11" x14ac:dyDescent="0.3">
      <c r="A1631" s="11" t="s">
        <v>371</v>
      </c>
      <c r="B1631" s="15">
        <v>1991</v>
      </c>
      <c r="C1631" s="15" t="s">
        <v>2354</v>
      </c>
      <c r="D1631" s="15">
        <v>25</v>
      </c>
      <c r="E1631" s="25">
        <v>33444</v>
      </c>
      <c r="F1631" s="26">
        <f ca="1">DATEDIF(Hospitalization!$E715,TODAY(),"Y")</f>
        <v>51</v>
      </c>
      <c r="G1631" s="15">
        <v>3</v>
      </c>
      <c r="H1631" s="27">
        <v>6113.23</v>
      </c>
      <c r="I1631" s="15" t="s">
        <v>2355</v>
      </c>
      <c r="J1631" s="15" t="s">
        <v>2355</v>
      </c>
      <c r="K1631" s="15" t="s">
        <v>2372</v>
      </c>
    </row>
    <row r="1632" spans="1:11" x14ac:dyDescent="0.3">
      <c r="A1632" s="14" t="s">
        <v>372</v>
      </c>
      <c r="B1632" s="12">
        <v>1985</v>
      </c>
      <c r="C1632" s="12" t="s">
        <v>2354</v>
      </c>
      <c r="D1632" s="12">
        <v>21</v>
      </c>
      <c r="E1632" s="22">
        <v>31249</v>
      </c>
      <c r="F1632" s="23">
        <f ca="1">DATEDIF(Hospitalization!$E714,TODAY(),"Y")</f>
        <v>54</v>
      </c>
      <c r="G1632" s="12">
        <v>1</v>
      </c>
      <c r="H1632" s="24">
        <v>6112.35</v>
      </c>
      <c r="I1632" s="12" t="s">
        <v>2355</v>
      </c>
      <c r="J1632" s="12" t="s">
        <v>2359</v>
      </c>
      <c r="K1632" s="12" t="s">
        <v>2362</v>
      </c>
    </row>
    <row r="1633" spans="1:11" x14ac:dyDescent="0.3">
      <c r="A1633" s="11" t="s">
        <v>373</v>
      </c>
      <c r="B1633" s="15">
        <v>1995</v>
      </c>
      <c r="C1633" s="15" t="s">
        <v>2361</v>
      </c>
      <c r="D1633" s="15">
        <v>9</v>
      </c>
      <c r="E1633" s="25">
        <v>34951</v>
      </c>
      <c r="F1633" s="26">
        <f ca="1">DATEDIF(Hospitalization!$E713,TODAY(),"Y")</f>
        <v>22</v>
      </c>
      <c r="G1633" s="15">
        <v>0</v>
      </c>
      <c r="H1633" s="27">
        <v>6111.95</v>
      </c>
      <c r="I1633" s="15" t="s">
        <v>2355</v>
      </c>
      <c r="J1633" s="15" t="s">
        <v>2356</v>
      </c>
      <c r="K1633" s="15" t="s">
        <v>2378</v>
      </c>
    </row>
    <row r="1634" spans="1:11" x14ac:dyDescent="0.3">
      <c r="A1634" s="14" t="s">
        <v>374</v>
      </c>
      <c r="B1634" s="12">
        <v>1970</v>
      </c>
      <c r="C1634" s="12" t="s">
        <v>2360</v>
      </c>
      <c r="D1634" s="12">
        <v>9</v>
      </c>
      <c r="E1634" s="22">
        <v>25728</v>
      </c>
      <c r="F1634" s="23">
        <f ca="1">DATEDIF(Hospitalization!$E712,TODAY(),"Y")</f>
        <v>57</v>
      </c>
      <c r="G1634" s="12">
        <v>0</v>
      </c>
      <c r="H1634" s="24">
        <v>6098.38</v>
      </c>
      <c r="I1634" s="12" t="s">
        <v>2355</v>
      </c>
      <c r="J1634" s="12" t="s">
        <v>2355</v>
      </c>
      <c r="K1634" s="12" t="s">
        <v>2357</v>
      </c>
    </row>
    <row r="1635" spans="1:11" x14ac:dyDescent="0.3">
      <c r="A1635" s="11" t="s">
        <v>375</v>
      </c>
      <c r="B1635" s="15">
        <v>1984</v>
      </c>
      <c r="C1635" s="15" t="s">
        <v>2354</v>
      </c>
      <c r="D1635" s="15">
        <v>25</v>
      </c>
      <c r="E1635" s="25">
        <v>30888</v>
      </c>
      <c r="F1635" s="26">
        <f ca="1">DATEDIF(Hospitalization!$E711,TODAY(),"Y")</f>
        <v>68</v>
      </c>
      <c r="G1635" s="15">
        <v>2</v>
      </c>
      <c r="H1635" s="27">
        <v>6082.41</v>
      </c>
      <c r="I1635" s="15" t="s">
        <v>2359</v>
      </c>
      <c r="J1635" s="15" t="s">
        <v>2355</v>
      </c>
      <c r="K1635" s="15" t="s">
        <v>2366</v>
      </c>
    </row>
    <row r="1636" spans="1:11" x14ac:dyDescent="0.3">
      <c r="A1636" s="14" t="s">
        <v>376</v>
      </c>
      <c r="B1636" s="12">
        <v>1984</v>
      </c>
      <c r="C1636" s="12" t="s">
        <v>2365</v>
      </c>
      <c r="D1636" s="12">
        <v>14</v>
      </c>
      <c r="E1636" s="22">
        <v>30969</v>
      </c>
      <c r="F1636" s="23">
        <f ca="1">DATEDIF(Hospitalization!$E710,TODAY(),"Y")</f>
        <v>68</v>
      </c>
      <c r="G1636" s="12">
        <v>1</v>
      </c>
      <c r="H1636" s="24">
        <v>6079.67</v>
      </c>
      <c r="I1636" s="12" t="s">
        <v>2359</v>
      </c>
      <c r="J1636" s="12" t="s">
        <v>2359</v>
      </c>
      <c r="K1636" s="12" t="s">
        <v>2374</v>
      </c>
    </row>
    <row r="1637" spans="1:11" x14ac:dyDescent="0.3">
      <c r="A1637" s="11" t="s">
        <v>377</v>
      </c>
      <c r="B1637" s="15">
        <v>1979</v>
      </c>
      <c r="C1637" s="15" t="s">
        <v>2364</v>
      </c>
      <c r="D1637" s="15">
        <v>8</v>
      </c>
      <c r="E1637" s="25">
        <v>29075</v>
      </c>
      <c r="F1637" s="26">
        <f ca="1">DATEDIF(Hospitalization!$E709,TODAY(),"Y")</f>
        <v>57</v>
      </c>
      <c r="G1637" s="15">
        <v>2</v>
      </c>
      <c r="H1637" s="27">
        <v>6074.37</v>
      </c>
      <c r="I1637" s="15" t="s">
        <v>2355</v>
      </c>
      <c r="J1637" s="15" t="s">
        <v>2355</v>
      </c>
      <c r="K1637" s="15" t="s">
        <v>2362</v>
      </c>
    </row>
    <row r="1638" spans="1:11" x14ac:dyDescent="0.3">
      <c r="A1638" s="14" t="s">
        <v>378</v>
      </c>
      <c r="B1638" s="12">
        <v>1984</v>
      </c>
      <c r="C1638" s="12" t="s">
        <v>2361</v>
      </c>
      <c r="D1638" s="12">
        <v>21</v>
      </c>
      <c r="E1638" s="22">
        <v>30946</v>
      </c>
      <c r="F1638" s="23">
        <f ca="1">DATEDIF(Hospitalization!$E708,TODAY(),"Y")</f>
        <v>66</v>
      </c>
      <c r="G1638" s="12">
        <v>1</v>
      </c>
      <c r="H1638" s="24">
        <v>6067.13</v>
      </c>
      <c r="I1638" s="12" t="s">
        <v>2356</v>
      </c>
      <c r="J1638" s="12" t="s">
        <v>2359</v>
      </c>
      <c r="K1638" s="12" t="s">
        <v>2369</v>
      </c>
    </row>
    <row r="1639" spans="1:11" x14ac:dyDescent="0.3">
      <c r="A1639" s="11" t="s">
        <v>379</v>
      </c>
      <c r="B1639" s="15">
        <v>1994</v>
      </c>
      <c r="C1639" s="15" t="s">
        <v>2358</v>
      </c>
      <c r="D1639" s="15">
        <v>8</v>
      </c>
      <c r="E1639" s="25">
        <v>34646</v>
      </c>
      <c r="F1639" s="26">
        <f ca="1">DATEDIF(Hospitalization!$E707,TODAY(),"Y")</f>
        <v>59</v>
      </c>
      <c r="G1639" s="15">
        <v>0</v>
      </c>
      <c r="H1639" s="27">
        <v>6064.37</v>
      </c>
      <c r="I1639" s="15" t="s">
        <v>2355</v>
      </c>
      <c r="J1639" s="15" t="s">
        <v>2355</v>
      </c>
      <c r="K1639" s="15" t="s">
        <v>2366</v>
      </c>
    </row>
    <row r="1640" spans="1:11" x14ac:dyDescent="0.3">
      <c r="A1640" s="11" t="s">
        <v>47</v>
      </c>
      <c r="B1640" s="12">
        <v>1996</v>
      </c>
      <c r="C1640" s="12" t="s">
        <v>2354</v>
      </c>
      <c r="D1640" s="12">
        <v>28</v>
      </c>
      <c r="E1640" s="22">
        <v>35274</v>
      </c>
      <c r="F1640" s="23">
        <f ca="1">DATEDIF(Hospitalization!$E706,TODAY(),"Y")</f>
        <v>37</v>
      </c>
      <c r="G1640" s="12">
        <v>0</v>
      </c>
      <c r="H1640" s="24">
        <v>6061.8</v>
      </c>
      <c r="I1640" s="12" t="s">
        <v>2355</v>
      </c>
      <c r="J1640" s="12" t="s">
        <v>2356</v>
      </c>
      <c r="K1640" s="12" t="s">
        <v>2362</v>
      </c>
    </row>
    <row r="1641" spans="1:11" x14ac:dyDescent="0.3">
      <c r="A1641" s="14" t="s">
        <v>380</v>
      </c>
      <c r="B1641" s="15">
        <v>1989</v>
      </c>
      <c r="C1641" s="15" t="s">
        <v>2364</v>
      </c>
      <c r="D1641" s="15">
        <v>16</v>
      </c>
      <c r="E1641" s="25">
        <v>32736</v>
      </c>
      <c r="F1641" s="26">
        <f ca="1">DATEDIF(Hospitalization!$E705,TODAY(),"Y")</f>
        <v>63</v>
      </c>
      <c r="G1641" s="15">
        <v>4</v>
      </c>
      <c r="H1641" s="27">
        <v>6059.17</v>
      </c>
      <c r="I1641" s="15" t="s">
        <v>2355</v>
      </c>
      <c r="J1641" s="15" t="s">
        <v>2359</v>
      </c>
      <c r="K1641" s="15" t="s">
        <v>2366</v>
      </c>
    </row>
    <row r="1642" spans="1:11" x14ac:dyDescent="0.3">
      <c r="A1642" s="11" t="s">
        <v>381</v>
      </c>
      <c r="B1642" s="12">
        <v>1980</v>
      </c>
      <c r="C1642" s="12" t="s">
        <v>2364</v>
      </c>
      <c r="D1642" s="12">
        <v>8</v>
      </c>
      <c r="E1642" s="22">
        <v>29441</v>
      </c>
      <c r="F1642" s="23">
        <f ca="1">DATEDIF(Hospitalization!$E704,TODAY(),"Y")</f>
        <v>61</v>
      </c>
      <c r="G1642" s="12">
        <v>2</v>
      </c>
      <c r="H1642" s="24">
        <v>5993.62</v>
      </c>
      <c r="I1642" s="12" t="s">
        <v>2355</v>
      </c>
      <c r="J1642" s="12" t="s">
        <v>2356</v>
      </c>
      <c r="K1642" s="12" t="s">
        <v>2357</v>
      </c>
    </row>
    <row r="1643" spans="1:11" x14ac:dyDescent="0.3">
      <c r="A1643" s="14" t="s">
        <v>382</v>
      </c>
      <c r="B1643" s="15">
        <v>1974</v>
      </c>
      <c r="C1643" s="15" t="s">
        <v>2364</v>
      </c>
      <c r="D1643" s="15">
        <v>17</v>
      </c>
      <c r="E1643" s="25">
        <v>27258</v>
      </c>
      <c r="F1643" s="26">
        <f ca="1">DATEDIF(Hospitalization!$E703,TODAY(),"Y")</f>
        <v>68</v>
      </c>
      <c r="G1643" s="15">
        <v>0</v>
      </c>
      <c r="H1643" s="27">
        <v>5990.17</v>
      </c>
      <c r="I1643" s="15" t="s">
        <v>2355</v>
      </c>
      <c r="J1643" s="15" t="s">
        <v>2355</v>
      </c>
      <c r="K1643" s="15" t="s">
        <v>2357</v>
      </c>
    </row>
    <row r="1644" spans="1:11" x14ac:dyDescent="0.3">
      <c r="A1644" s="11" t="s">
        <v>383</v>
      </c>
      <c r="B1644" s="12">
        <v>1988</v>
      </c>
      <c r="C1644" s="12" t="s">
        <v>2360</v>
      </c>
      <c r="D1644" s="12">
        <v>10</v>
      </c>
      <c r="E1644" s="22">
        <v>32304</v>
      </c>
      <c r="F1644" s="23">
        <f ca="1">DATEDIF(Hospitalization!$E702,TODAY(),"Y")</f>
        <v>68</v>
      </c>
      <c r="G1644" s="12">
        <v>2</v>
      </c>
      <c r="H1644" s="24">
        <v>5989.52</v>
      </c>
      <c r="I1644" s="12" t="s">
        <v>2355</v>
      </c>
      <c r="J1644" s="12" t="s">
        <v>2359</v>
      </c>
      <c r="K1644" s="12" t="s">
        <v>2362</v>
      </c>
    </row>
    <row r="1645" spans="1:11" x14ac:dyDescent="0.3">
      <c r="A1645" s="14" t="s">
        <v>384</v>
      </c>
      <c r="B1645" s="15">
        <v>1974</v>
      </c>
      <c r="C1645" s="15" t="s">
        <v>2365</v>
      </c>
      <c r="D1645" s="15">
        <v>11</v>
      </c>
      <c r="E1645" s="25">
        <v>27313</v>
      </c>
      <c r="F1645" s="26">
        <f ca="1">DATEDIF(Hospitalization!$E701,TODAY(),"Y")</f>
        <v>68</v>
      </c>
      <c r="G1645" s="15">
        <v>0</v>
      </c>
      <c r="H1645" s="27">
        <v>5979.99</v>
      </c>
      <c r="I1645" s="15" t="s">
        <v>2355</v>
      </c>
      <c r="J1645" s="15" t="s">
        <v>2356</v>
      </c>
      <c r="K1645" s="15" t="s">
        <v>2357</v>
      </c>
    </row>
    <row r="1646" spans="1:11" x14ac:dyDescent="0.3">
      <c r="A1646" s="11" t="s">
        <v>385</v>
      </c>
      <c r="B1646" s="12">
        <v>1980</v>
      </c>
      <c r="C1646" s="12" t="s">
        <v>2365</v>
      </c>
      <c r="D1646" s="12">
        <v>10</v>
      </c>
      <c r="E1646" s="22">
        <v>29504</v>
      </c>
      <c r="F1646" s="23">
        <f ca="1">DATEDIF(Hospitalization!$E700,TODAY(),"Y")</f>
        <v>27</v>
      </c>
      <c r="G1646" s="12">
        <v>0</v>
      </c>
      <c r="H1646" s="24">
        <v>5979.73</v>
      </c>
      <c r="I1646" s="12" t="s">
        <v>2355</v>
      </c>
      <c r="J1646" s="12" t="s">
        <v>2355</v>
      </c>
      <c r="K1646" s="12" t="s">
        <v>2366</v>
      </c>
    </row>
    <row r="1647" spans="1:11" x14ac:dyDescent="0.3">
      <c r="A1647" s="14" t="s">
        <v>386</v>
      </c>
      <c r="B1647" s="15">
        <v>1970</v>
      </c>
      <c r="C1647" s="15" t="s">
        <v>2360</v>
      </c>
      <c r="D1647" s="15">
        <v>25</v>
      </c>
      <c r="E1647" s="25">
        <v>25744</v>
      </c>
      <c r="F1647" s="26">
        <f ca="1">DATEDIF(Hospitalization!$E699,TODAY(),"Y")</f>
        <v>59</v>
      </c>
      <c r="G1647" s="15">
        <v>0</v>
      </c>
      <c r="H1647" s="27">
        <v>5979.66</v>
      </c>
      <c r="I1647" s="15" t="s">
        <v>2355</v>
      </c>
      <c r="J1647" s="15" t="s">
        <v>2356</v>
      </c>
      <c r="K1647" s="15" t="s">
        <v>2357</v>
      </c>
    </row>
    <row r="1648" spans="1:11" x14ac:dyDescent="0.3">
      <c r="A1648" s="11" t="s">
        <v>387</v>
      </c>
      <c r="B1648" s="12">
        <v>1984</v>
      </c>
      <c r="C1648" s="12" t="s">
        <v>2358</v>
      </c>
      <c r="D1648" s="12">
        <v>11</v>
      </c>
      <c r="E1648" s="22">
        <v>30997</v>
      </c>
      <c r="F1648" s="23">
        <f ca="1">DATEDIF(Hospitalization!$E698,TODAY(),"Y")</f>
        <v>58</v>
      </c>
      <c r="G1648" s="12">
        <v>1</v>
      </c>
      <c r="H1648" s="24">
        <v>5976.83</v>
      </c>
      <c r="I1648" s="12" t="s">
        <v>2355</v>
      </c>
      <c r="J1648" s="12" t="s">
        <v>2355</v>
      </c>
      <c r="K1648" s="12" t="s">
        <v>2357</v>
      </c>
    </row>
    <row r="1649" spans="1:11" x14ac:dyDescent="0.3">
      <c r="A1649" s="14" t="s">
        <v>388</v>
      </c>
      <c r="B1649" s="15">
        <v>1984</v>
      </c>
      <c r="C1649" s="15" t="s">
        <v>2361</v>
      </c>
      <c r="D1649" s="15">
        <v>19</v>
      </c>
      <c r="E1649" s="25">
        <v>30944</v>
      </c>
      <c r="F1649" s="26">
        <f ca="1">DATEDIF(Hospitalization!$E697,TODAY(),"Y")</f>
        <v>67</v>
      </c>
      <c r="G1649" s="15">
        <v>1</v>
      </c>
      <c r="H1649" s="27">
        <v>5974.38</v>
      </c>
      <c r="I1649" s="15" t="s">
        <v>2355</v>
      </c>
      <c r="J1649" s="15" t="s">
        <v>2356</v>
      </c>
      <c r="K1649" s="15" t="s">
        <v>2357</v>
      </c>
    </row>
    <row r="1650" spans="1:11" x14ac:dyDescent="0.3">
      <c r="A1650" s="11" t="s">
        <v>389</v>
      </c>
      <c r="B1650" s="12">
        <v>1989</v>
      </c>
      <c r="C1650" s="12" t="s">
        <v>2354</v>
      </c>
      <c r="D1650" s="12">
        <v>22</v>
      </c>
      <c r="E1650" s="22">
        <v>32711</v>
      </c>
      <c r="F1650" s="23">
        <f ca="1">DATEDIF(Hospitalization!$E696,TODAY(),"Y")</f>
        <v>67</v>
      </c>
      <c r="G1650" s="12">
        <v>3</v>
      </c>
      <c r="H1650" s="24">
        <v>5972.38</v>
      </c>
      <c r="I1650" s="12" t="s">
        <v>2355</v>
      </c>
      <c r="J1650" s="12" t="s">
        <v>2355</v>
      </c>
      <c r="K1650" s="12" t="s">
        <v>2366</v>
      </c>
    </row>
    <row r="1651" spans="1:11" x14ac:dyDescent="0.3">
      <c r="A1651" s="14" t="s">
        <v>48</v>
      </c>
      <c r="B1651" s="15">
        <v>1980</v>
      </c>
      <c r="C1651" s="15" t="s">
        <v>2354</v>
      </c>
      <c r="D1651" s="15">
        <v>21</v>
      </c>
      <c r="E1651" s="25">
        <v>29423</v>
      </c>
      <c r="F1651" s="26">
        <f ca="1">DATEDIF(Hospitalization!$E695,TODAY(),"Y")</f>
        <v>29</v>
      </c>
      <c r="G1651" s="15">
        <v>0</v>
      </c>
      <c r="H1651" s="27">
        <v>5969.72</v>
      </c>
      <c r="I1651" s="15" t="s">
        <v>2356</v>
      </c>
      <c r="J1651" s="15" t="s">
        <v>2356</v>
      </c>
      <c r="K1651" s="15" t="s">
        <v>2366</v>
      </c>
    </row>
    <row r="1652" spans="1:11" x14ac:dyDescent="0.3">
      <c r="A1652" s="14" t="s">
        <v>390</v>
      </c>
      <c r="B1652" s="12">
        <v>1980</v>
      </c>
      <c r="C1652" s="12" t="s">
        <v>2364</v>
      </c>
      <c r="D1652" s="12">
        <v>5</v>
      </c>
      <c r="E1652" s="22">
        <v>29438</v>
      </c>
      <c r="F1652" s="23">
        <f ca="1">DATEDIF(Hospitalization!$E694,TODAY(),"Y")</f>
        <v>49</v>
      </c>
      <c r="G1652" s="12">
        <v>0</v>
      </c>
      <c r="H1652" s="24">
        <v>5966.89</v>
      </c>
      <c r="I1652" s="12" t="s">
        <v>2355</v>
      </c>
      <c r="J1652" s="12" t="s">
        <v>2356</v>
      </c>
      <c r="K1652" s="12" t="s">
        <v>2357</v>
      </c>
    </row>
    <row r="1653" spans="1:11" x14ac:dyDescent="0.3">
      <c r="A1653" s="11" t="s">
        <v>391</v>
      </c>
      <c r="B1653" s="15">
        <v>2004</v>
      </c>
      <c r="C1653" s="15" t="s">
        <v>2354</v>
      </c>
      <c r="D1653" s="15">
        <v>15</v>
      </c>
      <c r="E1653" s="25">
        <v>38183</v>
      </c>
      <c r="F1653" s="26">
        <f ca="1">DATEDIF(Hospitalization!$E693,TODAY(),"Y")</f>
        <v>66</v>
      </c>
      <c r="G1653" s="15">
        <v>0</v>
      </c>
      <c r="H1653" s="27">
        <v>5960.91</v>
      </c>
      <c r="I1653" s="15" t="s">
        <v>2355</v>
      </c>
      <c r="J1653" s="15" t="s">
        <v>2359</v>
      </c>
      <c r="K1653" s="15" t="s">
        <v>2378</v>
      </c>
    </row>
    <row r="1654" spans="1:11" x14ac:dyDescent="0.3">
      <c r="A1654" s="14" t="s">
        <v>392</v>
      </c>
      <c r="B1654" s="12">
        <v>2003</v>
      </c>
      <c r="C1654" s="12" t="s">
        <v>2364</v>
      </c>
      <c r="D1654" s="12">
        <v>13</v>
      </c>
      <c r="E1654" s="22">
        <v>37846</v>
      </c>
      <c r="F1654" s="23">
        <f ca="1">DATEDIF(Hospitalization!$E692,TODAY(),"Y")</f>
        <v>46</v>
      </c>
      <c r="G1654" s="12">
        <v>0</v>
      </c>
      <c r="H1654" s="24">
        <v>5957.35</v>
      </c>
      <c r="I1654" s="12" t="s">
        <v>2355</v>
      </c>
      <c r="J1654" s="12" t="s">
        <v>2355</v>
      </c>
      <c r="K1654" s="12" t="s">
        <v>2362</v>
      </c>
    </row>
    <row r="1655" spans="1:11" x14ac:dyDescent="0.3">
      <c r="A1655" s="11" t="s">
        <v>393</v>
      </c>
      <c r="B1655" s="15">
        <v>1987</v>
      </c>
      <c r="C1655" s="15" t="s">
        <v>2354</v>
      </c>
      <c r="D1655" s="15">
        <v>14</v>
      </c>
      <c r="E1655" s="25">
        <v>31972</v>
      </c>
      <c r="F1655" s="26">
        <f ca="1">DATEDIF(Hospitalization!$E691,TODAY(),"Y")</f>
        <v>37</v>
      </c>
      <c r="G1655" s="15">
        <v>3</v>
      </c>
      <c r="H1655" s="27">
        <v>5934.38</v>
      </c>
      <c r="I1655" s="15" t="s">
        <v>2356</v>
      </c>
      <c r="J1655" s="15" t="s">
        <v>2355</v>
      </c>
      <c r="K1655" s="15" t="s">
        <v>2357</v>
      </c>
    </row>
    <row r="1656" spans="1:11" x14ac:dyDescent="0.3">
      <c r="A1656" s="14" t="s">
        <v>394</v>
      </c>
      <c r="B1656" s="12">
        <v>1994</v>
      </c>
      <c r="C1656" s="12" t="s">
        <v>2354</v>
      </c>
      <c r="D1656" s="12">
        <v>30</v>
      </c>
      <c r="E1656" s="22">
        <v>34545</v>
      </c>
      <c r="F1656" s="23">
        <f ca="1">DATEDIF(Hospitalization!$E690,TODAY(),"Y")</f>
        <v>37</v>
      </c>
      <c r="G1656" s="12">
        <v>0</v>
      </c>
      <c r="H1656" s="24">
        <v>5927.65</v>
      </c>
      <c r="I1656" s="12" t="s">
        <v>2355</v>
      </c>
      <c r="J1656" s="12" t="s">
        <v>2359</v>
      </c>
      <c r="K1656" s="12" t="s">
        <v>2362</v>
      </c>
    </row>
    <row r="1657" spans="1:11" x14ac:dyDescent="0.3">
      <c r="A1657" s="11" t="s">
        <v>395</v>
      </c>
      <c r="B1657" s="15">
        <v>1993</v>
      </c>
      <c r="C1657" s="15" t="s">
        <v>2364</v>
      </c>
      <c r="D1657" s="15">
        <v>13</v>
      </c>
      <c r="E1657" s="25">
        <v>34194</v>
      </c>
      <c r="F1657" s="26">
        <f ca="1">DATEDIF(Hospitalization!$E689,TODAY(),"Y")</f>
        <v>28</v>
      </c>
      <c r="G1657" s="15">
        <v>0</v>
      </c>
      <c r="H1657" s="27">
        <v>5926.93</v>
      </c>
      <c r="I1657" s="15" t="s">
        <v>2355</v>
      </c>
      <c r="J1657" s="15" t="s">
        <v>2355</v>
      </c>
      <c r="K1657" s="15" t="s">
        <v>2371</v>
      </c>
    </row>
    <row r="1658" spans="1:11" x14ac:dyDescent="0.3">
      <c r="A1658" s="14" t="s">
        <v>396</v>
      </c>
      <c r="B1658" s="12">
        <v>1987</v>
      </c>
      <c r="C1658" s="12" t="s">
        <v>2354</v>
      </c>
      <c r="D1658" s="12">
        <v>29</v>
      </c>
      <c r="E1658" s="22">
        <v>31987</v>
      </c>
      <c r="F1658" s="23">
        <f ca="1">DATEDIF(Hospitalization!$E688,TODAY(),"Y")</f>
        <v>63</v>
      </c>
      <c r="G1658" s="12">
        <v>3</v>
      </c>
      <c r="H1658" s="24">
        <v>5926.85</v>
      </c>
      <c r="I1658" s="12" t="s">
        <v>2356</v>
      </c>
      <c r="J1658" s="12" t="s">
        <v>2356</v>
      </c>
      <c r="K1658" s="12" t="s">
        <v>2366</v>
      </c>
    </row>
    <row r="1659" spans="1:11" x14ac:dyDescent="0.3">
      <c r="A1659" s="11" t="s">
        <v>397</v>
      </c>
      <c r="B1659" s="15">
        <v>1982</v>
      </c>
      <c r="C1659" s="15" t="s">
        <v>2363</v>
      </c>
      <c r="D1659" s="15">
        <v>21</v>
      </c>
      <c r="E1659" s="25">
        <v>30306</v>
      </c>
      <c r="F1659" s="26">
        <f ca="1">DATEDIF(Hospitalization!$E687,TODAY(),"Y")</f>
        <v>63</v>
      </c>
      <c r="G1659" s="15">
        <v>0</v>
      </c>
      <c r="H1659" s="27">
        <v>5920.1</v>
      </c>
      <c r="I1659" s="15" t="s">
        <v>2355</v>
      </c>
      <c r="J1659" s="15" t="s">
        <v>2359</v>
      </c>
      <c r="K1659" s="15" t="s">
        <v>2357</v>
      </c>
    </row>
    <row r="1660" spans="1:11" x14ac:dyDescent="0.3">
      <c r="A1660" s="14" t="s">
        <v>398</v>
      </c>
      <c r="B1660" s="12">
        <v>1982</v>
      </c>
      <c r="C1660" s="12" t="s">
        <v>2354</v>
      </c>
      <c r="D1660" s="12">
        <v>8</v>
      </c>
      <c r="E1660" s="22">
        <v>30140</v>
      </c>
      <c r="F1660" s="23">
        <f ca="1">DATEDIF(Hospitalization!$E686,TODAY(),"Y")</f>
        <v>59</v>
      </c>
      <c r="G1660" s="12">
        <v>0</v>
      </c>
      <c r="H1660" s="24">
        <v>5910.94</v>
      </c>
      <c r="I1660" s="12" t="s">
        <v>2355</v>
      </c>
      <c r="J1660" s="12" t="s">
        <v>2359</v>
      </c>
      <c r="K1660" s="12" t="s">
        <v>2366</v>
      </c>
    </row>
    <row r="1661" spans="1:11" x14ac:dyDescent="0.3">
      <c r="A1661" s="11" t="s">
        <v>399</v>
      </c>
      <c r="B1661" s="15">
        <v>1993</v>
      </c>
      <c r="C1661" s="15" t="s">
        <v>2365</v>
      </c>
      <c r="D1661" s="15">
        <v>19</v>
      </c>
      <c r="E1661" s="25">
        <v>34261</v>
      </c>
      <c r="F1661" s="26">
        <f ca="1">DATEDIF(Hospitalization!$E685,TODAY(),"Y")</f>
        <v>60</v>
      </c>
      <c r="G1661" s="15">
        <v>0</v>
      </c>
      <c r="H1661" s="27">
        <v>5877.02</v>
      </c>
      <c r="I1661" s="15" t="s">
        <v>2355</v>
      </c>
      <c r="J1661" s="15" t="s">
        <v>2355</v>
      </c>
      <c r="K1661" s="15" t="s">
        <v>2375</v>
      </c>
    </row>
    <row r="1662" spans="1:11" x14ac:dyDescent="0.3">
      <c r="A1662" s="11" t="s">
        <v>49</v>
      </c>
      <c r="B1662" s="12">
        <v>1984</v>
      </c>
      <c r="C1662" s="12" t="s">
        <v>2358</v>
      </c>
      <c r="D1662" s="12">
        <v>22</v>
      </c>
      <c r="E1662" s="22">
        <v>31008</v>
      </c>
      <c r="F1662" s="23">
        <f ca="1">DATEDIF(Hospitalization!$E684,TODAY(),"Y")</f>
        <v>35</v>
      </c>
      <c r="G1662" s="12">
        <v>1</v>
      </c>
      <c r="H1662" s="24">
        <v>5855.9</v>
      </c>
      <c r="I1662" s="12" t="s">
        <v>2355</v>
      </c>
      <c r="J1662" s="12" t="s">
        <v>2356</v>
      </c>
      <c r="K1662" s="12" t="s">
        <v>2362</v>
      </c>
    </row>
    <row r="1663" spans="1:11" x14ac:dyDescent="0.3">
      <c r="A1663" s="14" t="s">
        <v>400</v>
      </c>
      <c r="B1663" s="15">
        <v>1985</v>
      </c>
      <c r="C1663" s="15" t="s">
        <v>2360</v>
      </c>
      <c r="D1663" s="15">
        <v>18</v>
      </c>
      <c r="E1663" s="25">
        <v>31216</v>
      </c>
      <c r="F1663" s="26">
        <f ca="1">DATEDIF(Hospitalization!$E683,TODAY(),"Y")</f>
        <v>59</v>
      </c>
      <c r="G1663" s="15">
        <v>3</v>
      </c>
      <c r="H1663" s="27">
        <v>5847.24</v>
      </c>
      <c r="I1663" s="15" t="s">
        <v>2355</v>
      </c>
      <c r="J1663" s="15" t="s">
        <v>2359</v>
      </c>
      <c r="K1663" s="15" t="s">
        <v>2357</v>
      </c>
    </row>
    <row r="1664" spans="1:11" x14ac:dyDescent="0.3">
      <c r="A1664" s="11" t="s">
        <v>401</v>
      </c>
      <c r="B1664" s="12">
        <v>1987</v>
      </c>
      <c r="C1664" s="12" t="s">
        <v>2361</v>
      </c>
      <c r="D1664" s="12">
        <v>30</v>
      </c>
      <c r="E1664" s="22">
        <v>32050</v>
      </c>
      <c r="F1664" s="23">
        <f ca="1">DATEDIF(Hospitalization!$E682,TODAY(),"Y")</f>
        <v>44</v>
      </c>
      <c r="G1664" s="12">
        <v>2</v>
      </c>
      <c r="H1664" s="24">
        <v>5846.92</v>
      </c>
      <c r="I1664" s="12" t="s">
        <v>2355</v>
      </c>
      <c r="J1664" s="12" t="s">
        <v>2355</v>
      </c>
      <c r="K1664" s="12" t="s">
        <v>2357</v>
      </c>
    </row>
    <row r="1665" spans="1:11" x14ac:dyDescent="0.3">
      <c r="A1665" s="14" t="s">
        <v>402</v>
      </c>
      <c r="B1665" s="15">
        <v>1995</v>
      </c>
      <c r="C1665" s="15" t="s">
        <v>2364</v>
      </c>
      <c r="D1665" s="15">
        <v>20</v>
      </c>
      <c r="E1665" s="25">
        <v>34931</v>
      </c>
      <c r="F1665" s="26">
        <f ca="1">DATEDIF(Hospitalization!$E681,TODAY(),"Y")</f>
        <v>56</v>
      </c>
      <c r="G1665" s="15">
        <v>0</v>
      </c>
      <c r="H1665" s="27">
        <v>5843.99</v>
      </c>
      <c r="I1665" s="15" t="s">
        <v>2355</v>
      </c>
      <c r="J1665" s="15" t="s">
        <v>2355</v>
      </c>
      <c r="K1665" s="15" t="s">
        <v>2371</v>
      </c>
    </row>
    <row r="1666" spans="1:11" x14ac:dyDescent="0.3">
      <c r="A1666" s="11" t="s">
        <v>403</v>
      </c>
      <c r="B1666" s="12">
        <v>1987</v>
      </c>
      <c r="C1666" s="12" t="s">
        <v>2354</v>
      </c>
      <c r="D1666" s="12">
        <v>27</v>
      </c>
      <c r="E1666" s="22">
        <v>31985</v>
      </c>
      <c r="F1666" s="23">
        <f ca="1">DATEDIF(Hospitalization!$E680,TODAY(),"Y")</f>
        <v>68</v>
      </c>
      <c r="G1666" s="12">
        <v>2</v>
      </c>
      <c r="H1666" s="24">
        <v>5836.52</v>
      </c>
      <c r="I1666" s="12" t="s">
        <v>2355</v>
      </c>
      <c r="J1666" s="12" t="s">
        <v>2356</v>
      </c>
      <c r="K1666" s="12" t="s">
        <v>2357</v>
      </c>
    </row>
    <row r="1667" spans="1:11" x14ac:dyDescent="0.3">
      <c r="A1667" s="14" t="s">
        <v>404</v>
      </c>
      <c r="B1667" s="15">
        <v>1971</v>
      </c>
      <c r="C1667" s="15" t="s">
        <v>2361</v>
      </c>
      <c r="D1667" s="15">
        <v>27</v>
      </c>
      <c r="E1667" s="25">
        <v>26203</v>
      </c>
      <c r="F1667" s="26">
        <f ca="1">DATEDIF(Hospitalization!$E679,TODAY(),"Y")</f>
        <v>44</v>
      </c>
      <c r="G1667" s="15">
        <v>0</v>
      </c>
      <c r="H1667" s="27">
        <v>5832.6</v>
      </c>
      <c r="I1667" s="15" t="s">
        <v>2355</v>
      </c>
      <c r="J1667" s="15" t="s">
        <v>2356</v>
      </c>
      <c r="K1667" s="15" t="s">
        <v>2362</v>
      </c>
    </row>
    <row r="1668" spans="1:11" x14ac:dyDescent="0.3">
      <c r="A1668" s="11" t="s">
        <v>405</v>
      </c>
      <c r="B1668" s="12">
        <v>2002</v>
      </c>
      <c r="C1668" s="12" t="s">
        <v>2354</v>
      </c>
      <c r="D1668" s="12">
        <v>22</v>
      </c>
      <c r="E1668" s="22">
        <v>37459</v>
      </c>
      <c r="F1668" s="23">
        <f ca="1">DATEDIF(Hospitalization!$E678,TODAY(),"Y")</f>
        <v>24</v>
      </c>
      <c r="G1668" s="12">
        <v>0</v>
      </c>
      <c r="H1668" s="24">
        <v>5816.58</v>
      </c>
      <c r="I1668" s="12" t="s">
        <v>2355</v>
      </c>
      <c r="J1668" s="12" t="s">
        <v>2355</v>
      </c>
      <c r="K1668" s="12" t="s">
        <v>2378</v>
      </c>
    </row>
    <row r="1669" spans="1:11" x14ac:dyDescent="0.3">
      <c r="A1669" s="14" t="s">
        <v>406</v>
      </c>
      <c r="B1669" s="15">
        <v>1972</v>
      </c>
      <c r="C1669" s="15" t="s">
        <v>2358</v>
      </c>
      <c r="D1669" s="15">
        <v>2</v>
      </c>
      <c r="E1669" s="25">
        <v>26605</v>
      </c>
      <c r="F1669" s="26">
        <f ca="1">DATEDIF(Hospitalization!$E677,TODAY(),"Y")</f>
        <v>64</v>
      </c>
      <c r="G1669" s="15">
        <v>0</v>
      </c>
      <c r="H1669" s="27">
        <v>5812.9</v>
      </c>
      <c r="I1669" s="15" t="s">
        <v>2355</v>
      </c>
      <c r="J1669" s="15" t="s">
        <v>2355</v>
      </c>
      <c r="K1669" s="15" t="s">
        <v>2357</v>
      </c>
    </row>
    <row r="1670" spans="1:11" x14ac:dyDescent="0.3">
      <c r="A1670" s="11" t="s">
        <v>407</v>
      </c>
      <c r="B1670" s="12">
        <v>1980</v>
      </c>
      <c r="C1670" s="12" t="s">
        <v>2361</v>
      </c>
      <c r="D1670" s="12">
        <v>18</v>
      </c>
      <c r="E1670" s="22">
        <v>29482</v>
      </c>
      <c r="F1670" s="23">
        <f ca="1">DATEDIF(Hospitalization!$E676,TODAY(),"Y")</f>
        <v>61</v>
      </c>
      <c r="G1670" s="12">
        <v>2</v>
      </c>
      <c r="H1670" s="24">
        <v>5807.06</v>
      </c>
      <c r="I1670" s="12" t="s">
        <v>2355</v>
      </c>
      <c r="J1670" s="12" t="s">
        <v>2356</v>
      </c>
      <c r="K1670" s="12" t="s">
        <v>2357</v>
      </c>
    </row>
    <row r="1671" spans="1:11" x14ac:dyDescent="0.3">
      <c r="A1671" s="14" t="s">
        <v>408</v>
      </c>
      <c r="B1671" s="15">
        <v>2004</v>
      </c>
      <c r="C1671" s="15" t="s">
        <v>2358</v>
      </c>
      <c r="D1671" s="15">
        <v>1</v>
      </c>
      <c r="E1671" s="25">
        <v>38292</v>
      </c>
      <c r="F1671" s="26">
        <f ca="1">DATEDIF(Hospitalization!$E675,TODAY(),"Y")</f>
        <v>50</v>
      </c>
      <c r="G1671" s="15">
        <v>0</v>
      </c>
      <c r="H1671" s="27">
        <v>5778.71</v>
      </c>
      <c r="I1671" s="15" t="s">
        <v>2355</v>
      </c>
      <c r="J1671" s="15" t="s">
        <v>2356</v>
      </c>
      <c r="K1671" s="15" t="s">
        <v>2379</v>
      </c>
    </row>
    <row r="1672" spans="1:11" x14ac:dyDescent="0.3">
      <c r="A1672" s="11" t="s">
        <v>409</v>
      </c>
      <c r="B1672" s="12">
        <v>1983</v>
      </c>
      <c r="C1672" s="12" t="s">
        <v>2364</v>
      </c>
      <c r="D1672" s="12">
        <v>30</v>
      </c>
      <c r="E1672" s="22">
        <v>30558</v>
      </c>
      <c r="F1672" s="23">
        <f ca="1">DATEDIF(Hospitalization!$E674,TODAY(),"Y")</f>
        <v>46</v>
      </c>
      <c r="G1672" s="12">
        <v>0</v>
      </c>
      <c r="H1672" s="24">
        <v>5757.41</v>
      </c>
      <c r="I1672" s="12" t="s">
        <v>2355</v>
      </c>
      <c r="J1672" s="12" t="s">
        <v>2356</v>
      </c>
      <c r="K1672" s="12" t="s">
        <v>2368</v>
      </c>
    </row>
    <row r="1673" spans="1:11" x14ac:dyDescent="0.3">
      <c r="A1673" s="14" t="s">
        <v>13</v>
      </c>
      <c r="B1673" s="15">
        <v>1993</v>
      </c>
      <c r="C1673" s="15" t="s">
        <v>2360</v>
      </c>
      <c r="D1673" s="15">
        <v>10</v>
      </c>
      <c r="E1673" s="25">
        <v>34130</v>
      </c>
      <c r="F1673" s="26">
        <f ca="1">DATEDIF(Hospitalization!$E673,TODAY(),"Y")</f>
        <v>45</v>
      </c>
      <c r="G1673" s="15">
        <v>0</v>
      </c>
      <c r="H1673" s="27">
        <v>5748.13</v>
      </c>
      <c r="I1673" s="15" t="s">
        <v>2355</v>
      </c>
      <c r="J1673" s="15" t="s">
        <v>2359</v>
      </c>
      <c r="K1673" s="15" t="s">
        <v>2375</v>
      </c>
    </row>
    <row r="1674" spans="1:11" x14ac:dyDescent="0.3">
      <c r="A1674" s="14" t="s">
        <v>50</v>
      </c>
      <c r="B1674" s="12">
        <v>1972</v>
      </c>
      <c r="C1674" s="12" t="s">
        <v>2364</v>
      </c>
      <c r="D1674" s="12">
        <v>21</v>
      </c>
      <c r="E1674" s="22">
        <v>26532</v>
      </c>
      <c r="F1674" s="23">
        <f ca="1">DATEDIF(Hospitalization!$E672,TODAY(),"Y")</f>
        <v>55</v>
      </c>
      <c r="G1674" s="12">
        <v>0</v>
      </c>
      <c r="H1674" s="24">
        <v>5741.67</v>
      </c>
      <c r="I1674" s="12" t="s">
        <v>2355</v>
      </c>
      <c r="J1674" s="12" t="s">
        <v>2356</v>
      </c>
      <c r="K1674" s="12" t="s">
        <v>2357</v>
      </c>
    </row>
    <row r="1675" spans="1:11" x14ac:dyDescent="0.3">
      <c r="A1675" s="14" t="s">
        <v>410</v>
      </c>
      <c r="B1675" s="15">
        <v>1987</v>
      </c>
      <c r="C1675" s="15" t="s">
        <v>2365</v>
      </c>
      <c r="D1675" s="15">
        <v>19</v>
      </c>
      <c r="E1675" s="25">
        <v>32069</v>
      </c>
      <c r="F1675" s="26">
        <f ca="1">DATEDIF(Hospitalization!$E671,TODAY(),"Y")</f>
        <v>67</v>
      </c>
      <c r="G1675" s="15">
        <v>2</v>
      </c>
      <c r="H1675" s="27">
        <v>5729.01</v>
      </c>
      <c r="I1675" s="15" t="s">
        <v>2359</v>
      </c>
      <c r="J1675" s="15" t="s">
        <v>2355</v>
      </c>
      <c r="K1675" s="15" t="s">
        <v>2362</v>
      </c>
    </row>
    <row r="1676" spans="1:11" x14ac:dyDescent="0.3">
      <c r="A1676" s="11" t="s">
        <v>411</v>
      </c>
      <c r="B1676" s="12">
        <v>1971</v>
      </c>
      <c r="C1676" s="12" t="s">
        <v>2363</v>
      </c>
      <c r="D1676" s="12">
        <v>18</v>
      </c>
      <c r="E1676" s="22">
        <v>26285</v>
      </c>
      <c r="F1676" s="23">
        <f ca="1">DATEDIF(Hospitalization!$E670,TODAY(),"Y")</f>
        <v>45</v>
      </c>
      <c r="G1676" s="12">
        <v>0</v>
      </c>
      <c r="H1676" s="24">
        <v>5720.38</v>
      </c>
      <c r="I1676" s="12" t="s">
        <v>2355</v>
      </c>
      <c r="J1676" s="12" t="s">
        <v>2359</v>
      </c>
      <c r="K1676" s="12" t="s">
        <v>2357</v>
      </c>
    </row>
    <row r="1677" spans="1:11" x14ac:dyDescent="0.3">
      <c r="A1677" s="14" t="s">
        <v>412</v>
      </c>
      <c r="B1677" s="15">
        <v>1981</v>
      </c>
      <c r="C1677" s="15" t="s">
        <v>2364</v>
      </c>
      <c r="D1677" s="15">
        <v>30</v>
      </c>
      <c r="E1677" s="25">
        <v>29828</v>
      </c>
      <c r="F1677" s="26">
        <f ca="1">DATEDIF(Hospitalization!$E669,TODAY(),"Y")</f>
        <v>57</v>
      </c>
      <c r="G1677" s="15">
        <v>0</v>
      </c>
      <c r="H1677" s="27">
        <v>5709.16</v>
      </c>
      <c r="I1677" s="15" t="s">
        <v>2356</v>
      </c>
      <c r="J1677" s="15" t="s">
        <v>2356</v>
      </c>
      <c r="K1677" s="15" t="s">
        <v>2357</v>
      </c>
    </row>
    <row r="1678" spans="1:11" x14ac:dyDescent="0.3">
      <c r="A1678" s="11" t="s">
        <v>413</v>
      </c>
      <c r="B1678" s="12">
        <v>1993</v>
      </c>
      <c r="C1678" s="12" t="s">
        <v>2358</v>
      </c>
      <c r="D1678" s="12">
        <v>3</v>
      </c>
      <c r="E1678" s="22">
        <v>34276</v>
      </c>
      <c r="F1678" s="23">
        <f ca="1">DATEDIF(Hospitalization!$E668,TODAY(),"Y")</f>
        <v>63</v>
      </c>
      <c r="G1678" s="12">
        <v>4</v>
      </c>
      <c r="H1678" s="24">
        <v>5708.87</v>
      </c>
      <c r="I1678" s="12" t="s">
        <v>2355</v>
      </c>
      <c r="J1678" s="12" t="s">
        <v>2359</v>
      </c>
      <c r="K1678" s="12" t="s">
        <v>2366</v>
      </c>
    </row>
    <row r="1679" spans="1:11" x14ac:dyDescent="0.3">
      <c r="A1679" s="14" t="s">
        <v>414</v>
      </c>
      <c r="B1679" s="15">
        <v>1981</v>
      </c>
      <c r="C1679" s="15" t="s">
        <v>2360</v>
      </c>
      <c r="D1679" s="15">
        <v>15</v>
      </c>
      <c r="E1679" s="25">
        <v>29752</v>
      </c>
      <c r="F1679" s="26">
        <f ca="1">DATEDIF(Hospitalization!$E667,TODAY(),"Y")</f>
        <v>68</v>
      </c>
      <c r="G1679" s="15">
        <v>0</v>
      </c>
      <c r="H1679" s="27">
        <v>5699.84</v>
      </c>
      <c r="I1679" s="15" t="s">
        <v>2355</v>
      </c>
      <c r="J1679" s="15" t="s">
        <v>2356</v>
      </c>
      <c r="K1679" s="15" t="s">
        <v>2357</v>
      </c>
    </row>
    <row r="1680" spans="1:11" x14ac:dyDescent="0.3">
      <c r="A1680" s="11" t="s">
        <v>415</v>
      </c>
      <c r="B1680" s="12">
        <v>1974</v>
      </c>
      <c r="C1680" s="12" t="s">
        <v>2354</v>
      </c>
      <c r="D1680" s="12">
        <v>6</v>
      </c>
      <c r="E1680" s="22">
        <v>27216</v>
      </c>
      <c r="F1680" s="23">
        <f ca="1">DATEDIF(Hospitalization!$E666,TODAY(),"Y")</f>
        <v>31</v>
      </c>
      <c r="G1680" s="12">
        <v>0</v>
      </c>
      <c r="H1680" s="24">
        <v>5698.74</v>
      </c>
      <c r="I1680" s="12" t="s">
        <v>2355</v>
      </c>
      <c r="J1680" s="12" t="s">
        <v>2355</v>
      </c>
      <c r="K1680" s="12" t="s">
        <v>2362</v>
      </c>
    </row>
    <row r="1681" spans="1:11" x14ac:dyDescent="0.3">
      <c r="A1681" s="14" t="s">
        <v>416</v>
      </c>
      <c r="B1681" s="15">
        <v>1992</v>
      </c>
      <c r="C1681" s="15" t="s">
        <v>2358</v>
      </c>
      <c r="D1681" s="15">
        <v>3</v>
      </c>
      <c r="E1681" s="25">
        <v>33911</v>
      </c>
      <c r="F1681" s="26">
        <f ca="1">DATEDIF(Hospitalization!$E665,TODAY(),"Y")</f>
        <v>66</v>
      </c>
      <c r="G1681" s="15">
        <v>3</v>
      </c>
      <c r="H1681" s="27">
        <v>5693.43</v>
      </c>
      <c r="I1681" s="15" t="s">
        <v>2355</v>
      </c>
      <c r="J1681" s="15" t="s">
        <v>2356</v>
      </c>
      <c r="K1681" s="15" t="s">
        <v>2362</v>
      </c>
    </row>
    <row r="1682" spans="1:11" x14ac:dyDescent="0.3">
      <c r="A1682" s="11" t="s">
        <v>417</v>
      </c>
      <c r="B1682" s="12">
        <v>1972</v>
      </c>
      <c r="C1682" s="12" t="s">
        <v>2365</v>
      </c>
      <c r="D1682" s="12">
        <v>28</v>
      </c>
      <c r="E1682" s="22">
        <v>26600</v>
      </c>
      <c r="F1682" s="23">
        <f ca="1">DATEDIF(Hospitalization!$E664,TODAY(),"Y")</f>
        <v>46</v>
      </c>
      <c r="G1682" s="12">
        <v>0</v>
      </c>
      <c r="H1682" s="24">
        <v>5690.79</v>
      </c>
      <c r="I1682" s="12" t="s">
        <v>2355</v>
      </c>
      <c r="J1682" s="12" t="s">
        <v>2359</v>
      </c>
      <c r="K1682" s="12" t="s">
        <v>2357</v>
      </c>
    </row>
    <row r="1683" spans="1:11" x14ac:dyDescent="0.3">
      <c r="A1683" s="14" t="s">
        <v>418</v>
      </c>
      <c r="B1683" s="15">
        <v>1984</v>
      </c>
      <c r="C1683" s="15" t="s">
        <v>2364</v>
      </c>
      <c r="D1683" s="15">
        <v>12</v>
      </c>
      <c r="E1683" s="25">
        <v>30906</v>
      </c>
      <c r="F1683" s="26">
        <f ca="1">DATEDIF(Hospitalization!$E663,TODAY(),"Y")</f>
        <v>56</v>
      </c>
      <c r="G1683" s="15">
        <v>3</v>
      </c>
      <c r="H1683" s="27">
        <v>5679.13</v>
      </c>
      <c r="I1683" s="15" t="s">
        <v>2355</v>
      </c>
      <c r="J1683" s="15" t="s">
        <v>2355</v>
      </c>
      <c r="K1683" s="15" t="s">
        <v>2357</v>
      </c>
    </row>
    <row r="1684" spans="1:11" x14ac:dyDescent="0.3">
      <c r="A1684" s="11" t="s">
        <v>419</v>
      </c>
      <c r="B1684" s="12">
        <v>1983</v>
      </c>
      <c r="C1684" s="12" t="s">
        <v>2361</v>
      </c>
      <c r="D1684" s="12">
        <v>3</v>
      </c>
      <c r="E1684" s="22">
        <v>30562</v>
      </c>
      <c r="F1684" s="23">
        <f ca="1">DATEDIF(Hospitalization!$E662,TODAY(),"Y")</f>
        <v>55</v>
      </c>
      <c r="G1684" s="12">
        <v>0</v>
      </c>
      <c r="H1684" s="24">
        <v>5662.23</v>
      </c>
      <c r="I1684" s="12" t="s">
        <v>2355</v>
      </c>
      <c r="J1684" s="12" t="s">
        <v>2359</v>
      </c>
      <c r="K1684" s="12" t="s">
        <v>2357</v>
      </c>
    </row>
    <row r="1685" spans="1:11" x14ac:dyDescent="0.3">
      <c r="A1685" s="11" t="s">
        <v>51</v>
      </c>
      <c r="B1685" s="15">
        <v>1978</v>
      </c>
      <c r="C1685" s="15" t="s">
        <v>2361</v>
      </c>
      <c r="D1685" s="15">
        <v>27</v>
      </c>
      <c r="E1685" s="25">
        <v>28760</v>
      </c>
      <c r="F1685" s="26">
        <f ca="1">DATEDIF(Hospitalization!$E661,TODAY(),"Y")</f>
        <v>58</v>
      </c>
      <c r="G1685" s="15">
        <v>2</v>
      </c>
      <c r="H1685" s="27">
        <v>5650.14</v>
      </c>
      <c r="I1685" s="15" t="s">
        <v>2355</v>
      </c>
      <c r="J1685" s="15" t="s">
        <v>2359</v>
      </c>
      <c r="K1685" s="15" t="s">
        <v>2357</v>
      </c>
    </row>
    <row r="1686" spans="1:11" x14ac:dyDescent="0.3">
      <c r="A1686" s="14" t="s">
        <v>420</v>
      </c>
      <c r="B1686" s="12">
        <v>1983</v>
      </c>
      <c r="C1686" s="12" t="s">
        <v>2360</v>
      </c>
      <c r="D1686" s="12">
        <v>8</v>
      </c>
      <c r="E1686" s="22">
        <v>30475</v>
      </c>
      <c r="F1686" s="23">
        <f ca="1">DATEDIF(Hospitalization!$E660,TODAY(),"Y")</f>
        <v>50</v>
      </c>
      <c r="G1686" s="12">
        <v>0</v>
      </c>
      <c r="H1686" s="24">
        <v>5649.72</v>
      </c>
      <c r="I1686" s="12" t="s">
        <v>2355</v>
      </c>
      <c r="J1686" s="12" t="s">
        <v>2356</v>
      </c>
      <c r="K1686" s="12" t="s">
        <v>2366</v>
      </c>
    </row>
    <row r="1687" spans="1:11" x14ac:dyDescent="0.3">
      <c r="A1687" s="11" t="s">
        <v>421</v>
      </c>
      <c r="B1687" s="15">
        <v>1987</v>
      </c>
      <c r="C1687" s="15" t="s">
        <v>2363</v>
      </c>
      <c r="D1687" s="15">
        <v>9</v>
      </c>
      <c r="E1687" s="25">
        <v>32120</v>
      </c>
      <c r="F1687" s="26">
        <f ca="1">DATEDIF(Hospitalization!$E659,TODAY(),"Y")</f>
        <v>53</v>
      </c>
      <c r="G1687" s="15">
        <v>1</v>
      </c>
      <c r="H1687" s="27">
        <v>5630.46</v>
      </c>
      <c r="I1687" s="15" t="s">
        <v>2355</v>
      </c>
      <c r="J1687" s="15" t="s">
        <v>2356</v>
      </c>
      <c r="K1687" s="15" t="s">
        <v>2362</v>
      </c>
    </row>
    <row r="1688" spans="1:11" x14ac:dyDescent="0.3">
      <c r="A1688" s="14" t="s">
        <v>422</v>
      </c>
      <c r="B1688" s="12">
        <v>1994</v>
      </c>
      <c r="C1688" s="12" t="s">
        <v>2358</v>
      </c>
      <c r="D1688" s="12">
        <v>15</v>
      </c>
      <c r="E1688" s="22">
        <v>34653</v>
      </c>
      <c r="F1688" s="23">
        <f ca="1">DATEDIF(Hospitalization!$E658,TODAY(),"Y")</f>
        <v>48</v>
      </c>
      <c r="G1688" s="12">
        <v>5</v>
      </c>
      <c r="H1688" s="24">
        <v>5615.37</v>
      </c>
      <c r="I1688" s="12" t="s">
        <v>2355</v>
      </c>
      <c r="J1688" s="12" t="s">
        <v>2356</v>
      </c>
      <c r="K1688" s="12" t="s">
        <v>2366</v>
      </c>
    </row>
    <row r="1689" spans="1:11" x14ac:dyDescent="0.3">
      <c r="A1689" s="11" t="s">
        <v>423</v>
      </c>
      <c r="B1689" s="15">
        <v>1978</v>
      </c>
      <c r="C1689" s="15" t="s">
        <v>2361</v>
      </c>
      <c r="D1689" s="15">
        <v>11</v>
      </c>
      <c r="E1689" s="25">
        <v>28744</v>
      </c>
      <c r="F1689" s="26">
        <f ca="1">DATEDIF(Hospitalization!$E657,TODAY(),"Y")</f>
        <v>54</v>
      </c>
      <c r="G1689" s="15">
        <v>2</v>
      </c>
      <c r="H1689" s="27">
        <v>5612.83</v>
      </c>
      <c r="I1689" s="15" t="s">
        <v>2355</v>
      </c>
      <c r="J1689" s="15" t="s">
        <v>2356</v>
      </c>
      <c r="K1689" s="15" t="s">
        <v>2357</v>
      </c>
    </row>
    <row r="1690" spans="1:11" x14ac:dyDescent="0.3">
      <c r="A1690" s="14" t="s">
        <v>424</v>
      </c>
      <c r="B1690" s="12">
        <v>1988</v>
      </c>
      <c r="C1690" s="12" t="s">
        <v>2358</v>
      </c>
      <c r="D1690" s="12">
        <v>18</v>
      </c>
      <c r="E1690" s="22">
        <v>32465</v>
      </c>
      <c r="F1690" s="23">
        <f ca="1">DATEDIF(Hospitalization!$E656,TODAY(),"Y")</f>
        <v>63</v>
      </c>
      <c r="G1690" s="12">
        <v>1</v>
      </c>
      <c r="H1690" s="24">
        <v>5594.85</v>
      </c>
      <c r="I1690" s="12" t="s">
        <v>2355</v>
      </c>
      <c r="J1690" s="12" t="s">
        <v>2356</v>
      </c>
      <c r="K1690" s="12" t="s">
        <v>2372</v>
      </c>
    </row>
    <row r="1691" spans="1:11" x14ac:dyDescent="0.3">
      <c r="A1691" s="11" t="s">
        <v>425</v>
      </c>
      <c r="B1691" s="15">
        <v>1983</v>
      </c>
      <c r="C1691" s="15" t="s">
        <v>2365</v>
      </c>
      <c r="D1691" s="15">
        <v>3</v>
      </c>
      <c r="E1691" s="25">
        <v>30592</v>
      </c>
      <c r="F1691" s="26">
        <f ca="1">DATEDIF(Hospitalization!$E655,TODAY(),"Y")</f>
        <v>67</v>
      </c>
      <c r="G1691" s="15">
        <v>3</v>
      </c>
      <c r="H1691" s="27">
        <v>5587.59</v>
      </c>
      <c r="I1691" s="15" t="s">
        <v>2355</v>
      </c>
      <c r="J1691" s="15" t="s">
        <v>2359</v>
      </c>
      <c r="K1691" s="15" t="s">
        <v>2357</v>
      </c>
    </row>
    <row r="1692" spans="1:11" x14ac:dyDescent="0.3">
      <c r="A1692" s="14" t="s">
        <v>426</v>
      </c>
      <c r="B1692" s="12">
        <v>1986</v>
      </c>
      <c r="C1692" s="12" t="s">
        <v>2358</v>
      </c>
      <c r="D1692" s="12">
        <v>21</v>
      </c>
      <c r="E1692" s="22">
        <v>31737</v>
      </c>
      <c r="F1692" s="23">
        <f ca="1">DATEDIF(Hospitalization!$E654,TODAY(),"Y")</f>
        <v>66</v>
      </c>
      <c r="G1692" s="12">
        <v>2</v>
      </c>
      <c r="H1692" s="24">
        <v>5584.31</v>
      </c>
      <c r="I1692" s="12" t="s">
        <v>2356</v>
      </c>
      <c r="J1692" s="12" t="s">
        <v>2359</v>
      </c>
      <c r="K1692" s="12" t="s">
        <v>2357</v>
      </c>
    </row>
    <row r="1693" spans="1:11" x14ac:dyDescent="0.3">
      <c r="A1693" s="11" t="s">
        <v>427</v>
      </c>
      <c r="B1693" s="15">
        <v>1985</v>
      </c>
      <c r="C1693" s="15" t="s">
        <v>2361</v>
      </c>
      <c r="D1693" s="15">
        <v>5</v>
      </c>
      <c r="E1693" s="25">
        <v>31295</v>
      </c>
      <c r="F1693" s="26">
        <f ca="1">DATEDIF(Hospitalization!$E653,TODAY(),"Y")</f>
        <v>64</v>
      </c>
      <c r="G1693" s="15">
        <v>3</v>
      </c>
      <c r="H1693" s="27">
        <v>5582.95</v>
      </c>
      <c r="I1693" s="15" t="s">
        <v>2355</v>
      </c>
      <c r="J1693" s="15" t="s">
        <v>2359</v>
      </c>
      <c r="K1693" s="15" t="s">
        <v>2362</v>
      </c>
    </row>
    <row r="1694" spans="1:11" x14ac:dyDescent="0.3">
      <c r="A1694" s="14" t="s">
        <v>428</v>
      </c>
      <c r="B1694" s="12">
        <v>1974</v>
      </c>
      <c r="C1694" s="12" t="s">
        <v>2361</v>
      </c>
      <c r="D1694" s="12">
        <v>18</v>
      </c>
      <c r="E1694" s="22">
        <v>27290</v>
      </c>
      <c r="F1694" s="23">
        <f ca="1">DATEDIF(Hospitalization!$E652,TODAY(),"Y")</f>
        <v>47</v>
      </c>
      <c r="G1694" s="12">
        <v>0</v>
      </c>
      <c r="H1694" s="24">
        <v>5576.35</v>
      </c>
      <c r="I1694" s="12" t="s">
        <v>2355</v>
      </c>
      <c r="J1694" s="12" t="s">
        <v>2356</v>
      </c>
      <c r="K1694" s="12" t="s">
        <v>2357</v>
      </c>
    </row>
    <row r="1695" spans="1:11" x14ac:dyDescent="0.3">
      <c r="A1695" s="11" t="s">
        <v>429</v>
      </c>
      <c r="B1695" s="15">
        <v>1999</v>
      </c>
      <c r="C1695" s="15" t="s">
        <v>2361</v>
      </c>
      <c r="D1695" s="15">
        <v>22</v>
      </c>
      <c r="E1695" s="25">
        <v>36425</v>
      </c>
      <c r="F1695" s="26">
        <f ca="1">DATEDIF(Hospitalization!$E651,TODAY(),"Y")</f>
        <v>66</v>
      </c>
      <c r="G1695" s="15">
        <v>0</v>
      </c>
      <c r="H1695" s="27">
        <v>5552.61</v>
      </c>
      <c r="I1695" s="15" t="s">
        <v>2355</v>
      </c>
      <c r="J1695" s="15" t="s">
        <v>2356</v>
      </c>
      <c r="K1695" s="15" t="s">
        <v>2378</v>
      </c>
    </row>
    <row r="1696" spans="1:11" x14ac:dyDescent="0.3">
      <c r="A1696" s="14" t="s">
        <v>52</v>
      </c>
      <c r="B1696" s="12">
        <v>1980</v>
      </c>
      <c r="C1696" s="12" t="s">
        <v>2363</v>
      </c>
      <c r="D1696" s="12">
        <v>7</v>
      </c>
      <c r="E1696" s="22">
        <v>29562</v>
      </c>
      <c r="F1696" s="23">
        <f ca="1">DATEDIF(Hospitalization!$E650,TODAY(),"Y")</f>
        <v>57</v>
      </c>
      <c r="G1696" s="12">
        <v>2</v>
      </c>
      <c r="H1696" s="24">
        <v>5540.35</v>
      </c>
      <c r="I1696" s="12" t="s">
        <v>2355</v>
      </c>
      <c r="J1696" s="12" t="s">
        <v>2355</v>
      </c>
      <c r="K1696" s="12" t="s">
        <v>2362</v>
      </c>
    </row>
    <row r="1697" spans="1:11" x14ac:dyDescent="0.3">
      <c r="A1697" s="14" t="s">
        <v>430</v>
      </c>
      <c r="B1697" s="15">
        <v>1981</v>
      </c>
      <c r="C1697" s="15" t="s">
        <v>2358</v>
      </c>
      <c r="D1697" s="15">
        <v>7</v>
      </c>
      <c r="E1697" s="25">
        <v>29897</v>
      </c>
      <c r="F1697" s="26">
        <f ca="1">DATEDIF(Hospitalization!$E649,TODAY(),"Y")</f>
        <v>62</v>
      </c>
      <c r="G1697" s="15">
        <v>1</v>
      </c>
      <c r="H1697" s="27">
        <v>5539.4</v>
      </c>
      <c r="I1697" s="15" t="s">
        <v>2355</v>
      </c>
      <c r="J1697" s="15" t="s">
        <v>2355</v>
      </c>
      <c r="K1697" s="15" t="s">
        <v>2357</v>
      </c>
    </row>
    <row r="1698" spans="1:11" x14ac:dyDescent="0.3">
      <c r="A1698" s="11" t="s">
        <v>431</v>
      </c>
      <c r="B1698" s="12">
        <v>1988</v>
      </c>
      <c r="C1698" s="12" t="s">
        <v>2354</v>
      </c>
      <c r="D1698" s="12">
        <v>29</v>
      </c>
      <c r="E1698" s="22">
        <v>32353</v>
      </c>
      <c r="F1698" s="23">
        <f ca="1">DATEDIF(Hospitalization!$E648,TODAY(),"Y")</f>
        <v>25</v>
      </c>
      <c r="G1698" s="12">
        <v>3</v>
      </c>
      <c r="H1698" s="24">
        <v>5503.36</v>
      </c>
      <c r="I1698" s="12" t="s">
        <v>2355</v>
      </c>
      <c r="J1698" s="12" t="s">
        <v>2355</v>
      </c>
      <c r="K1698" s="12" t="s">
        <v>2362</v>
      </c>
    </row>
    <row r="1699" spans="1:11" x14ac:dyDescent="0.3">
      <c r="A1699" s="14" t="s">
        <v>432</v>
      </c>
      <c r="B1699" s="15">
        <v>1984</v>
      </c>
      <c r="C1699" s="15" t="s">
        <v>2364</v>
      </c>
      <c r="D1699" s="15">
        <v>17</v>
      </c>
      <c r="E1699" s="25">
        <v>30911</v>
      </c>
      <c r="F1699" s="26">
        <f ca="1">DATEDIF(Hospitalization!$E647,TODAY(),"Y")</f>
        <v>37</v>
      </c>
      <c r="G1699" s="15">
        <v>1</v>
      </c>
      <c r="H1699" s="27">
        <v>5488.26</v>
      </c>
      <c r="I1699" s="15" t="s">
        <v>2355</v>
      </c>
      <c r="J1699" s="15" t="s">
        <v>2356</v>
      </c>
      <c r="K1699" s="15" t="s">
        <v>2366</v>
      </c>
    </row>
    <row r="1700" spans="1:11" x14ac:dyDescent="0.3">
      <c r="A1700" s="11" t="s">
        <v>433</v>
      </c>
      <c r="B1700" s="12">
        <v>1984</v>
      </c>
      <c r="C1700" s="12" t="s">
        <v>2364</v>
      </c>
      <c r="D1700" s="12">
        <v>26</v>
      </c>
      <c r="E1700" s="22">
        <v>30920</v>
      </c>
      <c r="F1700" s="23">
        <f ca="1">DATEDIF(Hospitalization!$E646,TODAY(),"Y")</f>
        <v>58</v>
      </c>
      <c r="G1700" s="12">
        <v>1</v>
      </c>
      <c r="H1700" s="24">
        <v>5484.47</v>
      </c>
      <c r="I1700" s="12" t="s">
        <v>2355</v>
      </c>
      <c r="J1700" s="12" t="s">
        <v>2355</v>
      </c>
      <c r="K1700" s="12" t="s">
        <v>2357</v>
      </c>
    </row>
    <row r="1701" spans="1:11" x14ac:dyDescent="0.3">
      <c r="A1701" s="14" t="s">
        <v>434</v>
      </c>
      <c r="B1701" s="15">
        <v>1986</v>
      </c>
      <c r="C1701" s="15" t="s">
        <v>2361</v>
      </c>
      <c r="D1701" s="15">
        <v>30</v>
      </c>
      <c r="E1701" s="25">
        <v>31685</v>
      </c>
      <c r="F1701" s="26">
        <f ca="1">DATEDIF(Hospitalization!$E645,TODAY(),"Y")</f>
        <v>64</v>
      </c>
      <c r="G1701" s="15">
        <v>1</v>
      </c>
      <c r="H1701" s="27">
        <v>5478.04</v>
      </c>
      <c r="I1701" s="15" t="s">
        <v>2355</v>
      </c>
      <c r="J1701" s="15" t="s">
        <v>2356</v>
      </c>
      <c r="K1701" s="15" t="s">
        <v>2357</v>
      </c>
    </row>
    <row r="1702" spans="1:11" x14ac:dyDescent="0.3">
      <c r="A1702" s="11" t="s">
        <v>435</v>
      </c>
      <c r="B1702" s="12">
        <v>1986</v>
      </c>
      <c r="C1702" s="12" t="s">
        <v>2354</v>
      </c>
      <c r="D1702" s="12">
        <v>12</v>
      </c>
      <c r="E1702" s="22">
        <v>31605</v>
      </c>
      <c r="F1702" s="23">
        <f ca="1">DATEDIF(Hospitalization!$E644,TODAY(),"Y")</f>
        <v>62</v>
      </c>
      <c r="G1702" s="12">
        <v>1</v>
      </c>
      <c r="H1702" s="24">
        <v>5472.45</v>
      </c>
      <c r="I1702" s="12" t="s">
        <v>2355</v>
      </c>
      <c r="J1702" s="12" t="s">
        <v>2356</v>
      </c>
      <c r="K1702" s="12" t="s">
        <v>2366</v>
      </c>
    </row>
    <row r="1703" spans="1:11" x14ac:dyDescent="0.3">
      <c r="A1703" s="14" t="s">
        <v>436</v>
      </c>
      <c r="B1703" s="15">
        <v>1986</v>
      </c>
      <c r="C1703" s="15" t="s">
        <v>2363</v>
      </c>
      <c r="D1703" s="15">
        <v>2</v>
      </c>
      <c r="E1703" s="25">
        <v>31748</v>
      </c>
      <c r="F1703" s="26">
        <f ca="1">DATEDIF(Hospitalization!$E643,TODAY(),"Y")</f>
        <v>35</v>
      </c>
      <c r="G1703" s="15">
        <v>0</v>
      </c>
      <c r="H1703" s="27">
        <v>5469.01</v>
      </c>
      <c r="I1703" s="15" t="s">
        <v>2355</v>
      </c>
      <c r="J1703" s="15" t="s">
        <v>2355</v>
      </c>
      <c r="K1703" s="15" t="s">
        <v>2372</v>
      </c>
    </row>
    <row r="1704" spans="1:11" x14ac:dyDescent="0.3">
      <c r="A1704" s="11" t="s">
        <v>437</v>
      </c>
      <c r="B1704" s="12">
        <v>1973</v>
      </c>
      <c r="C1704" s="12" t="s">
        <v>2365</v>
      </c>
      <c r="D1704" s="12">
        <v>24</v>
      </c>
      <c r="E1704" s="22">
        <v>26961</v>
      </c>
      <c r="F1704" s="23">
        <f ca="1">DATEDIF(Hospitalization!$E642,TODAY(),"Y")</f>
        <v>50</v>
      </c>
      <c r="G1704" s="12">
        <v>0</v>
      </c>
      <c r="H1704" s="24">
        <v>5466.88</v>
      </c>
      <c r="I1704" s="12" t="s">
        <v>2355</v>
      </c>
      <c r="J1704" s="12" t="s">
        <v>2355</v>
      </c>
      <c r="K1704" s="12" t="s">
        <v>2357</v>
      </c>
    </row>
    <row r="1705" spans="1:11" x14ac:dyDescent="0.3">
      <c r="A1705" s="14" t="s">
        <v>438</v>
      </c>
      <c r="B1705" s="15">
        <v>1986</v>
      </c>
      <c r="C1705" s="15" t="s">
        <v>2363</v>
      </c>
      <c r="D1705" s="15">
        <v>25</v>
      </c>
      <c r="E1705" s="25">
        <v>31771</v>
      </c>
      <c r="F1705" s="26">
        <f ca="1">DATEDIF(Hospitalization!$E641,TODAY(),"Y")</f>
        <v>22</v>
      </c>
      <c r="G1705" s="15">
        <v>0</v>
      </c>
      <c r="H1705" s="27">
        <v>5458.05</v>
      </c>
      <c r="I1705" s="15" t="s">
        <v>2355</v>
      </c>
      <c r="J1705" s="15" t="s">
        <v>2355</v>
      </c>
      <c r="K1705" s="15" t="s">
        <v>2372</v>
      </c>
    </row>
    <row r="1706" spans="1:11" x14ac:dyDescent="0.3">
      <c r="A1706" s="11" t="s">
        <v>439</v>
      </c>
      <c r="B1706" s="12">
        <v>1982</v>
      </c>
      <c r="C1706" s="12" t="s">
        <v>2364</v>
      </c>
      <c r="D1706" s="12">
        <v>25</v>
      </c>
      <c r="E1706" s="22">
        <v>30188</v>
      </c>
      <c r="F1706" s="23">
        <f ca="1">DATEDIF(Hospitalization!$E640,TODAY(),"Y")</f>
        <v>52</v>
      </c>
      <c r="G1706" s="12">
        <v>0</v>
      </c>
      <c r="H1706" s="24">
        <v>5438.75</v>
      </c>
      <c r="I1706" s="12" t="s">
        <v>2356</v>
      </c>
      <c r="J1706" s="12" t="s">
        <v>2355</v>
      </c>
      <c r="K1706" s="12" t="s">
        <v>2357</v>
      </c>
    </row>
    <row r="1707" spans="1:11" x14ac:dyDescent="0.3">
      <c r="A1707" s="11" t="s">
        <v>53</v>
      </c>
      <c r="B1707" s="15">
        <v>1978</v>
      </c>
      <c r="C1707" s="15" t="s">
        <v>2360</v>
      </c>
      <c r="D1707" s="15">
        <v>8</v>
      </c>
      <c r="E1707" s="25">
        <v>28649</v>
      </c>
      <c r="F1707" s="26">
        <f ca="1">DATEDIF(Hospitalization!$E639,TODAY(),"Y")</f>
        <v>67</v>
      </c>
      <c r="G1707" s="15">
        <v>2</v>
      </c>
      <c r="H1707" s="27">
        <v>5428.98</v>
      </c>
      <c r="I1707" s="15" t="s">
        <v>2355</v>
      </c>
      <c r="J1707" s="15" t="s">
        <v>2355</v>
      </c>
      <c r="K1707" s="15" t="s">
        <v>2362</v>
      </c>
    </row>
    <row r="1708" spans="1:11" x14ac:dyDescent="0.3">
      <c r="A1708" s="14" t="s">
        <v>440</v>
      </c>
      <c r="B1708" s="12">
        <v>1992</v>
      </c>
      <c r="C1708" s="12" t="s">
        <v>2361</v>
      </c>
      <c r="D1708" s="12">
        <v>17</v>
      </c>
      <c r="E1708" s="22">
        <v>33864</v>
      </c>
      <c r="F1708" s="23">
        <f ca="1">DATEDIF(Hospitalization!$E638,TODAY(),"Y")</f>
        <v>52</v>
      </c>
      <c r="G1708" s="12">
        <v>3</v>
      </c>
      <c r="H1708" s="24">
        <v>5428.73</v>
      </c>
      <c r="I1708" s="12" t="s">
        <v>2356</v>
      </c>
      <c r="J1708" s="12" t="s">
        <v>2359</v>
      </c>
      <c r="K1708" s="12" t="s">
        <v>2376</v>
      </c>
    </row>
    <row r="1709" spans="1:11" x14ac:dyDescent="0.3">
      <c r="A1709" s="11" t="s">
        <v>441</v>
      </c>
      <c r="B1709" s="15">
        <v>1991</v>
      </c>
      <c r="C1709" s="15" t="s">
        <v>2354</v>
      </c>
      <c r="D1709" s="15">
        <v>6</v>
      </c>
      <c r="E1709" s="25">
        <v>33425</v>
      </c>
      <c r="F1709" s="26">
        <f ca="1">DATEDIF(Hospitalization!$E637,TODAY(),"Y")</f>
        <v>60</v>
      </c>
      <c r="G1709" s="15">
        <v>3</v>
      </c>
      <c r="H1709" s="27">
        <v>5425.02</v>
      </c>
      <c r="I1709" s="15" t="s">
        <v>2355</v>
      </c>
      <c r="J1709" s="15" t="s">
        <v>2359</v>
      </c>
      <c r="K1709" s="15" t="s">
        <v>2362</v>
      </c>
    </row>
    <row r="1710" spans="1:11" x14ac:dyDescent="0.3">
      <c r="A1710" s="14" t="s">
        <v>442</v>
      </c>
      <c r="B1710" s="12">
        <v>1982</v>
      </c>
      <c r="C1710" s="12" t="s">
        <v>2361</v>
      </c>
      <c r="D1710" s="12">
        <v>27</v>
      </c>
      <c r="E1710" s="22">
        <v>30221</v>
      </c>
      <c r="F1710" s="23">
        <f ca="1">DATEDIF(Hospitalization!$E636,TODAY(),"Y")</f>
        <v>66</v>
      </c>
      <c r="G1710" s="12">
        <v>0</v>
      </c>
      <c r="H1710" s="24">
        <v>5415.66</v>
      </c>
      <c r="I1710" s="12" t="s">
        <v>2355</v>
      </c>
      <c r="J1710" s="12" t="s">
        <v>2356</v>
      </c>
      <c r="K1710" s="12" t="s">
        <v>2357</v>
      </c>
    </row>
    <row r="1711" spans="1:11" x14ac:dyDescent="0.3">
      <c r="A1711" s="11" t="s">
        <v>443</v>
      </c>
      <c r="B1711" s="15">
        <v>1975</v>
      </c>
      <c r="C1711" s="15" t="s">
        <v>2361</v>
      </c>
      <c r="D1711" s="15">
        <v>27</v>
      </c>
      <c r="E1711" s="25">
        <v>27664</v>
      </c>
      <c r="F1711" s="26">
        <f ca="1">DATEDIF(Hospitalization!$E635,TODAY(),"Y")</f>
        <v>37</v>
      </c>
      <c r="G1711" s="15">
        <v>1</v>
      </c>
      <c r="H1711" s="27">
        <v>5411.99</v>
      </c>
      <c r="I1711" s="15" t="s">
        <v>2355</v>
      </c>
      <c r="J1711" s="15" t="s">
        <v>2356</v>
      </c>
      <c r="K1711" s="15" t="s">
        <v>2362</v>
      </c>
    </row>
    <row r="1712" spans="1:11" x14ac:dyDescent="0.3">
      <c r="A1712" s="14" t="s">
        <v>444</v>
      </c>
      <c r="B1712" s="12">
        <v>1985</v>
      </c>
      <c r="C1712" s="12" t="s">
        <v>2363</v>
      </c>
      <c r="D1712" s="12">
        <v>23</v>
      </c>
      <c r="E1712" s="22">
        <v>31404</v>
      </c>
      <c r="F1712" s="23">
        <f ca="1">DATEDIF(Hospitalization!$E634,TODAY(),"Y")</f>
        <v>53</v>
      </c>
      <c r="G1712" s="12">
        <v>3</v>
      </c>
      <c r="H1712" s="24">
        <v>5402.89</v>
      </c>
      <c r="I1712" s="12" t="s">
        <v>2355</v>
      </c>
      <c r="J1712" s="12" t="s">
        <v>2359</v>
      </c>
      <c r="K1712" s="12" t="s">
        <v>2357</v>
      </c>
    </row>
    <row r="1713" spans="1:11" x14ac:dyDescent="0.3">
      <c r="A1713" s="11" t="s">
        <v>445</v>
      </c>
      <c r="B1713" s="15">
        <v>1984</v>
      </c>
      <c r="C1713" s="15" t="s">
        <v>2364</v>
      </c>
      <c r="D1713" s="15">
        <v>1</v>
      </c>
      <c r="E1713" s="25">
        <v>30895</v>
      </c>
      <c r="F1713" s="26">
        <f ca="1">DATEDIF(Hospitalization!$E633,TODAY(),"Y")</f>
        <v>50</v>
      </c>
      <c r="G1713" s="15">
        <v>0</v>
      </c>
      <c r="H1713" s="27">
        <v>5400.98</v>
      </c>
      <c r="I1713" s="15" t="s">
        <v>2355</v>
      </c>
      <c r="J1713" s="15" t="s">
        <v>2355</v>
      </c>
      <c r="K1713" s="15" t="s">
        <v>2357</v>
      </c>
    </row>
    <row r="1714" spans="1:11" x14ac:dyDescent="0.3">
      <c r="A1714" s="14" t="s">
        <v>446</v>
      </c>
      <c r="B1714" s="12">
        <v>1984</v>
      </c>
      <c r="C1714" s="12" t="s">
        <v>2361</v>
      </c>
      <c r="D1714" s="12">
        <v>3</v>
      </c>
      <c r="E1714" s="22">
        <v>30928</v>
      </c>
      <c r="F1714" s="23">
        <f ca="1">DATEDIF(Hospitalization!$E632,TODAY(),"Y")</f>
        <v>52</v>
      </c>
      <c r="G1714" s="12">
        <v>0</v>
      </c>
      <c r="H1714" s="24">
        <v>5397.62</v>
      </c>
      <c r="I1714" s="12" t="s">
        <v>2355</v>
      </c>
      <c r="J1714" s="12" t="s">
        <v>2355</v>
      </c>
      <c r="K1714" s="12" t="s">
        <v>2357</v>
      </c>
    </row>
    <row r="1715" spans="1:11" x14ac:dyDescent="0.3">
      <c r="A1715" s="11" t="s">
        <v>447</v>
      </c>
      <c r="B1715" s="15">
        <v>1989</v>
      </c>
      <c r="C1715" s="15" t="s">
        <v>2358</v>
      </c>
      <c r="D1715" s="15">
        <v>6</v>
      </c>
      <c r="E1715" s="25">
        <v>32818</v>
      </c>
      <c r="F1715" s="26">
        <f ca="1">DATEDIF(Hospitalization!$E631,TODAY(),"Y")</f>
        <v>29</v>
      </c>
      <c r="G1715" s="15">
        <v>3</v>
      </c>
      <c r="H1715" s="27">
        <v>5396.44</v>
      </c>
      <c r="I1715" s="15" t="s">
        <v>2355</v>
      </c>
      <c r="J1715" s="15" t="s">
        <v>2356</v>
      </c>
      <c r="K1715" s="15" t="s">
        <v>2357</v>
      </c>
    </row>
    <row r="1716" spans="1:11" x14ac:dyDescent="0.3">
      <c r="A1716" s="14" t="s">
        <v>448</v>
      </c>
      <c r="B1716" s="12">
        <v>1988</v>
      </c>
      <c r="C1716" s="12" t="s">
        <v>2364</v>
      </c>
      <c r="D1716" s="12">
        <v>8</v>
      </c>
      <c r="E1716" s="22">
        <v>32363</v>
      </c>
      <c r="F1716" s="23">
        <f ca="1">DATEDIF(Hospitalization!$E630,TODAY(),"Y")</f>
        <v>42</v>
      </c>
      <c r="G1716" s="12">
        <v>1</v>
      </c>
      <c r="H1716" s="24">
        <v>5385.34</v>
      </c>
      <c r="I1716" s="12" t="s">
        <v>2355</v>
      </c>
      <c r="J1716" s="12" t="s">
        <v>2356</v>
      </c>
      <c r="K1716" s="12" t="s">
        <v>2362</v>
      </c>
    </row>
    <row r="1717" spans="1:11" x14ac:dyDescent="0.3">
      <c r="A1717" s="11" t="s">
        <v>449</v>
      </c>
      <c r="B1717" s="15">
        <v>1984</v>
      </c>
      <c r="C1717" s="15" t="s">
        <v>2360</v>
      </c>
      <c r="D1717" s="15">
        <v>1</v>
      </c>
      <c r="E1717" s="25">
        <v>30834</v>
      </c>
      <c r="F1717" s="26">
        <f ca="1">DATEDIF(Hospitalization!$E629,TODAY(),"Y")</f>
        <v>43</v>
      </c>
      <c r="G1717" s="15">
        <v>0</v>
      </c>
      <c r="H1717" s="27">
        <v>5383.54</v>
      </c>
      <c r="I1717" s="15" t="s">
        <v>2355</v>
      </c>
      <c r="J1717" s="15" t="s">
        <v>2356</v>
      </c>
      <c r="K1717" s="15" t="s">
        <v>2366</v>
      </c>
    </row>
    <row r="1718" spans="1:11" x14ac:dyDescent="0.3">
      <c r="A1718" s="14" t="s">
        <v>54</v>
      </c>
      <c r="B1718" s="12">
        <v>1986</v>
      </c>
      <c r="C1718" s="12" t="s">
        <v>2354</v>
      </c>
      <c r="D1718" s="12">
        <v>22</v>
      </c>
      <c r="E1718" s="22">
        <v>31615</v>
      </c>
      <c r="F1718" s="23">
        <f ca="1">DATEDIF(Hospitalization!$E628,TODAY(),"Y")</f>
        <v>63</v>
      </c>
      <c r="G1718" s="12">
        <v>1</v>
      </c>
      <c r="H1718" s="24">
        <v>5377.46</v>
      </c>
      <c r="I1718" s="12" t="s">
        <v>2355</v>
      </c>
      <c r="J1718" s="12" t="s">
        <v>2356</v>
      </c>
      <c r="K1718" s="12" t="s">
        <v>2362</v>
      </c>
    </row>
    <row r="1719" spans="1:11" x14ac:dyDescent="0.3">
      <c r="A1719" s="14" t="s">
        <v>450</v>
      </c>
      <c r="B1719" s="15">
        <v>1989</v>
      </c>
      <c r="C1719" s="15" t="s">
        <v>2358</v>
      </c>
      <c r="D1719" s="15">
        <v>18</v>
      </c>
      <c r="E1719" s="25">
        <v>32830</v>
      </c>
      <c r="F1719" s="26">
        <f ca="1">DATEDIF(Hospitalization!$E627,TODAY(),"Y")</f>
        <v>46</v>
      </c>
      <c r="G1719" s="15">
        <v>2</v>
      </c>
      <c r="H1719" s="27">
        <v>5375.04</v>
      </c>
      <c r="I1719" s="15" t="s">
        <v>2355</v>
      </c>
      <c r="J1719" s="15" t="s">
        <v>2359</v>
      </c>
      <c r="K1719" s="15" t="s">
        <v>2366</v>
      </c>
    </row>
    <row r="1720" spans="1:11" x14ac:dyDescent="0.3">
      <c r="A1720" s="11" t="s">
        <v>451</v>
      </c>
      <c r="B1720" s="12">
        <v>1986</v>
      </c>
      <c r="C1720" s="12" t="s">
        <v>2360</v>
      </c>
      <c r="D1720" s="12">
        <v>1</v>
      </c>
      <c r="E1720" s="22">
        <v>31564</v>
      </c>
      <c r="F1720" s="23">
        <f ca="1">DATEDIF(Hospitalization!$E626,TODAY(),"Y")</f>
        <v>44</v>
      </c>
      <c r="G1720" s="12">
        <v>1</v>
      </c>
      <c r="H1720" s="24">
        <v>5373.36</v>
      </c>
      <c r="I1720" s="12" t="s">
        <v>2355</v>
      </c>
      <c r="J1720" s="12" t="s">
        <v>2355</v>
      </c>
      <c r="K1720" s="12" t="s">
        <v>2362</v>
      </c>
    </row>
    <row r="1721" spans="1:11" x14ac:dyDescent="0.3">
      <c r="A1721" s="14" t="s">
        <v>452</v>
      </c>
      <c r="B1721" s="15">
        <v>1994</v>
      </c>
      <c r="C1721" s="15" t="s">
        <v>2363</v>
      </c>
      <c r="D1721" s="15">
        <v>7</v>
      </c>
      <c r="E1721" s="25">
        <v>34675</v>
      </c>
      <c r="F1721" s="26">
        <f ca="1">DATEDIF(Hospitalization!$E625,TODAY(),"Y")</f>
        <v>46</v>
      </c>
      <c r="G1721" s="15">
        <v>0</v>
      </c>
      <c r="H1721" s="27">
        <v>5364.66</v>
      </c>
      <c r="I1721" s="15" t="s">
        <v>2355</v>
      </c>
      <c r="J1721" s="15" t="s">
        <v>2359</v>
      </c>
      <c r="K1721" s="15" t="s">
        <v>2366</v>
      </c>
    </row>
    <row r="1722" spans="1:11" x14ac:dyDescent="0.3">
      <c r="A1722" s="11" t="s">
        <v>453</v>
      </c>
      <c r="B1722" s="12">
        <v>1989</v>
      </c>
      <c r="C1722" s="12" t="s">
        <v>2358</v>
      </c>
      <c r="D1722" s="12">
        <v>7</v>
      </c>
      <c r="E1722" s="22">
        <v>32819</v>
      </c>
      <c r="F1722" s="23">
        <f ca="1">DATEDIF(Hospitalization!$E624,TODAY(),"Y")</f>
        <v>37</v>
      </c>
      <c r="G1722" s="12">
        <v>1</v>
      </c>
      <c r="H1722" s="24">
        <v>5354.07</v>
      </c>
      <c r="I1722" s="12" t="s">
        <v>2355</v>
      </c>
      <c r="J1722" s="12" t="s">
        <v>2356</v>
      </c>
      <c r="K1722" s="12" t="s">
        <v>2372</v>
      </c>
    </row>
    <row r="1723" spans="1:11" x14ac:dyDescent="0.3">
      <c r="A1723" s="14" t="s">
        <v>454</v>
      </c>
      <c r="B1723" s="15">
        <v>1972</v>
      </c>
      <c r="C1723" s="15" t="s">
        <v>2363</v>
      </c>
      <c r="D1723" s="15">
        <v>15</v>
      </c>
      <c r="E1723" s="25">
        <v>26648</v>
      </c>
      <c r="F1723" s="26">
        <f ca="1">DATEDIF(Hospitalization!$E623,TODAY(),"Y")</f>
        <v>48</v>
      </c>
      <c r="G1723" s="15">
        <v>0</v>
      </c>
      <c r="H1723" s="27">
        <v>5344.81</v>
      </c>
      <c r="I1723" s="15" t="s">
        <v>2355</v>
      </c>
      <c r="J1723" s="15" t="s">
        <v>2356</v>
      </c>
      <c r="K1723" s="15" t="s">
        <v>2357</v>
      </c>
    </row>
    <row r="1724" spans="1:11" x14ac:dyDescent="0.3">
      <c r="A1724" s="11" t="s">
        <v>455</v>
      </c>
      <c r="B1724" s="12">
        <v>1991</v>
      </c>
      <c r="C1724" s="12" t="s">
        <v>2364</v>
      </c>
      <c r="D1724" s="12">
        <v>28</v>
      </c>
      <c r="E1724" s="22">
        <v>33478</v>
      </c>
      <c r="F1724" s="23">
        <f ca="1">DATEDIF(Hospitalization!$E622,TODAY(),"Y")</f>
        <v>67</v>
      </c>
      <c r="G1724" s="12">
        <v>2</v>
      </c>
      <c r="H1724" s="24">
        <v>5327.4</v>
      </c>
      <c r="I1724" s="12" t="s">
        <v>2355</v>
      </c>
      <c r="J1724" s="12" t="s">
        <v>2359</v>
      </c>
      <c r="K1724" s="12" t="s">
        <v>2362</v>
      </c>
    </row>
    <row r="1725" spans="1:11" x14ac:dyDescent="0.3">
      <c r="A1725" s="14" t="s">
        <v>456</v>
      </c>
      <c r="B1725" s="15">
        <v>1992</v>
      </c>
      <c r="C1725" s="15" t="s">
        <v>2360</v>
      </c>
      <c r="D1725" s="15">
        <v>18</v>
      </c>
      <c r="E1725" s="25">
        <v>33773</v>
      </c>
      <c r="F1725" s="26">
        <f ca="1">DATEDIF(Hospitalization!$E621,TODAY(),"Y")</f>
        <v>68</v>
      </c>
      <c r="G1725" s="15">
        <v>3</v>
      </c>
      <c r="H1725" s="27">
        <v>5325.65</v>
      </c>
      <c r="I1725" s="15" t="s">
        <v>2355</v>
      </c>
      <c r="J1725" s="15" t="s">
        <v>2359</v>
      </c>
      <c r="K1725" s="15" t="s">
        <v>2366</v>
      </c>
    </row>
    <row r="1726" spans="1:11" x14ac:dyDescent="0.3">
      <c r="A1726" s="11" t="s">
        <v>457</v>
      </c>
      <c r="B1726" s="12">
        <v>1974</v>
      </c>
      <c r="C1726" s="12" t="s">
        <v>2361</v>
      </c>
      <c r="D1726" s="12">
        <v>2</v>
      </c>
      <c r="E1726" s="22">
        <v>27274</v>
      </c>
      <c r="F1726" s="23">
        <f ca="1">DATEDIF(Hospitalization!$E620,TODAY(),"Y")</f>
        <v>41</v>
      </c>
      <c r="G1726" s="12">
        <v>0</v>
      </c>
      <c r="H1726" s="24">
        <v>5322.24</v>
      </c>
      <c r="I1726" s="12" t="s">
        <v>2355</v>
      </c>
      <c r="J1726" s="12" t="s">
        <v>2359</v>
      </c>
      <c r="K1726" s="12" t="s">
        <v>2362</v>
      </c>
    </row>
    <row r="1727" spans="1:11" x14ac:dyDescent="0.3">
      <c r="A1727" s="14" t="s">
        <v>458</v>
      </c>
      <c r="B1727" s="15">
        <v>1994</v>
      </c>
      <c r="C1727" s="15" t="s">
        <v>2358</v>
      </c>
      <c r="D1727" s="15">
        <v>13</v>
      </c>
      <c r="E1727" s="25">
        <v>34651</v>
      </c>
      <c r="F1727" s="26">
        <f ca="1">DATEDIF(Hospitalization!$E619,TODAY(),"Y")</f>
        <v>33</v>
      </c>
      <c r="G1727" s="15">
        <v>3</v>
      </c>
      <c r="H1727" s="27">
        <v>5312.17</v>
      </c>
      <c r="I1727" s="15" t="s">
        <v>2355</v>
      </c>
      <c r="J1727" s="15" t="s">
        <v>2355</v>
      </c>
      <c r="K1727" s="15" t="s">
        <v>2362</v>
      </c>
    </row>
    <row r="1728" spans="1:11" x14ac:dyDescent="0.3">
      <c r="A1728" s="11" t="s">
        <v>459</v>
      </c>
      <c r="B1728" s="12">
        <v>2000</v>
      </c>
      <c r="C1728" s="12" t="s">
        <v>2361</v>
      </c>
      <c r="D1728" s="12">
        <v>9</v>
      </c>
      <c r="E1728" s="22">
        <v>36778</v>
      </c>
      <c r="F1728" s="23">
        <f ca="1">DATEDIF(Hospitalization!$E618,TODAY(),"Y")</f>
        <v>39</v>
      </c>
      <c r="G1728" s="12">
        <v>0</v>
      </c>
      <c r="H1728" s="24">
        <v>5306.7</v>
      </c>
      <c r="I1728" s="12" t="s">
        <v>2355</v>
      </c>
      <c r="J1728" s="12" t="s">
        <v>2356</v>
      </c>
      <c r="K1728" s="12" t="s">
        <v>2362</v>
      </c>
    </row>
    <row r="1729" spans="1:11" x14ac:dyDescent="0.3">
      <c r="A1729" s="11" t="s">
        <v>55</v>
      </c>
      <c r="B1729" s="15">
        <v>2004</v>
      </c>
      <c r="C1729" s="15" t="s">
        <v>2364</v>
      </c>
      <c r="D1729" s="15">
        <v>22</v>
      </c>
      <c r="E1729" s="25">
        <v>38221</v>
      </c>
      <c r="F1729" s="26">
        <f ca="1">DATEDIF(Hospitalization!$E617,TODAY(),"Y")</f>
        <v>32</v>
      </c>
      <c r="G1729" s="15">
        <v>0</v>
      </c>
      <c r="H1729" s="27">
        <v>5293.67</v>
      </c>
      <c r="I1729" s="15" t="s">
        <v>2355</v>
      </c>
      <c r="J1729" s="15" t="s">
        <v>2355</v>
      </c>
      <c r="K1729" s="15" t="s">
        <v>2379</v>
      </c>
    </row>
    <row r="1730" spans="1:11" x14ac:dyDescent="0.3">
      <c r="A1730" s="14" t="s">
        <v>460</v>
      </c>
      <c r="B1730" s="12">
        <v>1974</v>
      </c>
      <c r="C1730" s="12" t="s">
        <v>2358</v>
      </c>
      <c r="D1730" s="12">
        <v>12</v>
      </c>
      <c r="E1730" s="22">
        <v>27345</v>
      </c>
      <c r="F1730" s="23">
        <f ca="1">DATEDIF(Hospitalization!$E616,TODAY(),"Y")</f>
        <v>44</v>
      </c>
      <c r="G1730" s="12">
        <v>0</v>
      </c>
      <c r="H1730" s="24">
        <v>5291.71</v>
      </c>
      <c r="I1730" s="12" t="s">
        <v>2355</v>
      </c>
      <c r="J1730" s="12" t="s">
        <v>2355</v>
      </c>
      <c r="K1730" s="12" t="s">
        <v>2362</v>
      </c>
    </row>
    <row r="1731" spans="1:11" x14ac:dyDescent="0.3">
      <c r="A1731" s="11" t="s">
        <v>461</v>
      </c>
      <c r="B1731" s="15">
        <v>1987</v>
      </c>
      <c r="C1731" s="15" t="s">
        <v>2361</v>
      </c>
      <c r="D1731" s="15">
        <v>1</v>
      </c>
      <c r="E1731" s="25">
        <v>32021</v>
      </c>
      <c r="F1731" s="26">
        <f ca="1">DATEDIF(Hospitalization!$E615,TODAY(),"Y")</f>
        <v>52</v>
      </c>
      <c r="G1731" s="15">
        <v>3</v>
      </c>
      <c r="H1731" s="27">
        <v>5275.86</v>
      </c>
      <c r="I1731" s="15" t="s">
        <v>2355</v>
      </c>
      <c r="J1731" s="15" t="s">
        <v>2355</v>
      </c>
      <c r="K1731" s="15" t="s">
        <v>2357</v>
      </c>
    </row>
    <row r="1732" spans="1:11" x14ac:dyDescent="0.3">
      <c r="A1732" s="14" t="s">
        <v>462</v>
      </c>
      <c r="B1732" s="12">
        <v>1986</v>
      </c>
      <c r="C1732" s="12" t="s">
        <v>2365</v>
      </c>
      <c r="D1732" s="12">
        <v>20</v>
      </c>
      <c r="E1732" s="22">
        <v>31705</v>
      </c>
      <c r="F1732" s="23">
        <f ca="1">DATEDIF(Hospitalization!$E614,TODAY(),"Y")</f>
        <v>38</v>
      </c>
      <c r="G1732" s="12">
        <v>0</v>
      </c>
      <c r="H1732" s="24">
        <v>5272.18</v>
      </c>
      <c r="I1732" s="12" t="s">
        <v>2355</v>
      </c>
      <c r="J1732" s="12" t="s">
        <v>2356</v>
      </c>
      <c r="K1732" s="12" t="s">
        <v>2362</v>
      </c>
    </row>
    <row r="1733" spans="1:11" x14ac:dyDescent="0.3">
      <c r="A1733" s="11" t="s">
        <v>463</v>
      </c>
      <c r="B1733" s="15">
        <v>1986</v>
      </c>
      <c r="C1733" s="15" t="s">
        <v>2361</v>
      </c>
      <c r="D1733" s="15">
        <v>20</v>
      </c>
      <c r="E1733" s="25">
        <v>31675</v>
      </c>
      <c r="F1733" s="26">
        <f ca="1">DATEDIF(Hospitalization!$E613,TODAY(),"Y")</f>
        <v>38</v>
      </c>
      <c r="G1733" s="15">
        <v>0</v>
      </c>
      <c r="H1733" s="27">
        <v>5267.82</v>
      </c>
      <c r="I1733" s="15" t="s">
        <v>2355</v>
      </c>
      <c r="J1733" s="15" t="s">
        <v>2355</v>
      </c>
      <c r="K1733" s="15" t="s">
        <v>2362</v>
      </c>
    </row>
    <row r="1734" spans="1:11" x14ac:dyDescent="0.3">
      <c r="A1734" s="14" t="s">
        <v>464</v>
      </c>
      <c r="B1734" s="12">
        <v>1986</v>
      </c>
      <c r="C1734" s="12" t="s">
        <v>2365</v>
      </c>
      <c r="D1734" s="12">
        <v>25</v>
      </c>
      <c r="E1734" s="22">
        <v>31710</v>
      </c>
      <c r="F1734" s="23">
        <f ca="1">DATEDIF(Hospitalization!$E612,TODAY(),"Y")</f>
        <v>24</v>
      </c>
      <c r="G1734" s="12">
        <v>0</v>
      </c>
      <c r="H1734" s="24">
        <v>5266.37</v>
      </c>
      <c r="I1734" s="12" t="s">
        <v>2355</v>
      </c>
      <c r="J1734" s="12" t="s">
        <v>2355</v>
      </c>
      <c r="K1734" s="12" t="s">
        <v>2362</v>
      </c>
    </row>
    <row r="1735" spans="1:11" x14ac:dyDescent="0.3">
      <c r="A1735" s="11" t="s">
        <v>465</v>
      </c>
      <c r="B1735" s="15">
        <v>1989</v>
      </c>
      <c r="C1735" s="15" t="s">
        <v>2354</v>
      </c>
      <c r="D1735" s="15">
        <v>19</v>
      </c>
      <c r="E1735" s="25">
        <v>32708</v>
      </c>
      <c r="F1735" s="26">
        <f ca="1">DATEDIF(Hospitalization!$E611,TODAY(),"Y")</f>
        <v>54</v>
      </c>
      <c r="G1735" s="15">
        <v>2</v>
      </c>
      <c r="H1735" s="27">
        <v>5261.47</v>
      </c>
      <c r="I1735" s="15" t="s">
        <v>2355</v>
      </c>
      <c r="J1735" s="15" t="s">
        <v>2355</v>
      </c>
      <c r="K1735" s="15" t="s">
        <v>2362</v>
      </c>
    </row>
    <row r="1736" spans="1:11" x14ac:dyDescent="0.3">
      <c r="A1736" s="14" t="s">
        <v>466</v>
      </c>
      <c r="B1736" s="12">
        <v>1989</v>
      </c>
      <c r="C1736" s="12" t="s">
        <v>2358</v>
      </c>
      <c r="D1736" s="12">
        <v>25</v>
      </c>
      <c r="E1736" s="22">
        <v>32837</v>
      </c>
      <c r="F1736" s="23">
        <f ca="1">DATEDIF(Hospitalization!$E610,TODAY(),"Y")</f>
        <v>23</v>
      </c>
      <c r="G1736" s="12">
        <v>2</v>
      </c>
      <c r="H1736" s="24">
        <v>5257.51</v>
      </c>
      <c r="I1736" s="12" t="s">
        <v>2355</v>
      </c>
      <c r="J1736" s="12" t="s">
        <v>2355</v>
      </c>
      <c r="K1736" s="12" t="s">
        <v>2362</v>
      </c>
    </row>
    <row r="1737" spans="1:11" x14ac:dyDescent="0.3">
      <c r="A1737" s="11" t="s">
        <v>467</v>
      </c>
      <c r="B1737" s="15">
        <v>1990</v>
      </c>
      <c r="C1737" s="15" t="s">
        <v>2354</v>
      </c>
      <c r="D1737" s="15">
        <v>6</v>
      </c>
      <c r="E1737" s="25">
        <v>33060</v>
      </c>
      <c r="F1737" s="26">
        <f ca="1">DATEDIF(Hospitalization!$E609,TODAY(),"Y")</f>
        <v>57</v>
      </c>
      <c r="G1737" s="15">
        <v>3</v>
      </c>
      <c r="H1737" s="27">
        <v>5253.52</v>
      </c>
      <c r="I1737" s="15" t="s">
        <v>2356</v>
      </c>
      <c r="J1737" s="15" t="s">
        <v>2356</v>
      </c>
      <c r="K1737" s="15" t="s">
        <v>2366</v>
      </c>
    </row>
    <row r="1738" spans="1:11" x14ac:dyDescent="0.3">
      <c r="A1738" s="14" t="s">
        <v>468</v>
      </c>
      <c r="B1738" s="12">
        <v>1987</v>
      </c>
      <c r="C1738" s="12" t="s">
        <v>2361</v>
      </c>
      <c r="D1738" s="12">
        <v>9</v>
      </c>
      <c r="E1738" s="22">
        <v>32029</v>
      </c>
      <c r="F1738" s="23">
        <f ca="1">DATEDIF(Hospitalization!$E608,TODAY(),"Y")</f>
        <v>60</v>
      </c>
      <c r="G1738" s="12">
        <v>1</v>
      </c>
      <c r="H1738" s="24">
        <v>5246.05</v>
      </c>
      <c r="I1738" s="12" t="s">
        <v>2355</v>
      </c>
      <c r="J1738" s="12" t="s">
        <v>2356</v>
      </c>
      <c r="K1738" s="12" t="s">
        <v>2366</v>
      </c>
    </row>
    <row r="1739" spans="1:11" x14ac:dyDescent="0.3">
      <c r="A1739" s="11" t="s">
        <v>469</v>
      </c>
      <c r="B1739" s="15">
        <v>1987</v>
      </c>
      <c r="C1739" s="15" t="s">
        <v>2354</v>
      </c>
      <c r="D1739" s="15">
        <v>5</v>
      </c>
      <c r="E1739" s="25">
        <v>31963</v>
      </c>
      <c r="F1739" s="26">
        <f ca="1">DATEDIF(Hospitalization!$E607,TODAY(),"Y")</f>
        <v>31</v>
      </c>
      <c r="G1739" s="15">
        <v>1</v>
      </c>
      <c r="H1739" s="27">
        <v>5245.23</v>
      </c>
      <c r="I1739" s="15" t="s">
        <v>2355</v>
      </c>
      <c r="J1739" s="15" t="s">
        <v>2355</v>
      </c>
      <c r="K1739" s="15" t="s">
        <v>2357</v>
      </c>
    </row>
    <row r="1740" spans="1:11" x14ac:dyDescent="0.3">
      <c r="A1740" s="14" t="s">
        <v>56</v>
      </c>
      <c r="B1740" s="12">
        <v>1987</v>
      </c>
      <c r="C1740" s="12" t="s">
        <v>2363</v>
      </c>
      <c r="D1740" s="12">
        <v>26</v>
      </c>
      <c r="E1740" s="22">
        <v>32137</v>
      </c>
      <c r="F1740" s="23">
        <f ca="1">DATEDIF(Hospitalization!$E606,TODAY(),"Y")</f>
        <v>22</v>
      </c>
      <c r="G1740" s="12">
        <v>1</v>
      </c>
      <c r="H1740" s="24">
        <v>5240.7700000000004</v>
      </c>
      <c r="I1740" s="12" t="s">
        <v>2355</v>
      </c>
      <c r="J1740" s="12" t="s">
        <v>2355</v>
      </c>
      <c r="K1740" s="12" t="s">
        <v>2366</v>
      </c>
    </row>
    <row r="1741" spans="1:11" x14ac:dyDescent="0.3">
      <c r="A1741" s="14" t="s">
        <v>470</v>
      </c>
      <c r="B1741" s="15">
        <v>1987</v>
      </c>
      <c r="C1741" s="15" t="s">
        <v>2360</v>
      </c>
      <c r="D1741" s="15">
        <v>29</v>
      </c>
      <c r="E1741" s="25">
        <v>31957</v>
      </c>
      <c r="F1741" s="26">
        <f ca="1">DATEDIF(Hospitalization!$E605,TODAY(),"Y")</f>
        <v>68</v>
      </c>
      <c r="G1741" s="15">
        <v>0</v>
      </c>
      <c r="H1741" s="27">
        <v>5227.99</v>
      </c>
      <c r="I1741" s="15" t="s">
        <v>2355</v>
      </c>
      <c r="J1741" s="15" t="s">
        <v>2359</v>
      </c>
      <c r="K1741" s="15" t="s">
        <v>2372</v>
      </c>
    </row>
    <row r="1742" spans="1:11" x14ac:dyDescent="0.3">
      <c r="A1742" s="11" t="s">
        <v>471</v>
      </c>
      <c r="B1742" s="12">
        <v>1995</v>
      </c>
      <c r="C1742" s="12" t="s">
        <v>2360</v>
      </c>
      <c r="D1742" s="12">
        <v>6</v>
      </c>
      <c r="E1742" s="22">
        <v>34856</v>
      </c>
      <c r="F1742" s="23">
        <f ca="1">DATEDIF(Hospitalization!$E604,TODAY(),"Y")</f>
        <v>30</v>
      </c>
      <c r="G1742" s="12">
        <v>0</v>
      </c>
      <c r="H1742" s="24">
        <v>5216.4799999999996</v>
      </c>
      <c r="I1742" s="12" t="s">
        <v>2355</v>
      </c>
      <c r="J1742" s="12" t="s">
        <v>2355</v>
      </c>
      <c r="K1742" s="12" t="s">
        <v>2371</v>
      </c>
    </row>
    <row r="1743" spans="1:11" x14ac:dyDescent="0.3">
      <c r="A1743" s="14" t="s">
        <v>472</v>
      </c>
      <c r="B1743" s="15">
        <v>1999</v>
      </c>
      <c r="C1743" s="15" t="s">
        <v>2363</v>
      </c>
      <c r="D1743" s="15">
        <v>1</v>
      </c>
      <c r="E1743" s="25">
        <v>36495</v>
      </c>
      <c r="F1743" s="26">
        <f ca="1">DATEDIF(Hospitalization!$E603,TODAY(),"Y")</f>
        <v>25</v>
      </c>
      <c r="G1743" s="15">
        <v>0</v>
      </c>
      <c r="H1743" s="27">
        <v>5213.22</v>
      </c>
      <c r="I1743" s="15" t="s">
        <v>2355</v>
      </c>
      <c r="J1743" s="15" t="s">
        <v>2359</v>
      </c>
      <c r="K1743" s="15" t="s">
        <v>2362</v>
      </c>
    </row>
    <row r="1744" spans="1:11" x14ac:dyDescent="0.3">
      <c r="A1744" s="11" t="s">
        <v>473</v>
      </c>
      <c r="B1744" s="12">
        <v>1993</v>
      </c>
      <c r="C1744" s="12" t="s">
        <v>2360</v>
      </c>
      <c r="D1744" s="12">
        <v>17</v>
      </c>
      <c r="E1744" s="22">
        <v>34137</v>
      </c>
      <c r="F1744" s="23">
        <f ca="1">DATEDIF(Hospitalization!$E602,TODAY(),"Y")</f>
        <v>63</v>
      </c>
      <c r="G1744" s="12">
        <v>3</v>
      </c>
      <c r="H1744" s="24">
        <v>5209.58</v>
      </c>
      <c r="I1744" s="12" t="s">
        <v>2356</v>
      </c>
      <c r="J1744" s="12" t="s">
        <v>2356</v>
      </c>
      <c r="K1744" s="12" t="s">
        <v>2376</v>
      </c>
    </row>
    <row r="1745" spans="1:11" x14ac:dyDescent="0.3">
      <c r="A1745" s="14" t="s">
        <v>474</v>
      </c>
      <c r="B1745" s="15">
        <v>1983</v>
      </c>
      <c r="C1745" s="15" t="s">
        <v>2365</v>
      </c>
      <c r="D1745" s="15">
        <v>24</v>
      </c>
      <c r="E1745" s="25">
        <v>30613</v>
      </c>
      <c r="F1745" s="26">
        <f ca="1">DATEDIF(Hospitalization!$E601,TODAY(),"Y")</f>
        <v>56</v>
      </c>
      <c r="G1745" s="15">
        <v>3</v>
      </c>
      <c r="H1745" s="27">
        <v>5207.97</v>
      </c>
      <c r="I1745" s="15" t="s">
        <v>2355</v>
      </c>
      <c r="J1745" s="15" t="s">
        <v>2355</v>
      </c>
      <c r="K1745" s="15" t="s">
        <v>2362</v>
      </c>
    </row>
    <row r="1746" spans="1:11" x14ac:dyDescent="0.3">
      <c r="A1746" s="11" t="s">
        <v>475</v>
      </c>
      <c r="B1746" s="12">
        <v>2004</v>
      </c>
      <c r="C1746" s="12" t="s">
        <v>2360</v>
      </c>
      <c r="D1746" s="12">
        <v>6</v>
      </c>
      <c r="E1746" s="22">
        <v>38144</v>
      </c>
      <c r="F1746" s="23">
        <f ca="1">DATEDIF(Hospitalization!$E600,TODAY(),"Y")</f>
        <v>51</v>
      </c>
      <c r="G1746" s="12">
        <v>0</v>
      </c>
      <c r="H1746" s="24">
        <v>5198.6899999999996</v>
      </c>
      <c r="I1746" s="12" t="s">
        <v>2355</v>
      </c>
      <c r="J1746" s="12" t="s">
        <v>2355</v>
      </c>
      <c r="K1746" s="12" t="s">
        <v>2379</v>
      </c>
    </row>
    <row r="1747" spans="1:11" x14ac:dyDescent="0.3">
      <c r="A1747" s="14" t="s">
        <v>476</v>
      </c>
      <c r="B1747" s="15">
        <v>1979</v>
      </c>
      <c r="C1747" s="15" t="s">
        <v>2361</v>
      </c>
      <c r="D1747" s="15">
        <v>12</v>
      </c>
      <c r="E1747" s="25">
        <v>29110</v>
      </c>
      <c r="F1747" s="26">
        <f ca="1">DATEDIF(Hospitalization!$E599,TODAY(),"Y")</f>
        <v>49</v>
      </c>
      <c r="G1747" s="15">
        <v>2</v>
      </c>
      <c r="H1747" s="27">
        <v>5195.58</v>
      </c>
      <c r="I1747" s="15" t="s">
        <v>2355</v>
      </c>
      <c r="J1747" s="15" t="s">
        <v>2355</v>
      </c>
      <c r="K1747" s="15" t="s">
        <v>2357</v>
      </c>
    </row>
    <row r="1748" spans="1:11" x14ac:dyDescent="0.3">
      <c r="A1748" s="11" t="s">
        <v>477</v>
      </c>
      <c r="B1748" s="12">
        <v>1984</v>
      </c>
      <c r="C1748" s="12" t="s">
        <v>2365</v>
      </c>
      <c r="D1748" s="12">
        <v>16</v>
      </c>
      <c r="E1748" s="22">
        <v>30971</v>
      </c>
      <c r="F1748" s="23">
        <f ca="1">DATEDIF(Hospitalization!$E598,TODAY(),"Y")</f>
        <v>32</v>
      </c>
      <c r="G1748" s="12">
        <v>3</v>
      </c>
      <c r="H1748" s="24">
        <v>5177.12</v>
      </c>
      <c r="I1748" s="12" t="s">
        <v>2355</v>
      </c>
      <c r="J1748" s="12" t="s">
        <v>2359</v>
      </c>
      <c r="K1748" s="12" t="s">
        <v>2357</v>
      </c>
    </row>
    <row r="1749" spans="1:11" x14ac:dyDescent="0.3">
      <c r="A1749" s="14" t="s">
        <v>478</v>
      </c>
      <c r="B1749" s="15">
        <v>1991</v>
      </c>
      <c r="C1749" s="15" t="s">
        <v>2364</v>
      </c>
      <c r="D1749" s="15">
        <v>29</v>
      </c>
      <c r="E1749" s="25">
        <v>33479</v>
      </c>
      <c r="F1749" s="26">
        <f ca="1">DATEDIF(Hospitalization!$E597,TODAY(),"Y")</f>
        <v>52</v>
      </c>
      <c r="G1749" s="15">
        <v>3</v>
      </c>
      <c r="H1749" s="27">
        <v>5166.96</v>
      </c>
      <c r="I1749" s="15" t="s">
        <v>2355</v>
      </c>
      <c r="J1749" s="15" t="s">
        <v>2355</v>
      </c>
      <c r="K1749" s="15" t="s">
        <v>2362</v>
      </c>
    </row>
    <row r="1750" spans="1:11" x14ac:dyDescent="0.3">
      <c r="A1750" s="11" t="s">
        <v>479</v>
      </c>
      <c r="B1750" s="12">
        <v>1990</v>
      </c>
      <c r="C1750" s="12" t="s">
        <v>2365</v>
      </c>
      <c r="D1750" s="12">
        <v>9</v>
      </c>
      <c r="E1750" s="22">
        <v>33155</v>
      </c>
      <c r="F1750" s="23">
        <f ca="1">DATEDIF(Hospitalization!$E596,TODAY(),"Y")</f>
        <v>37</v>
      </c>
      <c r="G1750" s="12">
        <v>2</v>
      </c>
      <c r="H1750" s="24">
        <v>5152.13</v>
      </c>
      <c r="I1750" s="12" t="s">
        <v>2355</v>
      </c>
      <c r="J1750" s="12" t="s">
        <v>2355</v>
      </c>
      <c r="K1750" s="12" t="s">
        <v>2366</v>
      </c>
    </row>
    <row r="1751" spans="1:11" x14ac:dyDescent="0.3">
      <c r="A1751" s="11" t="s">
        <v>57</v>
      </c>
      <c r="B1751" s="15">
        <v>1990</v>
      </c>
      <c r="C1751" s="15" t="s">
        <v>2364</v>
      </c>
      <c r="D1751" s="15">
        <v>22</v>
      </c>
      <c r="E1751" s="25">
        <v>33107</v>
      </c>
      <c r="F1751" s="26">
        <f ca="1">DATEDIF(Hospitalization!$E595,TODAY(),"Y")</f>
        <v>64</v>
      </c>
      <c r="G1751" s="15">
        <v>1</v>
      </c>
      <c r="H1751" s="27">
        <v>5148.55</v>
      </c>
      <c r="I1751" s="15" t="s">
        <v>2355</v>
      </c>
      <c r="J1751" s="15" t="s">
        <v>2355</v>
      </c>
      <c r="K1751" s="15" t="s">
        <v>2372</v>
      </c>
    </row>
    <row r="1752" spans="1:11" x14ac:dyDescent="0.3">
      <c r="A1752" s="14" t="s">
        <v>480</v>
      </c>
      <c r="B1752" s="12">
        <v>1984</v>
      </c>
      <c r="C1752" s="12" t="s">
        <v>2364</v>
      </c>
      <c r="D1752" s="12">
        <v>22</v>
      </c>
      <c r="E1752" s="22">
        <v>30916</v>
      </c>
      <c r="F1752" s="23">
        <f ca="1">DATEDIF(Hospitalization!$E594,TODAY(),"Y")</f>
        <v>30</v>
      </c>
      <c r="G1752" s="12">
        <v>3</v>
      </c>
      <c r="H1752" s="24">
        <v>5144.18</v>
      </c>
      <c r="I1752" s="12" t="s">
        <v>2355</v>
      </c>
      <c r="J1752" s="12" t="s">
        <v>2359</v>
      </c>
      <c r="K1752" s="12" t="s">
        <v>2357</v>
      </c>
    </row>
    <row r="1753" spans="1:11" x14ac:dyDescent="0.3">
      <c r="A1753" s="11" t="s">
        <v>481</v>
      </c>
      <c r="B1753" s="15">
        <v>1993</v>
      </c>
      <c r="C1753" s="15" t="s">
        <v>2363</v>
      </c>
      <c r="D1753" s="15">
        <v>10</v>
      </c>
      <c r="E1753" s="25">
        <v>34313</v>
      </c>
      <c r="F1753" s="26">
        <f ca="1">DATEDIF(Hospitalization!$E593,TODAY(),"Y")</f>
        <v>52</v>
      </c>
      <c r="G1753" s="15">
        <v>3</v>
      </c>
      <c r="H1753" s="27">
        <v>5138.26</v>
      </c>
      <c r="I1753" s="15" t="s">
        <v>2355</v>
      </c>
      <c r="J1753" s="15" t="s">
        <v>2355</v>
      </c>
      <c r="K1753" s="15" t="s">
        <v>2357</v>
      </c>
    </row>
    <row r="1754" spans="1:11" x14ac:dyDescent="0.3">
      <c r="A1754" s="14" t="s">
        <v>482</v>
      </c>
      <c r="B1754" s="12">
        <v>1988</v>
      </c>
      <c r="C1754" s="12" t="s">
        <v>2361</v>
      </c>
      <c r="D1754" s="12">
        <v>15</v>
      </c>
      <c r="E1754" s="22">
        <v>32401</v>
      </c>
      <c r="F1754" s="23">
        <f ca="1">DATEDIF(Hospitalization!$E592,TODAY(),"Y")</f>
        <v>23</v>
      </c>
      <c r="G1754" s="12">
        <v>3</v>
      </c>
      <c r="H1754" s="24">
        <v>5136.75</v>
      </c>
      <c r="I1754" s="12" t="s">
        <v>2355</v>
      </c>
      <c r="J1754" s="12" t="s">
        <v>2359</v>
      </c>
      <c r="K1754" s="12" t="s">
        <v>2357</v>
      </c>
    </row>
    <row r="1755" spans="1:11" x14ac:dyDescent="0.3">
      <c r="A1755" s="11" t="s">
        <v>483</v>
      </c>
      <c r="B1755" s="15">
        <v>1987</v>
      </c>
      <c r="C1755" s="15" t="s">
        <v>2361</v>
      </c>
      <c r="D1755" s="15">
        <v>13</v>
      </c>
      <c r="E1755" s="25">
        <v>32033</v>
      </c>
      <c r="F1755" s="26">
        <f ca="1">DATEDIF(Hospitalization!$E591,TODAY(),"Y")</f>
        <v>57</v>
      </c>
      <c r="G1755" s="15">
        <v>1</v>
      </c>
      <c r="H1755" s="27">
        <v>5125.22</v>
      </c>
      <c r="I1755" s="15" t="s">
        <v>2359</v>
      </c>
      <c r="J1755" s="15" t="s">
        <v>2355</v>
      </c>
      <c r="K1755" s="15" t="s">
        <v>2362</v>
      </c>
    </row>
    <row r="1756" spans="1:11" x14ac:dyDescent="0.3">
      <c r="A1756" s="14" t="s">
        <v>484</v>
      </c>
      <c r="B1756" s="12">
        <v>1988</v>
      </c>
      <c r="C1756" s="12" t="s">
        <v>2358</v>
      </c>
      <c r="D1756" s="12">
        <v>1</v>
      </c>
      <c r="E1756" s="22">
        <v>32448</v>
      </c>
      <c r="F1756" s="23">
        <f ca="1">DATEDIF(Hospitalization!$E590,TODAY(),"Y")</f>
        <v>49</v>
      </c>
      <c r="G1756" s="12">
        <v>2</v>
      </c>
      <c r="H1756" s="24">
        <v>5124.1899999999996</v>
      </c>
      <c r="I1756" s="12" t="s">
        <v>2355</v>
      </c>
      <c r="J1756" s="12" t="s">
        <v>2356</v>
      </c>
      <c r="K1756" s="12" t="s">
        <v>2357</v>
      </c>
    </row>
    <row r="1757" spans="1:11" x14ac:dyDescent="0.3">
      <c r="A1757" s="11" t="s">
        <v>485</v>
      </c>
      <c r="B1757" s="15">
        <v>1987</v>
      </c>
      <c r="C1757" s="15" t="s">
        <v>2358</v>
      </c>
      <c r="D1757" s="15">
        <v>18</v>
      </c>
      <c r="E1757" s="25">
        <v>32099</v>
      </c>
      <c r="F1757" s="26">
        <f ca="1">DATEDIF(Hospitalization!$E589,TODAY(),"Y")</f>
        <v>46</v>
      </c>
      <c r="G1757" s="15">
        <v>1</v>
      </c>
      <c r="H1757" s="27">
        <v>5116.5</v>
      </c>
      <c r="I1757" s="15" t="s">
        <v>2355</v>
      </c>
      <c r="J1757" s="15" t="s">
        <v>2355</v>
      </c>
      <c r="K1757" s="15" t="s">
        <v>2362</v>
      </c>
    </row>
    <row r="1758" spans="1:11" x14ac:dyDescent="0.3">
      <c r="A1758" s="11" t="s">
        <v>486</v>
      </c>
      <c r="B1758" s="12">
        <v>1999</v>
      </c>
      <c r="C1758" s="12" t="s">
        <v>2360</v>
      </c>
      <c r="D1758" s="12">
        <v>19</v>
      </c>
      <c r="E1758" s="22">
        <v>36330</v>
      </c>
      <c r="F1758" s="23">
        <f ca="1">DATEDIF(Hospitalization!$E588,TODAY(),"Y")</f>
        <v>55</v>
      </c>
      <c r="G1758" s="12">
        <v>0</v>
      </c>
      <c r="H1758" s="24">
        <v>5087.92</v>
      </c>
      <c r="I1758" s="12" t="s">
        <v>2355</v>
      </c>
      <c r="J1758" s="12" t="s">
        <v>2355</v>
      </c>
      <c r="K1758" s="12" t="s">
        <v>2378</v>
      </c>
    </row>
    <row r="1759" spans="1:11" x14ac:dyDescent="0.3">
      <c r="A1759" s="14" t="s">
        <v>487</v>
      </c>
      <c r="B1759" s="15">
        <v>1997</v>
      </c>
      <c r="C1759" s="15" t="s">
        <v>2354</v>
      </c>
      <c r="D1759" s="15">
        <v>14</v>
      </c>
      <c r="E1759" s="25">
        <v>35625</v>
      </c>
      <c r="F1759" s="26">
        <f ca="1">DATEDIF(Hospitalization!$E587,TODAY(),"Y")</f>
        <v>30</v>
      </c>
      <c r="G1759" s="15">
        <v>5</v>
      </c>
      <c r="H1759" s="27">
        <v>5080.1000000000004</v>
      </c>
      <c r="I1759" s="15" t="s">
        <v>2356</v>
      </c>
      <c r="J1759" s="15" t="s">
        <v>2355</v>
      </c>
      <c r="K1759" s="15" t="s">
        <v>2366</v>
      </c>
    </row>
    <row r="1760" spans="1:11" x14ac:dyDescent="0.3">
      <c r="A1760" s="11" t="s">
        <v>488</v>
      </c>
      <c r="B1760" s="12">
        <v>1978</v>
      </c>
      <c r="C1760" s="12" t="s">
        <v>2358</v>
      </c>
      <c r="D1760" s="12">
        <v>22</v>
      </c>
      <c r="E1760" s="22">
        <v>28816</v>
      </c>
      <c r="F1760" s="23">
        <f ca="1">DATEDIF(Hospitalization!$E586,TODAY(),"Y")</f>
        <v>22</v>
      </c>
      <c r="G1760" s="12">
        <v>2</v>
      </c>
      <c r="H1760" s="24">
        <v>5077.1899999999996</v>
      </c>
      <c r="I1760" s="12" t="s">
        <v>2355</v>
      </c>
      <c r="J1760" s="12" t="s">
        <v>2356</v>
      </c>
      <c r="K1760" s="12" t="s">
        <v>2362</v>
      </c>
    </row>
    <row r="1761" spans="1:11" x14ac:dyDescent="0.3">
      <c r="A1761" s="14" t="s">
        <v>489</v>
      </c>
      <c r="B1761" s="15">
        <v>1993</v>
      </c>
      <c r="C1761" s="15" t="s">
        <v>2360</v>
      </c>
      <c r="D1761" s="15">
        <v>11</v>
      </c>
      <c r="E1761" s="25">
        <v>34131</v>
      </c>
      <c r="F1761" s="26">
        <f ca="1">DATEDIF(Hospitalization!$E585,TODAY(),"Y")</f>
        <v>24</v>
      </c>
      <c r="G1761" s="15">
        <v>0</v>
      </c>
      <c r="H1761" s="27">
        <v>5059.5600000000004</v>
      </c>
      <c r="I1761" s="15" t="s">
        <v>2355</v>
      </c>
      <c r="J1761" s="15" t="s">
        <v>2359</v>
      </c>
      <c r="K1761" s="15" t="s">
        <v>2375</v>
      </c>
    </row>
    <row r="1762" spans="1:11" x14ac:dyDescent="0.3">
      <c r="A1762" s="14" t="s">
        <v>58</v>
      </c>
      <c r="B1762" s="12">
        <v>1980</v>
      </c>
      <c r="C1762" s="12" t="s">
        <v>2361</v>
      </c>
      <c r="D1762" s="12">
        <v>7</v>
      </c>
      <c r="E1762" s="22">
        <v>29471</v>
      </c>
      <c r="F1762" s="23">
        <f ca="1">DATEDIF(Hospitalization!$E584,TODAY(),"Y")</f>
        <v>28</v>
      </c>
      <c r="G1762" s="12">
        <v>2</v>
      </c>
      <c r="H1762" s="24">
        <v>5054.05</v>
      </c>
      <c r="I1762" s="12" t="s">
        <v>2355</v>
      </c>
      <c r="J1762" s="12" t="s">
        <v>2355</v>
      </c>
      <c r="K1762" s="12" t="s">
        <v>2357</v>
      </c>
    </row>
    <row r="1763" spans="1:11" x14ac:dyDescent="0.3">
      <c r="A1763" s="11" t="s">
        <v>490</v>
      </c>
      <c r="B1763" s="15">
        <v>1997</v>
      </c>
      <c r="C1763" s="15" t="s">
        <v>2354</v>
      </c>
      <c r="D1763" s="15">
        <v>29</v>
      </c>
      <c r="E1763" s="25">
        <v>35640</v>
      </c>
      <c r="F1763" s="26">
        <f ca="1">DATEDIF(Hospitalization!$E583,TODAY(),"Y")</f>
        <v>61</v>
      </c>
      <c r="G1763" s="15">
        <v>0</v>
      </c>
      <c r="H1763" s="27">
        <v>5045.1499999999996</v>
      </c>
      <c r="I1763" s="15" t="s">
        <v>2355</v>
      </c>
      <c r="J1763" s="15" t="s">
        <v>2355</v>
      </c>
      <c r="K1763" s="15" t="s">
        <v>2362</v>
      </c>
    </row>
    <row r="1764" spans="1:11" x14ac:dyDescent="0.3">
      <c r="A1764" s="14" t="s">
        <v>491</v>
      </c>
      <c r="B1764" s="12">
        <v>2001</v>
      </c>
      <c r="C1764" s="12" t="s">
        <v>2365</v>
      </c>
      <c r="D1764" s="12">
        <v>16</v>
      </c>
      <c r="E1764" s="22">
        <v>37180</v>
      </c>
      <c r="F1764" s="23">
        <f ca="1">DATEDIF(Hospitalization!$E582,TODAY(),"Y")</f>
        <v>62</v>
      </c>
      <c r="G1764" s="12">
        <v>0</v>
      </c>
      <c r="H1764" s="24">
        <v>5043.13</v>
      </c>
      <c r="I1764" s="12" t="s">
        <v>2355</v>
      </c>
      <c r="J1764" s="12" t="s">
        <v>2356</v>
      </c>
      <c r="K1764" s="12" t="s">
        <v>2366</v>
      </c>
    </row>
    <row r="1765" spans="1:11" x14ac:dyDescent="0.3">
      <c r="A1765" s="11" t="s">
        <v>492</v>
      </c>
      <c r="B1765" s="15">
        <v>1997</v>
      </c>
      <c r="C1765" s="15" t="s">
        <v>2363</v>
      </c>
      <c r="D1765" s="15">
        <v>4</v>
      </c>
      <c r="E1765" s="25">
        <v>35768</v>
      </c>
      <c r="F1765" s="26">
        <f ca="1">DATEDIF(Hospitalization!$E581,TODAY(),"Y")</f>
        <v>22</v>
      </c>
      <c r="G1765" s="15">
        <v>0</v>
      </c>
      <c r="H1765" s="27">
        <v>5038.57</v>
      </c>
      <c r="I1765" s="15" t="s">
        <v>2355</v>
      </c>
      <c r="J1765" s="15" t="s">
        <v>2355</v>
      </c>
      <c r="K1765" s="15" t="s">
        <v>2371</v>
      </c>
    </row>
    <row r="1766" spans="1:11" x14ac:dyDescent="0.3">
      <c r="A1766" s="14" t="s">
        <v>493</v>
      </c>
      <c r="B1766" s="12">
        <v>1986</v>
      </c>
      <c r="C1766" s="12" t="s">
        <v>2360</v>
      </c>
      <c r="D1766" s="12">
        <v>29</v>
      </c>
      <c r="E1766" s="22">
        <v>31592</v>
      </c>
      <c r="F1766" s="23">
        <f ca="1">DATEDIF(Hospitalization!$E580,TODAY(),"Y")</f>
        <v>43</v>
      </c>
      <c r="G1766" s="12">
        <v>3</v>
      </c>
      <c r="H1766" s="24">
        <v>5034.1000000000004</v>
      </c>
      <c r="I1766" s="12" t="s">
        <v>2355</v>
      </c>
      <c r="J1766" s="12" t="s">
        <v>2355</v>
      </c>
      <c r="K1766" s="12" t="s">
        <v>2357</v>
      </c>
    </row>
    <row r="1767" spans="1:11" x14ac:dyDescent="0.3">
      <c r="A1767" s="11" t="s">
        <v>494</v>
      </c>
      <c r="B1767" s="15">
        <v>1991</v>
      </c>
      <c r="C1767" s="15" t="s">
        <v>2361</v>
      </c>
      <c r="D1767" s="15">
        <v>10</v>
      </c>
      <c r="E1767" s="25">
        <v>33491</v>
      </c>
      <c r="F1767" s="26">
        <f ca="1">DATEDIF(Hospitalization!$E579,TODAY(),"Y")</f>
        <v>51</v>
      </c>
      <c r="G1767" s="15">
        <v>2</v>
      </c>
      <c r="H1767" s="27">
        <v>5031.2700000000004</v>
      </c>
      <c r="I1767" s="15" t="s">
        <v>2356</v>
      </c>
      <c r="J1767" s="15" t="s">
        <v>2359</v>
      </c>
      <c r="K1767" s="15" t="s">
        <v>2369</v>
      </c>
    </row>
    <row r="1768" spans="1:11" x14ac:dyDescent="0.3">
      <c r="A1768" s="14" t="s">
        <v>495</v>
      </c>
      <c r="B1768" s="12">
        <v>1985</v>
      </c>
      <c r="C1768" s="12" t="s">
        <v>2363</v>
      </c>
      <c r="D1768" s="12">
        <v>28</v>
      </c>
      <c r="E1768" s="22">
        <v>31409</v>
      </c>
      <c r="F1768" s="23">
        <f ca="1">DATEDIF(Hospitalization!$E578,TODAY(),"Y")</f>
        <v>63</v>
      </c>
      <c r="G1768" s="12">
        <v>0</v>
      </c>
      <c r="H1768" s="24">
        <v>5028.1499999999996</v>
      </c>
      <c r="I1768" s="12" t="s">
        <v>2359</v>
      </c>
      <c r="J1768" s="12" t="s">
        <v>2355</v>
      </c>
      <c r="K1768" s="12" t="s">
        <v>2362</v>
      </c>
    </row>
    <row r="1769" spans="1:11" x14ac:dyDescent="0.3">
      <c r="A1769" s="11" t="s">
        <v>496</v>
      </c>
      <c r="B1769" s="15">
        <v>1988</v>
      </c>
      <c r="C1769" s="15" t="s">
        <v>2358</v>
      </c>
      <c r="D1769" s="15">
        <v>9</v>
      </c>
      <c r="E1769" s="25">
        <v>32456</v>
      </c>
      <c r="F1769" s="26">
        <f ca="1">DATEDIF(Hospitalization!$E577,TODAY(),"Y")</f>
        <v>22</v>
      </c>
      <c r="G1769" s="15">
        <v>1</v>
      </c>
      <c r="H1769" s="27">
        <v>5012.47</v>
      </c>
      <c r="I1769" s="15" t="s">
        <v>2355</v>
      </c>
      <c r="J1769" s="15" t="s">
        <v>2356</v>
      </c>
      <c r="K1769" s="15" t="s">
        <v>2366</v>
      </c>
    </row>
    <row r="1770" spans="1:11" x14ac:dyDescent="0.3">
      <c r="A1770" s="14" t="s">
        <v>497</v>
      </c>
      <c r="B1770" s="12">
        <v>1988</v>
      </c>
      <c r="C1770" s="12" t="s">
        <v>2354</v>
      </c>
      <c r="D1770" s="12">
        <v>8</v>
      </c>
      <c r="E1770" s="22">
        <v>32332</v>
      </c>
      <c r="F1770" s="23">
        <f ca="1">DATEDIF(Hospitalization!$E576,TODAY(),"Y")</f>
        <v>33</v>
      </c>
      <c r="G1770" s="12">
        <v>1</v>
      </c>
      <c r="H1770" s="24">
        <v>5003.8500000000004</v>
      </c>
      <c r="I1770" s="12" t="s">
        <v>2355</v>
      </c>
      <c r="J1770" s="12" t="s">
        <v>2356</v>
      </c>
      <c r="K1770" s="12" t="s">
        <v>2366</v>
      </c>
    </row>
    <row r="1771" spans="1:11" x14ac:dyDescent="0.3">
      <c r="A1771" s="11" t="s">
        <v>498</v>
      </c>
      <c r="B1771" s="15">
        <v>1977</v>
      </c>
      <c r="C1771" s="15" t="s">
        <v>2360</v>
      </c>
      <c r="D1771" s="15">
        <v>9</v>
      </c>
      <c r="E1771" s="25">
        <v>28285</v>
      </c>
      <c r="F1771" s="26">
        <f ca="1">DATEDIF(Hospitalization!$E575,TODAY(),"Y")</f>
        <v>22</v>
      </c>
      <c r="G1771" s="15">
        <v>2</v>
      </c>
      <c r="H1771" s="27">
        <v>5003.7700000000004</v>
      </c>
      <c r="I1771" s="15" t="s">
        <v>2355</v>
      </c>
      <c r="J1771" s="15" t="s">
        <v>2356</v>
      </c>
      <c r="K1771" s="15" t="s">
        <v>2357</v>
      </c>
    </row>
    <row r="1772" spans="1:11" x14ac:dyDescent="0.3">
      <c r="A1772" s="14" t="s">
        <v>499</v>
      </c>
      <c r="B1772" s="12">
        <v>1988</v>
      </c>
      <c r="C1772" s="12" t="s">
        <v>2361</v>
      </c>
      <c r="D1772" s="12">
        <v>4</v>
      </c>
      <c r="E1772" s="22">
        <v>32390</v>
      </c>
      <c r="F1772" s="23">
        <f ca="1">DATEDIF(Hospitalization!$E574,TODAY(),"Y")</f>
        <v>55</v>
      </c>
      <c r="G1772" s="12">
        <v>1</v>
      </c>
      <c r="H1772" s="24">
        <v>5002.78</v>
      </c>
      <c r="I1772" s="12" t="s">
        <v>2355</v>
      </c>
      <c r="J1772" s="12" t="s">
        <v>2355</v>
      </c>
      <c r="K1772" s="12" t="s">
        <v>2357</v>
      </c>
    </row>
    <row r="1773" spans="1:11" x14ac:dyDescent="0.3">
      <c r="A1773" s="11" t="s">
        <v>59</v>
      </c>
      <c r="B1773" s="15">
        <v>2001</v>
      </c>
      <c r="C1773" s="15" t="s">
        <v>2365</v>
      </c>
      <c r="D1773" s="15">
        <v>5</v>
      </c>
      <c r="E1773" s="25">
        <v>37169</v>
      </c>
      <c r="F1773" s="26">
        <f ca="1">DATEDIF(Hospitalization!$E573,TODAY(),"Y")</f>
        <v>35</v>
      </c>
      <c r="G1773" s="15">
        <v>0</v>
      </c>
      <c r="H1773" s="27">
        <v>4999.04</v>
      </c>
      <c r="I1773" s="15" t="s">
        <v>2355</v>
      </c>
      <c r="J1773" s="15" t="s">
        <v>2355</v>
      </c>
      <c r="K1773" s="15" t="s">
        <v>2366</v>
      </c>
    </row>
    <row r="1774" spans="1:11" x14ac:dyDescent="0.3">
      <c r="A1774" s="11" t="s">
        <v>500</v>
      </c>
      <c r="B1774" s="12">
        <v>1988</v>
      </c>
      <c r="C1774" s="12" t="s">
        <v>2360</v>
      </c>
      <c r="D1774" s="12">
        <v>24</v>
      </c>
      <c r="E1774" s="22">
        <v>32318</v>
      </c>
      <c r="F1774" s="23">
        <f ca="1">DATEDIF(Hospitalization!$E572,TODAY(),"Y")</f>
        <v>61</v>
      </c>
      <c r="G1774" s="12">
        <v>0</v>
      </c>
      <c r="H1774" s="24">
        <v>4992.38</v>
      </c>
      <c r="I1774" s="12" t="s">
        <v>2355</v>
      </c>
      <c r="J1774" s="12" t="s">
        <v>2356</v>
      </c>
      <c r="K1774" s="12" t="s">
        <v>2372</v>
      </c>
    </row>
    <row r="1775" spans="1:11" x14ac:dyDescent="0.3">
      <c r="A1775" s="14" t="s">
        <v>501</v>
      </c>
      <c r="B1775" s="15">
        <v>1973</v>
      </c>
      <c r="C1775" s="15" t="s">
        <v>2358</v>
      </c>
      <c r="D1775" s="15">
        <v>7</v>
      </c>
      <c r="E1775" s="25">
        <v>26975</v>
      </c>
      <c r="F1775" s="26">
        <f ca="1">DATEDIF(Hospitalization!$E571,TODAY(),"Y")</f>
        <v>58</v>
      </c>
      <c r="G1775" s="15">
        <v>0</v>
      </c>
      <c r="H1775" s="27">
        <v>4985.22</v>
      </c>
      <c r="I1775" s="15" t="s">
        <v>2355</v>
      </c>
      <c r="J1775" s="15" t="s">
        <v>2356</v>
      </c>
      <c r="K1775" s="15" t="s">
        <v>2357</v>
      </c>
    </row>
    <row r="1776" spans="1:11" x14ac:dyDescent="0.3">
      <c r="A1776" s="11" t="s">
        <v>502</v>
      </c>
      <c r="B1776" s="12">
        <v>1991</v>
      </c>
      <c r="C1776" s="12" t="s">
        <v>2364</v>
      </c>
      <c r="D1776" s="12">
        <v>30</v>
      </c>
      <c r="E1776" s="22">
        <v>33480</v>
      </c>
      <c r="F1776" s="23">
        <f ca="1">DATEDIF(Hospitalization!$E570,TODAY(),"Y")</f>
        <v>62</v>
      </c>
      <c r="G1776" s="12">
        <v>2</v>
      </c>
      <c r="H1776" s="24">
        <v>4949.76</v>
      </c>
      <c r="I1776" s="12" t="s">
        <v>2355</v>
      </c>
      <c r="J1776" s="12" t="s">
        <v>2359</v>
      </c>
      <c r="K1776" s="12" t="s">
        <v>2357</v>
      </c>
    </row>
    <row r="1777" spans="1:11" x14ac:dyDescent="0.3">
      <c r="A1777" s="14" t="s">
        <v>503</v>
      </c>
      <c r="B1777" s="15">
        <v>1974</v>
      </c>
      <c r="C1777" s="15" t="s">
        <v>2360</v>
      </c>
      <c r="D1777" s="15">
        <v>26</v>
      </c>
      <c r="E1777" s="25">
        <v>27206</v>
      </c>
      <c r="F1777" s="26">
        <f ca="1">DATEDIF(Hospitalization!$E569,TODAY(),"Y")</f>
        <v>24</v>
      </c>
      <c r="G1777" s="15">
        <v>0</v>
      </c>
      <c r="H1777" s="27">
        <v>4942.0600000000004</v>
      </c>
      <c r="I1777" s="15" t="s">
        <v>2355</v>
      </c>
      <c r="J1777" s="15" t="s">
        <v>2355</v>
      </c>
      <c r="K1777" s="15" t="s">
        <v>2357</v>
      </c>
    </row>
    <row r="1778" spans="1:11" x14ac:dyDescent="0.3">
      <c r="A1778" s="11" t="s">
        <v>504</v>
      </c>
      <c r="B1778" s="12">
        <v>1991</v>
      </c>
      <c r="C1778" s="12" t="s">
        <v>2358</v>
      </c>
      <c r="D1778" s="12">
        <v>27</v>
      </c>
      <c r="E1778" s="22">
        <v>33569</v>
      </c>
      <c r="F1778" s="23">
        <f ca="1">DATEDIF(Hospitalization!$E568,TODAY(),"Y")</f>
        <v>56</v>
      </c>
      <c r="G1778" s="12">
        <v>2</v>
      </c>
      <c r="H1778" s="24">
        <v>4934.71</v>
      </c>
      <c r="I1778" s="12" t="s">
        <v>2355</v>
      </c>
      <c r="J1778" s="12" t="s">
        <v>2356</v>
      </c>
      <c r="K1778" s="12" t="s">
        <v>2366</v>
      </c>
    </row>
    <row r="1779" spans="1:11" x14ac:dyDescent="0.3">
      <c r="A1779" s="14" t="s">
        <v>505</v>
      </c>
      <c r="B1779" s="15">
        <v>1991</v>
      </c>
      <c r="C1779" s="15" t="s">
        <v>2364</v>
      </c>
      <c r="D1779" s="15">
        <v>23</v>
      </c>
      <c r="E1779" s="25">
        <v>33473</v>
      </c>
      <c r="F1779" s="26">
        <f ca="1">DATEDIF(Hospitalization!$E567,TODAY(),"Y")</f>
        <v>35</v>
      </c>
      <c r="G1779" s="15">
        <v>2</v>
      </c>
      <c r="H1779" s="27">
        <v>4931.6499999999996</v>
      </c>
      <c r="I1779" s="15" t="s">
        <v>2355</v>
      </c>
      <c r="J1779" s="15" t="s">
        <v>2356</v>
      </c>
      <c r="K1779" s="15" t="s">
        <v>2366</v>
      </c>
    </row>
    <row r="1780" spans="1:11" x14ac:dyDescent="0.3">
      <c r="A1780" s="11" t="s">
        <v>506</v>
      </c>
      <c r="B1780" s="12">
        <v>1993</v>
      </c>
      <c r="C1780" s="12" t="s">
        <v>2364</v>
      </c>
      <c r="D1780" s="12">
        <v>10</v>
      </c>
      <c r="E1780" s="22">
        <v>34191</v>
      </c>
      <c r="F1780" s="23">
        <f ca="1">DATEDIF(Hospitalization!$E566,TODAY(),"Y")</f>
        <v>32</v>
      </c>
      <c r="G1780" s="12">
        <v>2</v>
      </c>
      <c r="H1780" s="24">
        <v>4922.92</v>
      </c>
      <c r="I1780" s="12" t="s">
        <v>2355</v>
      </c>
      <c r="J1780" s="12" t="s">
        <v>2355</v>
      </c>
      <c r="K1780" s="12" t="s">
        <v>2362</v>
      </c>
    </row>
    <row r="1781" spans="1:11" x14ac:dyDescent="0.3">
      <c r="A1781" s="14" t="s">
        <v>507</v>
      </c>
      <c r="B1781" s="15">
        <v>2002</v>
      </c>
      <c r="C1781" s="15" t="s">
        <v>2364</v>
      </c>
      <c r="D1781" s="15">
        <v>21</v>
      </c>
      <c r="E1781" s="25">
        <v>37489</v>
      </c>
      <c r="F1781" s="26">
        <f ca="1">DATEDIF(Hospitalization!$E565,TODAY(),"Y")</f>
        <v>23</v>
      </c>
      <c r="G1781" s="15">
        <v>5</v>
      </c>
      <c r="H1781" s="27">
        <v>4915.0600000000004</v>
      </c>
      <c r="I1781" s="15" t="s">
        <v>2355</v>
      </c>
      <c r="J1781" s="15" t="s">
        <v>2359</v>
      </c>
      <c r="K1781" s="15" t="s">
        <v>2376</v>
      </c>
    </row>
    <row r="1782" spans="1:11" x14ac:dyDescent="0.3">
      <c r="A1782" s="11" t="s">
        <v>508</v>
      </c>
      <c r="B1782" s="12">
        <v>1981</v>
      </c>
      <c r="C1782" s="12" t="s">
        <v>2365</v>
      </c>
      <c r="D1782" s="12">
        <v>18</v>
      </c>
      <c r="E1782" s="22">
        <v>29877</v>
      </c>
      <c r="F1782" s="23">
        <f ca="1">DATEDIF(Hospitalization!$E564,TODAY(),"Y")</f>
        <v>60</v>
      </c>
      <c r="G1782" s="12">
        <v>1</v>
      </c>
      <c r="H1782" s="24">
        <v>4911.8900000000003</v>
      </c>
      <c r="I1782" s="12" t="s">
        <v>2355</v>
      </c>
      <c r="J1782" s="12" t="s">
        <v>2356</v>
      </c>
      <c r="K1782" s="12" t="s">
        <v>2357</v>
      </c>
    </row>
    <row r="1783" spans="1:11" x14ac:dyDescent="0.3">
      <c r="A1783" s="14" t="s">
        <v>509</v>
      </c>
      <c r="B1783" s="15">
        <v>1993</v>
      </c>
      <c r="C1783" s="15" t="s">
        <v>2354</v>
      </c>
      <c r="D1783" s="15">
        <v>10</v>
      </c>
      <c r="E1783" s="25">
        <v>34160</v>
      </c>
      <c r="F1783" s="26">
        <f ca="1">DATEDIF(Hospitalization!$E563,TODAY(),"Y")</f>
        <v>47</v>
      </c>
      <c r="G1783" s="15">
        <v>2</v>
      </c>
      <c r="H1783" s="27">
        <v>4906.41</v>
      </c>
      <c r="I1783" s="15" t="s">
        <v>2355</v>
      </c>
      <c r="J1783" s="15" t="s">
        <v>2359</v>
      </c>
      <c r="K1783" s="15" t="s">
        <v>2362</v>
      </c>
    </row>
    <row r="1784" spans="1:11" x14ac:dyDescent="0.3">
      <c r="A1784" s="11" t="s">
        <v>14</v>
      </c>
      <c r="B1784" s="12">
        <v>1988</v>
      </c>
      <c r="C1784" s="12" t="s">
        <v>2361</v>
      </c>
      <c r="D1784" s="12">
        <v>23</v>
      </c>
      <c r="E1784" s="22">
        <v>32409</v>
      </c>
      <c r="F1784" s="23">
        <f ca="1">DATEDIF(Hospitalization!$E562,TODAY(),"Y")</f>
        <v>62</v>
      </c>
      <c r="G1784" s="12">
        <v>1</v>
      </c>
      <c r="H1784" s="24">
        <v>4894.75</v>
      </c>
      <c r="I1784" s="12" t="s">
        <v>2356</v>
      </c>
      <c r="J1784" s="12" t="s">
        <v>2356</v>
      </c>
      <c r="K1784" s="12" t="s">
        <v>2362</v>
      </c>
    </row>
    <row r="1785" spans="1:11" x14ac:dyDescent="0.3">
      <c r="A1785" s="14" t="s">
        <v>60</v>
      </c>
      <c r="B1785" s="15">
        <v>1990</v>
      </c>
      <c r="C1785" s="15" t="s">
        <v>2358</v>
      </c>
      <c r="D1785" s="15">
        <v>28</v>
      </c>
      <c r="E1785" s="25">
        <v>33205</v>
      </c>
      <c r="F1785" s="26">
        <f ca="1">DATEDIF(Hospitalization!$E561,TODAY(),"Y")</f>
        <v>49</v>
      </c>
      <c r="G1785" s="15">
        <v>3</v>
      </c>
      <c r="H1785" s="27">
        <v>4894.3900000000003</v>
      </c>
      <c r="I1785" s="15" t="s">
        <v>2355</v>
      </c>
      <c r="J1785" s="15" t="s">
        <v>2356</v>
      </c>
      <c r="K1785" s="15" t="s">
        <v>2357</v>
      </c>
    </row>
    <row r="1786" spans="1:11" x14ac:dyDescent="0.3">
      <c r="A1786" s="11" t="s">
        <v>510</v>
      </c>
      <c r="B1786" s="12">
        <v>1989</v>
      </c>
      <c r="C1786" s="12" t="s">
        <v>2354</v>
      </c>
      <c r="D1786" s="12">
        <v>10</v>
      </c>
      <c r="E1786" s="22">
        <v>32699</v>
      </c>
      <c r="F1786" s="23">
        <f ca="1">DATEDIF(Hospitalization!$E560,TODAY(),"Y")</f>
        <v>29</v>
      </c>
      <c r="G1786" s="12">
        <v>2</v>
      </c>
      <c r="H1786" s="24">
        <v>4890</v>
      </c>
      <c r="I1786" s="12" t="s">
        <v>2356</v>
      </c>
      <c r="J1786" s="12" t="s">
        <v>2355</v>
      </c>
      <c r="K1786" s="12" t="s">
        <v>2357</v>
      </c>
    </row>
    <row r="1787" spans="1:11" x14ac:dyDescent="0.3">
      <c r="A1787" s="14" t="s">
        <v>511</v>
      </c>
      <c r="B1787" s="15">
        <v>1986</v>
      </c>
      <c r="C1787" s="15" t="s">
        <v>2365</v>
      </c>
      <c r="D1787" s="15">
        <v>27</v>
      </c>
      <c r="E1787" s="25">
        <v>31712</v>
      </c>
      <c r="F1787" s="26">
        <f ca="1">DATEDIF(Hospitalization!$E559,TODAY(),"Y")</f>
        <v>46</v>
      </c>
      <c r="G1787" s="15">
        <v>0</v>
      </c>
      <c r="H1787" s="27">
        <v>4889.04</v>
      </c>
      <c r="I1787" s="15" t="s">
        <v>2355</v>
      </c>
      <c r="J1787" s="15" t="s">
        <v>2359</v>
      </c>
      <c r="K1787" s="15" t="s">
        <v>2357</v>
      </c>
    </row>
    <row r="1788" spans="1:11" x14ac:dyDescent="0.3">
      <c r="A1788" s="11" t="s">
        <v>512</v>
      </c>
      <c r="B1788" s="12">
        <v>1986</v>
      </c>
      <c r="C1788" s="12" t="s">
        <v>2363</v>
      </c>
      <c r="D1788" s="12">
        <v>23</v>
      </c>
      <c r="E1788" s="22">
        <v>31769</v>
      </c>
      <c r="F1788" s="23">
        <f ca="1">DATEDIF(Hospitalization!$E558,TODAY(),"Y")</f>
        <v>36</v>
      </c>
      <c r="G1788" s="12">
        <v>0</v>
      </c>
      <c r="H1788" s="24">
        <v>4883.87</v>
      </c>
      <c r="I1788" s="12" t="s">
        <v>2355</v>
      </c>
      <c r="J1788" s="12" t="s">
        <v>2359</v>
      </c>
      <c r="K1788" s="12" t="s">
        <v>2366</v>
      </c>
    </row>
    <row r="1789" spans="1:11" x14ac:dyDescent="0.3">
      <c r="A1789" s="14" t="s">
        <v>513</v>
      </c>
      <c r="B1789" s="15">
        <v>1997</v>
      </c>
      <c r="C1789" s="15" t="s">
        <v>2361</v>
      </c>
      <c r="D1789" s="15">
        <v>29</v>
      </c>
      <c r="E1789" s="25">
        <v>35702</v>
      </c>
      <c r="F1789" s="26">
        <f ca="1">DATEDIF(Hospitalization!$E557,TODAY(),"Y")</f>
        <v>48</v>
      </c>
      <c r="G1789" s="15">
        <v>4</v>
      </c>
      <c r="H1789" s="27">
        <v>4877.9799999999996</v>
      </c>
      <c r="I1789" s="15" t="s">
        <v>2355</v>
      </c>
      <c r="J1789" s="15" t="s">
        <v>2356</v>
      </c>
      <c r="K1789" s="15" t="s">
        <v>2362</v>
      </c>
    </row>
    <row r="1790" spans="1:11" x14ac:dyDescent="0.3">
      <c r="A1790" s="11" t="s">
        <v>514</v>
      </c>
      <c r="B1790" s="12">
        <v>1989</v>
      </c>
      <c r="C1790" s="12" t="s">
        <v>2361</v>
      </c>
      <c r="D1790" s="12">
        <v>1</v>
      </c>
      <c r="E1790" s="22">
        <v>32752</v>
      </c>
      <c r="F1790" s="23">
        <f ca="1">DATEDIF(Hospitalization!$E556,TODAY(),"Y")</f>
        <v>25</v>
      </c>
      <c r="G1790" s="12">
        <v>3</v>
      </c>
      <c r="H1790" s="24">
        <v>4859.8900000000003</v>
      </c>
      <c r="I1790" s="12" t="s">
        <v>2355</v>
      </c>
      <c r="J1790" s="12" t="s">
        <v>2356</v>
      </c>
      <c r="K1790" s="12" t="s">
        <v>2366</v>
      </c>
    </row>
    <row r="1791" spans="1:11" x14ac:dyDescent="0.3">
      <c r="A1791" s="14" t="s">
        <v>515</v>
      </c>
      <c r="B1791" s="15">
        <v>1995</v>
      </c>
      <c r="C1791" s="15" t="s">
        <v>2363</v>
      </c>
      <c r="D1791" s="15">
        <v>27</v>
      </c>
      <c r="E1791" s="25">
        <v>35060</v>
      </c>
      <c r="F1791" s="26">
        <f ca="1">DATEDIF(Hospitalization!$E555,TODAY(),"Y")</f>
        <v>51</v>
      </c>
      <c r="G1791" s="15">
        <v>3</v>
      </c>
      <c r="H1791" s="27">
        <v>4846.92</v>
      </c>
      <c r="I1791" s="15" t="s">
        <v>2355</v>
      </c>
      <c r="J1791" s="15" t="s">
        <v>2356</v>
      </c>
      <c r="K1791" s="15" t="s">
        <v>2376</v>
      </c>
    </row>
    <row r="1792" spans="1:11" x14ac:dyDescent="0.3">
      <c r="A1792" s="11" t="s">
        <v>516</v>
      </c>
      <c r="B1792" s="12">
        <v>2001</v>
      </c>
      <c r="C1792" s="12" t="s">
        <v>2360</v>
      </c>
      <c r="D1792" s="12">
        <v>7</v>
      </c>
      <c r="E1792" s="22">
        <v>37049</v>
      </c>
      <c r="F1792" s="23">
        <f ca="1">DATEDIF(Hospitalization!$E554,TODAY(),"Y")</f>
        <v>60</v>
      </c>
      <c r="G1792" s="12">
        <v>0</v>
      </c>
      <c r="H1792" s="24">
        <v>4846.53</v>
      </c>
      <c r="I1792" s="12" t="s">
        <v>2355</v>
      </c>
      <c r="J1792" s="12" t="s">
        <v>2356</v>
      </c>
      <c r="K1792" s="12" t="s">
        <v>2375</v>
      </c>
    </row>
    <row r="1793" spans="1:11" x14ac:dyDescent="0.3">
      <c r="A1793" s="14" t="s">
        <v>517</v>
      </c>
      <c r="B1793" s="15">
        <v>1974</v>
      </c>
      <c r="C1793" s="15" t="s">
        <v>2361</v>
      </c>
      <c r="D1793" s="15">
        <v>11</v>
      </c>
      <c r="E1793" s="25">
        <v>27283</v>
      </c>
      <c r="F1793" s="26">
        <f ca="1">DATEDIF(Hospitalization!$E553,TODAY(),"Y")</f>
        <v>26</v>
      </c>
      <c r="G1793" s="15">
        <v>0</v>
      </c>
      <c r="H1793" s="27">
        <v>4844.67</v>
      </c>
      <c r="I1793" s="15" t="s">
        <v>2355</v>
      </c>
      <c r="J1793" s="15" t="s">
        <v>2355</v>
      </c>
      <c r="K1793" s="15" t="s">
        <v>2357</v>
      </c>
    </row>
    <row r="1794" spans="1:11" x14ac:dyDescent="0.3">
      <c r="A1794" s="11" t="s">
        <v>518</v>
      </c>
      <c r="B1794" s="12">
        <v>1979</v>
      </c>
      <c r="C1794" s="12" t="s">
        <v>2363</v>
      </c>
      <c r="D1794" s="12">
        <v>13</v>
      </c>
      <c r="E1794" s="22">
        <v>29202</v>
      </c>
      <c r="F1794" s="23">
        <f ca="1">DATEDIF(Hospitalization!$E552,TODAY(),"Y")</f>
        <v>33</v>
      </c>
      <c r="G1794" s="12">
        <v>2</v>
      </c>
      <c r="H1794" s="24">
        <v>4843.79</v>
      </c>
      <c r="I1794" s="12" t="s">
        <v>2355</v>
      </c>
      <c r="J1794" s="12" t="s">
        <v>2356</v>
      </c>
      <c r="K1794" s="12" t="s">
        <v>2357</v>
      </c>
    </row>
    <row r="1795" spans="1:11" x14ac:dyDescent="0.3">
      <c r="A1795" s="14" t="s">
        <v>519</v>
      </c>
      <c r="B1795" s="15">
        <v>1995</v>
      </c>
      <c r="C1795" s="15" t="s">
        <v>2361</v>
      </c>
      <c r="D1795" s="15">
        <v>29</v>
      </c>
      <c r="E1795" s="25">
        <v>34971</v>
      </c>
      <c r="F1795" s="26">
        <f ca="1">DATEDIF(Hospitalization!$E551,TODAY(),"Y")</f>
        <v>63</v>
      </c>
      <c r="G1795" s="15">
        <v>0</v>
      </c>
      <c r="H1795" s="27">
        <v>4840.95</v>
      </c>
      <c r="I1795" s="15" t="s">
        <v>2355</v>
      </c>
      <c r="J1795" s="15" t="s">
        <v>2359</v>
      </c>
      <c r="K1795" s="15" t="s">
        <v>2375</v>
      </c>
    </row>
    <row r="1796" spans="1:11" x14ac:dyDescent="0.3">
      <c r="A1796" s="11" t="s">
        <v>61</v>
      </c>
      <c r="B1796" s="12">
        <v>1984</v>
      </c>
      <c r="C1796" s="12" t="s">
        <v>2365</v>
      </c>
      <c r="D1796" s="12">
        <v>15</v>
      </c>
      <c r="E1796" s="22">
        <v>30970</v>
      </c>
      <c r="F1796" s="23">
        <f ca="1">DATEDIF(Hospitalization!$E550,TODAY(),"Y")</f>
        <v>29</v>
      </c>
      <c r="G1796" s="12">
        <v>3</v>
      </c>
      <c r="H1796" s="24">
        <v>4839.18</v>
      </c>
      <c r="I1796" s="12" t="s">
        <v>2355</v>
      </c>
      <c r="J1796" s="12" t="s">
        <v>2359</v>
      </c>
      <c r="K1796" s="12" t="s">
        <v>2362</v>
      </c>
    </row>
    <row r="1797" spans="1:11" x14ac:dyDescent="0.3">
      <c r="A1797" s="11" t="s">
        <v>520</v>
      </c>
      <c r="B1797" s="15">
        <v>1992</v>
      </c>
      <c r="C1797" s="15" t="s">
        <v>2361</v>
      </c>
      <c r="D1797" s="15">
        <v>10</v>
      </c>
      <c r="E1797" s="25">
        <v>33857</v>
      </c>
      <c r="F1797" s="26">
        <f ca="1">DATEDIF(Hospitalization!$E549,TODAY(),"Y")</f>
        <v>22</v>
      </c>
      <c r="G1797" s="15">
        <v>3</v>
      </c>
      <c r="H1797" s="27">
        <v>4837.58</v>
      </c>
      <c r="I1797" s="15" t="s">
        <v>2356</v>
      </c>
      <c r="J1797" s="15" t="s">
        <v>2355</v>
      </c>
      <c r="K1797" s="15" t="s">
        <v>2357</v>
      </c>
    </row>
    <row r="1798" spans="1:11" x14ac:dyDescent="0.3">
      <c r="A1798" s="14" t="s">
        <v>521</v>
      </c>
      <c r="B1798" s="12">
        <v>2000</v>
      </c>
      <c r="C1798" s="12" t="s">
        <v>2363</v>
      </c>
      <c r="D1798" s="12">
        <v>11</v>
      </c>
      <c r="E1798" s="22">
        <v>36871</v>
      </c>
      <c r="F1798" s="23">
        <f ca="1">DATEDIF(Hospitalization!$E548,TODAY(),"Y")</f>
        <v>31</v>
      </c>
      <c r="G1798" s="12">
        <v>0</v>
      </c>
      <c r="H1798" s="24">
        <v>4835.43</v>
      </c>
      <c r="I1798" s="12" t="s">
        <v>2355</v>
      </c>
      <c r="J1798" s="12" t="s">
        <v>2355</v>
      </c>
      <c r="K1798" s="12" t="s">
        <v>2375</v>
      </c>
    </row>
    <row r="1799" spans="1:11" x14ac:dyDescent="0.3">
      <c r="A1799" s="11" t="s">
        <v>522</v>
      </c>
      <c r="B1799" s="15">
        <v>2002</v>
      </c>
      <c r="C1799" s="15" t="s">
        <v>2360</v>
      </c>
      <c r="D1799" s="15">
        <v>27</v>
      </c>
      <c r="E1799" s="25">
        <v>37434</v>
      </c>
      <c r="F1799" s="26">
        <f ca="1">DATEDIF(Hospitalization!$E547,TODAY(),"Y")</f>
        <v>33</v>
      </c>
      <c r="G1799" s="15">
        <v>5</v>
      </c>
      <c r="H1799" s="27">
        <v>4830.63</v>
      </c>
      <c r="I1799" s="15" t="s">
        <v>2355</v>
      </c>
      <c r="J1799" s="15" t="s">
        <v>2359</v>
      </c>
      <c r="K1799" s="15" t="s">
        <v>2366</v>
      </c>
    </row>
    <row r="1800" spans="1:11" x14ac:dyDescent="0.3">
      <c r="A1800" s="14" t="s">
        <v>523</v>
      </c>
      <c r="B1800" s="12">
        <v>1995</v>
      </c>
      <c r="C1800" s="12" t="s">
        <v>2363</v>
      </c>
      <c r="D1800" s="12">
        <v>1</v>
      </c>
      <c r="E1800" s="22">
        <v>35034</v>
      </c>
      <c r="F1800" s="23">
        <f ca="1">DATEDIF(Hospitalization!$E546,TODAY(),"Y")</f>
        <v>31</v>
      </c>
      <c r="G1800" s="12">
        <v>3</v>
      </c>
      <c r="H1800" s="24">
        <v>4827.8999999999996</v>
      </c>
      <c r="I1800" s="12" t="s">
        <v>2359</v>
      </c>
      <c r="J1800" s="12" t="s">
        <v>2355</v>
      </c>
      <c r="K1800" s="12" t="s">
        <v>2389</v>
      </c>
    </row>
    <row r="1801" spans="1:11" x14ac:dyDescent="0.3">
      <c r="A1801" s="11" t="s">
        <v>524</v>
      </c>
      <c r="B1801" s="15">
        <v>1981</v>
      </c>
      <c r="C1801" s="15" t="s">
        <v>2354</v>
      </c>
      <c r="D1801" s="15">
        <v>3</v>
      </c>
      <c r="E1801" s="25">
        <v>29770</v>
      </c>
      <c r="F1801" s="26">
        <f ca="1">DATEDIF(Hospitalization!$E545,TODAY(),"Y")</f>
        <v>26</v>
      </c>
      <c r="G1801" s="15">
        <v>1</v>
      </c>
      <c r="H1801" s="27">
        <v>4827.1000000000004</v>
      </c>
      <c r="I1801" s="15" t="s">
        <v>2355</v>
      </c>
      <c r="J1801" s="15" t="s">
        <v>2359</v>
      </c>
      <c r="K1801" s="15" t="s">
        <v>2357</v>
      </c>
    </row>
    <row r="1802" spans="1:11" x14ac:dyDescent="0.3">
      <c r="A1802" s="14" t="s">
        <v>525</v>
      </c>
      <c r="B1802" s="12">
        <v>1978</v>
      </c>
      <c r="C1802" s="12" t="s">
        <v>2365</v>
      </c>
      <c r="D1802" s="12">
        <v>3</v>
      </c>
      <c r="E1802" s="22">
        <v>28766</v>
      </c>
      <c r="F1802" s="23">
        <f ca="1">DATEDIF(Hospitalization!$E544,TODAY(),"Y")</f>
        <v>62</v>
      </c>
      <c r="G1802" s="12">
        <v>2</v>
      </c>
      <c r="H1802" s="24">
        <v>4812.34</v>
      </c>
      <c r="I1802" s="12" t="s">
        <v>2355</v>
      </c>
      <c r="J1802" s="12" t="s">
        <v>2356</v>
      </c>
      <c r="K1802" s="12" t="s">
        <v>2357</v>
      </c>
    </row>
    <row r="1803" spans="1:11" x14ac:dyDescent="0.3">
      <c r="A1803" s="11" t="s">
        <v>526</v>
      </c>
      <c r="B1803" s="15">
        <v>1989</v>
      </c>
      <c r="C1803" s="15" t="s">
        <v>2363</v>
      </c>
      <c r="D1803" s="15">
        <v>16</v>
      </c>
      <c r="E1803" s="25">
        <v>32858</v>
      </c>
      <c r="F1803" s="26">
        <f ca="1">DATEDIF(Hospitalization!$E543,TODAY(),"Y")</f>
        <v>40</v>
      </c>
      <c r="G1803" s="15">
        <v>1</v>
      </c>
      <c r="H1803" s="27">
        <v>4795.66</v>
      </c>
      <c r="I1803" s="15" t="s">
        <v>2355</v>
      </c>
      <c r="J1803" s="15" t="s">
        <v>2359</v>
      </c>
      <c r="K1803" s="15" t="s">
        <v>2357</v>
      </c>
    </row>
    <row r="1804" spans="1:11" x14ac:dyDescent="0.3">
      <c r="A1804" s="14" t="s">
        <v>527</v>
      </c>
      <c r="B1804" s="12">
        <v>1987</v>
      </c>
      <c r="C1804" s="12" t="s">
        <v>2360</v>
      </c>
      <c r="D1804" s="12">
        <v>22</v>
      </c>
      <c r="E1804" s="22">
        <v>31950</v>
      </c>
      <c r="F1804" s="23">
        <f ca="1">DATEDIF(Hospitalization!$E542,TODAY(),"Y")</f>
        <v>28</v>
      </c>
      <c r="G1804" s="12">
        <v>3</v>
      </c>
      <c r="H1804" s="24">
        <v>4787.42</v>
      </c>
      <c r="I1804" s="12" t="s">
        <v>2355</v>
      </c>
      <c r="J1804" s="12" t="s">
        <v>2356</v>
      </c>
      <c r="K1804" s="12" t="s">
        <v>2357</v>
      </c>
    </row>
    <row r="1805" spans="1:11" x14ac:dyDescent="0.3">
      <c r="A1805" s="11" t="s">
        <v>528</v>
      </c>
      <c r="B1805" s="15">
        <v>1989</v>
      </c>
      <c r="C1805" s="15" t="s">
        <v>2363</v>
      </c>
      <c r="D1805" s="15">
        <v>9</v>
      </c>
      <c r="E1805" s="25">
        <v>32851</v>
      </c>
      <c r="F1805" s="26">
        <f ca="1">DATEDIF(Hospitalization!$E541,TODAY(),"Y")</f>
        <v>55</v>
      </c>
      <c r="G1805" s="15">
        <v>1</v>
      </c>
      <c r="H1805" s="27">
        <v>4779.6000000000004</v>
      </c>
      <c r="I1805" s="15" t="s">
        <v>2355</v>
      </c>
      <c r="J1805" s="15" t="s">
        <v>2356</v>
      </c>
      <c r="K1805" s="15" t="s">
        <v>2357</v>
      </c>
    </row>
    <row r="1806" spans="1:11" x14ac:dyDescent="0.3">
      <c r="A1806" s="14" t="s">
        <v>529</v>
      </c>
      <c r="B1806" s="12">
        <v>1989</v>
      </c>
      <c r="C1806" s="12" t="s">
        <v>2364</v>
      </c>
      <c r="D1806" s="12">
        <v>1</v>
      </c>
      <c r="E1806" s="22">
        <v>32721</v>
      </c>
      <c r="F1806" s="23">
        <f ca="1">DATEDIF(Hospitalization!$E540,TODAY(),"Y")</f>
        <v>59</v>
      </c>
      <c r="G1806" s="12">
        <v>1</v>
      </c>
      <c r="H1806" s="24">
        <v>4766.0200000000004</v>
      </c>
      <c r="I1806" s="12" t="s">
        <v>2355</v>
      </c>
      <c r="J1806" s="12" t="s">
        <v>2356</v>
      </c>
      <c r="K1806" s="12" t="s">
        <v>2366</v>
      </c>
    </row>
    <row r="1807" spans="1:11" x14ac:dyDescent="0.3">
      <c r="A1807" s="14" t="s">
        <v>62</v>
      </c>
      <c r="B1807" s="15">
        <v>1987</v>
      </c>
      <c r="C1807" s="15" t="s">
        <v>2361</v>
      </c>
      <c r="D1807" s="15">
        <v>27</v>
      </c>
      <c r="E1807" s="25">
        <v>32047</v>
      </c>
      <c r="F1807" s="26">
        <f ca="1">DATEDIF(Hospitalization!$E539,TODAY(),"Y")</f>
        <v>33</v>
      </c>
      <c r="G1807" s="15">
        <v>1</v>
      </c>
      <c r="H1807" s="27">
        <v>4762.33</v>
      </c>
      <c r="I1807" s="15" t="s">
        <v>2356</v>
      </c>
      <c r="J1807" s="15" t="s">
        <v>2356</v>
      </c>
      <c r="K1807" s="15" t="s">
        <v>2366</v>
      </c>
    </row>
    <row r="1808" spans="1:11" x14ac:dyDescent="0.3">
      <c r="A1808" s="11" t="s">
        <v>530</v>
      </c>
      <c r="B1808" s="12">
        <v>1992</v>
      </c>
      <c r="C1808" s="12" t="s">
        <v>2364</v>
      </c>
      <c r="D1808" s="12">
        <v>16</v>
      </c>
      <c r="E1808" s="22">
        <v>33832</v>
      </c>
      <c r="F1808" s="23">
        <f ca="1">DATEDIF(Hospitalization!$E538,TODAY(),"Y")</f>
        <v>46</v>
      </c>
      <c r="G1808" s="12">
        <v>2</v>
      </c>
      <c r="H1808" s="24">
        <v>4753.6400000000003</v>
      </c>
      <c r="I1808" s="12" t="s">
        <v>2355</v>
      </c>
      <c r="J1808" s="12" t="s">
        <v>2356</v>
      </c>
      <c r="K1808" s="12" t="s">
        <v>2357</v>
      </c>
    </row>
    <row r="1809" spans="1:11" x14ac:dyDescent="0.3">
      <c r="A1809" s="14" t="s">
        <v>531</v>
      </c>
      <c r="B1809" s="15">
        <v>1987</v>
      </c>
      <c r="C1809" s="15" t="s">
        <v>2358</v>
      </c>
      <c r="D1809" s="15">
        <v>22</v>
      </c>
      <c r="E1809" s="25">
        <v>32103</v>
      </c>
      <c r="F1809" s="26">
        <f ca="1">DATEDIF(Hospitalization!$E537,TODAY(),"Y")</f>
        <v>30</v>
      </c>
      <c r="G1809" s="15">
        <v>1</v>
      </c>
      <c r="H1809" s="27">
        <v>4751.07</v>
      </c>
      <c r="I1809" s="15" t="s">
        <v>2356</v>
      </c>
      <c r="J1809" s="15" t="s">
        <v>2359</v>
      </c>
      <c r="K1809" s="15" t="s">
        <v>2366</v>
      </c>
    </row>
    <row r="1810" spans="1:11" x14ac:dyDescent="0.3">
      <c r="A1810" s="11" t="s">
        <v>532</v>
      </c>
      <c r="B1810" s="12">
        <v>1987</v>
      </c>
      <c r="C1810" s="12" t="s">
        <v>2361</v>
      </c>
      <c r="D1810" s="12">
        <v>2</v>
      </c>
      <c r="E1810" s="22">
        <v>32022</v>
      </c>
      <c r="F1810" s="23">
        <f ca="1">DATEDIF(Hospitalization!$E536,TODAY(),"Y")</f>
        <v>47</v>
      </c>
      <c r="G1810" s="12">
        <v>1</v>
      </c>
      <c r="H1810" s="24">
        <v>4747.05</v>
      </c>
      <c r="I1810" s="12" t="s">
        <v>2355</v>
      </c>
      <c r="J1810" s="12" t="s">
        <v>2355</v>
      </c>
      <c r="K1810" s="12" t="s">
        <v>2357</v>
      </c>
    </row>
    <row r="1811" spans="1:11" x14ac:dyDescent="0.3">
      <c r="A1811" s="14" t="s">
        <v>533</v>
      </c>
      <c r="B1811" s="15">
        <v>1987</v>
      </c>
      <c r="C1811" s="15" t="s">
        <v>2360</v>
      </c>
      <c r="D1811" s="15">
        <v>5</v>
      </c>
      <c r="E1811" s="25">
        <v>31933</v>
      </c>
      <c r="F1811" s="26">
        <f ca="1">DATEDIF(Hospitalization!$E535,TODAY(),"Y")</f>
        <v>63</v>
      </c>
      <c r="G1811" s="15">
        <v>1</v>
      </c>
      <c r="H1811" s="27">
        <v>4746.34</v>
      </c>
      <c r="I1811" s="15" t="s">
        <v>2355</v>
      </c>
      <c r="J1811" s="15" t="s">
        <v>2355</v>
      </c>
      <c r="K1811" s="15" t="s">
        <v>2366</v>
      </c>
    </row>
    <row r="1812" spans="1:11" x14ac:dyDescent="0.3">
      <c r="A1812" s="11" t="s">
        <v>534</v>
      </c>
      <c r="B1812" s="12">
        <v>2004</v>
      </c>
      <c r="C1812" s="12" t="s">
        <v>2358</v>
      </c>
      <c r="D1812" s="12">
        <v>24</v>
      </c>
      <c r="E1812" s="22">
        <v>38315</v>
      </c>
      <c r="F1812" s="23">
        <f ca="1">DATEDIF(Hospitalization!$E534,TODAY(),"Y")</f>
        <v>23</v>
      </c>
      <c r="G1812" s="12">
        <v>0</v>
      </c>
      <c r="H1812" s="24">
        <v>4740.78</v>
      </c>
      <c r="I1812" s="12" t="s">
        <v>2355</v>
      </c>
      <c r="J1812" s="12" t="s">
        <v>2356</v>
      </c>
      <c r="K1812" s="12" t="s">
        <v>2375</v>
      </c>
    </row>
    <row r="1813" spans="1:11" x14ac:dyDescent="0.3">
      <c r="A1813" s="14" t="s">
        <v>535</v>
      </c>
      <c r="B1813" s="15">
        <v>1991</v>
      </c>
      <c r="C1813" s="15" t="s">
        <v>2365</v>
      </c>
      <c r="D1813" s="15">
        <v>12</v>
      </c>
      <c r="E1813" s="25">
        <v>33523</v>
      </c>
      <c r="F1813" s="26">
        <f ca="1">DATEDIF(Hospitalization!$E533,TODAY(),"Y")</f>
        <v>62</v>
      </c>
      <c r="G1813" s="15">
        <v>1</v>
      </c>
      <c r="H1813" s="27">
        <v>4738.2700000000004</v>
      </c>
      <c r="I1813" s="15" t="s">
        <v>2355</v>
      </c>
      <c r="J1813" s="15" t="s">
        <v>2356</v>
      </c>
      <c r="K1813" s="15" t="s">
        <v>2362</v>
      </c>
    </row>
    <row r="1814" spans="1:11" x14ac:dyDescent="0.3">
      <c r="A1814" s="11" t="s">
        <v>536</v>
      </c>
      <c r="B1814" s="12">
        <v>1986</v>
      </c>
      <c r="C1814" s="12" t="s">
        <v>2361</v>
      </c>
      <c r="D1814" s="12">
        <v>5</v>
      </c>
      <c r="E1814" s="22">
        <v>31660</v>
      </c>
      <c r="F1814" s="23">
        <f ca="1">DATEDIF(Hospitalization!$E532,TODAY(),"Y")</f>
        <v>31</v>
      </c>
      <c r="G1814" s="12">
        <v>3</v>
      </c>
      <c r="H1814" s="24">
        <v>4734.6400000000003</v>
      </c>
      <c r="I1814" s="12" t="s">
        <v>2355</v>
      </c>
      <c r="J1814" s="12" t="s">
        <v>2359</v>
      </c>
      <c r="K1814" s="12" t="s">
        <v>2357</v>
      </c>
    </row>
    <row r="1815" spans="1:11" x14ac:dyDescent="0.3">
      <c r="A1815" s="14" t="s">
        <v>537</v>
      </c>
      <c r="B1815" s="15">
        <v>1980</v>
      </c>
      <c r="C1815" s="15" t="s">
        <v>2354</v>
      </c>
      <c r="D1815" s="15">
        <v>2</v>
      </c>
      <c r="E1815" s="25">
        <v>29404</v>
      </c>
      <c r="F1815" s="26">
        <f ca="1">DATEDIF(Hospitalization!$E531,TODAY(),"Y")</f>
        <v>57</v>
      </c>
      <c r="G1815" s="15">
        <v>2</v>
      </c>
      <c r="H1815" s="27">
        <v>4728.71</v>
      </c>
      <c r="I1815" s="15" t="s">
        <v>2355</v>
      </c>
      <c r="J1815" s="15" t="s">
        <v>2356</v>
      </c>
      <c r="K1815" s="15" t="s">
        <v>2362</v>
      </c>
    </row>
    <row r="1816" spans="1:11" x14ac:dyDescent="0.3">
      <c r="A1816" s="11" t="s">
        <v>538</v>
      </c>
      <c r="B1816" s="12">
        <v>1994</v>
      </c>
      <c r="C1816" s="12" t="s">
        <v>2364</v>
      </c>
      <c r="D1816" s="12">
        <v>12</v>
      </c>
      <c r="E1816" s="22">
        <v>34558</v>
      </c>
      <c r="F1816" s="23">
        <f ca="1">DATEDIF(Hospitalization!$E530,TODAY(),"Y")</f>
        <v>62</v>
      </c>
      <c r="G1816" s="12">
        <v>2</v>
      </c>
      <c r="H1816" s="24">
        <v>4719.74</v>
      </c>
      <c r="I1816" s="12" t="s">
        <v>2355</v>
      </c>
      <c r="J1816" s="12" t="s">
        <v>2359</v>
      </c>
      <c r="K1816" s="12" t="s">
        <v>2362</v>
      </c>
    </row>
    <row r="1817" spans="1:11" x14ac:dyDescent="0.3">
      <c r="A1817" s="14" t="s">
        <v>539</v>
      </c>
      <c r="B1817" s="15">
        <v>1992</v>
      </c>
      <c r="C1817" s="15" t="s">
        <v>2361</v>
      </c>
      <c r="D1817" s="15">
        <v>28</v>
      </c>
      <c r="E1817" s="25">
        <v>33875</v>
      </c>
      <c r="F1817" s="26">
        <f ca="1">DATEDIF(Hospitalization!$E529,TODAY(),"Y")</f>
        <v>28</v>
      </c>
      <c r="G1817" s="15">
        <v>1</v>
      </c>
      <c r="H1817" s="27">
        <v>4719.5200000000004</v>
      </c>
      <c r="I1817" s="15" t="s">
        <v>2355</v>
      </c>
      <c r="J1817" s="15" t="s">
        <v>2355</v>
      </c>
      <c r="K1817" s="15" t="s">
        <v>2372</v>
      </c>
    </row>
    <row r="1818" spans="1:11" x14ac:dyDescent="0.3">
      <c r="A1818" s="11" t="s">
        <v>63</v>
      </c>
      <c r="B1818" s="12">
        <v>1992</v>
      </c>
      <c r="C1818" s="12" t="s">
        <v>2365</v>
      </c>
      <c r="D1818" s="12">
        <v>9</v>
      </c>
      <c r="E1818" s="22">
        <v>33886</v>
      </c>
      <c r="F1818" s="23">
        <f ca="1">DATEDIF(Hospitalization!$E528,TODAY(),"Y")</f>
        <v>33</v>
      </c>
      <c r="G1818" s="12">
        <v>1</v>
      </c>
      <c r="H1818" s="24">
        <v>4718.2</v>
      </c>
      <c r="I1818" s="12" t="s">
        <v>2355</v>
      </c>
      <c r="J1818" s="12" t="s">
        <v>2356</v>
      </c>
      <c r="K1818" s="12" t="s">
        <v>2372</v>
      </c>
    </row>
    <row r="1819" spans="1:11" x14ac:dyDescent="0.3">
      <c r="A1819" s="11" t="s">
        <v>540</v>
      </c>
      <c r="B1819" s="15">
        <v>1981</v>
      </c>
      <c r="C1819" s="15" t="s">
        <v>2364</v>
      </c>
      <c r="D1819" s="15">
        <v>12</v>
      </c>
      <c r="E1819" s="25">
        <v>29810</v>
      </c>
      <c r="F1819" s="26">
        <f ca="1">DATEDIF(Hospitalization!$E527,TODAY(),"Y")</f>
        <v>37</v>
      </c>
      <c r="G1819" s="15">
        <v>1</v>
      </c>
      <c r="H1819" s="27">
        <v>4712.12</v>
      </c>
      <c r="I1819" s="15" t="s">
        <v>2355</v>
      </c>
      <c r="J1819" s="15" t="s">
        <v>2356</v>
      </c>
      <c r="K1819" s="15" t="s">
        <v>2366</v>
      </c>
    </row>
    <row r="1820" spans="1:11" x14ac:dyDescent="0.3">
      <c r="A1820" s="14" t="s">
        <v>541</v>
      </c>
      <c r="B1820" s="12">
        <v>1977</v>
      </c>
      <c r="C1820" s="12" t="s">
        <v>2363</v>
      </c>
      <c r="D1820" s="12">
        <v>4</v>
      </c>
      <c r="E1820" s="22">
        <v>28463</v>
      </c>
      <c r="F1820" s="23">
        <f ca="1">DATEDIF(Hospitalization!$E526,TODAY(),"Y")</f>
        <v>42</v>
      </c>
      <c r="G1820" s="12">
        <v>2</v>
      </c>
      <c r="H1820" s="24">
        <v>4699.47</v>
      </c>
      <c r="I1820" s="12" t="s">
        <v>2355</v>
      </c>
      <c r="J1820" s="12" t="s">
        <v>2356</v>
      </c>
      <c r="K1820" s="12" t="s">
        <v>2357</v>
      </c>
    </row>
    <row r="1821" spans="1:11" x14ac:dyDescent="0.3">
      <c r="A1821" s="11" t="s">
        <v>542</v>
      </c>
      <c r="B1821" s="15">
        <v>2003</v>
      </c>
      <c r="C1821" s="15" t="s">
        <v>2360</v>
      </c>
      <c r="D1821" s="15">
        <v>22</v>
      </c>
      <c r="E1821" s="25">
        <v>37794</v>
      </c>
      <c r="F1821" s="26">
        <f ca="1">DATEDIF(Hospitalization!$E525,TODAY(),"Y")</f>
        <v>37</v>
      </c>
      <c r="G1821" s="15">
        <v>5</v>
      </c>
      <c r="H1821" s="27">
        <v>4687.8</v>
      </c>
      <c r="I1821" s="15" t="s">
        <v>2355</v>
      </c>
      <c r="J1821" s="15" t="s">
        <v>2356</v>
      </c>
      <c r="K1821" s="15" t="s">
        <v>2366</v>
      </c>
    </row>
    <row r="1822" spans="1:11" x14ac:dyDescent="0.3">
      <c r="A1822" s="14" t="s">
        <v>543</v>
      </c>
      <c r="B1822" s="12">
        <v>1990</v>
      </c>
      <c r="C1822" s="12" t="s">
        <v>2361</v>
      </c>
      <c r="D1822" s="12">
        <v>4</v>
      </c>
      <c r="E1822" s="22">
        <v>33120</v>
      </c>
      <c r="F1822" s="23">
        <f ca="1">DATEDIF(Hospitalization!$E524,TODAY(),"Y")</f>
        <v>33</v>
      </c>
      <c r="G1822" s="12">
        <v>2</v>
      </c>
      <c r="H1822" s="24">
        <v>4686.3900000000003</v>
      </c>
      <c r="I1822" s="12" t="s">
        <v>2356</v>
      </c>
      <c r="J1822" s="12" t="s">
        <v>2356</v>
      </c>
      <c r="K1822" s="12" t="s">
        <v>2357</v>
      </c>
    </row>
    <row r="1823" spans="1:11" x14ac:dyDescent="0.3">
      <c r="A1823" s="11" t="s">
        <v>544</v>
      </c>
      <c r="B1823" s="15">
        <v>2003</v>
      </c>
      <c r="C1823" s="15" t="s">
        <v>2365</v>
      </c>
      <c r="D1823" s="15">
        <v>4</v>
      </c>
      <c r="E1823" s="25">
        <v>37898</v>
      </c>
      <c r="F1823" s="26">
        <f ca="1">DATEDIF(Hospitalization!$E523,TODAY(),"Y")</f>
        <v>47</v>
      </c>
      <c r="G1823" s="15">
        <v>0</v>
      </c>
      <c r="H1823" s="27">
        <v>4678.8</v>
      </c>
      <c r="I1823" s="15" t="s">
        <v>2355</v>
      </c>
      <c r="J1823" s="15" t="s">
        <v>2359</v>
      </c>
      <c r="K1823" s="15" t="s">
        <v>2375</v>
      </c>
    </row>
    <row r="1824" spans="1:11" x14ac:dyDescent="0.3">
      <c r="A1824" s="14" t="s">
        <v>545</v>
      </c>
      <c r="B1824" s="12">
        <v>1979</v>
      </c>
      <c r="C1824" s="12" t="s">
        <v>2365</v>
      </c>
      <c r="D1824" s="12">
        <v>18</v>
      </c>
      <c r="E1824" s="22">
        <v>29146</v>
      </c>
      <c r="F1824" s="23">
        <f ca="1">DATEDIF(Hospitalization!$E522,TODAY(),"Y")</f>
        <v>35</v>
      </c>
      <c r="G1824" s="12">
        <v>2</v>
      </c>
      <c r="H1824" s="24">
        <v>4674.2</v>
      </c>
      <c r="I1824" s="12" t="s">
        <v>2355</v>
      </c>
      <c r="J1824" s="12" t="s">
        <v>2359</v>
      </c>
      <c r="K1824" s="12" t="s">
        <v>2357</v>
      </c>
    </row>
    <row r="1825" spans="1:11" x14ac:dyDescent="0.3">
      <c r="A1825" s="11" t="s">
        <v>546</v>
      </c>
      <c r="B1825" s="15">
        <v>1990</v>
      </c>
      <c r="C1825" s="15" t="s">
        <v>2354</v>
      </c>
      <c r="D1825" s="15">
        <v>13</v>
      </c>
      <c r="E1825" s="25">
        <v>33067</v>
      </c>
      <c r="F1825" s="26">
        <f ca="1">DATEDIF(Hospitalization!$E521,TODAY(),"Y")</f>
        <v>40</v>
      </c>
      <c r="G1825" s="15">
        <v>2</v>
      </c>
      <c r="H1825" s="27">
        <v>4673.3900000000003</v>
      </c>
      <c r="I1825" s="15" t="s">
        <v>2355</v>
      </c>
      <c r="J1825" s="15" t="s">
        <v>2359</v>
      </c>
      <c r="K1825" s="15" t="s">
        <v>2357</v>
      </c>
    </row>
    <row r="1826" spans="1:11" x14ac:dyDescent="0.3">
      <c r="A1826" s="14" t="s">
        <v>547</v>
      </c>
      <c r="B1826" s="12">
        <v>1990</v>
      </c>
      <c r="C1826" s="12" t="s">
        <v>2361</v>
      </c>
      <c r="D1826" s="12">
        <v>26</v>
      </c>
      <c r="E1826" s="22">
        <v>33142</v>
      </c>
      <c r="F1826" s="23">
        <f ca="1">DATEDIF(Hospitalization!$E520,TODAY(),"Y")</f>
        <v>59</v>
      </c>
      <c r="G1826" s="12">
        <v>2</v>
      </c>
      <c r="H1826" s="24">
        <v>4670.6400000000003</v>
      </c>
      <c r="I1826" s="12" t="s">
        <v>2355</v>
      </c>
      <c r="J1826" s="12" t="s">
        <v>2355</v>
      </c>
      <c r="K1826" s="12" t="s">
        <v>2366</v>
      </c>
    </row>
    <row r="1827" spans="1:11" x14ac:dyDescent="0.3">
      <c r="A1827" s="11" t="s">
        <v>548</v>
      </c>
      <c r="B1827" s="15">
        <v>1990</v>
      </c>
      <c r="C1827" s="15" t="s">
        <v>2364</v>
      </c>
      <c r="D1827" s="15">
        <v>5</v>
      </c>
      <c r="E1827" s="25">
        <v>33090</v>
      </c>
      <c r="F1827" s="26">
        <f ca="1">DATEDIF(Hospitalization!$E519,TODAY(),"Y")</f>
        <v>59</v>
      </c>
      <c r="G1827" s="15">
        <v>1</v>
      </c>
      <c r="H1827" s="27">
        <v>4667.6099999999997</v>
      </c>
      <c r="I1827" s="15" t="s">
        <v>2356</v>
      </c>
      <c r="J1827" s="15" t="s">
        <v>2356</v>
      </c>
      <c r="K1827" s="15" t="s">
        <v>2369</v>
      </c>
    </row>
    <row r="1828" spans="1:11" x14ac:dyDescent="0.3">
      <c r="A1828" s="14" t="s">
        <v>549</v>
      </c>
      <c r="B1828" s="12">
        <v>1996</v>
      </c>
      <c r="C1828" s="12" t="s">
        <v>2365</v>
      </c>
      <c r="D1828" s="12">
        <v>25</v>
      </c>
      <c r="E1828" s="22">
        <v>35363</v>
      </c>
      <c r="F1828" s="23">
        <f ca="1">DATEDIF(Hospitalization!$E518,TODAY(),"Y")</f>
        <v>35</v>
      </c>
      <c r="G1828" s="12">
        <v>3</v>
      </c>
      <c r="H1828" s="24">
        <v>4661.29</v>
      </c>
      <c r="I1828" s="12" t="s">
        <v>2355</v>
      </c>
      <c r="J1828" s="12" t="s">
        <v>2359</v>
      </c>
      <c r="K1828" s="12" t="s">
        <v>2376</v>
      </c>
    </row>
    <row r="1829" spans="1:11" x14ac:dyDescent="0.3">
      <c r="A1829" s="14" t="s">
        <v>64</v>
      </c>
      <c r="B1829" s="15">
        <v>1985</v>
      </c>
      <c r="C1829" s="15" t="s">
        <v>2360</v>
      </c>
      <c r="D1829" s="15">
        <v>22</v>
      </c>
      <c r="E1829" s="25">
        <v>31220</v>
      </c>
      <c r="F1829" s="26">
        <f ca="1">DATEDIF(Hospitalization!$E517,TODAY(),"Y")</f>
        <v>39</v>
      </c>
      <c r="G1829" s="15">
        <v>0</v>
      </c>
      <c r="H1829" s="27">
        <v>4646.76</v>
      </c>
      <c r="I1829" s="15" t="s">
        <v>2359</v>
      </c>
      <c r="J1829" s="15" t="s">
        <v>2359</v>
      </c>
      <c r="K1829" s="15" t="s">
        <v>2366</v>
      </c>
    </row>
    <row r="1830" spans="1:11" x14ac:dyDescent="0.3">
      <c r="A1830" s="11" t="s">
        <v>550</v>
      </c>
      <c r="B1830" s="12">
        <v>1998</v>
      </c>
      <c r="C1830" s="12" t="s">
        <v>2360</v>
      </c>
      <c r="D1830" s="12">
        <v>29</v>
      </c>
      <c r="E1830" s="22">
        <v>35975</v>
      </c>
      <c r="F1830" s="23">
        <f ca="1">DATEDIF(Hospitalization!$E516,TODAY(),"Y")</f>
        <v>33</v>
      </c>
      <c r="G1830" s="12">
        <v>3</v>
      </c>
      <c r="H1830" s="24">
        <v>4618.08</v>
      </c>
      <c r="I1830" s="12" t="s">
        <v>2355</v>
      </c>
      <c r="J1830" s="12" t="s">
        <v>2359</v>
      </c>
      <c r="K1830" s="12" t="s">
        <v>2362</v>
      </c>
    </row>
    <row r="1831" spans="1:11" x14ac:dyDescent="0.3">
      <c r="A1831" s="14" t="s">
        <v>551</v>
      </c>
      <c r="B1831" s="15">
        <v>2000</v>
      </c>
      <c r="C1831" s="15" t="s">
        <v>2354</v>
      </c>
      <c r="D1831" s="15">
        <v>2</v>
      </c>
      <c r="E1831" s="25">
        <v>36709</v>
      </c>
      <c r="F1831" s="26">
        <f ca="1">DATEDIF(Hospitalization!$E515,TODAY(),"Y")</f>
        <v>43</v>
      </c>
      <c r="G1831" s="15">
        <v>0</v>
      </c>
      <c r="H1831" s="27">
        <v>4608.03</v>
      </c>
      <c r="I1831" s="15" t="s">
        <v>2355</v>
      </c>
      <c r="J1831" s="15" t="s">
        <v>2356</v>
      </c>
      <c r="K1831" s="15" t="s">
        <v>2366</v>
      </c>
    </row>
    <row r="1832" spans="1:11" x14ac:dyDescent="0.3">
      <c r="A1832" s="11" t="s">
        <v>552</v>
      </c>
      <c r="B1832" s="12">
        <v>1989</v>
      </c>
      <c r="C1832" s="12" t="s">
        <v>2361</v>
      </c>
      <c r="D1832" s="12">
        <v>18</v>
      </c>
      <c r="E1832" s="22">
        <v>32769</v>
      </c>
      <c r="F1832" s="23">
        <f ca="1">DATEDIF(Hospitalization!$E514,TODAY(),"Y")</f>
        <v>38</v>
      </c>
      <c r="G1832" s="12">
        <v>0</v>
      </c>
      <c r="H1832" s="24">
        <v>4571.41</v>
      </c>
      <c r="I1832" s="12" t="s">
        <v>2355</v>
      </c>
      <c r="J1832" s="12" t="s">
        <v>2355</v>
      </c>
      <c r="K1832" s="12" t="s">
        <v>2362</v>
      </c>
    </row>
    <row r="1833" spans="1:11" x14ac:dyDescent="0.3">
      <c r="A1833" s="14" t="s">
        <v>553</v>
      </c>
      <c r="B1833" s="15">
        <v>1996</v>
      </c>
      <c r="C1833" s="15" t="s">
        <v>2363</v>
      </c>
      <c r="D1833" s="15">
        <v>25</v>
      </c>
      <c r="E1833" s="25">
        <v>35424</v>
      </c>
      <c r="F1833" s="26">
        <f ca="1">DATEDIF(Hospitalization!$E513,TODAY(),"Y")</f>
        <v>45</v>
      </c>
      <c r="G1833" s="15">
        <v>2</v>
      </c>
      <c r="H1833" s="27">
        <v>4564.1899999999996</v>
      </c>
      <c r="I1833" s="15" t="s">
        <v>2355</v>
      </c>
      <c r="J1833" s="15" t="s">
        <v>2355</v>
      </c>
      <c r="K1833" s="15" t="s">
        <v>2372</v>
      </c>
    </row>
    <row r="1834" spans="1:11" x14ac:dyDescent="0.3">
      <c r="A1834" s="11" t="s">
        <v>554</v>
      </c>
      <c r="B1834" s="12">
        <v>1990</v>
      </c>
      <c r="C1834" s="12" t="s">
        <v>2361</v>
      </c>
      <c r="D1834" s="12">
        <v>20</v>
      </c>
      <c r="E1834" s="22">
        <v>33136</v>
      </c>
      <c r="F1834" s="23">
        <f ca="1">DATEDIF(Hospitalization!$E512,TODAY(),"Y")</f>
        <v>34</v>
      </c>
      <c r="G1834" s="12">
        <v>1</v>
      </c>
      <c r="H1834" s="24">
        <v>4562.84</v>
      </c>
      <c r="I1834" s="12" t="s">
        <v>2355</v>
      </c>
      <c r="J1834" s="12" t="s">
        <v>2355</v>
      </c>
      <c r="K1834" s="12" t="s">
        <v>2357</v>
      </c>
    </row>
    <row r="1835" spans="1:11" x14ac:dyDescent="0.3">
      <c r="A1835" s="14" t="s">
        <v>555</v>
      </c>
      <c r="B1835" s="15">
        <v>2004</v>
      </c>
      <c r="C1835" s="15" t="s">
        <v>2363</v>
      </c>
      <c r="D1835" s="15">
        <v>22</v>
      </c>
      <c r="E1835" s="25">
        <v>38343</v>
      </c>
      <c r="F1835" s="26">
        <f ca="1">DATEDIF(Hospitalization!$E511,TODAY(),"Y")</f>
        <v>41</v>
      </c>
      <c r="G1835" s="15">
        <v>4</v>
      </c>
      <c r="H1835" s="27">
        <v>4561.1899999999996</v>
      </c>
      <c r="I1835" s="15" t="s">
        <v>2355</v>
      </c>
      <c r="J1835" s="15" t="s">
        <v>2355</v>
      </c>
      <c r="K1835" s="15" t="s">
        <v>2372</v>
      </c>
    </row>
    <row r="1836" spans="1:11" x14ac:dyDescent="0.3">
      <c r="A1836" s="11" t="s">
        <v>556</v>
      </c>
      <c r="B1836" s="12">
        <v>1990</v>
      </c>
      <c r="C1836" s="12" t="s">
        <v>2358</v>
      </c>
      <c r="D1836" s="12">
        <v>17</v>
      </c>
      <c r="E1836" s="22">
        <v>33194</v>
      </c>
      <c r="F1836" s="23">
        <f ca="1">DATEDIF(Hospitalization!$E510,TODAY(),"Y")</f>
        <v>63</v>
      </c>
      <c r="G1836" s="12">
        <v>0</v>
      </c>
      <c r="H1836" s="24">
        <v>4544.2299999999996</v>
      </c>
      <c r="I1836" s="12" t="s">
        <v>2355</v>
      </c>
      <c r="J1836" s="12" t="s">
        <v>2359</v>
      </c>
      <c r="K1836" s="12" t="s">
        <v>2372</v>
      </c>
    </row>
    <row r="1837" spans="1:11" x14ac:dyDescent="0.3">
      <c r="A1837" s="14" t="s">
        <v>557</v>
      </c>
      <c r="B1837" s="15">
        <v>1988</v>
      </c>
      <c r="C1837" s="15" t="s">
        <v>2360</v>
      </c>
      <c r="D1837" s="15">
        <v>13</v>
      </c>
      <c r="E1837" s="25">
        <v>32307</v>
      </c>
      <c r="F1837" s="26">
        <f ca="1">DATEDIF(Hospitalization!$E509,TODAY(),"Y")</f>
        <v>48</v>
      </c>
      <c r="G1837" s="15">
        <v>1</v>
      </c>
      <c r="H1837" s="27">
        <v>4536.26</v>
      </c>
      <c r="I1837" s="15" t="s">
        <v>2355</v>
      </c>
      <c r="J1837" s="15" t="s">
        <v>2355</v>
      </c>
      <c r="K1837" s="15" t="s">
        <v>2366</v>
      </c>
    </row>
    <row r="1838" spans="1:11" x14ac:dyDescent="0.3">
      <c r="A1838" s="11" t="s">
        <v>558</v>
      </c>
      <c r="B1838" s="12">
        <v>1993</v>
      </c>
      <c r="C1838" s="12" t="s">
        <v>2360</v>
      </c>
      <c r="D1838" s="12">
        <v>29</v>
      </c>
      <c r="E1838" s="22">
        <v>34149</v>
      </c>
      <c r="F1838" s="23">
        <f ca="1">DATEDIF(Hospitalization!$E508,TODAY(),"Y")</f>
        <v>32</v>
      </c>
      <c r="G1838" s="12">
        <v>2</v>
      </c>
      <c r="H1838" s="24">
        <v>4529.4799999999996</v>
      </c>
      <c r="I1838" s="12" t="s">
        <v>2355</v>
      </c>
      <c r="J1838" s="12" t="s">
        <v>2359</v>
      </c>
      <c r="K1838" s="12" t="s">
        <v>2366</v>
      </c>
    </row>
    <row r="1839" spans="1:11" x14ac:dyDescent="0.3">
      <c r="A1839" s="14" t="s">
        <v>559</v>
      </c>
      <c r="B1839" s="15">
        <v>1992</v>
      </c>
      <c r="C1839" s="15" t="s">
        <v>2364</v>
      </c>
      <c r="D1839" s="15">
        <v>13</v>
      </c>
      <c r="E1839" s="25">
        <v>33829</v>
      </c>
      <c r="F1839" s="26">
        <f ca="1">DATEDIF(Hospitalization!$E507,TODAY(),"Y")</f>
        <v>36</v>
      </c>
      <c r="G1839" s="15">
        <v>1</v>
      </c>
      <c r="H1839" s="27">
        <v>4527.18</v>
      </c>
      <c r="I1839" s="15" t="s">
        <v>2355</v>
      </c>
      <c r="J1839" s="15" t="s">
        <v>2355</v>
      </c>
      <c r="K1839" s="15" t="s">
        <v>2362</v>
      </c>
    </row>
    <row r="1840" spans="1:11" x14ac:dyDescent="0.3">
      <c r="A1840" s="11" t="s">
        <v>65</v>
      </c>
      <c r="B1840" s="12">
        <v>1988</v>
      </c>
      <c r="C1840" s="12" t="s">
        <v>2363</v>
      </c>
      <c r="D1840" s="12">
        <v>21</v>
      </c>
      <c r="E1840" s="22">
        <v>32498</v>
      </c>
      <c r="F1840" s="23">
        <f ca="1">DATEDIF(Hospitalization!$E506,TODAY(),"Y")</f>
        <v>54</v>
      </c>
      <c r="G1840" s="12">
        <v>0</v>
      </c>
      <c r="H1840" s="24">
        <v>4518.83</v>
      </c>
      <c r="I1840" s="12" t="s">
        <v>2355</v>
      </c>
      <c r="J1840" s="12" t="s">
        <v>2355</v>
      </c>
      <c r="K1840" s="12" t="s">
        <v>2376</v>
      </c>
    </row>
    <row r="1841" spans="1:11" x14ac:dyDescent="0.3">
      <c r="A1841" s="11" t="s">
        <v>560</v>
      </c>
      <c r="B1841" s="15">
        <v>1987</v>
      </c>
      <c r="C1841" s="15" t="s">
        <v>2363</v>
      </c>
      <c r="D1841" s="15">
        <v>5</v>
      </c>
      <c r="E1841" s="25">
        <v>32116</v>
      </c>
      <c r="F1841" s="26">
        <f ca="1">DATEDIF(Hospitalization!$E505,TODAY(),"Y")</f>
        <v>46</v>
      </c>
      <c r="G1841" s="15">
        <v>3</v>
      </c>
      <c r="H1841" s="27">
        <v>4518.7700000000004</v>
      </c>
      <c r="I1841" s="15" t="s">
        <v>2355</v>
      </c>
      <c r="J1841" s="15" t="s">
        <v>2356</v>
      </c>
      <c r="K1841" s="15" t="s">
        <v>2362</v>
      </c>
    </row>
    <row r="1842" spans="1:11" x14ac:dyDescent="0.3">
      <c r="A1842" s="14" t="s">
        <v>561</v>
      </c>
      <c r="B1842" s="12">
        <v>2003</v>
      </c>
      <c r="C1842" s="12" t="s">
        <v>2365</v>
      </c>
      <c r="D1842" s="12">
        <v>2</v>
      </c>
      <c r="E1842" s="22">
        <v>37896</v>
      </c>
      <c r="F1842" s="23">
        <f ca="1">DATEDIF(Hospitalization!$E504,TODAY(),"Y")</f>
        <v>28</v>
      </c>
      <c r="G1842" s="12">
        <v>0</v>
      </c>
      <c r="H1842" s="24">
        <v>4518.3999999999996</v>
      </c>
      <c r="I1842" s="12" t="s">
        <v>2355</v>
      </c>
      <c r="J1842" s="12" t="s">
        <v>2356</v>
      </c>
      <c r="K1842" s="12" t="s">
        <v>2378</v>
      </c>
    </row>
    <row r="1843" spans="1:11" x14ac:dyDescent="0.3">
      <c r="A1843" s="11" t="s">
        <v>562</v>
      </c>
      <c r="B1843" s="15">
        <v>1980</v>
      </c>
      <c r="C1843" s="15" t="s">
        <v>2360</v>
      </c>
      <c r="D1843" s="15">
        <v>16</v>
      </c>
      <c r="E1843" s="25">
        <v>29388</v>
      </c>
      <c r="F1843" s="26">
        <f ca="1">DATEDIF(Hospitalization!$E503,TODAY(),"Y")</f>
        <v>46</v>
      </c>
      <c r="G1843" s="15">
        <v>2</v>
      </c>
      <c r="H1843" s="27">
        <v>4515.71</v>
      </c>
      <c r="I1843" s="15" t="s">
        <v>2355</v>
      </c>
      <c r="J1843" s="15" t="s">
        <v>2356</v>
      </c>
      <c r="K1843" s="15" t="s">
        <v>2357</v>
      </c>
    </row>
    <row r="1844" spans="1:11" x14ac:dyDescent="0.3">
      <c r="A1844" s="14" t="s">
        <v>563</v>
      </c>
      <c r="B1844" s="12">
        <v>1982</v>
      </c>
      <c r="C1844" s="12" t="s">
        <v>2361</v>
      </c>
      <c r="D1844" s="12">
        <v>27</v>
      </c>
      <c r="E1844" s="22">
        <v>30221</v>
      </c>
      <c r="F1844" s="23">
        <f ca="1">DATEDIF(Hospitalization!$E502,TODAY(),"Y")</f>
        <v>60</v>
      </c>
      <c r="G1844" s="12">
        <v>3</v>
      </c>
      <c r="H1844" s="24">
        <v>4511.41</v>
      </c>
      <c r="I1844" s="12" t="s">
        <v>2355</v>
      </c>
      <c r="J1844" s="12" t="s">
        <v>2356</v>
      </c>
      <c r="K1844" s="12" t="s">
        <v>2357</v>
      </c>
    </row>
    <row r="1845" spans="1:11" x14ac:dyDescent="0.3">
      <c r="A1845" s="11" t="s">
        <v>564</v>
      </c>
      <c r="B1845" s="15">
        <v>1997</v>
      </c>
      <c r="C1845" s="15" t="s">
        <v>2365</v>
      </c>
      <c r="D1845" s="15">
        <v>13</v>
      </c>
      <c r="E1845" s="25">
        <v>35716</v>
      </c>
      <c r="F1845" s="26">
        <f ca="1">DATEDIF(Hospitalization!$E501,TODAY(),"Y")</f>
        <v>38</v>
      </c>
      <c r="G1845" s="15">
        <v>4</v>
      </c>
      <c r="H1845" s="27">
        <v>4504.66</v>
      </c>
      <c r="I1845" s="15" t="s">
        <v>2359</v>
      </c>
      <c r="J1845" s="15" t="s">
        <v>2355</v>
      </c>
      <c r="K1845" s="15" t="s">
        <v>2357</v>
      </c>
    </row>
    <row r="1846" spans="1:11" x14ac:dyDescent="0.3">
      <c r="A1846" s="14" t="s">
        <v>565</v>
      </c>
      <c r="B1846" s="12">
        <v>1988</v>
      </c>
      <c r="C1846" s="12" t="s">
        <v>2360</v>
      </c>
      <c r="D1846" s="12">
        <v>26</v>
      </c>
      <c r="E1846" s="22">
        <v>32320</v>
      </c>
      <c r="F1846" s="23">
        <f ca="1">DATEDIF(Hospitalization!$E500,TODAY(),"Y")</f>
        <v>43</v>
      </c>
      <c r="G1846" s="12">
        <v>0</v>
      </c>
      <c r="H1846" s="24">
        <v>4500.34</v>
      </c>
      <c r="I1846" s="12" t="s">
        <v>2355</v>
      </c>
      <c r="J1846" s="12" t="s">
        <v>2359</v>
      </c>
      <c r="K1846" s="12" t="s">
        <v>2376</v>
      </c>
    </row>
    <row r="1847" spans="1:11" x14ac:dyDescent="0.3">
      <c r="A1847" s="11" t="s">
        <v>566</v>
      </c>
      <c r="B1847" s="15">
        <v>1992</v>
      </c>
      <c r="C1847" s="15" t="s">
        <v>2354</v>
      </c>
      <c r="D1847" s="15">
        <v>12</v>
      </c>
      <c r="E1847" s="25">
        <v>33797</v>
      </c>
      <c r="F1847" s="26">
        <f ca="1">DATEDIF(Hospitalization!$E499,TODAY(),"Y")</f>
        <v>24</v>
      </c>
      <c r="G1847" s="15">
        <v>0</v>
      </c>
      <c r="H1847" s="27">
        <v>4488.58</v>
      </c>
      <c r="I1847" s="15" t="s">
        <v>2355</v>
      </c>
      <c r="J1847" s="15" t="s">
        <v>2356</v>
      </c>
      <c r="K1847" s="15" t="s">
        <v>2362</v>
      </c>
    </row>
    <row r="1848" spans="1:11" x14ac:dyDescent="0.3">
      <c r="A1848" s="14" t="s">
        <v>567</v>
      </c>
      <c r="B1848" s="12">
        <v>2004</v>
      </c>
      <c r="C1848" s="12" t="s">
        <v>2354</v>
      </c>
      <c r="D1848" s="12">
        <v>18</v>
      </c>
      <c r="E1848" s="22">
        <v>38186</v>
      </c>
      <c r="F1848" s="23">
        <f ca="1">DATEDIF(Hospitalization!$E498,TODAY(),"Y")</f>
        <v>32</v>
      </c>
      <c r="G1848" s="12">
        <v>0</v>
      </c>
      <c r="H1848" s="24">
        <v>4468.25</v>
      </c>
      <c r="I1848" s="12" t="s">
        <v>2355</v>
      </c>
      <c r="J1848" s="12" t="s">
        <v>2355</v>
      </c>
      <c r="K1848" s="12" t="s">
        <v>2362</v>
      </c>
    </row>
    <row r="1849" spans="1:11" x14ac:dyDescent="0.3">
      <c r="A1849" s="11" t="s">
        <v>568</v>
      </c>
      <c r="B1849" s="15">
        <v>1999</v>
      </c>
      <c r="C1849" s="15" t="s">
        <v>2358</v>
      </c>
      <c r="D1849" s="15">
        <v>20</v>
      </c>
      <c r="E1849" s="25">
        <v>36484</v>
      </c>
      <c r="F1849" s="26">
        <f ca="1">DATEDIF(Hospitalization!$E497,TODAY(),"Y")</f>
        <v>38</v>
      </c>
      <c r="G1849" s="15">
        <v>3</v>
      </c>
      <c r="H1849" s="27">
        <v>4466.62</v>
      </c>
      <c r="I1849" s="15" t="s">
        <v>2355</v>
      </c>
      <c r="J1849" s="15" t="s">
        <v>2355</v>
      </c>
      <c r="K1849" s="15" t="s">
        <v>2362</v>
      </c>
    </row>
    <row r="1850" spans="1:11" x14ac:dyDescent="0.3">
      <c r="A1850" s="14" t="s">
        <v>569</v>
      </c>
      <c r="B1850" s="12">
        <v>1991</v>
      </c>
      <c r="C1850" s="12" t="s">
        <v>2354</v>
      </c>
      <c r="D1850" s="12">
        <v>4</v>
      </c>
      <c r="E1850" s="22">
        <v>33423</v>
      </c>
      <c r="F1850" s="23">
        <f ca="1">DATEDIF(Hospitalization!$E496,TODAY(),"Y")</f>
        <v>60</v>
      </c>
      <c r="G1850" s="12">
        <v>2</v>
      </c>
      <c r="H1850" s="24">
        <v>4463.21</v>
      </c>
      <c r="I1850" s="12" t="s">
        <v>2356</v>
      </c>
      <c r="J1850" s="12" t="s">
        <v>2356</v>
      </c>
      <c r="K1850" s="12" t="s">
        <v>2357</v>
      </c>
    </row>
    <row r="1851" spans="1:11" x14ac:dyDescent="0.3">
      <c r="A1851" s="14" t="s">
        <v>66</v>
      </c>
      <c r="B1851" s="15">
        <v>1990</v>
      </c>
      <c r="C1851" s="15" t="s">
        <v>2354</v>
      </c>
      <c r="D1851" s="15">
        <v>15</v>
      </c>
      <c r="E1851" s="25">
        <v>33069</v>
      </c>
      <c r="F1851" s="26">
        <f ca="1">DATEDIF(Hospitalization!$E495,TODAY(),"Y")</f>
        <v>33</v>
      </c>
      <c r="G1851" s="15">
        <v>1</v>
      </c>
      <c r="H1851" s="27">
        <v>4462.72</v>
      </c>
      <c r="I1851" s="15" t="s">
        <v>2355</v>
      </c>
      <c r="J1851" s="15" t="s">
        <v>2356</v>
      </c>
      <c r="K1851" s="15" t="s">
        <v>2362</v>
      </c>
    </row>
    <row r="1852" spans="1:11" x14ac:dyDescent="0.3">
      <c r="A1852" s="11" t="s">
        <v>570</v>
      </c>
      <c r="B1852" s="12">
        <v>1990</v>
      </c>
      <c r="C1852" s="12" t="s">
        <v>2364</v>
      </c>
      <c r="D1852" s="12">
        <v>8</v>
      </c>
      <c r="E1852" s="22">
        <v>33093</v>
      </c>
      <c r="F1852" s="23">
        <f ca="1">DATEDIF(Hospitalization!$E494,TODAY(),"Y")</f>
        <v>41</v>
      </c>
      <c r="G1852" s="12">
        <v>1</v>
      </c>
      <c r="H1852" s="24">
        <v>4454.3999999999996</v>
      </c>
      <c r="I1852" s="12" t="s">
        <v>2355</v>
      </c>
      <c r="J1852" s="12" t="s">
        <v>2356</v>
      </c>
      <c r="K1852" s="12" t="s">
        <v>2362</v>
      </c>
    </row>
    <row r="1853" spans="1:11" x14ac:dyDescent="0.3">
      <c r="A1853" s="14" t="s">
        <v>571</v>
      </c>
      <c r="B1853" s="15">
        <v>1994</v>
      </c>
      <c r="C1853" s="15" t="s">
        <v>2360</v>
      </c>
      <c r="D1853" s="15">
        <v>28</v>
      </c>
      <c r="E1853" s="25">
        <v>34513</v>
      </c>
      <c r="F1853" s="26">
        <f ca="1">DATEDIF(Hospitalization!$E493,TODAY(),"Y")</f>
        <v>64</v>
      </c>
      <c r="G1853" s="15">
        <v>3</v>
      </c>
      <c r="H1853" s="27">
        <v>4449.46</v>
      </c>
      <c r="I1853" s="15" t="s">
        <v>2359</v>
      </c>
      <c r="J1853" s="15" t="s">
        <v>2355</v>
      </c>
      <c r="K1853" s="15" t="s">
        <v>2357</v>
      </c>
    </row>
    <row r="1854" spans="1:11" x14ac:dyDescent="0.3">
      <c r="A1854" s="11" t="s">
        <v>572</v>
      </c>
      <c r="B1854" s="12">
        <v>1991</v>
      </c>
      <c r="C1854" s="12" t="s">
        <v>2361</v>
      </c>
      <c r="D1854" s="12">
        <v>3</v>
      </c>
      <c r="E1854" s="22">
        <v>33484</v>
      </c>
      <c r="F1854" s="23">
        <f ca="1">DATEDIF(Hospitalization!$E492,TODAY(),"Y")</f>
        <v>41</v>
      </c>
      <c r="G1854" s="12">
        <v>1</v>
      </c>
      <c r="H1854" s="24">
        <v>4441.21</v>
      </c>
      <c r="I1854" s="12" t="s">
        <v>2359</v>
      </c>
      <c r="J1854" s="12" t="s">
        <v>2355</v>
      </c>
      <c r="K1854" s="12" t="s">
        <v>2374</v>
      </c>
    </row>
    <row r="1855" spans="1:11" x14ac:dyDescent="0.3">
      <c r="A1855" s="14" t="s">
        <v>573</v>
      </c>
      <c r="B1855" s="15">
        <v>1994</v>
      </c>
      <c r="C1855" s="15" t="s">
        <v>2365</v>
      </c>
      <c r="D1855" s="15">
        <v>24</v>
      </c>
      <c r="E1855" s="25">
        <v>34631</v>
      </c>
      <c r="F1855" s="26">
        <f ca="1">DATEDIF(Hospitalization!$E491,TODAY(),"Y")</f>
        <v>63</v>
      </c>
      <c r="G1855" s="15">
        <v>2</v>
      </c>
      <c r="H1855" s="27">
        <v>4438.26</v>
      </c>
      <c r="I1855" s="15" t="s">
        <v>2355</v>
      </c>
      <c r="J1855" s="15" t="s">
        <v>2356</v>
      </c>
      <c r="K1855" s="15" t="s">
        <v>2376</v>
      </c>
    </row>
    <row r="1856" spans="1:11" x14ac:dyDescent="0.3">
      <c r="A1856" s="11" t="s">
        <v>574</v>
      </c>
      <c r="B1856" s="12">
        <v>1994</v>
      </c>
      <c r="C1856" s="12" t="s">
        <v>2365</v>
      </c>
      <c r="D1856" s="12">
        <v>8</v>
      </c>
      <c r="E1856" s="22">
        <v>34615</v>
      </c>
      <c r="F1856" s="23">
        <f ca="1">DATEDIF(Hospitalization!$E490,TODAY(),"Y")</f>
        <v>57</v>
      </c>
      <c r="G1856" s="12">
        <v>2</v>
      </c>
      <c r="H1856" s="24">
        <v>4435.09</v>
      </c>
      <c r="I1856" s="12" t="s">
        <v>2356</v>
      </c>
      <c r="J1856" s="12" t="s">
        <v>2355</v>
      </c>
      <c r="K1856" s="12" t="s">
        <v>2369</v>
      </c>
    </row>
    <row r="1857" spans="1:11" x14ac:dyDescent="0.3">
      <c r="A1857" s="14" t="s">
        <v>575</v>
      </c>
      <c r="B1857" s="15">
        <v>1993</v>
      </c>
      <c r="C1857" s="15" t="s">
        <v>2363</v>
      </c>
      <c r="D1857" s="15">
        <v>23</v>
      </c>
      <c r="E1857" s="25">
        <v>34326</v>
      </c>
      <c r="F1857" s="26">
        <f ca="1">DATEDIF(Hospitalization!$E489,TODAY(),"Y")</f>
        <v>60</v>
      </c>
      <c r="G1857" s="15">
        <v>2</v>
      </c>
      <c r="H1857" s="27">
        <v>4433.92</v>
      </c>
      <c r="I1857" s="15" t="s">
        <v>2355</v>
      </c>
      <c r="J1857" s="15" t="s">
        <v>2355</v>
      </c>
      <c r="K1857" s="15" t="s">
        <v>2362</v>
      </c>
    </row>
    <row r="1858" spans="1:11" x14ac:dyDescent="0.3">
      <c r="A1858" s="11" t="s">
        <v>576</v>
      </c>
      <c r="B1858" s="12">
        <v>1993</v>
      </c>
      <c r="C1858" s="12" t="s">
        <v>2361</v>
      </c>
      <c r="D1858" s="12">
        <v>4</v>
      </c>
      <c r="E1858" s="22">
        <v>34216</v>
      </c>
      <c r="F1858" s="23">
        <f ca="1">DATEDIF(Hospitalization!$E488,TODAY(),"Y")</f>
        <v>58</v>
      </c>
      <c r="G1858" s="12">
        <v>2</v>
      </c>
      <c r="H1858" s="24">
        <v>4433.3900000000003</v>
      </c>
      <c r="I1858" s="12" t="s">
        <v>2355</v>
      </c>
      <c r="J1858" s="12" t="s">
        <v>2356</v>
      </c>
      <c r="K1858" s="12" t="s">
        <v>2362</v>
      </c>
    </row>
    <row r="1859" spans="1:11" x14ac:dyDescent="0.3">
      <c r="A1859" s="14" t="s">
        <v>577</v>
      </c>
      <c r="B1859" s="15">
        <v>1994</v>
      </c>
      <c r="C1859" s="15" t="s">
        <v>2363</v>
      </c>
      <c r="D1859" s="15">
        <v>29</v>
      </c>
      <c r="E1859" s="25">
        <v>34697</v>
      </c>
      <c r="F1859" s="26">
        <f ca="1">DATEDIF(Hospitalization!$E487,TODAY(),"Y")</f>
        <v>61</v>
      </c>
      <c r="G1859" s="15">
        <v>2</v>
      </c>
      <c r="H1859" s="27">
        <v>4428.8900000000003</v>
      </c>
      <c r="I1859" s="15" t="s">
        <v>2356</v>
      </c>
      <c r="J1859" s="15" t="s">
        <v>2359</v>
      </c>
      <c r="K1859" s="15" t="s">
        <v>2376</v>
      </c>
    </row>
    <row r="1860" spans="1:11" x14ac:dyDescent="0.3">
      <c r="A1860" s="11" t="s">
        <v>578</v>
      </c>
      <c r="B1860" s="12">
        <v>1992</v>
      </c>
      <c r="C1860" s="12" t="s">
        <v>2364</v>
      </c>
      <c r="D1860" s="12">
        <v>15</v>
      </c>
      <c r="E1860" s="22">
        <v>33831</v>
      </c>
      <c r="F1860" s="23">
        <f ca="1">DATEDIF(Hospitalization!$E486,TODAY(),"Y")</f>
        <v>34</v>
      </c>
      <c r="G1860" s="12">
        <v>0</v>
      </c>
      <c r="H1860" s="24">
        <v>4420.95</v>
      </c>
      <c r="I1860" s="12" t="s">
        <v>2355</v>
      </c>
      <c r="J1860" s="12" t="s">
        <v>2356</v>
      </c>
      <c r="K1860" s="12" t="s">
        <v>2377</v>
      </c>
    </row>
    <row r="1861" spans="1:11" x14ac:dyDescent="0.3">
      <c r="A1861" s="14" t="s">
        <v>579</v>
      </c>
      <c r="B1861" s="15">
        <v>1988</v>
      </c>
      <c r="C1861" s="15" t="s">
        <v>2361</v>
      </c>
      <c r="D1861" s="15">
        <v>16</v>
      </c>
      <c r="E1861" s="25">
        <v>32402</v>
      </c>
      <c r="F1861" s="26">
        <f ca="1">DATEDIF(Hospitalization!$E485,TODAY(),"Y")</f>
        <v>40</v>
      </c>
      <c r="G1861" s="15">
        <v>0</v>
      </c>
      <c r="H1861" s="27">
        <v>4415.16</v>
      </c>
      <c r="I1861" s="15" t="s">
        <v>2355</v>
      </c>
      <c r="J1861" s="15" t="s">
        <v>2359</v>
      </c>
      <c r="K1861" s="15" t="s">
        <v>2357</v>
      </c>
    </row>
    <row r="1862" spans="1:11" x14ac:dyDescent="0.3">
      <c r="A1862" s="11" t="s">
        <v>67</v>
      </c>
      <c r="B1862" s="12">
        <v>1986</v>
      </c>
      <c r="C1862" s="12" t="s">
        <v>2354</v>
      </c>
      <c r="D1862" s="12">
        <v>13</v>
      </c>
      <c r="E1862" s="22">
        <v>31606</v>
      </c>
      <c r="F1862" s="23">
        <f ca="1">DATEDIF(Hospitalization!$E484,TODAY(),"Y")</f>
        <v>59</v>
      </c>
      <c r="G1862" s="12">
        <v>0</v>
      </c>
      <c r="H1862" s="24">
        <v>4402.2299999999996</v>
      </c>
      <c r="I1862" s="12" t="s">
        <v>2355</v>
      </c>
      <c r="J1862" s="12" t="s">
        <v>2355</v>
      </c>
      <c r="K1862" s="12" t="s">
        <v>2366</v>
      </c>
    </row>
    <row r="1863" spans="1:11" x14ac:dyDescent="0.3">
      <c r="A1863" s="11" t="s">
        <v>580</v>
      </c>
      <c r="B1863" s="15">
        <v>1986</v>
      </c>
      <c r="C1863" s="15" t="s">
        <v>2364</v>
      </c>
      <c r="D1863" s="15">
        <v>11</v>
      </c>
      <c r="E1863" s="25">
        <v>31635</v>
      </c>
      <c r="F1863" s="26">
        <f ca="1">DATEDIF(Hospitalization!$E483,TODAY(),"Y")</f>
        <v>50</v>
      </c>
      <c r="G1863" s="15">
        <v>0</v>
      </c>
      <c r="H1863" s="27">
        <v>4399.7299999999996</v>
      </c>
      <c r="I1863" s="15" t="s">
        <v>2356</v>
      </c>
      <c r="J1863" s="15" t="s">
        <v>2355</v>
      </c>
      <c r="K1863" s="15" t="s">
        <v>2357</v>
      </c>
    </row>
    <row r="1864" spans="1:11" x14ac:dyDescent="0.3">
      <c r="A1864" s="14" t="s">
        <v>581</v>
      </c>
      <c r="B1864" s="12">
        <v>1988</v>
      </c>
      <c r="C1864" s="12" t="s">
        <v>2354</v>
      </c>
      <c r="D1864" s="12">
        <v>18</v>
      </c>
      <c r="E1864" s="22">
        <v>32342</v>
      </c>
      <c r="F1864" s="23">
        <f ca="1">DATEDIF(Hospitalization!$E482,TODAY(),"Y")</f>
        <v>61</v>
      </c>
      <c r="G1864" s="12">
        <v>3</v>
      </c>
      <c r="H1864" s="24">
        <v>4397.3100000000004</v>
      </c>
      <c r="I1864" s="12" t="s">
        <v>2355</v>
      </c>
      <c r="J1864" s="12" t="s">
        <v>2355</v>
      </c>
      <c r="K1864" s="12" t="s">
        <v>2357</v>
      </c>
    </row>
    <row r="1865" spans="1:11" x14ac:dyDescent="0.3">
      <c r="A1865" s="11" t="s">
        <v>582</v>
      </c>
      <c r="B1865" s="15">
        <v>1982</v>
      </c>
      <c r="C1865" s="15" t="s">
        <v>2360</v>
      </c>
      <c r="D1865" s="15">
        <v>29</v>
      </c>
      <c r="E1865" s="25">
        <v>30131</v>
      </c>
      <c r="F1865" s="26">
        <f ca="1">DATEDIF(Hospitalization!$E481,TODAY(),"Y")</f>
        <v>38</v>
      </c>
      <c r="G1865" s="15">
        <v>3</v>
      </c>
      <c r="H1865" s="27">
        <v>4392.7</v>
      </c>
      <c r="I1865" s="15" t="s">
        <v>2355</v>
      </c>
      <c r="J1865" s="15" t="s">
        <v>2355</v>
      </c>
      <c r="K1865" s="15" t="s">
        <v>2357</v>
      </c>
    </row>
    <row r="1866" spans="1:11" x14ac:dyDescent="0.3">
      <c r="A1866" s="14" t="s">
        <v>583</v>
      </c>
      <c r="B1866" s="12">
        <v>1997</v>
      </c>
      <c r="C1866" s="12" t="s">
        <v>2358</v>
      </c>
      <c r="D1866" s="12">
        <v>29</v>
      </c>
      <c r="E1866" s="22">
        <v>35763</v>
      </c>
      <c r="F1866" s="23">
        <f ca="1">DATEDIF(Hospitalization!$E480,TODAY(),"Y")</f>
        <v>43</v>
      </c>
      <c r="G1866" s="12">
        <v>3</v>
      </c>
      <c r="H1866" s="24">
        <v>4391.6499999999996</v>
      </c>
      <c r="I1866" s="12" t="s">
        <v>2355</v>
      </c>
      <c r="J1866" s="12" t="s">
        <v>2355</v>
      </c>
      <c r="K1866" s="12" t="s">
        <v>2366</v>
      </c>
    </row>
    <row r="1867" spans="1:11" x14ac:dyDescent="0.3">
      <c r="A1867" s="11" t="s">
        <v>584</v>
      </c>
      <c r="B1867" s="15">
        <v>1990</v>
      </c>
      <c r="C1867" s="15" t="s">
        <v>2364</v>
      </c>
      <c r="D1867" s="15">
        <v>28</v>
      </c>
      <c r="E1867" s="25">
        <v>33113</v>
      </c>
      <c r="F1867" s="26">
        <f ca="1">DATEDIF(Hospitalization!$E479,TODAY(),"Y")</f>
        <v>48</v>
      </c>
      <c r="G1867" s="15">
        <v>0</v>
      </c>
      <c r="H1867" s="27">
        <v>4357.04</v>
      </c>
      <c r="I1867" s="15" t="s">
        <v>2355</v>
      </c>
      <c r="J1867" s="15" t="s">
        <v>2356</v>
      </c>
      <c r="K1867" s="15" t="s">
        <v>2362</v>
      </c>
    </row>
    <row r="1868" spans="1:11" x14ac:dyDescent="0.3">
      <c r="A1868" s="14" t="s">
        <v>585</v>
      </c>
      <c r="B1868" s="12">
        <v>1991</v>
      </c>
      <c r="C1868" s="12" t="s">
        <v>2361</v>
      </c>
      <c r="D1868" s="12">
        <v>13</v>
      </c>
      <c r="E1868" s="22">
        <v>33494</v>
      </c>
      <c r="F1868" s="23">
        <f ca="1">DATEDIF(Hospitalization!$E478,TODAY(),"Y")</f>
        <v>57</v>
      </c>
      <c r="G1868" s="12">
        <v>1</v>
      </c>
      <c r="H1868" s="24">
        <v>4350.51</v>
      </c>
      <c r="I1868" s="12" t="s">
        <v>2355</v>
      </c>
      <c r="J1868" s="12" t="s">
        <v>2355</v>
      </c>
      <c r="K1868" s="12" t="s">
        <v>2357</v>
      </c>
    </row>
    <row r="1869" spans="1:11" x14ac:dyDescent="0.3">
      <c r="A1869" s="11" t="s">
        <v>586</v>
      </c>
      <c r="B1869" s="15">
        <v>1994</v>
      </c>
      <c r="C1869" s="15" t="s">
        <v>2358</v>
      </c>
      <c r="D1869" s="15">
        <v>1</v>
      </c>
      <c r="E1869" s="25">
        <v>34639</v>
      </c>
      <c r="F1869" s="26">
        <f ca="1">DATEDIF(Hospitalization!$E477,TODAY(),"Y")</f>
        <v>52</v>
      </c>
      <c r="G1869" s="15">
        <v>2</v>
      </c>
      <c r="H1869" s="27">
        <v>4349.46</v>
      </c>
      <c r="I1869" s="15" t="s">
        <v>2355</v>
      </c>
      <c r="J1869" s="15" t="s">
        <v>2355</v>
      </c>
      <c r="K1869" s="15" t="s">
        <v>2357</v>
      </c>
    </row>
    <row r="1870" spans="1:11" x14ac:dyDescent="0.3">
      <c r="A1870" s="14" t="s">
        <v>587</v>
      </c>
      <c r="B1870" s="12">
        <v>1991</v>
      </c>
      <c r="C1870" s="12" t="s">
        <v>2360</v>
      </c>
      <c r="D1870" s="12">
        <v>1</v>
      </c>
      <c r="E1870" s="22">
        <v>33390</v>
      </c>
      <c r="F1870" s="23">
        <f ca="1">DATEDIF(Hospitalization!$E476,TODAY(),"Y")</f>
        <v>52</v>
      </c>
      <c r="G1870" s="12">
        <v>0</v>
      </c>
      <c r="H1870" s="24">
        <v>4347.0200000000004</v>
      </c>
      <c r="I1870" s="12" t="s">
        <v>2355</v>
      </c>
      <c r="J1870" s="12" t="s">
        <v>2359</v>
      </c>
      <c r="K1870" s="12" t="s">
        <v>2372</v>
      </c>
    </row>
    <row r="1871" spans="1:11" x14ac:dyDescent="0.3">
      <c r="A1871" s="11" t="s">
        <v>588</v>
      </c>
      <c r="B1871" s="15">
        <v>1994</v>
      </c>
      <c r="C1871" s="15" t="s">
        <v>2365</v>
      </c>
      <c r="D1871" s="15">
        <v>26</v>
      </c>
      <c r="E1871" s="25">
        <v>34633</v>
      </c>
      <c r="F1871" s="26">
        <f ca="1">DATEDIF(Hospitalization!$E475,TODAY(),"Y")</f>
        <v>45</v>
      </c>
      <c r="G1871" s="15">
        <v>2</v>
      </c>
      <c r="H1871" s="27">
        <v>4340.4399999999996</v>
      </c>
      <c r="I1871" s="15" t="s">
        <v>2355</v>
      </c>
      <c r="J1871" s="15" t="s">
        <v>2359</v>
      </c>
      <c r="K1871" s="15" t="s">
        <v>2357</v>
      </c>
    </row>
    <row r="1872" spans="1:11" x14ac:dyDescent="0.3">
      <c r="A1872" s="14" t="s">
        <v>589</v>
      </c>
      <c r="B1872" s="12">
        <v>1994</v>
      </c>
      <c r="C1872" s="12" t="s">
        <v>2358</v>
      </c>
      <c r="D1872" s="12">
        <v>2</v>
      </c>
      <c r="E1872" s="22">
        <v>34640</v>
      </c>
      <c r="F1872" s="23">
        <f ca="1">DATEDIF(Hospitalization!$E474,TODAY(),"Y")</f>
        <v>22</v>
      </c>
      <c r="G1872" s="12">
        <v>1</v>
      </c>
      <c r="H1872" s="24">
        <v>4337.74</v>
      </c>
      <c r="I1872" s="12" t="s">
        <v>2355</v>
      </c>
      <c r="J1872" s="12" t="s">
        <v>2359</v>
      </c>
      <c r="K1872" s="12" t="s">
        <v>2372</v>
      </c>
    </row>
    <row r="1873" spans="1:11" x14ac:dyDescent="0.3">
      <c r="A1873" s="14" t="s">
        <v>68</v>
      </c>
      <c r="B1873" s="15">
        <v>1988</v>
      </c>
      <c r="C1873" s="15" t="s">
        <v>2363</v>
      </c>
      <c r="D1873" s="15">
        <v>19</v>
      </c>
      <c r="E1873" s="25">
        <v>32496</v>
      </c>
      <c r="F1873" s="26">
        <f ca="1">DATEDIF(Hospitalization!$E473,TODAY(),"Y")</f>
        <v>46</v>
      </c>
      <c r="G1873" s="15">
        <v>0</v>
      </c>
      <c r="H1873" s="27">
        <v>4320.41</v>
      </c>
      <c r="I1873" s="15" t="s">
        <v>2355</v>
      </c>
      <c r="J1873" s="15" t="s">
        <v>2359</v>
      </c>
      <c r="K1873" s="15" t="s">
        <v>2362</v>
      </c>
    </row>
    <row r="1874" spans="1:11" x14ac:dyDescent="0.3">
      <c r="A1874" s="11" t="s">
        <v>590</v>
      </c>
      <c r="B1874" s="12">
        <v>2000</v>
      </c>
      <c r="C1874" s="12" t="s">
        <v>2358</v>
      </c>
      <c r="D1874" s="12">
        <v>25</v>
      </c>
      <c r="E1874" s="22">
        <v>36855</v>
      </c>
      <c r="F1874" s="23">
        <f ca="1">DATEDIF(Hospitalization!$E472,TODAY(),"Y")</f>
        <v>35</v>
      </c>
      <c r="G1874" s="12">
        <v>3</v>
      </c>
      <c r="H1874" s="24">
        <v>4296.2700000000004</v>
      </c>
      <c r="I1874" s="12" t="s">
        <v>2355</v>
      </c>
      <c r="J1874" s="12" t="s">
        <v>2356</v>
      </c>
      <c r="K1874" s="12" t="s">
        <v>2362</v>
      </c>
    </row>
    <row r="1875" spans="1:11" x14ac:dyDescent="0.3">
      <c r="A1875" s="14" t="s">
        <v>591</v>
      </c>
      <c r="B1875" s="15">
        <v>2003</v>
      </c>
      <c r="C1875" s="15" t="s">
        <v>2360</v>
      </c>
      <c r="D1875" s="15">
        <v>8</v>
      </c>
      <c r="E1875" s="25">
        <v>37780</v>
      </c>
      <c r="F1875" s="26">
        <f ca="1">DATEDIF(Hospitalization!$E471,TODAY(),"Y")</f>
        <v>27</v>
      </c>
      <c r="G1875" s="15">
        <v>0</v>
      </c>
      <c r="H1875" s="27">
        <v>4278.55</v>
      </c>
      <c r="I1875" s="15" t="s">
        <v>2355</v>
      </c>
      <c r="J1875" s="15" t="s">
        <v>2359</v>
      </c>
      <c r="K1875" s="15" t="s">
        <v>2375</v>
      </c>
    </row>
    <row r="1876" spans="1:11" x14ac:dyDescent="0.3">
      <c r="A1876" s="11" t="s">
        <v>592</v>
      </c>
      <c r="B1876" s="12">
        <v>1992</v>
      </c>
      <c r="C1876" s="12" t="s">
        <v>2360</v>
      </c>
      <c r="D1876" s="12">
        <v>18</v>
      </c>
      <c r="E1876" s="22">
        <v>33773</v>
      </c>
      <c r="F1876" s="23">
        <f ca="1">DATEDIF(Hospitalization!$E470,TODAY(),"Y")</f>
        <v>42</v>
      </c>
      <c r="G1876" s="12">
        <v>2</v>
      </c>
      <c r="H1876" s="24">
        <v>4266.17</v>
      </c>
      <c r="I1876" s="12" t="s">
        <v>2356</v>
      </c>
      <c r="J1876" s="12" t="s">
        <v>2355</v>
      </c>
      <c r="K1876" s="12" t="s">
        <v>2357</v>
      </c>
    </row>
    <row r="1877" spans="1:11" x14ac:dyDescent="0.3">
      <c r="A1877" s="14" t="s">
        <v>593</v>
      </c>
      <c r="B1877" s="15">
        <v>1983</v>
      </c>
      <c r="C1877" s="15" t="s">
        <v>2358</v>
      </c>
      <c r="D1877" s="15">
        <v>20</v>
      </c>
      <c r="E1877" s="25">
        <v>30640</v>
      </c>
      <c r="F1877" s="26">
        <f ca="1">DATEDIF(Hospitalization!$E469,TODAY(),"Y")</f>
        <v>63</v>
      </c>
      <c r="G1877" s="15">
        <v>3</v>
      </c>
      <c r="H1877" s="27">
        <v>4265.01</v>
      </c>
      <c r="I1877" s="15" t="s">
        <v>2355</v>
      </c>
      <c r="J1877" s="15" t="s">
        <v>2359</v>
      </c>
      <c r="K1877" s="15" t="s">
        <v>2362</v>
      </c>
    </row>
    <row r="1878" spans="1:11" x14ac:dyDescent="0.3">
      <c r="A1878" s="11" t="s">
        <v>594</v>
      </c>
      <c r="B1878" s="12">
        <v>1995</v>
      </c>
      <c r="C1878" s="12" t="s">
        <v>2365</v>
      </c>
      <c r="D1878" s="12">
        <v>14</v>
      </c>
      <c r="E1878" s="22">
        <v>34986</v>
      </c>
      <c r="F1878" s="23">
        <f ca="1">DATEDIF(Hospitalization!$E468,TODAY(),"Y")</f>
        <v>50</v>
      </c>
      <c r="G1878" s="12">
        <v>3</v>
      </c>
      <c r="H1878" s="24">
        <v>4260.74</v>
      </c>
      <c r="I1878" s="12" t="s">
        <v>2356</v>
      </c>
      <c r="J1878" s="12" t="s">
        <v>2355</v>
      </c>
      <c r="K1878" s="12" t="s">
        <v>2366</v>
      </c>
    </row>
    <row r="1879" spans="1:11" x14ac:dyDescent="0.3">
      <c r="A1879" s="14" t="s">
        <v>595</v>
      </c>
      <c r="B1879" s="15">
        <v>1982</v>
      </c>
      <c r="C1879" s="15" t="s">
        <v>2360</v>
      </c>
      <c r="D1879" s="15">
        <v>16</v>
      </c>
      <c r="E1879" s="25">
        <v>30118</v>
      </c>
      <c r="F1879" s="26">
        <f ca="1">DATEDIF(Hospitalization!$E467,TODAY(),"Y")</f>
        <v>47</v>
      </c>
      <c r="G1879" s="15">
        <v>3</v>
      </c>
      <c r="H1879" s="27">
        <v>4250.24</v>
      </c>
      <c r="I1879" s="15" t="s">
        <v>2355</v>
      </c>
      <c r="J1879" s="15" t="s">
        <v>2356</v>
      </c>
      <c r="K1879" s="15" t="s">
        <v>2357</v>
      </c>
    </row>
    <row r="1880" spans="1:11" x14ac:dyDescent="0.3">
      <c r="A1880" s="11" t="s">
        <v>596</v>
      </c>
      <c r="B1880" s="12">
        <v>1991</v>
      </c>
      <c r="C1880" s="12" t="s">
        <v>2363</v>
      </c>
      <c r="D1880" s="12">
        <v>1</v>
      </c>
      <c r="E1880" s="22">
        <v>33573</v>
      </c>
      <c r="F1880" s="23">
        <f ca="1">DATEDIF(Hospitalization!$E466,TODAY(),"Y")</f>
        <v>47</v>
      </c>
      <c r="G1880" s="12">
        <v>1</v>
      </c>
      <c r="H1880" s="24">
        <v>4243.59</v>
      </c>
      <c r="I1880" s="12" t="s">
        <v>2356</v>
      </c>
      <c r="J1880" s="12" t="s">
        <v>2359</v>
      </c>
      <c r="K1880" s="12" t="s">
        <v>2362</v>
      </c>
    </row>
    <row r="1881" spans="1:11" x14ac:dyDescent="0.3">
      <c r="A1881" s="14" t="s">
        <v>597</v>
      </c>
      <c r="B1881" s="15">
        <v>1991</v>
      </c>
      <c r="C1881" s="15" t="s">
        <v>2358</v>
      </c>
      <c r="D1881" s="15">
        <v>3</v>
      </c>
      <c r="E1881" s="25">
        <v>33545</v>
      </c>
      <c r="F1881" s="26">
        <f ca="1">DATEDIF(Hospitalization!$E465,TODAY(),"Y")</f>
        <v>63</v>
      </c>
      <c r="G1881" s="15">
        <v>1</v>
      </c>
      <c r="H1881" s="27">
        <v>4239.8900000000003</v>
      </c>
      <c r="I1881" s="15" t="s">
        <v>2355</v>
      </c>
      <c r="J1881" s="15" t="s">
        <v>2355</v>
      </c>
      <c r="K1881" s="15" t="s">
        <v>2362</v>
      </c>
    </row>
    <row r="1882" spans="1:11" x14ac:dyDescent="0.3">
      <c r="A1882" s="11" t="s">
        <v>598</v>
      </c>
      <c r="B1882" s="12">
        <v>1992</v>
      </c>
      <c r="C1882" s="12" t="s">
        <v>2360</v>
      </c>
      <c r="D1882" s="12">
        <v>27</v>
      </c>
      <c r="E1882" s="22">
        <v>33782</v>
      </c>
      <c r="F1882" s="23">
        <f ca="1">DATEDIF(Hospitalization!$E464,TODAY(),"Y")</f>
        <v>47</v>
      </c>
      <c r="G1882" s="12">
        <v>1</v>
      </c>
      <c r="H1882" s="24">
        <v>4237.13</v>
      </c>
      <c r="I1882" s="12" t="s">
        <v>2356</v>
      </c>
      <c r="J1882" s="12" t="s">
        <v>2359</v>
      </c>
      <c r="K1882" s="12" t="s">
        <v>2369</v>
      </c>
    </row>
    <row r="1883" spans="1:11" x14ac:dyDescent="0.3">
      <c r="A1883" s="14" t="s">
        <v>599</v>
      </c>
      <c r="B1883" s="15">
        <v>1998</v>
      </c>
      <c r="C1883" s="15" t="s">
        <v>2363</v>
      </c>
      <c r="D1883" s="15">
        <v>14</v>
      </c>
      <c r="E1883" s="25">
        <v>36143</v>
      </c>
      <c r="F1883" s="26">
        <f ca="1">DATEDIF(Hospitalization!$E463,TODAY(),"Y")</f>
        <v>23</v>
      </c>
      <c r="G1883" s="15">
        <v>3</v>
      </c>
      <c r="H1883" s="27">
        <v>4234.93</v>
      </c>
      <c r="I1883" s="15" t="s">
        <v>2355</v>
      </c>
      <c r="J1883" s="15" t="s">
        <v>2359</v>
      </c>
      <c r="K1883" s="15" t="s">
        <v>2366</v>
      </c>
    </row>
    <row r="1884" spans="1:11" x14ac:dyDescent="0.3">
      <c r="A1884" s="11" t="s">
        <v>69</v>
      </c>
      <c r="B1884" s="12">
        <v>1997</v>
      </c>
      <c r="C1884" s="12" t="s">
        <v>2361</v>
      </c>
      <c r="D1884" s="12">
        <v>6</v>
      </c>
      <c r="E1884" s="22">
        <v>35679</v>
      </c>
      <c r="F1884" s="23">
        <f ca="1">DATEDIF(Hospitalization!$E462,TODAY(),"Y")</f>
        <v>50</v>
      </c>
      <c r="G1884" s="12">
        <v>2</v>
      </c>
      <c r="H1884" s="24">
        <v>4189.1099999999997</v>
      </c>
      <c r="I1884" s="12" t="s">
        <v>2355</v>
      </c>
      <c r="J1884" s="12" t="s">
        <v>2355</v>
      </c>
      <c r="K1884" s="12" t="s">
        <v>2362</v>
      </c>
    </row>
    <row r="1885" spans="1:11" x14ac:dyDescent="0.3">
      <c r="A1885" s="11" t="s">
        <v>600</v>
      </c>
      <c r="B1885" s="15">
        <v>1995</v>
      </c>
      <c r="C1885" s="15" t="s">
        <v>2365</v>
      </c>
      <c r="D1885" s="15">
        <v>3</v>
      </c>
      <c r="E1885" s="25">
        <v>34975</v>
      </c>
      <c r="F1885" s="26">
        <f ca="1">DATEDIF(Hospitalization!$E461,TODAY(),"Y")</f>
        <v>37</v>
      </c>
      <c r="G1885" s="15">
        <v>0</v>
      </c>
      <c r="H1885" s="27">
        <v>4188.7299999999996</v>
      </c>
      <c r="I1885" s="15" t="s">
        <v>2355</v>
      </c>
      <c r="J1885" s="15" t="s">
        <v>2355</v>
      </c>
      <c r="K1885" s="15" t="s">
        <v>2371</v>
      </c>
    </row>
    <row r="1886" spans="1:11" x14ac:dyDescent="0.3">
      <c r="A1886" s="14" t="s">
        <v>601</v>
      </c>
      <c r="B1886" s="12">
        <v>1989</v>
      </c>
      <c r="C1886" s="12" t="s">
        <v>2360</v>
      </c>
      <c r="D1886" s="12">
        <v>25</v>
      </c>
      <c r="E1886" s="22">
        <v>32684</v>
      </c>
      <c r="F1886" s="23">
        <f ca="1">DATEDIF(Hospitalization!$E460,TODAY(),"Y")</f>
        <v>25</v>
      </c>
      <c r="G1886" s="12">
        <v>0</v>
      </c>
      <c r="H1886" s="24">
        <v>4185.1000000000004</v>
      </c>
      <c r="I1886" s="12" t="s">
        <v>2355</v>
      </c>
      <c r="J1886" s="12" t="s">
        <v>2356</v>
      </c>
      <c r="K1886" s="12" t="s">
        <v>2357</v>
      </c>
    </row>
    <row r="1887" spans="1:11" x14ac:dyDescent="0.3">
      <c r="A1887" s="11" t="s">
        <v>602</v>
      </c>
      <c r="B1887" s="15">
        <v>1984</v>
      </c>
      <c r="C1887" s="15" t="s">
        <v>2361</v>
      </c>
      <c r="D1887" s="15">
        <v>16</v>
      </c>
      <c r="E1887" s="25">
        <v>30941</v>
      </c>
      <c r="F1887" s="26">
        <f ca="1">DATEDIF(Hospitalization!$E459,TODAY(),"Y")</f>
        <v>46</v>
      </c>
      <c r="G1887" s="15">
        <v>3</v>
      </c>
      <c r="H1887" s="27">
        <v>4163.21</v>
      </c>
      <c r="I1887" s="15" t="s">
        <v>2355</v>
      </c>
      <c r="J1887" s="15" t="s">
        <v>2355</v>
      </c>
      <c r="K1887" s="15" t="s">
        <v>2362</v>
      </c>
    </row>
    <row r="1888" spans="1:11" x14ac:dyDescent="0.3">
      <c r="A1888" s="14" t="s">
        <v>603</v>
      </c>
      <c r="B1888" s="12">
        <v>1998</v>
      </c>
      <c r="C1888" s="12" t="s">
        <v>2358</v>
      </c>
      <c r="D1888" s="12">
        <v>26</v>
      </c>
      <c r="E1888" s="22">
        <v>36125</v>
      </c>
      <c r="F1888" s="23">
        <f ca="1">DATEDIF(Hospitalization!$E458,TODAY(),"Y")</f>
        <v>61</v>
      </c>
      <c r="G1888" s="12">
        <v>0</v>
      </c>
      <c r="H1888" s="24">
        <v>4154.97</v>
      </c>
      <c r="I1888" s="12" t="s">
        <v>2355</v>
      </c>
      <c r="J1888" s="12" t="s">
        <v>2359</v>
      </c>
      <c r="K1888" s="12" t="s">
        <v>2362</v>
      </c>
    </row>
    <row r="1889" spans="1:11" x14ac:dyDescent="0.3">
      <c r="A1889" s="11" t="s">
        <v>604</v>
      </c>
      <c r="B1889" s="15">
        <v>1992</v>
      </c>
      <c r="C1889" s="15" t="s">
        <v>2364</v>
      </c>
      <c r="D1889" s="15">
        <v>4</v>
      </c>
      <c r="E1889" s="25">
        <v>33820</v>
      </c>
      <c r="F1889" s="26">
        <f ca="1">DATEDIF(Hospitalization!$E457,TODAY(),"Y")</f>
        <v>55</v>
      </c>
      <c r="G1889" s="15">
        <v>1</v>
      </c>
      <c r="H1889" s="27">
        <v>4151.03</v>
      </c>
      <c r="I1889" s="15" t="s">
        <v>2355</v>
      </c>
      <c r="J1889" s="15" t="s">
        <v>2355</v>
      </c>
      <c r="K1889" s="15" t="s">
        <v>2357</v>
      </c>
    </row>
    <row r="1890" spans="1:11" x14ac:dyDescent="0.3">
      <c r="A1890" s="14" t="s">
        <v>605</v>
      </c>
      <c r="B1890" s="12">
        <v>1992</v>
      </c>
      <c r="C1890" s="12" t="s">
        <v>2360</v>
      </c>
      <c r="D1890" s="12">
        <v>28</v>
      </c>
      <c r="E1890" s="22">
        <v>33783</v>
      </c>
      <c r="F1890" s="23">
        <f ca="1">DATEDIF(Hospitalization!$E456,TODAY(),"Y")</f>
        <v>43</v>
      </c>
      <c r="G1890" s="12">
        <v>1</v>
      </c>
      <c r="H1890" s="24">
        <v>4149.74</v>
      </c>
      <c r="I1890" s="12" t="s">
        <v>2355</v>
      </c>
      <c r="J1890" s="12" t="s">
        <v>2359</v>
      </c>
      <c r="K1890" s="12" t="s">
        <v>2366</v>
      </c>
    </row>
    <row r="1891" spans="1:11" x14ac:dyDescent="0.3">
      <c r="A1891" s="11" t="s">
        <v>606</v>
      </c>
      <c r="B1891" s="15">
        <v>1992</v>
      </c>
      <c r="C1891" s="15" t="s">
        <v>2360</v>
      </c>
      <c r="D1891" s="15">
        <v>18</v>
      </c>
      <c r="E1891" s="25">
        <v>33773</v>
      </c>
      <c r="F1891" s="26">
        <f ca="1">DATEDIF(Hospitalization!$E455,TODAY(),"Y")</f>
        <v>27</v>
      </c>
      <c r="G1891" s="15">
        <v>0</v>
      </c>
      <c r="H1891" s="27">
        <v>4137.5200000000004</v>
      </c>
      <c r="I1891" s="15" t="s">
        <v>2355</v>
      </c>
      <c r="J1891" s="15" t="s">
        <v>2356</v>
      </c>
      <c r="K1891" s="15" t="s">
        <v>2372</v>
      </c>
    </row>
    <row r="1892" spans="1:11" x14ac:dyDescent="0.3">
      <c r="A1892" s="14" t="s">
        <v>607</v>
      </c>
      <c r="B1892" s="12">
        <v>1991</v>
      </c>
      <c r="C1892" s="12" t="s">
        <v>2364</v>
      </c>
      <c r="D1892" s="12">
        <v>6</v>
      </c>
      <c r="E1892" s="22">
        <v>33456</v>
      </c>
      <c r="F1892" s="23">
        <f ca="1">DATEDIF(Hospitalization!$E454,TODAY(),"Y")</f>
        <v>60</v>
      </c>
      <c r="G1892" s="12">
        <v>0</v>
      </c>
      <c r="H1892" s="24">
        <v>4134.08</v>
      </c>
      <c r="I1892" s="12" t="s">
        <v>2355</v>
      </c>
      <c r="J1892" s="12" t="s">
        <v>2359</v>
      </c>
      <c r="K1892" s="12" t="s">
        <v>2362</v>
      </c>
    </row>
    <row r="1893" spans="1:11" x14ac:dyDescent="0.3">
      <c r="A1893" s="11" t="s">
        <v>608</v>
      </c>
      <c r="B1893" s="15">
        <v>1994</v>
      </c>
      <c r="C1893" s="15" t="s">
        <v>2364</v>
      </c>
      <c r="D1893" s="15">
        <v>21</v>
      </c>
      <c r="E1893" s="25">
        <v>34567</v>
      </c>
      <c r="F1893" s="26">
        <f ca="1">DATEDIF(Hospitalization!$E453,TODAY(),"Y")</f>
        <v>42</v>
      </c>
      <c r="G1893" s="15">
        <v>1</v>
      </c>
      <c r="H1893" s="27">
        <v>4133.6400000000003</v>
      </c>
      <c r="I1893" s="15" t="s">
        <v>2355</v>
      </c>
      <c r="J1893" s="15" t="s">
        <v>2356</v>
      </c>
      <c r="K1893" s="15" t="s">
        <v>2362</v>
      </c>
    </row>
    <row r="1894" spans="1:11" x14ac:dyDescent="0.3">
      <c r="A1894" s="14" t="s">
        <v>609</v>
      </c>
      <c r="B1894" s="12">
        <v>1990</v>
      </c>
      <c r="C1894" s="12" t="s">
        <v>2363</v>
      </c>
      <c r="D1894" s="12">
        <v>14</v>
      </c>
      <c r="E1894" s="22">
        <v>33221</v>
      </c>
      <c r="F1894" s="23">
        <f ca="1">DATEDIF(Hospitalization!$E452,TODAY(),"Y")</f>
        <v>46</v>
      </c>
      <c r="G1894" s="12">
        <v>1</v>
      </c>
      <c r="H1894" s="24">
        <v>4076.5</v>
      </c>
      <c r="I1894" s="12" t="s">
        <v>2355</v>
      </c>
      <c r="J1894" s="12" t="s">
        <v>2356</v>
      </c>
      <c r="K1894" s="12" t="s">
        <v>2366</v>
      </c>
    </row>
    <row r="1895" spans="1:11" x14ac:dyDescent="0.3">
      <c r="A1895" s="14" t="s">
        <v>15</v>
      </c>
      <c r="B1895" s="15">
        <v>1990</v>
      </c>
      <c r="C1895" s="15" t="s">
        <v>2363</v>
      </c>
      <c r="D1895" s="15">
        <v>1</v>
      </c>
      <c r="E1895" s="25">
        <v>33208</v>
      </c>
      <c r="F1895" s="26">
        <f ca="1">DATEDIF(Hospitalization!$E451,TODAY(),"Y")</f>
        <v>23</v>
      </c>
      <c r="G1895" s="15">
        <v>1</v>
      </c>
      <c r="H1895" s="27">
        <v>4074.45</v>
      </c>
      <c r="I1895" s="15" t="s">
        <v>2356</v>
      </c>
      <c r="J1895" s="15" t="s">
        <v>2355</v>
      </c>
      <c r="K1895" s="15" t="s">
        <v>2357</v>
      </c>
    </row>
    <row r="1896" spans="1:11" x14ac:dyDescent="0.3">
      <c r="A1896" s="14" t="s">
        <v>70</v>
      </c>
      <c r="B1896" s="12">
        <v>2002</v>
      </c>
      <c r="C1896" s="12" t="s">
        <v>2365</v>
      </c>
      <c r="D1896" s="12">
        <v>18</v>
      </c>
      <c r="E1896" s="22">
        <v>37547</v>
      </c>
      <c r="F1896" s="23">
        <f ca="1">DATEDIF(Hospitalization!$E450,TODAY(),"Y")</f>
        <v>55</v>
      </c>
      <c r="G1896" s="12">
        <v>0</v>
      </c>
      <c r="H1896" s="24">
        <v>4070.51</v>
      </c>
      <c r="I1896" s="12" t="s">
        <v>2355</v>
      </c>
      <c r="J1896" s="12" t="s">
        <v>2359</v>
      </c>
      <c r="K1896" s="12" t="s">
        <v>2362</v>
      </c>
    </row>
    <row r="1897" spans="1:11" x14ac:dyDescent="0.3">
      <c r="A1897" s="11" t="s">
        <v>610</v>
      </c>
      <c r="B1897" s="15">
        <v>1983</v>
      </c>
      <c r="C1897" s="15" t="s">
        <v>2361</v>
      </c>
      <c r="D1897" s="15">
        <v>16</v>
      </c>
      <c r="E1897" s="25">
        <v>30575</v>
      </c>
      <c r="F1897" s="26">
        <f ca="1">DATEDIF(Hospitalization!$E449,TODAY(),"Y")</f>
        <v>51</v>
      </c>
      <c r="G1897" s="15">
        <v>3</v>
      </c>
      <c r="H1897" s="27">
        <v>4070.42</v>
      </c>
      <c r="I1897" s="15" t="s">
        <v>2355</v>
      </c>
      <c r="J1897" s="15" t="s">
        <v>2359</v>
      </c>
      <c r="K1897" s="15" t="s">
        <v>2357</v>
      </c>
    </row>
    <row r="1898" spans="1:11" x14ac:dyDescent="0.3">
      <c r="A1898" s="14" t="s">
        <v>611</v>
      </c>
      <c r="B1898" s="12">
        <v>1995</v>
      </c>
      <c r="C1898" s="12" t="s">
        <v>2361</v>
      </c>
      <c r="D1898" s="12">
        <v>14</v>
      </c>
      <c r="E1898" s="22">
        <v>34956</v>
      </c>
      <c r="F1898" s="23">
        <f ca="1">DATEDIF(Hospitalization!$E448,TODAY(),"Y")</f>
        <v>22</v>
      </c>
      <c r="G1898" s="12">
        <v>2</v>
      </c>
      <c r="H1898" s="24">
        <v>4058.71</v>
      </c>
      <c r="I1898" s="12" t="s">
        <v>2356</v>
      </c>
      <c r="J1898" s="12" t="s">
        <v>2356</v>
      </c>
      <c r="K1898" s="12" t="s">
        <v>2362</v>
      </c>
    </row>
    <row r="1899" spans="1:11" x14ac:dyDescent="0.3">
      <c r="A1899" s="11" t="s">
        <v>612</v>
      </c>
      <c r="B1899" s="15">
        <v>1993</v>
      </c>
      <c r="C1899" s="15" t="s">
        <v>2364</v>
      </c>
      <c r="D1899" s="15">
        <v>13</v>
      </c>
      <c r="E1899" s="25">
        <v>34194</v>
      </c>
      <c r="F1899" s="26">
        <f ca="1">DATEDIF(Hospitalization!$E447,TODAY(),"Y")</f>
        <v>29</v>
      </c>
      <c r="G1899" s="15">
        <v>2</v>
      </c>
      <c r="H1899" s="27">
        <v>4058.12</v>
      </c>
      <c r="I1899" s="15" t="s">
        <v>2355</v>
      </c>
      <c r="J1899" s="15" t="s">
        <v>2359</v>
      </c>
      <c r="K1899" s="15" t="s">
        <v>2357</v>
      </c>
    </row>
    <row r="1900" spans="1:11" x14ac:dyDescent="0.3">
      <c r="A1900" s="14" t="s">
        <v>613</v>
      </c>
      <c r="B1900" s="12">
        <v>1988</v>
      </c>
      <c r="C1900" s="12" t="s">
        <v>2358</v>
      </c>
      <c r="D1900" s="12">
        <v>30</v>
      </c>
      <c r="E1900" s="22">
        <v>32477</v>
      </c>
      <c r="F1900" s="23">
        <f ca="1">DATEDIF(Hospitalization!$E446,TODAY(),"Y")</f>
        <v>56</v>
      </c>
      <c r="G1900" s="12">
        <v>3</v>
      </c>
      <c r="H1900" s="24">
        <v>4047.94</v>
      </c>
      <c r="I1900" s="12" t="s">
        <v>2355</v>
      </c>
      <c r="J1900" s="12" t="s">
        <v>2359</v>
      </c>
      <c r="K1900" s="12" t="s">
        <v>2357</v>
      </c>
    </row>
    <row r="1901" spans="1:11" x14ac:dyDescent="0.3">
      <c r="A1901" s="11" t="s">
        <v>614</v>
      </c>
      <c r="B1901" s="15">
        <v>1993</v>
      </c>
      <c r="C1901" s="15" t="s">
        <v>2363</v>
      </c>
      <c r="D1901" s="15">
        <v>26</v>
      </c>
      <c r="E1901" s="25">
        <v>34329</v>
      </c>
      <c r="F1901" s="26">
        <f ca="1">DATEDIF(Hospitalization!$E445,TODAY(),"Y")</f>
        <v>32</v>
      </c>
      <c r="G1901" s="15">
        <v>1</v>
      </c>
      <c r="H1901" s="27">
        <v>4040.56</v>
      </c>
      <c r="I1901" s="15" t="s">
        <v>2356</v>
      </c>
      <c r="J1901" s="15" t="s">
        <v>2356</v>
      </c>
      <c r="K1901" s="15" t="s">
        <v>2367</v>
      </c>
    </row>
    <row r="1902" spans="1:11" x14ac:dyDescent="0.3">
      <c r="A1902" s="14" t="s">
        <v>615</v>
      </c>
      <c r="B1902" s="12">
        <v>1983</v>
      </c>
      <c r="C1902" s="12" t="s">
        <v>2358</v>
      </c>
      <c r="D1902" s="12">
        <v>10</v>
      </c>
      <c r="E1902" s="22">
        <v>30630</v>
      </c>
      <c r="F1902" s="23">
        <f ca="1">DATEDIF(Hospitalization!$E444,TODAY(),"Y")</f>
        <v>52</v>
      </c>
      <c r="G1902" s="12">
        <v>3</v>
      </c>
      <c r="H1902" s="24">
        <v>4039.9</v>
      </c>
      <c r="I1902" s="12" t="s">
        <v>2355</v>
      </c>
      <c r="J1902" s="12" t="s">
        <v>2359</v>
      </c>
      <c r="K1902" s="12" t="s">
        <v>2357</v>
      </c>
    </row>
    <row r="1903" spans="1:11" x14ac:dyDescent="0.3">
      <c r="A1903" s="11" t="s">
        <v>616</v>
      </c>
      <c r="B1903" s="15">
        <v>1984</v>
      </c>
      <c r="C1903" s="15" t="s">
        <v>2354</v>
      </c>
      <c r="D1903" s="15">
        <v>7</v>
      </c>
      <c r="E1903" s="25">
        <v>30870</v>
      </c>
      <c r="F1903" s="26">
        <f ca="1">DATEDIF(Hospitalization!$E443,TODAY(),"Y")</f>
        <v>50</v>
      </c>
      <c r="G1903" s="15">
        <v>3</v>
      </c>
      <c r="H1903" s="27">
        <v>4038.41</v>
      </c>
      <c r="I1903" s="15" t="s">
        <v>2355</v>
      </c>
      <c r="J1903" s="15" t="s">
        <v>2359</v>
      </c>
      <c r="K1903" s="15" t="s">
        <v>2357</v>
      </c>
    </row>
    <row r="1904" spans="1:11" x14ac:dyDescent="0.3">
      <c r="A1904" s="14" t="s">
        <v>617</v>
      </c>
      <c r="B1904" s="12">
        <v>1992</v>
      </c>
      <c r="C1904" s="12" t="s">
        <v>2365</v>
      </c>
      <c r="D1904" s="12">
        <v>11</v>
      </c>
      <c r="E1904" s="22">
        <v>33888</v>
      </c>
      <c r="F1904" s="23">
        <f ca="1">DATEDIF(Hospitalization!$E442,TODAY(),"Y")</f>
        <v>43</v>
      </c>
      <c r="G1904" s="12">
        <v>1</v>
      </c>
      <c r="H1904" s="24">
        <v>4032.24</v>
      </c>
      <c r="I1904" s="12" t="s">
        <v>2356</v>
      </c>
      <c r="J1904" s="12" t="s">
        <v>2356</v>
      </c>
      <c r="K1904" s="12" t="s">
        <v>2362</v>
      </c>
    </row>
    <row r="1905" spans="1:11" x14ac:dyDescent="0.3">
      <c r="A1905" s="11" t="s">
        <v>618</v>
      </c>
      <c r="B1905" s="15">
        <v>2000</v>
      </c>
      <c r="C1905" s="15" t="s">
        <v>2361</v>
      </c>
      <c r="D1905" s="15">
        <v>13</v>
      </c>
      <c r="E1905" s="25">
        <v>36782</v>
      </c>
      <c r="F1905" s="26">
        <f ca="1">DATEDIF(Hospitalization!$E441,TODAY(),"Y")</f>
        <v>52</v>
      </c>
      <c r="G1905" s="15">
        <v>3</v>
      </c>
      <c r="H1905" s="27">
        <v>4005.42</v>
      </c>
      <c r="I1905" s="15" t="s">
        <v>2355</v>
      </c>
      <c r="J1905" s="15" t="s">
        <v>2359</v>
      </c>
      <c r="K1905" s="15" t="s">
        <v>2367</v>
      </c>
    </row>
    <row r="1906" spans="1:11" x14ac:dyDescent="0.3">
      <c r="A1906" s="14" t="s">
        <v>619</v>
      </c>
      <c r="B1906" s="12">
        <v>1989</v>
      </c>
      <c r="C1906" s="12" t="s">
        <v>2354</v>
      </c>
      <c r="D1906" s="12">
        <v>10</v>
      </c>
      <c r="E1906" s="22">
        <v>32699</v>
      </c>
      <c r="F1906" s="23">
        <f ca="1">DATEDIF(Hospitalization!$E440,TODAY(),"Y")</f>
        <v>53</v>
      </c>
      <c r="G1906" s="12">
        <v>3</v>
      </c>
      <c r="H1906" s="24">
        <v>4002.36</v>
      </c>
      <c r="I1906" s="12" t="s">
        <v>2355</v>
      </c>
      <c r="J1906" s="12" t="s">
        <v>2359</v>
      </c>
      <c r="K1906" s="12" t="s">
        <v>2357</v>
      </c>
    </row>
    <row r="1907" spans="1:11" x14ac:dyDescent="0.3">
      <c r="A1907" s="11" t="s">
        <v>71</v>
      </c>
      <c r="B1907" s="15">
        <v>1990</v>
      </c>
      <c r="C1907" s="15" t="s">
        <v>2358</v>
      </c>
      <c r="D1907" s="15">
        <v>1</v>
      </c>
      <c r="E1907" s="25">
        <v>33178</v>
      </c>
      <c r="F1907" s="26">
        <f ca="1">DATEDIF(Hospitalization!$E439,TODAY(),"Y")</f>
        <v>56</v>
      </c>
      <c r="G1907" s="15">
        <v>0</v>
      </c>
      <c r="H1907" s="27">
        <v>3994.18</v>
      </c>
      <c r="I1907" s="15" t="s">
        <v>2355</v>
      </c>
      <c r="J1907" s="15" t="s">
        <v>2355</v>
      </c>
      <c r="K1907" s="15" t="s">
        <v>2357</v>
      </c>
    </row>
    <row r="1908" spans="1:11" x14ac:dyDescent="0.3">
      <c r="A1908" s="11" t="s">
        <v>620</v>
      </c>
      <c r="B1908" s="12">
        <v>1990</v>
      </c>
      <c r="C1908" s="12" t="s">
        <v>2358</v>
      </c>
      <c r="D1908" s="12">
        <v>22</v>
      </c>
      <c r="E1908" s="22">
        <v>33199</v>
      </c>
      <c r="F1908" s="23">
        <f ca="1">DATEDIF(Hospitalization!$E438,TODAY(),"Y")</f>
        <v>55</v>
      </c>
      <c r="G1908" s="12">
        <v>0</v>
      </c>
      <c r="H1908" s="24">
        <v>3989.84</v>
      </c>
      <c r="I1908" s="12" t="s">
        <v>2355</v>
      </c>
      <c r="J1908" s="12" t="s">
        <v>2355</v>
      </c>
      <c r="K1908" s="12" t="s">
        <v>2366</v>
      </c>
    </row>
    <row r="1909" spans="1:11" x14ac:dyDescent="0.3">
      <c r="A1909" s="14" t="s">
        <v>621</v>
      </c>
      <c r="B1909" s="15">
        <v>1996</v>
      </c>
      <c r="C1909" s="15" t="s">
        <v>2361</v>
      </c>
      <c r="D1909" s="15">
        <v>8</v>
      </c>
      <c r="E1909" s="25">
        <v>35316</v>
      </c>
      <c r="F1909" s="26">
        <f ca="1">DATEDIF(Hospitalization!$E437,TODAY(),"Y")</f>
        <v>22</v>
      </c>
      <c r="G1909" s="15">
        <v>2</v>
      </c>
      <c r="H1909" s="27">
        <v>3987.93</v>
      </c>
      <c r="I1909" s="15" t="s">
        <v>2355</v>
      </c>
      <c r="J1909" s="15" t="s">
        <v>2355</v>
      </c>
      <c r="K1909" s="15" t="s">
        <v>2366</v>
      </c>
    </row>
    <row r="1910" spans="1:11" x14ac:dyDescent="0.3">
      <c r="A1910" s="11" t="s">
        <v>622</v>
      </c>
      <c r="B1910" s="12">
        <v>1996</v>
      </c>
      <c r="C1910" s="12" t="s">
        <v>2364</v>
      </c>
      <c r="D1910" s="12">
        <v>17</v>
      </c>
      <c r="E1910" s="22">
        <v>35294</v>
      </c>
      <c r="F1910" s="23">
        <f ca="1">DATEDIF(Hospitalization!$E436,TODAY(),"Y")</f>
        <v>53</v>
      </c>
      <c r="G1910" s="12">
        <v>2</v>
      </c>
      <c r="H1910" s="24">
        <v>3981.98</v>
      </c>
      <c r="I1910" s="12" t="s">
        <v>2355</v>
      </c>
      <c r="J1910" s="12" t="s">
        <v>2355</v>
      </c>
      <c r="K1910" s="12" t="s">
        <v>2357</v>
      </c>
    </row>
    <row r="1911" spans="1:11" x14ac:dyDescent="0.3">
      <c r="A1911" s="14" t="s">
        <v>623</v>
      </c>
      <c r="B1911" s="15">
        <v>1990</v>
      </c>
      <c r="C1911" s="15" t="s">
        <v>2354</v>
      </c>
      <c r="D1911" s="15">
        <v>29</v>
      </c>
      <c r="E1911" s="25">
        <v>33083</v>
      </c>
      <c r="F1911" s="26">
        <f ca="1">DATEDIF(Hospitalization!$E435,TODAY(),"Y")</f>
        <v>52</v>
      </c>
      <c r="G1911" s="15">
        <v>0</v>
      </c>
      <c r="H1911" s="27">
        <v>3972.92</v>
      </c>
      <c r="I1911" s="15" t="s">
        <v>2355</v>
      </c>
      <c r="J1911" s="15" t="s">
        <v>2356</v>
      </c>
      <c r="K1911" s="15" t="s">
        <v>2357</v>
      </c>
    </row>
    <row r="1912" spans="1:11" x14ac:dyDescent="0.3">
      <c r="A1912" s="11" t="s">
        <v>624</v>
      </c>
      <c r="B1912" s="12">
        <v>1995</v>
      </c>
      <c r="C1912" s="12" t="s">
        <v>2354</v>
      </c>
      <c r="D1912" s="12">
        <v>11</v>
      </c>
      <c r="E1912" s="22">
        <v>34891</v>
      </c>
      <c r="F1912" s="23">
        <f ca="1">DATEDIF(Hospitalization!$E434,TODAY(),"Y")</f>
        <v>61</v>
      </c>
      <c r="G1912" s="12">
        <v>1</v>
      </c>
      <c r="H1912" s="24">
        <v>3956.07</v>
      </c>
      <c r="I1912" s="12" t="s">
        <v>2355</v>
      </c>
      <c r="J1912" s="12" t="s">
        <v>2355</v>
      </c>
      <c r="K1912" s="12" t="s">
        <v>2362</v>
      </c>
    </row>
    <row r="1913" spans="1:11" x14ac:dyDescent="0.3">
      <c r="A1913" s="14" t="s">
        <v>625</v>
      </c>
      <c r="B1913" s="15">
        <v>1999</v>
      </c>
      <c r="C1913" s="15" t="s">
        <v>2354</v>
      </c>
      <c r="D1913" s="15">
        <v>10</v>
      </c>
      <c r="E1913" s="25">
        <v>36351</v>
      </c>
      <c r="F1913" s="26">
        <f ca="1">DATEDIF(Hospitalization!$E433,TODAY(),"Y")</f>
        <v>22</v>
      </c>
      <c r="G1913" s="15">
        <v>0</v>
      </c>
      <c r="H1913" s="27">
        <v>3955.98</v>
      </c>
      <c r="I1913" s="15" t="s">
        <v>2355</v>
      </c>
      <c r="J1913" s="15" t="s">
        <v>2356</v>
      </c>
      <c r="K1913" s="15" t="s">
        <v>2375</v>
      </c>
    </row>
    <row r="1914" spans="1:11" x14ac:dyDescent="0.3">
      <c r="A1914" s="11" t="s">
        <v>626</v>
      </c>
      <c r="B1914" s="12">
        <v>1993</v>
      </c>
      <c r="C1914" s="12" t="s">
        <v>2358</v>
      </c>
      <c r="D1914" s="12">
        <v>11</v>
      </c>
      <c r="E1914" s="22">
        <v>34284</v>
      </c>
      <c r="F1914" s="23">
        <f ca="1">DATEDIF(Hospitalization!$E432,TODAY(),"Y")</f>
        <v>27</v>
      </c>
      <c r="G1914" s="12">
        <v>1</v>
      </c>
      <c r="H1914" s="24">
        <v>3947.41</v>
      </c>
      <c r="I1914" s="12" t="s">
        <v>2355</v>
      </c>
      <c r="J1914" s="12" t="s">
        <v>2355</v>
      </c>
      <c r="K1914" s="12" t="s">
        <v>2357</v>
      </c>
    </row>
    <row r="1915" spans="1:11" x14ac:dyDescent="0.3">
      <c r="A1915" s="14" t="s">
        <v>627</v>
      </c>
      <c r="B1915" s="15">
        <v>1993</v>
      </c>
      <c r="C1915" s="15" t="s">
        <v>2361</v>
      </c>
      <c r="D1915" s="15">
        <v>29</v>
      </c>
      <c r="E1915" s="25">
        <v>34241</v>
      </c>
      <c r="F1915" s="26">
        <f ca="1">DATEDIF(Hospitalization!$E431,TODAY(),"Y")</f>
        <v>55</v>
      </c>
      <c r="G1915" s="15">
        <v>0</v>
      </c>
      <c r="H1915" s="27">
        <v>3943.6</v>
      </c>
      <c r="I1915" s="15" t="s">
        <v>2355</v>
      </c>
      <c r="J1915" s="15" t="s">
        <v>2356</v>
      </c>
      <c r="K1915" s="15" t="s">
        <v>2372</v>
      </c>
    </row>
    <row r="1916" spans="1:11" x14ac:dyDescent="0.3">
      <c r="A1916" s="11" t="s">
        <v>628</v>
      </c>
      <c r="B1916" s="12">
        <v>1988</v>
      </c>
      <c r="C1916" s="12" t="s">
        <v>2365</v>
      </c>
      <c r="D1916" s="12">
        <v>24</v>
      </c>
      <c r="E1916" s="22">
        <v>32440</v>
      </c>
      <c r="F1916" s="23">
        <f ca="1">DATEDIF(Hospitalization!$E430,TODAY(),"Y")</f>
        <v>58</v>
      </c>
      <c r="G1916" s="12">
        <v>0</v>
      </c>
      <c r="H1916" s="24">
        <v>3935.18</v>
      </c>
      <c r="I1916" s="12" t="s">
        <v>2356</v>
      </c>
      <c r="J1916" s="12" t="s">
        <v>2359</v>
      </c>
      <c r="K1916" s="12" t="s">
        <v>2357</v>
      </c>
    </row>
    <row r="1917" spans="1:11" x14ac:dyDescent="0.3">
      <c r="A1917" s="14" t="s">
        <v>629</v>
      </c>
      <c r="B1917" s="15">
        <v>2002</v>
      </c>
      <c r="C1917" s="15" t="s">
        <v>2360</v>
      </c>
      <c r="D1917" s="15">
        <v>15</v>
      </c>
      <c r="E1917" s="25">
        <v>37422</v>
      </c>
      <c r="F1917" s="26">
        <f ca="1">DATEDIF(Hospitalization!$E429,TODAY(),"Y")</f>
        <v>64</v>
      </c>
      <c r="G1917" s="15">
        <v>0</v>
      </c>
      <c r="H1917" s="27">
        <v>3931.51</v>
      </c>
      <c r="I1917" s="15" t="s">
        <v>2355</v>
      </c>
      <c r="J1917" s="15" t="s">
        <v>2356</v>
      </c>
      <c r="K1917" s="15" t="s">
        <v>2366</v>
      </c>
    </row>
    <row r="1918" spans="1:11" x14ac:dyDescent="0.3">
      <c r="A1918" s="14" t="s">
        <v>72</v>
      </c>
      <c r="B1918" s="12">
        <v>2000</v>
      </c>
      <c r="C1918" s="12" t="s">
        <v>2354</v>
      </c>
      <c r="D1918" s="12">
        <v>10</v>
      </c>
      <c r="E1918" s="22">
        <v>36717</v>
      </c>
      <c r="F1918" s="23">
        <f ca="1">DATEDIF(Hospitalization!$E428,TODAY(),"Y")</f>
        <v>54</v>
      </c>
      <c r="G1918" s="12">
        <v>2</v>
      </c>
      <c r="H1918" s="24">
        <v>3925.76</v>
      </c>
      <c r="I1918" s="12" t="s">
        <v>2355</v>
      </c>
      <c r="J1918" s="12" t="s">
        <v>2355</v>
      </c>
      <c r="K1918" s="12" t="s">
        <v>2372</v>
      </c>
    </row>
    <row r="1919" spans="1:11" x14ac:dyDescent="0.3">
      <c r="A1919" s="11" t="s">
        <v>630</v>
      </c>
      <c r="B1919" s="15">
        <v>1985</v>
      </c>
      <c r="C1919" s="15" t="s">
        <v>2354</v>
      </c>
      <c r="D1919" s="15">
        <v>5</v>
      </c>
      <c r="E1919" s="25">
        <v>31233</v>
      </c>
      <c r="F1919" s="26">
        <f ca="1">DATEDIF(Hospitalization!$E427,TODAY(),"Y")</f>
        <v>51</v>
      </c>
      <c r="G1919" s="15">
        <v>3</v>
      </c>
      <c r="H1919" s="27">
        <v>3910.44</v>
      </c>
      <c r="I1919" s="15" t="s">
        <v>2355</v>
      </c>
      <c r="J1919" s="15" t="s">
        <v>2355</v>
      </c>
      <c r="K1919" s="15" t="s">
        <v>2357</v>
      </c>
    </row>
    <row r="1920" spans="1:11" x14ac:dyDescent="0.3">
      <c r="A1920" s="14" t="s">
        <v>631</v>
      </c>
      <c r="B1920" s="12">
        <v>1997</v>
      </c>
      <c r="C1920" s="12" t="s">
        <v>2358</v>
      </c>
      <c r="D1920" s="12">
        <v>24</v>
      </c>
      <c r="E1920" s="22">
        <v>35758</v>
      </c>
      <c r="F1920" s="23">
        <f ca="1">DATEDIF(Hospitalization!$E426,TODAY(),"Y")</f>
        <v>50</v>
      </c>
      <c r="G1920" s="12">
        <v>3</v>
      </c>
      <c r="H1920" s="24">
        <v>3906.13</v>
      </c>
      <c r="I1920" s="12" t="s">
        <v>2356</v>
      </c>
      <c r="J1920" s="12" t="s">
        <v>2356</v>
      </c>
      <c r="K1920" s="12" t="s">
        <v>2366</v>
      </c>
    </row>
    <row r="1921" spans="1:11" x14ac:dyDescent="0.3">
      <c r="A1921" s="11" t="s">
        <v>632</v>
      </c>
      <c r="B1921" s="15">
        <v>1981</v>
      </c>
      <c r="C1921" s="15" t="s">
        <v>2364</v>
      </c>
      <c r="D1921" s="15">
        <v>27</v>
      </c>
      <c r="E1921" s="25">
        <v>29825</v>
      </c>
      <c r="F1921" s="26">
        <f ca="1">DATEDIF(Hospitalization!$E425,TODAY(),"Y")</f>
        <v>56</v>
      </c>
      <c r="G1921" s="15">
        <v>1</v>
      </c>
      <c r="H1921" s="27">
        <v>3902.07</v>
      </c>
      <c r="I1921" s="15" t="s">
        <v>2355</v>
      </c>
      <c r="J1921" s="15" t="s">
        <v>2355</v>
      </c>
      <c r="K1921" s="15" t="s">
        <v>2357</v>
      </c>
    </row>
    <row r="1922" spans="1:11" x14ac:dyDescent="0.3">
      <c r="A1922" s="14" t="s">
        <v>633</v>
      </c>
      <c r="B1922" s="12">
        <v>1993</v>
      </c>
      <c r="C1922" s="12" t="s">
        <v>2361</v>
      </c>
      <c r="D1922" s="12">
        <v>14</v>
      </c>
      <c r="E1922" s="22">
        <v>34226</v>
      </c>
      <c r="F1922" s="23">
        <f ca="1">DATEDIF(Hospitalization!$E424,TODAY(),"Y")</f>
        <v>30</v>
      </c>
      <c r="G1922" s="12">
        <v>0</v>
      </c>
      <c r="H1922" s="24">
        <v>3898.35</v>
      </c>
      <c r="I1922" s="12" t="s">
        <v>2355</v>
      </c>
      <c r="J1922" s="12" t="s">
        <v>2355</v>
      </c>
      <c r="K1922" s="12" t="s">
        <v>2362</v>
      </c>
    </row>
    <row r="1923" spans="1:11" x14ac:dyDescent="0.3">
      <c r="A1923" s="11" t="s">
        <v>634</v>
      </c>
      <c r="B1923" s="15">
        <v>2004</v>
      </c>
      <c r="C1923" s="15" t="s">
        <v>2354</v>
      </c>
      <c r="D1923" s="15">
        <v>13</v>
      </c>
      <c r="E1923" s="25">
        <v>38181</v>
      </c>
      <c r="F1923" s="26">
        <f ca="1">DATEDIF(Hospitalization!$E423,TODAY(),"Y")</f>
        <v>34</v>
      </c>
      <c r="G1923" s="15">
        <v>0</v>
      </c>
      <c r="H1923" s="27">
        <v>3889.2</v>
      </c>
      <c r="I1923" s="15" t="s">
        <v>2355</v>
      </c>
      <c r="J1923" s="15" t="s">
        <v>2355</v>
      </c>
      <c r="K1923" s="15" t="s">
        <v>2362</v>
      </c>
    </row>
    <row r="1924" spans="1:11" x14ac:dyDescent="0.3">
      <c r="A1924" s="14" t="s">
        <v>635</v>
      </c>
      <c r="B1924" s="12">
        <v>1996</v>
      </c>
      <c r="C1924" s="12" t="s">
        <v>2365</v>
      </c>
      <c r="D1924" s="12">
        <v>23</v>
      </c>
      <c r="E1924" s="22">
        <v>35361</v>
      </c>
      <c r="F1924" s="23">
        <f ca="1">DATEDIF(Hospitalization!$E422,TODAY(),"Y")</f>
        <v>32</v>
      </c>
      <c r="G1924" s="12">
        <v>2</v>
      </c>
      <c r="H1924" s="24">
        <v>3877.3</v>
      </c>
      <c r="I1924" s="12" t="s">
        <v>2359</v>
      </c>
      <c r="J1924" s="12" t="s">
        <v>2356</v>
      </c>
      <c r="K1924" s="12" t="s">
        <v>2362</v>
      </c>
    </row>
    <row r="1925" spans="1:11" x14ac:dyDescent="0.3">
      <c r="A1925" s="11" t="s">
        <v>636</v>
      </c>
      <c r="B1925" s="15">
        <v>1991</v>
      </c>
      <c r="C1925" s="15" t="s">
        <v>2354</v>
      </c>
      <c r="D1925" s="15">
        <v>25</v>
      </c>
      <c r="E1925" s="25">
        <v>33444</v>
      </c>
      <c r="F1925" s="26">
        <f ca="1">DATEDIF(Hospitalization!$E421,TODAY(),"Y")</f>
        <v>31</v>
      </c>
      <c r="G1925" s="15">
        <v>1</v>
      </c>
      <c r="H1925" s="27">
        <v>3875.73</v>
      </c>
      <c r="I1925" s="15" t="s">
        <v>2355</v>
      </c>
      <c r="J1925" s="15" t="s">
        <v>2356</v>
      </c>
      <c r="K1925" s="15" t="s">
        <v>2357</v>
      </c>
    </row>
    <row r="1926" spans="1:11" x14ac:dyDescent="0.3">
      <c r="A1926" s="14" t="s">
        <v>637</v>
      </c>
      <c r="B1926" s="12">
        <v>1990</v>
      </c>
      <c r="C1926" s="12" t="s">
        <v>2360</v>
      </c>
      <c r="D1926" s="12">
        <v>24</v>
      </c>
      <c r="E1926" s="22">
        <v>33048</v>
      </c>
      <c r="F1926" s="23">
        <f ca="1">DATEDIF(Hospitalization!$E420,TODAY(),"Y")</f>
        <v>55</v>
      </c>
      <c r="G1926" s="12">
        <v>0</v>
      </c>
      <c r="H1926" s="24">
        <v>3866.86</v>
      </c>
      <c r="I1926" s="12" t="s">
        <v>2359</v>
      </c>
      <c r="J1926" s="12" t="s">
        <v>2359</v>
      </c>
      <c r="K1926" s="12" t="s">
        <v>2362</v>
      </c>
    </row>
    <row r="1927" spans="1:11" x14ac:dyDescent="0.3">
      <c r="A1927" s="11" t="s">
        <v>638</v>
      </c>
      <c r="B1927" s="15">
        <v>2001</v>
      </c>
      <c r="C1927" s="15" t="s">
        <v>2365</v>
      </c>
      <c r="D1927" s="15">
        <v>18</v>
      </c>
      <c r="E1927" s="25">
        <v>37182</v>
      </c>
      <c r="F1927" s="26">
        <f ca="1">DATEDIF(Hospitalization!$E419,TODAY(),"Y")</f>
        <v>57</v>
      </c>
      <c r="G1927" s="15">
        <v>3</v>
      </c>
      <c r="H1927" s="27">
        <v>3861.21</v>
      </c>
      <c r="I1927" s="15" t="s">
        <v>2355</v>
      </c>
      <c r="J1927" s="15" t="s">
        <v>2355</v>
      </c>
      <c r="K1927" s="15" t="s">
        <v>2369</v>
      </c>
    </row>
    <row r="1928" spans="1:11" x14ac:dyDescent="0.3">
      <c r="A1928" s="14" t="s">
        <v>639</v>
      </c>
      <c r="B1928" s="12">
        <v>2001</v>
      </c>
      <c r="C1928" s="12" t="s">
        <v>2360</v>
      </c>
      <c r="D1928" s="12">
        <v>6</v>
      </c>
      <c r="E1928" s="22">
        <v>37048</v>
      </c>
      <c r="F1928" s="23">
        <f ca="1">DATEDIF(Hospitalization!$E418,TODAY(),"Y")</f>
        <v>39</v>
      </c>
      <c r="G1928" s="12">
        <v>0</v>
      </c>
      <c r="H1928" s="24">
        <v>3858.51</v>
      </c>
      <c r="I1928" s="12" t="s">
        <v>2355</v>
      </c>
      <c r="J1928" s="12" t="s">
        <v>2356</v>
      </c>
      <c r="K1928" s="12" t="s">
        <v>2371</v>
      </c>
    </row>
    <row r="1929" spans="1:11" x14ac:dyDescent="0.3">
      <c r="A1929" s="11" t="s">
        <v>73</v>
      </c>
      <c r="B1929" s="15">
        <v>1991</v>
      </c>
      <c r="C1929" s="15" t="s">
        <v>2364</v>
      </c>
      <c r="D1929" s="15">
        <v>19</v>
      </c>
      <c r="E1929" s="25">
        <v>33469</v>
      </c>
      <c r="F1929" s="26">
        <f ca="1">DATEDIF(Hospitalization!$E417,TODAY(),"Y")</f>
        <v>50</v>
      </c>
      <c r="G1929" s="15">
        <v>0</v>
      </c>
      <c r="H1929" s="27">
        <v>3857.76</v>
      </c>
      <c r="I1929" s="15" t="s">
        <v>2356</v>
      </c>
      <c r="J1929" s="15" t="s">
        <v>2359</v>
      </c>
      <c r="K1929" s="15" t="s">
        <v>2369</v>
      </c>
    </row>
    <row r="1930" spans="1:11" x14ac:dyDescent="0.3">
      <c r="A1930" s="11" t="s">
        <v>640</v>
      </c>
      <c r="B1930" s="12">
        <v>1994</v>
      </c>
      <c r="C1930" s="12" t="s">
        <v>2364</v>
      </c>
      <c r="D1930" s="12">
        <v>12</v>
      </c>
      <c r="E1930" s="22">
        <v>34558</v>
      </c>
      <c r="F1930" s="23">
        <f ca="1">DATEDIF(Hospitalization!$E416,TODAY(),"Y")</f>
        <v>30</v>
      </c>
      <c r="G1930" s="12">
        <v>2</v>
      </c>
      <c r="H1930" s="24">
        <v>3847.67</v>
      </c>
      <c r="I1930" s="12" t="s">
        <v>2356</v>
      </c>
      <c r="J1930" s="12" t="s">
        <v>2355</v>
      </c>
      <c r="K1930" s="12" t="s">
        <v>2366</v>
      </c>
    </row>
    <row r="1931" spans="1:11" x14ac:dyDescent="0.3">
      <c r="A1931" s="14" t="s">
        <v>641</v>
      </c>
      <c r="B1931" s="15">
        <v>1981</v>
      </c>
      <c r="C1931" s="15" t="s">
        <v>2361</v>
      </c>
      <c r="D1931" s="15">
        <v>29</v>
      </c>
      <c r="E1931" s="25">
        <v>29858</v>
      </c>
      <c r="F1931" s="26">
        <f ca="1">DATEDIF(Hospitalization!$E415,TODAY(),"Y")</f>
        <v>28</v>
      </c>
      <c r="G1931" s="15">
        <v>1</v>
      </c>
      <c r="H1931" s="27">
        <v>3797.2</v>
      </c>
      <c r="I1931" s="15" t="s">
        <v>2355</v>
      </c>
      <c r="J1931" s="15" t="s">
        <v>2356</v>
      </c>
      <c r="K1931" s="15" t="s">
        <v>2362</v>
      </c>
    </row>
    <row r="1932" spans="1:11" x14ac:dyDescent="0.3">
      <c r="A1932" s="11" t="s">
        <v>642</v>
      </c>
      <c r="B1932" s="12">
        <v>1999</v>
      </c>
      <c r="C1932" s="12" t="s">
        <v>2360</v>
      </c>
      <c r="D1932" s="12">
        <v>24</v>
      </c>
      <c r="E1932" s="22">
        <v>36335</v>
      </c>
      <c r="F1932" s="23">
        <f ca="1">DATEDIF(Hospitalization!$E414,TODAY(),"Y")</f>
        <v>27</v>
      </c>
      <c r="G1932" s="12">
        <v>0</v>
      </c>
      <c r="H1932" s="24">
        <v>3796.36</v>
      </c>
      <c r="I1932" s="12" t="s">
        <v>2355</v>
      </c>
      <c r="J1932" s="12" t="s">
        <v>2356</v>
      </c>
      <c r="K1932" s="12" t="s">
        <v>2362</v>
      </c>
    </row>
    <row r="1933" spans="1:11" x14ac:dyDescent="0.3">
      <c r="A1933" s="14" t="s">
        <v>643</v>
      </c>
      <c r="B1933" s="15">
        <v>1988</v>
      </c>
      <c r="C1933" s="15" t="s">
        <v>2364</v>
      </c>
      <c r="D1933" s="15">
        <v>28</v>
      </c>
      <c r="E1933" s="25">
        <v>32383</v>
      </c>
      <c r="F1933" s="26">
        <f ca="1">DATEDIF(Hospitalization!$E413,TODAY(),"Y")</f>
        <v>50</v>
      </c>
      <c r="G1933" s="15">
        <v>3</v>
      </c>
      <c r="H1933" s="27">
        <v>3793.55</v>
      </c>
      <c r="I1933" s="15" t="s">
        <v>2355</v>
      </c>
      <c r="J1933" s="15" t="s">
        <v>2356</v>
      </c>
      <c r="K1933" s="15" t="s">
        <v>2357</v>
      </c>
    </row>
    <row r="1934" spans="1:11" x14ac:dyDescent="0.3">
      <c r="A1934" s="11" t="s">
        <v>644</v>
      </c>
      <c r="B1934" s="12">
        <v>1981</v>
      </c>
      <c r="C1934" s="12" t="s">
        <v>2363</v>
      </c>
      <c r="D1934" s="12">
        <v>13</v>
      </c>
      <c r="E1934" s="22">
        <v>29933</v>
      </c>
      <c r="F1934" s="23">
        <f ca="1">DATEDIF(Hospitalization!$E412,TODAY(),"Y")</f>
        <v>54</v>
      </c>
      <c r="G1934" s="12">
        <v>1</v>
      </c>
      <c r="H1934" s="24">
        <v>3785.77</v>
      </c>
      <c r="I1934" s="12" t="s">
        <v>2355</v>
      </c>
      <c r="J1934" s="12" t="s">
        <v>2359</v>
      </c>
      <c r="K1934" s="12" t="s">
        <v>2357</v>
      </c>
    </row>
    <row r="1935" spans="1:11" x14ac:dyDescent="0.3">
      <c r="A1935" s="14" t="s">
        <v>645</v>
      </c>
      <c r="B1935" s="15">
        <v>1987</v>
      </c>
      <c r="C1935" s="15" t="s">
        <v>2365</v>
      </c>
      <c r="D1935" s="15">
        <v>24</v>
      </c>
      <c r="E1935" s="25">
        <v>32074</v>
      </c>
      <c r="F1935" s="26">
        <f ca="1">DATEDIF(Hospitalization!$E411,TODAY(),"Y")</f>
        <v>58</v>
      </c>
      <c r="G1935" s="15">
        <v>3</v>
      </c>
      <c r="H1935" s="27">
        <v>3773.23</v>
      </c>
      <c r="I1935" s="15" t="s">
        <v>2355</v>
      </c>
      <c r="J1935" s="15" t="s">
        <v>2356</v>
      </c>
      <c r="K1935" s="15" t="s">
        <v>2357</v>
      </c>
    </row>
    <row r="1936" spans="1:11" x14ac:dyDescent="0.3">
      <c r="A1936" s="11" t="s">
        <v>646</v>
      </c>
      <c r="B1936" s="12">
        <v>1994</v>
      </c>
      <c r="C1936" s="12" t="s">
        <v>2358</v>
      </c>
      <c r="D1936" s="12">
        <v>21</v>
      </c>
      <c r="E1936" s="22">
        <v>34659</v>
      </c>
      <c r="F1936" s="23">
        <f ca="1">DATEDIF(Hospitalization!$E410,TODAY(),"Y")</f>
        <v>57</v>
      </c>
      <c r="G1936" s="12">
        <v>1</v>
      </c>
      <c r="H1936" s="24">
        <v>3766.88</v>
      </c>
      <c r="I1936" s="12" t="s">
        <v>2355</v>
      </c>
      <c r="J1936" s="12" t="s">
        <v>2359</v>
      </c>
      <c r="K1936" s="12" t="s">
        <v>2357</v>
      </c>
    </row>
    <row r="1937" spans="1:11" x14ac:dyDescent="0.3">
      <c r="A1937" s="14" t="s">
        <v>647</v>
      </c>
      <c r="B1937" s="15">
        <v>1991</v>
      </c>
      <c r="C1937" s="15" t="s">
        <v>2365</v>
      </c>
      <c r="D1937" s="15">
        <v>24</v>
      </c>
      <c r="E1937" s="25">
        <v>33535</v>
      </c>
      <c r="F1937" s="26">
        <f ca="1">DATEDIF(Hospitalization!$E409,TODAY(),"Y")</f>
        <v>25</v>
      </c>
      <c r="G1937" s="15">
        <v>0</v>
      </c>
      <c r="H1937" s="27">
        <v>3761.29</v>
      </c>
      <c r="I1937" s="15" t="s">
        <v>2355</v>
      </c>
      <c r="J1937" s="15" t="s">
        <v>2356</v>
      </c>
      <c r="K1937" s="15" t="s">
        <v>2366</v>
      </c>
    </row>
    <row r="1938" spans="1:11" x14ac:dyDescent="0.3">
      <c r="A1938" s="11" t="s">
        <v>648</v>
      </c>
      <c r="B1938" s="12">
        <v>1991</v>
      </c>
      <c r="C1938" s="12" t="s">
        <v>2364</v>
      </c>
      <c r="D1938" s="12">
        <v>25</v>
      </c>
      <c r="E1938" s="22">
        <v>33475</v>
      </c>
      <c r="F1938" s="23">
        <f ca="1">DATEDIF(Hospitalization!$E408,TODAY(),"Y")</f>
        <v>54</v>
      </c>
      <c r="G1938" s="12">
        <v>0</v>
      </c>
      <c r="H1938" s="24">
        <v>3757.84</v>
      </c>
      <c r="I1938" s="12" t="s">
        <v>2355</v>
      </c>
      <c r="J1938" s="12" t="s">
        <v>2359</v>
      </c>
      <c r="K1938" s="12" t="s">
        <v>2357</v>
      </c>
    </row>
    <row r="1939" spans="1:11" x14ac:dyDescent="0.3">
      <c r="A1939" s="14" t="s">
        <v>649</v>
      </c>
      <c r="B1939" s="15">
        <v>1991</v>
      </c>
      <c r="C1939" s="15" t="s">
        <v>2365</v>
      </c>
      <c r="D1939" s="15">
        <v>28</v>
      </c>
      <c r="E1939" s="25">
        <v>33539</v>
      </c>
      <c r="F1939" s="26">
        <f ca="1">DATEDIF(Hospitalization!$E407,TODAY(),"Y")</f>
        <v>63</v>
      </c>
      <c r="G1939" s="15">
        <v>0</v>
      </c>
      <c r="H1939" s="27">
        <v>3756.62</v>
      </c>
      <c r="I1939" s="15" t="s">
        <v>2355</v>
      </c>
      <c r="J1939" s="15" t="s">
        <v>2355</v>
      </c>
      <c r="K1939" s="15" t="s">
        <v>2357</v>
      </c>
    </row>
    <row r="1940" spans="1:11" x14ac:dyDescent="0.3">
      <c r="A1940" s="14" t="s">
        <v>74</v>
      </c>
      <c r="B1940" s="12">
        <v>1986</v>
      </c>
      <c r="C1940" s="12" t="s">
        <v>2361</v>
      </c>
      <c r="D1940" s="12">
        <v>9</v>
      </c>
      <c r="E1940" s="22">
        <v>31664</v>
      </c>
      <c r="F1940" s="23">
        <f ca="1">DATEDIF(Hospitalization!$E406,TODAY(),"Y")</f>
        <v>55</v>
      </c>
      <c r="G1940" s="12">
        <v>3</v>
      </c>
      <c r="H1940" s="24">
        <v>3748.56</v>
      </c>
      <c r="I1940" s="12" t="s">
        <v>2355</v>
      </c>
      <c r="J1940" s="12" t="s">
        <v>2355</v>
      </c>
      <c r="K1940" s="12" t="s">
        <v>2357</v>
      </c>
    </row>
    <row r="1941" spans="1:11" x14ac:dyDescent="0.3">
      <c r="A1941" s="11" t="s">
        <v>650</v>
      </c>
      <c r="B1941" s="15">
        <v>1993</v>
      </c>
      <c r="C1941" s="15" t="s">
        <v>2360</v>
      </c>
      <c r="D1941" s="15">
        <v>22</v>
      </c>
      <c r="E1941" s="25">
        <v>34142</v>
      </c>
      <c r="F1941" s="26">
        <f ca="1">DATEDIF(Hospitalization!$E405,TODAY(),"Y")</f>
        <v>25</v>
      </c>
      <c r="G1941" s="15">
        <v>0</v>
      </c>
      <c r="H1941" s="27">
        <v>3736.46</v>
      </c>
      <c r="I1941" s="15" t="s">
        <v>2355</v>
      </c>
      <c r="J1941" s="15" t="s">
        <v>2355</v>
      </c>
      <c r="K1941" s="15" t="s">
        <v>2362</v>
      </c>
    </row>
    <row r="1942" spans="1:11" x14ac:dyDescent="0.3">
      <c r="A1942" s="14" t="s">
        <v>651</v>
      </c>
      <c r="B1942" s="12">
        <v>1994</v>
      </c>
      <c r="C1942" s="12" t="s">
        <v>2364</v>
      </c>
      <c r="D1942" s="12">
        <v>22</v>
      </c>
      <c r="E1942" s="22">
        <v>34568</v>
      </c>
      <c r="F1942" s="23">
        <f ca="1">DATEDIF(Hospitalization!$E404,TODAY(),"Y")</f>
        <v>25</v>
      </c>
      <c r="G1942" s="12">
        <v>0</v>
      </c>
      <c r="H1942" s="24">
        <v>3732.63</v>
      </c>
      <c r="I1942" s="12" t="s">
        <v>2355</v>
      </c>
      <c r="J1942" s="12" t="s">
        <v>2356</v>
      </c>
      <c r="K1942" s="12" t="s">
        <v>2372</v>
      </c>
    </row>
    <row r="1943" spans="1:11" x14ac:dyDescent="0.3">
      <c r="A1943" s="11" t="s">
        <v>652</v>
      </c>
      <c r="B1943" s="15">
        <v>1986</v>
      </c>
      <c r="C1943" s="15" t="s">
        <v>2363</v>
      </c>
      <c r="D1943" s="15">
        <v>1</v>
      </c>
      <c r="E1943" s="25">
        <v>31747</v>
      </c>
      <c r="F1943" s="26">
        <f ca="1">DATEDIF(Hospitalization!$E403,TODAY(),"Y")</f>
        <v>60</v>
      </c>
      <c r="G1943" s="15">
        <v>3</v>
      </c>
      <c r="H1943" s="27">
        <v>3731.6</v>
      </c>
      <c r="I1943" s="15" t="s">
        <v>2355</v>
      </c>
      <c r="J1943" s="15" t="s">
        <v>2355</v>
      </c>
      <c r="K1943" s="15" t="s">
        <v>2357</v>
      </c>
    </row>
    <row r="1944" spans="1:11" x14ac:dyDescent="0.3">
      <c r="A1944" s="14" t="s">
        <v>653</v>
      </c>
      <c r="B1944" s="12">
        <v>2004</v>
      </c>
      <c r="C1944" s="12" t="s">
        <v>2358</v>
      </c>
      <c r="D1944" s="12">
        <v>5</v>
      </c>
      <c r="E1944" s="22">
        <v>38296</v>
      </c>
      <c r="F1944" s="23">
        <f ca="1">DATEDIF(Hospitalization!$E402,TODAY(),"Y")</f>
        <v>24</v>
      </c>
      <c r="G1944" s="12">
        <v>0</v>
      </c>
      <c r="H1944" s="24">
        <v>3722.23</v>
      </c>
      <c r="I1944" s="12" t="s">
        <v>2355</v>
      </c>
      <c r="J1944" s="12" t="s">
        <v>2355</v>
      </c>
      <c r="K1944" s="12" t="s">
        <v>2371</v>
      </c>
    </row>
    <row r="1945" spans="1:11" x14ac:dyDescent="0.3">
      <c r="A1945" s="11" t="s">
        <v>654</v>
      </c>
      <c r="B1945" s="15">
        <v>1989</v>
      </c>
      <c r="C1945" s="15" t="s">
        <v>2363</v>
      </c>
      <c r="D1945" s="15">
        <v>2</v>
      </c>
      <c r="E1945" s="25">
        <v>32844</v>
      </c>
      <c r="F1945" s="26">
        <f ca="1">DATEDIF(Hospitalization!$E401,TODAY(),"Y")</f>
        <v>53</v>
      </c>
      <c r="G1945" s="15">
        <v>0</v>
      </c>
      <c r="H1945" s="27">
        <v>3704.35</v>
      </c>
      <c r="I1945" s="15" t="s">
        <v>2355</v>
      </c>
      <c r="J1945" s="15" t="s">
        <v>2355</v>
      </c>
      <c r="K1945" s="15" t="s">
        <v>2357</v>
      </c>
    </row>
    <row r="1946" spans="1:11" x14ac:dyDescent="0.3">
      <c r="A1946" s="14" t="s">
        <v>655</v>
      </c>
      <c r="B1946" s="12">
        <v>1988</v>
      </c>
      <c r="C1946" s="12" t="s">
        <v>2364</v>
      </c>
      <c r="D1946" s="12">
        <v>18</v>
      </c>
      <c r="E1946" s="22">
        <v>32373</v>
      </c>
      <c r="F1946" s="23">
        <f ca="1">DATEDIF(Hospitalization!$E400,TODAY(),"Y")</f>
        <v>51</v>
      </c>
      <c r="G1946" s="12">
        <v>3</v>
      </c>
      <c r="H1946" s="24">
        <v>3699.54</v>
      </c>
      <c r="I1946" s="12" t="s">
        <v>2355</v>
      </c>
      <c r="J1946" s="12" t="s">
        <v>2356</v>
      </c>
      <c r="K1946" s="12" t="s">
        <v>2357</v>
      </c>
    </row>
    <row r="1947" spans="1:11" x14ac:dyDescent="0.3">
      <c r="A1947" s="11" t="s">
        <v>656</v>
      </c>
      <c r="B1947" s="15">
        <v>1995</v>
      </c>
      <c r="C1947" s="15" t="s">
        <v>2365</v>
      </c>
      <c r="D1947" s="15">
        <v>21</v>
      </c>
      <c r="E1947" s="25">
        <v>34993</v>
      </c>
      <c r="F1947" s="26">
        <f ca="1">DATEDIF(Hospitalization!$E399,TODAY(),"Y")</f>
        <v>21</v>
      </c>
      <c r="G1947" s="15">
        <v>2</v>
      </c>
      <c r="H1947" s="27">
        <v>3693.43</v>
      </c>
      <c r="I1947" s="15" t="s">
        <v>2355</v>
      </c>
      <c r="J1947" s="15" t="s">
        <v>2356</v>
      </c>
      <c r="K1947" s="15" t="s">
        <v>2366</v>
      </c>
    </row>
    <row r="1948" spans="1:11" x14ac:dyDescent="0.3">
      <c r="A1948" s="14" t="s">
        <v>657</v>
      </c>
      <c r="B1948" s="12">
        <v>1981</v>
      </c>
      <c r="C1948" s="12" t="s">
        <v>2363</v>
      </c>
      <c r="D1948" s="12">
        <v>14</v>
      </c>
      <c r="E1948" s="22">
        <v>29934</v>
      </c>
      <c r="F1948" s="23">
        <f ca="1">DATEDIF(Hospitalization!$E398,TODAY(),"Y")</f>
        <v>52</v>
      </c>
      <c r="G1948" s="12">
        <v>1</v>
      </c>
      <c r="H1948" s="24">
        <v>3688.38</v>
      </c>
      <c r="I1948" s="12" t="s">
        <v>2355</v>
      </c>
      <c r="J1948" s="12" t="s">
        <v>2355</v>
      </c>
      <c r="K1948" s="12" t="s">
        <v>2357</v>
      </c>
    </row>
    <row r="1949" spans="1:11" x14ac:dyDescent="0.3">
      <c r="A1949" s="11" t="s">
        <v>658</v>
      </c>
      <c r="B1949" s="15">
        <v>2003</v>
      </c>
      <c r="C1949" s="15" t="s">
        <v>2354</v>
      </c>
      <c r="D1949" s="15">
        <v>10</v>
      </c>
      <c r="E1949" s="25">
        <v>37812</v>
      </c>
      <c r="F1949" s="26">
        <f ca="1">DATEDIF(Hospitalization!$E397,TODAY(),"Y")</f>
        <v>56</v>
      </c>
      <c r="G1949" s="15">
        <v>0</v>
      </c>
      <c r="H1949" s="27">
        <v>3688.35</v>
      </c>
      <c r="I1949" s="15" t="s">
        <v>2355</v>
      </c>
      <c r="J1949" s="15" t="s">
        <v>2355</v>
      </c>
      <c r="K1949" s="15" t="s">
        <v>2375</v>
      </c>
    </row>
    <row r="1950" spans="1:11" x14ac:dyDescent="0.3">
      <c r="A1950" s="14" t="s">
        <v>659</v>
      </c>
      <c r="B1950" s="12">
        <v>1984</v>
      </c>
      <c r="C1950" s="12" t="s">
        <v>2354</v>
      </c>
      <c r="D1950" s="12">
        <v>6</v>
      </c>
      <c r="E1950" s="22">
        <v>30869</v>
      </c>
      <c r="F1950" s="23">
        <f ca="1">DATEDIF(Hospitalization!$E396,TODAY(),"Y")</f>
        <v>22</v>
      </c>
      <c r="G1950" s="12">
        <v>3</v>
      </c>
      <c r="H1950" s="24">
        <v>3678.86</v>
      </c>
      <c r="I1950" s="12" t="s">
        <v>2355</v>
      </c>
      <c r="J1950" s="12" t="s">
        <v>2356</v>
      </c>
      <c r="K1950" s="12" t="s">
        <v>2357</v>
      </c>
    </row>
    <row r="1951" spans="1:11" x14ac:dyDescent="0.3">
      <c r="A1951" s="11" t="s">
        <v>75</v>
      </c>
      <c r="B1951" s="15">
        <v>1992</v>
      </c>
      <c r="C1951" s="15" t="s">
        <v>2361</v>
      </c>
      <c r="D1951" s="15">
        <v>14</v>
      </c>
      <c r="E1951" s="25">
        <v>33861</v>
      </c>
      <c r="F1951" s="26">
        <f ca="1">DATEDIF(Hospitalization!$E395,TODAY(),"Y")</f>
        <v>38</v>
      </c>
      <c r="G1951" s="15">
        <v>1</v>
      </c>
      <c r="H1951" s="27">
        <v>3659.35</v>
      </c>
      <c r="I1951" s="15" t="s">
        <v>2356</v>
      </c>
      <c r="J1951" s="15" t="s">
        <v>2359</v>
      </c>
      <c r="K1951" s="15" t="s">
        <v>2366</v>
      </c>
    </row>
    <row r="1952" spans="1:11" x14ac:dyDescent="0.3">
      <c r="A1952" s="11" t="s">
        <v>660</v>
      </c>
      <c r="B1952" s="12">
        <v>1990</v>
      </c>
      <c r="C1952" s="12" t="s">
        <v>2358</v>
      </c>
      <c r="D1952" s="12">
        <v>8</v>
      </c>
      <c r="E1952" s="22">
        <v>33185</v>
      </c>
      <c r="F1952" s="23">
        <f ca="1">DATEDIF(Hospitalization!$E394,TODAY(),"Y")</f>
        <v>35</v>
      </c>
      <c r="G1952" s="12">
        <v>3</v>
      </c>
      <c r="H1952" s="24">
        <v>3653.29</v>
      </c>
      <c r="I1952" s="12" t="s">
        <v>2355</v>
      </c>
      <c r="J1952" s="12" t="s">
        <v>2356</v>
      </c>
      <c r="K1952" s="12" t="s">
        <v>2366</v>
      </c>
    </row>
    <row r="1953" spans="1:11" x14ac:dyDescent="0.3">
      <c r="A1953" s="14" t="s">
        <v>661</v>
      </c>
      <c r="B1953" s="15">
        <v>1992</v>
      </c>
      <c r="C1953" s="15" t="s">
        <v>2358</v>
      </c>
      <c r="D1953" s="15">
        <v>17</v>
      </c>
      <c r="E1953" s="25">
        <v>33925</v>
      </c>
      <c r="F1953" s="26">
        <f ca="1">DATEDIF(Hospitalization!$E393,TODAY(),"Y")</f>
        <v>67</v>
      </c>
      <c r="G1953" s="15">
        <v>0</v>
      </c>
      <c r="H1953" s="27">
        <v>3645.09</v>
      </c>
      <c r="I1953" s="15" t="s">
        <v>2359</v>
      </c>
      <c r="J1953" s="15" t="s">
        <v>2355</v>
      </c>
      <c r="K1953" s="15" t="s">
        <v>2374</v>
      </c>
    </row>
    <row r="1954" spans="1:11" x14ac:dyDescent="0.3">
      <c r="A1954" s="11" t="s">
        <v>662</v>
      </c>
      <c r="B1954" s="12">
        <v>1985</v>
      </c>
      <c r="C1954" s="12" t="s">
        <v>2360</v>
      </c>
      <c r="D1954" s="12">
        <v>14</v>
      </c>
      <c r="E1954" s="22">
        <v>31212</v>
      </c>
      <c r="F1954" s="23">
        <f ca="1">DATEDIF(Hospitalization!$E392,TODAY(),"Y")</f>
        <v>24</v>
      </c>
      <c r="G1954" s="12">
        <v>3</v>
      </c>
      <c r="H1954" s="24">
        <v>3622.13</v>
      </c>
      <c r="I1954" s="12" t="s">
        <v>2355</v>
      </c>
      <c r="J1954" s="12" t="s">
        <v>2359</v>
      </c>
      <c r="K1954" s="12" t="s">
        <v>2357</v>
      </c>
    </row>
    <row r="1955" spans="1:11" x14ac:dyDescent="0.3">
      <c r="A1955" s="14" t="s">
        <v>663</v>
      </c>
      <c r="B1955" s="15">
        <v>1990</v>
      </c>
      <c r="C1955" s="15" t="s">
        <v>2365</v>
      </c>
      <c r="D1955" s="15">
        <v>11</v>
      </c>
      <c r="E1955" s="25">
        <v>33157</v>
      </c>
      <c r="F1955" s="26">
        <f ca="1">DATEDIF(Hospitalization!$E391,TODAY(),"Y")</f>
        <v>25</v>
      </c>
      <c r="G1955" s="15">
        <v>3</v>
      </c>
      <c r="H1955" s="27">
        <v>3606.43</v>
      </c>
      <c r="I1955" s="15" t="s">
        <v>2355</v>
      </c>
      <c r="J1955" s="15" t="s">
        <v>2359</v>
      </c>
      <c r="K1955" s="15" t="s">
        <v>2357</v>
      </c>
    </row>
    <row r="1956" spans="1:11" x14ac:dyDescent="0.3">
      <c r="A1956" s="11" t="s">
        <v>664</v>
      </c>
      <c r="B1956" s="12">
        <v>1988</v>
      </c>
      <c r="C1956" s="12" t="s">
        <v>2358</v>
      </c>
      <c r="D1956" s="12">
        <v>4</v>
      </c>
      <c r="E1956" s="22">
        <v>32451</v>
      </c>
      <c r="F1956" s="23">
        <f ca="1">DATEDIF(Hospitalization!$E390,TODAY(),"Y")</f>
        <v>66</v>
      </c>
      <c r="G1956" s="12">
        <v>3</v>
      </c>
      <c r="H1956" s="24">
        <v>3603.6</v>
      </c>
      <c r="I1956" s="12" t="s">
        <v>2355</v>
      </c>
      <c r="J1956" s="12" t="s">
        <v>2359</v>
      </c>
      <c r="K1956" s="12" t="s">
        <v>2357</v>
      </c>
    </row>
    <row r="1957" spans="1:11" x14ac:dyDescent="0.3">
      <c r="A1957" s="14" t="s">
        <v>665</v>
      </c>
      <c r="B1957" s="15">
        <v>1999</v>
      </c>
      <c r="C1957" s="15" t="s">
        <v>2364</v>
      </c>
      <c r="D1957" s="15">
        <v>12</v>
      </c>
      <c r="E1957" s="25">
        <v>36384</v>
      </c>
      <c r="F1957" s="26">
        <f ca="1">DATEDIF(Hospitalization!$E389,TODAY(),"Y")</f>
        <v>68</v>
      </c>
      <c r="G1957" s="15">
        <v>3</v>
      </c>
      <c r="H1957" s="27">
        <v>3597.6</v>
      </c>
      <c r="I1957" s="15" t="s">
        <v>2355</v>
      </c>
      <c r="J1957" s="15" t="s">
        <v>2355</v>
      </c>
      <c r="K1957" s="15" t="s">
        <v>2366</v>
      </c>
    </row>
    <row r="1958" spans="1:11" x14ac:dyDescent="0.3">
      <c r="A1958" s="11" t="s">
        <v>666</v>
      </c>
      <c r="B1958" s="12">
        <v>1997</v>
      </c>
      <c r="C1958" s="12" t="s">
        <v>2358</v>
      </c>
      <c r="D1958" s="12">
        <v>4</v>
      </c>
      <c r="E1958" s="22">
        <v>35738</v>
      </c>
      <c r="F1958" s="23">
        <f ca="1">DATEDIF(Hospitalization!$E388,TODAY(),"Y")</f>
        <v>32</v>
      </c>
      <c r="G1958" s="12">
        <v>1</v>
      </c>
      <c r="H1958" s="24">
        <v>3594.17</v>
      </c>
      <c r="I1958" s="12" t="s">
        <v>2355</v>
      </c>
      <c r="J1958" s="12" t="s">
        <v>2355</v>
      </c>
      <c r="K1958" s="12" t="s">
        <v>2362</v>
      </c>
    </row>
    <row r="1959" spans="1:11" x14ac:dyDescent="0.3">
      <c r="A1959" s="14" t="s">
        <v>667</v>
      </c>
      <c r="B1959" s="15">
        <v>1999</v>
      </c>
      <c r="C1959" s="15" t="s">
        <v>2360</v>
      </c>
      <c r="D1959" s="15">
        <v>6</v>
      </c>
      <c r="E1959" s="25">
        <v>36317</v>
      </c>
      <c r="F1959" s="26">
        <f ca="1">DATEDIF(Hospitalization!$E387,TODAY(),"Y")</f>
        <v>35</v>
      </c>
      <c r="G1959" s="15">
        <v>3</v>
      </c>
      <c r="H1959" s="27">
        <v>3591.48</v>
      </c>
      <c r="I1959" s="15" t="s">
        <v>2355</v>
      </c>
      <c r="J1959" s="15" t="s">
        <v>2356</v>
      </c>
      <c r="K1959" s="15" t="s">
        <v>2366</v>
      </c>
    </row>
    <row r="1960" spans="1:11" x14ac:dyDescent="0.3">
      <c r="A1960" s="11" t="s">
        <v>668</v>
      </c>
      <c r="B1960" s="12">
        <v>1986</v>
      </c>
      <c r="C1960" s="12" t="s">
        <v>2363</v>
      </c>
      <c r="D1960" s="12">
        <v>27</v>
      </c>
      <c r="E1960" s="22">
        <v>31773</v>
      </c>
      <c r="F1960" s="23">
        <f ca="1">DATEDIF(Hospitalization!$E386,TODAY(),"Y")</f>
        <v>56</v>
      </c>
      <c r="G1960" s="12">
        <v>3</v>
      </c>
      <c r="H1960" s="24">
        <v>3589.14</v>
      </c>
      <c r="I1960" s="12" t="s">
        <v>2355</v>
      </c>
      <c r="J1960" s="12" t="s">
        <v>2355</v>
      </c>
      <c r="K1960" s="12" t="s">
        <v>2357</v>
      </c>
    </row>
    <row r="1961" spans="1:11" x14ac:dyDescent="0.3">
      <c r="A1961" s="14" t="s">
        <v>669</v>
      </c>
      <c r="B1961" s="15">
        <v>2001</v>
      </c>
      <c r="C1961" s="15" t="s">
        <v>2358</v>
      </c>
      <c r="D1961" s="15">
        <v>11</v>
      </c>
      <c r="E1961" s="25">
        <v>37206</v>
      </c>
      <c r="F1961" s="26">
        <f ca="1">DATEDIF(Hospitalization!$E385,TODAY(),"Y")</f>
        <v>60</v>
      </c>
      <c r="G1961" s="15">
        <v>2</v>
      </c>
      <c r="H1961" s="27">
        <v>3579.83</v>
      </c>
      <c r="I1961" s="15" t="s">
        <v>2355</v>
      </c>
      <c r="J1961" s="15" t="s">
        <v>2355</v>
      </c>
      <c r="K1961" s="15" t="s">
        <v>2362</v>
      </c>
    </row>
    <row r="1962" spans="1:11" x14ac:dyDescent="0.3">
      <c r="A1962" s="14" t="s">
        <v>76</v>
      </c>
      <c r="B1962" s="12">
        <v>1995</v>
      </c>
      <c r="C1962" s="12" t="s">
        <v>2364</v>
      </c>
      <c r="D1962" s="12">
        <v>23</v>
      </c>
      <c r="E1962" s="22">
        <v>34934</v>
      </c>
      <c r="F1962" s="23">
        <f ca="1">DATEDIF(Hospitalization!$E384,TODAY(),"Y")</f>
        <v>26</v>
      </c>
      <c r="G1962" s="12">
        <v>1</v>
      </c>
      <c r="H1962" s="24">
        <v>3578</v>
      </c>
      <c r="I1962" s="12" t="s">
        <v>2355</v>
      </c>
      <c r="J1962" s="12" t="s">
        <v>2356</v>
      </c>
      <c r="K1962" s="12" t="s">
        <v>2366</v>
      </c>
    </row>
    <row r="1963" spans="1:11" x14ac:dyDescent="0.3">
      <c r="A1963" s="11" t="s">
        <v>670</v>
      </c>
      <c r="B1963" s="15">
        <v>1988</v>
      </c>
      <c r="C1963" s="15" t="s">
        <v>2364</v>
      </c>
      <c r="D1963" s="15">
        <v>18</v>
      </c>
      <c r="E1963" s="25">
        <v>32373</v>
      </c>
      <c r="F1963" s="26">
        <f ca="1">DATEDIF(Hospitalization!$E383,TODAY(),"Y")</f>
        <v>58</v>
      </c>
      <c r="G1963" s="15">
        <v>3</v>
      </c>
      <c r="H1963" s="27">
        <v>3569.96</v>
      </c>
      <c r="I1963" s="15" t="s">
        <v>2355</v>
      </c>
      <c r="J1963" s="15" t="s">
        <v>2359</v>
      </c>
      <c r="K1963" s="15" t="s">
        <v>2362</v>
      </c>
    </row>
    <row r="1964" spans="1:11" x14ac:dyDescent="0.3">
      <c r="A1964" s="14" t="s">
        <v>671</v>
      </c>
      <c r="B1964" s="12">
        <v>1981</v>
      </c>
      <c r="C1964" s="12" t="s">
        <v>2365</v>
      </c>
      <c r="D1964" s="12">
        <v>10</v>
      </c>
      <c r="E1964" s="22">
        <v>29869</v>
      </c>
      <c r="F1964" s="23">
        <f ca="1">DATEDIF(Hospitalization!$E382,TODAY(),"Y")</f>
        <v>56</v>
      </c>
      <c r="G1964" s="12">
        <v>1</v>
      </c>
      <c r="H1964" s="24">
        <v>3562.87</v>
      </c>
      <c r="I1964" s="12" t="s">
        <v>2355</v>
      </c>
      <c r="J1964" s="12" t="s">
        <v>2359</v>
      </c>
      <c r="K1964" s="12" t="s">
        <v>2357</v>
      </c>
    </row>
    <row r="1965" spans="1:11" x14ac:dyDescent="0.3">
      <c r="A1965" s="11" t="s">
        <v>672</v>
      </c>
      <c r="B1965" s="15">
        <v>1995</v>
      </c>
      <c r="C1965" s="15" t="s">
        <v>2360</v>
      </c>
      <c r="D1965" s="15">
        <v>16</v>
      </c>
      <c r="E1965" s="25">
        <v>34866</v>
      </c>
      <c r="F1965" s="26">
        <f ca="1">DATEDIF(Hospitalization!$E381,TODAY(),"Y")</f>
        <v>38</v>
      </c>
      <c r="G1965" s="15">
        <v>1</v>
      </c>
      <c r="H1965" s="27">
        <v>3561.89</v>
      </c>
      <c r="I1965" s="15" t="s">
        <v>2355</v>
      </c>
      <c r="J1965" s="15" t="s">
        <v>2359</v>
      </c>
      <c r="K1965" s="15" t="s">
        <v>2357</v>
      </c>
    </row>
    <row r="1966" spans="1:11" x14ac:dyDescent="0.3">
      <c r="A1966" s="14" t="s">
        <v>673</v>
      </c>
      <c r="B1966" s="12">
        <v>1995</v>
      </c>
      <c r="C1966" s="12" t="s">
        <v>2365</v>
      </c>
      <c r="D1966" s="12">
        <v>9</v>
      </c>
      <c r="E1966" s="22">
        <v>34981</v>
      </c>
      <c r="F1966" s="23">
        <f ca="1">DATEDIF(Hospitalization!$E380,TODAY(),"Y")</f>
        <v>40</v>
      </c>
      <c r="G1966" s="12">
        <v>0</v>
      </c>
      <c r="H1966" s="24">
        <v>3558.62</v>
      </c>
      <c r="I1966" s="12" t="s">
        <v>2355</v>
      </c>
      <c r="J1966" s="12" t="s">
        <v>2356</v>
      </c>
      <c r="K1966" s="12" t="s">
        <v>2372</v>
      </c>
    </row>
    <row r="1967" spans="1:11" x14ac:dyDescent="0.3">
      <c r="A1967" s="11" t="s">
        <v>674</v>
      </c>
      <c r="B1967" s="15">
        <v>1994</v>
      </c>
      <c r="C1967" s="15" t="s">
        <v>2361</v>
      </c>
      <c r="D1967" s="15">
        <v>24</v>
      </c>
      <c r="E1967" s="25">
        <v>34601</v>
      </c>
      <c r="F1967" s="26">
        <f ca="1">DATEDIF(Hospitalization!$E379,TODAY(),"Y")</f>
        <v>45</v>
      </c>
      <c r="G1967" s="15">
        <v>0</v>
      </c>
      <c r="H1967" s="27">
        <v>3556.92</v>
      </c>
      <c r="I1967" s="15" t="s">
        <v>2355</v>
      </c>
      <c r="J1967" s="15" t="s">
        <v>2356</v>
      </c>
      <c r="K1967" s="15" t="s">
        <v>2362</v>
      </c>
    </row>
    <row r="1968" spans="1:11" x14ac:dyDescent="0.3">
      <c r="A1968" s="14" t="s">
        <v>675</v>
      </c>
      <c r="B1968" s="12">
        <v>1992</v>
      </c>
      <c r="C1968" s="12" t="s">
        <v>2363</v>
      </c>
      <c r="D1968" s="12">
        <v>22</v>
      </c>
      <c r="E1968" s="22">
        <v>33960</v>
      </c>
      <c r="F1968" s="23">
        <f ca="1">DATEDIF(Hospitalization!$E378,TODAY(),"Y")</f>
        <v>60</v>
      </c>
      <c r="G1968" s="12">
        <v>0</v>
      </c>
      <c r="H1968" s="24">
        <v>3554.2</v>
      </c>
      <c r="I1968" s="12" t="s">
        <v>2355</v>
      </c>
      <c r="J1968" s="12" t="s">
        <v>2356</v>
      </c>
      <c r="K1968" s="12" t="s">
        <v>2366</v>
      </c>
    </row>
    <row r="1969" spans="1:11" x14ac:dyDescent="0.3">
      <c r="A1969" s="11" t="s">
        <v>676</v>
      </c>
      <c r="B1969" s="15">
        <v>1988</v>
      </c>
      <c r="C1969" s="15" t="s">
        <v>2365</v>
      </c>
      <c r="D1969" s="15">
        <v>15</v>
      </c>
      <c r="E1969" s="25">
        <v>32431</v>
      </c>
      <c r="F1969" s="26">
        <f ca="1">DATEDIF(Hospitalization!$E377,TODAY(),"Y")</f>
        <v>42</v>
      </c>
      <c r="G1969" s="15">
        <v>3</v>
      </c>
      <c r="H1969" s="27">
        <v>3540.12</v>
      </c>
      <c r="I1969" s="15" t="s">
        <v>2355</v>
      </c>
      <c r="J1969" s="15" t="s">
        <v>2359</v>
      </c>
      <c r="K1969" s="15" t="s">
        <v>2357</v>
      </c>
    </row>
    <row r="1970" spans="1:11" x14ac:dyDescent="0.3">
      <c r="A1970" s="14" t="s">
        <v>677</v>
      </c>
      <c r="B1970" s="12">
        <v>2003</v>
      </c>
      <c r="C1970" s="12" t="s">
        <v>2364</v>
      </c>
      <c r="D1970" s="12">
        <v>24</v>
      </c>
      <c r="E1970" s="22">
        <v>37857</v>
      </c>
      <c r="F1970" s="23">
        <f ca="1">DATEDIF(Hospitalization!$E376,TODAY(),"Y")</f>
        <v>40</v>
      </c>
      <c r="G1970" s="12">
        <v>0</v>
      </c>
      <c r="H1970" s="24">
        <v>3538.9</v>
      </c>
      <c r="I1970" s="12" t="s">
        <v>2355</v>
      </c>
      <c r="J1970" s="12" t="s">
        <v>2355</v>
      </c>
      <c r="K1970" s="12" t="s">
        <v>2362</v>
      </c>
    </row>
    <row r="1971" spans="1:11" x14ac:dyDescent="0.3">
      <c r="A1971" s="11" t="s">
        <v>678</v>
      </c>
      <c r="B1971" s="15">
        <v>1998</v>
      </c>
      <c r="C1971" s="15" t="s">
        <v>2361</v>
      </c>
      <c r="D1971" s="15">
        <v>16</v>
      </c>
      <c r="E1971" s="25">
        <v>36054</v>
      </c>
      <c r="F1971" s="26">
        <f ca="1">DATEDIF(Hospitalization!$E375,TODAY(),"Y")</f>
        <v>34</v>
      </c>
      <c r="G1971" s="15">
        <v>2</v>
      </c>
      <c r="H1971" s="27">
        <v>3537.7</v>
      </c>
      <c r="I1971" s="15" t="s">
        <v>2356</v>
      </c>
      <c r="J1971" s="15" t="s">
        <v>2356</v>
      </c>
      <c r="K1971" s="15" t="s">
        <v>2362</v>
      </c>
    </row>
    <row r="1972" spans="1:11" x14ac:dyDescent="0.3">
      <c r="A1972" s="14" t="s">
        <v>679</v>
      </c>
      <c r="B1972" s="12">
        <v>1999</v>
      </c>
      <c r="C1972" s="12" t="s">
        <v>2361</v>
      </c>
      <c r="D1972" s="12">
        <v>22</v>
      </c>
      <c r="E1972" s="22">
        <v>36425</v>
      </c>
      <c r="F1972" s="23">
        <f ca="1">DATEDIF(Hospitalization!$E374,TODAY(),"Y")</f>
        <v>29</v>
      </c>
      <c r="G1972" s="12">
        <v>2</v>
      </c>
      <c r="H1972" s="24">
        <v>3500.61</v>
      </c>
      <c r="I1972" s="12" t="s">
        <v>2355</v>
      </c>
      <c r="J1972" s="12" t="s">
        <v>2355</v>
      </c>
      <c r="K1972" s="12" t="s">
        <v>2357</v>
      </c>
    </row>
    <row r="1973" spans="1:11" x14ac:dyDescent="0.3">
      <c r="A1973" s="11" t="s">
        <v>77</v>
      </c>
      <c r="B1973" s="15">
        <v>1996</v>
      </c>
      <c r="C1973" s="15" t="s">
        <v>2361</v>
      </c>
      <c r="D1973" s="15">
        <v>18</v>
      </c>
      <c r="E1973" s="25">
        <v>35326</v>
      </c>
      <c r="F1973" s="26">
        <f ca="1">DATEDIF(Hospitalization!$E373,TODAY(),"Y")</f>
        <v>29</v>
      </c>
      <c r="G1973" s="15">
        <v>1</v>
      </c>
      <c r="H1973" s="27">
        <v>3490.55</v>
      </c>
      <c r="I1973" s="15" t="s">
        <v>2359</v>
      </c>
      <c r="J1973" s="15" t="s">
        <v>2355</v>
      </c>
      <c r="K1973" s="15" t="s">
        <v>2367</v>
      </c>
    </row>
    <row r="1974" spans="1:11" x14ac:dyDescent="0.3">
      <c r="A1974" s="11" t="s">
        <v>680</v>
      </c>
      <c r="B1974" s="12">
        <v>1996</v>
      </c>
      <c r="C1974" s="12" t="s">
        <v>2361</v>
      </c>
      <c r="D1974" s="12">
        <v>19</v>
      </c>
      <c r="E1974" s="22">
        <v>35327</v>
      </c>
      <c r="F1974" s="23">
        <f ca="1">DATEDIF(Hospitalization!$E372,TODAY(),"Y")</f>
        <v>34</v>
      </c>
      <c r="G1974" s="12">
        <v>2</v>
      </c>
      <c r="H1974" s="24">
        <v>3484.33</v>
      </c>
      <c r="I1974" s="12" t="s">
        <v>2356</v>
      </c>
      <c r="J1974" s="12" t="s">
        <v>2356</v>
      </c>
      <c r="K1974" s="12" t="s">
        <v>2366</v>
      </c>
    </row>
    <row r="1975" spans="1:11" x14ac:dyDescent="0.3">
      <c r="A1975" s="14" t="s">
        <v>681</v>
      </c>
      <c r="B1975" s="15">
        <v>2004</v>
      </c>
      <c r="C1975" s="15" t="s">
        <v>2360</v>
      </c>
      <c r="D1975" s="15">
        <v>26</v>
      </c>
      <c r="E1975" s="25">
        <v>38164</v>
      </c>
      <c r="F1975" s="26">
        <f ca="1">DATEDIF(Hospitalization!$E371,TODAY(),"Y")</f>
        <v>23</v>
      </c>
      <c r="G1975" s="15">
        <v>3</v>
      </c>
      <c r="H1975" s="27">
        <v>3481.87</v>
      </c>
      <c r="I1975" s="15" t="s">
        <v>2355</v>
      </c>
      <c r="J1975" s="15" t="s">
        <v>2356</v>
      </c>
      <c r="K1975" s="15" t="s">
        <v>2369</v>
      </c>
    </row>
    <row r="1976" spans="1:11" x14ac:dyDescent="0.3">
      <c r="A1976" s="11" t="s">
        <v>682</v>
      </c>
      <c r="B1976" s="12">
        <v>1993</v>
      </c>
      <c r="C1976" s="12" t="s">
        <v>2365</v>
      </c>
      <c r="D1976" s="12">
        <v>12</v>
      </c>
      <c r="E1976" s="22">
        <v>34254</v>
      </c>
      <c r="F1976" s="23">
        <f ca="1">DATEDIF(Hospitalization!$E370,TODAY(),"Y")</f>
        <v>66</v>
      </c>
      <c r="G1976" s="12">
        <v>1</v>
      </c>
      <c r="H1976" s="24">
        <v>3471.41</v>
      </c>
      <c r="I1976" s="12" t="s">
        <v>2355</v>
      </c>
      <c r="J1976" s="12" t="s">
        <v>2355</v>
      </c>
      <c r="K1976" s="12" t="s">
        <v>2357</v>
      </c>
    </row>
    <row r="1977" spans="1:11" x14ac:dyDescent="0.3">
      <c r="A1977" s="14" t="s">
        <v>683</v>
      </c>
      <c r="B1977" s="15">
        <v>2003</v>
      </c>
      <c r="C1977" s="15" t="s">
        <v>2354</v>
      </c>
      <c r="D1977" s="15">
        <v>29</v>
      </c>
      <c r="E1977" s="25">
        <v>37831</v>
      </c>
      <c r="F1977" s="26">
        <f ca="1">DATEDIF(Hospitalization!$E369,TODAY(),"Y")</f>
        <v>40</v>
      </c>
      <c r="G1977" s="15">
        <v>0</v>
      </c>
      <c r="H1977" s="27">
        <v>3463.51</v>
      </c>
      <c r="I1977" s="15" t="s">
        <v>2355</v>
      </c>
      <c r="J1977" s="15" t="s">
        <v>2359</v>
      </c>
      <c r="K1977" s="15" t="s">
        <v>2371</v>
      </c>
    </row>
    <row r="1978" spans="1:11" x14ac:dyDescent="0.3">
      <c r="A1978" s="11" t="s">
        <v>684</v>
      </c>
      <c r="B1978" s="12">
        <v>1987</v>
      </c>
      <c r="C1978" s="12" t="s">
        <v>2361</v>
      </c>
      <c r="D1978" s="12">
        <v>14</v>
      </c>
      <c r="E1978" s="22">
        <v>32034</v>
      </c>
      <c r="F1978" s="23">
        <f ca="1">DATEDIF(Hospitalization!$E368,TODAY(),"Y")</f>
        <v>36</v>
      </c>
      <c r="G1978" s="12">
        <v>3</v>
      </c>
      <c r="H1978" s="24">
        <v>3453.77</v>
      </c>
      <c r="I1978" s="12" t="s">
        <v>2355</v>
      </c>
      <c r="J1978" s="12" t="s">
        <v>2359</v>
      </c>
      <c r="K1978" s="12" t="s">
        <v>2366</v>
      </c>
    </row>
    <row r="1979" spans="1:11" x14ac:dyDescent="0.3">
      <c r="A1979" s="14" t="s">
        <v>685</v>
      </c>
      <c r="B1979" s="15">
        <v>2000</v>
      </c>
      <c r="C1979" s="15" t="s">
        <v>2360</v>
      </c>
      <c r="D1979" s="15">
        <v>20</v>
      </c>
      <c r="E1979" s="25">
        <v>36697</v>
      </c>
      <c r="F1979" s="26">
        <f ca="1">DATEDIF(Hospitalization!$E367,TODAY(),"Y")</f>
        <v>35</v>
      </c>
      <c r="G1979" s="15">
        <v>3</v>
      </c>
      <c r="H1979" s="27">
        <v>3443.06</v>
      </c>
      <c r="I1979" s="15" t="s">
        <v>2355</v>
      </c>
      <c r="J1979" s="15" t="s">
        <v>2359</v>
      </c>
      <c r="K1979" s="15" t="s">
        <v>2366</v>
      </c>
    </row>
    <row r="1980" spans="1:11" x14ac:dyDescent="0.3">
      <c r="A1980" s="11" t="s">
        <v>686</v>
      </c>
      <c r="B1980" s="12">
        <v>1986</v>
      </c>
      <c r="C1980" s="12" t="s">
        <v>2364</v>
      </c>
      <c r="D1980" s="12">
        <v>27</v>
      </c>
      <c r="E1980" s="22">
        <v>31651</v>
      </c>
      <c r="F1980" s="23">
        <f ca="1">DATEDIF(Hospitalization!$E366,TODAY(),"Y")</f>
        <v>65</v>
      </c>
      <c r="G1980" s="12">
        <v>3</v>
      </c>
      <c r="H1980" s="24">
        <v>3436.5</v>
      </c>
      <c r="I1980" s="12" t="s">
        <v>2355</v>
      </c>
      <c r="J1980" s="12" t="s">
        <v>2359</v>
      </c>
      <c r="K1980" s="12" t="s">
        <v>2357</v>
      </c>
    </row>
    <row r="1981" spans="1:11" x14ac:dyDescent="0.3">
      <c r="A1981" s="14" t="s">
        <v>687</v>
      </c>
      <c r="B1981" s="15">
        <v>2001</v>
      </c>
      <c r="C1981" s="15" t="s">
        <v>2363</v>
      </c>
      <c r="D1981" s="15">
        <v>26</v>
      </c>
      <c r="E1981" s="25">
        <v>37251</v>
      </c>
      <c r="F1981" s="26">
        <f ca="1">DATEDIF(Hospitalization!$E365,TODAY(),"Y")</f>
        <v>26</v>
      </c>
      <c r="G1981" s="15">
        <v>0</v>
      </c>
      <c r="H1981" s="27">
        <v>3434.38</v>
      </c>
      <c r="I1981" s="15" t="s">
        <v>2355</v>
      </c>
      <c r="J1981" s="15" t="s">
        <v>2355</v>
      </c>
      <c r="K1981" s="15" t="s">
        <v>2366</v>
      </c>
    </row>
    <row r="1982" spans="1:11" x14ac:dyDescent="0.3">
      <c r="A1982" s="11" t="s">
        <v>688</v>
      </c>
      <c r="B1982" s="12">
        <v>1996</v>
      </c>
      <c r="C1982" s="12" t="s">
        <v>2363</v>
      </c>
      <c r="D1982" s="12">
        <v>19</v>
      </c>
      <c r="E1982" s="22">
        <v>35418</v>
      </c>
      <c r="F1982" s="23">
        <f ca="1">DATEDIF(Hospitalization!$E364,TODAY(),"Y")</f>
        <v>40</v>
      </c>
      <c r="G1982" s="12">
        <v>1</v>
      </c>
      <c r="H1982" s="24">
        <v>3410.32</v>
      </c>
      <c r="I1982" s="12" t="s">
        <v>2355</v>
      </c>
      <c r="J1982" s="12" t="s">
        <v>2355</v>
      </c>
      <c r="K1982" s="12" t="s">
        <v>2366</v>
      </c>
    </row>
    <row r="1983" spans="1:11" x14ac:dyDescent="0.3">
      <c r="A1983" s="14" t="s">
        <v>689</v>
      </c>
      <c r="B1983" s="15">
        <v>2004</v>
      </c>
      <c r="C1983" s="15" t="s">
        <v>2354</v>
      </c>
      <c r="D1983" s="15">
        <v>16</v>
      </c>
      <c r="E1983" s="25">
        <v>38184</v>
      </c>
      <c r="F1983" s="26">
        <f ca="1">DATEDIF(Hospitalization!$E363,TODAY(),"Y")</f>
        <v>65</v>
      </c>
      <c r="G1983" s="15">
        <v>2</v>
      </c>
      <c r="H1983" s="27">
        <v>3393.36</v>
      </c>
      <c r="I1983" s="15" t="s">
        <v>2355</v>
      </c>
      <c r="J1983" s="15" t="s">
        <v>2355</v>
      </c>
      <c r="K1983" s="15" t="s">
        <v>2373</v>
      </c>
    </row>
    <row r="1984" spans="1:11" x14ac:dyDescent="0.3">
      <c r="A1984" s="14" t="s">
        <v>78</v>
      </c>
      <c r="B1984" s="12">
        <v>1996</v>
      </c>
      <c r="C1984" s="12" t="s">
        <v>2365</v>
      </c>
      <c r="D1984" s="12">
        <v>27</v>
      </c>
      <c r="E1984" s="22">
        <v>35365</v>
      </c>
      <c r="F1984" s="23">
        <f ca="1">DATEDIF(Hospitalization!$E362,TODAY(),"Y")</f>
        <v>27</v>
      </c>
      <c r="G1984" s="12">
        <v>1</v>
      </c>
      <c r="H1984" s="24">
        <v>3392.98</v>
      </c>
      <c r="I1984" s="12" t="s">
        <v>2355</v>
      </c>
      <c r="J1984" s="12" t="s">
        <v>2356</v>
      </c>
      <c r="K1984" s="12" t="s">
        <v>2357</v>
      </c>
    </row>
    <row r="1985" spans="1:11" x14ac:dyDescent="0.3">
      <c r="A1985" s="11" t="s">
        <v>690</v>
      </c>
      <c r="B1985" s="15">
        <v>1996</v>
      </c>
      <c r="C1985" s="15" t="s">
        <v>2364</v>
      </c>
      <c r="D1985" s="15">
        <v>10</v>
      </c>
      <c r="E1985" s="25">
        <v>35287</v>
      </c>
      <c r="F1985" s="26">
        <f ca="1">DATEDIF(Hospitalization!$E361,TODAY(),"Y")</f>
        <v>62</v>
      </c>
      <c r="G1985" s="15">
        <v>1</v>
      </c>
      <c r="H1985" s="27">
        <v>3392.37</v>
      </c>
      <c r="I1985" s="15" t="s">
        <v>2355</v>
      </c>
      <c r="J1985" s="15" t="s">
        <v>2356</v>
      </c>
      <c r="K1985" s="15" t="s">
        <v>2357</v>
      </c>
    </row>
    <row r="1986" spans="1:11" x14ac:dyDescent="0.3">
      <c r="A1986" s="14" t="s">
        <v>691</v>
      </c>
      <c r="B1986" s="12">
        <v>1996</v>
      </c>
      <c r="C1986" s="12" t="s">
        <v>2358</v>
      </c>
      <c r="D1986" s="12">
        <v>13</v>
      </c>
      <c r="E1986" s="22">
        <v>35382</v>
      </c>
      <c r="F1986" s="23">
        <f ca="1">DATEDIF(Hospitalization!$E360,TODAY(),"Y")</f>
        <v>35</v>
      </c>
      <c r="G1986" s="12">
        <v>0</v>
      </c>
      <c r="H1986" s="24">
        <v>3385.4</v>
      </c>
      <c r="I1986" s="12" t="s">
        <v>2355</v>
      </c>
      <c r="J1986" s="12" t="s">
        <v>2355</v>
      </c>
      <c r="K1986" s="12" t="s">
        <v>2372</v>
      </c>
    </row>
    <row r="1987" spans="1:11" x14ac:dyDescent="0.3">
      <c r="A1987" s="11" t="s">
        <v>692</v>
      </c>
      <c r="B1987" s="15">
        <v>1996</v>
      </c>
      <c r="C1987" s="15" t="s">
        <v>2363</v>
      </c>
      <c r="D1987" s="15">
        <v>14</v>
      </c>
      <c r="E1987" s="25">
        <v>35413</v>
      </c>
      <c r="F1987" s="26">
        <f ca="1">DATEDIF(Hospitalization!$E359,TODAY(),"Y")</f>
        <v>48</v>
      </c>
      <c r="G1987" s="15">
        <v>1</v>
      </c>
      <c r="H1987" s="27">
        <v>3378.91</v>
      </c>
      <c r="I1987" s="15" t="s">
        <v>2355</v>
      </c>
      <c r="J1987" s="15" t="s">
        <v>2359</v>
      </c>
      <c r="K1987" s="15" t="s">
        <v>2366</v>
      </c>
    </row>
    <row r="1988" spans="1:11" x14ac:dyDescent="0.3">
      <c r="A1988" s="14" t="s">
        <v>693</v>
      </c>
      <c r="B1988" s="12">
        <v>1993</v>
      </c>
      <c r="C1988" s="12" t="s">
        <v>2365</v>
      </c>
      <c r="D1988" s="12">
        <v>7</v>
      </c>
      <c r="E1988" s="22">
        <v>34249</v>
      </c>
      <c r="F1988" s="23">
        <f ca="1">DATEDIF(Hospitalization!$E358,TODAY(),"Y")</f>
        <v>52</v>
      </c>
      <c r="G1988" s="12">
        <v>0</v>
      </c>
      <c r="H1988" s="24">
        <v>3366.67</v>
      </c>
      <c r="I1988" s="12" t="s">
        <v>2355</v>
      </c>
      <c r="J1988" s="12" t="s">
        <v>2355</v>
      </c>
      <c r="K1988" s="12" t="s">
        <v>2357</v>
      </c>
    </row>
    <row r="1989" spans="1:11" x14ac:dyDescent="0.3">
      <c r="A1989" s="11" t="s">
        <v>694</v>
      </c>
      <c r="B1989" s="15">
        <v>1995</v>
      </c>
      <c r="C1989" s="15" t="s">
        <v>2360</v>
      </c>
      <c r="D1989" s="15">
        <v>23</v>
      </c>
      <c r="E1989" s="25">
        <v>34873</v>
      </c>
      <c r="F1989" s="26">
        <f ca="1">DATEDIF(Hospitalization!$E357,TODAY(),"Y")</f>
        <v>43</v>
      </c>
      <c r="G1989" s="15">
        <v>0</v>
      </c>
      <c r="H1989" s="27">
        <v>3353.47</v>
      </c>
      <c r="I1989" s="15" t="s">
        <v>2355</v>
      </c>
      <c r="J1989" s="15" t="s">
        <v>2356</v>
      </c>
      <c r="K1989" s="15" t="s">
        <v>2362</v>
      </c>
    </row>
    <row r="1990" spans="1:11" x14ac:dyDescent="0.3">
      <c r="A1990" s="14" t="s">
        <v>695</v>
      </c>
      <c r="B1990" s="12">
        <v>1993</v>
      </c>
      <c r="C1990" s="12" t="s">
        <v>2365</v>
      </c>
      <c r="D1990" s="12">
        <v>28</v>
      </c>
      <c r="E1990" s="22">
        <v>34270</v>
      </c>
      <c r="F1990" s="23">
        <f ca="1">DATEDIF(Hospitalization!$E356,TODAY(),"Y")</f>
        <v>41</v>
      </c>
      <c r="G1990" s="12">
        <v>0</v>
      </c>
      <c r="H1990" s="24">
        <v>3353.28</v>
      </c>
      <c r="I1990" s="12" t="s">
        <v>2355</v>
      </c>
      <c r="J1990" s="12" t="s">
        <v>2359</v>
      </c>
      <c r="K1990" s="12" t="s">
        <v>2366</v>
      </c>
    </row>
    <row r="1991" spans="1:11" x14ac:dyDescent="0.3">
      <c r="A1991" s="11" t="s">
        <v>696</v>
      </c>
      <c r="B1991" s="15">
        <v>1991</v>
      </c>
      <c r="C1991" s="15" t="s">
        <v>2361</v>
      </c>
      <c r="D1991" s="15">
        <v>1</v>
      </c>
      <c r="E1991" s="25">
        <v>33482</v>
      </c>
      <c r="F1991" s="26">
        <f ca="1">DATEDIF(Hospitalization!$E355,TODAY(),"Y")</f>
        <v>35</v>
      </c>
      <c r="G1991" s="15">
        <v>3</v>
      </c>
      <c r="H1991" s="27">
        <v>3342.79</v>
      </c>
      <c r="I1991" s="15" t="s">
        <v>2355</v>
      </c>
      <c r="J1991" s="15" t="s">
        <v>2359</v>
      </c>
      <c r="K1991" s="15" t="s">
        <v>2357</v>
      </c>
    </row>
    <row r="1992" spans="1:11" x14ac:dyDescent="0.3">
      <c r="A1992" s="14" t="s">
        <v>697</v>
      </c>
      <c r="B1992" s="12">
        <v>1997</v>
      </c>
      <c r="C1992" s="12" t="s">
        <v>2360</v>
      </c>
      <c r="D1992" s="12">
        <v>20</v>
      </c>
      <c r="E1992" s="22">
        <v>35601</v>
      </c>
      <c r="F1992" s="23">
        <f ca="1">DATEDIF(Hospitalization!$E354,TODAY(),"Y")</f>
        <v>65</v>
      </c>
      <c r="G1992" s="12">
        <v>1</v>
      </c>
      <c r="H1992" s="24">
        <v>3309.79</v>
      </c>
      <c r="I1992" s="12" t="s">
        <v>2356</v>
      </c>
      <c r="J1992" s="12" t="s">
        <v>2356</v>
      </c>
      <c r="K1992" s="12" t="s">
        <v>2376</v>
      </c>
    </row>
    <row r="1993" spans="1:11" x14ac:dyDescent="0.3">
      <c r="A1993" s="11" t="s">
        <v>698</v>
      </c>
      <c r="B1993" s="15">
        <v>2003</v>
      </c>
      <c r="C1993" s="15" t="s">
        <v>2358</v>
      </c>
      <c r="D1993" s="15">
        <v>18</v>
      </c>
      <c r="E1993" s="25">
        <v>37943</v>
      </c>
      <c r="F1993" s="26">
        <f ca="1">DATEDIF(Hospitalization!$E353,TODAY(),"Y")</f>
        <v>64</v>
      </c>
      <c r="G1993" s="15">
        <v>0</v>
      </c>
      <c r="H1993" s="27">
        <v>3308.46</v>
      </c>
      <c r="I1993" s="15" t="s">
        <v>2355</v>
      </c>
      <c r="J1993" s="15" t="s">
        <v>2359</v>
      </c>
      <c r="K1993" s="15" t="s">
        <v>2375</v>
      </c>
    </row>
    <row r="1994" spans="1:11" x14ac:dyDescent="0.3">
      <c r="A1994" s="14" t="s">
        <v>699</v>
      </c>
      <c r="B1994" s="12">
        <v>2003</v>
      </c>
      <c r="C1994" s="12" t="s">
        <v>2363</v>
      </c>
      <c r="D1994" s="12">
        <v>5</v>
      </c>
      <c r="E1994" s="22">
        <v>37960</v>
      </c>
      <c r="F1994" s="23">
        <f ca="1">DATEDIF(Hospitalization!$E352,TODAY(),"Y")</f>
        <v>66</v>
      </c>
      <c r="G1994" s="12">
        <v>0</v>
      </c>
      <c r="H1994" s="24">
        <v>3300.7</v>
      </c>
      <c r="I1994" s="12" t="s">
        <v>2355</v>
      </c>
      <c r="J1994" s="12" t="s">
        <v>2355</v>
      </c>
      <c r="K1994" s="12" t="s">
        <v>2371</v>
      </c>
    </row>
    <row r="1995" spans="1:11" x14ac:dyDescent="0.3">
      <c r="A1995" s="11" t="s">
        <v>79</v>
      </c>
      <c r="B1995" s="15">
        <v>1996</v>
      </c>
      <c r="C1995" s="15" t="s">
        <v>2358</v>
      </c>
      <c r="D1995" s="15">
        <v>17</v>
      </c>
      <c r="E1995" s="25">
        <v>35386</v>
      </c>
      <c r="F1995" s="26">
        <f ca="1">DATEDIF(Hospitalization!$E351,TODAY(),"Y")</f>
        <v>23</v>
      </c>
      <c r="G1995" s="15">
        <v>1</v>
      </c>
      <c r="H1995" s="27">
        <v>3292.53</v>
      </c>
      <c r="I1995" s="15" t="s">
        <v>2355</v>
      </c>
      <c r="J1995" s="15" t="s">
        <v>2355</v>
      </c>
      <c r="K1995" s="15" t="s">
        <v>2362</v>
      </c>
    </row>
    <row r="1996" spans="1:11" x14ac:dyDescent="0.3">
      <c r="A1996" s="11" t="s">
        <v>700</v>
      </c>
      <c r="B1996" s="12">
        <v>2003</v>
      </c>
      <c r="C1996" s="12" t="s">
        <v>2354</v>
      </c>
      <c r="D1996" s="12">
        <v>3</v>
      </c>
      <c r="E1996" s="22">
        <v>37805</v>
      </c>
      <c r="F1996" s="23">
        <f ca="1">DATEDIF(Hospitalization!$E350,TODAY(),"Y")</f>
        <v>34</v>
      </c>
      <c r="G1996" s="12">
        <v>0</v>
      </c>
      <c r="H1996" s="24">
        <v>3280.22</v>
      </c>
      <c r="I1996" s="12" t="s">
        <v>2355</v>
      </c>
      <c r="J1996" s="12" t="s">
        <v>2356</v>
      </c>
      <c r="K1996" s="12" t="s">
        <v>2366</v>
      </c>
    </row>
    <row r="1997" spans="1:11" x14ac:dyDescent="0.3">
      <c r="A1997" s="14" t="s">
        <v>701</v>
      </c>
      <c r="B1997" s="15">
        <v>2001</v>
      </c>
      <c r="C1997" s="15" t="s">
        <v>2365</v>
      </c>
      <c r="D1997" s="15">
        <v>6</v>
      </c>
      <c r="E1997" s="25">
        <v>37170</v>
      </c>
      <c r="F1997" s="26">
        <f ca="1">DATEDIF(Hospitalization!$E349,TODAY(),"Y")</f>
        <v>46</v>
      </c>
      <c r="G1997" s="15">
        <v>2</v>
      </c>
      <c r="H1997" s="27">
        <v>3279.87</v>
      </c>
      <c r="I1997" s="15" t="s">
        <v>2355</v>
      </c>
      <c r="J1997" s="15" t="s">
        <v>2359</v>
      </c>
      <c r="K1997" s="15" t="s">
        <v>2376</v>
      </c>
    </row>
    <row r="1998" spans="1:11" x14ac:dyDescent="0.3">
      <c r="A1998" s="11" t="s">
        <v>702</v>
      </c>
      <c r="B1998" s="12">
        <v>1994</v>
      </c>
      <c r="C1998" s="12" t="s">
        <v>2354</v>
      </c>
      <c r="D1998" s="12">
        <v>1</v>
      </c>
      <c r="E1998" s="22">
        <v>34516</v>
      </c>
      <c r="F1998" s="23">
        <f ca="1">DATEDIF(Hospitalization!$E348,TODAY(),"Y")</f>
        <v>47</v>
      </c>
      <c r="G1998" s="12">
        <v>1</v>
      </c>
      <c r="H1998" s="24">
        <v>3277.16</v>
      </c>
      <c r="I1998" s="12" t="s">
        <v>2355</v>
      </c>
      <c r="J1998" s="12" t="s">
        <v>2356</v>
      </c>
      <c r="K1998" s="12" t="s">
        <v>2366</v>
      </c>
    </row>
    <row r="1999" spans="1:11" x14ac:dyDescent="0.3">
      <c r="A1999" s="14" t="s">
        <v>703</v>
      </c>
      <c r="B1999" s="15">
        <v>1994</v>
      </c>
      <c r="C1999" s="15" t="s">
        <v>2363</v>
      </c>
      <c r="D1999" s="15">
        <v>2</v>
      </c>
      <c r="E1999" s="25">
        <v>34670</v>
      </c>
      <c r="F1999" s="26">
        <f ca="1">DATEDIF(Hospitalization!$E347,TODAY(),"Y")</f>
        <v>64</v>
      </c>
      <c r="G1999" s="15">
        <v>0</v>
      </c>
      <c r="H1999" s="27">
        <v>3268.85</v>
      </c>
      <c r="I1999" s="15" t="s">
        <v>2356</v>
      </c>
      <c r="J1999" s="15" t="s">
        <v>2359</v>
      </c>
      <c r="K1999" s="15" t="s">
        <v>2369</v>
      </c>
    </row>
    <row r="2000" spans="1:11" x14ac:dyDescent="0.3">
      <c r="A2000" s="11" t="s">
        <v>704</v>
      </c>
      <c r="B2000" s="12">
        <v>1991</v>
      </c>
      <c r="C2000" s="12" t="s">
        <v>2358</v>
      </c>
      <c r="D2000" s="12">
        <v>13</v>
      </c>
      <c r="E2000" s="22">
        <v>33555</v>
      </c>
      <c r="F2000" s="23">
        <f ca="1">DATEDIF(Hospitalization!$E346,TODAY(),"Y")</f>
        <v>49</v>
      </c>
      <c r="G2000" s="12">
        <v>0</v>
      </c>
      <c r="H2000" s="24">
        <v>3260.2</v>
      </c>
      <c r="I2000" s="12" t="s">
        <v>2356</v>
      </c>
      <c r="J2000" s="12" t="s">
        <v>2355</v>
      </c>
      <c r="K2000" s="12" t="s">
        <v>2366</v>
      </c>
    </row>
    <row r="2001" spans="1:11" x14ac:dyDescent="0.3">
      <c r="A2001" s="14" t="s">
        <v>705</v>
      </c>
      <c r="B2001" s="15">
        <v>1997</v>
      </c>
      <c r="C2001" s="15" t="s">
        <v>2361</v>
      </c>
      <c r="D2001" s="15">
        <v>2</v>
      </c>
      <c r="E2001" s="25">
        <v>35675</v>
      </c>
      <c r="F2001" s="26">
        <f ca="1">DATEDIF(Hospitalization!$E345,TODAY(),"Y")</f>
        <v>57</v>
      </c>
      <c r="G2001" s="15">
        <v>1</v>
      </c>
      <c r="H2001" s="27">
        <v>3238.44</v>
      </c>
      <c r="I2001" s="15" t="s">
        <v>2355</v>
      </c>
      <c r="J2001" s="15" t="s">
        <v>2356</v>
      </c>
      <c r="K2001" s="15" t="s">
        <v>2357</v>
      </c>
    </row>
    <row r="2002" spans="1:11" x14ac:dyDescent="0.3">
      <c r="A2002" s="11" t="s">
        <v>706</v>
      </c>
      <c r="B2002" s="12">
        <v>1997</v>
      </c>
      <c r="C2002" s="12" t="s">
        <v>2364</v>
      </c>
      <c r="D2002" s="12">
        <v>2</v>
      </c>
      <c r="E2002" s="22">
        <v>35644</v>
      </c>
      <c r="F2002" s="23">
        <f ca="1">DATEDIF(Hospitalization!$E344,TODAY(),"Y")</f>
        <v>48</v>
      </c>
      <c r="G2002" s="12">
        <v>1</v>
      </c>
      <c r="H2002" s="24">
        <v>3227.12</v>
      </c>
      <c r="I2002" s="12" t="s">
        <v>2355</v>
      </c>
      <c r="J2002" s="12" t="s">
        <v>2356</v>
      </c>
      <c r="K2002" s="12" t="s">
        <v>2357</v>
      </c>
    </row>
    <row r="2003" spans="1:11" x14ac:dyDescent="0.3">
      <c r="A2003" s="14" t="s">
        <v>707</v>
      </c>
      <c r="B2003" s="15">
        <v>1997</v>
      </c>
      <c r="C2003" s="15" t="s">
        <v>2354</v>
      </c>
      <c r="D2003" s="15">
        <v>6</v>
      </c>
      <c r="E2003" s="25">
        <v>35617</v>
      </c>
      <c r="F2003" s="26">
        <f ca="1">DATEDIF(Hospitalization!$E343,TODAY(),"Y")</f>
        <v>68</v>
      </c>
      <c r="G2003" s="15">
        <v>0</v>
      </c>
      <c r="H2003" s="27">
        <v>3213.62</v>
      </c>
      <c r="I2003" s="15" t="s">
        <v>2355</v>
      </c>
      <c r="J2003" s="15" t="s">
        <v>2355</v>
      </c>
      <c r="K2003" s="15" t="s">
        <v>2372</v>
      </c>
    </row>
    <row r="2004" spans="1:11" x14ac:dyDescent="0.3">
      <c r="A2004" s="11" t="s">
        <v>708</v>
      </c>
      <c r="B2004" s="12">
        <v>1997</v>
      </c>
      <c r="C2004" s="12" t="s">
        <v>2363</v>
      </c>
      <c r="D2004" s="12">
        <v>22</v>
      </c>
      <c r="E2004" s="22">
        <v>35786</v>
      </c>
      <c r="F2004" s="23">
        <f ca="1">DATEDIF(Hospitalization!$E342,TODAY(),"Y")</f>
        <v>40</v>
      </c>
      <c r="G2004" s="12">
        <v>1</v>
      </c>
      <c r="H2004" s="24">
        <v>3208.79</v>
      </c>
      <c r="I2004" s="12" t="s">
        <v>2355</v>
      </c>
      <c r="J2004" s="12" t="s">
        <v>2356</v>
      </c>
      <c r="K2004" s="12" t="s">
        <v>2366</v>
      </c>
    </row>
    <row r="2005" spans="1:11" x14ac:dyDescent="0.3">
      <c r="A2005" s="14" t="s">
        <v>709</v>
      </c>
      <c r="B2005" s="15">
        <v>1997</v>
      </c>
      <c r="C2005" s="15" t="s">
        <v>2354</v>
      </c>
      <c r="D2005" s="15">
        <v>5</v>
      </c>
      <c r="E2005" s="25">
        <v>35616</v>
      </c>
      <c r="F2005" s="26">
        <f ca="1">DATEDIF(Hospitalization!$E341,TODAY(),"Y")</f>
        <v>39</v>
      </c>
      <c r="G2005" s="15">
        <v>0</v>
      </c>
      <c r="H2005" s="27">
        <v>3206.49</v>
      </c>
      <c r="I2005" s="15" t="s">
        <v>2355</v>
      </c>
      <c r="J2005" s="15" t="s">
        <v>2356</v>
      </c>
      <c r="K2005" s="15" t="s">
        <v>2372</v>
      </c>
    </row>
    <row r="2006" spans="1:11" x14ac:dyDescent="0.3">
      <c r="A2006" s="11" t="s">
        <v>16</v>
      </c>
      <c r="B2006" s="12">
        <v>1996</v>
      </c>
      <c r="C2006" s="12" t="s">
        <v>2365</v>
      </c>
      <c r="D2006" s="12">
        <v>11</v>
      </c>
      <c r="E2006" s="22">
        <v>35349</v>
      </c>
      <c r="F2006" s="23">
        <f ca="1">DATEDIF(Hospitalization!$E340,TODAY(),"Y")</f>
        <v>66</v>
      </c>
      <c r="G2006" s="12">
        <v>0</v>
      </c>
      <c r="H2006" s="24">
        <v>3201.25</v>
      </c>
      <c r="I2006" s="12" t="s">
        <v>2355</v>
      </c>
      <c r="J2006" s="12" t="s">
        <v>2356</v>
      </c>
      <c r="K2006" s="12" t="s">
        <v>2362</v>
      </c>
    </row>
    <row r="2007" spans="1:11" x14ac:dyDescent="0.3">
      <c r="A2007" s="14" t="s">
        <v>80</v>
      </c>
      <c r="B2007" s="15">
        <v>2001</v>
      </c>
      <c r="C2007" s="15" t="s">
        <v>2361</v>
      </c>
      <c r="D2007" s="15">
        <v>2</v>
      </c>
      <c r="E2007" s="25">
        <v>37136</v>
      </c>
      <c r="F2007" s="26">
        <f ca="1">DATEDIF(Hospitalization!$E339,TODAY(),"Y")</f>
        <v>50</v>
      </c>
      <c r="G2007" s="15">
        <v>2</v>
      </c>
      <c r="H2007" s="27">
        <v>3180.51</v>
      </c>
      <c r="I2007" s="15" t="s">
        <v>2355</v>
      </c>
      <c r="J2007" s="15" t="s">
        <v>2355</v>
      </c>
      <c r="K2007" s="15" t="s">
        <v>2357</v>
      </c>
    </row>
    <row r="2008" spans="1:11" x14ac:dyDescent="0.3">
      <c r="A2008" s="11" t="s">
        <v>710</v>
      </c>
      <c r="B2008" s="12">
        <v>2000</v>
      </c>
      <c r="C2008" s="12" t="s">
        <v>2361</v>
      </c>
      <c r="D2008" s="12">
        <v>23</v>
      </c>
      <c r="E2008" s="22">
        <v>36792</v>
      </c>
      <c r="F2008" s="23">
        <f ca="1">DATEDIF(Hospitalization!$E338,TODAY(),"Y")</f>
        <v>33</v>
      </c>
      <c r="G2008" s="12">
        <v>0</v>
      </c>
      <c r="H2008" s="24">
        <v>3179.96</v>
      </c>
      <c r="I2008" s="12" t="s">
        <v>2355</v>
      </c>
      <c r="J2008" s="12" t="s">
        <v>2355</v>
      </c>
      <c r="K2008" s="12" t="s">
        <v>2362</v>
      </c>
    </row>
    <row r="2009" spans="1:11" x14ac:dyDescent="0.3">
      <c r="A2009" s="14" t="s">
        <v>711</v>
      </c>
      <c r="B2009" s="15">
        <v>1996</v>
      </c>
      <c r="C2009" s="15" t="s">
        <v>2354</v>
      </c>
      <c r="D2009" s="15">
        <v>3</v>
      </c>
      <c r="E2009" s="25">
        <v>35249</v>
      </c>
      <c r="F2009" s="26">
        <f ca="1">DATEDIF(Hospitalization!$E337,TODAY(),"Y")</f>
        <v>53</v>
      </c>
      <c r="G2009" s="15">
        <v>0</v>
      </c>
      <c r="H2009" s="27">
        <v>3176.82</v>
      </c>
      <c r="I2009" s="15" t="s">
        <v>2355</v>
      </c>
      <c r="J2009" s="15" t="s">
        <v>2359</v>
      </c>
      <c r="K2009" s="15" t="s">
        <v>2362</v>
      </c>
    </row>
    <row r="2010" spans="1:11" x14ac:dyDescent="0.3">
      <c r="A2010" s="11" t="s">
        <v>712</v>
      </c>
      <c r="B2010" s="12">
        <v>1996</v>
      </c>
      <c r="C2010" s="12" t="s">
        <v>2364</v>
      </c>
      <c r="D2010" s="12">
        <v>14</v>
      </c>
      <c r="E2010" s="22">
        <v>35291</v>
      </c>
      <c r="F2010" s="23">
        <f ca="1">DATEDIF(Hospitalization!$E336,TODAY(),"Y")</f>
        <v>28</v>
      </c>
      <c r="G2010" s="12">
        <v>0</v>
      </c>
      <c r="H2010" s="24">
        <v>3176.29</v>
      </c>
      <c r="I2010" s="12" t="s">
        <v>2355</v>
      </c>
      <c r="J2010" s="12" t="s">
        <v>2355</v>
      </c>
      <c r="K2010" s="12" t="s">
        <v>2362</v>
      </c>
    </row>
    <row r="2011" spans="1:11" x14ac:dyDescent="0.3">
      <c r="A2011" s="14" t="s">
        <v>713</v>
      </c>
      <c r="B2011" s="15">
        <v>1994</v>
      </c>
      <c r="C2011" s="15" t="s">
        <v>2354</v>
      </c>
      <c r="D2011" s="15">
        <v>6</v>
      </c>
      <c r="E2011" s="25">
        <v>34521</v>
      </c>
      <c r="F2011" s="26">
        <f ca="1">DATEDIF(Hospitalization!$E335,TODAY(),"Y")</f>
        <v>45</v>
      </c>
      <c r="G2011" s="15">
        <v>0</v>
      </c>
      <c r="H2011" s="27">
        <v>3172.02</v>
      </c>
      <c r="I2011" s="15" t="s">
        <v>2355</v>
      </c>
      <c r="J2011" s="15" t="s">
        <v>2359</v>
      </c>
      <c r="K2011" s="15" t="s">
        <v>2366</v>
      </c>
    </row>
    <row r="2012" spans="1:11" x14ac:dyDescent="0.3">
      <c r="A2012" s="11" t="s">
        <v>714</v>
      </c>
      <c r="B2012" s="12">
        <v>1994</v>
      </c>
      <c r="C2012" s="12" t="s">
        <v>2365</v>
      </c>
      <c r="D2012" s="12">
        <v>25</v>
      </c>
      <c r="E2012" s="22">
        <v>34632</v>
      </c>
      <c r="F2012" s="23">
        <f ca="1">DATEDIF(Hospitalization!$E334,TODAY(),"Y")</f>
        <v>43</v>
      </c>
      <c r="G2012" s="12">
        <v>0</v>
      </c>
      <c r="H2012" s="24">
        <v>3171.61</v>
      </c>
      <c r="I2012" s="12" t="s">
        <v>2355</v>
      </c>
      <c r="J2012" s="12" t="s">
        <v>2356</v>
      </c>
      <c r="K2012" s="12" t="s">
        <v>2357</v>
      </c>
    </row>
    <row r="2013" spans="1:11" x14ac:dyDescent="0.3">
      <c r="A2013" s="14" t="s">
        <v>715</v>
      </c>
      <c r="B2013" s="15">
        <v>2001</v>
      </c>
      <c r="C2013" s="15" t="s">
        <v>2364</v>
      </c>
      <c r="D2013" s="15">
        <v>29</v>
      </c>
      <c r="E2013" s="25">
        <v>37132</v>
      </c>
      <c r="F2013" s="26">
        <f ca="1">DATEDIF(Hospitalization!$E333,TODAY(),"Y")</f>
        <v>36</v>
      </c>
      <c r="G2013" s="15">
        <v>1</v>
      </c>
      <c r="H2013" s="27">
        <v>3167.46</v>
      </c>
      <c r="I2013" s="15" t="s">
        <v>2355</v>
      </c>
      <c r="J2013" s="15" t="s">
        <v>2356</v>
      </c>
      <c r="K2013" s="15" t="s">
        <v>2372</v>
      </c>
    </row>
    <row r="2014" spans="1:11" x14ac:dyDescent="0.3">
      <c r="A2014" s="11" t="s">
        <v>716</v>
      </c>
      <c r="B2014" s="12">
        <v>1993</v>
      </c>
      <c r="C2014" s="12" t="s">
        <v>2361</v>
      </c>
      <c r="D2014" s="12">
        <v>25</v>
      </c>
      <c r="E2014" s="22">
        <v>34237</v>
      </c>
      <c r="F2014" s="23">
        <f ca="1">DATEDIF(Hospitalization!$E332,TODAY(),"Y")</f>
        <v>51</v>
      </c>
      <c r="G2014" s="12">
        <v>0</v>
      </c>
      <c r="H2014" s="24">
        <v>3162.02</v>
      </c>
      <c r="I2014" s="12" t="s">
        <v>2355</v>
      </c>
      <c r="J2014" s="12" t="s">
        <v>2356</v>
      </c>
      <c r="K2014" s="12" t="s">
        <v>2357</v>
      </c>
    </row>
    <row r="2015" spans="1:11" x14ac:dyDescent="0.3">
      <c r="A2015" s="14" t="s">
        <v>717</v>
      </c>
      <c r="B2015" s="15">
        <v>1994</v>
      </c>
      <c r="C2015" s="15" t="s">
        <v>2354</v>
      </c>
      <c r="D2015" s="15">
        <v>10</v>
      </c>
      <c r="E2015" s="25">
        <v>34525</v>
      </c>
      <c r="F2015" s="26">
        <f ca="1">DATEDIF(Hospitalization!$E331,TODAY(),"Y")</f>
        <v>37</v>
      </c>
      <c r="G2015" s="15">
        <v>0</v>
      </c>
      <c r="H2015" s="27">
        <v>3161.45</v>
      </c>
      <c r="I2015" s="15" t="s">
        <v>2355</v>
      </c>
      <c r="J2015" s="15" t="s">
        <v>2359</v>
      </c>
      <c r="K2015" s="15" t="s">
        <v>2366</v>
      </c>
    </row>
    <row r="2016" spans="1:11" x14ac:dyDescent="0.3">
      <c r="A2016" s="11" t="s">
        <v>718</v>
      </c>
      <c r="B2016" s="12">
        <v>1999</v>
      </c>
      <c r="C2016" s="12" t="s">
        <v>2360</v>
      </c>
      <c r="D2016" s="12">
        <v>25</v>
      </c>
      <c r="E2016" s="22">
        <v>36336</v>
      </c>
      <c r="F2016" s="23">
        <f ca="1">DATEDIF(Hospitalization!$E330,TODAY(),"Y")</f>
        <v>50</v>
      </c>
      <c r="G2016" s="12">
        <v>0</v>
      </c>
      <c r="H2016" s="24">
        <v>3128.35</v>
      </c>
      <c r="I2016" s="12" t="s">
        <v>2355</v>
      </c>
      <c r="J2016" s="12" t="s">
        <v>2356</v>
      </c>
      <c r="K2016" s="12" t="s">
        <v>2375</v>
      </c>
    </row>
    <row r="2017" spans="1:11" x14ac:dyDescent="0.3">
      <c r="A2017" s="14" t="s">
        <v>719</v>
      </c>
      <c r="B2017" s="15">
        <v>1987</v>
      </c>
      <c r="C2017" s="15" t="s">
        <v>2364</v>
      </c>
      <c r="D2017" s="15">
        <v>1</v>
      </c>
      <c r="E2017" s="25">
        <v>31990</v>
      </c>
      <c r="F2017" s="26">
        <f ca="1">DATEDIF(Hospitalization!$E329,TODAY(),"Y")</f>
        <v>35</v>
      </c>
      <c r="G2017" s="15">
        <v>3</v>
      </c>
      <c r="H2017" s="27">
        <v>3088.06</v>
      </c>
      <c r="I2017" s="15" t="s">
        <v>2355</v>
      </c>
      <c r="J2017" s="15" t="s">
        <v>2355</v>
      </c>
      <c r="K2017" s="15" t="s">
        <v>2357</v>
      </c>
    </row>
    <row r="2018" spans="1:11" x14ac:dyDescent="0.3">
      <c r="A2018" s="11" t="s">
        <v>81</v>
      </c>
      <c r="B2018" s="12">
        <v>2001</v>
      </c>
      <c r="C2018" s="12" t="s">
        <v>2365</v>
      </c>
      <c r="D2018" s="12">
        <v>13</v>
      </c>
      <c r="E2018" s="22">
        <v>37177</v>
      </c>
      <c r="F2018" s="23">
        <f ca="1">DATEDIF(Hospitalization!$E328,TODAY(),"Y")</f>
        <v>45</v>
      </c>
      <c r="G2018" s="12">
        <v>2</v>
      </c>
      <c r="H2018" s="24">
        <v>3077.1</v>
      </c>
      <c r="I2018" s="12" t="s">
        <v>2355</v>
      </c>
      <c r="J2018" s="12" t="s">
        <v>2359</v>
      </c>
      <c r="K2018" s="12" t="s">
        <v>2362</v>
      </c>
    </row>
    <row r="2019" spans="1:11" x14ac:dyDescent="0.3">
      <c r="A2019" s="11" t="s">
        <v>720</v>
      </c>
      <c r="B2019" s="15">
        <v>1995</v>
      </c>
      <c r="C2019" s="15" t="s">
        <v>2361</v>
      </c>
      <c r="D2019" s="15">
        <v>10</v>
      </c>
      <c r="E2019" s="25">
        <v>34952</v>
      </c>
      <c r="F2019" s="26">
        <f ca="1">DATEDIF(Hospitalization!$E327,TODAY(),"Y")</f>
        <v>59</v>
      </c>
      <c r="G2019" s="15">
        <v>0</v>
      </c>
      <c r="H2019" s="27">
        <v>3070.81</v>
      </c>
      <c r="I2019" s="15" t="s">
        <v>2356</v>
      </c>
      <c r="J2019" s="15" t="s">
        <v>2359</v>
      </c>
      <c r="K2019" s="15" t="s">
        <v>2376</v>
      </c>
    </row>
    <row r="2020" spans="1:11" x14ac:dyDescent="0.3">
      <c r="A2020" s="14" t="s">
        <v>721</v>
      </c>
      <c r="B2020" s="12">
        <v>1989</v>
      </c>
      <c r="C2020" s="12" t="s">
        <v>2365</v>
      </c>
      <c r="D2020" s="12">
        <v>1</v>
      </c>
      <c r="E2020" s="22">
        <v>32782</v>
      </c>
      <c r="F2020" s="23">
        <f ca="1">DATEDIF(Hospitalization!$E326,TODAY(),"Y")</f>
        <v>47</v>
      </c>
      <c r="G2020" s="12">
        <v>3</v>
      </c>
      <c r="H2020" s="24">
        <v>3065.49</v>
      </c>
      <c r="I2020" s="12" t="s">
        <v>2355</v>
      </c>
      <c r="J2020" s="12" t="s">
        <v>2359</v>
      </c>
      <c r="K2020" s="12" t="s">
        <v>2362</v>
      </c>
    </row>
    <row r="2021" spans="1:11" x14ac:dyDescent="0.3">
      <c r="A2021" s="11" t="s">
        <v>722</v>
      </c>
      <c r="B2021" s="15">
        <v>1994</v>
      </c>
      <c r="C2021" s="15" t="s">
        <v>2361</v>
      </c>
      <c r="D2021" s="15">
        <v>26</v>
      </c>
      <c r="E2021" s="25">
        <v>34603</v>
      </c>
      <c r="F2021" s="26">
        <f ca="1">DATEDIF(Hospitalization!$E325,TODAY(),"Y")</f>
        <v>54</v>
      </c>
      <c r="G2021" s="15">
        <v>0</v>
      </c>
      <c r="H2021" s="27">
        <v>3062.51</v>
      </c>
      <c r="I2021" s="15" t="s">
        <v>2356</v>
      </c>
      <c r="J2021" s="15" t="s">
        <v>2359</v>
      </c>
      <c r="K2021" s="15" t="s">
        <v>2362</v>
      </c>
    </row>
    <row r="2022" spans="1:11" x14ac:dyDescent="0.3">
      <c r="A2022" s="14" t="s">
        <v>723</v>
      </c>
      <c r="B2022" s="12">
        <v>2002</v>
      </c>
      <c r="C2022" s="12" t="s">
        <v>2360</v>
      </c>
      <c r="D2022" s="12">
        <v>21</v>
      </c>
      <c r="E2022" s="22">
        <v>37428</v>
      </c>
      <c r="F2022" s="23">
        <f ca="1">DATEDIF(Hospitalization!$E324,TODAY(),"Y")</f>
        <v>68</v>
      </c>
      <c r="G2022" s="12">
        <v>2</v>
      </c>
      <c r="H2022" s="24">
        <v>3056.39</v>
      </c>
      <c r="I2022" s="12" t="s">
        <v>2355</v>
      </c>
      <c r="J2022" s="12" t="s">
        <v>2356</v>
      </c>
      <c r="K2022" s="12" t="s">
        <v>2357</v>
      </c>
    </row>
    <row r="2023" spans="1:11" x14ac:dyDescent="0.3">
      <c r="A2023" s="11" t="s">
        <v>724</v>
      </c>
      <c r="B2023" s="15">
        <v>1997</v>
      </c>
      <c r="C2023" s="15" t="s">
        <v>2363</v>
      </c>
      <c r="D2023" s="15">
        <v>22</v>
      </c>
      <c r="E2023" s="25">
        <v>35786</v>
      </c>
      <c r="F2023" s="26">
        <f ca="1">DATEDIF(Hospitalization!$E323,TODAY(),"Y")</f>
        <v>63</v>
      </c>
      <c r="G2023" s="15">
        <v>0</v>
      </c>
      <c r="H2023" s="27">
        <v>3051.73</v>
      </c>
      <c r="I2023" s="15" t="s">
        <v>2355</v>
      </c>
      <c r="J2023" s="15" t="s">
        <v>2355</v>
      </c>
      <c r="K2023" s="15" t="s">
        <v>2366</v>
      </c>
    </row>
    <row r="2024" spans="1:11" x14ac:dyDescent="0.3">
      <c r="A2024" s="14" t="s">
        <v>725</v>
      </c>
      <c r="B2024" s="12">
        <v>1998</v>
      </c>
      <c r="C2024" s="12" t="s">
        <v>2364</v>
      </c>
      <c r="D2024" s="12">
        <v>9</v>
      </c>
      <c r="E2024" s="22">
        <v>36016</v>
      </c>
      <c r="F2024" s="23">
        <f ca="1">DATEDIF(Hospitalization!$E322,TODAY(),"Y")</f>
        <v>64</v>
      </c>
      <c r="G2024" s="12">
        <v>0</v>
      </c>
      <c r="H2024" s="24">
        <v>3046.06</v>
      </c>
      <c r="I2024" s="12" t="s">
        <v>2355</v>
      </c>
      <c r="J2024" s="12" t="s">
        <v>2359</v>
      </c>
      <c r="K2024" s="12" t="s">
        <v>2373</v>
      </c>
    </row>
    <row r="2025" spans="1:11" x14ac:dyDescent="0.3">
      <c r="A2025" s="11" t="s">
        <v>726</v>
      </c>
      <c r="B2025" s="15">
        <v>1998</v>
      </c>
      <c r="C2025" s="15" t="s">
        <v>2361</v>
      </c>
      <c r="D2025" s="15">
        <v>15</v>
      </c>
      <c r="E2025" s="25">
        <v>36053</v>
      </c>
      <c r="F2025" s="26">
        <f ca="1">DATEDIF(Hospitalization!$E321,TODAY(),"Y")</f>
        <v>54</v>
      </c>
      <c r="G2025" s="15">
        <v>0</v>
      </c>
      <c r="H2025" s="27">
        <v>3044.21</v>
      </c>
      <c r="I2025" s="15" t="s">
        <v>2355</v>
      </c>
      <c r="J2025" s="15" t="s">
        <v>2356</v>
      </c>
      <c r="K2025" s="15" t="s">
        <v>2372</v>
      </c>
    </row>
    <row r="2026" spans="1:11" x14ac:dyDescent="0.3">
      <c r="A2026" s="14" t="s">
        <v>727</v>
      </c>
      <c r="B2026" s="12">
        <v>1997</v>
      </c>
      <c r="C2026" s="12" t="s">
        <v>2363</v>
      </c>
      <c r="D2026" s="12">
        <v>19</v>
      </c>
      <c r="E2026" s="22">
        <v>35783</v>
      </c>
      <c r="F2026" s="23">
        <f ca="1">DATEDIF(Hospitalization!$E320,TODAY(),"Y")</f>
        <v>22</v>
      </c>
      <c r="G2026" s="12">
        <v>0</v>
      </c>
      <c r="H2026" s="24">
        <v>3021.81</v>
      </c>
      <c r="I2026" s="12" t="s">
        <v>2355</v>
      </c>
      <c r="J2026" s="12" t="s">
        <v>2356</v>
      </c>
      <c r="K2026" s="12" t="s">
        <v>2362</v>
      </c>
    </row>
    <row r="2027" spans="1:11" x14ac:dyDescent="0.3">
      <c r="A2027" s="11" t="s">
        <v>728</v>
      </c>
      <c r="B2027" s="15">
        <v>1988</v>
      </c>
      <c r="C2027" s="15" t="s">
        <v>2361</v>
      </c>
      <c r="D2027" s="15">
        <v>28</v>
      </c>
      <c r="E2027" s="25">
        <v>32414</v>
      </c>
      <c r="F2027" s="26">
        <f ca="1">DATEDIF(Hospitalization!$E319,TODAY(),"Y")</f>
        <v>57</v>
      </c>
      <c r="G2027" s="15">
        <v>3</v>
      </c>
      <c r="H2027" s="27">
        <v>3018.04</v>
      </c>
      <c r="I2027" s="15" t="s">
        <v>2355</v>
      </c>
      <c r="J2027" s="15" t="s">
        <v>2355</v>
      </c>
      <c r="K2027" s="15" t="s">
        <v>2362</v>
      </c>
    </row>
    <row r="2028" spans="1:11" x14ac:dyDescent="0.3">
      <c r="A2028" s="14" t="s">
        <v>729</v>
      </c>
      <c r="B2028" s="12">
        <v>2002</v>
      </c>
      <c r="C2028" s="12" t="s">
        <v>2363</v>
      </c>
      <c r="D2028" s="12">
        <v>15</v>
      </c>
      <c r="E2028" s="22">
        <v>37605</v>
      </c>
      <c r="F2028" s="23">
        <f ca="1">DATEDIF(Hospitalization!$E318,TODAY(),"Y")</f>
        <v>50</v>
      </c>
      <c r="G2028" s="12">
        <v>0</v>
      </c>
      <c r="H2028" s="24">
        <v>3012.22</v>
      </c>
      <c r="I2028" s="12" t="s">
        <v>2355</v>
      </c>
      <c r="J2028" s="12" t="s">
        <v>2356</v>
      </c>
      <c r="K2028" s="12" t="s">
        <v>2362</v>
      </c>
    </row>
    <row r="2029" spans="1:11" x14ac:dyDescent="0.3">
      <c r="A2029" s="14" t="s">
        <v>82</v>
      </c>
      <c r="B2029" s="15">
        <v>1991</v>
      </c>
      <c r="C2029" s="15" t="s">
        <v>2358</v>
      </c>
      <c r="D2029" s="15">
        <v>20</v>
      </c>
      <c r="E2029" s="25">
        <v>33562</v>
      </c>
      <c r="F2029" s="26">
        <f ca="1">DATEDIF(Hospitalization!$E317,TODAY(),"Y")</f>
        <v>27</v>
      </c>
      <c r="G2029" s="15">
        <v>3</v>
      </c>
      <c r="H2029" s="27">
        <v>2985.67</v>
      </c>
      <c r="I2029" s="15" t="s">
        <v>2355</v>
      </c>
      <c r="J2029" s="15" t="s">
        <v>2355</v>
      </c>
      <c r="K2029" s="15" t="s">
        <v>2357</v>
      </c>
    </row>
    <row r="2030" spans="1:11" x14ac:dyDescent="0.3">
      <c r="A2030" s="11" t="s">
        <v>730</v>
      </c>
      <c r="B2030" s="12">
        <v>1987</v>
      </c>
      <c r="C2030" s="12" t="s">
        <v>2360</v>
      </c>
      <c r="D2030" s="12">
        <v>18</v>
      </c>
      <c r="E2030" s="22">
        <v>31946</v>
      </c>
      <c r="F2030" s="23">
        <f ca="1">DATEDIF(Hospitalization!$E316,TODAY(),"Y")</f>
        <v>43</v>
      </c>
      <c r="G2030" s="12">
        <v>3</v>
      </c>
      <c r="H2030" s="24">
        <v>2979.52</v>
      </c>
      <c r="I2030" s="12" t="s">
        <v>2355</v>
      </c>
      <c r="J2030" s="12" t="s">
        <v>2356</v>
      </c>
      <c r="K2030" s="12" t="s">
        <v>2357</v>
      </c>
    </row>
    <row r="2031" spans="1:11" x14ac:dyDescent="0.3">
      <c r="A2031" s="14" t="s">
        <v>731</v>
      </c>
      <c r="B2031" s="15">
        <v>1995</v>
      </c>
      <c r="C2031" s="15" t="s">
        <v>2361</v>
      </c>
      <c r="D2031" s="15">
        <v>24</v>
      </c>
      <c r="E2031" s="25">
        <v>34966</v>
      </c>
      <c r="F2031" s="26">
        <f ca="1">DATEDIF(Hospitalization!$E315,TODAY(),"Y")</f>
        <v>40</v>
      </c>
      <c r="G2031" s="15">
        <v>0</v>
      </c>
      <c r="H2031" s="27">
        <v>2974.13</v>
      </c>
      <c r="I2031" s="15" t="s">
        <v>2355</v>
      </c>
      <c r="J2031" s="15" t="s">
        <v>2359</v>
      </c>
      <c r="K2031" s="15" t="s">
        <v>2366</v>
      </c>
    </row>
    <row r="2032" spans="1:11" x14ac:dyDescent="0.3">
      <c r="A2032" s="11" t="s">
        <v>732</v>
      </c>
      <c r="B2032" s="12">
        <v>2002</v>
      </c>
      <c r="C2032" s="12" t="s">
        <v>2361</v>
      </c>
      <c r="D2032" s="12">
        <v>30</v>
      </c>
      <c r="E2032" s="22">
        <v>37529</v>
      </c>
      <c r="F2032" s="23">
        <f ca="1">DATEDIF(Hospitalization!$E314,TODAY(),"Y")</f>
        <v>55</v>
      </c>
      <c r="G2032" s="12">
        <v>0</v>
      </c>
      <c r="H2032" s="24">
        <v>2943.41</v>
      </c>
      <c r="I2032" s="12" t="s">
        <v>2355</v>
      </c>
      <c r="J2032" s="12" t="s">
        <v>2356</v>
      </c>
      <c r="K2032" s="12" t="s">
        <v>2362</v>
      </c>
    </row>
    <row r="2033" spans="1:11" x14ac:dyDescent="0.3">
      <c r="A2033" s="14" t="s">
        <v>733</v>
      </c>
      <c r="B2033" s="15">
        <v>1996</v>
      </c>
      <c r="C2033" s="15" t="s">
        <v>2360</v>
      </c>
      <c r="D2033" s="15">
        <v>30</v>
      </c>
      <c r="E2033" s="25">
        <v>35246</v>
      </c>
      <c r="F2033" s="26">
        <f ca="1">DATEDIF(Hospitalization!$E313,TODAY(),"Y")</f>
        <v>27</v>
      </c>
      <c r="G2033" s="15">
        <v>1</v>
      </c>
      <c r="H2033" s="27">
        <v>2927.06</v>
      </c>
      <c r="I2033" s="15" t="s">
        <v>2355</v>
      </c>
      <c r="J2033" s="15" t="s">
        <v>2355</v>
      </c>
      <c r="K2033" s="15" t="s">
        <v>2357</v>
      </c>
    </row>
    <row r="2034" spans="1:11" x14ac:dyDescent="0.3">
      <c r="A2034" s="11" t="s">
        <v>734</v>
      </c>
      <c r="B2034" s="12">
        <v>2003</v>
      </c>
      <c r="C2034" s="12" t="s">
        <v>2360</v>
      </c>
      <c r="D2034" s="12">
        <v>5</v>
      </c>
      <c r="E2034" s="22">
        <v>37777</v>
      </c>
      <c r="F2034" s="23">
        <f ca="1">DATEDIF(Hospitalization!$E312,TODAY(),"Y")</f>
        <v>42</v>
      </c>
      <c r="G2034" s="12">
        <v>2</v>
      </c>
      <c r="H2034" s="24">
        <v>2913.57</v>
      </c>
      <c r="I2034" s="12" t="s">
        <v>2355</v>
      </c>
      <c r="J2034" s="12" t="s">
        <v>2355</v>
      </c>
      <c r="K2034" s="12" t="s">
        <v>2366</v>
      </c>
    </row>
    <row r="2035" spans="1:11" x14ac:dyDescent="0.3">
      <c r="A2035" s="14" t="s">
        <v>735</v>
      </c>
      <c r="B2035" s="15">
        <v>1996</v>
      </c>
      <c r="C2035" s="15" t="s">
        <v>2360</v>
      </c>
      <c r="D2035" s="15">
        <v>13</v>
      </c>
      <c r="E2035" s="25">
        <v>35229</v>
      </c>
      <c r="F2035" s="26">
        <f ca="1">DATEDIF(Hospitalization!$E311,TODAY(),"Y")</f>
        <v>38</v>
      </c>
      <c r="G2035" s="15">
        <v>1</v>
      </c>
      <c r="H2035" s="27">
        <v>2904.09</v>
      </c>
      <c r="I2035" s="15" t="s">
        <v>2355</v>
      </c>
      <c r="J2035" s="15" t="s">
        <v>2355</v>
      </c>
      <c r="K2035" s="15" t="s">
        <v>2366</v>
      </c>
    </row>
    <row r="2036" spans="1:11" x14ac:dyDescent="0.3">
      <c r="A2036" s="11" t="s">
        <v>736</v>
      </c>
      <c r="B2036" s="12">
        <v>1996</v>
      </c>
      <c r="C2036" s="12" t="s">
        <v>2365</v>
      </c>
      <c r="D2036" s="12">
        <v>24</v>
      </c>
      <c r="E2036" s="22">
        <v>35362</v>
      </c>
      <c r="F2036" s="23">
        <f ca="1">DATEDIF(Hospitalization!$E310,TODAY(),"Y")</f>
        <v>65</v>
      </c>
      <c r="G2036" s="12">
        <v>1</v>
      </c>
      <c r="H2036" s="24">
        <v>2902.91</v>
      </c>
      <c r="I2036" s="12" t="s">
        <v>2355</v>
      </c>
      <c r="J2036" s="12" t="s">
        <v>2355</v>
      </c>
      <c r="K2036" s="12" t="s">
        <v>2357</v>
      </c>
    </row>
    <row r="2037" spans="1:11" x14ac:dyDescent="0.3">
      <c r="A2037" s="14" t="s">
        <v>737</v>
      </c>
      <c r="B2037" s="15">
        <v>1999</v>
      </c>
      <c r="C2037" s="15" t="s">
        <v>2358</v>
      </c>
      <c r="D2037" s="15">
        <v>1</v>
      </c>
      <c r="E2037" s="25">
        <v>36465</v>
      </c>
      <c r="F2037" s="26">
        <f ca="1">DATEDIF(Hospitalization!$E309,TODAY(),"Y")</f>
        <v>21</v>
      </c>
      <c r="G2037" s="15">
        <v>0</v>
      </c>
      <c r="H2037" s="27">
        <v>2899.49</v>
      </c>
      <c r="I2037" s="15" t="s">
        <v>2355</v>
      </c>
      <c r="J2037" s="15" t="s">
        <v>2355</v>
      </c>
      <c r="K2037" s="15" t="s">
        <v>2372</v>
      </c>
    </row>
    <row r="2038" spans="1:11" x14ac:dyDescent="0.3">
      <c r="A2038" s="11" t="s">
        <v>738</v>
      </c>
      <c r="B2038" s="12">
        <v>2000</v>
      </c>
      <c r="C2038" s="12" t="s">
        <v>2354</v>
      </c>
      <c r="D2038" s="12">
        <v>14</v>
      </c>
      <c r="E2038" s="22">
        <v>36721</v>
      </c>
      <c r="F2038" s="23">
        <f ca="1">DATEDIF(Hospitalization!$E308,TODAY(),"Y")</f>
        <v>26</v>
      </c>
      <c r="G2038" s="12">
        <v>0</v>
      </c>
      <c r="H2038" s="24">
        <v>2897.46</v>
      </c>
      <c r="I2038" s="12" t="s">
        <v>2355</v>
      </c>
      <c r="J2038" s="12" t="s">
        <v>2359</v>
      </c>
      <c r="K2038" s="12" t="s">
        <v>2362</v>
      </c>
    </row>
    <row r="2039" spans="1:11" x14ac:dyDescent="0.3">
      <c r="A2039" s="14" t="s">
        <v>739</v>
      </c>
      <c r="B2039" s="15">
        <v>1996</v>
      </c>
      <c r="C2039" s="15" t="s">
        <v>2360</v>
      </c>
      <c r="D2039" s="15">
        <v>21</v>
      </c>
      <c r="E2039" s="25">
        <v>35237</v>
      </c>
      <c r="F2039" s="26">
        <f ca="1">DATEDIF(Hospitalization!$E307,TODAY(),"Y")</f>
        <v>58</v>
      </c>
      <c r="G2039" s="15">
        <v>0</v>
      </c>
      <c r="H2039" s="27">
        <v>2897.32</v>
      </c>
      <c r="I2039" s="15" t="s">
        <v>2356</v>
      </c>
      <c r="J2039" s="15" t="s">
        <v>2356</v>
      </c>
      <c r="K2039" s="15" t="s">
        <v>2369</v>
      </c>
    </row>
    <row r="2040" spans="1:11" x14ac:dyDescent="0.3">
      <c r="A2040" s="11" t="s">
        <v>83</v>
      </c>
      <c r="B2040" s="12">
        <v>1993</v>
      </c>
      <c r="C2040" s="12" t="s">
        <v>2364</v>
      </c>
      <c r="D2040" s="12">
        <v>12</v>
      </c>
      <c r="E2040" s="22">
        <v>34193</v>
      </c>
      <c r="F2040" s="23">
        <f ca="1">DATEDIF(Hospitalization!$E306,TODAY(),"Y")</f>
        <v>31</v>
      </c>
      <c r="G2040" s="12">
        <v>0</v>
      </c>
      <c r="H2040" s="24">
        <v>2867.12</v>
      </c>
      <c r="I2040" s="12" t="s">
        <v>2359</v>
      </c>
      <c r="J2040" s="12" t="s">
        <v>2356</v>
      </c>
      <c r="K2040" s="12" t="s">
        <v>2357</v>
      </c>
    </row>
    <row r="2041" spans="1:11" x14ac:dyDescent="0.3">
      <c r="A2041" s="11" t="s">
        <v>740</v>
      </c>
      <c r="B2041" s="15">
        <v>1993</v>
      </c>
      <c r="C2041" s="15" t="s">
        <v>2358</v>
      </c>
      <c r="D2041" s="15">
        <v>1</v>
      </c>
      <c r="E2041" s="25">
        <v>34274</v>
      </c>
      <c r="F2041" s="26">
        <f ca="1">DATEDIF(Hospitalization!$E305,TODAY(),"Y")</f>
        <v>52</v>
      </c>
      <c r="G2041" s="15">
        <v>0</v>
      </c>
      <c r="H2041" s="27">
        <v>2866.09</v>
      </c>
      <c r="I2041" s="15" t="s">
        <v>2356</v>
      </c>
      <c r="J2041" s="15" t="s">
        <v>2356</v>
      </c>
      <c r="K2041" s="15" t="s">
        <v>2366</v>
      </c>
    </row>
    <row r="2042" spans="1:11" x14ac:dyDescent="0.3">
      <c r="A2042" s="14" t="s">
        <v>741</v>
      </c>
      <c r="B2042" s="12">
        <v>1998</v>
      </c>
      <c r="C2042" s="12" t="s">
        <v>2361</v>
      </c>
      <c r="D2042" s="12">
        <v>4</v>
      </c>
      <c r="E2042" s="22">
        <v>36042</v>
      </c>
      <c r="F2042" s="23">
        <f ca="1">DATEDIF(Hospitalization!$E304,TODAY(),"Y")</f>
        <v>50</v>
      </c>
      <c r="G2042" s="12">
        <v>0</v>
      </c>
      <c r="H2042" s="24">
        <v>2855.44</v>
      </c>
      <c r="I2042" s="12" t="s">
        <v>2355</v>
      </c>
      <c r="J2042" s="12" t="s">
        <v>2356</v>
      </c>
      <c r="K2042" s="12" t="s">
        <v>2362</v>
      </c>
    </row>
    <row r="2043" spans="1:11" x14ac:dyDescent="0.3">
      <c r="A2043" s="11" t="s">
        <v>742</v>
      </c>
      <c r="B2043" s="15">
        <v>1998</v>
      </c>
      <c r="C2043" s="15" t="s">
        <v>2360</v>
      </c>
      <c r="D2043" s="15">
        <v>17</v>
      </c>
      <c r="E2043" s="25">
        <v>35963</v>
      </c>
      <c r="F2043" s="26">
        <f ca="1">DATEDIF(Hospitalization!$E303,TODAY(),"Y")</f>
        <v>65</v>
      </c>
      <c r="G2043" s="15">
        <v>0</v>
      </c>
      <c r="H2043" s="27">
        <v>2850.68</v>
      </c>
      <c r="I2043" s="15" t="s">
        <v>2355</v>
      </c>
      <c r="J2043" s="15" t="s">
        <v>2356</v>
      </c>
      <c r="K2043" s="15" t="s">
        <v>2362</v>
      </c>
    </row>
    <row r="2044" spans="1:11" x14ac:dyDescent="0.3">
      <c r="A2044" s="14" t="s">
        <v>743</v>
      </c>
      <c r="B2044" s="12">
        <v>1998</v>
      </c>
      <c r="C2044" s="12" t="s">
        <v>2358</v>
      </c>
      <c r="D2044" s="12">
        <v>15</v>
      </c>
      <c r="E2044" s="22">
        <v>36114</v>
      </c>
      <c r="F2044" s="23">
        <f ca="1">DATEDIF(Hospitalization!$E302,TODAY(),"Y")</f>
        <v>49</v>
      </c>
      <c r="G2044" s="12">
        <v>0</v>
      </c>
      <c r="H2044" s="24">
        <v>2842.76</v>
      </c>
      <c r="I2044" s="12" t="s">
        <v>2355</v>
      </c>
      <c r="J2044" s="12" t="s">
        <v>2356</v>
      </c>
      <c r="K2044" s="12" t="s">
        <v>2362</v>
      </c>
    </row>
    <row r="2045" spans="1:11" x14ac:dyDescent="0.3">
      <c r="A2045" s="11" t="s">
        <v>744</v>
      </c>
      <c r="B2045" s="15">
        <v>2000</v>
      </c>
      <c r="C2045" s="15" t="s">
        <v>2365</v>
      </c>
      <c r="D2045" s="15">
        <v>1</v>
      </c>
      <c r="E2045" s="25">
        <v>36800</v>
      </c>
      <c r="F2045" s="26">
        <f ca="1">DATEDIF(Hospitalization!$E301,TODAY(),"Y")</f>
        <v>42</v>
      </c>
      <c r="G2045" s="15">
        <v>0</v>
      </c>
      <c r="H2045" s="27">
        <v>2819.51</v>
      </c>
      <c r="I2045" s="15" t="s">
        <v>2355</v>
      </c>
      <c r="J2045" s="15" t="s">
        <v>2356</v>
      </c>
      <c r="K2045" s="15" t="s">
        <v>2366</v>
      </c>
    </row>
    <row r="2046" spans="1:11" x14ac:dyDescent="0.3">
      <c r="A2046" s="14" t="s">
        <v>745</v>
      </c>
      <c r="B2046" s="12">
        <v>2003</v>
      </c>
      <c r="C2046" s="12" t="s">
        <v>2361</v>
      </c>
      <c r="D2046" s="12">
        <v>23</v>
      </c>
      <c r="E2046" s="22">
        <v>37887</v>
      </c>
      <c r="F2046" s="23">
        <f ca="1">DATEDIF(Hospitalization!$E300,TODAY(),"Y")</f>
        <v>51</v>
      </c>
      <c r="G2046" s="12">
        <v>2</v>
      </c>
      <c r="H2046" s="24">
        <v>2803.7</v>
      </c>
      <c r="I2046" s="12" t="s">
        <v>2355</v>
      </c>
      <c r="J2046" s="12" t="s">
        <v>2359</v>
      </c>
      <c r="K2046" s="12" t="s">
        <v>2362</v>
      </c>
    </row>
    <row r="2047" spans="1:11" x14ac:dyDescent="0.3">
      <c r="A2047" s="11" t="s">
        <v>746</v>
      </c>
      <c r="B2047" s="15">
        <v>2004</v>
      </c>
      <c r="C2047" s="15" t="s">
        <v>2364</v>
      </c>
      <c r="D2047" s="15">
        <v>4</v>
      </c>
      <c r="E2047" s="25">
        <v>38203</v>
      </c>
      <c r="F2047" s="26">
        <f ca="1">DATEDIF(Hospitalization!$E299,TODAY(),"Y")</f>
        <v>54</v>
      </c>
      <c r="G2047" s="15">
        <v>2</v>
      </c>
      <c r="H2047" s="27">
        <v>2801.26</v>
      </c>
      <c r="I2047" s="15" t="s">
        <v>2355</v>
      </c>
      <c r="J2047" s="15" t="s">
        <v>2356</v>
      </c>
      <c r="K2047" s="15" t="s">
        <v>2357</v>
      </c>
    </row>
    <row r="2048" spans="1:11" x14ac:dyDescent="0.3">
      <c r="A2048" s="14" t="s">
        <v>747</v>
      </c>
      <c r="B2048" s="12">
        <v>1999</v>
      </c>
      <c r="C2048" s="12" t="s">
        <v>2363</v>
      </c>
      <c r="D2048" s="12">
        <v>24</v>
      </c>
      <c r="E2048" s="22">
        <v>36518</v>
      </c>
      <c r="F2048" s="23">
        <f ca="1">DATEDIF(Hospitalization!$E298,TODAY(),"Y")</f>
        <v>33</v>
      </c>
      <c r="G2048" s="12">
        <v>1</v>
      </c>
      <c r="H2048" s="24">
        <v>2789.06</v>
      </c>
      <c r="I2048" s="12" t="s">
        <v>2355</v>
      </c>
      <c r="J2048" s="12" t="s">
        <v>2356</v>
      </c>
      <c r="K2048" s="12" t="s">
        <v>2362</v>
      </c>
    </row>
    <row r="2049" spans="1:11" x14ac:dyDescent="0.3">
      <c r="A2049" s="11" t="s">
        <v>748</v>
      </c>
      <c r="B2049" s="15">
        <v>1999</v>
      </c>
      <c r="C2049" s="15" t="s">
        <v>2364</v>
      </c>
      <c r="D2049" s="15">
        <v>29</v>
      </c>
      <c r="E2049" s="25">
        <v>36401</v>
      </c>
      <c r="F2049" s="26">
        <f ca="1">DATEDIF(Hospitalization!$E297,TODAY(),"Y")</f>
        <v>47</v>
      </c>
      <c r="G2049" s="15">
        <v>1</v>
      </c>
      <c r="H2049" s="27">
        <v>2775.19</v>
      </c>
      <c r="I2049" s="15" t="s">
        <v>2355</v>
      </c>
      <c r="J2049" s="15" t="s">
        <v>2359</v>
      </c>
      <c r="K2049" s="15" t="s">
        <v>2362</v>
      </c>
    </row>
    <row r="2050" spans="1:11" x14ac:dyDescent="0.3">
      <c r="A2050" s="14" t="s">
        <v>749</v>
      </c>
      <c r="B2050" s="12">
        <v>1999</v>
      </c>
      <c r="C2050" s="12" t="s">
        <v>2360</v>
      </c>
      <c r="D2050" s="12">
        <v>9</v>
      </c>
      <c r="E2050" s="22">
        <v>36320</v>
      </c>
      <c r="F2050" s="23">
        <f ca="1">DATEDIF(Hospitalization!$E296,TODAY(),"Y")</f>
        <v>57</v>
      </c>
      <c r="G2050" s="12">
        <v>1</v>
      </c>
      <c r="H2050" s="24">
        <v>2775.19</v>
      </c>
      <c r="I2050" s="12" t="s">
        <v>2355</v>
      </c>
      <c r="J2050" s="12" t="s">
        <v>2359</v>
      </c>
      <c r="K2050" s="12" t="s">
        <v>2362</v>
      </c>
    </row>
    <row r="2051" spans="1:11" x14ac:dyDescent="0.3">
      <c r="A2051" s="14" t="s">
        <v>84</v>
      </c>
      <c r="B2051" s="15">
        <v>2004</v>
      </c>
      <c r="C2051" s="15" t="s">
        <v>2358</v>
      </c>
      <c r="D2051" s="15">
        <v>14</v>
      </c>
      <c r="E2051" s="25">
        <v>38305</v>
      </c>
      <c r="F2051" s="26">
        <f ca="1">DATEDIF(Hospitalization!$E295,TODAY(),"Y")</f>
        <v>32</v>
      </c>
      <c r="G2051" s="15">
        <v>0</v>
      </c>
      <c r="H2051" s="27">
        <v>2773.46</v>
      </c>
      <c r="I2051" s="15" t="s">
        <v>2355</v>
      </c>
      <c r="J2051" s="15" t="s">
        <v>2359</v>
      </c>
      <c r="K2051" s="15" t="s">
        <v>2375</v>
      </c>
    </row>
    <row r="2052" spans="1:11" x14ac:dyDescent="0.3">
      <c r="A2052" s="11" t="s">
        <v>750</v>
      </c>
      <c r="B2052" s="12">
        <v>1997</v>
      </c>
      <c r="C2052" s="12" t="s">
        <v>2364</v>
      </c>
      <c r="D2052" s="12">
        <v>10</v>
      </c>
      <c r="E2052" s="22">
        <v>35652</v>
      </c>
      <c r="F2052" s="23">
        <f ca="1">DATEDIF(Hospitalization!$E294,TODAY(),"Y")</f>
        <v>50</v>
      </c>
      <c r="G2052" s="12">
        <v>0</v>
      </c>
      <c r="H2052" s="24">
        <v>2758.99</v>
      </c>
      <c r="I2052" s="12" t="s">
        <v>2355</v>
      </c>
      <c r="J2052" s="12" t="s">
        <v>2359</v>
      </c>
      <c r="K2052" s="12" t="s">
        <v>2362</v>
      </c>
    </row>
    <row r="2053" spans="1:11" x14ac:dyDescent="0.3">
      <c r="A2053" s="14" t="s">
        <v>751</v>
      </c>
      <c r="B2053" s="15">
        <v>2000</v>
      </c>
      <c r="C2053" s="15" t="s">
        <v>2365</v>
      </c>
      <c r="D2053" s="15">
        <v>11</v>
      </c>
      <c r="E2053" s="25">
        <v>36810</v>
      </c>
      <c r="F2053" s="26">
        <f ca="1">DATEDIF(Hospitalization!$E293,TODAY(),"Y")</f>
        <v>39</v>
      </c>
      <c r="G2053" s="15">
        <v>0</v>
      </c>
      <c r="H2053" s="27">
        <v>2755.02</v>
      </c>
      <c r="I2053" s="15" t="s">
        <v>2355</v>
      </c>
      <c r="J2053" s="15" t="s">
        <v>2359</v>
      </c>
      <c r="K2053" s="15" t="s">
        <v>2372</v>
      </c>
    </row>
    <row r="2054" spans="1:11" x14ac:dyDescent="0.3">
      <c r="A2054" s="11" t="s">
        <v>752</v>
      </c>
      <c r="B2054" s="12">
        <v>2000</v>
      </c>
      <c r="C2054" s="12" t="s">
        <v>2365</v>
      </c>
      <c r="D2054" s="12">
        <v>3</v>
      </c>
      <c r="E2054" s="22">
        <v>36802</v>
      </c>
      <c r="F2054" s="23">
        <f ca="1">DATEDIF(Hospitalization!$E292,TODAY(),"Y")</f>
        <v>53</v>
      </c>
      <c r="G2054" s="12">
        <v>0</v>
      </c>
      <c r="H2054" s="24">
        <v>2741.95</v>
      </c>
      <c r="I2054" s="12" t="s">
        <v>2355</v>
      </c>
      <c r="J2054" s="12" t="s">
        <v>2356</v>
      </c>
      <c r="K2054" s="12" t="s">
        <v>2372</v>
      </c>
    </row>
    <row r="2055" spans="1:11" x14ac:dyDescent="0.3">
      <c r="A2055" s="14" t="s">
        <v>753</v>
      </c>
      <c r="B2055" s="15">
        <v>2000</v>
      </c>
      <c r="C2055" s="15" t="s">
        <v>2363</v>
      </c>
      <c r="D2055" s="15">
        <v>17</v>
      </c>
      <c r="E2055" s="25">
        <v>36877</v>
      </c>
      <c r="F2055" s="26">
        <f ca="1">DATEDIF(Hospitalization!$E291,TODAY(),"Y")</f>
        <v>50</v>
      </c>
      <c r="G2055" s="15">
        <v>0</v>
      </c>
      <c r="H2055" s="27">
        <v>2731.91</v>
      </c>
      <c r="I2055" s="15" t="s">
        <v>2355</v>
      </c>
      <c r="J2055" s="15" t="s">
        <v>2356</v>
      </c>
      <c r="K2055" s="15" t="s">
        <v>2372</v>
      </c>
    </row>
    <row r="2056" spans="1:11" x14ac:dyDescent="0.3">
      <c r="A2056" s="11" t="s">
        <v>754</v>
      </c>
      <c r="B2056" s="12">
        <v>2003</v>
      </c>
      <c r="C2056" s="12" t="s">
        <v>2363</v>
      </c>
      <c r="D2056" s="12">
        <v>3</v>
      </c>
      <c r="E2056" s="22">
        <v>37958</v>
      </c>
      <c r="F2056" s="23">
        <f ca="1">DATEDIF(Hospitalization!$E290,TODAY(),"Y")</f>
        <v>45</v>
      </c>
      <c r="G2056" s="12">
        <v>1</v>
      </c>
      <c r="H2056" s="24">
        <v>2730.11</v>
      </c>
      <c r="I2056" s="12" t="s">
        <v>2355</v>
      </c>
      <c r="J2056" s="12" t="s">
        <v>2356</v>
      </c>
      <c r="K2056" s="12" t="s">
        <v>2362</v>
      </c>
    </row>
    <row r="2057" spans="1:11" x14ac:dyDescent="0.3">
      <c r="A2057" s="14" t="s">
        <v>755</v>
      </c>
      <c r="B2057" s="15">
        <v>1997</v>
      </c>
      <c r="C2057" s="15" t="s">
        <v>2365</v>
      </c>
      <c r="D2057" s="15">
        <v>6</v>
      </c>
      <c r="E2057" s="25">
        <v>35709</v>
      </c>
      <c r="F2057" s="26">
        <f ca="1">DATEDIF(Hospitalization!$E289,TODAY(),"Y")</f>
        <v>50</v>
      </c>
      <c r="G2057" s="15">
        <v>0</v>
      </c>
      <c r="H2057" s="27">
        <v>2727.4</v>
      </c>
      <c r="I2057" s="15" t="s">
        <v>2356</v>
      </c>
      <c r="J2057" s="15" t="s">
        <v>2356</v>
      </c>
      <c r="K2057" s="15" t="s">
        <v>2369</v>
      </c>
    </row>
    <row r="2058" spans="1:11" x14ac:dyDescent="0.3">
      <c r="A2058" s="11" t="s">
        <v>756</v>
      </c>
      <c r="B2058" s="12">
        <v>1988</v>
      </c>
      <c r="C2058" s="12" t="s">
        <v>2364</v>
      </c>
      <c r="D2058" s="12">
        <v>20</v>
      </c>
      <c r="E2058" s="22">
        <v>32375</v>
      </c>
      <c r="F2058" s="23">
        <f ca="1">DATEDIF(Hospitalization!$E288,TODAY(),"Y")</f>
        <v>23</v>
      </c>
      <c r="G2058" s="12">
        <v>3</v>
      </c>
      <c r="H2058" s="24">
        <v>2726.06</v>
      </c>
      <c r="I2058" s="12" t="s">
        <v>2355</v>
      </c>
      <c r="J2058" s="12" t="s">
        <v>2355</v>
      </c>
      <c r="K2058" s="12" t="s">
        <v>2357</v>
      </c>
    </row>
    <row r="2059" spans="1:11" x14ac:dyDescent="0.3">
      <c r="A2059" s="14" t="s">
        <v>757</v>
      </c>
      <c r="B2059" s="15">
        <v>1997</v>
      </c>
      <c r="C2059" s="15" t="s">
        <v>2365</v>
      </c>
      <c r="D2059" s="15">
        <v>30</v>
      </c>
      <c r="E2059" s="25">
        <v>35733</v>
      </c>
      <c r="F2059" s="26">
        <f ca="1">DATEDIF(Hospitalization!$E287,TODAY(),"Y")</f>
        <v>36</v>
      </c>
      <c r="G2059" s="15">
        <v>0</v>
      </c>
      <c r="H2059" s="27">
        <v>2721.32</v>
      </c>
      <c r="I2059" s="15" t="s">
        <v>2359</v>
      </c>
      <c r="J2059" s="15" t="s">
        <v>2356</v>
      </c>
      <c r="K2059" s="15" t="s">
        <v>2374</v>
      </c>
    </row>
    <row r="2060" spans="1:11" x14ac:dyDescent="0.3">
      <c r="A2060" s="11" t="s">
        <v>758</v>
      </c>
      <c r="B2060" s="12">
        <v>2003</v>
      </c>
      <c r="C2060" s="12" t="s">
        <v>2364</v>
      </c>
      <c r="D2060" s="12">
        <v>6</v>
      </c>
      <c r="E2060" s="22">
        <v>37839</v>
      </c>
      <c r="F2060" s="23">
        <f ca="1">DATEDIF(Hospitalization!$E286,TODAY(),"Y")</f>
        <v>57</v>
      </c>
      <c r="G2060" s="12">
        <v>1</v>
      </c>
      <c r="H2060" s="24">
        <v>2719.28</v>
      </c>
      <c r="I2060" s="12" t="s">
        <v>2355</v>
      </c>
      <c r="J2060" s="12" t="s">
        <v>2355</v>
      </c>
      <c r="K2060" s="12" t="s">
        <v>2362</v>
      </c>
    </row>
    <row r="2061" spans="1:11" x14ac:dyDescent="0.3">
      <c r="A2061" s="14" t="s">
        <v>759</v>
      </c>
      <c r="B2061" s="15">
        <v>2003</v>
      </c>
      <c r="C2061" s="15" t="s">
        <v>2363</v>
      </c>
      <c r="D2061" s="15">
        <v>1</v>
      </c>
      <c r="E2061" s="25">
        <v>37956</v>
      </c>
      <c r="F2061" s="26">
        <f ca="1">DATEDIF(Hospitalization!$E285,TODAY(),"Y")</f>
        <v>36</v>
      </c>
      <c r="G2061" s="15">
        <v>1</v>
      </c>
      <c r="H2061" s="27">
        <v>2710.83</v>
      </c>
      <c r="I2061" s="15" t="s">
        <v>2355</v>
      </c>
      <c r="J2061" s="15" t="s">
        <v>2356</v>
      </c>
      <c r="K2061" s="15" t="s">
        <v>2362</v>
      </c>
    </row>
    <row r="2062" spans="1:11" x14ac:dyDescent="0.3">
      <c r="A2062" s="11" t="s">
        <v>85</v>
      </c>
      <c r="B2062" s="12">
        <v>2003</v>
      </c>
      <c r="C2062" s="12" t="s">
        <v>2358</v>
      </c>
      <c r="D2062" s="12">
        <v>21</v>
      </c>
      <c r="E2062" s="22">
        <v>37946</v>
      </c>
      <c r="F2062" s="23">
        <f ca="1">DATEDIF(Hospitalization!$E284,TODAY(),"Y")</f>
        <v>36</v>
      </c>
      <c r="G2062" s="12">
        <v>1</v>
      </c>
      <c r="H2062" s="24">
        <v>2709.24</v>
      </c>
      <c r="I2062" s="12" t="s">
        <v>2355</v>
      </c>
      <c r="J2062" s="12" t="s">
        <v>2355</v>
      </c>
      <c r="K2062" s="12" t="s">
        <v>2362</v>
      </c>
    </row>
    <row r="2063" spans="1:11" x14ac:dyDescent="0.3">
      <c r="A2063" s="11" t="s">
        <v>760</v>
      </c>
      <c r="B2063" s="15">
        <v>2003</v>
      </c>
      <c r="C2063" s="15" t="s">
        <v>2354</v>
      </c>
      <c r="D2063" s="15">
        <v>17</v>
      </c>
      <c r="E2063" s="25">
        <v>37819</v>
      </c>
      <c r="F2063" s="26">
        <f ca="1">DATEDIF(Hospitalization!$E283,TODAY(),"Y")</f>
        <v>51</v>
      </c>
      <c r="G2063" s="15">
        <v>1</v>
      </c>
      <c r="H2063" s="27">
        <v>2709.11</v>
      </c>
      <c r="I2063" s="15" t="s">
        <v>2355</v>
      </c>
      <c r="J2063" s="15" t="s">
        <v>2355</v>
      </c>
      <c r="K2063" s="15" t="s">
        <v>2362</v>
      </c>
    </row>
    <row r="2064" spans="1:11" x14ac:dyDescent="0.3">
      <c r="A2064" s="14" t="s">
        <v>761</v>
      </c>
      <c r="B2064" s="12">
        <v>1996</v>
      </c>
      <c r="C2064" s="12" t="s">
        <v>2360</v>
      </c>
      <c r="D2064" s="12">
        <v>13</v>
      </c>
      <c r="E2064" s="22">
        <v>35229</v>
      </c>
      <c r="F2064" s="23">
        <f ca="1">DATEDIF(Hospitalization!$E282,TODAY(),"Y")</f>
        <v>53</v>
      </c>
      <c r="G2064" s="12">
        <v>0</v>
      </c>
      <c r="H2064" s="24">
        <v>2699.57</v>
      </c>
      <c r="I2064" s="12" t="s">
        <v>2355</v>
      </c>
      <c r="J2064" s="12" t="s">
        <v>2359</v>
      </c>
      <c r="K2064" s="12" t="s">
        <v>2362</v>
      </c>
    </row>
    <row r="2065" spans="1:11" x14ac:dyDescent="0.3">
      <c r="A2065" s="11" t="s">
        <v>762</v>
      </c>
      <c r="B2065" s="15">
        <v>1999</v>
      </c>
      <c r="C2065" s="15" t="s">
        <v>2360</v>
      </c>
      <c r="D2065" s="15">
        <v>11</v>
      </c>
      <c r="E2065" s="25">
        <v>36322</v>
      </c>
      <c r="F2065" s="26">
        <f ca="1">DATEDIF(Hospitalization!$E281,TODAY(),"Y")</f>
        <v>45</v>
      </c>
      <c r="G2065" s="15">
        <v>0</v>
      </c>
      <c r="H2065" s="27">
        <v>2690.11</v>
      </c>
      <c r="I2065" s="15" t="s">
        <v>2355</v>
      </c>
      <c r="J2065" s="15" t="s">
        <v>2355</v>
      </c>
      <c r="K2065" s="15" t="s">
        <v>2362</v>
      </c>
    </row>
    <row r="2066" spans="1:11" x14ac:dyDescent="0.3">
      <c r="A2066" s="14" t="s">
        <v>763</v>
      </c>
      <c r="B2066" s="12">
        <v>1994</v>
      </c>
      <c r="C2066" s="12" t="s">
        <v>2365</v>
      </c>
      <c r="D2066" s="12">
        <v>2</v>
      </c>
      <c r="E2066" s="22">
        <v>34609</v>
      </c>
      <c r="F2066" s="23">
        <f ca="1">DATEDIF(Hospitalization!$E280,TODAY(),"Y")</f>
        <v>30</v>
      </c>
      <c r="G2066" s="12">
        <v>0</v>
      </c>
      <c r="H2066" s="24">
        <v>2689.5</v>
      </c>
      <c r="I2066" s="12" t="s">
        <v>2356</v>
      </c>
      <c r="J2066" s="12" t="s">
        <v>2355</v>
      </c>
      <c r="K2066" s="12" t="s">
        <v>2357</v>
      </c>
    </row>
    <row r="2067" spans="1:11" x14ac:dyDescent="0.3">
      <c r="A2067" s="11" t="s">
        <v>764</v>
      </c>
      <c r="B2067" s="15">
        <v>1994</v>
      </c>
      <c r="C2067" s="15" t="s">
        <v>2361</v>
      </c>
      <c r="D2067" s="15">
        <v>17</v>
      </c>
      <c r="E2067" s="25">
        <v>34594</v>
      </c>
      <c r="F2067" s="26">
        <f ca="1">DATEDIF(Hospitalization!$E279,TODAY(),"Y")</f>
        <v>44</v>
      </c>
      <c r="G2067" s="15">
        <v>0</v>
      </c>
      <c r="H2067" s="27">
        <v>2684.69</v>
      </c>
      <c r="I2067" s="15" t="s">
        <v>2355</v>
      </c>
      <c r="J2067" s="15" t="s">
        <v>2355</v>
      </c>
      <c r="K2067" s="15" t="s">
        <v>2357</v>
      </c>
    </row>
    <row r="2068" spans="1:11" x14ac:dyDescent="0.3">
      <c r="A2068" s="14" t="s">
        <v>765</v>
      </c>
      <c r="B2068" s="12">
        <v>1996</v>
      </c>
      <c r="C2068" s="12" t="s">
        <v>2364</v>
      </c>
      <c r="D2068" s="12">
        <v>5</v>
      </c>
      <c r="E2068" s="22">
        <v>35282</v>
      </c>
      <c r="F2068" s="23">
        <f ca="1">DATEDIF(Hospitalization!$E278,TODAY(),"Y")</f>
        <v>55</v>
      </c>
      <c r="G2068" s="12">
        <v>0</v>
      </c>
      <c r="H2068" s="24">
        <v>2680.95</v>
      </c>
      <c r="I2068" s="12" t="s">
        <v>2356</v>
      </c>
      <c r="J2068" s="12" t="s">
        <v>2355</v>
      </c>
      <c r="K2068" s="12" t="s">
        <v>2362</v>
      </c>
    </row>
    <row r="2069" spans="1:11" x14ac:dyDescent="0.3">
      <c r="A2069" s="11" t="s">
        <v>766</v>
      </c>
      <c r="B2069" s="15">
        <v>2000</v>
      </c>
      <c r="C2069" s="15" t="s">
        <v>2363</v>
      </c>
      <c r="D2069" s="15">
        <v>9</v>
      </c>
      <c r="E2069" s="25">
        <v>36869</v>
      </c>
      <c r="F2069" s="26">
        <f ca="1">DATEDIF(Hospitalization!$E277,TODAY(),"Y")</f>
        <v>31</v>
      </c>
      <c r="G2069" s="15">
        <v>1</v>
      </c>
      <c r="H2069" s="27">
        <v>2643.27</v>
      </c>
      <c r="I2069" s="15" t="s">
        <v>2355</v>
      </c>
      <c r="J2069" s="15" t="s">
        <v>2359</v>
      </c>
      <c r="K2069" s="15" t="s">
        <v>2362</v>
      </c>
    </row>
    <row r="2070" spans="1:11" x14ac:dyDescent="0.3">
      <c r="A2070" s="14" t="s">
        <v>767</v>
      </c>
      <c r="B2070" s="12">
        <v>2000</v>
      </c>
      <c r="C2070" s="12" t="s">
        <v>2360</v>
      </c>
      <c r="D2070" s="12">
        <v>24</v>
      </c>
      <c r="E2070" s="22">
        <v>36701</v>
      </c>
      <c r="F2070" s="23">
        <f ca="1">DATEDIF(Hospitalization!$E276,TODAY(),"Y")</f>
        <v>59</v>
      </c>
      <c r="G2070" s="12">
        <v>1</v>
      </c>
      <c r="H2070" s="24">
        <v>2639.04</v>
      </c>
      <c r="I2070" s="12" t="s">
        <v>2355</v>
      </c>
      <c r="J2070" s="12" t="s">
        <v>2355</v>
      </c>
      <c r="K2070" s="12" t="s">
        <v>2362</v>
      </c>
    </row>
    <row r="2071" spans="1:11" x14ac:dyDescent="0.3">
      <c r="A2071" s="11" t="s">
        <v>768</v>
      </c>
      <c r="B2071" s="15">
        <v>1997</v>
      </c>
      <c r="C2071" s="15" t="s">
        <v>2364</v>
      </c>
      <c r="D2071" s="15">
        <v>26</v>
      </c>
      <c r="E2071" s="25">
        <v>35668</v>
      </c>
      <c r="F2071" s="26">
        <f ca="1">DATEDIF(Hospitalization!$E275,TODAY(),"Y")</f>
        <v>32</v>
      </c>
      <c r="G2071" s="15">
        <v>0</v>
      </c>
      <c r="H2071" s="27">
        <v>2632.99</v>
      </c>
      <c r="I2071" s="15" t="s">
        <v>2355</v>
      </c>
      <c r="J2071" s="15" t="s">
        <v>2359</v>
      </c>
      <c r="K2071" s="15" t="s">
        <v>2366</v>
      </c>
    </row>
    <row r="2072" spans="1:11" x14ac:dyDescent="0.3">
      <c r="A2072" s="14" t="s">
        <v>769</v>
      </c>
      <c r="B2072" s="12">
        <v>2001</v>
      </c>
      <c r="C2072" s="12" t="s">
        <v>2364</v>
      </c>
      <c r="D2072" s="12">
        <v>26</v>
      </c>
      <c r="E2072" s="22">
        <v>37129</v>
      </c>
      <c r="F2072" s="23">
        <f ca="1">DATEDIF(Hospitalization!$E274,TODAY(),"Y")</f>
        <v>64</v>
      </c>
      <c r="G2072" s="12">
        <v>1</v>
      </c>
      <c r="H2072" s="24">
        <v>2597.7800000000002</v>
      </c>
      <c r="I2072" s="12" t="s">
        <v>2355</v>
      </c>
      <c r="J2072" s="12" t="s">
        <v>2359</v>
      </c>
      <c r="K2072" s="12" t="s">
        <v>2366</v>
      </c>
    </row>
    <row r="2073" spans="1:11" x14ac:dyDescent="0.3">
      <c r="A2073" s="14" t="s">
        <v>86</v>
      </c>
      <c r="B2073" s="15">
        <v>2001</v>
      </c>
      <c r="C2073" s="15" t="s">
        <v>2354</v>
      </c>
      <c r="D2073" s="15">
        <v>28</v>
      </c>
      <c r="E2073" s="25">
        <v>37100</v>
      </c>
      <c r="F2073" s="26">
        <f ca="1">DATEDIF(Hospitalization!$E273,TODAY(),"Y")</f>
        <v>56</v>
      </c>
      <c r="G2073" s="15">
        <v>0</v>
      </c>
      <c r="H2073" s="27">
        <v>2585.85</v>
      </c>
      <c r="I2073" s="15" t="s">
        <v>2355</v>
      </c>
      <c r="J2073" s="15" t="s">
        <v>2355</v>
      </c>
      <c r="K2073" s="15" t="s">
        <v>2372</v>
      </c>
    </row>
    <row r="2074" spans="1:11" x14ac:dyDescent="0.3">
      <c r="A2074" s="11" t="s">
        <v>770</v>
      </c>
      <c r="B2074" s="12">
        <v>2001</v>
      </c>
      <c r="C2074" s="12" t="s">
        <v>2365</v>
      </c>
      <c r="D2074" s="12">
        <v>15</v>
      </c>
      <c r="E2074" s="22">
        <v>37179</v>
      </c>
      <c r="F2074" s="23">
        <f ca="1">DATEDIF(Hospitalization!$E272,TODAY(),"Y")</f>
        <v>41</v>
      </c>
      <c r="G2074" s="12">
        <v>1</v>
      </c>
      <c r="H2074" s="24">
        <v>2585.27</v>
      </c>
      <c r="I2074" s="12" t="s">
        <v>2355</v>
      </c>
      <c r="J2074" s="12" t="s">
        <v>2356</v>
      </c>
      <c r="K2074" s="12" t="s">
        <v>2366</v>
      </c>
    </row>
    <row r="2075" spans="1:11" x14ac:dyDescent="0.3">
      <c r="A2075" s="14" t="s">
        <v>771</v>
      </c>
      <c r="B2075" s="15">
        <v>2002</v>
      </c>
      <c r="C2075" s="15" t="s">
        <v>2354</v>
      </c>
      <c r="D2075" s="15">
        <v>20</v>
      </c>
      <c r="E2075" s="25">
        <v>37457</v>
      </c>
      <c r="F2075" s="26">
        <f ca="1">DATEDIF(Hospitalization!$E271,TODAY(),"Y")</f>
        <v>36</v>
      </c>
      <c r="G2075" s="15">
        <v>0</v>
      </c>
      <c r="H2075" s="27">
        <v>2585.04</v>
      </c>
      <c r="I2075" s="15" t="s">
        <v>2355</v>
      </c>
      <c r="J2075" s="15" t="s">
        <v>2355</v>
      </c>
      <c r="K2075" s="15" t="s">
        <v>2375</v>
      </c>
    </row>
    <row r="2076" spans="1:11" x14ac:dyDescent="0.3">
      <c r="A2076" s="11" t="s">
        <v>772</v>
      </c>
      <c r="B2076" s="12">
        <v>2002</v>
      </c>
      <c r="C2076" s="12" t="s">
        <v>2365</v>
      </c>
      <c r="D2076" s="12">
        <v>11</v>
      </c>
      <c r="E2076" s="22">
        <v>37540</v>
      </c>
      <c r="F2076" s="23">
        <f ca="1">DATEDIF(Hospitalization!$E270,TODAY(),"Y")</f>
        <v>22</v>
      </c>
      <c r="G2076" s="12">
        <v>2</v>
      </c>
      <c r="H2076" s="24">
        <v>2566.4699999999998</v>
      </c>
      <c r="I2076" s="12" t="s">
        <v>2355</v>
      </c>
      <c r="J2076" s="12" t="s">
        <v>2356</v>
      </c>
      <c r="K2076" s="12" t="s">
        <v>2357</v>
      </c>
    </row>
    <row r="2077" spans="1:11" x14ac:dyDescent="0.3">
      <c r="A2077" s="14" t="s">
        <v>773</v>
      </c>
      <c r="B2077" s="15">
        <v>1991</v>
      </c>
      <c r="C2077" s="15" t="s">
        <v>2358</v>
      </c>
      <c r="D2077" s="15">
        <v>17</v>
      </c>
      <c r="E2077" s="25">
        <v>33559</v>
      </c>
      <c r="F2077" s="26">
        <f ca="1">DATEDIF(Hospitalization!$E269,TODAY(),"Y")</f>
        <v>54</v>
      </c>
      <c r="G2077" s="15">
        <v>3</v>
      </c>
      <c r="H2077" s="27">
        <v>2545.6799999999998</v>
      </c>
      <c r="I2077" s="15" t="s">
        <v>2355</v>
      </c>
      <c r="J2077" s="15" t="s">
        <v>2359</v>
      </c>
      <c r="K2077" s="15" t="s">
        <v>2357</v>
      </c>
    </row>
    <row r="2078" spans="1:11" x14ac:dyDescent="0.3">
      <c r="A2078" s="11" t="s">
        <v>774</v>
      </c>
      <c r="B2078" s="12">
        <v>1990</v>
      </c>
      <c r="C2078" s="12" t="s">
        <v>2365</v>
      </c>
      <c r="D2078" s="12">
        <v>1</v>
      </c>
      <c r="E2078" s="22">
        <v>33147</v>
      </c>
      <c r="F2078" s="23">
        <f ca="1">DATEDIF(Hospitalization!$E268,TODAY(),"Y")</f>
        <v>40</v>
      </c>
      <c r="G2078" s="12">
        <v>3</v>
      </c>
      <c r="H2078" s="24">
        <v>2540.39</v>
      </c>
      <c r="I2078" s="12" t="s">
        <v>2355</v>
      </c>
      <c r="J2078" s="12" t="s">
        <v>2355</v>
      </c>
      <c r="K2078" s="12" t="s">
        <v>2357</v>
      </c>
    </row>
    <row r="2079" spans="1:11" x14ac:dyDescent="0.3">
      <c r="A2079" s="14" t="s">
        <v>775</v>
      </c>
      <c r="B2079" s="15">
        <v>1997</v>
      </c>
      <c r="C2079" s="15" t="s">
        <v>2354</v>
      </c>
      <c r="D2079" s="15">
        <v>28</v>
      </c>
      <c r="E2079" s="25">
        <v>35639</v>
      </c>
      <c r="F2079" s="26">
        <f ca="1">DATEDIF(Hospitalization!$E267,TODAY(),"Y")</f>
        <v>56</v>
      </c>
      <c r="G2079" s="15">
        <v>0</v>
      </c>
      <c r="H2079" s="27">
        <v>2534.39</v>
      </c>
      <c r="I2079" s="15" t="s">
        <v>2356</v>
      </c>
      <c r="J2079" s="15" t="s">
        <v>2356</v>
      </c>
      <c r="K2079" s="15" t="s">
        <v>2362</v>
      </c>
    </row>
    <row r="2080" spans="1:11" x14ac:dyDescent="0.3">
      <c r="A2080" s="11" t="s">
        <v>776</v>
      </c>
      <c r="B2080" s="12">
        <v>2000</v>
      </c>
      <c r="C2080" s="12" t="s">
        <v>2364</v>
      </c>
      <c r="D2080" s="12">
        <v>25</v>
      </c>
      <c r="E2080" s="22">
        <v>36763</v>
      </c>
      <c r="F2080" s="23">
        <f ca="1">DATEDIF(Hospitalization!$E266,TODAY(),"Y")</f>
        <v>24</v>
      </c>
      <c r="G2080" s="12">
        <v>0</v>
      </c>
      <c r="H2080" s="24">
        <v>2527.8200000000002</v>
      </c>
      <c r="I2080" s="12" t="s">
        <v>2355</v>
      </c>
      <c r="J2080" s="12" t="s">
        <v>2356</v>
      </c>
      <c r="K2080" s="12" t="s">
        <v>2362</v>
      </c>
    </row>
    <row r="2081" spans="1:11" x14ac:dyDescent="0.3">
      <c r="A2081" s="14" t="s">
        <v>777</v>
      </c>
      <c r="B2081" s="15">
        <v>1997</v>
      </c>
      <c r="C2081" s="15" t="s">
        <v>2358</v>
      </c>
      <c r="D2081" s="15">
        <v>2</v>
      </c>
      <c r="E2081" s="25">
        <v>35736</v>
      </c>
      <c r="F2081" s="26">
        <f ca="1">DATEDIF(Hospitalization!$E265,TODAY(),"Y")</f>
        <v>42</v>
      </c>
      <c r="G2081" s="15">
        <v>0</v>
      </c>
      <c r="H2081" s="27">
        <v>2523.17</v>
      </c>
      <c r="I2081" s="15" t="s">
        <v>2356</v>
      </c>
      <c r="J2081" s="15" t="s">
        <v>2359</v>
      </c>
      <c r="K2081" s="15" t="s">
        <v>2362</v>
      </c>
    </row>
    <row r="2082" spans="1:11" x14ac:dyDescent="0.3">
      <c r="A2082" s="11" t="s">
        <v>778</v>
      </c>
      <c r="B2082" s="12">
        <v>1991</v>
      </c>
      <c r="C2082" s="12" t="s">
        <v>2364</v>
      </c>
      <c r="D2082" s="12">
        <v>5</v>
      </c>
      <c r="E2082" s="22">
        <v>33455</v>
      </c>
      <c r="F2082" s="23">
        <f ca="1">DATEDIF(Hospitalization!$E264,TODAY(),"Y")</f>
        <v>23</v>
      </c>
      <c r="G2082" s="12">
        <v>3</v>
      </c>
      <c r="H2082" s="24">
        <v>2510.79</v>
      </c>
      <c r="I2082" s="12" t="s">
        <v>2355</v>
      </c>
      <c r="J2082" s="12" t="s">
        <v>2359</v>
      </c>
      <c r="K2082" s="12" t="s">
        <v>2357</v>
      </c>
    </row>
    <row r="2083" spans="1:11" x14ac:dyDescent="0.3">
      <c r="A2083" s="14" t="s">
        <v>779</v>
      </c>
      <c r="B2083" s="15">
        <v>2004</v>
      </c>
      <c r="C2083" s="15" t="s">
        <v>2361</v>
      </c>
      <c r="D2083" s="15">
        <v>6</v>
      </c>
      <c r="E2083" s="25">
        <v>38236</v>
      </c>
      <c r="F2083" s="26">
        <f ca="1">DATEDIF(Hospitalization!$E263,TODAY(),"Y")</f>
        <v>32</v>
      </c>
      <c r="G2083" s="15">
        <v>0</v>
      </c>
      <c r="H2083" s="27">
        <v>2500.9299999999998</v>
      </c>
      <c r="I2083" s="15" t="s">
        <v>2355</v>
      </c>
      <c r="J2083" s="15" t="s">
        <v>2355</v>
      </c>
      <c r="K2083" s="15" t="s">
        <v>2362</v>
      </c>
    </row>
    <row r="2084" spans="1:11" x14ac:dyDescent="0.3">
      <c r="A2084" s="11" t="s">
        <v>87</v>
      </c>
      <c r="B2084" s="12">
        <v>1995</v>
      </c>
      <c r="C2084" s="12" t="s">
        <v>2365</v>
      </c>
      <c r="D2084" s="12">
        <v>15</v>
      </c>
      <c r="E2084" s="22">
        <v>34987</v>
      </c>
      <c r="F2084" s="23">
        <f ca="1">DATEDIF(Hospitalization!$E262,TODAY(),"Y")</f>
        <v>21</v>
      </c>
      <c r="G2084" s="12">
        <v>0</v>
      </c>
      <c r="H2084" s="24">
        <v>2498.41</v>
      </c>
      <c r="I2084" s="12" t="s">
        <v>2356</v>
      </c>
      <c r="J2084" s="12" t="s">
        <v>2356</v>
      </c>
      <c r="K2084" s="12" t="s">
        <v>2357</v>
      </c>
    </row>
    <row r="2085" spans="1:11" x14ac:dyDescent="0.3">
      <c r="A2085" s="11" t="s">
        <v>780</v>
      </c>
      <c r="B2085" s="15">
        <v>1995</v>
      </c>
      <c r="C2085" s="15" t="s">
        <v>2354</v>
      </c>
      <c r="D2085" s="15">
        <v>9</v>
      </c>
      <c r="E2085" s="25">
        <v>34889</v>
      </c>
      <c r="F2085" s="26">
        <f ca="1">DATEDIF(Hospitalization!$E261,TODAY(),"Y")</f>
        <v>23</v>
      </c>
      <c r="G2085" s="15">
        <v>0</v>
      </c>
      <c r="H2085" s="27">
        <v>2497.04</v>
      </c>
      <c r="I2085" s="15" t="s">
        <v>2356</v>
      </c>
      <c r="J2085" s="15" t="s">
        <v>2356</v>
      </c>
      <c r="K2085" s="15" t="s">
        <v>2357</v>
      </c>
    </row>
    <row r="2086" spans="1:11" x14ac:dyDescent="0.3">
      <c r="A2086" s="14" t="s">
        <v>781</v>
      </c>
      <c r="B2086" s="12">
        <v>1995</v>
      </c>
      <c r="C2086" s="12" t="s">
        <v>2365</v>
      </c>
      <c r="D2086" s="12">
        <v>14</v>
      </c>
      <c r="E2086" s="22">
        <v>34986</v>
      </c>
      <c r="F2086" s="23">
        <f ca="1">DATEDIF(Hospitalization!$E260,TODAY(),"Y")</f>
        <v>63</v>
      </c>
      <c r="G2086" s="12">
        <v>0</v>
      </c>
      <c r="H2086" s="24">
        <v>2494.02</v>
      </c>
      <c r="I2086" s="12" t="s">
        <v>2356</v>
      </c>
      <c r="J2086" s="12" t="s">
        <v>2359</v>
      </c>
      <c r="K2086" s="12" t="s">
        <v>2366</v>
      </c>
    </row>
    <row r="2087" spans="1:11" x14ac:dyDescent="0.3">
      <c r="A2087" s="11" t="s">
        <v>782</v>
      </c>
      <c r="B2087" s="15">
        <v>1995</v>
      </c>
      <c r="C2087" s="15" t="s">
        <v>2358</v>
      </c>
      <c r="D2087" s="15">
        <v>6</v>
      </c>
      <c r="E2087" s="25">
        <v>35009</v>
      </c>
      <c r="F2087" s="26">
        <f ca="1">DATEDIF(Hospitalization!$E259,TODAY(),"Y")</f>
        <v>25</v>
      </c>
      <c r="G2087" s="15">
        <v>0</v>
      </c>
      <c r="H2087" s="27">
        <v>2483.7399999999998</v>
      </c>
      <c r="I2087" s="15" t="s">
        <v>2356</v>
      </c>
      <c r="J2087" s="15" t="s">
        <v>2355</v>
      </c>
      <c r="K2087" s="15" t="s">
        <v>2357</v>
      </c>
    </row>
    <row r="2088" spans="1:11" x14ac:dyDescent="0.3">
      <c r="A2088" s="14" t="s">
        <v>783</v>
      </c>
      <c r="B2088" s="12">
        <v>1998</v>
      </c>
      <c r="C2088" s="12" t="s">
        <v>2360</v>
      </c>
      <c r="D2088" s="12">
        <v>20</v>
      </c>
      <c r="E2088" s="22">
        <v>35966</v>
      </c>
      <c r="F2088" s="23">
        <f ca="1">DATEDIF(Hospitalization!$E258,TODAY(),"Y")</f>
        <v>29</v>
      </c>
      <c r="G2088" s="12">
        <v>0</v>
      </c>
      <c r="H2088" s="24">
        <v>2480.98</v>
      </c>
      <c r="I2088" s="12" t="s">
        <v>2355</v>
      </c>
      <c r="J2088" s="12" t="s">
        <v>2355</v>
      </c>
      <c r="K2088" s="12" t="s">
        <v>2357</v>
      </c>
    </row>
    <row r="2089" spans="1:11" x14ac:dyDescent="0.3">
      <c r="A2089" s="11" t="s">
        <v>784</v>
      </c>
      <c r="B2089" s="15">
        <v>1998</v>
      </c>
      <c r="C2089" s="15" t="s">
        <v>2354</v>
      </c>
      <c r="D2089" s="15">
        <v>2</v>
      </c>
      <c r="E2089" s="25">
        <v>35978</v>
      </c>
      <c r="F2089" s="26">
        <f ca="1">DATEDIF(Hospitalization!$E257,TODAY(),"Y")</f>
        <v>25</v>
      </c>
      <c r="G2089" s="15">
        <v>0</v>
      </c>
      <c r="H2089" s="27">
        <v>2473.33</v>
      </c>
      <c r="I2089" s="15" t="s">
        <v>2355</v>
      </c>
      <c r="J2089" s="15" t="s">
        <v>2356</v>
      </c>
      <c r="K2089" s="15" t="s">
        <v>2357</v>
      </c>
    </row>
    <row r="2090" spans="1:11" x14ac:dyDescent="0.3">
      <c r="A2090" s="14" t="s">
        <v>785</v>
      </c>
      <c r="B2090" s="12">
        <v>1998</v>
      </c>
      <c r="C2090" s="12" t="s">
        <v>2364</v>
      </c>
      <c r="D2090" s="12">
        <v>17</v>
      </c>
      <c r="E2090" s="22">
        <v>36024</v>
      </c>
      <c r="F2090" s="23">
        <f ca="1">DATEDIF(Hospitalization!$E256,TODAY(),"Y")</f>
        <v>32</v>
      </c>
      <c r="G2090" s="12">
        <v>0</v>
      </c>
      <c r="H2090" s="24">
        <v>2464.62</v>
      </c>
      <c r="I2090" s="12" t="s">
        <v>2355</v>
      </c>
      <c r="J2090" s="12" t="s">
        <v>2356</v>
      </c>
      <c r="K2090" s="12" t="s">
        <v>2357</v>
      </c>
    </row>
    <row r="2091" spans="1:11" x14ac:dyDescent="0.3">
      <c r="A2091" s="11" t="s">
        <v>786</v>
      </c>
      <c r="B2091" s="15">
        <v>2002</v>
      </c>
      <c r="C2091" s="15" t="s">
        <v>2354</v>
      </c>
      <c r="D2091" s="15">
        <v>11</v>
      </c>
      <c r="E2091" s="25">
        <v>37448</v>
      </c>
      <c r="F2091" s="26">
        <f ca="1">DATEDIF(Hospitalization!$E255,TODAY(),"Y")</f>
        <v>54</v>
      </c>
      <c r="G2091" s="15">
        <v>0</v>
      </c>
      <c r="H2091" s="27">
        <v>2459.7199999999998</v>
      </c>
      <c r="I2091" s="15" t="s">
        <v>2355</v>
      </c>
      <c r="J2091" s="15" t="s">
        <v>2355</v>
      </c>
      <c r="K2091" s="15" t="s">
        <v>2372</v>
      </c>
    </row>
    <row r="2092" spans="1:11" x14ac:dyDescent="0.3">
      <c r="A2092" s="14" t="s">
        <v>787</v>
      </c>
      <c r="B2092" s="12">
        <v>1998</v>
      </c>
      <c r="C2092" s="12" t="s">
        <v>2358</v>
      </c>
      <c r="D2092" s="12">
        <v>19</v>
      </c>
      <c r="E2092" s="22">
        <v>36118</v>
      </c>
      <c r="F2092" s="23">
        <f ca="1">DATEDIF(Hospitalization!$E254,TODAY(),"Y")</f>
        <v>23</v>
      </c>
      <c r="G2092" s="12">
        <v>0</v>
      </c>
      <c r="H2092" s="24">
        <v>2457.5</v>
      </c>
      <c r="I2092" s="12" t="s">
        <v>2355</v>
      </c>
      <c r="J2092" s="12" t="s">
        <v>2359</v>
      </c>
      <c r="K2092" s="12" t="s">
        <v>2366</v>
      </c>
    </row>
    <row r="2093" spans="1:11" x14ac:dyDescent="0.3">
      <c r="A2093" s="11" t="s">
        <v>788</v>
      </c>
      <c r="B2093" s="15">
        <v>2002</v>
      </c>
      <c r="C2093" s="15" t="s">
        <v>2354</v>
      </c>
      <c r="D2093" s="15">
        <v>29</v>
      </c>
      <c r="E2093" s="25">
        <v>37466</v>
      </c>
      <c r="F2093" s="26">
        <f ca="1">DATEDIF(Hospitalization!$E253,TODAY(),"Y")</f>
        <v>26</v>
      </c>
      <c r="G2093" s="15">
        <v>0</v>
      </c>
      <c r="H2093" s="27">
        <v>2457.21</v>
      </c>
      <c r="I2093" s="15" t="s">
        <v>2355</v>
      </c>
      <c r="J2093" s="15" t="s">
        <v>2359</v>
      </c>
      <c r="K2093" s="15" t="s">
        <v>2372</v>
      </c>
    </row>
    <row r="2094" spans="1:11" x14ac:dyDescent="0.3">
      <c r="A2094" s="14" t="s">
        <v>789</v>
      </c>
      <c r="B2094" s="12">
        <v>1999</v>
      </c>
      <c r="C2094" s="12" t="s">
        <v>2358</v>
      </c>
      <c r="D2094" s="12">
        <v>21</v>
      </c>
      <c r="E2094" s="22">
        <v>36485</v>
      </c>
      <c r="F2094" s="23">
        <f ca="1">DATEDIF(Hospitalization!$E252,TODAY(),"Y")</f>
        <v>55</v>
      </c>
      <c r="G2094" s="12">
        <v>1</v>
      </c>
      <c r="H2094" s="24">
        <v>2438.06</v>
      </c>
      <c r="I2094" s="12" t="s">
        <v>2355</v>
      </c>
      <c r="J2094" s="12" t="s">
        <v>2355</v>
      </c>
      <c r="K2094" s="12" t="s">
        <v>2357</v>
      </c>
    </row>
    <row r="2095" spans="1:11" x14ac:dyDescent="0.3">
      <c r="A2095" s="14" t="s">
        <v>88</v>
      </c>
      <c r="B2095" s="15">
        <v>1999</v>
      </c>
      <c r="C2095" s="15" t="s">
        <v>2358</v>
      </c>
      <c r="D2095" s="15">
        <v>12</v>
      </c>
      <c r="E2095" s="25">
        <v>36476</v>
      </c>
      <c r="F2095" s="26">
        <f ca="1">DATEDIF(Hospitalization!$E251,TODAY(),"Y")</f>
        <v>51</v>
      </c>
      <c r="G2095" s="15">
        <v>1</v>
      </c>
      <c r="H2095" s="27">
        <v>2416.96</v>
      </c>
      <c r="I2095" s="15" t="s">
        <v>2355</v>
      </c>
      <c r="J2095" s="15" t="s">
        <v>2355</v>
      </c>
      <c r="K2095" s="15" t="s">
        <v>2366</v>
      </c>
    </row>
    <row r="2096" spans="1:11" x14ac:dyDescent="0.3">
      <c r="A2096" s="11" t="s">
        <v>790</v>
      </c>
      <c r="B2096" s="12">
        <v>2001</v>
      </c>
      <c r="C2096" s="12" t="s">
        <v>2360</v>
      </c>
      <c r="D2096" s="12">
        <v>3</v>
      </c>
      <c r="E2096" s="22">
        <v>37045</v>
      </c>
      <c r="F2096" s="23">
        <f ca="1">DATEDIF(Hospitalization!$E250,TODAY(),"Y")</f>
        <v>64</v>
      </c>
      <c r="G2096" s="12">
        <v>0</v>
      </c>
      <c r="H2096" s="24">
        <v>2404.73</v>
      </c>
      <c r="I2096" s="12" t="s">
        <v>2355</v>
      </c>
      <c r="J2096" s="12" t="s">
        <v>2356</v>
      </c>
      <c r="K2096" s="12" t="s">
        <v>2362</v>
      </c>
    </row>
    <row r="2097" spans="1:11" x14ac:dyDescent="0.3">
      <c r="A2097" s="14" t="s">
        <v>791</v>
      </c>
      <c r="B2097" s="15">
        <v>1999</v>
      </c>
      <c r="C2097" s="15" t="s">
        <v>2364</v>
      </c>
      <c r="D2097" s="15">
        <v>10</v>
      </c>
      <c r="E2097" s="25">
        <v>36382</v>
      </c>
      <c r="F2097" s="26">
        <f ca="1">DATEDIF(Hospitalization!$E249,TODAY(),"Y")</f>
        <v>28</v>
      </c>
      <c r="G2097" s="15">
        <v>0</v>
      </c>
      <c r="H2097" s="27">
        <v>2396.1</v>
      </c>
      <c r="I2097" s="15" t="s">
        <v>2355</v>
      </c>
      <c r="J2097" s="15" t="s">
        <v>2359</v>
      </c>
      <c r="K2097" s="15" t="s">
        <v>2368</v>
      </c>
    </row>
    <row r="2098" spans="1:11" x14ac:dyDescent="0.3">
      <c r="A2098" s="11" t="s">
        <v>792</v>
      </c>
      <c r="B2098" s="12">
        <v>1999</v>
      </c>
      <c r="C2098" s="12" t="s">
        <v>2363</v>
      </c>
      <c r="D2098" s="12">
        <v>17</v>
      </c>
      <c r="E2098" s="22">
        <v>36511</v>
      </c>
      <c r="F2098" s="23">
        <f ca="1">DATEDIF(Hospitalization!$E248,TODAY(),"Y")</f>
        <v>30</v>
      </c>
      <c r="G2098" s="12">
        <v>0</v>
      </c>
      <c r="H2098" s="24">
        <v>2395.17</v>
      </c>
      <c r="I2098" s="12" t="s">
        <v>2355</v>
      </c>
      <c r="J2098" s="12" t="s">
        <v>2359</v>
      </c>
      <c r="K2098" s="12" t="s">
        <v>2374</v>
      </c>
    </row>
    <row r="2099" spans="1:11" x14ac:dyDescent="0.3">
      <c r="A2099" s="14" t="s">
        <v>793</v>
      </c>
      <c r="B2099" s="15">
        <v>1988</v>
      </c>
      <c r="C2099" s="15" t="s">
        <v>2363</v>
      </c>
      <c r="D2099" s="15">
        <v>12</v>
      </c>
      <c r="E2099" s="25">
        <v>32489</v>
      </c>
      <c r="F2099" s="26">
        <f ca="1">DATEDIF(Hospitalization!$E247,TODAY(),"Y")</f>
        <v>40</v>
      </c>
      <c r="G2099" s="15">
        <v>3</v>
      </c>
      <c r="H2099" s="27">
        <v>2373.3000000000002</v>
      </c>
      <c r="I2099" s="15" t="s">
        <v>2355</v>
      </c>
      <c r="J2099" s="15" t="s">
        <v>2355</v>
      </c>
      <c r="K2099" s="15" t="s">
        <v>2357</v>
      </c>
    </row>
    <row r="2100" spans="1:11" x14ac:dyDescent="0.3">
      <c r="A2100" s="11" t="s">
        <v>794</v>
      </c>
      <c r="B2100" s="12">
        <v>2002</v>
      </c>
      <c r="C2100" s="12" t="s">
        <v>2358</v>
      </c>
      <c r="D2100" s="12">
        <v>5</v>
      </c>
      <c r="E2100" s="22">
        <v>37565</v>
      </c>
      <c r="F2100" s="23">
        <f ca="1">DATEDIF(Hospitalization!$E246,TODAY(),"Y")</f>
        <v>21</v>
      </c>
      <c r="G2100" s="12">
        <v>1</v>
      </c>
      <c r="H2100" s="24">
        <v>2362.23</v>
      </c>
      <c r="I2100" s="12" t="s">
        <v>2355</v>
      </c>
      <c r="J2100" s="12" t="s">
        <v>2359</v>
      </c>
      <c r="K2100" s="12" t="s">
        <v>2362</v>
      </c>
    </row>
    <row r="2101" spans="1:11" x14ac:dyDescent="0.3">
      <c r="A2101" s="14" t="s">
        <v>795</v>
      </c>
      <c r="B2101" s="15">
        <v>1998</v>
      </c>
      <c r="C2101" s="15" t="s">
        <v>2365</v>
      </c>
      <c r="D2101" s="15">
        <v>21</v>
      </c>
      <c r="E2101" s="25">
        <v>36089</v>
      </c>
      <c r="F2101" s="26">
        <f ca="1">DATEDIF(Hospitalization!$E245,TODAY(),"Y")</f>
        <v>43</v>
      </c>
      <c r="G2101" s="15">
        <v>0</v>
      </c>
      <c r="H2101" s="27">
        <v>2352.9699999999998</v>
      </c>
      <c r="I2101" s="15" t="s">
        <v>2356</v>
      </c>
      <c r="J2101" s="15" t="s">
        <v>2356</v>
      </c>
      <c r="K2101" s="15" t="s">
        <v>2362</v>
      </c>
    </row>
    <row r="2102" spans="1:11" x14ac:dyDescent="0.3">
      <c r="A2102" s="11" t="s">
        <v>796</v>
      </c>
      <c r="B2102" s="12">
        <v>2003</v>
      </c>
      <c r="C2102" s="12" t="s">
        <v>2358</v>
      </c>
      <c r="D2102" s="12">
        <v>18</v>
      </c>
      <c r="E2102" s="22">
        <v>37943</v>
      </c>
      <c r="F2102" s="23">
        <f ca="1">DATEDIF(Hospitalization!$E244,TODAY(),"Y")</f>
        <v>42</v>
      </c>
      <c r="G2102" s="12">
        <v>1</v>
      </c>
      <c r="H2102" s="24">
        <v>2331.52</v>
      </c>
      <c r="I2102" s="12" t="s">
        <v>2355</v>
      </c>
      <c r="J2102" s="12" t="s">
        <v>2356</v>
      </c>
      <c r="K2102" s="12" t="s">
        <v>2366</v>
      </c>
    </row>
    <row r="2103" spans="1:11" x14ac:dyDescent="0.3">
      <c r="A2103" s="14" t="s">
        <v>797</v>
      </c>
      <c r="B2103" s="15">
        <v>1996</v>
      </c>
      <c r="C2103" s="15" t="s">
        <v>2363</v>
      </c>
      <c r="D2103" s="15">
        <v>17</v>
      </c>
      <c r="E2103" s="25">
        <v>35416</v>
      </c>
      <c r="F2103" s="26">
        <f ca="1">DATEDIF(Hospitalization!$E243,TODAY(),"Y")</f>
        <v>23</v>
      </c>
      <c r="G2103" s="15">
        <v>0</v>
      </c>
      <c r="H2103" s="27">
        <v>2322.62</v>
      </c>
      <c r="I2103" s="15" t="s">
        <v>2355</v>
      </c>
      <c r="J2103" s="15" t="s">
        <v>2359</v>
      </c>
      <c r="K2103" s="15" t="s">
        <v>2357</v>
      </c>
    </row>
    <row r="2104" spans="1:11" x14ac:dyDescent="0.3">
      <c r="A2104" s="11" t="s">
        <v>798</v>
      </c>
      <c r="B2104" s="12">
        <v>2004</v>
      </c>
      <c r="C2104" s="12" t="s">
        <v>2361</v>
      </c>
      <c r="D2104" s="12">
        <v>6</v>
      </c>
      <c r="E2104" s="22">
        <v>38236</v>
      </c>
      <c r="F2104" s="23">
        <f ca="1">DATEDIF(Hospitalization!$E242,TODAY(),"Y")</f>
        <v>36</v>
      </c>
      <c r="G2104" s="12">
        <v>2</v>
      </c>
      <c r="H2104" s="24">
        <v>2304</v>
      </c>
      <c r="I2104" s="12" t="s">
        <v>2355</v>
      </c>
      <c r="J2104" s="12" t="s">
        <v>2356</v>
      </c>
      <c r="K2104" s="12" t="s">
        <v>2357</v>
      </c>
    </row>
    <row r="2105" spans="1:11" x14ac:dyDescent="0.3">
      <c r="A2105" s="14" t="s">
        <v>799</v>
      </c>
      <c r="B2105" s="15">
        <v>1996</v>
      </c>
      <c r="C2105" s="15" t="s">
        <v>2358</v>
      </c>
      <c r="D2105" s="15">
        <v>28</v>
      </c>
      <c r="E2105" s="25">
        <v>35397</v>
      </c>
      <c r="F2105" s="26">
        <f ca="1">DATEDIF(Hospitalization!$E241,TODAY(),"Y")</f>
        <v>28</v>
      </c>
      <c r="G2105" s="15">
        <v>0</v>
      </c>
      <c r="H2105" s="27">
        <v>2302.3000000000002</v>
      </c>
      <c r="I2105" s="15" t="s">
        <v>2359</v>
      </c>
      <c r="J2105" s="15" t="s">
        <v>2355</v>
      </c>
      <c r="K2105" s="15" t="s">
        <v>2366</v>
      </c>
    </row>
    <row r="2106" spans="1:11" x14ac:dyDescent="0.3">
      <c r="A2106" s="11" t="s">
        <v>89</v>
      </c>
      <c r="B2106" s="12">
        <v>1989</v>
      </c>
      <c r="C2106" s="12" t="s">
        <v>2365</v>
      </c>
      <c r="D2106" s="12">
        <v>5</v>
      </c>
      <c r="E2106" s="22">
        <v>32786</v>
      </c>
      <c r="F2106" s="23">
        <f ca="1">DATEDIF(Hospitalization!$E240,TODAY(),"Y")</f>
        <v>49</v>
      </c>
      <c r="G2106" s="12">
        <v>3</v>
      </c>
      <c r="H2106" s="24">
        <v>2295.2399999999998</v>
      </c>
      <c r="I2106" s="12" t="s">
        <v>2355</v>
      </c>
      <c r="J2106" s="12" t="s">
        <v>2359</v>
      </c>
      <c r="K2106" s="12" t="s">
        <v>2357</v>
      </c>
    </row>
    <row r="2107" spans="1:11" x14ac:dyDescent="0.3">
      <c r="A2107" s="11" t="s">
        <v>800</v>
      </c>
      <c r="B2107" s="15">
        <v>1991</v>
      </c>
      <c r="C2107" s="15" t="s">
        <v>2360</v>
      </c>
      <c r="D2107" s="15">
        <v>16</v>
      </c>
      <c r="E2107" s="25">
        <v>33405</v>
      </c>
      <c r="F2107" s="26">
        <f ca="1">DATEDIF(Hospitalization!$E239,TODAY(),"Y")</f>
        <v>22</v>
      </c>
      <c r="G2107" s="15">
        <v>3</v>
      </c>
      <c r="H2107" s="27">
        <v>2277.7199999999998</v>
      </c>
      <c r="I2107" s="15" t="s">
        <v>2355</v>
      </c>
      <c r="J2107" s="15" t="s">
        <v>2359</v>
      </c>
      <c r="K2107" s="15" t="s">
        <v>2357</v>
      </c>
    </row>
    <row r="2108" spans="1:11" x14ac:dyDescent="0.3">
      <c r="A2108" s="14" t="s">
        <v>801</v>
      </c>
      <c r="B2108" s="12">
        <v>2002</v>
      </c>
      <c r="C2108" s="12" t="s">
        <v>2358</v>
      </c>
      <c r="D2108" s="12">
        <v>12</v>
      </c>
      <c r="E2108" s="22">
        <v>37572</v>
      </c>
      <c r="F2108" s="23">
        <f ca="1">DATEDIF(Hospitalization!$E238,TODAY(),"Y")</f>
        <v>32</v>
      </c>
      <c r="G2108" s="12">
        <v>0</v>
      </c>
      <c r="H2108" s="24">
        <v>2261.5700000000002</v>
      </c>
      <c r="I2108" s="12" t="s">
        <v>2355</v>
      </c>
      <c r="J2108" s="12" t="s">
        <v>2359</v>
      </c>
      <c r="K2108" s="12" t="s">
        <v>2362</v>
      </c>
    </row>
    <row r="2109" spans="1:11" x14ac:dyDescent="0.3">
      <c r="A2109" s="11" t="s">
        <v>802</v>
      </c>
      <c r="B2109" s="15">
        <v>2002</v>
      </c>
      <c r="C2109" s="15" t="s">
        <v>2354</v>
      </c>
      <c r="D2109" s="15">
        <v>15</v>
      </c>
      <c r="E2109" s="25">
        <v>37452</v>
      </c>
      <c r="F2109" s="26">
        <f ca="1">DATEDIF(Hospitalization!$E237,TODAY(),"Y")</f>
        <v>23</v>
      </c>
      <c r="G2109" s="15">
        <v>0</v>
      </c>
      <c r="H2109" s="27">
        <v>2257.48</v>
      </c>
      <c r="I2109" s="15" t="s">
        <v>2355</v>
      </c>
      <c r="J2109" s="15" t="s">
        <v>2359</v>
      </c>
      <c r="K2109" s="15" t="s">
        <v>2362</v>
      </c>
    </row>
    <row r="2110" spans="1:11" x14ac:dyDescent="0.3">
      <c r="A2110" s="14" t="s">
        <v>803</v>
      </c>
      <c r="B2110" s="12">
        <v>2000</v>
      </c>
      <c r="C2110" s="12" t="s">
        <v>2363</v>
      </c>
      <c r="D2110" s="12">
        <v>11</v>
      </c>
      <c r="E2110" s="22">
        <v>36871</v>
      </c>
      <c r="F2110" s="23">
        <f ca="1">DATEDIF(Hospitalization!$E236,TODAY(),"Y")</f>
        <v>30</v>
      </c>
      <c r="G2110" s="12">
        <v>0</v>
      </c>
      <c r="H2110" s="24">
        <v>2254.8000000000002</v>
      </c>
      <c r="I2110" s="12" t="s">
        <v>2355</v>
      </c>
      <c r="J2110" s="12" t="s">
        <v>2356</v>
      </c>
      <c r="K2110" s="12" t="s">
        <v>2369</v>
      </c>
    </row>
    <row r="2111" spans="1:11" x14ac:dyDescent="0.3">
      <c r="A2111" s="11" t="s">
        <v>804</v>
      </c>
      <c r="B2111" s="15">
        <v>2000</v>
      </c>
      <c r="C2111" s="15" t="s">
        <v>2360</v>
      </c>
      <c r="D2111" s="15">
        <v>30</v>
      </c>
      <c r="E2111" s="25">
        <v>36707</v>
      </c>
      <c r="F2111" s="26">
        <f ca="1">DATEDIF(Hospitalization!$E235,TODAY(),"Y")</f>
        <v>23</v>
      </c>
      <c r="G2111" s="15">
        <v>0</v>
      </c>
      <c r="H2111" s="27">
        <v>2250.84</v>
      </c>
      <c r="I2111" s="15" t="s">
        <v>2355</v>
      </c>
      <c r="J2111" s="15" t="s">
        <v>2355</v>
      </c>
      <c r="K2111" s="15" t="s">
        <v>2370</v>
      </c>
    </row>
    <row r="2112" spans="1:11" x14ac:dyDescent="0.3">
      <c r="A2112" s="14" t="s">
        <v>805</v>
      </c>
      <c r="B2112" s="12">
        <v>2003</v>
      </c>
      <c r="C2112" s="12" t="s">
        <v>2363</v>
      </c>
      <c r="D2112" s="12">
        <v>10</v>
      </c>
      <c r="E2112" s="22">
        <v>37965</v>
      </c>
      <c r="F2112" s="23">
        <f ca="1">DATEDIF(Hospitalization!$E234,TODAY(),"Y")</f>
        <v>30</v>
      </c>
      <c r="G2112" s="12">
        <v>1</v>
      </c>
      <c r="H2112" s="24">
        <v>2221.56</v>
      </c>
      <c r="I2112" s="12" t="s">
        <v>2355</v>
      </c>
      <c r="J2112" s="12" t="s">
        <v>2356</v>
      </c>
      <c r="K2112" s="12" t="s">
        <v>2362</v>
      </c>
    </row>
    <row r="2113" spans="1:11" x14ac:dyDescent="0.3">
      <c r="A2113" s="11" t="s">
        <v>806</v>
      </c>
      <c r="B2113" s="15">
        <v>2004</v>
      </c>
      <c r="C2113" s="15" t="s">
        <v>2363</v>
      </c>
      <c r="D2113" s="15">
        <v>12</v>
      </c>
      <c r="E2113" s="25">
        <v>38333</v>
      </c>
      <c r="F2113" s="26">
        <f ca="1">DATEDIF(Hospitalization!$E233,TODAY(),"Y")</f>
        <v>43</v>
      </c>
      <c r="G2113" s="15">
        <v>1</v>
      </c>
      <c r="H2113" s="27">
        <v>2219.4499999999998</v>
      </c>
      <c r="I2113" s="15" t="s">
        <v>2355</v>
      </c>
      <c r="J2113" s="15" t="s">
        <v>2359</v>
      </c>
      <c r="K2113" s="15" t="s">
        <v>2357</v>
      </c>
    </row>
    <row r="2114" spans="1:11" x14ac:dyDescent="0.3">
      <c r="A2114" s="14" t="s">
        <v>807</v>
      </c>
      <c r="B2114" s="12">
        <v>2004</v>
      </c>
      <c r="C2114" s="12" t="s">
        <v>2361</v>
      </c>
      <c r="D2114" s="12">
        <v>25</v>
      </c>
      <c r="E2114" s="22">
        <v>38255</v>
      </c>
      <c r="F2114" s="23">
        <f ca="1">DATEDIF(Hospitalization!$E232,TODAY(),"Y")</f>
        <v>59</v>
      </c>
      <c r="G2114" s="12">
        <v>0</v>
      </c>
      <c r="H2114" s="24">
        <v>2217.6</v>
      </c>
      <c r="I2114" s="12" t="s">
        <v>2355</v>
      </c>
      <c r="J2114" s="12" t="s">
        <v>2359</v>
      </c>
      <c r="K2114" s="12" t="s">
        <v>2372</v>
      </c>
    </row>
    <row r="2115" spans="1:11" x14ac:dyDescent="0.3">
      <c r="A2115" s="11" t="s">
        <v>808</v>
      </c>
      <c r="B2115" s="15">
        <v>2004</v>
      </c>
      <c r="C2115" s="15" t="s">
        <v>2360</v>
      </c>
      <c r="D2115" s="15">
        <v>13</v>
      </c>
      <c r="E2115" s="25">
        <v>38151</v>
      </c>
      <c r="F2115" s="26">
        <f ca="1">DATEDIF(Hospitalization!$E231,TODAY(),"Y")</f>
        <v>28</v>
      </c>
      <c r="G2115" s="15">
        <v>0</v>
      </c>
      <c r="H2115" s="27">
        <v>2217.4699999999998</v>
      </c>
      <c r="I2115" s="15" t="s">
        <v>2355</v>
      </c>
      <c r="J2115" s="15" t="s">
        <v>2359</v>
      </c>
      <c r="K2115" s="15" t="s">
        <v>2372</v>
      </c>
    </row>
    <row r="2116" spans="1:11" x14ac:dyDescent="0.3">
      <c r="A2116" s="14" t="s">
        <v>809</v>
      </c>
      <c r="B2116" s="12">
        <v>1994</v>
      </c>
      <c r="C2116" s="12" t="s">
        <v>2358</v>
      </c>
      <c r="D2116" s="12">
        <v>17</v>
      </c>
      <c r="E2116" s="22">
        <v>34655</v>
      </c>
      <c r="F2116" s="23">
        <f ca="1">DATEDIF(Hospitalization!$E230,TODAY(),"Y")</f>
        <v>29</v>
      </c>
      <c r="G2116" s="12">
        <v>0</v>
      </c>
      <c r="H2116" s="24">
        <v>2213.21</v>
      </c>
      <c r="I2116" s="12" t="s">
        <v>2355</v>
      </c>
      <c r="J2116" s="12" t="s">
        <v>2355</v>
      </c>
      <c r="K2116" s="12" t="s">
        <v>2357</v>
      </c>
    </row>
    <row r="2117" spans="1:11" x14ac:dyDescent="0.3">
      <c r="A2117" s="14" t="s">
        <v>17</v>
      </c>
      <c r="B2117" s="15">
        <v>2004</v>
      </c>
      <c r="C2117" s="15" t="s">
        <v>2354</v>
      </c>
      <c r="D2117" s="15">
        <v>27</v>
      </c>
      <c r="E2117" s="25">
        <v>38195</v>
      </c>
      <c r="F2117" s="26">
        <f ca="1">DATEDIF(Hospitalization!$E229,TODAY(),"Y")</f>
        <v>44</v>
      </c>
      <c r="G2117" s="15">
        <v>0</v>
      </c>
      <c r="H2117" s="27">
        <v>2211.13</v>
      </c>
      <c r="I2117" s="15" t="s">
        <v>2355</v>
      </c>
      <c r="J2117" s="15" t="s">
        <v>2355</v>
      </c>
      <c r="K2117" s="15" t="s">
        <v>2372</v>
      </c>
    </row>
    <row r="2118" spans="1:11" x14ac:dyDescent="0.3">
      <c r="A2118" s="14" t="s">
        <v>90</v>
      </c>
      <c r="B2118" s="12">
        <v>2004</v>
      </c>
      <c r="C2118" s="12" t="s">
        <v>2364</v>
      </c>
      <c r="D2118" s="12">
        <v>6</v>
      </c>
      <c r="E2118" s="22">
        <v>38205</v>
      </c>
      <c r="F2118" s="23">
        <f ca="1">DATEDIF(Hospitalization!$E228,TODAY(),"Y")</f>
        <v>51</v>
      </c>
      <c r="G2118" s="12">
        <v>0</v>
      </c>
      <c r="H2118" s="24">
        <v>2207.6999999999998</v>
      </c>
      <c r="I2118" s="12" t="s">
        <v>2355</v>
      </c>
      <c r="J2118" s="12" t="s">
        <v>2355</v>
      </c>
      <c r="K2118" s="12" t="s">
        <v>2372</v>
      </c>
    </row>
    <row r="2119" spans="1:11" x14ac:dyDescent="0.3">
      <c r="A2119" s="11" t="s">
        <v>810</v>
      </c>
      <c r="B2119" s="15">
        <v>2004</v>
      </c>
      <c r="C2119" s="15" t="s">
        <v>2358</v>
      </c>
      <c r="D2119" s="15">
        <v>13</v>
      </c>
      <c r="E2119" s="25">
        <v>38304</v>
      </c>
      <c r="F2119" s="26">
        <f ca="1">DATEDIF(Hospitalization!$E227,TODAY(),"Y")</f>
        <v>49</v>
      </c>
      <c r="G2119" s="15">
        <v>0</v>
      </c>
      <c r="H2119" s="27">
        <v>2205.98</v>
      </c>
      <c r="I2119" s="15" t="s">
        <v>2355</v>
      </c>
      <c r="J2119" s="15" t="s">
        <v>2356</v>
      </c>
      <c r="K2119" s="15" t="s">
        <v>2372</v>
      </c>
    </row>
    <row r="2120" spans="1:11" x14ac:dyDescent="0.3">
      <c r="A2120" s="14" t="s">
        <v>811</v>
      </c>
      <c r="B2120" s="12">
        <v>2004</v>
      </c>
      <c r="C2120" s="12" t="s">
        <v>2365</v>
      </c>
      <c r="D2120" s="12">
        <v>28</v>
      </c>
      <c r="E2120" s="22">
        <v>38288</v>
      </c>
      <c r="F2120" s="23">
        <f ca="1">DATEDIF(Hospitalization!$E226,TODAY(),"Y")</f>
        <v>27</v>
      </c>
      <c r="G2120" s="12">
        <v>0</v>
      </c>
      <c r="H2120" s="24">
        <v>2203.7399999999998</v>
      </c>
      <c r="I2120" s="12" t="s">
        <v>2355</v>
      </c>
      <c r="J2120" s="12" t="s">
        <v>2355</v>
      </c>
      <c r="K2120" s="12" t="s">
        <v>2372</v>
      </c>
    </row>
    <row r="2121" spans="1:11" x14ac:dyDescent="0.3">
      <c r="A2121" s="11" t="s">
        <v>812</v>
      </c>
      <c r="B2121" s="15">
        <v>2004</v>
      </c>
      <c r="C2121" s="15" t="s">
        <v>2364</v>
      </c>
      <c r="D2121" s="15">
        <v>6</v>
      </c>
      <c r="E2121" s="25">
        <v>38205</v>
      </c>
      <c r="F2121" s="26">
        <f ca="1">DATEDIF(Hospitalization!$E225,TODAY(),"Y")</f>
        <v>58</v>
      </c>
      <c r="G2121" s="15">
        <v>0</v>
      </c>
      <c r="H2121" s="27">
        <v>2203.4699999999998</v>
      </c>
      <c r="I2121" s="15" t="s">
        <v>2355</v>
      </c>
      <c r="J2121" s="15" t="s">
        <v>2355</v>
      </c>
      <c r="K2121" s="15" t="s">
        <v>2372</v>
      </c>
    </row>
    <row r="2122" spans="1:11" x14ac:dyDescent="0.3">
      <c r="A2122" s="14" t="s">
        <v>813</v>
      </c>
      <c r="B2122" s="12">
        <v>2004</v>
      </c>
      <c r="C2122" s="12" t="s">
        <v>2354</v>
      </c>
      <c r="D2122" s="12">
        <v>27</v>
      </c>
      <c r="E2122" s="22">
        <v>38195</v>
      </c>
      <c r="F2122" s="23">
        <f ca="1">DATEDIF(Hospitalization!$E224,TODAY(),"Y")</f>
        <v>29</v>
      </c>
      <c r="G2122" s="12">
        <v>1</v>
      </c>
      <c r="H2122" s="24">
        <v>2201.1</v>
      </c>
      <c r="I2122" s="12" t="s">
        <v>2355</v>
      </c>
      <c r="J2122" s="12" t="s">
        <v>2356</v>
      </c>
      <c r="K2122" s="12" t="s">
        <v>2357</v>
      </c>
    </row>
    <row r="2123" spans="1:11" x14ac:dyDescent="0.3">
      <c r="A2123" s="11" t="s">
        <v>814</v>
      </c>
      <c r="B2123" s="15">
        <v>2004</v>
      </c>
      <c r="C2123" s="15" t="s">
        <v>2361</v>
      </c>
      <c r="D2123" s="15">
        <v>12</v>
      </c>
      <c r="E2123" s="25">
        <v>38242</v>
      </c>
      <c r="F2123" s="26">
        <f ca="1">DATEDIF(Hospitalization!$E223,TODAY(),"Y")</f>
        <v>38</v>
      </c>
      <c r="G2123" s="15">
        <v>0</v>
      </c>
      <c r="H2123" s="27">
        <v>2200.83</v>
      </c>
      <c r="I2123" s="15" t="s">
        <v>2355</v>
      </c>
      <c r="J2123" s="15" t="s">
        <v>2355</v>
      </c>
      <c r="K2123" s="15" t="s">
        <v>2372</v>
      </c>
    </row>
    <row r="2124" spans="1:11" x14ac:dyDescent="0.3">
      <c r="A2124" s="14" t="s">
        <v>815</v>
      </c>
      <c r="B2124" s="12">
        <v>2004</v>
      </c>
      <c r="C2124" s="12" t="s">
        <v>2361</v>
      </c>
      <c r="D2124" s="12">
        <v>3</v>
      </c>
      <c r="E2124" s="22">
        <v>38233</v>
      </c>
      <c r="F2124" s="23">
        <f ca="1">DATEDIF(Hospitalization!$E222,TODAY(),"Y")</f>
        <v>55</v>
      </c>
      <c r="G2124" s="12">
        <v>0</v>
      </c>
      <c r="H2124" s="24">
        <v>2198.19</v>
      </c>
      <c r="I2124" s="12" t="s">
        <v>2355</v>
      </c>
      <c r="J2124" s="12" t="s">
        <v>2359</v>
      </c>
      <c r="K2124" s="12" t="s">
        <v>2373</v>
      </c>
    </row>
    <row r="2125" spans="1:11" x14ac:dyDescent="0.3">
      <c r="A2125" s="11" t="s">
        <v>816</v>
      </c>
      <c r="B2125" s="15">
        <v>2004</v>
      </c>
      <c r="C2125" s="15" t="s">
        <v>2363</v>
      </c>
      <c r="D2125" s="15">
        <v>7</v>
      </c>
      <c r="E2125" s="25">
        <v>38328</v>
      </c>
      <c r="F2125" s="26">
        <f ca="1">DATEDIF(Hospitalization!$E221,TODAY(),"Y")</f>
        <v>37</v>
      </c>
      <c r="G2125" s="15">
        <v>0</v>
      </c>
      <c r="H2125" s="27">
        <v>2196.4699999999998</v>
      </c>
      <c r="I2125" s="15" t="s">
        <v>2355</v>
      </c>
      <c r="J2125" s="15" t="s">
        <v>2356</v>
      </c>
      <c r="K2125" s="15" t="s">
        <v>2372</v>
      </c>
    </row>
    <row r="2126" spans="1:11" x14ac:dyDescent="0.3">
      <c r="A2126" s="14" t="s">
        <v>817</v>
      </c>
      <c r="B2126" s="12">
        <v>1991</v>
      </c>
      <c r="C2126" s="12" t="s">
        <v>2363</v>
      </c>
      <c r="D2126" s="12">
        <v>16</v>
      </c>
      <c r="E2126" s="22">
        <v>33588</v>
      </c>
      <c r="F2126" s="23">
        <f ca="1">DATEDIF(Hospitalization!$E220,TODAY(),"Y")</f>
        <v>52</v>
      </c>
      <c r="G2126" s="12">
        <v>3</v>
      </c>
      <c r="H2126" s="24">
        <v>2193.1999999999998</v>
      </c>
      <c r="I2126" s="12" t="s">
        <v>2355</v>
      </c>
      <c r="J2126" s="12" t="s">
        <v>2355</v>
      </c>
      <c r="K2126" s="12" t="s">
        <v>2362</v>
      </c>
    </row>
    <row r="2127" spans="1:11" x14ac:dyDescent="0.3">
      <c r="A2127" s="11" t="s">
        <v>818</v>
      </c>
      <c r="B2127" s="15">
        <v>1994</v>
      </c>
      <c r="C2127" s="15" t="s">
        <v>2361</v>
      </c>
      <c r="D2127" s="15">
        <v>27</v>
      </c>
      <c r="E2127" s="25">
        <v>34604</v>
      </c>
      <c r="F2127" s="26">
        <f ca="1">DATEDIF(Hospitalization!$E219,TODAY(),"Y")</f>
        <v>34</v>
      </c>
      <c r="G2127" s="15">
        <v>0</v>
      </c>
      <c r="H2127" s="27">
        <v>2170.08</v>
      </c>
      <c r="I2127" s="15" t="s">
        <v>2355</v>
      </c>
      <c r="J2127" s="15" t="s">
        <v>2355</v>
      </c>
      <c r="K2127" s="15" t="s">
        <v>2357</v>
      </c>
    </row>
    <row r="2128" spans="1:11" x14ac:dyDescent="0.3">
      <c r="A2128" s="14" t="s">
        <v>819</v>
      </c>
      <c r="B2128" s="12">
        <v>2000</v>
      </c>
      <c r="C2128" s="12" t="s">
        <v>2364</v>
      </c>
      <c r="D2128" s="12">
        <v>23</v>
      </c>
      <c r="E2128" s="22">
        <v>36761</v>
      </c>
      <c r="F2128" s="23">
        <f ca="1">DATEDIF(Hospitalization!$E218,TODAY(),"Y")</f>
        <v>52</v>
      </c>
      <c r="G2128" s="12">
        <v>0</v>
      </c>
      <c r="H2128" s="24">
        <v>2166.73</v>
      </c>
      <c r="I2128" s="12" t="s">
        <v>2355</v>
      </c>
      <c r="J2128" s="12" t="s">
        <v>2355</v>
      </c>
      <c r="K2128" s="12" t="s">
        <v>2366</v>
      </c>
    </row>
    <row r="2129" spans="1:11" x14ac:dyDescent="0.3">
      <c r="A2129" s="11" t="s">
        <v>91</v>
      </c>
      <c r="B2129" s="15">
        <v>2000</v>
      </c>
      <c r="C2129" s="15" t="s">
        <v>2363</v>
      </c>
      <c r="D2129" s="15">
        <v>10</v>
      </c>
      <c r="E2129" s="25">
        <v>36870</v>
      </c>
      <c r="F2129" s="26">
        <f ca="1">DATEDIF(Hospitalization!$E217,TODAY(),"Y")</f>
        <v>62</v>
      </c>
      <c r="G2129" s="15">
        <v>0</v>
      </c>
      <c r="H2129" s="27">
        <v>2156.75</v>
      </c>
      <c r="I2129" s="15" t="s">
        <v>2355</v>
      </c>
      <c r="J2129" s="15" t="s">
        <v>2355</v>
      </c>
      <c r="K2129" s="15" t="s">
        <v>2357</v>
      </c>
    </row>
    <row r="2130" spans="1:11" x14ac:dyDescent="0.3">
      <c r="A2130" s="11" t="s">
        <v>820</v>
      </c>
      <c r="B2130" s="12">
        <v>2000</v>
      </c>
      <c r="C2130" s="12" t="s">
        <v>2358</v>
      </c>
      <c r="D2130" s="12">
        <v>29</v>
      </c>
      <c r="E2130" s="22">
        <v>36859</v>
      </c>
      <c r="F2130" s="23">
        <f ca="1">DATEDIF(Hospitalization!$E216,TODAY(),"Y")</f>
        <v>55</v>
      </c>
      <c r="G2130" s="12">
        <v>0</v>
      </c>
      <c r="H2130" s="24">
        <v>2155.6799999999998</v>
      </c>
      <c r="I2130" s="12" t="s">
        <v>2355</v>
      </c>
      <c r="J2130" s="12" t="s">
        <v>2356</v>
      </c>
      <c r="K2130" s="12" t="s">
        <v>2357</v>
      </c>
    </row>
    <row r="2131" spans="1:11" x14ac:dyDescent="0.3">
      <c r="A2131" s="14" t="s">
        <v>821</v>
      </c>
      <c r="B2131" s="15">
        <v>2000</v>
      </c>
      <c r="C2131" s="15" t="s">
        <v>2365</v>
      </c>
      <c r="D2131" s="15">
        <v>22</v>
      </c>
      <c r="E2131" s="25">
        <v>36821</v>
      </c>
      <c r="F2131" s="26">
        <f ca="1">DATEDIF(Hospitalization!$E215,TODAY(),"Y")</f>
        <v>26</v>
      </c>
      <c r="G2131" s="15">
        <v>0</v>
      </c>
      <c r="H2131" s="27">
        <v>2154.36</v>
      </c>
      <c r="I2131" s="15" t="s">
        <v>2355</v>
      </c>
      <c r="J2131" s="15" t="s">
        <v>2355</v>
      </c>
      <c r="K2131" s="15" t="s">
        <v>2366</v>
      </c>
    </row>
    <row r="2132" spans="1:11" x14ac:dyDescent="0.3">
      <c r="A2132" s="11" t="s">
        <v>822</v>
      </c>
      <c r="B2132" s="12">
        <v>2000</v>
      </c>
      <c r="C2132" s="12" t="s">
        <v>2363</v>
      </c>
      <c r="D2132" s="12">
        <v>27</v>
      </c>
      <c r="E2132" s="22">
        <v>36887</v>
      </c>
      <c r="F2132" s="23">
        <f ca="1">DATEDIF(Hospitalization!$E214,TODAY(),"Y")</f>
        <v>25</v>
      </c>
      <c r="G2132" s="12">
        <v>0</v>
      </c>
      <c r="H2132" s="24">
        <v>2150.4699999999998</v>
      </c>
      <c r="I2132" s="12" t="s">
        <v>2355</v>
      </c>
      <c r="J2132" s="12" t="s">
        <v>2356</v>
      </c>
      <c r="K2132" s="12" t="s">
        <v>2366</v>
      </c>
    </row>
    <row r="2133" spans="1:11" x14ac:dyDescent="0.3">
      <c r="A2133" s="14" t="s">
        <v>823</v>
      </c>
      <c r="B2133" s="15">
        <v>2004</v>
      </c>
      <c r="C2133" s="15" t="s">
        <v>2365</v>
      </c>
      <c r="D2133" s="15">
        <v>4</v>
      </c>
      <c r="E2133" s="25">
        <v>38264</v>
      </c>
      <c r="F2133" s="26">
        <f ca="1">DATEDIF(Hospitalization!$E213,TODAY(),"Y")</f>
        <v>25</v>
      </c>
      <c r="G2133" s="15">
        <v>0</v>
      </c>
      <c r="H2133" s="27">
        <v>2144.85</v>
      </c>
      <c r="I2133" s="15" t="s">
        <v>2355</v>
      </c>
      <c r="J2133" s="15" t="s">
        <v>2359</v>
      </c>
      <c r="K2133" s="15" t="s">
        <v>2366</v>
      </c>
    </row>
    <row r="2134" spans="1:11" x14ac:dyDescent="0.3">
      <c r="A2134" s="11" t="s">
        <v>824</v>
      </c>
      <c r="B2134" s="12">
        <v>2003</v>
      </c>
      <c r="C2134" s="12" t="s">
        <v>2364</v>
      </c>
      <c r="D2134" s="12">
        <v>19</v>
      </c>
      <c r="E2134" s="22">
        <v>37852</v>
      </c>
      <c r="F2134" s="23">
        <f ca="1">DATEDIF(Hospitalization!$E212,TODAY(),"Y")</f>
        <v>47</v>
      </c>
      <c r="G2134" s="12">
        <v>0</v>
      </c>
      <c r="H2134" s="24">
        <v>2138.0700000000002</v>
      </c>
      <c r="I2134" s="12" t="s">
        <v>2355</v>
      </c>
      <c r="J2134" s="12" t="s">
        <v>2359</v>
      </c>
      <c r="K2134" s="12" t="s">
        <v>2362</v>
      </c>
    </row>
    <row r="2135" spans="1:11" x14ac:dyDescent="0.3">
      <c r="A2135" s="14" t="s">
        <v>825</v>
      </c>
      <c r="B2135" s="15">
        <v>1997</v>
      </c>
      <c r="C2135" s="15" t="s">
        <v>2361</v>
      </c>
      <c r="D2135" s="15">
        <v>3</v>
      </c>
      <c r="E2135" s="25">
        <v>35676</v>
      </c>
      <c r="F2135" s="26">
        <f ca="1">DATEDIF(Hospitalization!$E211,TODAY(),"Y")</f>
        <v>52</v>
      </c>
      <c r="G2135" s="15">
        <v>0</v>
      </c>
      <c r="H2135" s="27">
        <v>2137.65</v>
      </c>
      <c r="I2135" s="15" t="s">
        <v>2356</v>
      </c>
      <c r="J2135" s="15" t="s">
        <v>2359</v>
      </c>
      <c r="K2135" s="15" t="s">
        <v>2357</v>
      </c>
    </row>
    <row r="2136" spans="1:11" x14ac:dyDescent="0.3">
      <c r="A2136" s="11" t="s">
        <v>826</v>
      </c>
      <c r="B2136" s="12">
        <v>2003</v>
      </c>
      <c r="C2136" s="12" t="s">
        <v>2361</v>
      </c>
      <c r="D2136" s="12">
        <v>26</v>
      </c>
      <c r="E2136" s="22">
        <v>37890</v>
      </c>
      <c r="F2136" s="23">
        <f ca="1">DATEDIF(Hospitalization!$E210,TODAY(),"Y")</f>
        <v>50</v>
      </c>
      <c r="G2136" s="12">
        <v>0</v>
      </c>
      <c r="H2136" s="24">
        <v>2136.88</v>
      </c>
      <c r="I2136" s="12" t="s">
        <v>2355</v>
      </c>
      <c r="J2136" s="12" t="s">
        <v>2355</v>
      </c>
      <c r="K2136" s="12" t="s">
        <v>2362</v>
      </c>
    </row>
    <row r="2137" spans="1:11" x14ac:dyDescent="0.3">
      <c r="A2137" s="14" t="s">
        <v>827</v>
      </c>
      <c r="B2137" s="15">
        <v>2003</v>
      </c>
      <c r="C2137" s="15" t="s">
        <v>2361</v>
      </c>
      <c r="D2137" s="15">
        <v>1</v>
      </c>
      <c r="E2137" s="25">
        <v>37865</v>
      </c>
      <c r="F2137" s="26">
        <f ca="1">DATEDIF(Hospitalization!$E209,TODAY(),"Y")</f>
        <v>34</v>
      </c>
      <c r="G2137" s="15">
        <v>0</v>
      </c>
      <c r="H2137" s="27">
        <v>2134.9</v>
      </c>
      <c r="I2137" s="15" t="s">
        <v>2355</v>
      </c>
      <c r="J2137" s="15" t="s">
        <v>2356</v>
      </c>
      <c r="K2137" s="15" t="s">
        <v>2362</v>
      </c>
    </row>
    <row r="2138" spans="1:11" x14ac:dyDescent="0.3">
      <c r="A2138" s="11" t="s">
        <v>828</v>
      </c>
      <c r="B2138" s="12">
        <v>2003</v>
      </c>
      <c r="C2138" s="12" t="s">
        <v>2363</v>
      </c>
      <c r="D2138" s="12">
        <v>22</v>
      </c>
      <c r="E2138" s="22">
        <v>37977</v>
      </c>
      <c r="F2138" s="23">
        <f ca="1">DATEDIF(Hospitalization!$E208,TODAY(),"Y")</f>
        <v>44</v>
      </c>
      <c r="G2138" s="12">
        <v>0</v>
      </c>
      <c r="H2138" s="24">
        <v>2130.6799999999998</v>
      </c>
      <c r="I2138" s="12" t="s">
        <v>2355</v>
      </c>
      <c r="J2138" s="12" t="s">
        <v>2356</v>
      </c>
      <c r="K2138" s="12" t="s">
        <v>2362</v>
      </c>
    </row>
    <row r="2139" spans="1:11" x14ac:dyDescent="0.3">
      <c r="A2139" s="14" t="s">
        <v>829</v>
      </c>
      <c r="B2139" s="15">
        <v>2003</v>
      </c>
      <c r="C2139" s="15" t="s">
        <v>2364</v>
      </c>
      <c r="D2139" s="15">
        <v>30</v>
      </c>
      <c r="E2139" s="25">
        <v>37863</v>
      </c>
      <c r="F2139" s="26">
        <f ca="1">DATEDIF(Hospitalization!$E207,TODAY(),"Y")</f>
        <v>27</v>
      </c>
      <c r="G2139" s="15">
        <v>0</v>
      </c>
      <c r="H2139" s="27">
        <v>2128.4299999999998</v>
      </c>
      <c r="I2139" s="15" t="s">
        <v>2355</v>
      </c>
      <c r="J2139" s="15" t="s">
        <v>2359</v>
      </c>
      <c r="K2139" s="15" t="s">
        <v>2362</v>
      </c>
    </row>
    <row r="2140" spans="1:11" x14ac:dyDescent="0.3">
      <c r="A2140" s="14" t="s">
        <v>92</v>
      </c>
      <c r="B2140" s="12">
        <v>2004</v>
      </c>
      <c r="C2140" s="12" t="s">
        <v>2358</v>
      </c>
      <c r="D2140" s="12">
        <v>4</v>
      </c>
      <c r="E2140" s="22">
        <v>38295</v>
      </c>
      <c r="F2140" s="23">
        <f ca="1">DATEDIF(Hospitalization!$E206,TODAY(),"Y")</f>
        <v>63</v>
      </c>
      <c r="G2140" s="12">
        <v>0</v>
      </c>
      <c r="H2140" s="24">
        <v>2118.61</v>
      </c>
      <c r="I2140" s="12" t="s">
        <v>2355</v>
      </c>
      <c r="J2140" s="12" t="s">
        <v>2359</v>
      </c>
      <c r="K2140" s="12" t="s">
        <v>2362</v>
      </c>
    </row>
    <row r="2141" spans="1:11" x14ac:dyDescent="0.3">
      <c r="A2141" s="11" t="s">
        <v>830</v>
      </c>
      <c r="B2141" s="15">
        <v>2003</v>
      </c>
      <c r="C2141" s="15" t="s">
        <v>2361</v>
      </c>
      <c r="D2141" s="15">
        <v>30</v>
      </c>
      <c r="E2141" s="25">
        <v>37894</v>
      </c>
      <c r="F2141" s="26">
        <f ca="1">DATEDIF(Hospitalization!$E205,TODAY(),"Y")</f>
        <v>30</v>
      </c>
      <c r="G2141" s="15">
        <v>0</v>
      </c>
      <c r="H2141" s="27">
        <v>2117.34</v>
      </c>
      <c r="I2141" s="15" t="s">
        <v>2355</v>
      </c>
      <c r="J2141" s="15" t="s">
        <v>2356</v>
      </c>
      <c r="K2141" s="15" t="s">
        <v>2362</v>
      </c>
    </row>
    <row r="2142" spans="1:11" x14ac:dyDescent="0.3">
      <c r="A2142" s="14" t="s">
        <v>831</v>
      </c>
      <c r="B2142" s="12">
        <v>1989</v>
      </c>
      <c r="C2142" s="12" t="s">
        <v>2354</v>
      </c>
      <c r="D2142" s="12">
        <v>21</v>
      </c>
      <c r="E2142" s="22">
        <v>32710</v>
      </c>
      <c r="F2142" s="23">
        <f ca="1">DATEDIF(Hospitalization!$E204,TODAY(),"Y")</f>
        <v>46</v>
      </c>
      <c r="G2142" s="12">
        <v>3</v>
      </c>
      <c r="H2142" s="24">
        <v>2106.2600000000002</v>
      </c>
      <c r="I2142" s="12" t="s">
        <v>2355</v>
      </c>
      <c r="J2142" s="12" t="s">
        <v>2355</v>
      </c>
      <c r="K2142" s="12" t="s">
        <v>2357</v>
      </c>
    </row>
    <row r="2143" spans="1:11" x14ac:dyDescent="0.3">
      <c r="A2143" s="11" t="s">
        <v>832</v>
      </c>
      <c r="B2143" s="15">
        <v>2001</v>
      </c>
      <c r="C2143" s="15" t="s">
        <v>2358</v>
      </c>
      <c r="D2143" s="15">
        <v>28</v>
      </c>
      <c r="E2143" s="25">
        <v>37223</v>
      </c>
      <c r="F2143" s="26">
        <f ca="1">DATEDIF(Hospitalization!$E203,TODAY(),"Y")</f>
        <v>29</v>
      </c>
      <c r="G2143" s="15">
        <v>0</v>
      </c>
      <c r="H2143" s="27">
        <v>2104.11</v>
      </c>
      <c r="I2143" s="15" t="s">
        <v>2355</v>
      </c>
      <c r="J2143" s="15" t="s">
        <v>2359</v>
      </c>
      <c r="K2143" s="15" t="s">
        <v>2369</v>
      </c>
    </row>
    <row r="2144" spans="1:11" x14ac:dyDescent="0.3">
      <c r="A2144" s="14" t="s">
        <v>833</v>
      </c>
      <c r="B2144" s="12">
        <v>2001</v>
      </c>
      <c r="C2144" s="12" t="s">
        <v>2360</v>
      </c>
      <c r="D2144" s="12">
        <v>22</v>
      </c>
      <c r="E2144" s="22">
        <v>37064</v>
      </c>
      <c r="F2144" s="23">
        <f ca="1">DATEDIF(Hospitalization!$E202,TODAY(),"Y")</f>
        <v>22</v>
      </c>
      <c r="G2144" s="12">
        <v>1</v>
      </c>
      <c r="H2144" s="24">
        <v>2103.08</v>
      </c>
      <c r="I2144" s="12" t="s">
        <v>2356</v>
      </c>
      <c r="J2144" s="12" t="s">
        <v>2355</v>
      </c>
      <c r="K2144" s="12" t="s">
        <v>2366</v>
      </c>
    </row>
    <row r="2145" spans="1:11" x14ac:dyDescent="0.3">
      <c r="A2145" s="11" t="s">
        <v>834</v>
      </c>
      <c r="B2145" s="15">
        <v>2001</v>
      </c>
      <c r="C2145" s="15" t="s">
        <v>2364</v>
      </c>
      <c r="D2145" s="15">
        <v>14</v>
      </c>
      <c r="E2145" s="25">
        <v>37117</v>
      </c>
      <c r="F2145" s="26">
        <f ca="1">DATEDIF(Hospitalization!$E201,TODAY(),"Y")</f>
        <v>51</v>
      </c>
      <c r="G2145" s="15">
        <v>0</v>
      </c>
      <c r="H2145" s="27">
        <v>2102.2600000000002</v>
      </c>
      <c r="I2145" s="15" t="s">
        <v>2356</v>
      </c>
      <c r="J2145" s="15" t="s">
        <v>2355</v>
      </c>
      <c r="K2145" s="15" t="s">
        <v>2368</v>
      </c>
    </row>
    <row r="2146" spans="1:11" x14ac:dyDescent="0.3">
      <c r="A2146" s="14" t="s">
        <v>835</v>
      </c>
      <c r="B2146" s="12">
        <v>2004</v>
      </c>
      <c r="C2146" s="12" t="s">
        <v>2360</v>
      </c>
      <c r="D2146" s="12">
        <v>12</v>
      </c>
      <c r="E2146" s="22">
        <v>38150</v>
      </c>
      <c r="F2146" s="23">
        <f ca="1">DATEDIF(Hospitalization!$E200,TODAY(),"Y")</f>
        <v>27</v>
      </c>
      <c r="G2146" s="12">
        <v>0</v>
      </c>
      <c r="H2146" s="24">
        <v>2094.1</v>
      </c>
      <c r="I2146" s="12" t="s">
        <v>2356</v>
      </c>
      <c r="J2146" s="12" t="s">
        <v>2355</v>
      </c>
      <c r="K2146" s="12" t="s">
        <v>2371</v>
      </c>
    </row>
    <row r="2147" spans="1:11" x14ac:dyDescent="0.3">
      <c r="A2147" s="11" t="s">
        <v>836</v>
      </c>
      <c r="B2147" s="15">
        <v>2000</v>
      </c>
      <c r="C2147" s="15" t="s">
        <v>2354</v>
      </c>
      <c r="D2147" s="15">
        <v>26</v>
      </c>
      <c r="E2147" s="25">
        <v>36733</v>
      </c>
      <c r="F2147" s="26">
        <f ca="1">DATEDIF(Hospitalization!$E199,TODAY(),"Y")</f>
        <v>32</v>
      </c>
      <c r="G2147" s="15">
        <v>0</v>
      </c>
      <c r="H2147" s="27">
        <v>2055.3200000000002</v>
      </c>
      <c r="I2147" s="15" t="s">
        <v>2356</v>
      </c>
      <c r="J2147" s="15" t="s">
        <v>2356</v>
      </c>
      <c r="K2147" s="15" t="s">
        <v>2362</v>
      </c>
    </row>
    <row r="2148" spans="1:11" x14ac:dyDescent="0.3">
      <c r="A2148" s="14" t="s">
        <v>837</v>
      </c>
      <c r="B2148" s="12">
        <v>2000</v>
      </c>
      <c r="C2148" s="12" t="s">
        <v>2361</v>
      </c>
      <c r="D2148" s="12">
        <v>2</v>
      </c>
      <c r="E2148" s="22">
        <v>36771</v>
      </c>
      <c r="F2148" s="23">
        <f ca="1">DATEDIF(Hospitalization!$E198,TODAY(),"Y")</f>
        <v>23</v>
      </c>
      <c r="G2148" s="12">
        <v>0</v>
      </c>
      <c r="H2148" s="24">
        <v>2045.69</v>
      </c>
      <c r="I2148" s="12" t="s">
        <v>2356</v>
      </c>
      <c r="J2148" s="12" t="s">
        <v>2356</v>
      </c>
      <c r="K2148" s="12" t="s">
        <v>2362</v>
      </c>
    </row>
    <row r="2149" spans="1:11" x14ac:dyDescent="0.3">
      <c r="A2149" s="11" t="s">
        <v>838</v>
      </c>
      <c r="B2149" s="15">
        <v>2001</v>
      </c>
      <c r="C2149" s="15" t="s">
        <v>2364</v>
      </c>
      <c r="D2149" s="15">
        <v>4</v>
      </c>
      <c r="E2149" s="25">
        <v>37107</v>
      </c>
      <c r="F2149" s="26">
        <f ca="1">DATEDIF(Hospitalization!$E197,TODAY(),"Y")</f>
        <v>21</v>
      </c>
      <c r="G2149" s="15">
        <v>0</v>
      </c>
      <c r="H2149" s="27">
        <v>2026.97</v>
      </c>
      <c r="I2149" s="15" t="s">
        <v>2356</v>
      </c>
      <c r="J2149" s="15" t="s">
        <v>2355</v>
      </c>
      <c r="K2149" s="15" t="s">
        <v>2357</v>
      </c>
    </row>
    <row r="2150" spans="1:11" x14ac:dyDescent="0.3">
      <c r="A2150" s="14" t="s">
        <v>839</v>
      </c>
      <c r="B2150" s="12">
        <v>2001</v>
      </c>
      <c r="C2150" s="12" t="s">
        <v>2361</v>
      </c>
      <c r="D2150" s="12">
        <v>6</v>
      </c>
      <c r="E2150" s="22">
        <v>37140</v>
      </c>
      <c r="F2150" s="23">
        <f ca="1">DATEDIF(Hospitalization!$E196,TODAY(),"Y")</f>
        <v>34</v>
      </c>
      <c r="G2150" s="12">
        <v>0</v>
      </c>
      <c r="H2150" s="24">
        <v>2020.55</v>
      </c>
      <c r="I2150" s="12" t="s">
        <v>2356</v>
      </c>
      <c r="J2150" s="12" t="s">
        <v>2355</v>
      </c>
      <c r="K2150" s="12" t="s">
        <v>2357</v>
      </c>
    </row>
    <row r="2151" spans="1:11" x14ac:dyDescent="0.3">
      <c r="A2151" s="11" t="s">
        <v>93</v>
      </c>
      <c r="B2151" s="15">
        <v>2001</v>
      </c>
      <c r="C2151" s="15" t="s">
        <v>2354</v>
      </c>
      <c r="D2151" s="15">
        <v>1</v>
      </c>
      <c r="E2151" s="25">
        <v>37073</v>
      </c>
      <c r="F2151" s="26">
        <f ca="1">DATEDIF(Hospitalization!$E195,TODAY(),"Y")</f>
        <v>58</v>
      </c>
      <c r="G2151" s="15">
        <v>0</v>
      </c>
      <c r="H2151" s="27">
        <v>2020.18</v>
      </c>
      <c r="I2151" s="15" t="s">
        <v>2356</v>
      </c>
      <c r="J2151" s="15" t="s">
        <v>2359</v>
      </c>
      <c r="K2151" s="15" t="s">
        <v>2366</v>
      </c>
    </row>
    <row r="2152" spans="1:11" x14ac:dyDescent="0.3">
      <c r="A2152" s="11" t="s">
        <v>840</v>
      </c>
      <c r="B2152" s="12">
        <v>2001</v>
      </c>
      <c r="C2152" s="12" t="s">
        <v>2364</v>
      </c>
      <c r="D2152" s="12">
        <v>14</v>
      </c>
      <c r="E2152" s="22">
        <v>37117</v>
      </c>
      <c r="F2152" s="23">
        <f ca="1">DATEDIF(Hospitalization!$E194,TODAY(),"Y")</f>
        <v>51</v>
      </c>
      <c r="G2152" s="12">
        <v>0</v>
      </c>
      <c r="H2152" s="24">
        <v>2007.95</v>
      </c>
      <c r="I2152" s="12" t="s">
        <v>2356</v>
      </c>
      <c r="J2152" s="12" t="s">
        <v>2355</v>
      </c>
      <c r="K2152" s="12" t="s">
        <v>2366</v>
      </c>
    </row>
    <row r="2153" spans="1:11" x14ac:dyDescent="0.3">
      <c r="A2153" s="14" t="s">
        <v>841</v>
      </c>
      <c r="B2153" s="15">
        <v>1998</v>
      </c>
      <c r="C2153" s="15" t="s">
        <v>2361</v>
      </c>
      <c r="D2153" s="15">
        <v>14</v>
      </c>
      <c r="E2153" s="25">
        <v>36052</v>
      </c>
      <c r="F2153" s="26">
        <f ca="1">DATEDIF(Hospitalization!$E193,TODAY(),"Y")</f>
        <v>22</v>
      </c>
      <c r="G2153" s="15">
        <v>0</v>
      </c>
      <c r="H2153" s="27">
        <v>1986.93</v>
      </c>
      <c r="I2153" s="15" t="s">
        <v>2356</v>
      </c>
      <c r="J2153" s="15" t="s">
        <v>2355</v>
      </c>
      <c r="K2153" s="15" t="s">
        <v>2357</v>
      </c>
    </row>
    <row r="2154" spans="1:11" x14ac:dyDescent="0.3">
      <c r="A2154" s="11" t="s">
        <v>842</v>
      </c>
      <c r="B2154" s="12">
        <v>2002</v>
      </c>
      <c r="C2154" s="12" t="s">
        <v>2361</v>
      </c>
      <c r="D2154" s="12">
        <v>29</v>
      </c>
      <c r="E2154" s="22">
        <v>37528</v>
      </c>
      <c r="F2154" s="23">
        <f ca="1">DATEDIF(Hospitalization!$E192,TODAY(),"Y")</f>
        <v>63</v>
      </c>
      <c r="G2154" s="12">
        <v>0</v>
      </c>
      <c r="H2154" s="24">
        <v>1984.45</v>
      </c>
      <c r="I2154" s="12" t="s">
        <v>2356</v>
      </c>
      <c r="J2154" s="12" t="s">
        <v>2356</v>
      </c>
      <c r="K2154" s="12" t="s">
        <v>2369</v>
      </c>
    </row>
    <row r="2155" spans="1:11" x14ac:dyDescent="0.3">
      <c r="A2155" s="14" t="s">
        <v>843</v>
      </c>
      <c r="B2155" s="15">
        <v>1998</v>
      </c>
      <c r="C2155" s="15" t="s">
        <v>2363</v>
      </c>
      <c r="D2155" s="15">
        <v>29</v>
      </c>
      <c r="E2155" s="25">
        <v>36158</v>
      </c>
      <c r="F2155" s="26">
        <f ca="1">DATEDIF(Hospitalization!$E191,TODAY(),"Y")</f>
        <v>53</v>
      </c>
      <c r="G2155" s="15">
        <v>0</v>
      </c>
      <c r="H2155" s="27">
        <v>1981.58</v>
      </c>
      <c r="I2155" s="15" t="s">
        <v>2356</v>
      </c>
      <c r="J2155" s="15" t="s">
        <v>2359</v>
      </c>
      <c r="K2155" s="15" t="s">
        <v>2357</v>
      </c>
    </row>
    <row r="2156" spans="1:11" x14ac:dyDescent="0.3">
      <c r="A2156" s="11" t="s">
        <v>844</v>
      </c>
      <c r="B2156" s="12">
        <v>2002</v>
      </c>
      <c r="C2156" s="12" t="s">
        <v>2354</v>
      </c>
      <c r="D2156" s="12">
        <v>16</v>
      </c>
      <c r="E2156" s="22">
        <v>37453</v>
      </c>
      <c r="F2156" s="23">
        <f ca="1">DATEDIF(Hospitalization!$E190,TODAY(),"Y")</f>
        <v>34</v>
      </c>
      <c r="G2156" s="12">
        <v>1</v>
      </c>
      <c r="H2156" s="24">
        <v>1980.07</v>
      </c>
      <c r="I2156" s="12" t="s">
        <v>2356</v>
      </c>
      <c r="J2156" s="12" t="s">
        <v>2356</v>
      </c>
      <c r="K2156" s="12" t="s">
        <v>2366</v>
      </c>
    </row>
    <row r="2157" spans="1:11" x14ac:dyDescent="0.3">
      <c r="A2157" s="14" t="s">
        <v>845</v>
      </c>
      <c r="B2157" s="15">
        <v>1998</v>
      </c>
      <c r="C2157" s="15" t="s">
        <v>2361</v>
      </c>
      <c r="D2157" s="15">
        <v>29</v>
      </c>
      <c r="E2157" s="25">
        <v>36067</v>
      </c>
      <c r="F2157" s="26">
        <f ca="1">DATEDIF(Hospitalization!$E189,TODAY(),"Y")</f>
        <v>65</v>
      </c>
      <c r="G2157" s="15">
        <v>0</v>
      </c>
      <c r="H2157" s="27">
        <v>1977.82</v>
      </c>
      <c r="I2157" s="15" t="s">
        <v>2356</v>
      </c>
      <c r="J2157" s="15" t="s">
        <v>2359</v>
      </c>
      <c r="K2157" s="15" t="s">
        <v>2366</v>
      </c>
    </row>
    <row r="2158" spans="1:11" x14ac:dyDescent="0.3">
      <c r="A2158" s="11" t="s">
        <v>846</v>
      </c>
      <c r="B2158" s="12">
        <v>1998</v>
      </c>
      <c r="C2158" s="12" t="s">
        <v>2365</v>
      </c>
      <c r="D2158" s="12">
        <v>5</v>
      </c>
      <c r="E2158" s="22">
        <v>36073</v>
      </c>
      <c r="F2158" s="23">
        <f ca="1">DATEDIF(Hospitalization!$E188,TODAY(),"Y")</f>
        <v>56</v>
      </c>
      <c r="G2158" s="12">
        <v>0</v>
      </c>
      <c r="H2158" s="24">
        <v>1972.95</v>
      </c>
      <c r="I2158" s="12" t="s">
        <v>2356</v>
      </c>
      <c r="J2158" s="12" t="s">
        <v>2359</v>
      </c>
      <c r="K2158" s="12" t="s">
        <v>2366</v>
      </c>
    </row>
    <row r="2159" spans="1:11" x14ac:dyDescent="0.3">
      <c r="A2159" s="14" t="s">
        <v>847</v>
      </c>
      <c r="B2159" s="15">
        <v>1998</v>
      </c>
      <c r="C2159" s="15" t="s">
        <v>2361</v>
      </c>
      <c r="D2159" s="15">
        <v>28</v>
      </c>
      <c r="E2159" s="25">
        <v>36066</v>
      </c>
      <c r="F2159" s="26">
        <f ca="1">DATEDIF(Hospitalization!$E187,TODAY(),"Y")</f>
        <v>60</v>
      </c>
      <c r="G2159" s="15">
        <v>0</v>
      </c>
      <c r="H2159" s="27">
        <v>1969.61</v>
      </c>
      <c r="I2159" s="15" t="s">
        <v>2356</v>
      </c>
      <c r="J2159" s="15" t="s">
        <v>2356</v>
      </c>
      <c r="K2159" s="15" t="s">
        <v>2366</v>
      </c>
    </row>
    <row r="2160" spans="1:11" x14ac:dyDescent="0.3">
      <c r="A2160" s="11" t="s">
        <v>848</v>
      </c>
      <c r="B2160" s="12">
        <v>2002</v>
      </c>
      <c r="C2160" s="12" t="s">
        <v>2354</v>
      </c>
      <c r="D2160" s="12">
        <v>29</v>
      </c>
      <c r="E2160" s="22">
        <v>37466</v>
      </c>
      <c r="F2160" s="23">
        <f ca="1">DATEDIF(Hospitalization!$E186,TODAY(),"Y")</f>
        <v>34</v>
      </c>
      <c r="G2160" s="12">
        <v>0</v>
      </c>
      <c r="H2160" s="24">
        <v>1967.02</v>
      </c>
      <c r="I2160" s="12" t="s">
        <v>2356</v>
      </c>
      <c r="J2160" s="12" t="s">
        <v>2355</v>
      </c>
      <c r="K2160" s="12" t="s">
        <v>2369</v>
      </c>
    </row>
    <row r="2161" spans="1:11" x14ac:dyDescent="0.3">
      <c r="A2161" s="14" t="s">
        <v>849</v>
      </c>
      <c r="B2161" s="15">
        <v>2002</v>
      </c>
      <c r="C2161" s="15" t="s">
        <v>2361</v>
      </c>
      <c r="D2161" s="15">
        <v>7</v>
      </c>
      <c r="E2161" s="25">
        <v>37506</v>
      </c>
      <c r="F2161" s="26">
        <f ca="1">DATEDIF(Hospitalization!$E185,TODAY(),"Y")</f>
        <v>34</v>
      </c>
      <c r="G2161" s="15">
        <v>1</v>
      </c>
      <c r="H2161" s="27">
        <v>1964.78</v>
      </c>
      <c r="I2161" s="15" t="s">
        <v>2356</v>
      </c>
      <c r="J2161" s="15" t="s">
        <v>2359</v>
      </c>
      <c r="K2161" s="15" t="s">
        <v>2366</v>
      </c>
    </row>
    <row r="2162" spans="1:11" x14ac:dyDescent="0.3">
      <c r="A2162" s="14" t="s">
        <v>94</v>
      </c>
      <c r="B2162" s="12">
        <v>2001</v>
      </c>
      <c r="C2162" s="12" t="s">
        <v>2363</v>
      </c>
      <c r="D2162" s="12">
        <v>9</v>
      </c>
      <c r="E2162" s="22">
        <v>37234</v>
      </c>
      <c r="F2162" s="23">
        <f ca="1">DATEDIF(Hospitalization!$E184,TODAY(),"Y")</f>
        <v>53</v>
      </c>
      <c r="G2162" s="12">
        <v>0</v>
      </c>
      <c r="H2162" s="24">
        <v>1917.32</v>
      </c>
      <c r="I2162" s="12" t="s">
        <v>2356</v>
      </c>
      <c r="J2162" s="12" t="s">
        <v>2355</v>
      </c>
      <c r="K2162" s="12" t="s">
        <v>2362</v>
      </c>
    </row>
    <row r="2163" spans="1:11" x14ac:dyDescent="0.3">
      <c r="A2163" s="11" t="s">
        <v>850</v>
      </c>
      <c r="B2163" s="15">
        <v>2001</v>
      </c>
      <c r="C2163" s="15" t="s">
        <v>2364</v>
      </c>
      <c r="D2163" s="15">
        <v>3</v>
      </c>
      <c r="E2163" s="25">
        <v>37106</v>
      </c>
      <c r="F2163" s="26">
        <f ca="1">DATEDIF(Hospitalization!$E183,TODAY(),"Y")</f>
        <v>23</v>
      </c>
      <c r="G2163" s="15">
        <v>0</v>
      </c>
      <c r="H2163" s="27">
        <v>1909.53</v>
      </c>
      <c r="I2163" s="15" t="s">
        <v>2356</v>
      </c>
      <c r="J2163" s="15" t="s">
        <v>2356</v>
      </c>
      <c r="K2163" s="15" t="s">
        <v>2362</v>
      </c>
    </row>
    <row r="2164" spans="1:11" x14ac:dyDescent="0.3">
      <c r="A2164" s="14" t="s">
        <v>851</v>
      </c>
      <c r="B2164" s="12">
        <v>1994</v>
      </c>
      <c r="C2164" s="12" t="s">
        <v>2365</v>
      </c>
      <c r="D2164" s="12">
        <v>6</v>
      </c>
      <c r="E2164" s="22">
        <v>34613</v>
      </c>
      <c r="F2164" s="23">
        <f ca="1">DATEDIF(Hospitalization!$E182,TODAY(),"Y")</f>
        <v>63</v>
      </c>
      <c r="G2164" s="12">
        <v>0</v>
      </c>
      <c r="H2164" s="24">
        <v>1908.9</v>
      </c>
      <c r="I2164" s="12" t="s">
        <v>2356</v>
      </c>
      <c r="J2164" s="12" t="s">
        <v>2356</v>
      </c>
      <c r="K2164" s="12" t="s">
        <v>2357</v>
      </c>
    </row>
    <row r="2165" spans="1:11" x14ac:dyDescent="0.3">
      <c r="A2165" s="11" t="s">
        <v>852</v>
      </c>
      <c r="B2165" s="15">
        <v>2001</v>
      </c>
      <c r="C2165" s="15" t="s">
        <v>2364</v>
      </c>
      <c r="D2165" s="15">
        <v>10</v>
      </c>
      <c r="E2165" s="25">
        <v>37113</v>
      </c>
      <c r="F2165" s="26">
        <f ca="1">DATEDIF(Hospitalization!$E181,TODAY(),"Y")</f>
        <v>35</v>
      </c>
      <c r="G2165" s="15">
        <v>0</v>
      </c>
      <c r="H2165" s="27">
        <v>1906.36</v>
      </c>
      <c r="I2165" s="15" t="s">
        <v>2356</v>
      </c>
      <c r="J2165" s="15" t="s">
        <v>2359</v>
      </c>
      <c r="K2165" s="15" t="s">
        <v>2362</v>
      </c>
    </row>
    <row r="2166" spans="1:11" x14ac:dyDescent="0.3">
      <c r="A2166" s="14" t="s">
        <v>853</v>
      </c>
      <c r="B2166" s="12">
        <v>2002</v>
      </c>
      <c r="C2166" s="12" t="s">
        <v>2364</v>
      </c>
      <c r="D2166" s="12">
        <v>21</v>
      </c>
      <c r="E2166" s="22">
        <v>37489</v>
      </c>
      <c r="F2166" s="23">
        <f ca="1">DATEDIF(Hospitalization!$E180,TODAY(),"Y")</f>
        <v>57</v>
      </c>
      <c r="G2166" s="12">
        <v>0</v>
      </c>
      <c r="H2166" s="24">
        <v>1880.49</v>
      </c>
      <c r="I2166" s="12" t="s">
        <v>2356</v>
      </c>
      <c r="J2166" s="12" t="s">
        <v>2359</v>
      </c>
      <c r="K2166" s="12" t="s">
        <v>2366</v>
      </c>
    </row>
    <row r="2167" spans="1:11" x14ac:dyDescent="0.3">
      <c r="A2167" s="11" t="s">
        <v>854</v>
      </c>
      <c r="B2167" s="15">
        <v>2002</v>
      </c>
      <c r="C2167" s="15" t="s">
        <v>2364</v>
      </c>
      <c r="D2167" s="15">
        <v>29</v>
      </c>
      <c r="E2167" s="25">
        <v>37497</v>
      </c>
      <c r="F2167" s="26">
        <f ca="1">DATEDIF(Hospitalization!$E179,TODAY(),"Y")</f>
        <v>49</v>
      </c>
      <c r="G2167" s="15">
        <v>0</v>
      </c>
      <c r="H2167" s="27">
        <v>1880.07</v>
      </c>
      <c r="I2167" s="15" t="s">
        <v>2356</v>
      </c>
      <c r="J2167" s="15" t="s">
        <v>2355</v>
      </c>
      <c r="K2167" s="15" t="s">
        <v>2357</v>
      </c>
    </row>
    <row r="2168" spans="1:11" x14ac:dyDescent="0.3">
      <c r="A2168" s="14" t="s">
        <v>855</v>
      </c>
      <c r="B2168" s="12">
        <v>2002</v>
      </c>
      <c r="C2168" s="12" t="s">
        <v>2365</v>
      </c>
      <c r="D2168" s="12">
        <v>29</v>
      </c>
      <c r="E2168" s="22">
        <v>37558</v>
      </c>
      <c r="F2168" s="23">
        <f ca="1">DATEDIF(Hospitalization!$E178,TODAY(),"Y")</f>
        <v>34</v>
      </c>
      <c r="G2168" s="12">
        <v>0</v>
      </c>
      <c r="H2168" s="24">
        <v>1877.93</v>
      </c>
      <c r="I2168" s="12" t="s">
        <v>2356</v>
      </c>
      <c r="J2168" s="12" t="s">
        <v>2359</v>
      </c>
      <c r="K2168" s="12" t="s">
        <v>2357</v>
      </c>
    </row>
    <row r="2169" spans="1:11" x14ac:dyDescent="0.3">
      <c r="A2169" s="11" t="s">
        <v>856</v>
      </c>
      <c r="B2169" s="15">
        <v>2002</v>
      </c>
      <c r="C2169" s="15" t="s">
        <v>2361</v>
      </c>
      <c r="D2169" s="15">
        <v>22</v>
      </c>
      <c r="E2169" s="25">
        <v>37521</v>
      </c>
      <c r="F2169" s="26">
        <f ca="1">DATEDIF(Hospitalization!$E177,TODAY(),"Y")</f>
        <v>34</v>
      </c>
      <c r="G2169" s="15">
        <v>0</v>
      </c>
      <c r="H2169" s="27">
        <v>1875.34</v>
      </c>
      <c r="I2169" s="15" t="s">
        <v>2356</v>
      </c>
      <c r="J2169" s="15" t="s">
        <v>2355</v>
      </c>
      <c r="K2169" s="15" t="s">
        <v>2366</v>
      </c>
    </row>
    <row r="2170" spans="1:11" x14ac:dyDescent="0.3">
      <c r="A2170" s="14" t="s">
        <v>857</v>
      </c>
      <c r="B2170" s="12">
        <v>1996</v>
      </c>
      <c r="C2170" s="12" t="s">
        <v>2354</v>
      </c>
      <c r="D2170" s="12">
        <v>2</v>
      </c>
      <c r="E2170" s="22">
        <v>35248</v>
      </c>
      <c r="F2170" s="23">
        <f ca="1">DATEDIF(Hospitalization!$E176,TODAY(),"Y")</f>
        <v>34</v>
      </c>
      <c r="G2170" s="12">
        <v>0</v>
      </c>
      <c r="H2170" s="24">
        <v>1865.98</v>
      </c>
      <c r="I2170" s="12" t="s">
        <v>2356</v>
      </c>
      <c r="J2170" s="12" t="s">
        <v>2356</v>
      </c>
      <c r="K2170" s="12" t="s">
        <v>2362</v>
      </c>
    </row>
    <row r="2171" spans="1:11" x14ac:dyDescent="0.3">
      <c r="A2171" s="11" t="s">
        <v>858</v>
      </c>
      <c r="B2171" s="15">
        <v>2004</v>
      </c>
      <c r="C2171" s="15" t="s">
        <v>2363</v>
      </c>
      <c r="D2171" s="15">
        <v>27</v>
      </c>
      <c r="E2171" s="25">
        <v>38348</v>
      </c>
      <c r="F2171" s="26">
        <f ca="1">DATEDIF(Hospitalization!$E175,TODAY(),"Y")</f>
        <v>37</v>
      </c>
      <c r="G2171" s="15">
        <v>0</v>
      </c>
      <c r="H2171" s="27">
        <v>1863.45</v>
      </c>
      <c r="I2171" s="15" t="s">
        <v>2356</v>
      </c>
      <c r="J2171" s="15" t="s">
        <v>2359</v>
      </c>
      <c r="K2171" s="15" t="s">
        <v>2371</v>
      </c>
    </row>
    <row r="2172" spans="1:11" x14ac:dyDescent="0.3">
      <c r="A2172" s="14" t="s">
        <v>859</v>
      </c>
      <c r="B2172" s="12">
        <v>1994</v>
      </c>
      <c r="C2172" s="12" t="s">
        <v>2363</v>
      </c>
      <c r="D2172" s="12">
        <v>6</v>
      </c>
      <c r="E2172" s="22">
        <v>34674</v>
      </c>
      <c r="F2172" s="23">
        <f ca="1">DATEDIF(Hospitalization!$E174,TODAY(),"Y")</f>
        <v>37</v>
      </c>
      <c r="G2172" s="12">
        <v>0</v>
      </c>
      <c r="H2172" s="24">
        <v>1850.55</v>
      </c>
      <c r="I2172" s="12" t="s">
        <v>2356</v>
      </c>
      <c r="J2172" s="12" t="s">
        <v>2355</v>
      </c>
      <c r="K2172" s="12" t="s">
        <v>2362</v>
      </c>
    </row>
    <row r="2173" spans="1:11" x14ac:dyDescent="0.3">
      <c r="A2173" s="11" t="s">
        <v>95</v>
      </c>
      <c r="B2173" s="15">
        <v>2003</v>
      </c>
      <c r="C2173" s="15" t="s">
        <v>2354</v>
      </c>
      <c r="D2173" s="15">
        <v>20</v>
      </c>
      <c r="E2173" s="25">
        <v>37822</v>
      </c>
      <c r="F2173" s="26">
        <f ca="1">DATEDIF(Hospitalization!$E173,TODAY(),"Y")</f>
        <v>30</v>
      </c>
      <c r="G2173" s="15">
        <v>1</v>
      </c>
      <c r="H2173" s="27">
        <v>1842.52</v>
      </c>
      <c r="I2173" s="15" t="s">
        <v>2356</v>
      </c>
      <c r="J2173" s="15" t="s">
        <v>2355</v>
      </c>
      <c r="K2173" s="15" t="s">
        <v>2366</v>
      </c>
    </row>
    <row r="2174" spans="1:11" x14ac:dyDescent="0.3">
      <c r="A2174" s="11" t="s">
        <v>860</v>
      </c>
      <c r="B2174" s="12">
        <v>1999</v>
      </c>
      <c r="C2174" s="12" t="s">
        <v>2363</v>
      </c>
      <c r="D2174" s="12">
        <v>12</v>
      </c>
      <c r="E2174" s="22">
        <v>36506</v>
      </c>
      <c r="F2174" s="23">
        <f ca="1">DATEDIF(Hospitalization!$E172,TODAY(),"Y")</f>
        <v>26</v>
      </c>
      <c r="G2174" s="12">
        <v>0</v>
      </c>
      <c r="H2174" s="24">
        <v>1837.28</v>
      </c>
      <c r="I2174" s="12" t="s">
        <v>2356</v>
      </c>
      <c r="J2174" s="12" t="s">
        <v>2355</v>
      </c>
      <c r="K2174" s="12" t="s">
        <v>2357</v>
      </c>
    </row>
    <row r="2175" spans="1:11" x14ac:dyDescent="0.3">
      <c r="A2175" s="14" t="s">
        <v>861</v>
      </c>
      <c r="B2175" s="15">
        <v>2003</v>
      </c>
      <c r="C2175" s="15" t="s">
        <v>2364</v>
      </c>
      <c r="D2175" s="15">
        <v>4</v>
      </c>
      <c r="E2175" s="25">
        <v>37837</v>
      </c>
      <c r="F2175" s="26">
        <f ca="1">DATEDIF(Hospitalization!$E171,TODAY(),"Y")</f>
        <v>35</v>
      </c>
      <c r="G2175" s="15">
        <v>1</v>
      </c>
      <c r="H2175" s="27">
        <v>1837.24</v>
      </c>
      <c r="I2175" s="15" t="s">
        <v>2356</v>
      </c>
      <c r="J2175" s="15" t="s">
        <v>2355</v>
      </c>
      <c r="K2175" s="15" t="s">
        <v>2366</v>
      </c>
    </row>
    <row r="2176" spans="1:11" x14ac:dyDescent="0.3">
      <c r="A2176" s="11" t="s">
        <v>862</v>
      </c>
      <c r="B2176" s="12">
        <v>2003</v>
      </c>
      <c r="C2176" s="12" t="s">
        <v>2364</v>
      </c>
      <c r="D2176" s="12">
        <v>11</v>
      </c>
      <c r="E2176" s="22">
        <v>37844</v>
      </c>
      <c r="F2176" s="23">
        <f ca="1">DATEDIF(Hospitalization!$E170,TODAY(),"Y")</f>
        <v>40</v>
      </c>
      <c r="G2176" s="12">
        <v>1</v>
      </c>
      <c r="H2176" s="24">
        <v>1832.09</v>
      </c>
      <c r="I2176" s="12" t="s">
        <v>2356</v>
      </c>
      <c r="J2176" s="12" t="s">
        <v>2356</v>
      </c>
      <c r="K2176" s="12" t="s">
        <v>2366</v>
      </c>
    </row>
    <row r="2177" spans="1:11" x14ac:dyDescent="0.3">
      <c r="A2177" s="14" t="s">
        <v>863</v>
      </c>
      <c r="B2177" s="15">
        <v>1999</v>
      </c>
      <c r="C2177" s="15" t="s">
        <v>2365</v>
      </c>
      <c r="D2177" s="15">
        <v>1</v>
      </c>
      <c r="E2177" s="25">
        <v>36434</v>
      </c>
      <c r="F2177" s="26">
        <f ca="1">DATEDIF(Hospitalization!$E169,TODAY(),"Y")</f>
        <v>50</v>
      </c>
      <c r="G2177" s="15">
        <v>0</v>
      </c>
      <c r="H2177" s="27">
        <v>1826.84</v>
      </c>
      <c r="I2177" s="15" t="s">
        <v>2356</v>
      </c>
      <c r="J2177" s="15" t="s">
        <v>2355</v>
      </c>
      <c r="K2177" s="15" t="s">
        <v>2366</v>
      </c>
    </row>
    <row r="2178" spans="1:11" x14ac:dyDescent="0.3">
      <c r="A2178" s="11" t="s">
        <v>864</v>
      </c>
      <c r="B2178" s="12">
        <v>1999</v>
      </c>
      <c r="C2178" s="12" t="s">
        <v>2358</v>
      </c>
      <c r="D2178" s="12">
        <v>17</v>
      </c>
      <c r="E2178" s="22">
        <v>36481</v>
      </c>
      <c r="F2178" s="23">
        <f ca="1">DATEDIF(Hospitalization!$E168,TODAY(),"Y")</f>
        <v>56</v>
      </c>
      <c r="G2178" s="12">
        <v>0</v>
      </c>
      <c r="H2178" s="24">
        <v>1824.29</v>
      </c>
      <c r="I2178" s="12" t="s">
        <v>2356</v>
      </c>
      <c r="J2178" s="12" t="s">
        <v>2356</v>
      </c>
      <c r="K2178" s="12" t="s">
        <v>2357</v>
      </c>
    </row>
    <row r="2179" spans="1:11" x14ac:dyDescent="0.3">
      <c r="A2179" s="14" t="s">
        <v>865</v>
      </c>
      <c r="B2179" s="15">
        <v>2004</v>
      </c>
      <c r="C2179" s="15" t="s">
        <v>2364</v>
      </c>
      <c r="D2179" s="15">
        <v>19</v>
      </c>
      <c r="E2179" s="25">
        <v>38218</v>
      </c>
      <c r="F2179" s="26">
        <f ca="1">DATEDIF(Hospitalization!$E167,TODAY(),"Y")</f>
        <v>47</v>
      </c>
      <c r="G2179" s="15">
        <v>0</v>
      </c>
      <c r="H2179" s="27">
        <v>1822.54</v>
      </c>
      <c r="I2179" s="15" t="s">
        <v>2356</v>
      </c>
      <c r="J2179" s="15" t="s">
        <v>2359</v>
      </c>
      <c r="K2179" s="15" t="s">
        <v>2362</v>
      </c>
    </row>
    <row r="2180" spans="1:11" x14ac:dyDescent="0.3">
      <c r="A2180" s="11" t="s">
        <v>866</v>
      </c>
      <c r="B2180" s="12">
        <v>1999</v>
      </c>
      <c r="C2180" s="12" t="s">
        <v>2361</v>
      </c>
      <c r="D2180" s="12">
        <v>25</v>
      </c>
      <c r="E2180" s="22">
        <v>36428</v>
      </c>
      <c r="F2180" s="23">
        <f ca="1">DATEDIF(Hospitalization!$E166,TODAY(),"Y")</f>
        <v>24</v>
      </c>
      <c r="G2180" s="12">
        <v>0</v>
      </c>
      <c r="H2180" s="24">
        <v>1815.88</v>
      </c>
      <c r="I2180" s="12" t="s">
        <v>2356</v>
      </c>
      <c r="J2180" s="12" t="s">
        <v>2356</v>
      </c>
      <c r="K2180" s="12" t="s">
        <v>2357</v>
      </c>
    </row>
    <row r="2181" spans="1:11" x14ac:dyDescent="0.3">
      <c r="A2181" s="14" t="s">
        <v>867</v>
      </c>
      <c r="B2181" s="15">
        <v>2002</v>
      </c>
      <c r="C2181" s="15" t="s">
        <v>2363</v>
      </c>
      <c r="D2181" s="15">
        <v>13</v>
      </c>
      <c r="E2181" s="25">
        <v>37603</v>
      </c>
      <c r="F2181" s="26">
        <f ca="1">DATEDIF(Hospitalization!$E165,TODAY(),"Y")</f>
        <v>26</v>
      </c>
      <c r="G2181" s="15">
        <v>0</v>
      </c>
      <c r="H2181" s="27">
        <v>1769.53</v>
      </c>
      <c r="I2181" s="15" t="s">
        <v>2356</v>
      </c>
      <c r="J2181" s="15" t="s">
        <v>2356</v>
      </c>
      <c r="K2181" s="15" t="s">
        <v>2362</v>
      </c>
    </row>
    <row r="2182" spans="1:11" x14ac:dyDescent="0.3">
      <c r="A2182" s="11" t="s">
        <v>868</v>
      </c>
      <c r="B2182" s="12">
        <v>2003</v>
      </c>
      <c r="C2182" s="12" t="s">
        <v>2358</v>
      </c>
      <c r="D2182" s="12">
        <v>19</v>
      </c>
      <c r="E2182" s="22">
        <v>37944</v>
      </c>
      <c r="F2182" s="23">
        <f ca="1">DATEDIF(Hospitalization!$E164,TODAY(),"Y")</f>
        <v>35</v>
      </c>
      <c r="G2182" s="12">
        <v>0</v>
      </c>
      <c r="H2182" s="24">
        <v>1759.34</v>
      </c>
      <c r="I2182" s="12" t="s">
        <v>2356</v>
      </c>
      <c r="J2182" s="12" t="s">
        <v>2359</v>
      </c>
      <c r="K2182" s="12" t="s">
        <v>2366</v>
      </c>
    </row>
    <row r="2183" spans="1:11" x14ac:dyDescent="0.3">
      <c r="A2183" s="14" t="s">
        <v>869</v>
      </c>
      <c r="B2183" s="15">
        <v>1998</v>
      </c>
      <c r="C2183" s="15" t="s">
        <v>2365</v>
      </c>
      <c r="D2183" s="15">
        <v>7</v>
      </c>
      <c r="E2183" s="25">
        <v>36075</v>
      </c>
      <c r="F2183" s="26">
        <f ca="1">DATEDIF(Hospitalization!$E163,TODAY(),"Y")</f>
        <v>44</v>
      </c>
      <c r="G2183" s="15">
        <v>0</v>
      </c>
      <c r="H2183" s="27">
        <v>1756.6</v>
      </c>
      <c r="I2183" s="15" t="s">
        <v>2356</v>
      </c>
      <c r="J2183" s="15" t="s">
        <v>2356</v>
      </c>
      <c r="K2183" s="15" t="s">
        <v>2357</v>
      </c>
    </row>
    <row r="2184" spans="1:11" x14ac:dyDescent="0.3">
      <c r="A2184" s="14" t="s">
        <v>96</v>
      </c>
      <c r="B2184" s="12">
        <v>2003</v>
      </c>
      <c r="C2184" s="12" t="s">
        <v>2361</v>
      </c>
      <c r="D2184" s="12">
        <v>26</v>
      </c>
      <c r="E2184" s="22">
        <v>37890</v>
      </c>
      <c r="F2184" s="23">
        <f ca="1">DATEDIF(Hospitalization!$E162,TODAY(),"Y")</f>
        <v>55</v>
      </c>
      <c r="G2184" s="12">
        <v>0</v>
      </c>
      <c r="H2184" s="24">
        <v>1748.77</v>
      </c>
      <c r="I2184" s="12" t="s">
        <v>2356</v>
      </c>
      <c r="J2184" s="12" t="s">
        <v>2359</v>
      </c>
      <c r="K2184" s="12" t="s">
        <v>2366</v>
      </c>
    </row>
    <row r="2185" spans="1:11" x14ac:dyDescent="0.3">
      <c r="A2185" s="11" t="s">
        <v>870</v>
      </c>
      <c r="B2185" s="15">
        <v>2003</v>
      </c>
      <c r="C2185" s="15" t="s">
        <v>2354</v>
      </c>
      <c r="D2185" s="15">
        <v>28</v>
      </c>
      <c r="E2185" s="25">
        <v>37830</v>
      </c>
      <c r="F2185" s="26">
        <f ca="1">DATEDIF(Hospitalization!$E161,TODAY(),"Y")</f>
        <v>38</v>
      </c>
      <c r="G2185" s="15">
        <v>0</v>
      </c>
      <c r="H2185" s="27">
        <v>1744.47</v>
      </c>
      <c r="I2185" s="15" t="s">
        <v>2356</v>
      </c>
      <c r="J2185" s="15" t="s">
        <v>2359</v>
      </c>
      <c r="K2185" s="15" t="s">
        <v>2366</v>
      </c>
    </row>
    <row r="2186" spans="1:11" x14ac:dyDescent="0.3">
      <c r="A2186" s="14" t="s">
        <v>871</v>
      </c>
      <c r="B2186" s="12">
        <v>2003</v>
      </c>
      <c r="C2186" s="12" t="s">
        <v>2354</v>
      </c>
      <c r="D2186" s="12">
        <v>25</v>
      </c>
      <c r="E2186" s="22">
        <v>37827</v>
      </c>
      <c r="F2186" s="23">
        <f ca="1">DATEDIF(Hospitalization!$E160,TODAY(),"Y")</f>
        <v>50</v>
      </c>
      <c r="G2186" s="12">
        <v>0</v>
      </c>
      <c r="H2186" s="24">
        <v>1743.21</v>
      </c>
      <c r="I2186" s="12" t="s">
        <v>2356</v>
      </c>
      <c r="J2186" s="12" t="s">
        <v>2359</v>
      </c>
      <c r="K2186" s="12" t="s">
        <v>2366</v>
      </c>
    </row>
    <row r="2187" spans="1:11" x14ac:dyDescent="0.3">
      <c r="A2187" s="11" t="s">
        <v>872</v>
      </c>
      <c r="B2187" s="15">
        <v>2003</v>
      </c>
      <c r="C2187" s="15" t="s">
        <v>2358</v>
      </c>
      <c r="D2187" s="15">
        <v>14</v>
      </c>
      <c r="E2187" s="25">
        <v>37939</v>
      </c>
      <c r="F2187" s="26">
        <f ca="1">DATEDIF(Hospitalization!$E159,TODAY(),"Y")</f>
        <v>40</v>
      </c>
      <c r="G2187" s="15">
        <v>0</v>
      </c>
      <c r="H2187" s="27">
        <v>1737.38</v>
      </c>
      <c r="I2187" s="15" t="s">
        <v>2356</v>
      </c>
      <c r="J2187" s="15" t="s">
        <v>2355</v>
      </c>
      <c r="K2187" s="15" t="s">
        <v>2366</v>
      </c>
    </row>
    <row r="2188" spans="1:11" x14ac:dyDescent="0.3">
      <c r="A2188" s="14" t="s">
        <v>873</v>
      </c>
      <c r="B2188" s="12">
        <v>2003</v>
      </c>
      <c r="C2188" s="12" t="s">
        <v>2358</v>
      </c>
      <c r="D2188" s="12">
        <v>9</v>
      </c>
      <c r="E2188" s="22">
        <v>37934</v>
      </c>
      <c r="F2188" s="23">
        <f ca="1">DATEDIF(Hospitalization!$E158,TODAY(),"Y")</f>
        <v>43</v>
      </c>
      <c r="G2188" s="12">
        <v>0</v>
      </c>
      <c r="H2188" s="24">
        <v>1731.68</v>
      </c>
      <c r="I2188" s="12" t="s">
        <v>2356</v>
      </c>
      <c r="J2188" s="12" t="s">
        <v>2355</v>
      </c>
      <c r="K2188" s="12" t="s">
        <v>2366</v>
      </c>
    </row>
    <row r="2189" spans="1:11" x14ac:dyDescent="0.3">
      <c r="A2189" s="11" t="s">
        <v>874</v>
      </c>
      <c r="B2189" s="15">
        <v>2003</v>
      </c>
      <c r="C2189" s="15" t="s">
        <v>2361</v>
      </c>
      <c r="D2189" s="15">
        <v>1</v>
      </c>
      <c r="E2189" s="25">
        <v>37865</v>
      </c>
      <c r="F2189" s="26">
        <f ca="1">DATEDIF(Hospitalization!$E157,TODAY(),"Y")</f>
        <v>47</v>
      </c>
      <c r="G2189" s="15">
        <v>0</v>
      </c>
      <c r="H2189" s="27">
        <v>1728.9</v>
      </c>
      <c r="I2189" s="15" t="s">
        <v>2356</v>
      </c>
      <c r="J2189" s="15" t="s">
        <v>2355</v>
      </c>
      <c r="K2189" s="15" t="s">
        <v>2366</v>
      </c>
    </row>
    <row r="2190" spans="1:11" x14ac:dyDescent="0.3">
      <c r="A2190" s="14" t="s">
        <v>875</v>
      </c>
      <c r="B2190" s="12">
        <v>2003</v>
      </c>
      <c r="C2190" s="12" t="s">
        <v>2358</v>
      </c>
      <c r="D2190" s="12">
        <v>21</v>
      </c>
      <c r="E2190" s="22">
        <v>37946</v>
      </c>
      <c r="F2190" s="23">
        <f ca="1">DATEDIF(Hospitalization!$E156,TODAY(),"Y")</f>
        <v>28</v>
      </c>
      <c r="G2190" s="12">
        <v>0</v>
      </c>
      <c r="H2190" s="24">
        <v>1727.79</v>
      </c>
      <c r="I2190" s="12" t="s">
        <v>2356</v>
      </c>
      <c r="J2190" s="12" t="s">
        <v>2356</v>
      </c>
      <c r="K2190" s="12" t="s">
        <v>2366</v>
      </c>
    </row>
    <row r="2191" spans="1:11" x14ac:dyDescent="0.3">
      <c r="A2191" s="11" t="s">
        <v>876</v>
      </c>
      <c r="B2191" s="15">
        <v>2004</v>
      </c>
      <c r="C2191" s="15" t="s">
        <v>2361</v>
      </c>
      <c r="D2191" s="15">
        <v>9</v>
      </c>
      <c r="E2191" s="25">
        <v>38239</v>
      </c>
      <c r="F2191" s="26">
        <f ca="1">DATEDIF(Hospitalization!$E155,TODAY(),"Y")</f>
        <v>53</v>
      </c>
      <c r="G2191" s="15">
        <v>1</v>
      </c>
      <c r="H2191" s="27">
        <v>1727.54</v>
      </c>
      <c r="I2191" s="15" t="s">
        <v>2356</v>
      </c>
      <c r="J2191" s="15" t="s">
        <v>2359</v>
      </c>
      <c r="K2191" s="15" t="s">
        <v>2357</v>
      </c>
    </row>
    <row r="2192" spans="1:11" x14ac:dyDescent="0.3">
      <c r="A2192" s="14" t="s">
        <v>877</v>
      </c>
      <c r="B2192" s="12">
        <v>2004</v>
      </c>
      <c r="C2192" s="12" t="s">
        <v>2365</v>
      </c>
      <c r="D2192" s="12">
        <v>21</v>
      </c>
      <c r="E2192" s="22">
        <v>38281</v>
      </c>
      <c r="F2192" s="23">
        <f ca="1">DATEDIF(Hospitalization!$E154,TODAY(),"Y")</f>
        <v>37</v>
      </c>
      <c r="G2192" s="12">
        <v>1</v>
      </c>
      <c r="H2192" s="24">
        <v>1725.55</v>
      </c>
      <c r="I2192" s="12" t="s">
        <v>2356</v>
      </c>
      <c r="J2192" s="12" t="s">
        <v>2355</v>
      </c>
      <c r="K2192" s="12" t="s">
        <v>2357</v>
      </c>
    </row>
    <row r="2193" spans="1:11" x14ac:dyDescent="0.3">
      <c r="A2193" s="11" t="s">
        <v>878</v>
      </c>
      <c r="B2193" s="15">
        <v>2004</v>
      </c>
      <c r="C2193" s="15" t="s">
        <v>2361</v>
      </c>
      <c r="D2193" s="15">
        <v>11</v>
      </c>
      <c r="E2193" s="25">
        <v>38241</v>
      </c>
      <c r="F2193" s="26">
        <f ca="1">DATEDIF(Hospitalization!$E153,TODAY(),"Y")</f>
        <v>62</v>
      </c>
      <c r="G2193" s="15">
        <v>1</v>
      </c>
      <c r="H2193" s="27">
        <v>1720.35</v>
      </c>
      <c r="I2193" s="15" t="s">
        <v>2356</v>
      </c>
      <c r="J2193" s="15" t="s">
        <v>2356</v>
      </c>
      <c r="K2193" s="15" t="s">
        <v>2357</v>
      </c>
    </row>
    <row r="2194" spans="1:11" x14ac:dyDescent="0.3">
      <c r="A2194" s="14" t="s">
        <v>879</v>
      </c>
      <c r="B2194" s="12">
        <v>2004</v>
      </c>
      <c r="C2194" s="12" t="s">
        <v>2360</v>
      </c>
      <c r="D2194" s="12">
        <v>10</v>
      </c>
      <c r="E2194" s="22">
        <v>38148</v>
      </c>
      <c r="F2194" s="23">
        <f ca="1">DATEDIF(Hospitalization!$E152,TODAY(),"Y")</f>
        <v>46</v>
      </c>
      <c r="G2194" s="12">
        <v>1</v>
      </c>
      <c r="H2194" s="24">
        <v>1719.44</v>
      </c>
      <c r="I2194" s="12" t="s">
        <v>2356</v>
      </c>
      <c r="J2194" s="12" t="s">
        <v>2356</v>
      </c>
      <c r="K2194" s="12" t="s">
        <v>2357</v>
      </c>
    </row>
    <row r="2195" spans="1:11" x14ac:dyDescent="0.3">
      <c r="A2195" s="11" t="s">
        <v>97</v>
      </c>
      <c r="B2195" s="15">
        <v>2004</v>
      </c>
      <c r="C2195" s="15" t="s">
        <v>2361</v>
      </c>
      <c r="D2195" s="15">
        <v>21</v>
      </c>
      <c r="E2195" s="25">
        <v>38251</v>
      </c>
      <c r="F2195" s="26">
        <f ca="1">DATEDIF(Hospitalization!$E151,TODAY(),"Y")</f>
        <v>36</v>
      </c>
      <c r="G2195" s="15">
        <v>0</v>
      </c>
      <c r="H2195" s="27">
        <v>1712.23</v>
      </c>
      <c r="I2195" s="15" t="s">
        <v>2356</v>
      </c>
      <c r="J2195" s="15" t="s">
        <v>2359</v>
      </c>
      <c r="K2195" s="15" t="s">
        <v>2369</v>
      </c>
    </row>
    <row r="2196" spans="1:11" x14ac:dyDescent="0.3">
      <c r="A2196" s="11" t="s">
        <v>880</v>
      </c>
      <c r="B2196" s="12">
        <v>2004</v>
      </c>
      <c r="C2196" s="12" t="s">
        <v>2361</v>
      </c>
      <c r="D2196" s="12">
        <v>19</v>
      </c>
      <c r="E2196" s="22">
        <v>38249</v>
      </c>
      <c r="F2196" s="23">
        <f ca="1">DATEDIF(Hospitalization!$E150,TODAY(),"Y")</f>
        <v>46</v>
      </c>
      <c r="G2196" s="12">
        <v>1</v>
      </c>
      <c r="H2196" s="24">
        <v>1711.03</v>
      </c>
      <c r="I2196" s="12" t="s">
        <v>2356</v>
      </c>
      <c r="J2196" s="12" t="s">
        <v>2356</v>
      </c>
      <c r="K2196" s="12" t="s">
        <v>2357</v>
      </c>
    </row>
    <row r="2197" spans="1:11" x14ac:dyDescent="0.3">
      <c r="A2197" s="14" t="s">
        <v>881</v>
      </c>
      <c r="B2197" s="15">
        <v>2004</v>
      </c>
      <c r="C2197" s="15" t="s">
        <v>2363</v>
      </c>
      <c r="D2197" s="15">
        <v>12</v>
      </c>
      <c r="E2197" s="25">
        <v>38333</v>
      </c>
      <c r="F2197" s="26">
        <f ca="1">DATEDIF(Hospitalization!$E149,TODAY(),"Y")</f>
        <v>24</v>
      </c>
      <c r="G2197" s="15">
        <v>0</v>
      </c>
      <c r="H2197" s="27">
        <v>1708.93</v>
      </c>
      <c r="I2197" s="15" t="s">
        <v>2356</v>
      </c>
      <c r="J2197" s="15" t="s">
        <v>2359</v>
      </c>
      <c r="K2197" s="15" t="s">
        <v>2368</v>
      </c>
    </row>
    <row r="2198" spans="1:11" x14ac:dyDescent="0.3">
      <c r="A2198" s="11" t="s">
        <v>882</v>
      </c>
      <c r="B2198" s="12">
        <v>2004</v>
      </c>
      <c r="C2198" s="12" t="s">
        <v>2365</v>
      </c>
      <c r="D2198" s="12">
        <v>17</v>
      </c>
      <c r="E2198" s="22">
        <v>38277</v>
      </c>
      <c r="F2198" s="23">
        <f ca="1">DATEDIF(Hospitalization!$E148,TODAY(),"Y")</f>
        <v>56</v>
      </c>
      <c r="G2198" s="12">
        <v>0</v>
      </c>
      <c r="H2198" s="24">
        <v>1708</v>
      </c>
      <c r="I2198" s="12" t="s">
        <v>2356</v>
      </c>
      <c r="J2198" s="12" t="s">
        <v>2355</v>
      </c>
      <c r="K2198" s="12" t="s">
        <v>2369</v>
      </c>
    </row>
    <row r="2199" spans="1:11" x14ac:dyDescent="0.3">
      <c r="A2199" s="14" t="s">
        <v>883</v>
      </c>
      <c r="B2199" s="15">
        <v>2004</v>
      </c>
      <c r="C2199" s="15" t="s">
        <v>2363</v>
      </c>
      <c r="D2199" s="15">
        <v>6</v>
      </c>
      <c r="E2199" s="25">
        <v>38327</v>
      </c>
      <c r="F2199" s="26">
        <f ca="1">DATEDIF(Hospitalization!$E147,TODAY(),"Y")</f>
        <v>54</v>
      </c>
      <c r="G2199" s="15">
        <v>0</v>
      </c>
      <c r="H2199" s="27">
        <v>1705.62</v>
      </c>
      <c r="I2199" s="15" t="s">
        <v>2355</v>
      </c>
      <c r="J2199" s="15" t="s">
        <v>2355</v>
      </c>
      <c r="K2199" s="15" t="s">
        <v>2367</v>
      </c>
    </row>
    <row r="2200" spans="1:11" x14ac:dyDescent="0.3">
      <c r="A2200" s="11" t="s">
        <v>884</v>
      </c>
      <c r="B2200" s="12">
        <v>2004</v>
      </c>
      <c r="C2200" s="12" t="s">
        <v>2363</v>
      </c>
      <c r="D2200" s="12">
        <v>14</v>
      </c>
      <c r="E2200" s="22">
        <v>38335</v>
      </c>
      <c r="F2200" s="23">
        <f ca="1">DATEDIF(Hospitalization!$E146,TODAY(),"Y")</f>
        <v>40</v>
      </c>
      <c r="G2200" s="12">
        <v>0</v>
      </c>
      <c r="H2200" s="24">
        <v>1704.7</v>
      </c>
      <c r="I2200" s="12" t="s">
        <v>2355</v>
      </c>
      <c r="J2200" s="12" t="s">
        <v>2356</v>
      </c>
      <c r="K2200" s="12" t="s">
        <v>2370</v>
      </c>
    </row>
    <row r="2201" spans="1:11" x14ac:dyDescent="0.3">
      <c r="A2201" s="14" t="s">
        <v>885</v>
      </c>
      <c r="B2201" s="15">
        <v>2004</v>
      </c>
      <c r="C2201" s="15" t="s">
        <v>2358</v>
      </c>
      <c r="D2201" s="15">
        <v>7</v>
      </c>
      <c r="E2201" s="25">
        <v>38298</v>
      </c>
      <c r="F2201" s="26">
        <f ca="1">DATEDIF(Hospitalization!$E145,TODAY(),"Y")</f>
        <v>26</v>
      </c>
      <c r="G2201" s="15">
        <v>0</v>
      </c>
      <c r="H2201" s="27">
        <v>1704.57</v>
      </c>
      <c r="I2201" s="15" t="s">
        <v>2355</v>
      </c>
      <c r="J2201" s="15" t="s">
        <v>2359</v>
      </c>
      <c r="K2201" s="15" t="s">
        <v>2369</v>
      </c>
    </row>
    <row r="2202" spans="1:11" x14ac:dyDescent="0.3">
      <c r="A2202" s="11" t="s">
        <v>886</v>
      </c>
      <c r="B2202" s="12">
        <v>2004</v>
      </c>
      <c r="C2202" s="12" t="s">
        <v>2363</v>
      </c>
      <c r="D2202" s="12">
        <v>10</v>
      </c>
      <c r="E2202" s="22">
        <v>38331</v>
      </c>
      <c r="F2202" s="23">
        <f ca="1">DATEDIF(Hospitalization!$E144,TODAY(),"Y")</f>
        <v>36</v>
      </c>
      <c r="G2202" s="12">
        <v>0</v>
      </c>
      <c r="H2202" s="24">
        <v>1702.46</v>
      </c>
      <c r="I2202" s="12" t="s">
        <v>2355</v>
      </c>
      <c r="J2202" s="12" t="s">
        <v>2356</v>
      </c>
      <c r="K2202" s="12" t="s">
        <v>2368</v>
      </c>
    </row>
    <row r="2203" spans="1:11" x14ac:dyDescent="0.3">
      <c r="A2203" s="14" t="s">
        <v>887</v>
      </c>
      <c r="B2203" s="15">
        <v>2004</v>
      </c>
      <c r="C2203" s="15" t="s">
        <v>2358</v>
      </c>
      <c r="D2203" s="15">
        <v>17</v>
      </c>
      <c r="E2203" s="25">
        <v>38308</v>
      </c>
      <c r="F2203" s="26">
        <f ca="1">DATEDIF(Hospitalization!$E143,TODAY(),"Y")</f>
        <v>40</v>
      </c>
      <c r="G2203" s="15">
        <v>0</v>
      </c>
      <c r="H2203" s="27">
        <v>1694.8</v>
      </c>
      <c r="I2203" s="15" t="s">
        <v>2355</v>
      </c>
      <c r="J2203" s="15" t="s">
        <v>2355</v>
      </c>
      <c r="K2203" s="15" t="s">
        <v>2367</v>
      </c>
    </row>
    <row r="2204" spans="1:11" x14ac:dyDescent="0.3">
      <c r="A2204" s="11" t="s">
        <v>888</v>
      </c>
      <c r="B2204" s="12">
        <v>2000</v>
      </c>
      <c r="C2204" s="12" t="s">
        <v>2365</v>
      </c>
      <c r="D2204" s="12">
        <v>21</v>
      </c>
      <c r="E2204" s="22">
        <v>36820</v>
      </c>
      <c r="F2204" s="23">
        <f ca="1">DATEDIF(Hospitalization!$E142,TODAY(),"Y")</f>
        <v>34</v>
      </c>
      <c r="G2204" s="12">
        <v>0</v>
      </c>
      <c r="H2204" s="24">
        <v>1682.6</v>
      </c>
      <c r="I2204" s="12" t="s">
        <v>2355</v>
      </c>
      <c r="J2204" s="12" t="s">
        <v>2355</v>
      </c>
      <c r="K2204" s="12" t="s">
        <v>2366</v>
      </c>
    </row>
    <row r="2205" spans="1:11" x14ac:dyDescent="0.3">
      <c r="A2205" s="14" t="s">
        <v>889</v>
      </c>
      <c r="B2205" s="15">
        <v>2000</v>
      </c>
      <c r="C2205" s="15" t="s">
        <v>2360</v>
      </c>
      <c r="D2205" s="15">
        <v>10</v>
      </c>
      <c r="E2205" s="25">
        <v>36687</v>
      </c>
      <c r="F2205" s="26">
        <f ca="1">DATEDIF(Hospitalization!$E141,TODAY(),"Y")</f>
        <v>34</v>
      </c>
      <c r="G2205" s="15">
        <v>0</v>
      </c>
      <c r="H2205" s="27">
        <v>1674.63</v>
      </c>
      <c r="I2205" s="15" t="s">
        <v>2355</v>
      </c>
      <c r="J2205" s="15" t="s">
        <v>2355</v>
      </c>
      <c r="K2205" s="15" t="s">
        <v>2357</v>
      </c>
    </row>
    <row r="2206" spans="1:11" x14ac:dyDescent="0.3">
      <c r="A2206" s="14" t="s">
        <v>98</v>
      </c>
      <c r="B2206" s="12">
        <v>2000</v>
      </c>
      <c r="C2206" s="12" t="s">
        <v>2365</v>
      </c>
      <c r="D2206" s="12">
        <v>23</v>
      </c>
      <c r="E2206" s="22">
        <v>36822</v>
      </c>
      <c r="F2206" s="23">
        <f ca="1">DATEDIF(Hospitalization!$E140,TODAY(),"Y")</f>
        <v>50</v>
      </c>
      <c r="G2206" s="12">
        <v>0</v>
      </c>
      <c r="H2206" s="24">
        <v>1665</v>
      </c>
      <c r="I2206" s="12" t="s">
        <v>2355</v>
      </c>
      <c r="J2206" s="12" t="s">
        <v>2355</v>
      </c>
      <c r="K2206" s="12" t="s">
        <v>2357</v>
      </c>
    </row>
    <row r="2207" spans="1:11" x14ac:dyDescent="0.3">
      <c r="A2207" s="11" t="s">
        <v>890</v>
      </c>
      <c r="B2207" s="15">
        <v>2003</v>
      </c>
      <c r="C2207" s="15" t="s">
        <v>2363</v>
      </c>
      <c r="D2207" s="15">
        <v>30</v>
      </c>
      <c r="E2207" s="25">
        <v>37985</v>
      </c>
      <c r="F2207" s="26">
        <f ca="1">DATEDIF(Hospitalization!$E139,TODAY(),"Y")</f>
        <v>34</v>
      </c>
      <c r="G2207" s="15">
        <v>0</v>
      </c>
      <c r="H2207" s="27">
        <v>1646.43</v>
      </c>
      <c r="I2207" s="15" t="s">
        <v>2355</v>
      </c>
      <c r="J2207" s="15" t="s">
        <v>2359</v>
      </c>
      <c r="K2207" s="15" t="s">
        <v>2362</v>
      </c>
    </row>
    <row r="2208" spans="1:11" x14ac:dyDescent="0.3">
      <c r="A2208" s="14" t="s">
        <v>891</v>
      </c>
      <c r="B2208" s="12">
        <v>2003</v>
      </c>
      <c r="C2208" s="12" t="s">
        <v>2364</v>
      </c>
      <c r="D2208" s="12">
        <v>21</v>
      </c>
      <c r="E2208" s="22">
        <v>37854</v>
      </c>
      <c r="F2208" s="23">
        <f ca="1">DATEDIF(Hospitalization!$E138,TODAY(),"Y")</f>
        <v>21</v>
      </c>
      <c r="G2208" s="12">
        <v>0</v>
      </c>
      <c r="H2208" s="24">
        <v>1639.56</v>
      </c>
      <c r="I2208" s="12" t="s">
        <v>2355</v>
      </c>
      <c r="J2208" s="12" t="s">
        <v>2355</v>
      </c>
      <c r="K2208" s="12" t="s">
        <v>2362</v>
      </c>
    </row>
    <row r="2209" spans="1:11" x14ac:dyDescent="0.3">
      <c r="A2209" s="11" t="s">
        <v>892</v>
      </c>
      <c r="B2209" s="15">
        <v>2003</v>
      </c>
      <c r="C2209" s="15" t="s">
        <v>2361</v>
      </c>
      <c r="D2209" s="15">
        <v>16</v>
      </c>
      <c r="E2209" s="25">
        <v>37880</v>
      </c>
      <c r="F2209" s="26">
        <f ca="1">DATEDIF(Hospitalization!$E137,TODAY(),"Y")</f>
        <v>46</v>
      </c>
      <c r="G2209" s="15">
        <v>0</v>
      </c>
      <c r="H2209" s="27">
        <v>1639.56</v>
      </c>
      <c r="I2209" s="15" t="s">
        <v>2355</v>
      </c>
      <c r="J2209" s="15" t="s">
        <v>2355</v>
      </c>
      <c r="K2209" s="15" t="s">
        <v>2362</v>
      </c>
    </row>
    <row r="2210" spans="1:11" x14ac:dyDescent="0.3">
      <c r="A2210" s="14" t="s">
        <v>893</v>
      </c>
      <c r="B2210" s="12">
        <v>2003</v>
      </c>
      <c r="C2210" s="12" t="s">
        <v>2363</v>
      </c>
      <c r="D2210" s="12">
        <v>30</v>
      </c>
      <c r="E2210" s="22">
        <v>37985</v>
      </c>
      <c r="F2210" s="23">
        <f ca="1">DATEDIF(Hospitalization!$E136,TODAY(),"Y")</f>
        <v>62</v>
      </c>
      <c r="G2210" s="12">
        <v>0</v>
      </c>
      <c r="H2210" s="24">
        <v>1635.73</v>
      </c>
      <c r="I2210" s="12" t="s">
        <v>2355</v>
      </c>
      <c r="J2210" s="12" t="s">
        <v>2356</v>
      </c>
      <c r="K2210" s="12" t="s">
        <v>2362</v>
      </c>
    </row>
    <row r="2211" spans="1:11" x14ac:dyDescent="0.3">
      <c r="A2211" s="11" t="s">
        <v>894</v>
      </c>
      <c r="B2211" s="15">
        <v>2004</v>
      </c>
      <c r="C2211" s="15" t="s">
        <v>2360</v>
      </c>
      <c r="D2211" s="15">
        <v>13</v>
      </c>
      <c r="E2211" s="25">
        <v>38151</v>
      </c>
      <c r="F2211" s="26">
        <f ca="1">DATEDIF(Hospitalization!$E135,TODAY(),"Y")</f>
        <v>59</v>
      </c>
      <c r="G2211" s="15">
        <v>0</v>
      </c>
      <c r="H2211" s="27">
        <v>1634.57</v>
      </c>
      <c r="I2211" s="15" t="s">
        <v>2355</v>
      </c>
      <c r="J2211" s="15" t="s">
        <v>2355</v>
      </c>
      <c r="K2211" s="15" t="s">
        <v>2357</v>
      </c>
    </row>
    <row r="2212" spans="1:11" x14ac:dyDescent="0.3">
      <c r="A2212" s="14" t="s">
        <v>895</v>
      </c>
      <c r="B2212" s="12">
        <v>2004</v>
      </c>
      <c r="C2212" s="12" t="s">
        <v>2364</v>
      </c>
      <c r="D2212" s="12">
        <v>8</v>
      </c>
      <c r="E2212" s="22">
        <v>38207</v>
      </c>
      <c r="F2212" s="23">
        <f ca="1">DATEDIF(Hospitalization!$E134,TODAY(),"Y")</f>
        <v>39</v>
      </c>
      <c r="G2212" s="12">
        <v>0</v>
      </c>
      <c r="H2212" s="24">
        <v>1633.96</v>
      </c>
      <c r="I2212" s="12" t="s">
        <v>2355</v>
      </c>
      <c r="J2212" s="12" t="s">
        <v>2359</v>
      </c>
      <c r="K2212" s="12" t="s">
        <v>2357</v>
      </c>
    </row>
    <row r="2213" spans="1:11" x14ac:dyDescent="0.3">
      <c r="A2213" s="11" t="s">
        <v>896</v>
      </c>
      <c r="B2213" s="15">
        <v>2004</v>
      </c>
      <c r="C2213" s="15" t="s">
        <v>2363</v>
      </c>
      <c r="D2213" s="15">
        <v>13</v>
      </c>
      <c r="E2213" s="25">
        <v>38334</v>
      </c>
      <c r="F2213" s="26">
        <f ca="1">DATEDIF(Hospitalization!$E133,TODAY(),"Y")</f>
        <v>49</v>
      </c>
      <c r="G2213" s="15">
        <v>0</v>
      </c>
      <c r="H2213" s="27">
        <v>1633.04</v>
      </c>
      <c r="I2213" s="15" t="s">
        <v>2355</v>
      </c>
      <c r="J2213" s="15" t="s">
        <v>2355</v>
      </c>
      <c r="K2213" s="15" t="s">
        <v>2357</v>
      </c>
    </row>
    <row r="2214" spans="1:11" x14ac:dyDescent="0.3">
      <c r="A2214" s="14" t="s">
        <v>897</v>
      </c>
      <c r="B2214" s="12">
        <v>2003</v>
      </c>
      <c r="C2214" s="12" t="s">
        <v>2361</v>
      </c>
      <c r="D2214" s="12">
        <v>16</v>
      </c>
      <c r="E2214" s="22">
        <v>37880</v>
      </c>
      <c r="F2214" s="23">
        <f ca="1">DATEDIF(Hospitalization!$E132,TODAY(),"Y")</f>
        <v>46</v>
      </c>
      <c r="G2214" s="12">
        <v>0</v>
      </c>
      <c r="H2214" s="24">
        <v>1632.56</v>
      </c>
      <c r="I2214" s="12" t="s">
        <v>2355</v>
      </c>
      <c r="J2214" s="12" t="s">
        <v>2355</v>
      </c>
      <c r="K2214" s="12" t="s">
        <v>2362</v>
      </c>
    </row>
    <row r="2215" spans="1:11" x14ac:dyDescent="0.3">
      <c r="A2215" s="11" t="s">
        <v>898</v>
      </c>
      <c r="B2215" s="15">
        <v>2003</v>
      </c>
      <c r="C2215" s="15" t="s">
        <v>2365</v>
      </c>
      <c r="D2215" s="15">
        <v>3</v>
      </c>
      <c r="E2215" s="25">
        <v>37897</v>
      </c>
      <c r="F2215" s="26">
        <f ca="1">DATEDIF(Hospitalization!$E131,TODAY(),"Y")</f>
        <v>48</v>
      </c>
      <c r="G2215" s="15">
        <v>0</v>
      </c>
      <c r="H2215" s="27">
        <v>1632.04</v>
      </c>
      <c r="I2215" s="15" t="s">
        <v>2355</v>
      </c>
      <c r="J2215" s="15" t="s">
        <v>2355</v>
      </c>
      <c r="K2215" s="15" t="s">
        <v>2362</v>
      </c>
    </row>
    <row r="2216" spans="1:11" x14ac:dyDescent="0.3">
      <c r="A2216" s="14" t="s">
        <v>899</v>
      </c>
      <c r="B2216" s="12">
        <v>2004</v>
      </c>
      <c r="C2216" s="12" t="s">
        <v>2354</v>
      </c>
      <c r="D2216" s="12">
        <v>9</v>
      </c>
      <c r="E2216" s="22">
        <v>38177</v>
      </c>
      <c r="F2216" s="23">
        <f ca="1">DATEDIF(Hospitalization!$E130,TODAY(),"Y")</f>
        <v>41</v>
      </c>
      <c r="G2216" s="12">
        <v>0</v>
      </c>
      <c r="H2216" s="24">
        <v>1631.82</v>
      </c>
      <c r="I2216" s="12" t="s">
        <v>2355</v>
      </c>
      <c r="J2216" s="12" t="s">
        <v>2359</v>
      </c>
      <c r="K2216" s="12" t="s">
        <v>2357</v>
      </c>
    </row>
    <row r="2217" spans="1:11" x14ac:dyDescent="0.3">
      <c r="A2217" s="11" t="s">
        <v>99</v>
      </c>
      <c r="B2217" s="15">
        <v>2004</v>
      </c>
      <c r="C2217" s="15" t="s">
        <v>2363</v>
      </c>
      <c r="D2217" s="15">
        <v>5</v>
      </c>
      <c r="E2217" s="25">
        <v>38326</v>
      </c>
      <c r="F2217" s="26">
        <f ca="1">DATEDIF(Hospitalization!$E129,TODAY(),"Y")</f>
        <v>44</v>
      </c>
      <c r="G2217" s="15">
        <v>0</v>
      </c>
      <c r="H2217" s="27">
        <v>1631.67</v>
      </c>
      <c r="I2217" s="15" t="s">
        <v>2355</v>
      </c>
      <c r="J2217" s="15" t="s">
        <v>2356</v>
      </c>
      <c r="K2217" s="15" t="s">
        <v>2357</v>
      </c>
    </row>
    <row r="2218" spans="1:11" x14ac:dyDescent="0.3">
      <c r="A2218" s="11" t="s">
        <v>900</v>
      </c>
      <c r="B2218" s="12">
        <v>2004</v>
      </c>
      <c r="C2218" s="12" t="s">
        <v>2365</v>
      </c>
      <c r="D2218" s="12">
        <v>4</v>
      </c>
      <c r="E2218" s="22">
        <v>38264</v>
      </c>
      <c r="F2218" s="23">
        <f ca="1">DATEDIF(Hospitalization!$E128,TODAY(),"Y")</f>
        <v>64</v>
      </c>
      <c r="G2218" s="12">
        <v>0</v>
      </c>
      <c r="H2218" s="24">
        <v>1629.83</v>
      </c>
      <c r="I2218" s="12" t="s">
        <v>2355</v>
      </c>
      <c r="J2218" s="12" t="s">
        <v>2355</v>
      </c>
      <c r="K2218" s="12" t="s">
        <v>2357</v>
      </c>
    </row>
    <row r="2219" spans="1:11" x14ac:dyDescent="0.3">
      <c r="A2219" s="14" t="s">
        <v>901</v>
      </c>
      <c r="B2219" s="15">
        <v>2003</v>
      </c>
      <c r="C2219" s="15" t="s">
        <v>2354</v>
      </c>
      <c r="D2219" s="15">
        <v>17</v>
      </c>
      <c r="E2219" s="25">
        <v>37819</v>
      </c>
      <c r="F2219" s="26">
        <f ca="1">DATEDIF(Hospitalization!$E127,TODAY(),"Y")</f>
        <v>33</v>
      </c>
      <c r="G2219" s="15">
        <v>0</v>
      </c>
      <c r="H2219" s="27">
        <v>1628.47</v>
      </c>
      <c r="I2219" s="15" t="s">
        <v>2355</v>
      </c>
      <c r="J2219" s="15" t="s">
        <v>2359</v>
      </c>
      <c r="K2219" s="15" t="s">
        <v>2362</v>
      </c>
    </row>
    <row r="2220" spans="1:11" x14ac:dyDescent="0.3">
      <c r="A2220" s="11" t="s">
        <v>902</v>
      </c>
      <c r="B2220" s="12">
        <v>2003</v>
      </c>
      <c r="C2220" s="12" t="s">
        <v>2363</v>
      </c>
      <c r="D2220" s="12">
        <v>4</v>
      </c>
      <c r="E2220" s="22">
        <v>37959</v>
      </c>
      <c r="F2220" s="23">
        <f ca="1">DATEDIF(Hospitalization!$E126,TODAY(),"Y")</f>
        <v>44</v>
      </c>
      <c r="G2220" s="12">
        <v>0</v>
      </c>
      <c r="H2220" s="24">
        <v>1627.28</v>
      </c>
      <c r="I2220" s="12" t="s">
        <v>2355</v>
      </c>
      <c r="J2220" s="12" t="s">
        <v>2355</v>
      </c>
      <c r="K2220" s="12" t="s">
        <v>2362</v>
      </c>
    </row>
    <row r="2221" spans="1:11" x14ac:dyDescent="0.3">
      <c r="A2221" s="14" t="s">
        <v>903</v>
      </c>
      <c r="B2221" s="15">
        <v>2003</v>
      </c>
      <c r="C2221" s="15" t="s">
        <v>2361</v>
      </c>
      <c r="D2221" s="15">
        <v>9</v>
      </c>
      <c r="E2221" s="25">
        <v>37873</v>
      </c>
      <c r="F2221" s="26">
        <f ca="1">DATEDIF(Hospitalization!$E125,TODAY(),"Y")</f>
        <v>48</v>
      </c>
      <c r="G2221" s="15">
        <v>0</v>
      </c>
      <c r="H2221" s="27">
        <v>1625.43</v>
      </c>
      <c r="I2221" s="15" t="s">
        <v>2355</v>
      </c>
      <c r="J2221" s="15" t="s">
        <v>2356</v>
      </c>
      <c r="K2221" s="15" t="s">
        <v>2362</v>
      </c>
    </row>
    <row r="2222" spans="1:11" x14ac:dyDescent="0.3">
      <c r="A2222" s="11" t="s">
        <v>904</v>
      </c>
      <c r="B2222" s="12">
        <v>2004</v>
      </c>
      <c r="C2222" s="12" t="s">
        <v>2354</v>
      </c>
      <c r="D2222" s="12">
        <v>25</v>
      </c>
      <c r="E2222" s="22">
        <v>38193</v>
      </c>
      <c r="F2222" s="23">
        <f ca="1">DATEDIF(Hospitalization!$E124,TODAY(),"Y")</f>
        <v>60</v>
      </c>
      <c r="G2222" s="12">
        <v>0</v>
      </c>
      <c r="H2222" s="24">
        <v>1622.19</v>
      </c>
      <c r="I2222" s="12" t="s">
        <v>2355</v>
      </c>
      <c r="J2222" s="12" t="s">
        <v>2359</v>
      </c>
      <c r="K2222" s="12" t="s">
        <v>2357</v>
      </c>
    </row>
    <row r="2223" spans="1:11" x14ac:dyDescent="0.3">
      <c r="A2223" s="14" t="s">
        <v>905</v>
      </c>
      <c r="B2223" s="15">
        <v>2004</v>
      </c>
      <c r="C2223" s="15" t="s">
        <v>2364</v>
      </c>
      <c r="D2223" s="15">
        <v>21</v>
      </c>
      <c r="E2223" s="25">
        <v>38220</v>
      </c>
      <c r="F2223" s="26">
        <f ca="1">DATEDIF(Hospitalization!$E123,TODAY(),"Y")</f>
        <v>48</v>
      </c>
      <c r="G2223" s="15">
        <v>0</v>
      </c>
      <c r="H2223" s="27">
        <v>1621.88</v>
      </c>
      <c r="I2223" s="15" t="s">
        <v>2355</v>
      </c>
      <c r="J2223" s="15" t="s">
        <v>2355</v>
      </c>
      <c r="K2223" s="15" t="s">
        <v>2357</v>
      </c>
    </row>
    <row r="2224" spans="1:11" x14ac:dyDescent="0.3">
      <c r="A2224" s="11" t="s">
        <v>906</v>
      </c>
      <c r="B2224" s="12">
        <v>2003</v>
      </c>
      <c r="C2224" s="12" t="s">
        <v>2361</v>
      </c>
      <c r="D2224" s="12">
        <v>14</v>
      </c>
      <c r="E2224" s="22">
        <v>37878</v>
      </c>
      <c r="F2224" s="23">
        <f ca="1">DATEDIF(Hospitalization!$E122,TODAY(),"Y")</f>
        <v>45</v>
      </c>
      <c r="G2224" s="12">
        <v>0</v>
      </c>
      <c r="H2224" s="24">
        <v>1621.34</v>
      </c>
      <c r="I2224" s="12" t="s">
        <v>2355</v>
      </c>
      <c r="J2224" s="12" t="s">
        <v>2355</v>
      </c>
      <c r="K2224" s="12" t="s">
        <v>2362</v>
      </c>
    </row>
    <row r="2225" spans="1:11" x14ac:dyDescent="0.3">
      <c r="A2225" s="14" t="s">
        <v>907</v>
      </c>
      <c r="B2225" s="15">
        <v>1995</v>
      </c>
      <c r="C2225" s="15" t="s">
        <v>2364</v>
      </c>
      <c r="D2225" s="15">
        <v>5</v>
      </c>
      <c r="E2225" s="25">
        <v>34916</v>
      </c>
      <c r="F2225" s="26">
        <f ca="1">DATEDIF(Hospitalization!$E121,TODAY(),"Y")</f>
        <v>31</v>
      </c>
      <c r="G2225" s="15">
        <v>0</v>
      </c>
      <c r="H2225" s="27">
        <v>1617.16</v>
      </c>
      <c r="I2225" s="15" t="s">
        <v>2355</v>
      </c>
      <c r="J2225" s="15" t="s">
        <v>2359</v>
      </c>
      <c r="K2225" s="15" t="s">
        <v>2357</v>
      </c>
    </row>
    <row r="2226" spans="1:11" x14ac:dyDescent="0.3">
      <c r="A2226" s="11" t="s">
        <v>908</v>
      </c>
      <c r="B2226" s="12">
        <v>2004</v>
      </c>
      <c r="C2226" s="12" t="s">
        <v>2354</v>
      </c>
      <c r="D2226" s="12">
        <v>22</v>
      </c>
      <c r="E2226" s="22">
        <v>38190</v>
      </c>
      <c r="F2226" s="23">
        <f ca="1">DATEDIF(Hospitalization!$E120,TODAY(),"Y")</f>
        <v>48</v>
      </c>
      <c r="G2226" s="12">
        <v>0</v>
      </c>
      <c r="H2226" s="24">
        <v>1615.77</v>
      </c>
      <c r="I2226" s="12" t="s">
        <v>2355</v>
      </c>
      <c r="J2226" s="12" t="s">
        <v>2359</v>
      </c>
      <c r="K2226" s="12" t="s">
        <v>2357</v>
      </c>
    </row>
    <row r="2227" spans="1:11" x14ac:dyDescent="0.3">
      <c r="A2227" s="14" t="s">
        <v>909</v>
      </c>
      <c r="B2227" s="15">
        <v>2004</v>
      </c>
      <c r="C2227" s="15" t="s">
        <v>2358</v>
      </c>
      <c r="D2227" s="15">
        <v>19</v>
      </c>
      <c r="E2227" s="25">
        <v>38310</v>
      </c>
      <c r="F2227" s="26">
        <f ca="1">DATEDIF(Hospitalization!$E119,TODAY(),"Y")</f>
        <v>58</v>
      </c>
      <c r="G2227" s="15">
        <v>0</v>
      </c>
      <c r="H2227" s="27">
        <v>1607.51</v>
      </c>
      <c r="I2227" s="15" t="s">
        <v>2355</v>
      </c>
      <c r="J2227" s="15" t="s">
        <v>2356</v>
      </c>
      <c r="K2227" s="15" t="s">
        <v>2357</v>
      </c>
    </row>
    <row r="2228" spans="1:11" x14ac:dyDescent="0.3">
      <c r="A2228" s="11" t="s">
        <v>18</v>
      </c>
      <c r="B2228" s="12">
        <v>1992</v>
      </c>
      <c r="C2228" s="12" t="s">
        <v>2361</v>
      </c>
      <c r="D2228" s="12">
        <v>22</v>
      </c>
      <c r="E2228" s="22">
        <v>33869</v>
      </c>
      <c r="F2228" s="23">
        <f ca="1">DATEDIF(Hospitalization!$E118,TODAY(),"Y")</f>
        <v>23</v>
      </c>
      <c r="G2228" s="12">
        <v>0</v>
      </c>
      <c r="H2228" s="24">
        <v>1566.88</v>
      </c>
      <c r="I2228" s="12" t="s">
        <v>2355</v>
      </c>
      <c r="J2228" s="12" t="s">
        <v>2359</v>
      </c>
      <c r="K2228" s="12" t="s">
        <v>2357</v>
      </c>
    </row>
    <row r="2229" spans="1:11" x14ac:dyDescent="0.3">
      <c r="A2229" s="14" t="s">
        <v>100</v>
      </c>
      <c r="B2229" s="15">
        <v>2001</v>
      </c>
      <c r="C2229" s="15" t="s">
        <v>2363</v>
      </c>
      <c r="D2229" s="15">
        <v>5</v>
      </c>
      <c r="E2229" s="25">
        <v>37230</v>
      </c>
      <c r="F2229" s="26">
        <f ca="1">DATEDIF(Hospitalization!$E117,TODAY(),"Y")</f>
        <v>49</v>
      </c>
      <c r="G2229" s="15">
        <v>0</v>
      </c>
      <c r="H2229" s="27">
        <v>1534.3</v>
      </c>
      <c r="I2229" s="15" t="s">
        <v>2355</v>
      </c>
      <c r="J2229" s="15" t="s">
        <v>2355</v>
      </c>
      <c r="K2229" s="15" t="s">
        <v>2357</v>
      </c>
    </row>
    <row r="2230" spans="1:11" x14ac:dyDescent="0.3">
      <c r="A2230" s="11" t="s">
        <v>910</v>
      </c>
      <c r="B2230" s="12">
        <v>2001</v>
      </c>
      <c r="C2230" s="12" t="s">
        <v>2360</v>
      </c>
      <c r="D2230" s="12">
        <v>2</v>
      </c>
      <c r="E2230" s="22">
        <v>37044</v>
      </c>
      <c r="F2230" s="23">
        <f ca="1">DATEDIF(Hospitalization!$E116,TODAY(),"Y")</f>
        <v>52</v>
      </c>
      <c r="G2230" s="12">
        <v>0</v>
      </c>
      <c r="H2230" s="24">
        <v>1532.47</v>
      </c>
      <c r="I2230" s="12" t="s">
        <v>2355</v>
      </c>
      <c r="J2230" s="12" t="s">
        <v>2355</v>
      </c>
      <c r="K2230" s="12" t="s">
        <v>2357</v>
      </c>
    </row>
    <row r="2231" spans="1:11" x14ac:dyDescent="0.3">
      <c r="A2231" s="14" t="s">
        <v>911</v>
      </c>
      <c r="B2231" s="15">
        <v>2001</v>
      </c>
      <c r="C2231" s="15" t="s">
        <v>2354</v>
      </c>
      <c r="D2231" s="15">
        <v>7</v>
      </c>
      <c r="E2231" s="25">
        <v>37079</v>
      </c>
      <c r="F2231" s="26">
        <f ca="1">DATEDIF(Hospitalization!$E115,TODAY(),"Y")</f>
        <v>39</v>
      </c>
      <c r="G2231" s="15">
        <v>0</v>
      </c>
      <c r="H2231" s="27">
        <v>1526.31</v>
      </c>
      <c r="I2231" s="15" t="s">
        <v>2355</v>
      </c>
      <c r="J2231" s="15" t="s">
        <v>2356</v>
      </c>
      <c r="K2231" s="15" t="s">
        <v>2366</v>
      </c>
    </row>
    <row r="2232" spans="1:11" x14ac:dyDescent="0.3">
      <c r="A2232" s="11" t="s">
        <v>912</v>
      </c>
      <c r="B2232" s="12">
        <v>2001</v>
      </c>
      <c r="C2232" s="12" t="s">
        <v>2364</v>
      </c>
      <c r="D2232" s="12">
        <v>25</v>
      </c>
      <c r="E2232" s="22">
        <v>37128</v>
      </c>
      <c r="F2232" s="23">
        <f ca="1">DATEDIF(Hospitalization!$E114,TODAY(),"Y")</f>
        <v>41</v>
      </c>
      <c r="G2232" s="12">
        <v>0</v>
      </c>
      <c r="H2232" s="24">
        <v>1515.34</v>
      </c>
      <c r="I2232" s="12" t="s">
        <v>2355</v>
      </c>
      <c r="J2232" s="12" t="s">
        <v>2356</v>
      </c>
      <c r="K2232" s="12" t="s">
        <v>2357</v>
      </c>
    </row>
    <row r="2233" spans="1:11" x14ac:dyDescent="0.3">
      <c r="A2233" s="14" t="s">
        <v>913</v>
      </c>
      <c r="B2233" s="15">
        <v>1998</v>
      </c>
      <c r="C2233" s="15" t="s">
        <v>2360</v>
      </c>
      <c r="D2233" s="15">
        <v>19</v>
      </c>
      <c r="E2233" s="25">
        <v>35965</v>
      </c>
      <c r="F2233" s="26">
        <f ca="1">DATEDIF(Hospitalization!$E113,TODAY(),"Y")</f>
        <v>43</v>
      </c>
      <c r="G2233" s="15">
        <v>0</v>
      </c>
      <c r="H2233" s="27">
        <v>1497</v>
      </c>
      <c r="I2233" s="15" t="s">
        <v>2355</v>
      </c>
      <c r="J2233" s="15" t="s">
        <v>2355</v>
      </c>
      <c r="K2233" s="15" t="s">
        <v>2357</v>
      </c>
    </row>
    <row r="2234" spans="1:11" x14ac:dyDescent="0.3">
      <c r="A2234" s="11" t="s">
        <v>914</v>
      </c>
      <c r="B2234" s="12">
        <v>1995</v>
      </c>
      <c r="C2234" s="12" t="s">
        <v>2365</v>
      </c>
      <c r="D2234" s="12">
        <v>7</v>
      </c>
      <c r="E2234" s="22">
        <v>34979</v>
      </c>
      <c r="F2234" s="23">
        <f ca="1">DATEDIF(Hospitalization!$E112,TODAY(),"Y")</f>
        <v>41</v>
      </c>
      <c r="G2234" s="12">
        <v>0</v>
      </c>
      <c r="H2234" s="24">
        <v>1493</v>
      </c>
      <c r="I2234" s="12" t="s">
        <v>2355</v>
      </c>
      <c r="J2234" s="12" t="s">
        <v>2356</v>
      </c>
      <c r="K2234" s="12" t="s">
        <v>2357</v>
      </c>
    </row>
    <row r="2235" spans="1:11" x14ac:dyDescent="0.3">
      <c r="A2235" s="14" t="s">
        <v>915</v>
      </c>
      <c r="B2235" s="15">
        <v>1997</v>
      </c>
      <c r="C2235" s="15" t="s">
        <v>2360</v>
      </c>
      <c r="D2235" s="15">
        <v>9</v>
      </c>
      <c r="E2235" s="25">
        <v>35590</v>
      </c>
      <c r="F2235" s="26">
        <f ca="1">DATEDIF(Hospitalization!$E111,TODAY(),"Y")</f>
        <v>50</v>
      </c>
      <c r="G2235" s="15">
        <v>0</v>
      </c>
      <c r="H2235" s="27">
        <v>1481</v>
      </c>
      <c r="I2235" s="15" t="s">
        <v>2355</v>
      </c>
      <c r="J2235" s="15" t="s">
        <v>2359</v>
      </c>
      <c r="K2235" s="15" t="s">
        <v>2362</v>
      </c>
    </row>
    <row r="2236" spans="1:11" x14ac:dyDescent="0.3">
      <c r="A2236" s="11" t="s">
        <v>916</v>
      </c>
      <c r="B2236" s="12">
        <v>1998</v>
      </c>
      <c r="C2236" s="12" t="s">
        <v>2363</v>
      </c>
      <c r="D2236" s="12">
        <v>7</v>
      </c>
      <c r="E2236" s="22">
        <v>36136</v>
      </c>
      <c r="F2236" s="23">
        <f ca="1">DATEDIF(Hospitalization!$E110,TODAY(),"Y")</f>
        <v>39</v>
      </c>
      <c r="G2236" s="12">
        <v>0</v>
      </c>
      <c r="H2236" s="24">
        <v>1477</v>
      </c>
      <c r="I2236" s="12" t="s">
        <v>2355</v>
      </c>
      <c r="J2236" s="12" t="s">
        <v>2359</v>
      </c>
      <c r="K2236" s="12" t="s">
        <v>2357</v>
      </c>
    </row>
    <row r="2237" spans="1:11" x14ac:dyDescent="0.3">
      <c r="A2237" s="14" t="s">
        <v>917</v>
      </c>
      <c r="B2237" s="15">
        <v>2003</v>
      </c>
      <c r="C2237" s="15" t="s">
        <v>2360</v>
      </c>
      <c r="D2237" s="15">
        <v>20</v>
      </c>
      <c r="E2237" s="25">
        <v>37792</v>
      </c>
      <c r="F2237" s="26">
        <f ca="1">DATEDIF(Hospitalization!$E109,TODAY(),"Y")</f>
        <v>43</v>
      </c>
      <c r="G2237" s="15">
        <v>0</v>
      </c>
      <c r="H2237" s="27">
        <v>1467</v>
      </c>
      <c r="I2237" s="15" t="s">
        <v>2355</v>
      </c>
      <c r="J2237" s="15" t="s">
        <v>2355</v>
      </c>
      <c r="K2237" s="15" t="s">
        <v>2357</v>
      </c>
    </row>
    <row r="2238" spans="1:11" x14ac:dyDescent="0.3">
      <c r="A2238" s="11" t="s">
        <v>918</v>
      </c>
      <c r="B2238" s="12">
        <v>1997</v>
      </c>
      <c r="C2238" s="12" t="s">
        <v>2360</v>
      </c>
      <c r="D2238" s="12">
        <v>19</v>
      </c>
      <c r="E2238" s="22">
        <v>35600</v>
      </c>
      <c r="F2238" s="23">
        <f ca="1">DATEDIF(Hospitalization!$E108,TODAY(),"Y")</f>
        <v>47</v>
      </c>
      <c r="G2238" s="12">
        <v>0</v>
      </c>
      <c r="H2238" s="24">
        <v>1445</v>
      </c>
      <c r="I2238" s="12" t="s">
        <v>2355</v>
      </c>
      <c r="J2238" s="12" t="s">
        <v>2359</v>
      </c>
      <c r="K2238" s="12" t="s">
        <v>2357</v>
      </c>
    </row>
    <row r="2239" spans="1:11" x14ac:dyDescent="0.3">
      <c r="A2239" s="14" t="s">
        <v>919</v>
      </c>
      <c r="B2239" s="15">
        <v>2000</v>
      </c>
      <c r="C2239" s="15" t="s">
        <v>2361</v>
      </c>
      <c r="D2239" s="15">
        <v>1</v>
      </c>
      <c r="E2239" s="25">
        <v>36770</v>
      </c>
      <c r="F2239" s="26">
        <f ca="1">DATEDIF(Hospitalization!$E107,TODAY(),"Y")</f>
        <v>60</v>
      </c>
      <c r="G2239" s="15">
        <v>0</v>
      </c>
      <c r="H2239" s="27">
        <v>1438</v>
      </c>
      <c r="I2239" s="15" t="s">
        <v>2355</v>
      </c>
      <c r="J2239" s="15" t="s">
        <v>2355</v>
      </c>
      <c r="K2239" s="15" t="s">
        <v>2357</v>
      </c>
    </row>
    <row r="2240" spans="1:11" x14ac:dyDescent="0.3">
      <c r="A2240" s="11" t="s">
        <v>101</v>
      </c>
      <c r="B2240" s="12">
        <v>1997</v>
      </c>
      <c r="C2240" s="12" t="s">
        <v>2363</v>
      </c>
      <c r="D2240" s="12">
        <v>5</v>
      </c>
      <c r="E2240" s="22">
        <v>35769</v>
      </c>
      <c r="F2240" s="23">
        <f ca="1">DATEDIF(Hospitalization!$E106,TODAY(),"Y")</f>
        <v>43</v>
      </c>
      <c r="G2240" s="12">
        <v>0</v>
      </c>
      <c r="H2240" s="24">
        <v>1422</v>
      </c>
      <c r="I2240" s="12" t="s">
        <v>2355</v>
      </c>
      <c r="J2240" s="12" t="s">
        <v>2355</v>
      </c>
      <c r="K2240" s="12" t="s">
        <v>2357</v>
      </c>
    </row>
    <row r="2241" spans="1:11" x14ac:dyDescent="0.3">
      <c r="A2241" s="11" t="s">
        <v>920</v>
      </c>
      <c r="B2241" s="15">
        <v>2001</v>
      </c>
      <c r="C2241" s="15" t="s">
        <v>2364</v>
      </c>
      <c r="D2241" s="15">
        <v>23</v>
      </c>
      <c r="E2241" s="25">
        <v>37126</v>
      </c>
      <c r="F2241" s="26">
        <f ca="1">DATEDIF(Hospitalization!$E105,TODAY(),"Y")</f>
        <v>40</v>
      </c>
      <c r="G2241" s="15">
        <v>0</v>
      </c>
      <c r="H2241" s="27">
        <v>1421</v>
      </c>
      <c r="I2241" s="15" t="s">
        <v>2355</v>
      </c>
      <c r="J2241" s="15" t="s">
        <v>2355</v>
      </c>
      <c r="K2241" s="15" t="s">
        <v>2357</v>
      </c>
    </row>
    <row r="2242" spans="1:11" x14ac:dyDescent="0.3">
      <c r="A2242" s="14" t="s">
        <v>921</v>
      </c>
      <c r="B2242" s="12">
        <v>1996</v>
      </c>
      <c r="C2242" s="12" t="s">
        <v>2360</v>
      </c>
      <c r="D2242" s="12">
        <v>23</v>
      </c>
      <c r="E2242" s="22">
        <v>35239</v>
      </c>
      <c r="F2242" s="23">
        <f ca="1">DATEDIF(Hospitalization!$E104,TODAY(),"Y")</f>
        <v>47</v>
      </c>
      <c r="G2242" s="12">
        <v>0</v>
      </c>
      <c r="H2242" s="24">
        <v>1417</v>
      </c>
      <c r="I2242" s="12" t="s">
        <v>2355</v>
      </c>
      <c r="J2242" s="12" t="s">
        <v>2356</v>
      </c>
      <c r="K2242" s="12" t="s">
        <v>2357</v>
      </c>
    </row>
    <row r="2243" spans="1:11" x14ac:dyDescent="0.3">
      <c r="A2243" s="11" t="s">
        <v>922</v>
      </c>
      <c r="B2243" s="15">
        <v>1997</v>
      </c>
      <c r="C2243" s="15" t="s">
        <v>2365</v>
      </c>
      <c r="D2243" s="15">
        <v>27</v>
      </c>
      <c r="E2243" s="25">
        <v>35730</v>
      </c>
      <c r="F2243" s="26">
        <f ca="1">DATEDIF(Hospitalization!$E103,TODAY(),"Y")</f>
        <v>45</v>
      </c>
      <c r="G2243" s="15">
        <v>0</v>
      </c>
      <c r="H2243" s="27">
        <v>1402</v>
      </c>
      <c r="I2243" s="15" t="s">
        <v>2355</v>
      </c>
      <c r="J2243" s="15" t="s">
        <v>2356</v>
      </c>
      <c r="K2243" s="15" t="s">
        <v>2366</v>
      </c>
    </row>
    <row r="2244" spans="1:11" x14ac:dyDescent="0.3">
      <c r="A2244" s="14" t="s">
        <v>923</v>
      </c>
      <c r="B2244" s="12">
        <v>1998</v>
      </c>
      <c r="C2244" s="12" t="s">
        <v>2361</v>
      </c>
      <c r="D2244" s="12">
        <v>5</v>
      </c>
      <c r="E2244" s="22">
        <v>36043</v>
      </c>
      <c r="F2244" s="23">
        <f ca="1">DATEDIF(Hospitalization!$E102,TODAY(),"Y")</f>
        <v>45</v>
      </c>
      <c r="G2244" s="12">
        <v>0</v>
      </c>
      <c r="H2244" s="24">
        <v>1400.44</v>
      </c>
      <c r="I2244" s="12" t="s">
        <v>2355</v>
      </c>
      <c r="J2244" s="12" t="s">
        <v>2355</v>
      </c>
      <c r="K2244" s="12" t="s">
        <v>2357</v>
      </c>
    </row>
    <row r="2245" spans="1:11" x14ac:dyDescent="0.3">
      <c r="A2245" s="11" t="s">
        <v>924</v>
      </c>
      <c r="B2245" s="15">
        <v>2002</v>
      </c>
      <c r="C2245" s="15" t="s">
        <v>2363</v>
      </c>
      <c r="D2245" s="15">
        <v>22</v>
      </c>
      <c r="E2245" s="25">
        <v>37612</v>
      </c>
      <c r="F2245" s="26">
        <f ca="1">DATEDIF(Hospitalization!$E101,TODAY(),"Y")</f>
        <v>49</v>
      </c>
      <c r="G2245" s="15">
        <v>0</v>
      </c>
      <c r="H2245" s="27">
        <v>1391.53</v>
      </c>
      <c r="I2245" s="15" t="s">
        <v>2355</v>
      </c>
      <c r="J2245" s="15" t="s">
        <v>2359</v>
      </c>
      <c r="K2245" s="15" t="s">
        <v>2357</v>
      </c>
    </row>
    <row r="2246" spans="1:11" x14ac:dyDescent="0.3">
      <c r="A2246" s="14" t="s">
        <v>925</v>
      </c>
      <c r="B2246" s="12">
        <v>2002</v>
      </c>
      <c r="C2246" s="12" t="s">
        <v>2358</v>
      </c>
      <c r="D2246" s="12">
        <v>14</v>
      </c>
      <c r="E2246" s="22">
        <v>37574</v>
      </c>
      <c r="F2246" s="23">
        <f ca="1">DATEDIF(Hospitalization!$E100,TODAY(),"Y")</f>
        <v>64</v>
      </c>
      <c r="G2246" s="12">
        <v>0</v>
      </c>
      <c r="H2246" s="24">
        <v>1390</v>
      </c>
      <c r="I2246" s="12" t="s">
        <v>2355</v>
      </c>
      <c r="J2246" s="12" t="s">
        <v>2355</v>
      </c>
      <c r="K2246" s="12" t="s">
        <v>2357</v>
      </c>
    </row>
    <row r="2247" spans="1:11" x14ac:dyDescent="0.3">
      <c r="A2247" s="11" t="s">
        <v>926</v>
      </c>
      <c r="B2247" s="15">
        <v>1999</v>
      </c>
      <c r="C2247" s="15" t="s">
        <v>2354</v>
      </c>
      <c r="D2247" s="15">
        <v>6</v>
      </c>
      <c r="E2247" s="25">
        <v>36347</v>
      </c>
      <c r="F2247" s="26">
        <f ca="1">DATEDIF(Hospitalization!$E99,TODAY(),"Y")</f>
        <v>60</v>
      </c>
      <c r="G2247" s="15">
        <v>0</v>
      </c>
      <c r="H2247" s="27">
        <v>1389</v>
      </c>
      <c r="I2247" s="15" t="s">
        <v>2355</v>
      </c>
      <c r="J2247" s="15" t="s">
        <v>2355</v>
      </c>
      <c r="K2247" s="15" t="s">
        <v>2357</v>
      </c>
    </row>
    <row r="2248" spans="1:11" x14ac:dyDescent="0.3">
      <c r="A2248" s="14" t="s">
        <v>927</v>
      </c>
      <c r="B2248" s="12">
        <v>2002</v>
      </c>
      <c r="C2248" s="12" t="s">
        <v>2364</v>
      </c>
      <c r="D2248" s="12">
        <v>15</v>
      </c>
      <c r="E2248" s="22">
        <v>37483</v>
      </c>
      <c r="F2248" s="23">
        <f ca="1">DATEDIF(Hospitalization!$E98,TODAY(),"Y")</f>
        <v>40</v>
      </c>
      <c r="G2248" s="12">
        <v>0</v>
      </c>
      <c r="H2248" s="24">
        <v>1382</v>
      </c>
      <c r="I2248" s="12" t="s">
        <v>2355</v>
      </c>
      <c r="J2248" s="12" t="s">
        <v>2359</v>
      </c>
      <c r="K2248" s="12" t="s">
        <v>2357</v>
      </c>
    </row>
    <row r="2249" spans="1:11" x14ac:dyDescent="0.3">
      <c r="A2249" s="11" t="s">
        <v>928</v>
      </c>
      <c r="B2249" s="15">
        <v>1998</v>
      </c>
      <c r="C2249" s="15" t="s">
        <v>2363</v>
      </c>
      <c r="D2249" s="15">
        <v>3</v>
      </c>
      <c r="E2249" s="25">
        <v>36132</v>
      </c>
      <c r="F2249" s="26">
        <f ca="1">DATEDIF(Hospitalization!$E97,TODAY(),"Y")</f>
        <v>51</v>
      </c>
      <c r="G2249" s="15">
        <v>0</v>
      </c>
      <c r="H2249" s="27">
        <v>1359</v>
      </c>
      <c r="I2249" s="15" t="s">
        <v>2355</v>
      </c>
      <c r="J2249" s="15" t="s">
        <v>2359</v>
      </c>
      <c r="K2249" s="15" t="s">
        <v>2357</v>
      </c>
    </row>
    <row r="2250" spans="1:11" x14ac:dyDescent="0.3">
      <c r="A2250" s="14" t="s">
        <v>929</v>
      </c>
      <c r="B2250" s="12">
        <v>1997</v>
      </c>
      <c r="C2250" s="12" t="s">
        <v>2358</v>
      </c>
      <c r="D2250" s="12">
        <v>7</v>
      </c>
      <c r="E2250" s="22">
        <v>35741</v>
      </c>
      <c r="F2250" s="23">
        <f ca="1">DATEDIF(Hospitalization!$E96,TODAY(),"Y")</f>
        <v>56</v>
      </c>
      <c r="G2250" s="12">
        <v>0</v>
      </c>
      <c r="H2250" s="24">
        <v>1341.16</v>
      </c>
      <c r="I2250" s="12" t="s">
        <v>2355</v>
      </c>
      <c r="J2250" s="12" t="s">
        <v>2355</v>
      </c>
      <c r="K2250" s="12" t="s">
        <v>2362</v>
      </c>
    </row>
    <row r="2251" spans="1:11" x14ac:dyDescent="0.3">
      <c r="A2251" s="14" t="s">
        <v>102</v>
      </c>
      <c r="B2251" s="15">
        <v>1995</v>
      </c>
      <c r="C2251" s="15" t="s">
        <v>2354</v>
      </c>
      <c r="D2251" s="15">
        <v>30</v>
      </c>
      <c r="E2251" s="25">
        <v>34910</v>
      </c>
      <c r="F2251" s="26">
        <f ca="1">DATEDIF(Hospitalization!$E95,TODAY(),"Y")</f>
        <v>49</v>
      </c>
      <c r="G2251" s="15">
        <v>0</v>
      </c>
      <c r="H2251" s="27">
        <v>1338</v>
      </c>
      <c r="I2251" s="15" t="s">
        <v>2355</v>
      </c>
      <c r="J2251" s="15" t="s">
        <v>2356</v>
      </c>
      <c r="K2251" s="15" t="s">
        <v>2362</v>
      </c>
    </row>
    <row r="2252" spans="1:11" x14ac:dyDescent="0.3">
      <c r="A2252" s="11" t="s">
        <v>930</v>
      </c>
      <c r="B2252" s="12">
        <v>1998</v>
      </c>
      <c r="C2252" s="12" t="s">
        <v>2354</v>
      </c>
      <c r="D2252" s="12">
        <v>12</v>
      </c>
      <c r="E2252" s="22">
        <v>35988</v>
      </c>
      <c r="F2252" s="23">
        <f ca="1">DATEDIF(Hospitalization!$E94,TODAY(),"Y")</f>
        <v>54</v>
      </c>
      <c r="G2252" s="12">
        <v>0</v>
      </c>
      <c r="H2252" s="24">
        <v>1332.61</v>
      </c>
      <c r="I2252" s="12" t="s">
        <v>2355</v>
      </c>
      <c r="J2252" s="12" t="s">
        <v>2356</v>
      </c>
      <c r="K2252" s="12" t="s">
        <v>2357</v>
      </c>
    </row>
    <row r="2253" spans="1:11" x14ac:dyDescent="0.3">
      <c r="A2253" s="14" t="s">
        <v>931</v>
      </c>
      <c r="B2253" s="15">
        <v>1999</v>
      </c>
      <c r="C2253" s="15" t="s">
        <v>2365</v>
      </c>
      <c r="D2253" s="15">
        <v>14</v>
      </c>
      <c r="E2253" s="25">
        <v>36447</v>
      </c>
      <c r="F2253" s="26">
        <f ca="1">DATEDIF(Hospitalization!$E93,TODAY(),"Y")</f>
        <v>27</v>
      </c>
      <c r="G2253" s="15">
        <v>0</v>
      </c>
      <c r="H2253" s="27">
        <v>1329.17</v>
      </c>
      <c r="I2253" s="15" t="s">
        <v>2355</v>
      </c>
      <c r="J2253" s="15" t="s">
        <v>2356</v>
      </c>
      <c r="K2253" s="15" t="s">
        <v>2357</v>
      </c>
    </row>
    <row r="2254" spans="1:11" x14ac:dyDescent="0.3">
      <c r="A2254" s="11" t="s">
        <v>932</v>
      </c>
      <c r="B2254" s="12">
        <v>2002</v>
      </c>
      <c r="C2254" s="12" t="s">
        <v>2365</v>
      </c>
      <c r="D2254" s="12">
        <v>13</v>
      </c>
      <c r="E2254" s="22">
        <v>37542</v>
      </c>
      <c r="F2254" s="23">
        <f ca="1">DATEDIF(Hospitalization!$E92,TODAY(),"Y")</f>
        <v>34</v>
      </c>
      <c r="G2254" s="12">
        <v>0</v>
      </c>
      <c r="H2254" s="24">
        <v>1315</v>
      </c>
      <c r="I2254" s="12" t="s">
        <v>2355</v>
      </c>
      <c r="J2254" s="12" t="s">
        <v>2355</v>
      </c>
      <c r="K2254" s="12" t="s">
        <v>2357</v>
      </c>
    </row>
    <row r="2255" spans="1:11" x14ac:dyDescent="0.3">
      <c r="A2255" s="14" t="s">
        <v>933</v>
      </c>
      <c r="B2255" s="15">
        <v>1999</v>
      </c>
      <c r="C2255" s="15" t="s">
        <v>2363</v>
      </c>
      <c r="D2255" s="15">
        <v>2</v>
      </c>
      <c r="E2255" s="25">
        <v>36496</v>
      </c>
      <c r="F2255" s="26">
        <f ca="1">DATEDIF(Hospitalization!$E91,TODAY(),"Y")</f>
        <v>47</v>
      </c>
      <c r="G2255" s="15">
        <v>0</v>
      </c>
      <c r="H2255" s="27">
        <v>1304</v>
      </c>
      <c r="I2255" s="15" t="s">
        <v>2355</v>
      </c>
      <c r="J2255" s="15" t="s">
        <v>2355</v>
      </c>
      <c r="K2255" s="15" t="s">
        <v>2357</v>
      </c>
    </row>
    <row r="2256" spans="1:11" x14ac:dyDescent="0.3">
      <c r="A2256" s="11" t="s">
        <v>934</v>
      </c>
      <c r="B2256" s="12">
        <v>2002</v>
      </c>
      <c r="C2256" s="12" t="s">
        <v>2363</v>
      </c>
      <c r="D2256" s="12">
        <v>10</v>
      </c>
      <c r="E2256" s="22">
        <v>37600</v>
      </c>
      <c r="F2256" s="23">
        <f ca="1">DATEDIF(Hospitalization!$E90,TODAY(),"Y")</f>
        <v>43</v>
      </c>
      <c r="G2256" s="12">
        <v>0</v>
      </c>
      <c r="H2256" s="24">
        <v>1304</v>
      </c>
      <c r="I2256" s="12" t="s">
        <v>2355</v>
      </c>
      <c r="J2256" s="12" t="s">
        <v>2355</v>
      </c>
      <c r="K2256" s="12" t="s">
        <v>2362</v>
      </c>
    </row>
    <row r="2257" spans="1:11" x14ac:dyDescent="0.3">
      <c r="A2257" s="14" t="s">
        <v>935</v>
      </c>
      <c r="B2257" s="15">
        <v>2001</v>
      </c>
      <c r="C2257" s="15" t="s">
        <v>2358</v>
      </c>
      <c r="D2257" s="15">
        <v>29</v>
      </c>
      <c r="E2257" s="25">
        <v>37224</v>
      </c>
      <c r="F2257" s="26">
        <f ca="1">DATEDIF(Hospitalization!$E89,TODAY(),"Y")</f>
        <v>52</v>
      </c>
      <c r="G2257" s="15">
        <v>0</v>
      </c>
      <c r="H2257" s="27">
        <v>1293</v>
      </c>
      <c r="I2257" s="15" t="s">
        <v>2355</v>
      </c>
      <c r="J2257" s="15" t="s">
        <v>2356</v>
      </c>
      <c r="K2257" s="15" t="s">
        <v>2362</v>
      </c>
    </row>
    <row r="2258" spans="1:11" x14ac:dyDescent="0.3">
      <c r="A2258" s="11" t="s">
        <v>936</v>
      </c>
      <c r="B2258" s="12">
        <v>1998</v>
      </c>
      <c r="C2258" s="12" t="s">
        <v>2360</v>
      </c>
      <c r="D2258" s="12">
        <v>4</v>
      </c>
      <c r="E2258" s="22">
        <v>35950</v>
      </c>
      <c r="F2258" s="23">
        <f ca="1">DATEDIF(Hospitalization!$E88,TODAY(),"Y")</f>
        <v>47</v>
      </c>
      <c r="G2258" s="12">
        <v>0</v>
      </c>
      <c r="H2258" s="24">
        <v>1290.93</v>
      </c>
      <c r="I2258" s="12" t="s">
        <v>2355</v>
      </c>
      <c r="J2258" s="12" t="s">
        <v>2355</v>
      </c>
      <c r="K2258" s="12" t="s">
        <v>2357</v>
      </c>
    </row>
    <row r="2259" spans="1:11" x14ac:dyDescent="0.3">
      <c r="A2259" s="14" t="s">
        <v>937</v>
      </c>
      <c r="B2259" s="15">
        <v>2000</v>
      </c>
      <c r="C2259" s="15" t="s">
        <v>2360</v>
      </c>
      <c r="D2259" s="15">
        <v>26</v>
      </c>
      <c r="E2259" s="25">
        <v>36703</v>
      </c>
      <c r="F2259" s="26">
        <f ca="1">DATEDIF(Hospitalization!$E87,TODAY(),"Y")</f>
        <v>54</v>
      </c>
      <c r="G2259" s="15">
        <v>0</v>
      </c>
      <c r="H2259" s="27">
        <v>1286</v>
      </c>
      <c r="I2259" s="15" t="s">
        <v>2355</v>
      </c>
      <c r="J2259" s="15" t="s">
        <v>2355</v>
      </c>
      <c r="K2259" s="15" t="s">
        <v>2357</v>
      </c>
    </row>
    <row r="2260" spans="1:11" x14ac:dyDescent="0.3">
      <c r="A2260" s="11" t="s">
        <v>938</v>
      </c>
      <c r="B2260" s="12">
        <v>2004</v>
      </c>
      <c r="C2260" s="12" t="s">
        <v>2354</v>
      </c>
      <c r="D2260" s="12">
        <v>28</v>
      </c>
      <c r="E2260" s="22">
        <v>38196</v>
      </c>
      <c r="F2260" s="23">
        <f ca="1">DATEDIF(Hospitalization!$E86,TODAY(),"Y")</f>
        <v>54</v>
      </c>
      <c r="G2260" s="12">
        <v>0</v>
      </c>
      <c r="H2260" s="24">
        <v>1285</v>
      </c>
      <c r="I2260" s="12" t="s">
        <v>2355</v>
      </c>
      <c r="J2260" s="12" t="s">
        <v>2356</v>
      </c>
      <c r="K2260" s="12" t="s">
        <v>2357</v>
      </c>
    </row>
    <row r="2261" spans="1:11" x14ac:dyDescent="0.3">
      <c r="A2261" s="14" t="s">
        <v>939</v>
      </c>
      <c r="B2261" s="15">
        <v>2004</v>
      </c>
      <c r="C2261" s="15" t="s">
        <v>2361</v>
      </c>
      <c r="D2261" s="15">
        <v>30</v>
      </c>
      <c r="E2261" s="25">
        <v>38260</v>
      </c>
      <c r="F2261" s="26">
        <f ca="1">DATEDIF(Hospitalization!$E85,TODAY(),"Y")</f>
        <v>57</v>
      </c>
      <c r="G2261" s="15">
        <v>0</v>
      </c>
      <c r="H2261" s="27">
        <v>1283</v>
      </c>
      <c r="I2261" s="15" t="s">
        <v>2355</v>
      </c>
      <c r="J2261" s="15" t="s">
        <v>2359</v>
      </c>
      <c r="K2261" s="15" t="s">
        <v>2357</v>
      </c>
    </row>
    <row r="2262" spans="1:11" x14ac:dyDescent="0.3">
      <c r="A2262" s="11" t="s">
        <v>103</v>
      </c>
      <c r="B2262" s="12">
        <v>1997</v>
      </c>
      <c r="C2262" s="12" t="s">
        <v>2365</v>
      </c>
      <c r="D2262" s="12">
        <v>26</v>
      </c>
      <c r="E2262" s="22">
        <v>35729</v>
      </c>
      <c r="F2262" s="23">
        <f ca="1">DATEDIF(Hospitalization!$E84,TODAY(),"Y")</f>
        <v>62</v>
      </c>
      <c r="G2262" s="12">
        <v>0</v>
      </c>
      <c r="H2262" s="24">
        <v>1276</v>
      </c>
      <c r="I2262" s="12" t="s">
        <v>2355</v>
      </c>
      <c r="J2262" s="12" t="s">
        <v>2355</v>
      </c>
      <c r="K2262" s="12" t="s">
        <v>2362</v>
      </c>
    </row>
    <row r="2263" spans="1:11" x14ac:dyDescent="0.3">
      <c r="A2263" s="11" t="s">
        <v>940</v>
      </c>
      <c r="B2263" s="15">
        <v>2002</v>
      </c>
      <c r="C2263" s="15" t="s">
        <v>2363</v>
      </c>
      <c r="D2263" s="15">
        <v>4</v>
      </c>
      <c r="E2263" s="25">
        <v>37594</v>
      </c>
      <c r="F2263" s="26">
        <f ca="1">DATEDIF(Hospitalization!$E83,TODAY(),"Y")</f>
        <v>49</v>
      </c>
      <c r="G2263" s="15">
        <v>0</v>
      </c>
      <c r="H2263" s="27">
        <v>1267</v>
      </c>
      <c r="I2263" s="15" t="s">
        <v>2355</v>
      </c>
      <c r="J2263" s="15" t="s">
        <v>2359</v>
      </c>
      <c r="K2263" s="15" t="s">
        <v>2357</v>
      </c>
    </row>
    <row r="2264" spans="1:11" x14ac:dyDescent="0.3">
      <c r="A2264" s="14" t="s">
        <v>941</v>
      </c>
      <c r="B2264" s="12">
        <v>2003</v>
      </c>
      <c r="C2264" s="12" t="s">
        <v>2358</v>
      </c>
      <c r="D2264" s="12">
        <v>21</v>
      </c>
      <c r="E2264" s="22">
        <v>37946</v>
      </c>
      <c r="F2264" s="23">
        <f ca="1">DATEDIF(Hospitalization!$E82,TODAY(),"Y")</f>
        <v>62</v>
      </c>
      <c r="G2264" s="12">
        <v>0</v>
      </c>
      <c r="H2264" s="24">
        <v>1263.25</v>
      </c>
      <c r="I2264" s="12" t="s">
        <v>2355</v>
      </c>
      <c r="J2264" s="12" t="s">
        <v>2356</v>
      </c>
      <c r="K2264" s="12" t="s">
        <v>2366</v>
      </c>
    </row>
    <row r="2265" spans="1:11" x14ac:dyDescent="0.3">
      <c r="A2265" s="11" t="s">
        <v>942</v>
      </c>
      <c r="B2265" s="15">
        <v>2003</v>
      </c>
      <c r="C2265" s="15" t="s">
        <v>2364</v>
      </c>
      <c r="D2265" s="15">
        <v>15</v>
      </c>
      <c r="E2265" s="25">
        <v>37848</v>
      </c>
      <c r="F2265" s="26">
        <f ca="1">DATEDIF(Hospitalization!$E81,TODAY(),"Y")</f>
        <v>54</v>
      </c>
      <c r="G2265" s="15">
        <v>0</v>
      </c>
      <c r="H2265" s="27">
        <v>1261.8599999999999</v>
      </c>
      <c r="I2265" s="15" t="s">
        <v>2355</v>
      </c>
      <c r="J2265" s="15" t="s">
        <v>2356</v>
      </c>
      <c r="K2265" s="15" t="s">
        <v>2366</v>
      </c>
    </row>
    <row r="2266" spans="1:11" x14ac:dyDescent="0.3">
      <c r="A2266" s="14" t="s">
        <v>943</v>
      </c>
      <c r="B2266" s="12">
        <v>2003</v>
      </c>
      <c r="C2266" s="12" t="s">
        <v>2365</v>
      </c>
      <c r="D2266" s="12">
        <v>30</v>
      </c>
      <c r="E2266" s="22">
        <v>37924</v>
      </c>
      <c r="F2266" s="23">
        <f ca="1">DATEDIF(Hospitalization!$E80,TODAY(),"Y")</f>
        <v>58</v>
      </c>
      <c r="G2266" s="12">
        <v>0</v>
      </c>
      <c r="H2266" s="24">
        <v>1261.44</v>
      </c>
      <c r="I2266" s="12" t="s">
        <v>2355</v>
      </c>
      <c r="J2266" s="12" t="s">
        <v>2356</v>
      </c>
      <c r="K2266" s="12" t="s">
        <v>2366</v>
      </c>
    </row>
    <row r="2267" spans="1:11" x14ac:dyDescent="0.3">
      <c r="A2267" s="11" t="s">
        <v>944</v>
      </c>
      <c r="B2267" s="15">
        <v>2003</v>
      </c>
      <c r="C2267" s="15" t="s">
        <v>2365</v>
      </c>
      <c r="D2267" s="15">
        <v>13</v>
      </c>
      <c r="E2267" s="25">
        <v>37907</v>
      </c>
      <c r="F2267" s="26">
        <f ca="1">DATEDIF(Hospitalization!$E79,TODAY(),"Y")</f>
        <v>51</v>
      </c>
      <c r="G2267" s="15">
        <v>0</v>
      </c>
      <c r="H2267" s="27">
        <v>1256.3</v>
      </c>
      <c r="I2267" s="15" t="s">
        <v>2355</v>
      </c>
      <c r="J2267" s="15" t="s">
        <v>2356</v>
      </c>
      <c r="K2267" s="15" t="s">
        <v>2366</v>
      </c>
    </row>
    <row r="2268" spans="1:11" x14ac:dyDescent="0.3">
      <c r="A2268" s="14" t="s">
        <v>945</v>
      </c>
      <c r="B2268" s="12">
        <v>2003</v>
      </c>
      <c r="C2268" s="12" t="s">
        <v>2363</v>
      </c>
      <c r="D2268" s="12">
        <v>10</v>
      </c>
      <c r="E2268" s="22">
        <v>37965</v>
      </c>
      <c r="F2268" s="23">
        <f ca="1">DATEDIF(Hospitalization!$E78,TODAY(),"Y")</f>
        <v>49</v>
      </c>
      <c r="G2268" s="12">
        <v>0</v>
      </c>
      <c r="H2268" s="24">
        <v>1253.94</v>
      </c>
      <c r="I2268" s="12" t="s">
        <v>2355</v>
      </c>
      <c r="J2268" s="12" t="s">
        <v>2355</v>
      </c>
      <c r="K2268" s="12" t="s">
        <v>2366</v>
      </c>
    </row>
    <row r="2269" spans="1:11" x14ac:dyDescent="0.3">
      <c r="A2269" s="11" t="s">
        <v>946</v>
      </c>
      <c r="B2269" s="15">
        <v>1997</v>
      </c>
      <c r="C2269" s="15" t="s">
        <v>2358</v>
      </c>
      <c r="D2269" s="15">
        <v>4</v>
      </c>
      <c r="E2269" s="25">
        <v>35738</v>
      </c>
      <c r="F2269" s="26">
        <f ca="1">DATEDIF(Hospitalization!$E77,TODAY(),"Y")</f>
        <v>50</v>
      </c>
      <c r="G2269" s="15">
        <v>0</v>
      </c>
      <c r="H2269" s="27">
        <v>1253</v>
      </c>
      <c r="I2269" s="15" t="s">
        <v>2355</v>
      </c>
      <c r="J2269" s="15" t="s">
        <v>2355</v>
      </c>
      <c r="K2269" s="15" t="s">
        <v>2357</v>
      </c>
    </row>
    <row r="2270" spans="1:11" x14ac:dyDescent="0.3">
      <c r="A2270" s="14" t="s">
        <v>947</v>
      </c>
      <c r="B2270" s="12">
        <v>2003</v>
      </c>
      <c r="C2270" s="12" t="s">
        <v>2361</v>
      </c>
      <c r="D2270" s="12">
        <v>15</v>
      </c>
      <c r="E2270" s="22">
        <v>37879</v>
      </c>
      <c r="F2270" s="23">
        <f ca="1">DATEDIF(Hospitalization!$E76,TODAY(),"Y")</f>
        <v>51</v>
      </c>
      <c r="G2270" s="12">
        <v>0</v>
      </c>
      <c r="H2270" s="24">
        <v>1252.4100000000001</v>
      </c>
      <c r="I2270" s="12" t="s">
        <v>2355</v>
      </c>
      <c r="J2270" s="12" t="s">
        <v>2356</v>
      </c>
      <c r="K2270" s="12" t="s">
        <v>2366</v>
      </c>
    </row>
    <row r="2271" spans="1:11" x14ac:dyDescent="0.3">
      <c r="A2271" s="11" t="s">
        <v>948</v>
      </c>
      <c r="B2271" s="15">
        <v>2003</v>
      </c>
      <c r="C2271" s="15" t="s">
        <v>2361</v>
      </c>
      <c r="D2271" s="15">
        <v>8</v>
      </c>
      <c r="E2271" s="25">
        <v>37872</v>
      </c>
      <c r="F2271" s="26">
        <f ca="1">DATEDIF(Hospitalization!$E75,TODAY(),"Y")</f>
        <v>64</v>
      </c>
      <c r="G2271" s="15">
        <v>0</v>
      </c>
      <c r="H2271" s="27">
        <v>1242.82</v>
      </c>
      <c r="I2271" s="15" t="s">
        <v>2355</v>
      </c>
      <c r="J2271" s="15" t="s">
        <v>2359</v>
      </c>
      <c r="K2271" s="15" t="s">
        <v>2366</v>
      </c>
    </row>
    <row r="2272" spans="1:11" x14ac:dyDescent="0.3">
      <c r="A2272" s="14" t="s">
        <v>949</v>
      </c>
      <c r="B2272" s="12">
        <v>2003</v>
      </c>
      <c r="C2272" s="12" t="s">
        <v>2361</v>
      </c>
      <c r="D2272" s="12">
        <v>15</v>
      </c>
      <c r="E2272" s="22">
        <v>37879</v>
      </c>
      <c r="F2272" s="23">
        <f ca="1">DATEDIF(Hospitalization!$E74,TODAY(),"Y")</f>
        <v>60</v>
      </c>
      <c r="G2272" s="12">
        <v>0</v>
      </c>
      <c r="H2272" s="24">
        <v>1242.26</v>
      </c>
      <c r="I2272" s="12" t="s">
        <v>2355</v>
      </c>
      <c r="J2272" s="12" t="s">
        <v>2359</v>
      </c>
      <c r="K2272" s="12" t="s">
        <v>2366</v>
      </c>
    </row>
    <row r="2273" spans="1:11" x14ac:dyDescent="0.3">
      <c r="A2273" s="14" t="s">
        <v>104</v>
      </c>
      <c r="B2273" s="15">
        <v>2003</v>
      </c>
      <c r="C2273" s="15" t="s">
        <v>2364</v>
      </c>
      <c r="D2273" s="15">
        <v>2</v>
      </c>
      <c r="E2273" s="25">
        <v>37835</v>
      </c>
      <c r="F2273" s="26">
        <f ca="1">DATEDIF(Hospitalization!$E73,TODAY(),"Y")</f>
        <v>54</v>
      </c>
      <c r="G2273" s="15">
        <v>0</v>
      </c>
      <c r="H2273" s="27">
        <v>1241.57</v>
      </c>
      <c r="I2273" s="15" t="s">
        <v>2355</v>
      </c>
      <c r="J2273" s="15" t="s">
        <v>2355</v>
      </c>
      <c r="K2273" s="15" t="s">
        <v>2366</v>
      </c>
    </row>
    <row r="2274" spans="1:11" x14ac:dyDescent="0.3">
      <c r="A2274" s="11" t="s">
        <v>950</v>
      </c>
      <c r="B2274" s="12">
        <v>2002</v>
      </c>
      <c r="C2274" s="12" t="s">
        <v>2354</v>
      </c>
      <c r="D2274" s="12">
        <v>1</v>
      </c>
      <c r="E2274" s="22">
        <v>37438</v>
      </c>
      <c r="F2274" s="23">
        <f ca="1">DATEDIF(Hospitalization!$E72,TODAY(),"Y")</f>
        <v>41</v>
      </c>
      <c r="G2274" s="12">
        <v>0</v>
      </c>
      <c r="H2274" s="24">
        <v>1241</v>
      </c>
      <c r="I2274" s="12" t="s">
        <v>2355</v>
      </c>
      <c r="J2274" s="12" t="s">
        <v>2355</v>
      </c>
      <c r="K2274" s="12" t="s">
        <v>2357</v>
      </c>
    </row>
    <row r="2275" spans="1:11" x14ac:dyDescent="0.3">
      <c r="A2275" s="14" t="s">
        <v>951</v>
      </c>
      <c r="B2275" s="15">
        <v>1998</v>
      </c>
      <c r="C2275" s="15" t="s">
        <v>2365</v>
      </c>
      <c r="D2275" s="15">
        <v>11</v>
      </c>
      <c r="E2275" s="25">
        <v>36079</v>
      </c>
      <c r="F2275" s="26">
        <f ca="1">DATEDIF(Hospitalization!$E71,TODAY(),"Y")</f>
        <v>57</v>
      </c>
      <c r="G2275" s="15">
        <v>0</v>
      </c>
      <c r="H2275" s="27">
        <v>1240</v>
      </c>
      <c r="I2275" s="15" t="s">
        <v>2355</v>
      </c>
      <c r="J2275" s="15" t="s">
        <v>2359</v>
      </c>
      <c r="K2275" s="15" t="s">
        <v>2362</v>
      </c>
    </row>
    <row r="2276" spans="1:11" x14ac:dyDescent="0.3">
      <c r="A2276" s="11" t="s">
        <v>952</v>
      </c>
      <c r="B2276" s="12">
        <v>2002</v>
      </c>
      <c r="C2276" s="12" t="s">
        <v>2363</v>
      </c>
      <c r="D2276" s="12">
        <v>12</v>
      </c>
      <c r="E2276" s="22">
        <v>37602</v>
      </c>
      <c r="F2276" s="23">
        <f ca="1">DATEDIF(Hospitalization!$E70,TODAY(),"Y")</f>
        <v>49</v>
      </c>
      <c r="G2276" s="12">
        <v>0</v>
      </c>
      <c r="H2276" s="24">
        <v>1237</v>
      </c>
      <c r="I2276" s="12" t="s">
        <v>2355</v>
      </c>
      <c r="J2276" s="12" t="s">
        <v>2355</v>
      </c>
      <c r="K2276" s="12" t="s">
        <v>2357</v>
      </c>
    </row>
    <row r="2277" spans="1:11" x14ac:dyDescent="0.3">
      <c r="A2277" s="14" t="s">
        <v>953</v>
      </c>
      <c r="B2277" s="15">
        <v>1998</v>
      </c>
      <c r="C2277" s="15" t="s">
        <v>2354</v>
      </c>
      <c r="D2277" s="15">
        <v>13</v>
      </c>
      <c r="E2277" s="25">
        <v>35989</v>
      </c>
      <c r="F2277" s="26">
        <f ca="1">DATEDIF(Hospitalization!$E69,TODAY(),"Y")</f>
        <v>28</v>
      </c>
      <c r="G2277" s="15">
        <v>0</v>
      </c>
      <c r="H2277" s="27">
        <v>1234</v>
      </c>
      <c r="I2277" s="15" t="s">
        <v>2355</v>
      </c>
      <c r="J2277" s="15" t="s">
        <v>2359</v>
      </c>
      <c r="K2277" s="15" t="s">
        <v>2357</v>
      </c>
    </row>
    <row r="2278" spans="1:11" x14ac:dyDescent="0.3">
      <c r="A2278" s="11" t="s">
        <v>954</v>
      </c>
      <c r="B2278" s="12">
        <v>2004</v>
      </c>
      <c r="C2278" s="12" t="s">
        <v>2365</v>
      </c>
      <c r="D2278" s="12">
        <v>16</v>
      </c>
      <c r="E2278" s="22">
        <v>38276</v>
      </c>
      <c r="F2278" s="23">
        <f ca="1">DATEDIF(Hospitalization!$E68,TODAY(),"Y")</f>
        <v>47</v>
      </c>
      <c r="G2278" s="12">
        <v>0</v>
      </c>
      <c r="H2278" s="24">
        <v>1228</v>
      </c>
      <c r="I2278" s="12" t="s">
        <v>2355</v>
      </c>
      <c r="J2278" s="12" t="s">
        <v>2359</v>
      </c>
      <c r="K2278" s="12" t="s">
        <v>2362</v>
      </c>
    </row>
    <row r="2279" spans="1:11" x14ac:dyDescent="0.3">
      <c r="A2279" s="14" t="s">
        <v>955</v>
      </c>
      <c r="B2279" s="15">
        <v>2004</v>
      </c>
      <c r="C2279" s="15" t="s">
        <v>2354</v>
      </c>
      <c r="D2279" s="15">
        <v>9</v>
      </c>
      <c r="E2279" s="25">
        <v>38177</v>
      </c>
      <c r="F2279" s="26">
        <f ca="1">DATEDIF(Hospitalization!$E67,TODAY(),"Y")</f>
        <v>53</v>
      </c>
      <c r="G2279" s="15">
        <v>0</v>
      </c>
      <c r="H2279" s="27">
        <v>1224</v>
      </c>
      <c r="I2279" s="15" t="s">
        <v>2355</v>
      </c>
      <c r="J2279" s="15" t="s">
        <v>2359</v>
      </c>
      <c r="K2279" s="15" t="s">
        <v>2357</v>
      </c>
    </row>
    <row r="2280" spans="1:11" x14ac:dyDescent="0.3">
      <c r="A2280" s="11" t="s">
        <v>956</v>
      </c>
      <c r="B2280" s="12">
        <v>1996</v>
      </c>
      <c r="C2280" s="12" t="s">
        <v>2358</v>
      </c>
      <c r="D2280" s="12">
        <v>4</v>
      </c>
      <c r="E2280" s="22">
        <v>35373</v>
      </c>
      <c r="F2280" s="23">
        <f ca="1">DATEDIF(Hospitalization!$E66,TODAY(),"Y")</f>
        <v>51</v>
      </c>
      <c r="G2280" s="12">
        <v>0</v>
      </c>
      <c r="H2280" s="24">
        <v>1220</v>
      </c>
      <c r="I2280" s="12" t="s">
        <v>2355</v>
      </c>
      <c r="J2280" s="12" t="s">
        <v>2356</v>
      </c>
      <c r="K2280" s="12" t="s">
        <v>2362</v>
      </c>
    </row>
    <row r="2281" spans="1:11" x14ac:dyDescent="0.3">
      <c r="A2281" s="14" t="s">
        <v>957</v>
      </c>
      <c r="B2281" s="15">
        <v>2004</v>
      </c>
      <c r="C2281" s="15" t="s">
        <v>2360</v>
      </c>
      <c r="D2281" s="15">
        <v>2</v>
      </c>
      <c r="E2281" s="25">
        <v>38140</v>
      </c>
      <c r="F2281" s="26">
        <f ca="1">DATEDIF(Hospitalization!$E65,TODAY(),"Y")</f>
        <v>59</v>
      </c>
      <c r="G2281" s="15">
        <v>0</v>
      </c>
      <c r="H2281" s="27">
        <v>1210</v>
      </c>
      <c r="I2281" s="15" t="s">
        <v>2355</v>
      </c>
      <c r="J2281" s="15" t="s">
        <v>2359</v>
      </c>
      <c r="K2281" s="15" t="s">
        <v>2357</v>
      </c>
    </row>
    <row r="2282" spans="1:11" x14ac:dyDescent="0.3">
      <c r="A2282" s="11" t="s">
        <v>958</v>
      </c>
      <c r="B2282" s="12">
        <v>1992</v>
      </c>
      <c r="C2282" s="12" t="s">
        <v>2365</v>
      </c>
      <c r="D2282" s="12">
        <v>6</v>
      </c>
      <c r="E2282" s="22">
        <v>33883</v>
      </c>
      <c r="F2282" s="23">
        <f ca="1">DATEDIF(Hospitalization!$E64,TODAY(),"Y")</f>
        <v>58</v>
      </c>
      <c r="G2282" s="12">
        <v>0</v>
      </c>
      <c r="H2282" s="24">
        <v>1200.55</v>
      </c>
      <c r="I2282" s="12" t="s">
        <v>2355</v>
      </c>
      <c r="J2282" s="12" t="s">
        <v>2356</v>
      </c>
      <c r="K2282" s="12" t="s">
        <v>2357</v>
      </c>
    </row>
    <row r="2283" spans="1:11" x14ac:dyDescent="0.3">
      <c r="A2283" s="14" t="s">
        <v>959</v>
      </c>
      <c r="B2283" s="15">
        <v>1999</v>
      </c>
      <c r="C2283" s="15" t="s">
        <v>2360</v>
      </c>
      <c r="D2283" s="15">
        <v>28</v>
      </c>
      <c r="E2283" s="25">
        <v>36339</v>
      </c>
      <c r="F2283" s="26">
        <f ca="1">DATEDIF(Hospitalization!$E63,TODAY(),"Y")</f>
        <v>59</v>
      </c>
      <c r="G2283" s="15">
        <v>0</v>
      </c>
      <c r="H2283" s="27">
        <v>1200</v>
      </c>
      <c r="I2283" s="15" t="s">
        <v>2355</v>
      </c>
      <c r="J2283" s="15" t="s">
        <v>2356</v>
      </c>
      <c r="K2283" s="15" t="s">
        <v>2362</v>
      </c>
    </row>
    <row r="2284" spans="1:11" x14ac:dyDescent="0.3">
      <c r="A2284" s="11" t="s">
        <v>105</v>
      </c>
      <c r="B2284" s="12">
        <v>2002</v>
      </c>
      <c r="C2284" s="12" t="s">
        <v>2364</v>
      </c>
      <c r="D2284" s="12">
        <v>26</v>
      </c>
      <c r="E2284" s="22">
        <v>37494</v>
      </c>
      <c r="F2284" s="23">
        <f ca="1">DATEDIF(Hospitalization!$E62,TODAY(),"Y")</f>
        <v>46</v>
      </c>
      <c r="G2284" s="12">
        <v>0</v>
      </c>
      <c r="H2284" s="24">
        <v>1191</v>
      </c>
      <c r="I2284" s="12" t="s">
        <v>2355</v>
      </c>
      <c r="J2284" s="12" t="s">
        <v>2359</v>
      </c>
      <c r="K2284" s="12" t="s">
        <v>2357</v>
      </c>
    </row>
    <row r="2285" spans="1:11" x14ac:dyDescent="0.3">
      <c r="A2285" s="11" t="s">
        <v>960</v>
      </c>
      <c r="B2285" s="15">
        <v>1997</v>
      </c>
      <c r="C2285" s="15" t="s">
        <v>2360</v>
      </c>
      <c r="D2285" s="15">
        <v>28</v>
      </c>
      <c r="E2285" s="25">
        <v>35609</v>
      </c>
      <c r="F2285" s="26">
        <f ca="1">DATEDIF(Hospitalization!$E61,TODAY(),"Y")</f>
        <v>54</v>
      </c>
      <c r="G2285" s="15">
        <v>0</v>
      </c>
      <c r="H2285" s="27">
        <v>1178.07</v>
      </c>
      <c r="I2285" s="15" t="s">
        <v>2355</v>
      </c>
      <c r="J2285" s="15" t="s">
        <v>2355</v>
      </c>
      <c r="K2285" s="15" t="s">
        <v>2357</v>
      </c>
    </row>
    <row r="2286" spans="1:11" x14ac:dyDescent="0.3">
      <c r="A2286" s="14" t="s">
        <v>961</v>
      </c>
      <c r="B2286" s="12">
        <v>1996</v>
      </c>
      <c r="C2286" s="12" t="s">
        <v>2364</v>
      </c>
      <c r="D2286" s="12">
        <v>11</v>
      </c>
      <c r="E2286" s="22">
        <v>35288</v>
      </c>
      <c r="F2286" s="23">
        <f ca="1">DATEDIF(Hospitalization!$E60,TODAY(),"Y")</f>
        <v>48</v>
      </c>
      <c r="G2286" s="12">
        <v>0</v>
      </c>
      <c r="H2286" s="24">
        <v>1178</v>
      </c>
      <c r="I2286" s="12" t="s">
        <v>2355</v>
      </c>
      <c r="J2286" s="12" t="s">
        <v>2356</v>
      </c>
      <c r="K2286" s="12" t="s">
        <v>2357</v>
      </c>
    </row>
    <row r="2287" spans="1:11" x14ac:dyDescent="0.3">
      <c r="A2287" s="11" t="s">
        <v>962</v>
      </c>
      <c r="B2287" s="15">
        <v>2001</v>
      </c>
      <c r="C2287" s="15" t="s">
        <v>2358</v>
      </c>
      <c r="D2287" s="15">
        <v>12</v>
      </c>
      <c r="E2287" s="25">
        <v>37207</v>
      </c>
      <c r="F2287" s="26">
        <f ca="1">DATEDIF(Hospitalization!$E59,TODAY(),"Y")</f>
        <v>60</v>
      </c>
      <c r="G2287" s="15">
        <v>0</v>
      </c>
      <c r="H2287" s="27">
        <v>1167</v>
      </c>
      <c r="I2287" s="15" t="s">
        <v>2355</v>
      </c>
      <c r="J2287" s="15" t="s">
        <v>2359</v>
      </c>
      <c r="K2287" s="15" t="s">
        <v>2357</v>
      </c>
    </row>
    <row r="2288" spans="1:11" x14ac:dyDescent="0.3">
      <c r="A2288" s="14" t="s">
        <v>963</v>
      </c>
      <c r="B2288" s="12">
        <v>2002</v>
      </c>
      <c r="C2288" s="12" t="s">
        <v>2360</v>
      </c>
      <c r="D2288" s="12">
        <v>11</v>
      </c>
      <c r="E2288" s="22">
        <v>37418</v>
      </c>
      <c r="F2288" s="23">
        <f ca="1">DATEDIF(Hospitalization!$E58,TODAY(),"Y")</f>
        <v>54</v>
      </c>
      <c r="G2288" s="12">
        <v>0</v>
      </c>
      <c r="H2288" s="24">
        <v>1165</v>
      </c>
      <c r="I2288" s="12" t="s">
        <v>2355</v>
      </c>
      <c r="J2288" s="12" t="s">
        <v>2356</v>
      </c>
      <c r="K2288" s="12" t="s">
        <v>2362</v>
      </c>
    </row>
    <row r="2289" spans="1:11" x14ac:dyDescent="0.3">
      <c r="A2289" s="11" t="s">
        <v>964</v>
      </c>
      <c r="B2289" s="15">
        <v>2004</v>
      </c>
      <c r="C2289" s="15" t="s">
        <v>2358</v>
      </c>
      <c r="D2289" s="15">
        <v>11</v>
      </c>
      <c r="E2289" s="25">
        <v>38302</v>
      </c>
      <c r="F2289" s="26">
        <f ca="1">DATEDIF(Hospitalization!$E57,TODAY(),"Y")</f>
        <v>50</v>
      </c>
      <c r="G2289" s="15">
        <v>0</v>
      </c>
      <c r="H2289" s="27">
        <v>1163.46</v>
      </c>
      <c r="I2289" s="15" t="s">
        <v>2355</v>
      </c>
      <c r="J2289" s="15" t="s">
        <v>2356</v>
      </c>
      <c r="K2289" s="15" t="s">
        <v>2357</v>
      </c>
    </row>
    <row r="2290" spans="1:11" x14ac:dyDescent="0.3">
      <c r="A2290" s="14" t="s">
        <v>965</v>
      </c>
      <c r="B2290" s="12">
        <v>1994</v>
      </c>
      <c r="C2290" s="12" t="s">
        <v>2354</v>
      </c>
      <c r="D2290" s="12">
        <v>26</v>
      </c>
      <c r="E2290" s="22">
        <v>34541</v>
      </c>
      <c r="F2290" s="23">
        <f ca="1">DATEDIF(Hospitalization!$E56,TODAY(),"Y")</f>
        <v>47</v>
      </c>
      <c r="G2290" s="12">
        <v>0</v>
      </c>
      <c r="H2290" s="24">
        <v>1158.32</v>
      </c>
      <c r="I2290" s="12" t="s">
        <v>2355</v>
      </c>
      <c r="J2290" s="12" t="s">
        <v>2359</v>
      </c>
      <c r="K2290" s="12" t="s">
        <v>2357</v>
      </c>
    </row>
    <row r="2291" spans="1:11" x14ac:dyDescent="0.3">
      <c r="A2291" s="11" t="s">
        <v>966</v>
      </c>
      <c r="B2291" s="15">
        <v>2004</v>
      </c>
      <c r="C2291" s="15" t="s">
        <v>2354</v>
      </c>
      <c r="D2291" s="15">
        <v>18</v>
      </c>
      <c r="E2291" s="25">
        <v>38186</v>
      </c>
      <c r="F2291" s="26">
        <f ca="1">DATEDIF(Hospitalization!$E55,TODAY(),"Y")</f>
        <v>60</v>
      </c>
      <c r="G2291" s="15">
        <v>0</v>
      </c>
      <c r="H2291" s="27">
        <v>1149.4000000000001</v>
      </c>
      <c r="I2291" s="15" t="s">
        <v>2355</v>
      </c>
      <c r="J2291" s="15" t="s">
        <v>2355</v>
      </c>
      <c r="K2291" s="15" t="s">
        <v>2357</v>
      </c>
    </row>
    <row r="2292" spans="1:11" x14ac:dyDescent="0.3">
      <c r="A2292" s="14" t="s">
        <v>967</v>
      </c>
      <c r="B2292" s="12">
        <v>2003</v>
      </c>
      <c r="C2292" s="12" t="s">
        <v>2360</v>
      </c>
      <c r="D2292" s="12">
        <v>12</v>
      </c>
      <c r="E2292" s="22">
        <v>37784</v>
      </c>
      <c r="F2292" s="23">
        <f ca="1">DATEDIF(Hospitalization!$E54,TODAY(),"Y")</f>
        <v>56</v>
      </c>
      <c r="G2292" s="12">
        <v>0</v>
      </c>
      <c r="H2292" s="24">
        <v>1149</v>
      </c>
      <c r="I2292" s="12" t="s">
        <v>2355</v>
      </c>
      <c r="J2292" s="12" t="s">
        <v>2359</v>
      </c>
      <c r="K2292" s="12" t="s">
        <v>2362</v>
      </c>
    </row>
    <row r="2293" spans="1:11" x14ac:dyDescent="0.3">
      <c r="A2293" s="11" t="s">
        <v>968</v>
      </c>
      <c r="B2293" s="15">
        <v>2004</v>
      </c>
      <c r="C2293" s="15" t="s">
        <v>2360</v>
      </c>
      <c r="D2293" s="15">
        <v>10</v>
      </c>
      <c r="E2293" s="25">
        <v>38148</v>
      </c>
      <c r="F2293" s="26">
        <f ca="1">DATEDIF(Hospitalization!$E53,TODAY(),"Y")</f>
        <v>61</v>
      </c>
      <c r="G2293" s="15">
        <v>0</v>
      </c>
      <c r="H2293" s="27">
        <v>1146.8</v>
      </c>
      <c r="I2293" s="15" t="s">
        <v>2355</v>
      </c>
      <c r="J2293" s="15" t="s">
        <v>2355</v>
      </c>
      <c r="K2293" s="15" t="s">
        <v>2357</v>
      </c>
    </row>
    <row r="2294" spans="1:11" x14ac:dyDescent="0.3">
      <c r="A2294" s="14" t="s">
        <v>969</v>
      </c>
      <c r="B2294" s="12">
        <v>2002</v>
      </c>
      <c r="C2294" s="12" t="s">
        <v>2365</v>
      </c>
      <c r="D2294" s="12">
        <v>1</v>
      </c>
      <c r="E2294" s="22">
        <v>37530</v>
      </c>
      <c r="F2294" s="23">
        <f ca="1">DATEDIF(Hospitalization!$E52,TODAY(),"Y")</f>
        <v>39</v>
      </c>
      <c r="G2294" s="12">
        <v>0</v>
      </c>
      <c r="H2294" s="24">
        <v>1142</v>
      </c>
      <c r="I2294" s="12" t="s">
        <v>2356</v>
      </c>
      <c r="J2294" s="12" t="s">
        <v>2355</v>
      </c>
      <c r="K2294" s="12" t="s">
        <v>2366</v>
      </c>
    </row>
    <row r="2295" spans="1:11" x14ac:dyDescent="0.3">
      <c r="A2295" s="14" t="s">
        <v>106</v>
      </c>
      <c r="B2295" s="15">
        <v>2004</v>
      </c>
      <c r="C2295" s="15" t="s">
        <v>2361</v>
      </c>
      <c r="D2295" s="15">
        <v>12</v>
      </c>
      <c r="E2295" s="25">
        <v>38242</v>
      </c>
      <c r="F2295" s="26">
        <f ca="1">DATEDIF(Hospitalization!$E51,TODAY(),"Y")</f>
        <v>59</v>
      </c>
      <c r="G2295" s="15">
        <v>0</v>
      </c>
      <c r="H2295" s="27">
        <v>1141.45</v>
      </c>
      <c r="I2295" s="15" t="s">
        <v>2356</v>
      </c>
      <c r="J2295" s="15" t="s">
        <v>2356</v>
      </c>
      <c r="K2295" s="15" t="s">
        <v>2357</v>
      </c>
    </row>
    <row r="2296" spans="1:11" x14ac:dyDescent="0.3">
      <c r="A2296" s="11" t="s">
        <v>970</v>
      </c>
      <c r="B2296" s="12">
        <v>2001</v>
      </c>
      <c r="C2296" s="12" t="s">
        <v>2365</v>
      </c>
      <c r="D2296" s="12">
        <v>25</v>
      </c>
      <c r="E2296" s="22">
        <v>37189</v>
      </c>
      <c r="F2296" s="23">
        <f ca="1">DATEDIF(Hospitalization!$E50,TODAY(),"Y")</f>
        <v>60</v>
      </c>
      <c r="G2296" s="12">
        <v>0</v>
      </c>
      <c r="H2296" s="24">
        <v>1141</v>
      </c>
      <c r="I2296" s="12" t="s">
        <v>2356</v>
      </c>
      <c r="J2296" s="12" t="s">
        <v>2359</v>
      </c>
      <c r="K2296" s="12" t="s">
        <v>2357</v>
      </c>
    </row>
    <row r="2297" spans="1:11" x14ac:dyDescent="0.3">
      <c r="A2297" s="14" t="s">
        <v>971</v>
      </c>
      <c r="B2297" s="15">
        <v>2004</v>
      </c>
      <c r="C2297" s="15" t="s">
        <v>2358</v>
      </c>
      <c r="D2297" s="15">
        <v>27</v>
      </c>
      <c r="E2297" s="25">
        <v>38318</v>
      </c>
      <c r="F2297" s="26">
        <f ca="1">DATEDIF(Hospitalization!$E49,TODAY(),"Y")</f>
        <v>45</v>
      </c>
      <c r="G2297" s="15">
        <v>0</v>
      </c>
      <c r="H2297" s="27">
        <v>1137.47</v>
      </c>
      <c r="I2297" s="15" t="s">
        <v>2356</v>
      </c>
      <c r="J2297" s="15" t="s">
        <v>2355</v>
      </c>
      <c r="K2297" s="15" t="s">
        <v>2357</v>
      </c>
    </row>
    <row r="2298" spans="1:11" x14ac:dyDescent="0.3">
      <c r="A2298" s="11" t="s">
        <v>972</v>
      </c>
      <c r="B2298" s="12">
        <v>2004</v>
      </c>
      <c r="C2298" s="12" t="s">
        <v>2365</v>
      </c>
      <c r="D2298" s="12">
        <v>15</v>
      </c>
      <c r="E2298" s="22">
        <v>38275</v>
      </c>
      <c r="F2298" s="23">
        <f ca="1">DATEDIF(Hospitalization!$E48,TODAY(),"Y")</f>
        <v>60</v>
      </c>
      <c r="G2298" s="12">
        <v>0</v>
      </c>
      <c r="H2298" s="24">
        <v>1137.01</v>
      </c>
      <c r="I2298" s="12" t="s">
        <v>2356</v>
      </c>
      <c r="J2298" s="12" t="s">
        <v>2359</v>
      </c>
      <c r="K2298" s="12" t="s">
        <v>2357</v>
      </c>
    </row>
    <row r="2299" spans="1:11" x14ac:dyDescent="0.3">
      <c r="A2299" s="14" t="s">
        <v>973</v>
      </c>
      <c r="B2299" s="15">
        <v>2004</v>
      </c>
      <c r="C2299" s="15" t="s">
        <v>2358</v>
      </c>
      <c r="D2299" s="15">
        <v>6</v>
      </c>
      <c r="E2299" s="25">
        <v>38297</v>
      </c>
      <c r="F2299" s="26">
        <f ca="1">DATEDIF(Hospitalization!$E47,TODAY(),"Y")</f>
        <v>38</v>
      </c>
      <c r="G2299" s="15">
        <v>0</v>
      </c>
      <c r="H2299" s="27">
        <v>1137.01</v>
      </c>
      <c r="I2299" s="15" t="s">
        <v>2356</v>
      </c>
      <c r="J2299" s="15" t="s">
        <v>2359</v>
      </c>
      <c r="K2299" s="15" t="s">
        <v>2357</v>
      </c>
    </row>
    <row r="2300" spans="1:11" x14ac:dyDescent="0.3">
      <c r="A2300" s="11" t="s">
        <v>974</v>
      </c>
      <c r="B2300" s="12">
        <v>2002</v>
      </c>
      <c r="C2300" s="12" t="s">
        <v>2364</v>
      </c>
      <c r="D2300" s="12">
        <v>11</v>
      </c>
      <c r="E2300" s="22">
        <v>37479</v>
      </c>
      <c r="F2300" s="23">
        <f ca="1">DATEDIF(Hospitalization!$E46,TODAY(),"Y")</f>
        <v>51</v>
      </c>
      <c r="G2300" s="12">
        <v>0</v>
      </c>
      <c r="H2300" s="24">
        <v>1137</v>
      </c>
      <c r="I2300" s="12" t="s">
        <v>2356</v>
      </c>
      <c r="J2300" s="12" t="s">
        <v>2359</v>
      </c>
      <c r="K2300" s="12" t="s">
        <v>2357</v>
      </c>
    </row>
    <row r="2301" spans="1:11" x14ac:dyDescent="0.3">
      <c r="A2301" s="14" t="s">
        <v>975</v>
      </c>
      <c r="B2301" s="15">
        <v>2004</v>
      </c>
      <c r="C2301" s="15" t="s">
        <v>2358</v>
      </c>
      <c r="D2301" s="15">
        <v>28</v>
      </c>
      <c r="E2301" s="25">
        <v>38319</v>
      </c>
      <c r="F2301" s="26">
        <f ca="1">DATEDIF(Hospitalization!$E45,TODAY(),"Y")</f>
        <v>57</v>
      </c>
      <c r="G2301" s="15">
        <v>0</v>
      </c>
      <c r="H2301" s="27">
        <v>1136.4000000000001</v>
      </c>
      <c r="I2301" s="15" t="s">
        <v>2356</v>
      </c>
      <c r="J2301" s="15" t="s">
        <v>2356</v>
      </c>
      <c r="K2301" s="15" t="s">
        <v>2357</v>
      </c>
    </row>
    <row r="2302" spans="1:11" x14ac:dyDescent="0.3">
      <c r="A2302" s="11" t="s">
        <v>976</v>
      </c>
      <c r="B2302" s="12">
        <v>2004</v>
      </c>
      <c r="C2302" s="12" t="s">
        <v>2360</v>
      </c>
      <c r="D2302" s="12">
        <v>11</v>
      </c>
      <c r="E2302" s="22">
        <v>38149</v>
      </c>
      <c r="F2302" s="23">
        <f ca="1">DATEDIF(Hospitalization!$E44,TODAY(),"Y")</f>
        <v>54</v>
      </c>
      <c r="G2302" s="12">
        <v>0</v>
      </c>
      <c r="H2302" s="24">
        <v>1135.94</v>
      </c>
      <c r="I2302" s="12" t="s">
        <v>2356</v>
      </c>
      <c r="J2302" s="12" t="s">
        <v>2356</v>
      </c>
      <c r="K2302" s="12" t="s">
        <v>2357</v>
      </c>
    </row>
    <row r="2303" spans="1:11" x14ac:dyDescent="0.3">
      <c r="A2303" s="14" t="s">
        <v>977</v>
      </c>
      <c r="B2303" s="15">
        <v>2004</v>
      </c>
      <c r="C2303" s="15" t="s">
        <v>2365</v>
      </c>
      <c r="D2303" s="15">
        <v>6</v>
      </c>
      <c r="E2303" s="25">
        <v>38266</v>
      </c>
      <c r="F2303" s="26">
        <f ca="1">DATEDIF(Hospitalization!$E43,TODAY(),"Y")</f>
        <v>59</v>
      </c>
      <c r="G2303" s="15">
        <v>0</v>
      </c>
      <c r="H2303" s="27">
        <v>1135</v>
      </c>
      <c r="I2303" s="15" t="s">
        <v>2356</v>
      </c>
      <c r="J2303" s="15" t="s">
        <v>2356</v>
      </c>
      <c r="K2303" s="15" t="s">
        <v>2357</v>
      </c>
    </row>
    <row r="2304" spans="1:11" x14ac:dyDescent="0.3">
      <c r="A2304" s="11" t="s">
        <v>978</v>
      </c>
      <c r="B2304" s="12">
        <v>2002</v>
      </c>
      <c r="C2304" s="12" t="s">
        <v>2354</v>
      </c>
      <c r="D2304" s="12">
        <v>19</v>
      </c>
      <c r="E2304" s="22">
        <v>37456</v>
      </c>
      <c r="F2304" s="23">
        <f ca="1">DATEDIF(Hospitalization!$E42,TODAY(),"Y")</f>
        <v>26</v>
      </c>
      <c r="G2304" s="12">
        <v>0</v>
      </c>
      <c r="H2304" s="24">
        <v>1132</v>
      </c>
      <c r="I2304" s="12" t="s">
        <v>2356</v>
      </c>
      <c r="J2304" s="12" t="s">
        <v>2359</v>
      </c>
      <c r="K2304" s="12" t="s">
        <v>2357</v>
      </c>
    </row>
    <row r="2305" spans="1:11" x14ac:dyDescent="0.3">
      <c r="A2305" s="14" t="s">
        <v>979</v>
      </c>
      <c r="B2305" s="15">
        <v>2004</v>
      </c>
      <c r="C2305" s="15" t="s">
        <v>2360</v>
      </c>
      <c r="D2305" s="15">
        <v>14</v>
      </c>
      <c r="E2305" s="25">
        <v>38152</v>
      </c>
      <c r="F2305" s="26">
        <f ca="1">DATEDIF(Hospitalization!$E41,TODAY(),"Y")</f>
        <v>33</v>
      </c>
      <c r="G2305" s="15">
        <v>0</v>
      </c>
      <c r="H2305" s="27">
        <v>1131.51</v>
      </c>
      <c r="I2305" s="15" t="s">
        <v>2356</v>
      </c>
      <c r="J2305" s="15" t="s">
        <v>2359</v>
      </c>
      <c r="K2305" s="15" t="s">
        <v>2357</v>
      </c>
    </row>
    <row r="2306" spans="1:11" x14ac:dyDescent="0.3">
      <c r="A2306" s="11" t="s">
        <v>107</v>
      </c>
      <c r="B2306" s="12">
        <v>2004</v>
      </c>
      <c r="C2306" s="12" t="s">
        <v>2358</v>
      </c>
      <c r="D2306" s="12">
        <v>12</v>
      </c>
      <c r="E2306" s="22">
        <v>38303</v>
      </c>
      <c r="F2306" s="23">
        <f ca="1">DATEDIF(Hospitalization!$E40,TODAY(),"Y")</f>
        <v>55</v>
      </c>
      <c r="G2306" s="12">
        <v>0</v>
      </c>
      <c r="H2306" s="24">
        <v>1121.8699999999999</v>
      </c>
      <c r="I2306" s="12" t="s">
        <v>2356</v>
      </c>
      <c r="J2306" s="12" t="s">
        <v>2359</v>
      </c>
      <c r="K2306" s="12" t="s">
        <v>2357</v>
      </c>
    </row>
    <row r="2307" spans="1:11" x14ac:dyDescent="0.3">
      <c r="A2307" s="11" t="s">
        <v>980</v>
      </c>
      <c r="B2307" s="15">
        <v>2002</v>
      </c>
      <c r="C2307" s="15" t="s">
        <v>2364</v>
      </c>
      <c r="D2307" s="15">
        <v>13</v>
      </c>
      <c r="E2307" s="25">
        <v>37481</v>
      </c>
      <c r="F2307" s="26">
        <f ca="1">DATEDIF(Hospitalization!$E39,TODAY(),"Y")</f>
        <v>63</v>
      </c>
      <c r="G2307" s="15">
        <v>0</v>
      </c>
      <c r="H2307" s="27">
        <v>1086</v>
      </c>
      <c r="I2307" s="15" t="s">
        <v>2356</v>
      </c>
      <c r="J2307" s="15" t="s">
        <v>2356</v>
      </c>
      <c r="K2307" s="15" t="s">
        <v>2357</v>
      </c>
    </row>
    <row r="2308" spans="1:11" x14ac:dyDescent="0.3">
      <c r="A2308" s="14" t="s">
        <v>981</v>
      </c>
      <c r="B2308" s="12">
        <v>1998</v>
      </c>
      <c r="C2308" s="12" t="s">
        <v>2363</v>
      </c>
      <c r="D2308" s="12">
        <v>26</v>
      </c>
      <c r="E2308" s="22">
        <v>36155</v>
      </c>
      <c r="F2308" s="23">
        <f ca="1">DATEDIF(Hospitalization!$E38,TODAY(),"Y")</f>
        <v>52</v>
      </c>
      <c r="G2308" s="12">
        <v>0</v>
      </c>
      <c r="H2308" s="24">
        <v>1082</v>
      </c>
      <c r="I2308" s="12" t="s">
        <v>2356</v>
      </c>
      <c r="J2308" s="12" t="s">
        <v>2355</v>
      </c>
      <c r="K2308" s="12" t="s">
        <v>2357</v>
      </c>
    </row>
    <row r="2309" spans="1:11" x14ac:dyDescent="0.3">
      <c r="A2309" s="11" t="s">
        <v>982</v>
      </c>
      <c r="B2309" s="15">
        <v>1997</v>
      </c>
      <c r="C2309" s="15" t="s">
        <v>2364</v>
      </c>
      <c r="D2309" s="15">
        <v>13</v>
      </c>
      <c r="E2309" s="25">
        <v>35655</v>
      </c>
      <c r="F2309" s="26">
        <f ca="1">DATEDIF(Hospitalization!$E37,TODAY(),"Y")</f>
        <v>65</v>
      </c>
      <c r="G2309" s="15">
        <v>0</v>
      </c>
      <c r="H2309" s="27">
        <v>1071</v>
      </c>
      <c r="I2309" s="15" t="s">
        <v>2356</v>
      </c>
      <c r="J2309" s="15" t="s">
        <v>2356</v>
      </c>
      <c r="K2309" s="15" t="s">
        <v>2357</v>
      </c>
    </row>
    <row r="2310" spans="1:11" x14ac:dyDescent="0.3">
      <c r="A2310" s="14" t="s">
        <v>983</v>
      </c>
      <c r="B2310" s="12">
        <v>2004</v>
      </c>
      <c r="C2310" s="12" t="s">
        <v>2364</v>
      </c>
      <c r="D2310" s="12">
        <v>24</v>
      </c>
      <c r="E2310" s="22">
        <v>38223</v>
      </c>
      <c r="F2310" s="23">
        <f ca="1">DATEDIF(Hospitalization!$E36,TODAY(),"Y")</f>
        <v>47</v>
      </c>
      <c r="G2310" s="12">
        <v>0</v>
      </c>
      <c r="H2310" s="24">
        <v>1070</v>
      </c>
      <c r="I2310" s="12" t="s">
        <v>2356</v>
      </c>
      <c r="J2310" s="12" t="s">
        <v>2356</v>
      </c>
      <c r="K2310" s="12" t="s">
        <v>2357</v>
      </c>
    </row>
    <row r="2311" spans="1:11" x14ac:dyDescent="0.3">
      <c r="A2311" s="11" t="s">
        <v>984</v>
      </c>
      <c r="B2311" s="15">
        <v>1993</v>
      </c>
      <c r="C2311" s="15" t="s">
        <v>2361</v>
      </c>
      <c r="D2311" s="15">
        <v>28</v>
      </c>
      <c r="E2311" s="25">
        <v>34240</v>
      </c>
      <c r="F2311" s="26">
        <f ca="1">DATEDIF(Hospitalization!$E35,TODAY(),"Y")</f>
        <v>41</v>
      </c>
      <c r="G2311" s="15">
        <v>0</v>
      </c>
      <c r="H2311" s="27">
        <v>1068</v>
      </c>
      <c r="I2311" s="15" t="s">
        <v>2356</v>
      </c>
      <c r="J2311" s="15" t="s">
        <v>2359</v>
      </c>
      <c r="K2311" s="15" t="s">
        <v>2357</v>
      </c>
    </row>
    <row r="2312" spans="1:11" x14ac:dyDescent="0.3">
      <c r="A2312" s="14" t="s">
        <v>985</v>
      </c>
      <c r="B2312" s="12">
        <v>1995</v>
      </c>
      <c r="C2312" s="12" t="s">
        <v>2360</v>
      </c>
      <c r="D2312" s="12">
        <v>1</v>
      </c>
      <c r="E2312" s="22">
        <v>34851</v>
      </c>
      <c r="F2312" s="23">
        <f ca="1">DATEDIF(Hospitalization!$E34,TODAY(),"Y")</f>
        <v>63</v>
      </c>
      <c r="G2312" s="12">
        <v>0</v>
      </c>
      <c r="H2312" s="24">
        <v>1056</v>
      </c>
      <c r="I2312" s="12" t="s">
        <v>2356</v>
      </c>
      <c r="J2312" s="12" t="s">
        <v>2355</v>
      </c>
      <c r="K2312" s="12" t="s">
        <v>2357</v>
      </c>
    </row>
    <row r="2313" spans="1:11" x14ac:dyDescent="0.3">
      <c r="A2313" s="11" t="s">
        <v>986</v>
      </c>
      <c r="B2313" s="15">
        <v>2002</v>
      </c>
      <c r="C2313" s="15" t="s">
        <v>2354</v>
      </c>
      <c r="D2313" s="15">
        <v>1</v>
      </c>
      <c r="E2313" s="25">
        <v>37438</v>
      </c>
      <c r="F2313" s="26">
        <f ca="1">DATEDIF(Hospitalization!$E33,TODAY(),"Y")</f>
        <v>49</v>
      </c>
      <c r="G2313" s="15">
        <v>0</v>
      </c>
      <c r="H2313" s="27">
        <v>1049</v>
      </c>
      <c r="I2313" s="15" t="s">
        <v>2356</v>
      </c>
      <c r="J2313" s="15" t="s">
        <v>2355</v>
      </c>
      <c r="K2313" s="15" t="s">
        <v>2362</v>
      </c>
    </row>
    <row r="2314" spans="1:11" x14ac:dyDescent="0.3">
      <c r="A2314" s="14" t="s">
        <v>987</v>
      </c>
      <c r="B2314" s="12">
        <v>2002</v>
      </c>
      <c r="C2314" s="12" t="s">
        <v>2354</v>
      </c>
      <c r="D2314" s="12">
        <v>20</v>
      </c>
      <c r="E2314" s="22">
        <v>37457</v>
      </c>
      <c r="F2314" s="23">
        <f ca="1">DATEDIF(Hospitalization!$E32,TODAY(),"Y")</f>
        <v>48</v>
      </c>
      <c r="G2314" s="12">
        <v>0</v>
      </c>
      <c r="H2314" s="24">
        <v>1047</v>
      </c>
      <c r="I2314" s="12" t="s">
        <v>2356</v>
      </c>
      <c r="J2314" s="12" t="s">
        <v>2359</v>
      </c>
      <c r="K2314" s="12" t="s">
        <v>2357</v>
      </c>
    </row>
    <row r="2315" spans="1:11" x14ac:dyDescent="0.3">
      <c r="A2315" s="11" t="s">
        <v>988</v>
      </c>
      <c r="B2315" s="15">
        <v>1994</v>
      </c>
      <c r="C2315" s="15" t="s">
        <v>2358</v>
      </c>
      <c r="D2315" s="15">
        <v>17</v>
      </c>
      <c r="E2315" s="25">
        <v>34655</v>
      </c>
      <c r="F2315" s="26">
        <f ca="1">DATEDIF(Hospitalization!$E31,TODAY(),"Y")</f>
        <v>54</v>
      </c>
      <c r="G2315" s="15">
        <v>0</v>
      </c>
      <c r="H2315" s="27">
        <v>1044</v>
      </c>
      <c r="I2315" s="15" t="s">
        <v>2356</v>
      </c>
      <c r="J2315" s="15" t="s">
        <v>2355</v>
      </c>
      <c r="K2315" s="15" t="s">
        <v>2357</v>
      </c>
    </row>
    <row r="2316" spans="1:11" x14ac:dyDescent="0.3">
      <c r="A2316" s="14" t="s">
        <v>989</v>
      </c>
      <c r="B2316" s="12">
        <v>1995</v>
      </c>
      <c r="C2316" s="12" t="s">
        <v>2365</v>
      </c>
      <c r="D2316" s="12">
        <v>5</v>
      </c>
      <c r="E2316" s="22">
        <v>34977</v>
      </c>
      <c r="F2316" s="23">
        <f ca="1">DATEDIF(Hospitalization!$E30,TODAY(),"Y")</f>
        <v>65</v>
      </c>
      <c r="G2316" s="12">
        <v>0</v>
      </c>
      <c r="H2316" s="24">
        <v>1033.74</v>
      </c>
      <c r="I2316" s="12" t="s">
        <v>2356</v>
      </c>
      <c r="J2316" s="12" t="s">
        <v>2359</v>
      </c>
      <c r="K2316" s="12" t="s">
        <v>2357</v>
      </c>
    </row>
    <row r="2317" spans="1:11" x14ac:dyDescent="0.3">
      <c r="A2317" s="14" t="s">
        <v>108</v>
      </c>
      <c r="B2317" s="15">
        <v>1999</v>
      </c>
      <c r="C2317" s="15" t="s">
        <v>2364</v>
      </c>
      <c r="D2317" s="15">
        <v>5</v>
      </c>
      <c r="E2317" s="25">
        <v>36377</v>
      </c>
      <c r="F2317" s="26">
        <f ca="1">DATEDIF(Hospitalization!$E29,TODAY(),"Y")</f>
        <v>57</v>
      </c>
      <c r="G2317" s="15">
        <v>0</v>
      </c>
      <c r="H2317" s="27">
        <v>1019</v>
      </c>
      <c r="I2317" s="15" t="s">
        <v>2356</v>
      </c>
      <c r="J2317" s="15" t="s">
        <v>2355</v>
      </c>
      <c r="K2317" s="15" t="s">
        <v>2357</v>
      </c>
    </row>
    <row r="2318" spans="1:11" x14ac:dyDescent="0.3">
      <c r="A2318" s="11" t="s">
        <v>990</v>
      </c>
      <c r="B2318" s="12">
        <v>2000</v>
      </c>
      <c r="C2318" s="12" t="s">
        <v>2365</v>
      </c>
      <c r="D2318" s="12">
        <v>9</v>
      </c>
      <c r="E2318" s="22">
        <v>36808</v>
      </c>
      <c r="F2318" s="23">
        <f ca="1">DATEDIF(Hospitalization!$E28,TODAY(),"Y")</f>
        <v>65</v>
      </c>
      <c r="G2318" s="12">
        <v>0</v>
      </c>
      <c r="H2318" s="24">
        <v>1012</v>
      </c>
      <c r="I2318" s="12" t="s">
        <v>2356</v>
      </c>
      <c r="J2318" s="12" t="s">
        <v>2355</v>
      </c>
      <c r="K2318" s="12" t="s">
        <v>2357</v>
      </c>
    </row>
    <row r="2319" spans="1:11" x14ac:dyDescent="0.3">
      <c r="A2319" s="14" t="s">
        <v>991</v>
      </c>
      <c r="B2319" s="15">
        <v>1994</v>
      </c>
      <c r="C2319" s="15" t="s">
        <v>2358</v>
      </c>
      <c r="D2319" s="15">
        <v>22</v>
      </c>
      <c r="E2319" s="25">
        <v>34660</v>
      </c>
      <c r="F2319" s="26">
        <f ca="1">DATEDIF(Hospitalization!$E27,TODAY(),"Y")</f>
        <v>68</v>
      </c>
      <c r="G2319" s="15">
        <v>0</v>
      </c>
      <c r="H2319" s="27">
        <v>1006.65</v>
      </c>
      <c r="I2319" s="15" t="s">
        <v>2356</v>
      </c>
      <c r="J2319" s="15" t="s">
        <v>2355</v>
      </c>
      <c r="K2319" s="15" t="s">
        <v>2357</v>
      </c>
    </row>
    <row r="2320" spans="1:11" x14ac:dyDescent="0.3">
      <c r="A2320" s="11" t="s">
        <v>992</v>
      </c>
      <c r="B2320" s="12">
        <v>2001</v>
      </c>
      <c r="C2320" s="12" t="s">
        <v>2364</v>
      </c>
      <c r="D2320" s="12">
        <v>19</v>
      </c>
      <c r="E2320" s="22">
        <v>37122</v>
      </c>
      <c r="F2320" s="23">
        <f ca="1">DATEDIF(Hospitalization!$E26,TODAY(),"Y")</f>
        <v>67</v>
      </c>
      <c r="G2320" s="12">
        <v>0</v>
      </c>
      <c r="H2320" s="24">
        <v>964.71</v>
      </c>
      <c r="I2320" s="12" t="s">
        <v>2356</v>
      </c>
      <c r="J2320" s="12" t="s">
        <v>2355</v>
      </c>
      <c r="K2320" s="12" t="s">
        <v>2357</v>
      </c>
    </row>
    <row r="2321" spans="1:21" x14ac:dyDescent="0.3">
      <c r="A2321" s="14" t="s">
        <v>993</v>
      </c>
      <c r="B2321" s="15">
        <v>1995</v>
      </c>
      <c r="C2321" s="15" t="s">
        <v>2365</v>
      </c>
      <c r="D2321" s="15">
        <v>28</v>
      </c>
      <c r="E2321" s="25">
        <v>35000</v>
      </c>
      <c r="F2321" s="26">
        <f ca="1">DATEDIF(Hospitalization!$E25,TODAY(),"Y")</f>
        <v>55</v>
      </c>
      <c r="G2321" s="15">
        <v>0</v>
      </c>
      <c r="H2321" s="27">
        <v>928.59</v>
      </c>
      <c r="I2321" s="15" t="s">
        <v>2356</v>
      </c>
      <c r="J2321" s="15" t="s">
        <v>2359</v>
      </c>
      <c r="K2321" s="15" t="s">
        <v>2357</v>
      </c>
    </row>
    <row r="2322" spans="1:21" x14ac:dyDescent="0.3">
      <c r="A2322" s="11" t="s">
        <v>994</v>
      </c>
      <c r="B2322" s="12">
        <v>1994</v>
      </c>
      <c r="C2322" s="12" t="s">
        <v>2365</v>
      </c>
      <c r="D2322" s="12">
        <v>30</v>
      </c>
      <c r="E2322" s="22">
        <v>34637</v>
      </c>
      <c r="F2322" s="23">
        <f ca="1">DATEDIF(Hospitalization!$E24,TODAY(),"Y")</f>
        <v>68</v>
      </c>
      <c r="G2322" s="12">
        <v>0</v>
      </c>
      <c r="H2322" s="24">
        <v>915.07</v>
      </c>
      <c r="I2322" s="12" t="s">
        <v>2356</v>
      </c>
      <c r="J2322" s="12" t="s">
        <v>2359</v>
      </c>
      <c r="K2322" s="12" t="s">
        <v>2357</v>
      </c>
      <c r="R2322">
        <v>1.2</v>
      </c>
      <c r="T2322" t="s">
        <v>2382</v>
      </c>
      <c r="U2322" t="e">
        <f>AVERAGE(#REF!)</f>
        <v>#REF!</v>
      </c>
    </row>
    <row r="2323" spans="1:21" x14ac:dyDescent="0.3">
      <c r="A2323" s="14" t="s">
        <v>995</v>
      </c>
      <c r="B2323" s="15">
        <v>1993</v>
      </c>
      <c r="C2323" s="15" t="s">
        <v>2358</v>
      </c>
      <c r="D2323" s="15">
        <v>27</v>
      </c>
      <c r="E2323" s="25">
        <v>34300</v>
      </c>
      <c r="F2323" s="26">
        <f ca="1">DATEDIF(Hospitalization!$E23,TODAY(),"Y")</f>
        <v>67</v>
      </c>
      <c r="G2323" s="15">
        <v>0</v>
      </c>
      <c r="H2323" s="27">
        <v>896.21</v>
      </c>
      <c r="I2323" s="15" t="s">
        <v>2356</v>
      </c>
      <c r="J2323" s="15" t="s">
        <v>2359</v>
      </c>
      <c r="K2323" s="15" t="s">
        <v>2357</v>
      </c>
      <c r="T2323" t="s">
        <v>2383</v>
      </c>
      <c r="U2323">
        <f>ROUND(1982.842,0)</f>
        <v>1983</v>
      </c>
    </row>
    <row r="2324" spans="1:21" ht="18" x14ac:dyDescent="0.35">
      <c r="A2324" s="11" t="s">
        <v>996</v>
      </c>
      <c r="B2324" s="12">
        <v>2000</v>
      </c>
      <c r="C2324" s="12" t="s">
        <v>2358</v>
      </c>
      <c r="D2324" s="12">
        <v>18</v>
      </c>
      <c r="E2324" s="22">
        <v>36848</v>
      </c>
      <c r="F2324" s="23">
        <f ca="1">DATEDIF(Hospitalization!$E22,TODAY(),"Y")</f>
        <v>65</v>
      </c>
      <c r="G2324" s="12">
        <v>0</v>
      </c>
      <c r="H2324" s="24">
        <v>865.41</v>
      </c>
      <c r="I2324" s="12" t="s">
        <v>2356</v>
      </c>
      <c r="J2324" s="12" t="s">
        <v>2359</v>
      </c>
      <c r="K2324" s="12" t="s">
        <v>2357</v>
      </c>
      <c r="R2324">
        <v>1.3</v>
      </c>
      <c r="T2324" s="1" t="s">
        <v>2351</v>
      </c>
    </row>
    <row r="2325" spans="1:21" x14ac:dyDescent="0.3">
      <c r="A2325" s="14" t="s">
        <v>997</v>
      </c>
      <c r="B2325" s="15">
        <v>2004</v>
      </c>
      <c r="C2325" s="15" t="s">
        <v>2365</v>
      </c>
      <c r="D2325" s="15">
        <v>7</v>
      </c>
      <c r="E2325" s="25">
        <v>38267</v>
      </c>
      <c r="F2325" s="26">
        <f ca="1">DATEDIF(Hospitalization!$E21,TODAY(),"Y")</f>
        <v>55</v>
      </c>
      <c r="G2325" s="15">
        <v>0</v>
      </c>
      <c r="H2325" s="27">
        <v>830.52</v>
      </c>
      <c r="I2325" s="15" t="s">
        <v>2356</v>
      </c>
      <c r="J2325" s="15" t="s">
        <v>2355</v>
      </c>
      <c r="K2325" s="15" t="s">
        <v>2366</v>
      </c>
      <c r="T2325" t="s">
        <v>2385</v>
      </c>
      <c r="U2325" t="e">
        <f>COUNTIF(#REF!,"tier - 3")</f>
        <v>#REF!</v>
      </c>
    </row>
    <row r="2326" spans="1:21" x14ac:dyDescent="0.3">
      <c r="A2326" s="11" t="s">
        <v>998</v>
      </c>
      <c r="B2326" s="12">
        <v>1995</v>
      </c>
      <c r="C2326" s="12" t="s">
        <v>2363</v>
      </c>
      <c r="D2326" s="12">
        <v>7</v>
      </c>
      <c r="E2326" s="22">
        <v>35040</v>
      </c>
      <c r="F2326" s="23">
        <f ca="1">DATEDIF(Hospitalization!$E20,TODAY(),"Y")</f>
        <v>61</v>
      </c>
      <c r="G2326" s="12">
        <v>0</v>
      </c>
      <c r="H2326" s="24">
        <v>773.54</v>
      </c>
      <c r="I2326" s="12" t="s">
        <v>2356</v>
      </c>
      <c r="J2326" s="12" t="s">
        <v>2355</v>
      </c>
      <c r="K2326" s="12" t="s">
        <v>2357</v>
      </c>
      <c r="T2326" t="s">
        <v>2384</v>
      </c>
      <c r="U2326" t="e">
        <f>COUNTIF(#REF!,"tier - 2")</f>
        <v>#REF!</v>
      </c>
    </row>
    <row r="2327" spans="1:21" x14ac:dyDescent="0.3">
      <c r="A2327" s="14" t="s">
        <v>999</v>
      </c>
      <c r="B2327" s="15">
        <v>1996</v>
      </c>
      <c r="C2327" s="15" t="s">
        <v>2361</v>
      </c>
      <c r="D2327" s="15">
        <v>18</v>
      </c>
      <c r="E2327" s="25">
        <v>35326</v>
      </c>
      <c r="F2327" s="26">
        <f ca="1">DATEDIF(Hospitalization!$E19,TODAY(),"Y")</f>
        <v>63</v>
      </c>
      <c r="G2327" s="15">
        <v>0</v>
      </c>
      <c r="H2327" s="27">
        <v>770.38</v>
      </c>
      <c r="I2327" s="15" t="s">
        <v>2356</v>
      </c>
      <c r="J2327" s="15" t="s">
        <v>2355</v>
      </c>
      <c r="K2327" s="15" t="s">
        <v>2362</v>
      </c>
      <c r="T2327" t="s">
        <v>2386</v>
      </c>
      <c r="U2327" t="e">
        <f>COUNTIF(#REF!,"tier - 1")</f>
        <v>#REF!</v>
      </c>
    </row>
    <row r="2328" spans="1:21" x14ac:dyDescent="0.3">
      <c r="A2328" s="11" t="s">
        <v>109</v>
      </c>
      <c r="B2328" s="12">
        <v>1993</v>
      </c>
      <c r="C2328" s="12" t="s">
        <v>2360</v>
      </c>
      <c r="D2328" s="12">
        <v>28</v>
      </c>
      <c r="E2328" s="22">
        <v>34148</v>
      </c>
      <c r="F2328" s="23">
        <f ca="1">DATEDIF(Hospitalization!$E18,TODAY(),"Y")</f>
        <v>67</v>
      </c>
      <c r="G2328" s="12">
        <v>0</v>
      </c>
      <c r="H2328" s="24">
        <v>770</v>
      </c>
      <c r="I2328" s="12" t="s">
        <v>2356</v>
      </c>
      <c r="J2328" s="12" t="s">
        <v>2356</v>
      </c>
      <c r="K2328" s="12" t="s">
        <v>2357</v>
      </c>
      <c r="T2328" t="s">
        <v>2387</v>
      </c>
    </row>
    <row r="2329" spans="1:21" x14ac:dyDescent="0.3">
      <c r="A2329" s="11" t="s">
        <v>1000</v>
      </c>
      <c r="B2329" s="15">
        <v>1996</v>
      </c>
      <c r="C2329" s="15" t="s">
        <v>2365</v>
      </c>
      <c r="D2329" s="15">
        <v>22</v>
      </c>
      <c r="E2329" s="25">
        <v>35360</v>
      </c>
      <c r="F2329" s="26">
        <f ca="1">DATEDIF(Hospitalization!$E17,TODAY(),"Y")</f>
        <v>64</v>
      </c>
      <c r="G2329" s="15">
        <v>0</v>
      </c>
      <c r="H2329" s="27">
        <v>760</v>
      </c>
      <c r="I2329" s="15" t="s">
        <v>2356</v>
      </c>
      <c r="J2329" s="15" t="s">
        <v>2356</v>
      </c>
      <c r="K2329" s="15" t="s">
        <v>2357</v>
      </c>
    </row>
    <row r="2330" spans="1:21" ht="18" x14ac:dyDescent="0.35">
      <c r="A2330" s="14" t="s">
        <v>1001</v>
      </c>
      <c r="B2330" s="12">
        <v>1993</v>
      </c>
      <c r="C2330" s="12" t="s">
        <v>2364</v>
      </c>
      <c r="D2330" s="12">
        <v>9</v>
      </c>
      <c r="E2330" s="22">
        <v>34190</v>
      </c>
      <c r="F2330" s="23">
        <f ca="1">DATEDIF(Hospitalization!$E16,TODAY(),"Y")</f>
        <v>64</v>
      </c>
      <c r="G2330" s="12">
        <v>0</v>
      </c>
      <c r="H2330" s="24">
        <v>760</v>
      </c>
      <c r="I2330" s="12" t="s">
        <v>2356</v>
      </c>
      <c r="J2330" s="12" t="s">
        <v>2359</v>
      </c>
      <c r="K2330" s="12" t="s">
        <v>2357</v>
      </c>
      <c r="T2330" s="1" t="s">
        <v>2352</v>
      </c>
    </row>
    <row r="2331" spans="1:21" x14ac:dyDescent="0.3">
      <c r="A2331" s="11" t="s">
        <v>1002</v>
      </c>
      <c r="B2331" s="15">
        <v>2002</v>
      </c>
      <c r="C2331" s="15" t="s">
        <v>2361</v>
      </c>
      <c r="D2331" s="15">
        <v>19</v>
      </c>
      <c r="E2331" s="25">
        <v>37518</v>
      </c>
      <c r="F2331" s="26">
        <f ca="1">DATEDIF(Hospitalization!$E15,TODAY(),"Y")</f>
        <v>57</v>
      </c>
      <c r="G2331" s="15">
        <v>0</v>
      </c>
      <c r="H2331" s="27">
        <v>750</v>
      </c>
      <c r="I2331" s="15" t="s">
        <v>2356</v>
      </c>
      <c r="J2331" s="15" t="s">
        <v>2359</v>
      </c>
      <c r="K2331" s="15" t="s">
        <v>2362</v>
      </c>
      <c r="T2331" t="s">
        <v>2385</v>
      </c>
      <c r="U2331" t="e">
        <f>COUNTIF(#REF!,"tier - 3")</f>
        <v>#REF!</v>
      </c>
    </row>
    <row r="2332" spans="1:21" x14ac:dyDescent="0.3">
      <c r="A2332" s="14" t="s">
        <v>1003</v>
      </c>
      <c r="B2332" s="12">
        <v>1999</v>
      </c>
      <c r="C2332" s="12" t="s">
        <v>2363</v>
      </c>
      <c r="D2332" s="12">
        <v>14</v>
      </c>
      <c r="E2332" s="22">
        <v>36508</v>
      </c>
      <c r="F2332" s="23">
        <f ca="1">DATEDIF(Hospitalization!$E14,TODAY(),"Y")</f>
        <v>64</v>
      </c>
      <c r="G2332" s="12">
        <v>0</v>
      </c>
      <c r="H2332" s="24">
        <v>722.99</v>
      </c>
      <c r="I2332" s="12" t="s">
        <v>2356</v>
      </c>
      <c r="J2332" s="12" t="s">
        <v>2359</v>
      </c>
      <c r="K2332" s="12" t="s">
        <v>2357</v>
      </c>
      <c r="T2332" t="s">
        <v>2384</v>
      </c>
      <c r="U2332" t="e">
        <f>COUNTIF(#REF!,"tier - 2")</f>
        <v>#REF!</v>
      </c>
    </row>
    <row r="2333" spans="1:21" x14ac:dyDescent="0.3">
      <c r="A2333" s="11" t="s">
        <v>1004</v>
      </c>
      <c r="B2333" s="15">
        <v>1999</v>
      </c>
      <c r="C2333" s="15" t="s">
        <v>2363</v>
      </c>
      <c r="D2333" s="15">
        <v>26</v>
      </c>
      <c r="E2333" s="25">
        <v>36520</v>
      </c>
      <c r="F2333" s="26">
        <f ca="1">DATEDIF(Hospitalization!$E13,TODAY(),"Y")</f>
        <v>60</v>
      </c>
      <c r="G2333" s="15">
        <v>0</v>
      </c>
      <c r="H2333" s="27">
        <v>700</v>
      </c>
      <c r="I2333" s="15" t="s">
        <v>2355</v>
      </c>
      <c r="J2333" s="15" t="s">
        <v>2356</v>
      </c>
      <c r="K2333" s="15" t="s">
        <v>2357</v>
      </c>
      <c r="T2333" t="s">
        <v>2386</v>
      </c>
      <c r="U2333" t="e">
        <f>COUNTIF(#REF!,"tier - 1")</f>
        <v>#REF!</v>
      </c>
    </row>
    <row r="2334" spans="1:21" x14ac:dyDescent="0.3">
      <c r="A2334" s="14" t="s">
        <v>1005</v>
      </c>
      <c r="B2334" s="12">
        <v>2001</v>
      </c>
      <c r="C2334" s="12" t="s">
        <v>2361</v>
      </c>
      <c r="D2334" s="12">
        <v>12</v>
      </c>
      <c r="E2334" s="22">
        <v>37146</v>
      </c>
      <c r="F2334" s="23">
        <f ca="1">DATEDIF(Hospitalization!$E12,TODAY(),"Y")</f>
        <v>67</v>
      </c>
      <c r="G2334" s="12">
        <v>0</v>
      </c>
      <c r="H2334" s="24">
        <v>687.54</v>
      </c>
      <c r="I2334" s="12" t="s">
        <v>2356</v>
      </c>
      <c r="J2334" s="12" t="s">
        <v>2355</v>
      </c>
      <c r="K2334" s="12" t="s">
        <v>2357</v>
      </c>
      <c r="T2334" t="s">
        <v>2388</v>
      </c>
    </row>
    <row r="2335" spans="1:21" x14ac:dyDescent="0.3">
      <c r="A2335" s="11" t="s">
        <v>1006</v>
      </c>
      <c r="B2335" s="15">
        <v>1997</v>
      </c>
      <c r="C2335" s="15" t="s">
        <v>2358</v>
      </c>
      <c r="D2335" s="15">
        <v>9</v>
      </c>
      <c r="E2335" s="25">
        <v>35743</v>
      </c>
      <c r="F2335" s="26">
        <f ca="1">DATEDIF(Hospitalization!$E11,TODAY(),"Y")</f>
        <v>47</v>
      </c>
      <c r="G2335" s="15">
        <v>0</v>
      </c>
      <c r="H2335" s="27">
        <v>670</v>
      </c>
      <c r="I2335" s="15" t="s">
        <v>2356</v>
      </c>
      <c r="J2335" s="15" t="s">
        <v>2356</v>
      </c>
      <c r="K2335" s="15" t="s">
        <v>2357</v>
      </c>
    </row>
    <row r="2336" spans="1:21" x14ac:dyDescent="0.3">
      <c r="A2336" s="14" t="s">
        <v>1007</v>
      </c>
      <c r="B2336" s="12">
        <v>2002</v>
      </c>
      <c r="C2336" s="12" t="s">
        <v>2358</v>
      </c>
      <c r="D2336" s="12">
        <v>29</v>
      </c>
      <c r="E2336" s="22">
        <v>37589</v>
      </c>
      <c r="F2336" s="23">
        <f ca="1">DATEDIF(Hospitalization!$E10,TODAY(),"Y")</f>
        <v>63</v>
      </c>
      <c r="G2336" s="12">
        <v>0</v>
      </c>
      <c r="H2336" s="24">
        <v>668</v>
      </c>
      <c r="I2336" s="12" t="s">
        <v>2356</v>
      </c>
      <c r="J2336" s="12" t="s">
        <v>2355</v>
      </c>
      <c r="K2336" s="12" t="s">
        <v>2362</v>
      </c>
      <c r="R2336">
        <v>1.4</v>
      </c>
    </row>
    <row r="2337" spans="1:11" x14ac:dyDescent="0.3">
      <c r="A2337" s="11" t="s">
        <v>1008</v>
      </c>
      <c r="B2337" s="15">
        <v>1995</v>
      </c>
      <c r="C2337" s="15" t="s">
        <v>2354</v>
      </c>
      <c r="D2337" s="15">
        <v>4</v>
      </c>
      <c r="E2337" s="25">
        <v>34884</v>
      </c>
      <c r="F2337" s="26">
        <f ca="1">DATEDIF(Hospitalization!$E9,TODAY(),"Y")</f>
        <v>68</v>
      </c>
      <c r="G2337" s="15">
        <v>0</v>
      </c>
      <c r="H2337" s="27">
        <v>650</v>
      </c>
      <c r="I2337" s="15" t="s">
        <v>2356</v>
      </c>
      <c r="J2337" s="15" t="s">
        <v>2356</v>
      </c>
      <c r="K2337" s="15" t="s">
        <v>2357</v>
      </c>
    </row>
    <row r="2338" spans="1:11" x14ac:dyDescent="0.3">
      <c r="A2338" s="14" t="s">
        <v>1009</v>
      </c>
      <c r="B2338" s="12">
        <v>1993</v>
      </c>
      <c r="C2338" s="12" t="s">
        <v>2360</v>
      </c>
      <c r="D2338" s="12">
        <v>1</v>
      </c>
      <c r="E2338" s="22">
        <v>34121</v>
      </c>
      <c r="F2338" s="23">
        <f ca="1">DATEDIF(Hospitalization!$E8,TODAY(),"Y")</f>
        <v>31</v>
      </c>
      <c r="G2338" s="12">
        <v>0</v>
      </c>
      <c r="H2338" s="24">
        <v>650</v>
      </c>
      <c r="I2338" s="12" t="s">
        <v>2356</v>
      </c>
      <c r="J2338" s="12" t="s">
        <v>2356</v>
      </c>
      <c r="K2338" s="12" t="s">
        <v>2357</v>
      </c>
    </row>
    <row r="2339" spans="1:11" x14ac:dyDescent="0.3">
      <c r="A2339" s="14" t="s">
        <v>2389</v>
      </c>
      <c r="B2339" s="12">
        <v>1992</v>
      </c>
      <c r="C2339" s="12" t="s">
        <v>2354</v>
      </c>
      <c r="D2339" s="12">
        <v>9</v>
      </c>
      <c r="E2339" s="22">
        <v>33794</v>
      </c>
      <c r="F2339" s="23">
        <f ca="1">DATEDIF(Hospitalization!$E2,TODAY(),"Y")</f>
        <v>58</v>
      </c>
      <c r="G2339" s="12">
        <v>0</v>
      </c>
      <c r="H2339" s="24">
        <v>563.84</v>
      </c>
      <c r="I2339" s="12" t="s">
        <v>2355</v>
      </c>
      <c r="J2339" s="12" t="s">
        <v>2356</v>
      </c>
      <c r="K2339" s="12" t="s">
        <v>2357</v>
      </c>
    </row>
    <row r="2340" spans="1:11" x14ac:dyDescent="0.3">
      <c r="A2340" s="11" t="s">
        <v>2389</v>
      </c>
      <c r="B2340" s="15">
        <v>1992</v>
      </c>
      <c r="C2340" s="15" t="s">
        <v>2358</v>
      </c>
      <c r="D2340" s="15">
        <v>30</v>
      </c>
      <c r="E2340" s="25">
        <v>33938</v>
      </c>
      <c r="F2340" s="26">
        <f ca="1">DATEDIF(Hospitalization!$E3,TODAY(),"Y")</f>
        <v>49</v>
      </c>
      <c r="G2340" s="15">
        <v>0</v>
      </c>
      <c r="H2340" s="27">
        <v>570.62</v>
      </c>
      <c r="I2340" s="15" t="s">
        <v>2355</v>
      </c>
      <c r="J2340" s="15" t="s">
        <v>2359</v>
      </c>
      <c r="K2340" s="15" t="s">
        <v>2357</v>
      </c>
    </row>
    <row r="2341" spans="1:11" x14ac:dyDescent="0.3">
      <c r="A2341" s="14" t="s">
        <v>2389</v>
      </c>
      <c r="B2341" s="12">
        <v>1993</v>
      </c>
      <c r="C2341" s="12" t="s">
        <v>2360</v>
      </c>
      <c r="D2341" s="12">
        <v>30</v>
      </c>
      <c r="E2341" s="22">
        <v>34150</v>
      </c>
      <c r="F2341" s="23">
        <f ca="1">DATEDIF(Hospitalization!$E4,TODAY(),"Y")</f>
        <v>56</v>
      </c>
      <c r="G2341" s="12">
        <v>0</v>
      </c>
      <c r="H2341" s="24">
        <v>600</v>
      </c>
      <c r="I2341" s="12" t="s">
        <v>2355</v>
      </c>
      <c r="J2341" s="12" t="s">
        <v>2359</v>
      </c>
      <c r="K2341" s="12" t="s">
        <v>2357</v>
      </c>
    </row>
    <row r="2342" spans="1:11" x14ac:dyDescent="0.3">
      <c r="A2342" s="14" t="s">
        <v>2389</v>
      </c>
      <c r="B2342" s="15">
        <v>1992</v>
      </c>
      <c r="C2342" s="15" t="s">
        <v>2361</v>
      </c>
      <c r="D2342" s="15">
        <v>13</v>
      </c>
      <c r="E2342" s="25">
        <v>33860</v>
      </c>
      <c r="F2342" s="26">
        <f ca="1">DATEDIF(Hospitalization!$E5,TODAY(),"Y")</f>
        <v>35</v>
      </c>
      <c r="G2342" s="15">
        <v>0</v>
      </c>
      <c r="H2342" s="27">
        <v>604.54</v>
      </c>
      <c r="I2342" s="15" t="s">
        <v>2356</v>
      </c>
      <c r="J2342" s="15" t="s">
        <v>2356</v>
      </c>
      <c r="K2342" s="15" t="s">
        <v>2357</v>
      </c>
    </row>
    <row r="2343" spans="1:11" x14ac:dyDescent="0.3">
      <c r="A2343" s="11" t="s">
        <v>2389</v>
      </c>
      <c r="B2343" s="12">
        <v>1998</v>
      </c>
      <c r="C2343" s="12" t="s">
        <v>2354</v>
      </c>
      <c r="D2343" s="12">
        <v>27</v>
      </c>
      <c r="E2343" s="22">
        <v>36003</v>
      </c>
      <c r="F2343" s="23">
        <f ca="1">DATEDIF(Hospitalization!$E6,TODAY(),"Y")</f>
        <v>37</v>
      </c>
      <c r="G2343" s="12">
        <v>0</v>
      </c>
      <c r="H2343" s="24">
        <v>637.26</v>
      </c>
      <c r="I2343" s="12" t="s">
        <v>2356</v>
      </c>
      <c r="J2343" s="12" t="s">
        <v>2356</v>
      </c>
      <c r="K2343" s="12" t="s">
        <v>2357</v>
      </c>
    </row>
    <row r="2344" spans="1:11" x14ac:dyDescent="0.3">
      <c r="A2344" s="3" t="s">
        <v>2389</v>
      </c>
      <c r="B2344" s="19">
        <v>2001</v>
      </c>
      <c r="C2344" s="19" t="s">
        <v>2358</v>
      </c>
      <c r="D2344" s="19">
        <v>20</v>
      </c>
      <c r="E2344" s="29">
        <v>37215</v>
      </c>
      <c r="F2344" s="30">
        <f ca="1">DATEDIF(Hospitalization!$E7,TODAY(),"Y")</f>
        <v>64</v>
      </c>
      <c r="G2344" s="19">
        <v>0</v>
      </c>
      <c r="H2344" s="31">
        <v>646.14</v>
      </c>
      <c r="I2344" s="19" t="s">
        <v>2356</v>
      </c>
      <c r="J2344" s="19" t="s">
        <v>2356</v>
      </c>
      <c r="K2344" s="19" t="s">
        <v>2362</v>
      </c>
    </row>
  </sheetData>
  <autoFilter ref="A1:A2344" xr:uid="{4069B847-59F1-4102-93A0-2BD431795F97}">
    <sortState xmlns:xlrd2="http://schemas.microsoft.com/office/spreadsheetml/2017/richdata2" ref="A2:K2344">
      <sortCondition ref="A1:A234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19DA-3925-4ABD-B6ED-A261FEFCCCF2}">
  <dimension ref="A2:W81"/>
  <sheetViews>
    <sheetView zoomScale="60" zoomScaleNormal="60" workbookViewId="0">
      <selection activeCell="L4" sqref="L4"/>
    </sheetView>
  </sheetViews>
  <sheetFormatPr defaultRowHeight="14.4" x14ac:dyDescent="0.3"/>
  <cols>
    <col min="1" max="1" width="22.109375" bestFit="1" customWidth="1"/>
    <col min="2" max="2" width="20.88671875" bestFit="1" customWidth="1"/>
    <col min="3" max="3" width="14.21875" customWidth="1"/>
    <col min="4" max="4" width="4.21875" customWidth="1"/>
    <col min="5" max="5" width="32.33203125" bestFit="1" customWidth="1"/>
    <col min="6" max="6" width="17.21875" bestFit="1" customWidth="1"/>
    <col min="7" max="7" width="5.33203125" customWidth="1"/>
    <col min="8" max="8" width="22.88671875" bestFit="1" customWidth="1"/>
    <col min="9" max="9" width="24.5546875" bestFit="1" customWidth="1"/>
    <col min="10" max="10" width="15.33203125" bestFit="1" customWidth="1"/>
    <col min="11" max="11" width="33.6640625" bestFit="1" customWidth="1"/>
    <col min="12" max="12" width="20.33203125" bestFit="1" customWidth="1"/>
    <col min="13" max="13" width="14.77734375" bestFit="1" customWidth="1"/>
    <col min="14" max="14" width="3.44140625" customWidth="1"/>
    <col min="17" max="17" width="20.88671875" bestFit="1" customWidth="1"/>
    <col min="18" max="18" width="16.5546875" bestFit="1" customWidth="1"/>
    <col min="19" max="19" width="20.6640625" bestFit="1" customWidth="1"/>
    <col min="20" max="20" width="24.5546875" bestFit="1" customWidth="1"/>
    <col min="21" max="21" width="20.33203125" bestFit="1" customWidth="1"/>
    <col min="22" max="22" width="23.77734375" bestFit="1" customWidth="1"/>
  </cols>
  <sheetData>
    <row r="2" spans="1:23" x14ac:dyDescent="0.3">
      <c r="E2" s="33" t="s">
        <v>8359</v>
      </c>
      <c r="F2" t="s">
        <v>8350</v>
      </c>
      <c r="H2" s="33" t="s">
        <v>6</v>
      </c>
      <c r="I2" t="s">
        <v>8350</v>
      </c>
    </row>
    <row r="3" spans="1:23" x14ac:dyDescent="0.3">
      <c r="A3" s="33" t="s">
        <v>8356</v>
      </c>
      <c r="B3" t="s">
        <v>8348</v>
      </c>
      <c r="E3" s="36">
        <v>0</v>
      </c>
      <c r="F3" s="4">
        <v>6.7226248700991906</v>
      </c>
      <c r="H3" s="36">
        <v>0</v>
      </c>
      <c r="I3" s="4">
        <v>6.7226248700991906</v>
      </c>
      <c r="K3" s="33" t="s">
        <v>8352</v>
      </c>
      <c r="L3" t="s">
        <v>8351</v>
      </c>
    </row>
    <row r="4" spans="1:23" x14ac:dyDescent="0.3">
      <c r="A4" s="34" t="s">
        <v>9</v>
      </c>
      <c r="B4" s="72">
        <v>299</v>
      </c>
      <c r="E4" s="35" t="s">
        <v>9</v>
      </c>
      <c r="F4" s="4">
        <v>6.7317385257301741</v>
      </c>
      <c r="H4" s="36">
        <v>1</v>
      </c>
      <c r="I4" s="4">
        <v>4.9593998651382964</v>
      </c>
      <c r="K4" s="34" t="s">
        <v>8343</v>
      </c>
      <c r="L4" s="6">
        <v>2219296.6200000006</v>
      </c>
    </row>
    <row r="5" spans="1:23" x14ac:dyDescent="0.3">
      <c r="A5" s="34" t="s">
        <v>19</v>
      </c>
      <c r="B5" s="72">
        <v>54</v>
      </c>
      <c r="E5" s="35" t="s">
        <v>2389</v>
      </c>
      <c r="F5" s="4">
        <v>5.6305051369863612</v>
      </c>
      <c r="H5" s="36">
        <v>2</v>
      </c>
      <c r="I5" s="4">
        <v>7.148880597014923</v>
      </c>
      <c r="K5" s="35" t="s">
        <v>8361</v>
      </c>
      <c r="L5" s="6">
        <v>2219296.6200000006</v>
      </c>
    </row>
    <row r="6" spans="1:23" x14ac:dyDescent="0.3">
      <c r="A6" s="34" t="s">
        <v>8347</v>
      </c>
      <c r="B6" s="72">
        <v>353</v>
      </c>
      <c r="E6" s="36">
        <v>1</v>
      </c>
      <c r="F6" s="4">
        <v>4.9593998651382956</v>
      </c>
      <c r="H6" s="36" t="s">
        <v>8347</v>
      </c>
      <c r="I6" s="4">
        <v>5.6305051369863852</v>
      </c>
      <c r="K6" s="34" t="s">
        <v>8347</v>
      </c>
      <c r="L6" s="6">
        <v>2219296.6200000006</v>
      </c>
    </row>
    <row r="7" spans="1:23" x14ac:dyDescent="0.3">
      <c r="E7" s="35" t="s">
        <v>9</v>
      </c>
      <c r="F7" s="4">
        <v>4.9388800000000632</v>
      </c>
    </row>
    <row r="8" spans="1:23" x14ac:dyDescent="0.3">
      <c r="E8" s="35" t="s">
        <v>10</v>
      </c>
      <c r="F8" s="4">
        <v>5.2206481481481477</v>
      </c>
    </row>
    <row r="9" spans="1:23" x14ac:dyDescent="0.3">
      <c r="E9" s="36">
        <v>2</v>
      </c>
      <c r="F9" s="4">
        <v>7.1488805970149221</v>
      </c>
    </row>
    <row r="10" spans="1:23" x14ac:dyDescent="0.3">
      <c r="E10" s="35" t="s">
        <v>9</v>
      </c>
      <c r="F10" s="4">
        <v>7.3594214876033046</v>
      </c>
    </row>
    <row r="11" spans="1:23" x14ac:dyDescent="0.3">
      <c r="E11" s="35" t="s">
        <v>10</v>
      </c>
      <c r="F11" s="4">
        <v>5.18923076923077</v>
      </c>
    </row>
    <row r="12" spans="1:23" x14ac:dyDescent="0.3">
      <c r="E12" s="36" t="s">
        <v>8347</v>
      </c>
      <c r="F12" s="4">
        <v>5.6305051369863852</v>
      </c>
    </row>
    <row r="15" spans="1:23" x14ac:dyDescent="0.3">
      <c r="Q15" t="s">
        <v>8348</v>
      </c>
      <c r="R15" t="s">
        <v>8355</v>
      </c>
      <c r="S15" t="s">
        <v>8349</v>
      </c>
      <c r="T15" t="s">
        <v>8353</v>
      </c>
      <c r="U15" t="s">
        <v>8351</v>
      </c>
    </row>
    <row r="16" spans="1:23" x14ac:dyDescent="0.3">
      <c r="Q16" s="72">
        <v>353</v>
      </c>
      <c r="R16" s="72">
        <v>353</v>
      </c>
      <c r="S16" s="72">
        <v>353</v>
      </c>
      <c r="T16" s="6">
        <v>16503.200764872523</v>
      </c>
      <c r="U16" s="6">
        <v>5825629.8700000001</v>
      </c>
      <c r="W16" s="37"/>
    </row>
    <row r="18" spans="1:22" x14ac:dyDescent="0.3">
      <c r="Q18">
        <f>GETPIVOTDATA("Count of Smoker",$Q$15)</f>
        <v>353</v>
      </c>
      <c r="R18">
        <f>GETPIVOTDATA("Count of BMI",$Q$15)</f>
        <v>353</v>
      </c>
      <c r="S18">
        <f>GETPIVOTDATA("Count of  HBA1C",$Q$15)</f>
        <v>353</v>
      </c>
      <c r="T18" s="6">
        <f>GETPIVOTDATA("Average of Charges",$Q$15)</f>
        <v>16503.200764872523</v>
      </c>
      <c r="U18" s="6">
        <f>GETPIVOTDATA("Sum of Charges",$Q$15)</f>
        <v>5825629.8700000001</v>
      </c>
    </row>
    <row r="21" spans="1:22" x14ac:dyDescent="0.3">
      <c r="T21" s="39"/>
      <c r="U21" s="40"/>
      <c r="V21" s="41"/>
    </row>
    <row r="22" spans="1:22" x14ac:dyDescent="0.3">
      <c r="A22" s="33" t="s">
        <v>8334</v>
      </c>
      <c r="B22" t="s">
        <v>8355</v>
      </c>
      <c r="C22" t="s">
        <v>8349</v>
      </c>
      <c r="H22" s="33" t="s">
        <v>8354</v>
      </c>
      <c r="I22" t="s">
        <v>8353</v>
      </c>
      <c r="T22" s="42"/>
      <c r="U22" s="43"/>
      <c r="V22" s="44"/>
    </row>
    <row r="23" spans="1:22" x14ac:dyDescent="0.3">
      <c r="A23" s="36">
        <v>21</v>
      </c>
      <c r="B23">
        <v>37</v>
      </c>
      <c r="C23">
        <v>37</v>
      </c>
      <c r="H23" s="34" t="s">
        <v>2366</v>
      </c>
      <c r="I23" s="6">
        <v>22011.153191489368</v>
      </c>
      <c r="T23" s="42"/>
      <c r="U23" s="43"/>
      <c r="V23" s="44"/>
    </row>
    <row r="24" spans="1:22" x14ac:dyDescent="0.3">
      <c r="A24" s="36">
        <v>22</v>
      </c>
      <c r="B24">
        <v>90</v>
      </c>
      <c r="C24">
        <v>90</v>
      </c>
      <c r="H24" s="35" t="s">
        <v>2359</v>
      </c>
      <c r="I24" s="6">
        <v>29872.375925925928</v>
      </c>
      <c r="T24" s="42"/>
      <c r="U24" s="43"/>
      <c r="V24" s="44"/>
    </row>
    <row r="25" spans="1:22" x14ac:dyDescent="0.3">
      <c r="A25" s="36">
        <v>23</v>
      </c>
      <c r="B25">
        <v>72</v>
      </c>
      <c r="C25">
        <v>72</v>
      </c>
      <c r="H25" s="35" t="s">
        <v>2355</v>
      </c>
      <c r="I25" s="6">
        <v>22845.698181818178</v>
      </c>
      <c r="T25" s="42"/>
      <c r="U25" s="43"/>
      <c r="V25" s="44"/>
    </row>
    <row r="26" spans="1:22" x14ac:dyDescent="0.3">
      <c r="A26" s="36">
        <v>24</v>
      </c>
      <c r="B26">
        <v>55</v>
      </c>
      <c r="C26">
        <v>55</v>
      </c>
      <c r="H26" s="35" t="s">
        <v>2356</v>
      </c>
      <c r="I26" s="6">
        <v>11186.240434782607</v>
      </c>
      <c r="T26" s="42"/>
      <c r="U26" s="43"/>
      <c r="V26" s="44"/>
    </row>
    <row r="27" spans="1:22" x14ac:dyDescent="0.3">
      <c r="A27" s="36">
        <v>25</v>
      </c>
      <c r="B27">
        <v>55</v>
      </c>
      <c r="C27">
        <v>55</v>
      </c>
      <c r="H27" s="34" t="s">
        <v>2362</v>
      </c>
      <c r="I27" s="6">
        <v>15213.038526315793</v>
      </c>
      <c r="T27" s="42"/>
      <c r="U27" s="43"/>
      <c r="V27" s="44"/>
    </row>
    <row r="28" spans="1:22" x14ac:dyDescent="0.3">
      <c r="A28" s="36">
        <v>26</v>
      </c>
      <c r="B28">
        <v>47</v>
      </c>
      <c r="C28">
        <v>47</v>
      </c>
      <c r="H28" s="35" t="s">
        <v>2359</v>
      </c>
      <c r="I28" s="6">
        <v>23698.948749999996</v>
      </c>
      <c r="Q28" t="s">
        <v>8358</v>
      </c>
      <c r="R28" t="s">
        <v>8357</v>
      </c>
      <c r="S28" t="s">
        <v>8360</v>
      </c>
      <c r="T28" s="42"/>
      <c r="U28" s="43"/>
      <c r="V28" s="44"/>
    </row>
    <row r="29" spans="1:22" x14ac:dyDescent="0.3">
      <c r="A29" s="36">
        <v>27</v>
      </c>
      <c r="B29">
        <v>45</v>
      </c>
      <c r="C29">
        <v>45</v>
      </c>
      <c r="H29" s="35" t="s">
        <v>2355</v>
      </c>
      <c r="I29" s="6">
        <v>14503.088269230768</v>
      </c>
      <c r="Q29">
        <v>2342</v>
      </c>
      <c r="R29">
        <v>2342</v>
      </c>
      <c r="S29">
        <v>2342</v>
      </c>
      <c r="T29" s="42"/>
      <c r="U29" s="43"/>
      <c r="V29" s="44"/>
    </row>
    <row r="30" spans="1:22" x14ac:dyDescent="0.3">
      <c r="A30" s="36">
        <v>28</v>
      </c>
      <c r="B30">
        <v>56</v>
      </c>
      <c r="C30">
        <v>56</v>
      </c>
      <c r="H30" s="35" t="s">
        <v>2356</v>
      </c>
      <c r="I30" s="6">
        <v>11551.662592592589</v>
      </c>
      <c r="T30" s="42"/>
      <c r="U30" s="43"/>
      <c r="V30" s="44"/>
    </row>
    <row r="31" spans="1:22" x14ac:dyDescent="0.3">
      <c r="A31" s="36">
        <v>29</v>
      </c>
      <c r="B31">
        <v>48</v>
      </c>
      <c r="C31">
        <v>48</v>
      </c>
      <c r="H31" s="34" t="s">
        <v>2357</v>
      </c>
      <c r="I31" s="6">
        <v>15853.410454545445</v>
      </c>
      <c r="S31">
        <f>GETPIVOTDATA("Count of Cancer history",$Q$28)</f>
        <v>2342</v>
      </c>
      <c r="T31" s="42"/>
      <c r="U31" s="43"/>
      <c r="V31" s="44"/>
    </row>
    <row r="32" spans="1:22" x14ac:dyDescent="0.3">
      <c r="A32" s="36">
        <v>30</v>
      </c>
      <c r="B32">
        <v>47</v>
      </c>
      <c r="C32">
        <v>47</v>
      </c>
      <c r="H32" s="35" t="s">
        <v>2359</v>
      </c>
      <c r="I32" s="6">
        <v>25725.51222222222</v>
      </c>
      <c r="T32" s="42"/>
      <c r="U32" s="43"/>
      <c r="V32" s="44"/>
    </row>
    <row r="33" spans="1:22" x14ac:dyDescent="0.3">
      <c r="A33" s="36">
        <v>31</v>
      </c>
      <c r="B33">
        <v>55</v>
      </c>
      <c r="C33">
        <v>55</v>
      </c>
      <c r="H33" s="35" t="s">
        <v>2355</v>
      </c>
      <c r="I33" s="6">
        <v>16045.641714285714</v>
      </c>
      <c r="T33" s="42"/>
      <c r="U33" s="43"/>
      <c r="V33" s="44"/>
    </row>
    <row r="34" spans="1:22" x14ac:dyDescent="0.3">
      <c r="A34" s="36">
        <v>32</v>
      </c>
      <c r="B34">
        <v>54</v>
      </c>
      <c r="C34">
        <v>54</v>
      </c>
      <c r="H34" s="35" t="s">
        <v>2356</v>
      </c>
      <c r="I34" s="6">
        <v>11509.00090909091</v>
      </c>
      <c r="T34" s="42"/>
      <c r="U34" s="43"/>
      <c r="V34" s="44"/>
    </row>
    <row r="35" spans="1:22" x14ac:dyDescent="0.3">
      <c r="A35" s="36">
        <v>33</v>
      </c>
      <c r="B35">
        <v>45</v>
      </c>
      <c r="C35">
        <v>45</v>
      </c>
      <c r="H35" s="34" t="s">
        <v>2374</v>
      </c>
      <c r="I35" s="6">
        <v>21880.82</v>
      </c>
      <c r="T35" s="42"/>
      <c r="U35" s="43"/>
      <c r="V35" s="44"/>
    </row>
    <row r="36" spans="1:22" x14ac:dyDescent="0.3">
      <c r="A36" s="36">
        <v>34</v>
      </c>
      <c r="B36">
        <v>63</v>
      </c>
      <c r="C36">
        <v>63</v>
      </c>
      <c r="H36" s="35" t="s">
        <v>2356</v>
      </c>
      <c r="I36" s="6">
        <v>21880.82</v>
      </c>
      <c r="K36" s="33" t="s">
        <v>8334</v>
      </c>
      <c r="L36" t="s">
        <v>8353</v>
      </c>
      <c r="T36" s="42"/>
      <c r="U36" s="43"/>
      <c r="V36" s="44"/>
    </row>
    <row r="37" spans="1:22" x14ac:dyDescent="0.3">
      <c r="A37" s="36">
        <v>35</v>
      </c>
      <c r="B37">
        <v>49</v>
      </c>
      <c r="C37">
        <v>49</v>
      </c>
      <c r="H37" s="34" t="s">
        <v>2369</v>
      </c>
      <c r="I37" s="6">
        <v>11733.995000000001</v>
      </c>
      <c r="K37" s="36">
        <v>21</v>
      </c>
      <c r="L37" s="6">
        <v>36765.971666666672</v>
      </c>
      <c r="T37" s="42"/>
      <c r="U37" s="43"/>
      <c r="V37" s="44"/>
    </row>
    <row r="38" spans="1:22" x14ac:dyDescent="0.3">
      <c r="A38" s="36">
        <v>36</v>
      </c>
      <c r="B38">
        <v>51</v>
      </c>
      <c r="C38">
        <v>51</v>
      </c>
      <c r="H38" s="35" t="s">
        <v>2359</v>
      </c>
      <c r="I38" s="6">
        <v>19798.05</v>
      </c>
      <c r="K38" s="36">
        <v>22</v>
      </c>
      <c r="L38" s="6">
        <v>30396.30777777778</v>
      </c>
      <c r="T38" s="45"/>
      <c r="U38" s="46"/>
      <c r="V38" s="47"/>
    </row>
    <row r="39" spans="1:22" x14ac:dyDescent="0.3">
      <c r="A39" s="36">
        <v>37</v>
      </c>
      <c r="B39">
        <v>46</v>
      </c>
      <c r="C39">
        <v>46</v>
      </c>
      <c r="H39" s="35" t="s">
        <v>2355</v>
      </c>
      <c r="I39" s="6">
        <v>10854.734</v>
      </c>
      <c r="K39" s="36">
        <v>23</v>
      </c>
      <c r="L39" s="6">
        <v>26363.814999999999</v>
      </c>
    </row>
    <row r="40" spans="1:22" x14ac:dyDescent="0.3">
      <c r="A40" s="36">
        <v>38</v>
      </c>
      <c r="B40">
        <v>51</v>
      </c>
      <c r="C40">
        <v>51</v>
      </c>
      <c r="H40" s="35" t="s">
        <v>2356</v>
      </c>
      <c r="I40" s="6">
        <v>10817.057499999999</v>
      </c>
      <c r="K40" s="36">
        <v>24</v>
      </c>
      <c r="L40" s="6">
        <v>28591.498333333337</v>
      </c>
    </row>
    <row r="41" spans="1:22" x14ac:dyDescent="0.3">
      <c r="A41" s="36">
        <v>39</v>
      </c>
      <c r="B41">
        <v>44</v>
      </c>
      <c r="C41">
        <v>44</v>
      </c>
      <c r="H41" s="34" t="s">
        <v>2376</v>
      </c>
      <c r="I41" s="6">
        <v>18237.740000000002</v>
      </c>
      <c r="K41" s="36">
        <v>25</v>
      </c>
      <c r="L41" s="6">
        <v>31538.39</v>
      </c>
    </row>
    <row r="42" spans="1:22" x14ac:dyDescent="0.3">
      <c r="A42" s="36">
        <v>40</v>
      </c>
      <c r="B42">
        <v>50</v>
      </c>
      <c r="C42">
        <v>50</v>
      </c>
      <c r="H42" s="35" t="s">
        <v>2355</v>
      </c>
      <c r="I42" s="6">
        <v>18237.740000000002</v>
      </c>
      <c r="K42" s="36">
        <v>26</v>
      </c>
      <c r="L42" s="6">
        <v>29143.9</v>
      </c>
    </row>
    <row r="43" spans="1:22" x14ac:dyDescent="0.3">
      <c r="A43" s="36">
        <v>41</v>
      </c>
      <c r="B43">
        <v>37</v>
      </c>
      <c r="C43">
        <v>37</v>
      </c>
      <c r="H43" s="34" t="s">
        <v>2368</v>
      </c>
      <c r="I43" s="6">
        <v>15940.455</v>
      </c>
      <c r="K43" s="36">
        <v>27</v>
      </c>
      <c r="L43" s="6">
        <v>24053.837499999998</v>
      </c>
    </row>
    <row r="44" spans="1:22" x14ac:dyDescent="0.3">
      <c r="A44" s="36">
        <v>42</v>
      </c>
      <c r="B44">
        <v>54</v>
      </c>
      <c r="C44">
        <v>54</v>
      </c>
      <c r="H44" s="35" t="s">
        <v>2359</v>
      </c>
      <c r="I44" s="6">
        <v>18157.88</v>
      </c>
      <c r="K44" s="36">
        <v>28</v>
      </c>
      <c r="L44" s="6">
        <v>32555.064999999995</v>
      </c>
    </row>
    <row r="45" spans="1:22" x14ac:dyDescent="0.3">
      <c r="A45" s="36">
        <v>43</v>
      </c>
      <c r="B45">
        <v>51</v>
      </c>
      <c r="C45">
        <v>51</v>
      </c>
      <c r="H45" s="35" t="s">
        <v>2355</v>
      </c>
      <c r="I45" s="6">
        <v>21882.400000000001</v>
      </c>
      <c r="K45" s="36">
        <v>29</v>
      </c>
      <c r="L45" s="6">
        <v>26851.225555555557</v>
      </c>
    </row>
    <row r="46" spans="1:22" x14ac:dyDescent="0.3">
      <c r="A46" s="36">
        <v>44</v>
      </c>
      <c r="B46">
        <v>46</v>
      </c>
      <c r="C46">
        <v>46</v>
      </c>
      <c r="H46" s="35" t="s">
        <v>2356</v>
      </c>
      <c r="I46" s="6">
        <v>11860.77</v>
      </c>
      <c r="K46" s="36">
        <v>30</v>
      </c>
      <c r="L46" s="6">
        <v>24281.306999999997</v>
      </c>
    </row>
    <row r="47" spans="1:22" x14ac:dyDescent="0.3">
      <c r="A47" s="36">
        <v>45</v>
      </c>
      <c r="B47">
        <v>49</v>
      </c>
      <c r="C47">
        <v>49</v>
      </c>
      <c r="H47" s="34" t="s">
        <v>2375</v>
      </c>
      <c r="I47" s="6">
        <v>11451.921875</v>
      </c>
      <c r="K47" s="36">
        <v>31</v>
      </c>
      <c r="L47" s="6">
        <v>27982.144</v>
      </c>
    </row>
    <row r="48" spans="1:22" x14ac:dyDescent="0.3">
      <c r="A48" s="36">
        <v>46</v>
      </c>
      <c r="B48">
        <v>55</v>
      </c>
      <c r="C48">
        <v>55</v>
      </c>
      <c r="H48" s="35" t="s">
        <v>2359</v>
      </c>
      <c r="I48" s="6">
        <v>29760.6</v>
      </c>
      <c r="K48" s="36">
        <v>32</v>
      </c>
      <c r="L48" s="6">
        <v>18449.876153846155</v>
      </c>
    </row>
    <row r="49" spans="1:12" x14ac:dyDescent="0.3">
      <c r="A49" s="36">
        <v>47</v>
      </c>
      <c r="B49">
        <v>54</v>
      </c>
      <c r="C49">
        <v>54</v>
      </c>
      <c r="H49" s="35" t="s">
        <v>2355</v>
      </c>
      <c r="I49" s="6">
        <v>9743.1749999999993</v>
      </c>
      <c r="K49" s="36">
        <v>33</v>
      </c>
      <c r="L49" s="6">
        <v>17655.1325</v>
      </c>
    </row>
    <row r="50" spans="1:12" x14ac:dyDescent="0.3">
      <c r="A50" s="36">
        <v>48</v>
      </c>
      <c r="B50">
        <v>43</v>
      </c>
      <c r="C50">
        <v>43</v>
      </c>
      <c r="H50" s="35" t="s">
        <v>2356</v>
      </c>
      <c r="I50" s="6">
        <v>10789.25</v>
      </c>
      <c r="K50" s="36">
        <v>34</v>
      </c>
      <c r="L50" s="6">
        <v>17159.560000000001</v>
      </c>
    </row>
    <row r="51" spans="1:12" x14ac:dyDescent="0.3">
      <c r="A51" s="36">
        <v>49</v>
      </c>
      <c r="B51">
        <v>52</v>
      </c>
      <c r="C51">
        <v>52</v>
      </c>
      <c r="H51" s="34" t="s">
        <v>2379</v>
      </c>
      <c r="I51" s="6">
        <v>12076.917500000001</v>
      </c>
      <c r="K51" s="36">
        <v>35</v>
      </c>
      <c r="L51" s="6">
        <v>15607.828000000003</v>
      </c>
    </row>
    <row r="52" spans="1:12" x14ac:dyDescent="0.3">
      <c r="A52" s="36">
        <v>50</v>
      </c>
      <c r="B52">
        <v>50</v>
      </c>
      <c r="C52">
        <v>50</v>
      </c>
      <c r="H52" s="35" t="s">
        <v>2355</v>
      </c>
      <c r="I52" s="6">
        <v>12547.410000000002</v>
      </c>
      <c r="K52" s="36">
        <v>36</v>
      </c>
      <c r="L52" s="6">
        <v>14840.555454545452</v>
      </c>
    </row>
    <row r="53" spans="1:12" x14ac:dyDescent="0.3">
      <c r="A53" s="36">
        <v>51</v>
      </c>
      <c r="B53">
        <v>49</v>
      </c>
      <c r="C53">
        <v>49</v>
      </c>
      <c r="H53" s="35" t="s">
        <v>2356</v>
      </c>
      <c r="I53" s="6">
        <v>10665.44</v>
      </c>
      <c r="K53" s="36">
        <v>37</v>
      </c>
      <c r="L53" s="6">
        <v>18919.766666666666</v>
      </c>
    </row>
    <row r="54" spans="1:12" x14ac:dyDescent="0.3">
      <c r="A54" s="36">
        <v>52</v>
      </c>
      <c r="B54">
        <v>62</v>
      </c>
      <c r="C54">
        <v>62</v>
      </c>
      <c r="H54" s="34" t="s">
        <v>2373</v>
      </c>
      <c r="I54" s="6">
        <v>13708.310909090911</v>
      </c>
      <c r="K54" s="36">
        <v>38</v>
      </c>
      <c r="L54" s="6">
        <v>13435.2125</v>
      </c>
    </row>
    <row r="55" spans="1:12" x14ac:dyDescent="0.3">
      <c r="A55" s="36">
        <v>53</v>
      </c>
      <c r="B55">
        <v>50</v>
      </c>
      <c r="C55">
        <v>50</v>
      </c>
      <c r="H55" s="35" t="s">
        <v>2359</v>
      </c>
      <c r="I55" s="6">
        <v>17663.14</v>
      </c>
      <c r="K55" s="36">
        <v>39</v>
      </c>
      <c r="L55" s="6">
        <v>18110.786363636362</v>
      </c>
    </row>
    <row r="56" spans="1:12" x14ac:dyDescent="0.3">
      <c r="A56" s="36">
        <v>54</v>
      </c>
      <c r="B56">
        <v>62</v>
      </c>
      <c r="C56">
        <v>62</v>
      </c>
      <c r="H56" s="35" t="s">
        <v>2355</v>
      </c>
      <c r="I56" s="6">
        <v>13690.944285714286</v>
      </c>
      <c r="K56" s="36">
        <v>40</v>
      </c>
      <c r="L56" s="6">
        <v>11948.778749999999</v>
      </c>
    </row>
    <row r="57" spans="1:12" x14ac:dyDescent="0.3">
      <c r="A57" s="36">
        <v>55</v>
      </c>
      <c r="B57">
        <v>52</v>
      </c>
      <c r="C57">
        <v>52</v>
      </c>
      <c r="H57" s="35" t="s">
        <v>2356</v>
      </c>
      <c r="I57" s="6">
        <v>12430.556666666665</v>
      </c>
      <c r="K57" s="36">
        <v>41</v>
      </c>
      <c r="L57" s="6">
        <v>13288.183333333334</v>
      </c>
    </row>
    <row r="58" spans="1:12" x14ac:dyDescent="0.3">
      <c r="A58" s="36">
        <v>56</v>
      </c>
      <c r="B58">
        <v>55</v>
      </c>
      <c r="C58">
        <v>55</v>
      </c>
      <c r="H58" s="34" t="s">
        <v>2372</v>
      </c>
      <c r="I58" s="6">
        <v>12996.516666666666</v>
      </c>
      <c r="K58" s="36">
        <v>42</v>
      </c>
      <c r="L58" s="6">
        <v>14192.057142857142</v>
      </c>
    </row>
    <row r="59" spans="1:12" x14ac:dyDescent="0.3">
      <c r="A59" s="36">
        <v>57</v>
      </c>
      <c r="B59">
        <v>57</v>
      </c>
      <c r="C59">
        <v>57</v>
      </c>
      <c r="H59" s="35" t="s">
        <v>2359</v>
      </c>
      <c r="I59" s="6">
        <v>18425.560000000001</v>
      </c>
      <c r="K59" s="36">
        <v>43</v>
      </c>
      <c r="L59" s="6">
        <v>12099.183333333334</v>
      </c>
    </row>
    <row r="60" spans="1:12" x14ac:dyDescent="0.3">
      <c r="A60" s="36">
        <v>58</v>
      </c>
      <c r="B60">
        <v>36</v>
      </c>
      <c r="C60">
        <v>36</v>
      </c>
      <c r="H60" s="35" t="s">
        <v>2355</v>
      </c>
      <c r="I60" s="6">
        <v>12260.2875</v>
      </c>
      <c r="K60" s="36">
        <v>44</v>
      </c>
      <c r="L60" s="6">
        <v>13316.105000000001</v>
      </c>
    </row>
    <row r="61" spans="1:12" x14ac:dyDescent="0.3">
      <c r="A61" s="36">
        <v>59</v>
      </c>
      <c r="B61">
        <v>51</v>
      </c>
      <c r="C61">
        <v>51</v>
      </c>
      <c r="H61" s="35" t="s">
        <v>2356</v>
      </c>
      <c r="I61" s="6">
        <v>10339.59375</v>
      </c>
      <c r="K61" s="36">
        <v>45</v>
      </c>
      <c r="L61" s="6">
        <v>12550.0725</v>
      </c>
    </row>
    <row r="62" spans="1:12" x14ac:dyDescent="0.3">
      <c r="A62" s="36">
        <v>60</v>
      </c>
      <c r="B62">
        <v>56</v>
      </c>
      <c r="C62">
        <v>56</v>
      </c>
      <c r="H62" s="34" t="s">
        <v>2371</v>
      </c>
      <c r="I62" s="6">
        <v>10608.65</v>
      </c>
      <c r="K62" s="36">
        <v>46</v>
      </c>
      <c r="L62" s="6">
        <v>12794.192500000001</v>
      </c>
    </row>
    <row r="63" spans="1:12" x14ac:dyDescent="0.3">
      <c r="A63" s="36">
        <v>61</v>
      </c>
      <c r="B63">
        <v>35</v>
      </c>
      <c r="C63">
        <v>35</v>
      </c>
      <c r="H63" s="35" t="s">
        <v>2355</v>
      </c>
      <c r="I63" s="6">
        <v>8396.6200000000008</v>
      </c>
      <c r="K63" s="36">
        <v>47</v>
      </c>
      <c r="L63" s="6">
        <v>11968.961333333336</v>
      </c>
    </row>
    <row r="64" spans="1:12" x14ac:dyDescent="0.3">
      <c r="A64" s="36">
        <v>62</v>
      </c>
      <c r="B64">
        <v>44</v>
      </c>
      <c r="C64">
        <v>44</v>
      </c>
      <c r="H64" s="35" t="s">
        <v>2356</v>
      </c>
      <c r="I64" s="6">
        <v>10977.321666666665</v>
      </c>
      <c r="K64" s="36">
        <v>48</v>
      </c>
      <c r="L64" s="6">
        <v>12264.521111111111</v>
      </c>
    </row>
    <row r="65" spans="1:12" x14ac:dyDescent="0.3">
      <c r="A65" s="36">
        <v>63</v>
      </c>
      <c r="B65">
        <v>54</v>
      </c>
      <c r="C65">
        <v>54</v>
      </c>
      <c r="H65" s="34" t="s">
        <v>2378</v>
      </c>
      <c r="I65" s="6">
        <v>13228.793809523811</v>
      </c>
      <c r="K65" s="36">
        <v>49</v>
      </c>
      <c r="L65" s="6">
        <v>11179.1</v>
      </c>
    </row>
    <row r="66" spans="1:12" x14ac:dyDescent="0.3">
      <c r="A66" s="36">
        <v>64</v>
      </c>
      <c r="B66">
        <v>49</v>
      </c>
      <c r="C66">
        <v>49</v>
      </c>
      <c r="H66" s="35" t="s">
        <v>2359</v>
      </c>
      <c r="I66" s="6">
        <v>19108.330000000002</v>
      </c>
      <c r="K66" s="36">
        <v>50</v>
      </c>
      <c r="L66" s="6">
        <v>10582.72857142857</v>
      </c>
    </row>
    <row r="67" spans="1:12" x14ac:dyDescent="0.3">
      <c r="A67" s="36">
        <v>65</v>
      </c>
      <c r="B67">
        <v>20</v>
      </c>
      <c r="C67">
        <v>20</v>
      </c>
      <c r="H67" s="35" t="s">
        <v>2355</v>
      </c>
      <c r="I67" s="6">
        <v>14432.149999999998</v>
      </c>
      <c r="K67" s="36">
        <v>51</v>
      </c>
      <c r="L67" s="6">
        <v>11052.391666666668</v>
      </c>
    </row>
    <row r="68" spans="1:12" x14ac:dyDescent="0.3">
      <c r="A68" s="36">
        <v>66</v>
      </c>
      <c r="B68">
        <v>23</v>
      </c>
      <c r="C68">
        <v>23</v>
      </c>
      <c r="H68" s="35" t="s">
        <v>2356</v>
      </c>
      <c r="I68" s="6">
        <v>11546.913333333332</v>
      </c>
      <c r="K68" s="36">
        <v>52</v>
      </c>
      <c r="L68" s="6">
        <v>12843.404444444446</v>
      </c>
    </row>
    <row r="69" spans="1:12" x14ac:dyDescent="0.3">
      <c r="A69" s="36">
        <v>67</v>
      </c>
      <c r="B69">
        <v>19</v>
      </c>
      <c r="C69">
        <v>19</v>
      </c>
      <c r="H69" s="34" t="s">
        <v>8347</v>
      </c>
      <c r="I69" s="6">
        <v>16503.200764872512</v>
      </c>
      <c r="K69" s="36">
        <v>53</v>
      </c>
      <c r="L69" s="6">
        <v>10038.787999999999</v>
      </c>
    </row>
    <row r="70" spans="1:12" x14ac:dyDescent="0.3">
      <c r="A70" s="36">
        <v>68</v>
      </c>
      <c r="B70">
        <v>17</v>
      </c>
      <c r="C70">
        <v>17</v>
      </c>
      <c r="K70" s="36">
        <v>54</v>
      </c>
      <c r="L70" s="6">
        <v>9539.8691666666655</v>
      </c>
    </row>
    <row r="71" spans="1:12" x14ac:dyDescent="0.3">
      <c r="A71" s="36" t="s">
        <v>8347</v>
      </c>
      <c r="B71">
        <v>2342</v>
      </c>
      <c r="C71">
        <v>2342</v>
      </c>
      <c r="K71" s="36">
        <v>55</v>
      </c>
      <c r="L71" s="6">
        <v>10159.26125</v>
      </c>
    </row>
    <row r="72" spans="1:12" x14ac:dyDescent="0.3">
      <c r="K72" s="36">
        <v>56</v>
      </c>
      <c r="L72" s="6">
        <v>11047.492</v>
      </c>
    </row>
    <row r="73" spans="1:12" x14ac:dyDescent="0.3">
      <c r="K73" s="36">
        <v>57</v>
      </c>
      <c r="L73" s="6">
        <v>8689.6455555555549</v>
      </c>
    </row>
    <row r="74" spans="1:12" x14ac:dyDescent="0.3">
      <c r="K74" s="36">
        <v>58</v>
      </c>
      <c r="L74" s="6">
        <v>9074.161666666665</v>
      </c>
    </row>
    <row r="75" spans="1:12" x14ac:dyDescent="0.3">
      <c r="K75" s="36">
        <v>59</v>
      </c>
      <c r="L75" s="6">
        <v>8560.2081818181832</v>
      </c>
    </row>
    <row r="76" spans="1:12" x14ac:dyDescent="0.3">
      <c r="K76" s="36">
        <v>60</v>
      </c>
      <c r="L76" s="6">
        <v>7844.3937500000002</v>
      </c>
    </row>
    <row r="77" spans="1:12" x14ac:dyDescent="0.3">
      <c r="K77" s="36">
        <v>61</v>
      </c>
      <c r="L77" s="6">
        <v>8198.1825000000008</v>
      </c>
    </row>
    <row r="78" spans="1:12" x14ac:dyDescent="0.3">
      <c r="K78" s="36">
        <v>62</v>
      </c>
      <c r="L78" s="6">
        <v>7811.6536363636369</v>
      </c>
    </row>
    <row r="79" spans="1:12" x14ac:dyDescent="0.3">
      <c r="K79" s="36">
        <v>63</v>
      </c>
      <c r="L79" s="6">
        <v>8264.1674999999996</v>
      </c>
    </row>
    <row r="80" spans="1:12" x14ac:dyDescent="0.3">
      <c r="K80" s="36">
        <v>64</v>
      </c>
      <c r="L80" s="6">
        <v>7827.496666666666</v>
      </c>
    </row>
    <row r="81" spans="11:12" x14ac:dyDescent="0.3">
      <c r="K81" s="36" t="s">
        <v>8347</v>
      </c>
      <c r="L81" s="6">
        <v>16503.200764872516</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568BE-0A2E-4C65-8850-B56347161B4F}">
  <dimension ref="A1"/>
  <sheetViews>
    <sheetView topLeftCell="B4" zoomScale="91" zoomScaleNormal="91" workbookViewId="0">
      <selection activeCell="Y13" sqref="Y13"/>
    </sheetView>
  </sheetViews>
  <sheetFormatPr defaultRowHeight="13.8" x14ac:dyDescent="0.3"/>
  <cols>
    <col min="1" max="16384" width="8.8867187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77ADF-F738-457B-96CE-2440459AD129}">
  <dimension ref="A1:R2351"/>
  <sheetViews>
    <sheetView topLeftCell="A2321" workbookViewId="0">
      <selection activeCell="G2349" sqref="G2349"/>
    </sheetView>
  </sheetViews>
  <sheetFormatPr defaultRowHeight="14.4" x14ac:dyDescent="0.3"/>
  <cols>
    <col min="1" max="1" width="13.5546875" customWidth="1"/>
    <col min="2" max="2" width="16.21875" customWidth="1"/>
    <col min="3" max="3" width="19.5546875" customWidth="1"/>
    <col min="4" max="4" width="13.109375" style="4" customWidth="1"/>
    <col min="5" max="5" width="11.6640625" style="4" customWidth="1"/>
    <col min="6" max="6" width="15.33203125" customWidth="1"/>
    <col min="7" max="7" width="17.21875" customWidth="1"/>
    <col min="8" max="8" width="15.21875" customWidth="1"/>
    <col min="9" max="9" width="24.5546875" style="5" customWidth="1"/>
    <col min="10" max="10" width="9.33203125" customWidth="1"/>
    <col min="11" max="11" width="14.5546875" customWidth="1"/>
    <col min="12" max="12" width="15.88671875" customWidth="1"/>
    <col min="13" max="13" width="15.5546875" style="2" customWidth="1"/>
    <col min="14" max="14" width="8.88671875" style="5"/>
    <col min="15" max="15" width="9.44140625" customWidth="1"/>
    <col min="16" max="16" width="9.6640625" customWidth="1"/>
    <col min="17" max="17" width="14" style="6" customWidth="1"/>
    <col min="18" max="18" width="13.6640625" customWidth="1"/>
  </cols>
  <sheetData>
    <row r="1" spans="1:18" x14ac:dyDescent="0.3">
      <c r="A1" s="68" t="s">
        <v>0</v>
      </c>
      <c r="B1" s="71" t="s">
        <v>4396</v>
      </c>
      <c r="C1" s="71" t="s">
        <v>4397</v>
      </c>
      <c r="D1" s="64" t="s">
        <v>1</v>
      </c>
      <c r="E1" s="64" t="s">
        <v>8335</v>
      </c>
      <c r="F1" s="63" t="s">
        <v>3</v>
      </c>
      <c r="G1" s="63" t="s">
        <v>8336</v>
      </c>
      <c r="H1" s="63" t="s">
        <v>5</v>
      </c>
      <c r="I1" s="65" t="s">
        <v>6</v>
      </c>
      <c r="J1" s="63" t="s">
        <v>8337</v>
      </c>
      <c r="K1" s="63" t="s">
        <v>8331</v>
      </c>
      <c r="L1" s="63" t="s">
        <v>8338</v>
      </c>
      <c r="M1" s="66" t="s">
        <v>8333</v>
      </c>
      <c r="N1" s="65" t="s">
        <v>8334</v>
      </c>
      <c r="O1" s="63" t="s">
        <v>2353</v>
      </c>
      <c r="P1" s="63" t="s">
        <v>8339</v>
      </c>
      <c r="Q1" s="67" t="s">
        <v>8341</v>
      </c>
      <c r="R1" s="63" t="s">
        <v>8340</v>
      </c>
    </row>
    <row r="2" spans="1:18" x14ac:dyDescent="0.3">
      <c r="A2" s="69" t="s">
        <v>8</v>
      </c>
      <c r="B2" s="55" t="str">
        <f>VLOOKUP(A2,'Customer Names'!A2:E1320,3,TRUE)</f>
        <v xml:space="preserve"> Ms</v>
      </c>
      <c r="C2" s="55" t="str">
        <f>VLOOKUP(A2,'Customer Names'!A2:E2336,4,TRUE)</f>
        <v>Hawks</v>
      </c>
      <c r="D2" s="50">
        <f>VLOOKUP(HealthCare!A2,Medical_Examinations!A1:J2336,2,TRUE)</f>
        <v>47.41</v>
      </c>
      <c r="E2" s="50">
        <f>VLOOKUP(HealthCare!A2,Medical_Examinations!A1:J2336,4,TRUE)</f>
        <v>7.47</v>
      </c>
      <c r="F2" s="7" t="str">
        <f>VLOOKUP(A2,Medical_Examinations!A1:J2336,6,TRUE)</f>
        <v>No</v>
      </c>
      <c r="G2" s="7" t="str">
        <f>VLOOKUP(A2,Medical_Examinations!A1:J2336,7,TRUE)</f>
        <v>No</v>
      </c>
      <c r="H2" s="7" t="str">
        <f>VLOOKUP(A2,Medical_Examinations!A1:J2336,8,TRUE)</f>
        <v>No</v>
      </c>
      <c r="I2" s="51">
        <f>VLOOKUP(A2,Medical_Examinations!A1:J2336,9,TRUE)</f>
        <v>0</v>
      </c>
      <c r="J2" s="7" t="str">
        <f>VLOOKUP(A2,Medical_Examinations!A1:J2336,10,TRUE)</f>
        <v>yes</v>
      </c>
      <c r="K2" s="7" t="str">
        <f>VLOOKUP(A2,Medical_Examinations!A1:J2336,3,TRUE)</f>
        <v>Obesity</v>
      </c>
      <c r="L2" s="7" t="str">
        <f>VLOOKUP(A2,Medical_Examinations!A1:J2336,5,TRUE)</f>
        <v>Diabetes</v>
      </c>
      <c r="M2" s="52">
        <f>VLOOKUP(A2,Hospitalization!A2:K2344,5,FALSE)</f>
        <v>25123</v>
      </c>
      <c r="N2" s="51">
        <f ca="1">VLOOKUP(A2,Hospitalization!A2:K2344,6,FALSE)</f>
        <v>24</v>
      </c>
      <c r="O2" s="7" t="str">
        <f>VLOOKUP(A2,Hospitalization!A2:K2344,11)</f>
        <v>R1013</v>
      </c>
      <c r="P2" s="7" t="str">
        <f>VLOOKUP(A2,Hospitalization!A2:K2344,10,TRUE)</f>
        <v>tier - 3</v>
      </c>
      <c r="Q2" s="53">
        <f>VLOOKUP(A2,Hospitalization!A2:K2344,8,TRUE)</f>
        <v>63770.43</v>
      </c>
      <c r="R2" s="7" t="str">
        <f>VLOOKUP(HealthCare!A2,Hospitalization!A2:K2344,9,TRUE)</f>
        <v>tier - 1</v>
      </c>
    </row>
    <row r="3" spans="1:18" x14ac:dyDescent="0.3">
      <c r="A3" s="69" t="s">
        <v>11</v>
      </c>
      <c r="B3" s="55" t="str">
        <f>VLOOKUP(A3,'Customer Names'!A3:E1321,3,TRUE)</f>
        <v xml:space="preserve"> Ms</v>
      </c>
      <c r="C3" s="55" t="str">
        <f>VLOOKUP(A3,'Customer Names'!A1:E826,4,FALSE)</f>
        <v>Lehner</v>
      </c>
      <c r="D3" s="54">
        <f>VLOOKUP(HealthCare!A3,Medical_Examinations!A2:J2337,2,TRUE)</f>
        <v>40.185000000000002</v>
      </c>
      <c r="E3" s="54">
        <f>VLOOKUP(HealthCare!A3,Medical_Examinations!A2:J2337,4,TRUE)</f>
        <v>5.88</v>
      </c>
      <c r="F3" s="55" t="str">
        <f>VLOOKUP(A3,Medical_Examinations!A2:J2337,6,TRUE)</f>
        <v>yes</v>
      </c>
      <c r="G3" s="55" t="str">
        <f>VLOOKUP(A3,Medical_Examinations!A2:J2337,7,TRUE)</f>
        <v>No</v>
      </c>
      <c r="H3" s="55" t="str">
        <f>VLOOKUP(A3,Medical_Examinations!A2:J2337,8,TRUE)</f>
        <v>No</v>
      </c>
      <c r="I3" s="56">
        <f>VLOOKUP(A3,Medical_Examinations!A2:J2337,9,TRUE)</f>
        <v>0</v>
      </c>
      <c r="J3" s="55" t="str">
        <f>VLOOKUP(A3,Medical_Examinations!A2:J2337,10,TRUE)</f>
        <v>No</v>
      </c>
      <c r="K3" s="55" t="str">
        <f>VLOOKUP(A3,Medical_Examinations!A2:J2337,3,TRUE)</f>
        <v>Obesity</v>
      </c>
      <c r="L3" s="55" t="str">
        <f>VLOOKUP(A3,Medical_Examinations!A2:J2337,5,TRUE)</f>
        <v>Prediabetes</v>
      </c>
      <c r="M3" s="57">
        <f>VLOOKUP(A3,Hospitalization!A3:K2345,5,FALSE)</f>
        <v>24741</v>
      </c>
      <c r="N3" s="56">
        <f ca="1">VLOOKUP(A3,Hospitalization!A3:K2345,6,FALSE)</f>
        <v>43</v>
      </c>
      <c r="O3" s="55" t="str">
        <f>VLOOKUP(A3,Hospitalization!A3:K2345,11)</f>
        <v>R1011</v>
      </c>
      <c r="P3" s="55" t="str">
        <f>VLOOKUP(A3,Hospitalization!A3:K2345,10,TRUE)</f>
        <v>tier - 2</v>
      </c>
      <c r="Q3" s="58">
        <f>VLOOKUP(A3,Hospitalization!A3:K2345,8,TRUE)</f>
        <v>10214.64</v>
      </c>
      <c r="R3" s="55" t="str">
        <f>VLOOKUP(HealthCare!A3,Hospitalization!A3:K2345,9,TRUE)</f>
        <v>tier - 3</v>
      </c>
    </row>
    <row r="4" spans="1:18" x14ac:dyDescent="0.3">
      <c r="A4" s="69" t="s">
        <v>12</v>
      </c>
      <c r="B4" s="55" t="str">
        <f>VLOOKUP(A4,'Customer Names'!A4:E1322,3,TRUE)</f>
        <v xml:space="preserve"> Mr</v>
      </c>
      <c r="C4" s="55" t="str">
        <f>VLOOKUP(A4,'Customer Names'!A2:E827,4,FALSE)</f>
        <v>Lu</v>
      </c>
      <c r="D4" s="50">
        <f>VLOOKUP(HealthCare!A4,Medical_Examinations!A3:J2338,2,TRUE)</f>
        <v>17.579999999999998</v>
      </c>
      <c r="E4" s="50">
        <f>VLOOKUP(HealthCare!A4,Medical_Examinations!A3:J2338,4,TRUE)</f>
        <v>4.51</v>
      </c>
      <c r="F4" s="7" t="str">
        <f>VLOOKUP(A4,Medical_Examinations!A3:J2338,6,TRUE)</f>
        <v>No</v>
      </c>
      <c r="G4" s="7" t="str">
        <f>VLOOKUP(A4,Medical_Examinations!A3:J2338,7,TRUE)</f>
        <v>No</v>
      </c>
      <c r="H4" s="7" t="str">
        <f>VLOOKUP(A4,Medical_Examinations!A3:J2338,8,TRUE)</f>
        <v>No</v>
      </c>
      <c r="I4" s="51">
        <f>VLOOKUP(A4,Medical_Examinations!A3:J2338,9,TRUE)</f>
        <v>1</v>
      </c>
      <c r="J4" s="7" t="str">
        <f>VLOOKUP(A4,Medical_Examinations!A3:J2338,10,TRUE)</f>
        <v>No</v>
      </c>
      <c r="K4" s="7" t="str">
        <f>VLOOKUP(A4,Medical_Examinations!A3:J2338,3,TRUE)</f>
        <v>Underweight</v>
      </c>
      <c r="L4" s="7" t="str">
        <f>VLOOKUP(A4,Medical_Examinations!A3:J2338,5,TRUE)</f>
        <v>Normal</v>
      </c>
      <c r="M4" s="52">
        <f>VLOOKUP(A4,Hospitalization!A4:K2346,5,FALSE)</f>
        <v>28056</v>
      </c>
      <c r="N4" s="51">
        <f ca="1">VLOOKUP(A4,Hospitalization!A4:K2346,6,FALSE)</f>
        <v>65</v>
      </c>
      <c r="O4" s="7" t="str">
        <f>VLOOKUP(A4,Hospitalization!A4:K2346,11)</f>
        <v>R1013</v>
      </c>
      <c r="P4" s="7" t="str">
        <f>VLOOKUP(A4,Hospitalization!A4:K2346,10,TRUE)</f>
        <v>tier - 1</v>
      </c>
      <c r="Q4" s="53">
        <f>VLOOKUP(A4,Hospitalization!A4:K2346,8,TRUE)</f>
        <v>6529.21</v>
      </c>
      <c r="R4" s="7" t="str">
        <f>VLOOKUP(HealthCare!A4,Hospitalization!A4:K2346,9,TRUE)</f>
        <v>tier - 2</v>
      </c>
    </row>
    <row r="5" spans="1:18" x14ac:dyDescent="0.3">
      <c r="A5" s="69" t="s">
        <v>13</v>
      </c>
      <c r="B5" s="55" t="str">
        <f>VLOOKUP(A5,'Customer Names'!A5:E1323,3,TRUE)</f>
        <v xml:space="preserve"> Ms</v>
      </c>
      <c r="C5" s="55" t="str">
        <f>VLOOKUP(A5,'Customer Names'!A3:E828,4,FALSE)</f>
        <v>Osborne</v>
      </c>
      <c r="D5" s="54">
        <f>VLOOKUP(HealthCare!A5,Medical_Examinations!A4:J2339,2,TRUE)</f>
        <v>17.579999999999998</v>
      </c>
      <c r="E5" s="54">
        <f>VLOOKUP(HealthCare!A5,Medical_Examinations!A4:J2339,4,TRUE)</f>
        <v>4.51</v>
      </c>
      <c r="F5" s="55" t="str">
        <f>VLOOKUP(A5,Medical_Examinations!A4:J2339,6,TRUE)</f>
        <v>No</v>
      </c>
      <c r="G5" s="55" t="str">
        <f>VLOOKUP(A5,Medical_Examinations!A4:J2339,7,TRUE)</f>
        <v>No</v>
      </c>
      <c r="H5" s="55" t="str">
        <f>VLOOKUP(A5,Medical_Examinations!A4:J2339,8,TRUE)</f>
        <v>No</v>
      </c>
      <c r="I5" s="56">
        <f>VLOOKUP(A5,Medical_Examinations!A4:J2339,9,TRUE)</f>
        <v>1</v>
      </c>
      <c r="J5" s="55" t="str">
        <f>VLOOKUP(A5,Medical_Examinations!A4:J2339,10,TRUE)</f>
        <v>No</v>
      </c>
      <c r="K5" s="55" t="str">
        <f>VLOOKUP(A5,Medical_Examinations!A4:J2339,3,TRUE)</f>
        <v>Underweight</v>
      </c>
      <c r="L5" s="55" t="str">
        <f>VLOOKUP(A5,Medical_Examinations!A4:J2339,5,TRUE)</f>
        <v>Normal</v>
      </c>
      <c r="M5" s="57">
        <f>VLOOKUP(A5,Hospitalization!A5:K2347,5,FALSE)</f>
        <v>34130</v>
      </c>
      <c r="N5" s="56">
        <f ca="1">VLOOKUP(A5,Hospitalization!A5:K2347,6,FALSE)</f>
        <v>45</v>
      </c>
      <c r="O5" s="55" t="str">
        <f>VLOOKUP(A5,Hospitalization!A5:K2347,11)</f>
        <v>R1021</v>
      </c>
      <c r="P5" s="55" t="str">
        <f>VLOOKUP(A5,Hospitalization!A5:K2347,10,TRUE)</f>
        <v>tier - 1</v>
      </c>
      <c r="Q5" s="58">
        <f>VLOOKUP(A5,Hospitalization!A5:K2347,8,TRUE)</f>
        <v>5748.13</v>
      </c>
      <c r="R5" s="55" t="str">
        <f>VLOOKUP(HealthCare!A5,Hospitalization!A5:K2347,9,TRUE)</f>
        <v>tier - 2</v>
      </c>
    </row>
    <row r="6" spans="1:18" x14ac:dyDescent="0.3">
      <c r="A6" s="69" t="s">
        <v>14</v>
      </c>
      <c r="B6" s="55" t="str">
        <f>VLOOKUP(A6,'Customer Names'!A6:E1324,3,TRUE)</f>
        <v xml:space="preserve"> Ms</v>
      </c>
      <c r="C6" s="55" t="str">
        <f>VLOOKUP(A6,'Customer Names'!A4:E829,4,FALSE)</f>
        <v>Kadala</v>
      </c>
      <c r="D6" s="50">
        <f>VLOOKUP(HealthCare!A6,Medical_Examinations!A5:J2340,2,TRUE)</f>
        <v>17.579999999999998</v>
      </c>
      <c r="E6" s="50">
        <f>VLOOKUP(HealthCare!A6,Medical_Examinations!A5:J2340,4,TRUE)</f>
        <v>4.51</v>
      </c>
      <c r="F6" s="7" t="str">
        <f>VLOOKUP(A6,Medical_Examinations!A5:J2340,6,TRUE)</f>
        <v>No</v>
      </c>
      <c r="G6" s="7" t="str">
        <f>VLOOKUP(A6,Medical_Examinations!A5:J2340,7,TRUE)</f>
        <v>No</v>
      </c>
      <c r="H6" s="7" t="str">
        <f>VLOOKUP(A6,Medical_Examinations!A5:J2340,8,TRUE)</f>
        <v>No</v>
      </c>
      <c r="I6" s="51">
        <f>VLOOKUP(A6,Medical_Examinations!A5:J2340,9,TRUE)</f>
        <v>1</v>
      </c>
      <c r="J6" s="7" t="str">
        <f>VLOOKUP(A6,Medical_Examinations!A5:J2340,10,TRUE)</f>
        <v>No</v>
      </c>
      <c r="K6" s="7" t="str">
        <f>VLOOKUP(A6,Medical_Examinations!A5:J2340,3,TRUE)</f>
        <v>Underweight</v>
      </c>
      <c r="L6" s="7" t="str">
        <f>VLOOKUP(A6,Medical_Examinations!A5:J2340,5,TRUE)</f>
        <v>Normal</v>
      </c>
      <c r="M6" s="52">
        <f>VLOOKUP(A6,Hospitalization!A6:K2348,5,FALSE)</f>
        <v>32409</v>
      </c>
      <c r="N6" s="51">
        <f ca="1">VLOOKUP(A6,Hospitalization!A6:K2348,6,FALSE)</f>
        <v>62</v>
      </c>
      <c r="O6" s="7" t="str">
        <f>VLOOKUP(A6,Hospitalization!A6:K2348,11)</f>
        <v>R1012</v>
      </c>
      <c r="P6" s="7" t="str">
        <f>VLOOKUP(A6,Hospitalization!A6:K2348,10,TRUE)</f>
        <v>tier - 3</v>
      </c>
      <c r="Q6" s="53">
        <f>VLOOKUP(A6,Hospitalization!A6:K2348,8,TRUE)</f>
        <v>4894.75</v>
      </c>
      <c r="R6" s="7" t="str">
        <f>VLOOKUP(HealthCare!A6,Hospitalization!A6:K2348,9,TRUE)</f>
        <v>tier - 3</v>
      </c>
    </row>
    <row r="7" spans="1:18" x14ac:dyDescent="0.3">
      <c r="A7" s="69" t="s">
        <v>15</v>
      </c>
      <c r="B7" s="55" t="str">
        <f>VLOOKUP(A7,'Customer Names'!A7:E1325,3,TRUE)</f>
        <v xml:space="preserve"> Ms</v>
      </c>
      <c r="C7" s="55" t="str">
        <f>VLOOKUP(A7,'Customer Names'!A5:E830,4,FALSE)</f>
        <v>Baker</v>
      </c>
      <c r="D7" s="54">
        <f>VLOOKUP(HealthCare!A7,Medical_Examinations!A6:J2341,2,TRUE)</f>
        <v>17.579999999999998</v>
      </c>
      <c r="E7" s="54">
        <f>VLOOKUP(HealthCare!A7,Medical_Examinations!A6:J2341,4,TRUE)</f>
        <v>4.51</v>
      </c>
      <c r="F7" s="55" t="str">
        <f>VLOOKUP(A7,Medical_Examinations!A6:J2341,6,TRUE)</f>
        <v>No</v>
      </c>
      <c r="G7" s="55" t="str">
        <f>VLOOKUP(A7,Medical_Examinations!A6:J2341,7,TRUE)</f>
        <v>No</v>
      </c>
      <c r="H7" s="55" t="str">
        <f>VLOOKUP(A7,Medical_Examinations!A6:J2341,8,TRUE)</f>
        <v>No</v>
      </c>
      <c r="I7" s="56">
        <f>VLOOKUP(A7,Medical_Examinations!A6:J2341,9,TRUE)</f>
        <v>1</v>
      </c>
      <c r="J7" s="55" t="str">
        <f>VLOOKUP(A7,Medical_Examinations!A6:J2341,10,TRUE)</f>
        <v>No</v>
      </c>
      <c r="K7" s="55" t="str">
        <f>VLOOKUP(A7,Medical_Examinations!A6:J2341,3,TRUE)</f>
        <v>Underweight</v>
      </c>
      <c r="L7" s="55" t="str">
        <f>VLOOKUP(A7,Medical_Examinations!A6:J2341,5,TRUE)</f>
        <v>Normal</v>
      </c>
      <c r="M7" s="57">
        <f>VLOOKUP(A7,Hospitalization!A7:K2349,5,FALSE)</f>
        <v>33208</v>
      </c>
      <c r="N7" s="56">
        <f ca="1">VLOOKUP(A7,Hospitalization!A7:K2349,6,FALSE)</f>
        <v>23</v>
      </c>
      <c r="O7" s="55" t="str">
        <f>VLOOKUP(A7,Hospitalization!A7:K2349,11)</f>
        <v>R1013</v>
      </c>
      <c r="P7" s="55" t="str">
        <f>VLOOKUP(A7,Hospitalization!A7:K2349,10,TRUE)</f>
        <v>tier - 2</v>
      </c>
      <c r="Q7" s="58">
        <f>VLOOKUP(A7,Hospitalization!A7:K2349,8,TRUE)</f>
        <v>4074.45</v>
      </c>
      <c r="R7" s="55" t="str">
        <f>VLOOKUP(HealthCare!A7,Hospitalization!A7:K2349,9,TRUE)</f>
        <v>tier - 3</v>
      </c>
    </row>
    <row r="8" spans="1:18" x14ac:dyDescent="0.3">
      <c r="A8" s="69" t="s">
        <v>16</v>
      </c>
      <c r="B8" s="55" t="str">
        <f>VLOOKUP(A8,'Customer Names'!A8:E1326,3,TRUE)</f>
        <v xml:space="preserve"> Ms</v>
      </c>
      <c r="C8" s="55" t="str">
        <f>VLOOKUP(A8,'Customer Names'!A6:E831,4,FALSE)</f>
        <v>Macpherson</v>
      </c>
      <c r="D8" s="50">
        <f>VLOOKUP(HealthCare!A8,Medical_Examinations!A7:J2342,2,TRUE)</f>
        <v>17.579999999999998</v>
      </c>
      <c r="E8" s="50">
        <f>VLOOKUP(HealthCare!A8,Medical_Examinations!A7:J2342,4,TRUE)</f>
        <v>4.51</v>
      </c>
      <c r="F8" s="7" t="str">
        <f>VLOOKUP(A8,Medical_Examinations!A7:J2342,6,TRUE)</f>
        <v>No</v>
      </c>
      <c r="G8" s="7" t="str">
        <f>VLOOKUP(A8,Medical_Examinations!A7:J2342,7,TRUE)</f>
        <v>No</v>
      </c>
      <c r="H8" s="7" t="str">
        <f>VLOOKUP(A8,Medical_Examinations!A7:J2342,8,TRUE)</f>
        <v>No</v>
      </c>
      <c r="I8" s="51">
        <f>VLOOKUP(A8,Medical_Examinations!A7:J2342,9,TRUE)</f>
        <v>1</v>
      </c>
      <c r="J8" s="7" t="str">
        <f>VLOOKUP(A8,Medical_Examinations!A7:J2342,10,TRUE)</f>
        <v>No</v>
      </c>
      <c r="K8" s="7" t="str">
        <f>VLOOKUP(A8,Medical_Examinations!A7:J2342,3,TRUE)</f>
        <v>Underweight</v>
      </c>
      <c r="L8" s="7" t="str">
        <f>VLOOKUP(A8,Medical_Examinations!A7:J2342,5,TRUE)</f>
        <v>Normal</v>
      </c>
      <c r="M8" s="52">
        <f>VLOOKUP(A8,Hospitalization!A8:K2350,5,FALSE)</f>
        <v>35349</v>
      </c>
      <c r="N8" s="51">
        <f ca="1">VLOOKUP(A8,Hospitalization!A8:K2350,6,FALSE)</f>
        <v>66</v>
      </c>
      <c r="O8" s="7" t="str">
        <f>VLOOKUP(A8,Hospitalization!A8:K2350,11)</f>
        <v>R1012</v>
      </c>
      <c r="P8" s="7" t="str">
        <f>VLOOKUP(A8,Hospitalization!A8:K2350,10,TRUE)</f>
        <v>tier - 3</v>
      </c>
      <c r="Q8" s="53">
        <f>VLOOKUP(A8,Hospitalization!A8:K2350,8,TRUE)</f>
        <v>3201.25</v>
      </c>
      <c r="R8" s="7" t="str">
        <f>VLOOKUP(HealthCare!A8,Hospitalization!A8:K2350,9,TRUE)</f>
        <v>tier - 2</v>
      </c>
    </row>
    <row r="9" spans="1:18" x14ac:dyDescent="0.3">
      <c r="A9" s="69" t="s">
        <v>17</v>
      </c>
      <c r="B9" s="55" t="str">
        <f>VLOOKUP(A9,'Customer Names'!A9:E1327,3,TRUE)</f>
        <v xml:space="preserve"> Ms</v>
      </c>
      <c r="C9" s="55" t="str">
        <f>VLOOKUP(A9,'Customer Names'!A7:E832,4,FALSE)</f>
        <v>Hallman</v>
      </c>
      <c r="D9" s="54">
        <f>VLOOKUP(HealthCare!A9,Medical_Examinations!A8:J2343,2,TRUE)</f>
        <v>17.579999999999998</v>
      </c>
      <c r="E9" s="54">
        <f>VLOOKUP(HealthCare!A9,Medical_Examinations!A8:J2343,4,TRUE)</f>
        <v>4.51</v>
      </c>
      <c r="F9" s="55" t="str">
        <f>VLOOKUP(A9,Medical_Examinations!A8:J2343,6,TRUE)</f>
        <v>No</v>
      </c>
      <c r="G9" s="55" t="str">
        <f>VLOOKUP(A9,Medical_Examinations!A8:J2343,7,TRUE)</f>
        <v>No</v>
      </c>
      <c r="H9" s="55" t="str">
        <f>VLOOKUP(A9,Medical_Examinations!A8:J2343,8,TRUE)</f>
        <v>No</v>
      </c>
      <c r="I9" s="56">
        <f>VLOOKUP(A9,Medical_Examinations!A8:J2343,9,TRUE)</f>
        <v>1</v>
      </c>
      <c r="J9" s="55" t="str">
        <f>VLOOKUP(A9,Medical_Examinations!A8:J2343,10,TRUE)</f>
        <v>No</v>
      </c>
      <c r="K9" s="55" t="str">
        <f>VLOOKUP(A9,Medical_Examinations!A8:J2343,3,TRUE)</f>
        <v>Underweight</v>
      </c>
      <c r="L9" s="55" t="str">
        <f>VLOOKUP(A9,Medical_Examinations!A8:J2343,5,TRUE)</f>
        <v>Normal</v>
      </c>
      <c r="M9" s="57">
        <f>VLOOKUP(A9,Hospitalization!A9:K2351,5,FALSE)</f>
        <v>38195</v>
      </c>
      <c r="N9" s="56">
        <f ca="1">VLOOKUP(A9,Hospitalization!A9:K2351,6,FALSE)</f>
        <v>44</v>
      </c>
      <c r="O9" s="55" t="str">
        <f>VLOOKUP(A9,Hospitalization!A9:K2351,11)</f>
        <v>R1024</v>
      </c>
      <c r="P9" s="55" t="str">
        <f>VLOOKUP(A9,Hospitalization!A9:K2351,10,TRUE)</f>
        <v>tier - 2</v>
      </c>
      <c r="Q9" s="58">
        <f>VLOOKUP(A9,Hospitalization!A9:K2351,8,TRUE)</f>
        <v>2211.13</v>
      </c>
      <c r="R9" s="55" t="str">
        <f>VLOOKUP(HealthCare!A9,Hospitalization!A9:K2351,9,TRUE)</f>
        <v>tier - 2</v>
      </c>
    </row>
    <row r="10" spans="1:18" x14ac:dyDescent="0.3">
      <c r="A10" s="69" t="s">
        <v>18</v>
      </c>
      <c r="B10" s="55" t="str">
        <f>VLOOKUP(A10,'Customer Names'!A10:E1328,3,TRUE)</f>
        <v xml:space="preserve"> Mr</v>
      </c>
      <c r="C10" s="55" t="str">
        <f>VLOOKUP(A10,'Customer Names'!A8:E833,4,FALSE)</f>
        <v>Moran</v>
      </c>
      <c r="D10" s="50">
        <f>VLOOKUP(HealthCare!A10,Medical_Examinations!A9:J2344,2,TRUE)</f>
        <v>17.579999999999998</v>
      </c>
      <c r="E10" s="50">
        <f>VLOOKUP(HealthCare!A10,Medical_Examinations!A9:J2344,4,TRUE)</f>
        <v>4.51</v>
      </c>
      <c r="F10" s="7" t="str">
        <f>VLOOKUP(A10,Medical_Examinations!A9:J2344,6,TRUE)</f>
        <v>No</v>
      </c>
      <c r="G10" s="7" t="str">
        <f>VLOOKUP(A10,Medical_Examinations!A9:J2344,7,TRUE)</f>
        <v>No</v>
      </c>
      <c r="H10" s="7" t="str">
        <f>VLOOKUP(A10,Medical_Examinations!A9:J2344,8,TRUE)</f>
        <v>No</v>
      </c>
      <c r="I10" s="51">
        <f>VLOOKUP(A10,Medical_Examinations!A9:J2344,9,TRUE)</f>
        <v>1</v>
      </c>
      <c r="J10" s="7" t="str">
        <f>VLOOKUP(A10,Medical_Examinations!A9:J2344,10,TRUE)</f>
        <v>No</v>
      </c>
      <c r="K10" s="7" t="str">
        <f>VLOOKUP(A10,Medical_Examinations!A9:J2344,3,TRUE)</f>
        <v>Underweight</v>
      </c>
      <c r="L10" s="7" t="str">
        <f>VLOOKUP(A10,Medical_Examinations!A9:J2344,5,TRUE)</f>
        <v>Normal</v>
      </c>
      <c r="M10" s="52">
        <f>VLOOKUP(A10,Hospitalization!A10:K2352,5,FALSE)</f>
        <v>33869</v>
      </c>
      <c r="N10" s="51">
        <f ca="1">VLOOKUP(A10,Hospitalization!A10:K2352,6,FALSE)</f>
        <v>23</v>
      </c>
      <c r="O10" s="7" t="str">
        <f>VLOOKUP(A10,Hospitalization!A10:K2352,11)</f>
        <v>R1013</v>
      </c>
      <c r="P10" s="7" t="str">
        <f>VLOOKUP(A10,Hospitalization!A10:K2352,10,TRUE)</f>
        <v>tier - 1</v>
      </c>
      <c r="Q10" s="53">
        <f>VLOOKUP(A10,Hospitalization!A10:K2352,8,TRUE)</f>
        <v>1566.88</v>
      </c>
      <c r="R10" s="7" t="str">
        <f>VLOOKUP(HealthCare!A10,Hospitalization!A10:K2352,9,TRUE)</f>
        <v>tier - 2</v>
      </c>
    </row>
    <row r="11" spans="1:18" x14ac:dyDescent="0.3">
      <c r="A11" s="69" t="s">
        <v>20</v>
      </c>
      <c r="B11" s="55" t="str">
        <f>VLOOKUP(A11,'Customer Names'!A11:E1329,3,TRUE)</f>
        <v xml:space="preserve"> Ms</v>
      </c>
      <c r="C11" s="55" t="str">
        <f>VLOOKUP(A11,'Customer Names'!A9:E834,4,FALSE)</f>
        <v>Benner</v>
      </c>
      <c r="D11" s="54">
        <f>VLOOKUP(HealthCare!A11,Medical_Examinations!A10:J2345,2,TRUE)</f>
        <v>38.06</v>
      </c>
      <c r="E11" s="54">
        <f>VLOOKUP(HealthCare!A11,Medical_Examinations!A10:J2345,4,TRUE)</f>
        <v>10.79</v>
      </c>
      <c r="F11" s="55" t="str">
        <f>VLOOKUP(A11,Medical_Examinations!A10:J2345,6,TRUE)</f>
        <v>No</v>
      </c>
      <c r="G11" s="55" t="str">
        <f>VLOOKUP(A11,Medical_Examinations!A10:J2345,7,TRUE)</f>
        <v>No</v>
      </c>
      <c r="H11" s="55" t="str">
        <f>VLOOKUP(A11,Medical_Examinations!A10:J2345,8,TRUE)</f>
        <v>No</v>
      </c>
      <c r="I11" s="56">
        <f>VLOOKUP(A11,Medical_Examinations!A10:J2345,9,TRUE)</f>
        <v>0</v>
      </c>
      <c r="J11" s="55" t="str">
        <f>VLOOKUP(A11,Medical_Examinations!A10:J2345,10,TRUE)</f>
        <v>yes</v>
      </c>
      <c r="K11" s="55" t="str">
        <f>VLOOKUP(A11,Medical_Examinations!A10:J2345,3,TRUE)</f>
        <v>Obesity</v>
      </c>
      <c r="L11" s="55" t="str">
        <f>VLOOKUP(A11,Medical_Examinations!A10:J2345,5,TRUE)</f>
        <v>Diabetes</v>
      </c>
      <c r="M11" s="57">
        <f>VLOOKUP(A11,Hospitalization!A2:K2344,5,TRUE)</f>
        <v>28284</v>
      </c>
      <c r="N11" s="56">
        <f ca="1">VLOOKUP(A11,Hospitalization!A2:K2344,6,FALSE)</f>
        <v>28</v>
      </c>
      <c r="O11" s="55" t="str">
        <f>VLOOKUP(A2,Hospitalization!A2:K2344,11,FALSE)</f>
        <v>R1013</v>
      </c>
      <c r="P11" s="55" t="str">
        <f>VLOOKUP(A11,Hospitalization!A2:K2344,10,TRUE)</f>
        <v>tier - 3</v>
      </c>
      <c r="Q11" s="58">
        <f>VLOOKUP(A11,Hospitalization!A2:K2344,8,TRUE)</f>
        <v>62592.87</v>
      </c>
      <c r="R11" s="55" t="str">
        <f>VLOOKUP(A11,Hospitalization!A2:K2344,9,TRUE)</f>
        <v>tier - 2</v>
      </c>
    </row>
    <row r="12" spans="1:18" x14ac:dyDescent="0.3">
      <c r="A12" s="69" t="s">
        <v>21</v>
      </c>
      <c r="B12" s="55" t="str">
        <f>VLOOKUP(A12,'Customer Names'!A12:E1330,3,TRUE)</f>
        <v xml:space="preserve"> Ms</v>
      </c>
      <c r="C12" s="55" t="str">
        <f>VLOOKUP(A12,'Customer Names'!A10:E835,4,FALSE)</f>
        <v>Fierro Vargas</v>
      </c>
      <c r="D12" s="50">
        <f>VLOOKUP(HealthCare!A12,Medical_Examinations!A11:J2346,2,TRUE)</f>
        <v>37.700000000000003</v>
      </c>
      <c r="E12" s="50">
        <f>VLOOKUP(HealthCare!A12,Medical_Examinations!A11:J2346,4,TRUE)</f>
        <v>5.96</v>
      </c>
      <c r="F12" s="7" t="str">
        <f>VLOOKUP(A12,Medical_Examinations!A11:J2346,6,TRUE)</f>
        <v>yes</v>
      </c>
      <c r="G12" s="7" t="str">
        <f>VLOOKUP(A12,Medical_Examinations!A11:J2346,7,TRUE)</f>
        <v>No</v>
      </c>
      <c r="H12" s="7" t="str">
        <f>VLOOKUP(A12,Medical_Examinations!A11:J2346,8,TRUE)</f>
        <v>No</v>
      </c>
      <c r="I12" s="51">
        <f>VLOOKUP(A12,Medical_Examinations!A11:J2346,9,TRUE)</f>
        <v>2</v>
      </c>
      <c r="J12" s="7" t="str">
        <f>VLOOKUP(A12,Medical_Examinations!A11:J2346,10,TRUE)</f>
        <v>yes</v>
      </c>
      <c r="K12" s="7" t="str">
        <f>VLOOKUP(A12,Medical_Examinations!A11:J2346,3,TRUE)</f>
        <v>Obesity</v>
      </c>
      <c r="L12" s="7" t="str">
        <f>VLOOKUP(A12,Medical_Examinations!A11:J2346,5,TRUE)</f>
        <v>Prediabetes</v>
      </c>
      <c r="M12" s="52">
        <f>VLOOKUP(A12,Hospitalization!A12:K2354,5,FALSE)</f>
        <v>31245</v>
      </c>
      <c r="N12" s="51">
        <f ca="1">VLOOKUP(A12,Hospitalization!A12:K2354,6,FALSE)</f>
        <v>25</v>
      </c>
      <c r="O12" s="7" t="str">
        <f>VLOOKUP(A3,Hospitalization!A3:K2345,11,FALSE)</f>
        <v>R1011</v>
      </c>
      <c r="P12" s="7" t="str">
        <f>VLOOKUP(A12,Hospitalization!A12:K2354,10,TRUE)</f>
        <v>tier - 1</v>
      </c>
      <c r="Q12" s="53">
        <f>VLOOKUP(A12,Hospitalization!A12:K2354,8,TRUE)</f>
        <v>39836.519999999997</v>
      </c>
      <c r="R12" s="7" t="str">
        <f>VLOOKUP(HealthCare!A12,Hospitalization!A12:K2354,9,TRUE)</f>
        <v>tier - 2</v>
      </c>
    </row>
    <row r="13" spans="1:18" x14ac:dyDescent="0.3">
      <c r="A13" s="69" t="s">
        <v>22</v>
      </c>
      <c r="B13" s="55" t="str">
        <f>VLOOKUP(A13,'Customer Names'!A13:E1331,3,TRUE)</f>
        <v xml:space="preserve"> Mr</v>
      </c>
      <c r="C13" s="55" t="str">
        <f>VLOOKUP(A13,'Customer Names'!A11:E836,4,FALSE)</f>
        <v>Franz</v>
      </c>
      <c r="D13" s="54">
        <f>VLOOKUP(HealthCare!A13,Medical_Examinations!A12:J2347,2,TRUE)</f>
        <v>35.97</v>
      </c>
      <c r="E13" s="54">
        <f>VLOOKUP(HealthCare!A13,Medical_Examinations!A12:J2347,4,TRUE)</f>
        <v>8.1300000000000008</v>
      </c>
      <c r="F13" s="55" t="str">
        <f>VLOOKUP(A13,Medical_Examinations!A12:J2347,6,TRUE)</f>
        <v>No</v>
      </c>
      <c r="G13" s="55" t="str">
        <f>VLOOKUP(A13,Medical_Examinations!A12:J2347,7,TRUE)</f>
        <v>No</v>
      </c>
      <c r="H13" s="55" t="str">
        <f>VLOOKUP(A13,Medical_Examinations!A12:J2347,8,TRUE)</f>
        <v>No</v>
      </c>
      <c r="I13" s="56">
        <f>VLOOKUP(A13,Medical_Examinations!A12:J2347,9,TRUE)</f>
        <v>0</v>
      </c>
      <c r="J13" s="55" t="str">
        <f>VLOOKUP(A13,Medical_Examinations!A12:J2347,10,TRUE)</f>
        <v>No</v>
      </c>
      <c r="K13" s="55" t="str">
        <f>VLOOKUP(A13,Medical_Examinations!A12:J2347,3,TRUE)</f>
        <v>Obesity</v>
      </c>
      <c r="L13" s="55" t="str">
        <f>VLOOKUP(A13,Medical_Examinations!A12:J2347,5,TRUE)</f>
        <v>Diabetes</v>
      </c>
      <c r="M13" s="57">
        <f>VLOOKUP(A13,Hospitalization!A13:K2355,5,FALSE)</f>
        <v>24836</v>
      </c>
      <c r="N13" s="56">
        <f ca="1">VLOOKUP(A13,Hospitalization!A13:K2355,6,FALSE)</f>
        <v>22</v>
      </c>
      <c r="O13" s="55" t="str">
        <f>VLOOKUP(A4,Hospitalization!A4:K2346,11,FALSE)</f>
        <v>R1013</v>
      </c>
      <c r="P13" s="55" t="str">
        <f>VLOOKUP(A13,Hospitalization!A13:K2355,10,TRUE)</f>
        <v>tier - 2</v>
      </c>
      <c r="Q13" s="58">
        <f>VLOOKUP(A13,Hospitalization!A13:K2355,8,TRUE)</f>
        <v>35160.129999999997</v>
      </c>
      <c r="R13" s="55" t="str">
        <f>VLOOKUP(HealthCare!A13,Hospitalization!A13:K2355,9,TRUE)</f>
        <v>tier - 2</v>
      </c>
    </row>
    <row r="14" spans="1:18" x14ac:dyDescent="0.3">
      <c r="A14" s="69" t="s">
        <v>23</v>
      </c>
      <c r="B14" s="55" t="str">
        <f>VLOOKUP(A14,'Customer Names'!A14:E1332,3,TRUE)</f>
        <v xml:space="preserve"> Mr</v>
      </c>
      <c r="C14" s="55" t="str">
        <f>VLOOKUP(A14,'Customer Names'!A12:E837,4,FALSE)</f>
        <v>Foster</v>
      </c>
      <c r="D14" s="50">
        <f>VLOOKUP(HealthCare!A14,Medical_Examinations!A13:J2348,2,TRUE)</f>
        <v>20.75</v>
      </c>
      <c r="E14" s="50">
        <f>VLOOKUP(HealthCare!A14,Medical_Examinations!A13:J2348,4,TRUE)</f>
        <v>5.18</v>
      </c>
      <c r="F14" s="7" t="str">
        <f>VLOOKUP(A14,Medical_Examinations!A13:J2348,6,TRUE)</f>
        <v>yes</v>
      </c>
      <c r="G14" s="7" t="str">
        <f>VLOOKUP(A14,Medical_Examinations!A13:J2348,7,TRUE)</f>
        <v>No</v>
      </c>
      <c r="H14" s="7" t="str">
        <f>VLOOKUP(A14,Medical_Examinations!A13:J2348,8,TRUE)</f>
        <v>No</v>
      </c>
      <c r="I14" s="51">
        <f>VLOOKUP(A14,Medical_Examinations!A13:J2348,9,TRUE)</f>
        <v>2</v>
      </c>
      <c r="J14" s="7" t="str">
        <f>VLOOKUP(A14,Medical_Examinations!A13:J2348,10,TRUE)</f>
        <v>No</v>
      </c>
      <c r="K14" s="7" t="str">
        <f>VLOOKUP(A14,Medical_Examinations!A13:J2348,3,TRUE)</f>
        <v>Normal Weight</v>
      </c>
      <c r="L14" s="7" t="str">
        <f>VLOOKUP(A14,Medical_Examinations!A13:J2348,5,TRUE)</f>
        <v>Normal</v>
      </c>
      <c r="M14" s="52">
        <f>VLOOKUP(A14,Hospitalization!A14:K2356,5,FALSE)</f>
        <v>35966</v>
      </c>
      <c r="N14" s="51">
        <f ca="1">VLOOKUP(A14,Hospitalization!A14:K2356,6,FALSE)</f>
        <v>30</v>
      </c>
      <c r="O14" s="7" t="str">
        <f>VLOOKUP(A5,Hospitalization!A5:K2347,11,FALSE)</f>
        <v>R1021</v>
      </c>
      <c r="P14" s="7" t="str">
        <f>VLOOKUP(A14,Hospitalization!A14:K2356,10,TRUE)</f>
        <v>tier - 2</v>
      </c>
      <c r="Q14" s="53">
        <f>VLOOKUP(A14,Hospitalization!A14:K2356,8,TRUE)</f>
        <v>29760.6</v>
      </c>
      <c r="R14" s="7" t="str">
        <f>VLOOKUP(HealthCare!A14,Hospitalization!A14:K2356,9,TRUE)</f>
        <v>tier - 1</v>
      </c>
    </row>
    <row r="15" spans="1:18" x14ac:dyDescent="0.3">
      <c r="A15" s="69" t="s">
        <v>24</v>
      </c>
      <c r="B15" s="55" t="str">
        <f>VLOOKUP(A15,'Customer Names'!A15:E1333,3,TRUE)</f>
        <v xml:space="preserve"> Mr</v>
      </c>
      <c r="C15" s="55" t="str">
        <f>VLOOKUP(A15,'Customer Names'!A13:E838,4,FALSE)</f>
        <v>Tenorio</v>
      </c>
      <c r="D15" s="54">
        <f>VLOOKUP(HealthCare!A15,Medical_Examinations!A14:J2349,2,TRUE)</f>
        <v>29.48</v>
      </c>
      <c r="E15" s="54">
        <f>VLOOKUP(HealthCare!A15,Medical_Examinations!A14:J2349,4,TRUE)</f>
        <v>4.91</v>
      </c>
      <c r="F15" s="55" t="str">
        <f>VLOOKUP(A15,Medical_Examinations!A14:J2349,6,TRUE)</f>
        <v>No</v>
      </c>
      <c r="G15" s="55" t="str">
        <f>VLOOKUP(A15,Medical_Examinations!A14:J2349,7,TRUE)</f>
        <v>No</v>
      </c>
      <c r="H15" s="55" t="str">
        <f>VLOOKUP(A15,Medical_Examinations!A14:J2349,8,TRUE)</f>
        <v>No</v>
      </c>
      <c r="I15" s="56">
        <f>VLOOKUP(A15,Medical_Examinations!A14:J2349,9,TRUE)</f>
        <v>0</v>
      </c>
      <c r="J15" s="55" t="str">
        <f>VLOOKUP(A15,Medical_Examinations!A14:J2349,10,TRUE)</f>
        <v>No</v>
      </c>
      <c r="K15" s="55" t="str">
        <f>VLOOKUP(A15,Medical_Examinations!A14:J2349,3,TRUE)</f>
        <v>Overweight</v>
      </c>
      <c r="L15" s="55" t="str">
        <f>VLOOKUP(A15,Medical_Examinations!A14:J2349,5,TRUE)</f>
        <v>Normal</v>
      </c>
      <c r="M15" s="57">
        <f>VLOOKUP(A15,Hospitalization!A15:K2357,5,FALSE)</f>
        <v>35649</v>
      </c>
      <c r="N15" s="56">
        <f ca="1">VLOOKUP(A15,Hospitalization!A15:K2357,6,FALSE)</f>
        <v>33</v>
      </c>
      <c r="O15" s="55" t="str">
        <f>VLOOKUP(A6,Hospitalization!A6:K2348,11,FALSE)</f>
        <v>R1012</v>
      </c>
      <c r="P15" s="55" t="str">
        <f>VLOOKUP(A15,Hospitalization!A15:K2357,10,TRUE)</f>
        <v>tier - 3</v>
      </c>
      <c r="Q15" s="58">
        <f>VLOOKUP(A15,Hospitalization!A15:K2357,8,TRUE)</f>
        <v>23241.47</v>
      </c>
      <c r="R15" s="55" t="str">
        <f>VLOOKUP(HealthCare!A15,Hospitalization!A15:K2357,9,TRUE)</f>
        <v>tier - 2</v>
      </c>
    </row>
    <row r="16" spans="1:18" x14ac:dyDescent="0.3">
      <c r="A16" s="69" t="s">
        <v>25</v>
      </c>
      <c r="B16" s="55" t="str">
        <f>VLOOKUP(A16,'Customer Names'!A16:E1334,3,TRUE)</f>
        <v xml:space="preserve"> Ms</v>
      </c>
      <c r="C16" s="55" t="str">
        <f>VLOOKUP(A16,'Customer Names'!A14:E839,4,FALSE)</f>
        <v>Rios</v>
      </c>
      <c r="D16" s="50">
        <f>VLOOKUP(HealthCare!A16,Medical_Examinations!A15:J2350,2,TRUE)</f>
        <v>22.58</v>
      </c>
      <c r="E16" s="50">
        <f>VLOOKUP(HealthCare!A16,Medical_Examinations!A15:J2350,4,TRUE)</f>
        <v>7.46</v>
      </c>
      <c r="F16" s="7" t="str">
        <f>VLOOKUP(A16,Medical_Examinations!A15:J2350,6,TRUE)</f>
        <v>No</v>
      </c>
      <c r="G16" s="7" t="str">
        <f>VLOOKUP(A16,Medical_Examinations!A15:J2350,7,TRUE)</f>
        <v>No</v>
      </c>
      <c r="H16" s="7" t="str">
        <f>VLOOKUP(A16,Medical_Examinations!A15:J2350,8,TRUE)</f>
        <v>No</v>
      </c>
      <c r="I16" s="51">
        <f>VLOOKUP(A16,Medical_Examinations!A15:J2350,9,TRUE)</f>
        <v>0</v>
      </c>
      <c r="J16" s="7" t="str">
        <f>VLOOKUP(A16,Medical_Examinations!A15:J2350,10,TRUE)</f>
        <v>No</v>
      </c>
      <c r="K16" s="7" t="str">
        <f>VLOOKUP(A16,Medical_Examinations!A15:J2350,3,TRUE)</f>
        <v>Normal Weight</v>
      </c>
      <c r="L16" s="7" t="str">
        <f>VLOOKUP(A16,Medical_Examinations!A15:J2350,5,TRUE)</f>
        <v>Diabetes</v>
      </c>
      <c r="M16" s="52">
        <f>VLOOKUP(A16,Hospitalization!A16:K2358,5,FALSE)</f>
        <v>32846</v>
      </c>
      <c r="N16" s="51">
        <f ca="1">VLOOKUP(A16,Hospitalization!A16:K2358,6,FALSE)</f>
        <v>39</v>
      </c>
      <c r="O16" s="7" t="str">
        <f>VLOOKUP(A7,Hospitalization!A7:K2349,11,FALSE)</f>
        <v>R1013</v>
      </c>
      <c r="P16" s="7" t="str">
        <f>VLOOKUP(A16,Hospitalization!A16:K2358,10,TRUE)</f>
        <v>tier - 2</v>
      </c>
      <c r="Q16" s="53">
        <f>VLOOKUP(A16,Hospitalization!A16:K2358,8,TRUE)</f>
        <v>17904.53</v>
      </c>
      <c r="R16" s="7" t="str">
        <f>VLOOKUP(HealthCare!A16,Hospitalization!A16:K2358,9,TRUE)</f>
        <v>tier - 1</v>
      </c>
    </row>
    <row r="17" spans="1:18" x14ac:dyDescent="0.3">
      <c r="A17" s="69" t="s">
        <v>26</v>
      </c>
      <c r="B17" s="55" t="str">
        <f>VLOOKUP(A17,'Customer Names'!A17:E1335,3,TRUE)</f>
        <v xml:space="preserve"> Mr</v>
      </c>
      <c r="C17" s="55" t="str">
        <f>VLOOKUP(A17,'Customer Names'!A15:E840,4,FALSE)</f>
        <v>Viau-Dupuis</v>
      </c>
      <c r="D17" s="54">
        <f>VLOOKUP(HealthCare!A17,Medical_Examinations!A16:J2351,2,TRUE)</f>
        <v>19.21</v>
      </c>
      <c r="E17" s="54">
        <f>VLOOKUP(HealthCare!A17,Medical_Examinations!A16:J2351,4,TRUE)</f>
        <v>5.52</v>
      </c>
      <c r="F17" s="55" t="str">
        <f>VLOOKUP(A17,Medical_Examinations!A16:J2351,6,TRUE)</f>
        <v>No</v>
      </c>
      <c r="G17" s="55" t="str">
        <f>VLOOKUP(A17,Medical_Examinations!A16:J2351,7,TRUE)</f>
        <v>No</v>
      </c>
      <c r="H17" s="55" t="str">
        <f>VLOOKUP(A17,Medical_Examinations!A16:J2351,8,TRUE)</f>
        <v>No</v>
      </c>
      <c r="I17" s="56">
        <f>VLOOKUP(A17,Medical_Examinations!A16:J2351,9,TRUE)</f>
        <v>2</v>
      </c>
      <c r="J17" s="55" t="str">
        <f>VLOOKUP(A17,Medical_Examinations!A16:J2351,10,TRUE)</f>
        <v>No</v>
      </c>
      <c r="K17" s="55" t="str">
        <f>VLOOKUP(A17,Medical_Examinations!A16:J2351,3,TRUE)</f>
        <v>Normal Weight</v>
      </c>
      <c r="L17" s="55" t="str">
        <f>VLOOKUP(A17,Medical_Examinations!A16:J2351,5,TRUE)</f>
        <v>Normal</v>
      </c>
      <c r="M17" s="57">
        <f>VLOOKUP(A17,Hospitalization!A17:K2359,5,FALSE)</f>
        <v>25150</v>
      </c>
      <c r="N17" s="56">
        <f ca="1">VLOOKUP(A17,Hospitalization!A17:K2359,6,FALSE)</f>
        <v>45</v>
      </c>
      <c r="O17" s="55" t="str">
        <f>VLOOKUP(A8,Hospitalization!A8:K2350,11,FALSE)</f>
        <v>R1012</v>
      </c>
      <c r="P17" s="55" t="str">
        <f>VLOOKUP(A17,Hospitalization!A17:K2359,10,TRUE)</f>
        <v>tier - 2</v>
      </c>
      <c r="Q17" s="58">
        <f>VLOOKUP(A17,Hospitalization!A17:K2359,8,TRUE)</f>
        <v>14926.97</v>
      </c>
      <c r="R17" s="55" t="str">
        <f>VLOOKUP(HealthCare!A17,Hospitalization!A17:K2359,9,TRUE)</f>
        <v>tier - 2</v>
      </c>
    </row>
    <row r="18" spans="1:18" x14ac:dyDescent="0.3">
      <c r="A18" s="69" t="s">
        <v>27</v>
      </c>
      <c r="B18" s="55" t="str">
        <f>VLOOKUP(A18,'Customer Names'!A18:E1336,3,TRUE)</f>
        <v xml:space="preserve"> Ms</v>
      </c>
      <c r="C18" s="55" t="str">
        <f>VLOOKUP(A18,'Customer Names'!A16:E841,4,FALSE)</f>
        <v>Cronin</v>
      </c>
      <c r="D18" s="50">
        <f>VLOOKUP(HealthCare!A18,Medical_Examinations!A17:J2352,2,TRUE)</f>
        <v>41.69</v>
      </c>
      <c r="E18" s="50">
        <f>VLOOKUP(HealthCare!A18,Medical_Examinations!A17:J2352,4,TRUE)</f>
        <v>5.78</v>
      </c>
      <c r="F18" s="7" t="str">
        <f>VLOOKUP(A18,Medical_Examinations!A17:J2352,6,TRUE)</f>
        <v>No</v>
      </c>
      <c r="G18" s="7" t="str">
        <f>VLOOKUP(A18,Medical_Examinations!A17:J2352,7,TRUE)</f>
        <v>No</v>
      </c>
      <c r="H18" s="7" t="str">
        <f>VLOOKUP(A18,Medical_Examinations!A17:J2352,8,TRUE)</f>
        <v>No</v>
      </c>
      <c r="I18" s="51">
        <f>VLOOKUP(A18,Medical_Examinations!A17:J2352,9,TRUE)</f>
        <v>0</v>
      </c>
      <c r="J18" s="7" t="str">
        <f>VLOOKUP(A18,Medical_Examinations!A17:J2352,10,TRUE)</f>
        <v>No</v>
      </c>
      <c r="K18" s="7" t="str">
        <f>VLOOKUP(A18,Medical_Examinations!A17:J2352,3,TRUE)</f>
        <v>Obesity</v>
      </c>
      <c r="L18" s="7" t="str">
        <f>VLOOKUP(A18,Medical_Examinations!A17:J2352,5,TRUE)</f>
        <v>Prediabetes</v>
      </c>
      <c r="M18" s="52">
        <f>VLOOKUP(A18,Hospitalization!A18:K2360,5,FALSE)</f>
        <v>21893</v>
      </c>
      <c r="N18" s="51">
        <f ca="1">VLOOKUP(A18,Hospitalization!A18:K2360,6,FALSE)</f>
        <v>46</v>
      </c>
      <c r="O18" s="7" t="str">
        <f>VLOOKUP(A9,Hospitalization!A9:K2351,11,FALSE)</f>
        <v>R1024</v>
      </c>
      <c r="P18" s="7" t="str">
        <f>VLOOKUP(A18,Hospitalization!A18:K2360,10,TRUE)</f>
        <v>tier - 3</v>
      </c>
      <c r="Q18" s="53">
        <f>VLOOKUP(A18,Hospitalization!A18:K2360,8,TRUE)</f>
        <v>13390.56</v>
      </c>
      <c r="R18" s="7" t="str">
        <f>VLOOKUP(HealthCare!A18,Hospitalization!A18:K2360,9,TRUE)</f>
        <v>tier - 3</v>
      </c>
    </row>
    <row r="19" spans="1:18" x14ac:dyDescent="0.3">
      <c r="A19" s="69" t="s">
        <v>28</v>
      </c>
      <c r="B19" s="55" t="str">
        <f>VLOOKUP(A19,'Customer Names'!A19:E1337,3,TRUE)</f>
        <v xml:space="preserve"> Ms</v>
      </c>
      <c r="C19" s="55" t="str">
        <f>VLOOKUP(A19,'Customer Names'!A17:E842,4,FALSE)</f>
        <v>Noordstar</v>
      </c>
      <c r="D19" s="54">
        <f>VLOOKUP(HealthCare!A19,Medical_Examinations!A18:J2353,2,TRUE)</f>
        <v>18.5</v>
      </c>
      <c r="E19" s="54">
        <f>VLOOKUP(HealthCare!A19,Medical_Examinations!A18:J2353,4,TRUE)</f>
        <v>5.33</v>
      </c>
      <c r="F19" s="55" t="str">
        <f>VLOOKUP(A19,Medical_Examinations!A18:J2353,6,TRUE)</f>
        <v>No</v>
      </c>
      <c r="G19" s="55" t="str">
        <f>VLOOKUP(A19,Medical_Examinations!A18:J2353,7,TRUE)</f>
        <v>No</v>
      </c>
      <c r="H19" s="55" t="str">
        <f>VLOOKUP(A19,Medical_Examinations!A18:J2353,8,TRUE)</f>
        <v>No</v>
      </c>
      <c r="I19" s="56">
        <f>VLOOKUP(A19,Medical_Examinations!A18:J2353,9,TRUE)</f>
        <v>0</v>
      </c>
      <c r="J19" s="55" t="str">
        <f>VLOOKUP(A19,Medical_Examinations!A18:J2353,10,TRUE)</f>
        <v>No</v>
      </c>
      <c r="K19" s="55" t="str">
        <f>VLOOKUP(A19,Medical_Examinations!A18:J2353,3,TRUE)</f>
        <v>Normal Weight</v>
      </c>
      <c r="L19" s="55" t="str">
        <f>VLOOKUP(A19,Medical_Examinations!A18:J2353,5,TRUE)</f>
        <v>Normal</v>
      </c>
      <c r="M19" s="57">
        <f>VLOOKUP(A19,Hospitalization!A19:K2361,5,FALSE)</f>
        <v>23560</v>
      </c>
      <c r="N19" s="56">
        <f ca="1">VLOOKUP(A19,Hospitalization!A19:K2361,6,FALSE)</f>
        <v>59</v>
      </c>
      <c r="O19" s="55" t="str">
        <f>VLOOKUP(A10,Hospitalization!A10:K2352,11,FALSE)</f>
        <v>R1013</v>
      </c>
      <c r="P19" s="55" t="str">
        <f>VLOOKUP(A19,Hospitalization!A19:K2361,10,TRUE)</f>
        <v>tier - 1</v>
      </c>
      <c r="Q19" s="58">
        <f>VLOOKUP(A19,Hospitalization!A19:K2361,8,TRUE)</f>
        <v>12224.35</v>
      </c>
      <c r="R19" s="55" t="str">
        <f>VLOOKUP(HealthCare!A19,Hospitalization!A19:K2361,9,TRUE)</f>
        <v>tier - 3</v>
      </c>
    </row>
    <row r="20" spans="1:18" x14ac:dyDescent="0.3">
      <c r="A20" s="69" t="s">
        <v>29</v>
      </c>
      <c r="B20" s="55" t="str">
        <f>VLOOKUP(A20,'Customer Names'!A20:E1338,3,TRUE)</f>
        <v xml:space="preserve"> Ms</v>
      </c>
      <c r="C20" s="55" t="str">
        <f>VLOOKUP(A20,'Customer Names'!A18:E843,4,FALSE)</f>
        <v>Boudalia</v>
      </c>
      <c r="D20" s="50">
        <f>VLOOKUP(HealthCare!A20,Medical_Examinations!A19:J2354,2,TRUE)</f>
        <v>21.24</v>
      </c>
      <c r="E20" s="50">
        <f>VLOOKUP(HealthCare!A20,Medical_Examinations!A19:J2354,4,TRUE)</f>
        <v>4.49</v>
      </c>
      <c r="F20" s="7" t="str">
        <f>VLOOKUP(A20,Medical_Examinations!A19:J2354,6,TRUE)</f>
        <v>No</v>
      </c>
      <c r="G20" s="7" t="str">
        <f>VLOOKUP(A20,Medical_Examinations!A19:J2354,7,TRUE)</f>
        <v>No</v>
      </c>
      <c r="H20" s="7" t="str">
        <f>VLOOKUP(A20,Medical_Examinations!A19:J2354,8,TRUE)</f>
        <v>No</v>
      </c>
      <c r="I20" s="51">
        <f>VLOOKUP(A20,Medical_Examinations!A19:J2354,9,TRUE)</f>
        <v>0</v>
      </c>
      <c r="J20" s="7" t="str">
        <f>VLOOKUP(A20,Medical_Examinations!A19:J2354,10,TRUE)</f>
        <v>No</v>
      </c>
      <c r="K20" s="7" t="str">
        <f>VLOOKUP(A20,Medical_Examinations!A19:J2354,3,TRUE)</f>
        <v>Normal Weight</v>
      </c>
      <c r="L20" s="7" t="str">
        <f>VLOOKUP(A20,Medical_Examinations!A19:J2354,5,TRUE)</f>
        <v>Normal</v>
      </c>
      <c r="M20" s="52">
        <f>VLOOKUP(A20,Hospitalization!A20:K2362,5,FALSE)</f>
        <v>26293</v>
      </c>
      <c r="N20" s="51">
        <f ca="1">VLOOKUP(A20,Hospitalization!A20:K2362,6,FALSE)</f>
        <v>53</v>
      </c>
      <c r="O20" s="7" t="str">
        <f>VLOOKUP(A11,Hospitalization!A2:K2344,11,TRUE)</f>
        <v>R1013</v>
      </c>
      <c r="P20" s="7" t="str">
        <f>VLOOKUP(A20,Hospitalization!A20:K2362,10,TRUE)</f>
        <v>tier - 1</v>
      </c>
      <c r="Q20" s="53">
        <f>VLOOKUP(A20,Hospitalization!A20:K2362,8,TRUE)</f>
        <v>11265.71</v>
      </c>
      <c r="R20" s="7" t="str">
        <f>VLOOKUP(HealthCare!A20,Hospitalization!A20:K2362,9,TRUE)</f>
        <v>tier - 3</v>
      </c>
    </row>
    <row r="21" spans="1:18" x14ac:dyDescent="0.3">
      <c r="A21" s="69" t="s">
        <v>30</v>
      </c>
      <c r="B21" s="55" t="str">
        <f>VLOOKUP(A21,'Customer Names'!A21:E1339,3,TRUE)</f>
        <v xml:space="preserve"> Ms</v>
      </c>
      <c r="C21" s="55" t="str">
        <f>VLOOKUP(A21,'Customer Names'!A19:E844,4,FALSE)</f>
        <v>Flor</v>
      </c>
      <c r="D21" s="54">
        <f>VLOOKUP(HealthCare!A21,Medical_Examinations!A20:J2355,2,TRUE)</f>
        <v>40.185000000000002</v>
      </c>
      <c r="E21" s="54">
        <f>VLOOKUP(HealthCare!A21,Medical_Examinations!A20:J2355,4,TRUE)</f>
        <v>5.88</v>
      </c>
      <c r="F21" s="55" t="str">
        <f>VLOOKUP(A21,Medical_Examinations!A20:J2355,6,TRUE)</f>
        <v>yes</v>
      </c>
      <c r="G21" s="55" t="str">
        <f>VLOOKUP(A21,Medical_Examinations!A20:J2355,7,TRUE)</f>
        <v>No</v>
      </c>
      <c r="H21" s="55" t="str">
        <f>VLOOKUP(A21,Medical_Examinations!A20:J2355,8,TRUE)</f>
        <v>No</v>
      </c>
      <c r="I21" s="56">
        <f>VLOOKUP(A21,Medical_Examinations!A20:J2355,9,TRUE)</f>
        <v>0</v>
      </c>
      <c r="J21" s="55" t="str">
        <f>VLOOKUP(A21,Medical_Examinations!A20:J2355,10,TRUE)</f>
        <v>No</v>
      </c>
      <c r="K21" s="55" t="str">
        <f>VLOOKUP(A21,Medical_Examinations!A20:J2355,3,TRUE)</f>
        <v>Obesity</v>
      </c>
      <c r="L21" s="55" t="str">
        <f>VLOOKUP(A21,Medical_Examinations!A20:J2355,5,TRUE)</f>
        <v>Prediabetes</v>
      </c>
      <c r="M21" s="57">
        <f>VLOOKUP(A21,Hospitalization!A21:K2363,5,FALSE)</f>
        <v>25926</v>
      </c>
      <c r="N21" s="56">
        <f ca="1">VLOOKUP(A21,Hospitalization!A21:K2363,6,FALSE)</f>
        <v>36</v>
      </c>
      <c r="O21" s="55" t="str">
        <f>VLOOKUP(A12,Hospitalization!A12:K2354,11,FALSE)</f>
        <v>R1011</v>
      </c>
      <c r="P21" s="55" t="str">
        <f>VLOOKUP(A21,Hospitalization!A21:K2363,10,TRUE)</f>
        <v>tier - 1</v>
      </c>
      <c r="Q21" s="58">
        <f>VLOOKUP(A21,Hospitalization!A21:K2363,8,TRUE)</f>
        <v>10197.77</v>
      </c>
      <c r="R21" s="55" t="str">
        <f>VLOOKUP(HealthCare!A21,Hospitalization!A21:K2363,9,TRUE)</f>
        <v>tier - 3</v>
      </c>
    </row>
    <row r="22" spans="1:18" x14ac:dyDescent="0.3">
      <c r="A22" s="69" t="s">
        <v>31</v>
      </c>
      <c r="B22" s="55" t="str">
        <f>VLOOKUP(A22,'Customer Names'!A22:E1340,3,TRUE)</f>
        <v xml:space="preserve"> Ms</v>
      </c>
      <c r="C22" s="55" t="str">
        <f>VLOOKUP(A22,'Customer Names'!A20:E845,4,FALSE)</f>
        <v>Fennon</v>
      </c>
      <c r="D22" s="50">
        <f>VLOOKUP(HealthCare!A22,Medical_Examinations!A21:J2356,2,TRUE)</f>
        <v>17.670000000000002</v>
      </c>
      <c r="E22" s="50">
        <f>VLOOKUP(HealthCare!A22,Medical_Examinations!A21:J2356,4,TRUE)</f>
        <v>4.78</v>
      </c>
      <c r="F22" s="7" t="str">
        <f>VLOOKUP(A22,Medical_Examinations!A21:J2356,6,TRUE)</f>
        <v>No</v>
      </c>
      <c r="G22" s="7" t="str">
        <f>VLOOKUP(A22,Medical_Examinations!A21:J2356,7,TRUE)</f>
        <v>No</v>
      </c>
      <c r="H22" s="7" t="str">
        <f>VLOOKUP(A22,Medical_Examinations!A21:J2356,8,TRUE)</f>
        <v>No</v>
      </c>
      <c r="I22" s="51">
        <f>VLOOKUP(A22,Medical_Examinations!A21:J2356,9,TRUE)</f>
        <v>0</v>
      </c>
      <c r="J22" s="7" t="str">
        <f>VLOOKUP(A22,Medical_Examinations!A21:J2356,10,TRUE)</f>
        <v>No</v>
      </c>
      <c r="K22" s="7" t="str">
        <f>VLOOKUP(A22,Medical_Examinations!A21:J2356,3,TRUE)</f>
        <v>Underweight</v>
      </c>
      <c r="L22" s="7" t="str">
        <f>VLOOKUP(A22,Medical_Examinations!A21:J2356,5,TRUE)</f>
        <v>Normal</v>
      </c>
      <c r="M22" s="52">
        <f>VLOOKUP(A22,Hospitalization!A22:K2364,5,FALSE)</f>
        <v>27734</v>
      </c>
      <c r="N22" s="51">
        <f ca="1">VLOOKUP(A22,Hospitalization!A22:K2364,6,FALSE)</f>
        <v>53</v>
      </c>
      <c r="O22" s="7" t="str">
        <f>VLOOKUP(A13,Hospitalization!A13:K2355,11,FALSE)</f>
        <v>R1011</v>
      </c>
      <c r="P22" s="7" t="str">
        <f>VLOOKUP(A22,Hospitalization!A22:K2364,10,TRUE)</f>
        <v>tier - 3</v>
      </c>
      <c r="Q22" s="53">
        <f>VLOOKUP(A22,Hospitalization!A22:K2364,8,TRUE)</f>
        <v>9225.26</v>
      </c>
      <c r="R22" s="7" t="str">
        <f>VLOOKUP(HealthCare!A22,Hospitalization!A22:K2364,9,TRUE)</f>
        <v>tier - 3</v>
      </c>
    </row>
    <row r="23" spans="1:18" x14ac:dyDescent="0.3">
      <c r="A23" s="69" t="s">
        <v>32</v>
      </c>
      <c r="B23" s="55" t="str">
        <f>VLOOKUP(A23,'Customer Names'!A23:E1341,3,TRUE)</f>
        <v xml:space="preserve"> Mr</v>
      </c>
      <c r="C23" s="55" t="str">
        <f>VLOOKUP(A23,'Customer Names'!A21:E846,4,FALSE)</f>
        <v>Hribar</v>
      </c>
      <c r="D23" s="54">
        <f>VLOOKUP(HealthCare!A23,Medical_Examinations!A22:J2357,2,TRUE)</f>
        <v>35.53</v>
      </c>
      <c r="E23" s="54">
        <f>VLOOKUP(HealthCare!A23,Medical_Examinations!A22:J2357,4,TRUE)</f>
        <v>4.3600000000000003</v>
      </c>
      <c r="F23" s="55" t="str">
        <f>VLOOKUP(A23,Medical_Examinations!A22:J2357,6,TRUE)</f>
        <v>No</v>
      </c>
      <c r="G23" s="55" t="str">
        <f>VLOOKUP(A23,Medical_Examinations!A22:J2357,7,TRUE)</f>
        <v>No</v>
      </c>
      <c r="H23" s="55" t="str">
        <f>VLOOKUP(A23,Medical_Examinations!A22:J2357,8,TRUE)</f>
        <v>Yes</v>
      </c>
      <c r="I23" s="56">
        <f>VLOOKUP(A23,Medical_Examinations!A22:J2357,9,TRUE)</f>
        <v>1</v>
      </c>
      <c r="J23" s="55" t="str">
        <f>VLOOKUP(A23,Medical_Examinations!A22:J2357,10,TRUE)</f>
        <v>No</v>
      </c>
      <c r="K23" s="55" t="str">
        <f>VLOOKUP(A23,Medical_Examinations!A22:J2357,3,TRUE)</f>
        <v>Obesity</v>
      </c>
      <c r="L23" s="55" t="str">
        <f>VLOOKUP(A23,Medical_Examinations!A22:J2357,5,TRUE)</f>
        <v>Normal</v>
      </c>
      <c r="M23" s="57">
        <f>VLOOKUP(A23,Hospitalization!A23:K2365,5,FALSE)</f>
        <v>30475</v>
      </c>
      <c r="N23" s="56">
        <f ca="1">VLOOKUP(A23,Hospitalization!A23:K2365,6,FALSE)</f>
        <v>54</v>
      </c>
      <c r="O23" s="55" t="str">
        <f>VLOOKUP(A14,Hospitalization!A14:K2356,11,FALSE)</f>
        <v>R1011</v>
      </c>
      <c r="P23" s="55" t="str">
        <f>VLOOKUP(A23,Hospitalization!A23:K2365,10,TRUE)</f>
        <v>tier - 2</v>
      </c>
      <c r="Q23" s="58">
        <f>VLOOKUP(A23,Hospitalization!A23:K2365,8,TRUE)</f>
        <v>8179.51</v>
      </c>
      <c r="R23" s="55" t="str">
        <f>VLOOKUP(HealthCare!A23,Hospitalization!A23:K2365,9,TRUE)</f>
        <v>tier - 2</v>
      </c>
    </row>
    <row r="24" spans="1:18" x14ac:dyDescent="0.3">
      <c r="A24" s="69" t="s">
        <v>33</v>
      </c>
      <c r="B24" s="55" t="str">
        <f>VLOOKUP(A24,'Customer Names'!A24:E1342,3,TRUE)</f>
        <v xml:space="preserve"> Ms</v>
      </c>
      <c r="C24" s="55" t="str">
        <f>VLOOKUP(A24,'Customer Names'!A22:E847,4,FALSE)</f>
        <v>Tassello</v>
      </c>
      <c r="D24" s="50">
        <f>VLOOKUP(HealthCare!A24,Medical_Examinations!A23:J2358,2,TRUE)</f>
        <v>15.61</v>
      </c>
      <c r="E24" s="50">
        <f>VLOOKUP(HealthCare!A24,Medical_Examinations!A23:J2358,4,TRUE)</f>
        <v>5.28</v>
      </c>
      <c r="F24" s="7" t="str">
        <f>VLOOKUP(A24,Medical_Examinations!A23:J2358,6,TRUE)</f>
        <v>No</v>
      </c>
      <c r="G24" s="7" t="str">
        <f>VLOOKUP(A24,Medical_Examinations!A23:J2358,7,TRUE)</f>
        <v>No</v>
      </c>
      <c r="H24" s="7" t="str">
        <f>VLOOKUP(A24,Medical_Examinations!A23:J2358,8,TRUE)</f>
        <v>No</v>
      </c>
      <c r="I24" s="51">
        <f>VLOOKUP(A24,Medical_Examinations!A23:J2358,9,TRUE)</f>
        <v>1</v>
      </c>
      <c r="J24" s="7" t="str">
        <f>VLOOKUP(A24,Medical_Examinations!A23:J2358,10,TRUE)</f>
        <v>No</v>
      </c>
      <c r="K24" s="7" t="str">
        <f>VLOOKUP(A24,Medical_Examinations!A23:J2358,3,TRUE)</f>
        <v>Underweight</v>
      </c>
      <c r="L24" s="7" t="str">
        <f>VLOOKUP(A24,Medical_Examinations!A23:J2358,5,TRUE)</f>
        <v>Normal</v>
      </c>
      <c r="M24" s="52">
        <f>VLOOKUP(A24,Hospitalization!A24:K2366,5,FALSE)</f>
        <v>29117</v>
      </c>
      <c r="N24" s="51">
        <f ca="1">VLOOKUP(A24,Hospitalization!A24:K2366,6,FALSE)</f>
        <v>34</v>
      </c>
      <c r="O24" s="7" t="str">
        <f>VLOOKUP(A15,Hospitalization!A15:K2357,11,FALSE)</f>
        <v>R1018</v>
      </c>
      <c r="P24" s="7" t="str">
        <f>VLOOKUP(A24,Hospitalization!A24:K2366,10,TRUE)</f>
        <v>tier - 3</v>
      </c>
      <c r="Q24" s="53">
        <f>VLOOKUP(A24,Hospitalization!A24:K2366,8,TRUE)</f>
        <v>7337.75</v>
      </c>
      <c r="R24" s="7" t="str">
        <f>VLOOKUP(HealthCare!A24,Hospitalization!A24:K2366,9,TRUE)</f>
        <v>tier - 2</v>
      </c>
    </row>
    <row r="25" spans="1:18" x14ac:dyDescent="0.3">
      <c r="A25" s="69" t="s">
        <v>34</v>
      </c>
      <c r="B25" s="55" t="str">
        <f>VLOOKUP(A25,'Customer Names'!A25:E1343,3,TRUE)</f>
        <v xml:space="preserve"> Ms</v>
      </c>
      <c r="C25" s="55" t="str">
        <f>VLOOKUP(A25,'Customer Names'!A23:E848,4,FALSE)</f>
        <v>Mauricette</v>
      </c>
      <c r="D25" s="54">
        <f>VLOOKUP(HealthCare!A25,Medical_Examinations!A24:J2359,2,TRUE)</f>
        <v>17.579999999999998</v>
      </c>
      <c r="E25" s="54">
        <f>VLOOKUP(HealthCare!A25,Medical_Examinations!A24:J2359,4,TRUE)</f>
        <v>4.51</v>
      </c>
      <c r="F25" s="55" t="str">
        <f>VLOOKUP(A25,Medical_Examinations!A24:J2359,6,TRUE)</f>
        <v>No</v>
      </c>
      <c r="G25" s="55" t="str">
        <f>VLOOKUP(A25,Medical_Examinations!A24:J2359,7,TRUE)</f>
        <v>No</v>
      </c>
      <c r="H25" s="55" t="str">
        <f>VLOOKUP(A25,Medical_Examinations!A24:J2359,8,TRUE)</f>
        <v>No</v>
      </c>
      <c r="I25" s="56">
        <f>VLOOKUP(A25,Medical_Examinations!A24:J2359,9,TRUE)</f>
        <v>1</v>
      </c>
      <c r="J25" s="55" t="str">
        <f>VLOOKUP(A25,Medical_Examinations!A24:J2359,10,TRUE)</f>
        <v>No</v>
      </c>
      <c r="K25" s="55" t="str">
        <f>VLOOKUP(A25,Medical_Examinations!A24:J2359,3,TRUE)</f>
        <v>Underweight</v>
      </c>
      <c r="L25" s="55" t="str">
        <f>VLOOKUP(A25,Medical_Examinations!A24:J2359,5,TRUE)</f>
        <v>Normal</v>
      </c>
      <c r="M25" s="57">
        <f>VLOOKUP(A25,Hospitalization!A25:K2367,5,FALSE)</f>
        <v>35001</v>
      </c>
      <c r="N25" s="56">
        <f ca="1">VLOOKUP(A25,Hospitalization!A25:K2367,6,FALSE)</f>
        <v>61</v>
      </c>
      <c r="O25" s="55" t="str">
        <f>VLOOKUP(A16,Hospitalization!A16:K2358,11,FALSE)</f>
        <v>R1017</v>
      </c>
      <c r="P25" s="55" t="str">
        <f>VLOOKUP(A25,Hospitalization!A25:K2367,10,TRUE)</f>
        <v>tier - 3</v>
      </c>
      <c r="Q25" s="58">
        <f>VLOOKUP(A25,Hospitalization!A25:K2367,8,TRUE)</f>
        <v>7042.11</v>
      </c>
      <c r="R25" s="55" t="str">
        <f>VLOOKUP(HealthCare!A25,Hospitalization!A25:K2367,9,TRUE)</f>
        <v>tier - 2</v>
      </c>
    </row>
    <row r="26" spans="1:18" x14ac:dyDescent="0.3">
      <c r="A26" s="69" t="s">
        <v>35</v>
      </c>
      <c r="B26" s="55" t="str">
        <f>VLOOKUP(A26,'Customer Names'!A26:E1344,3,TRUE)</f>
        <v xml:space="preserve"> Ms</v>
      </c>
      <c r="C26" s="55" t="str">
        <f>VLOOKUP(A26,'Customer Names'!A24:E849,4,FALSE)</f>
        <v>Garcia</v>
      </c>
      <c r="D26" s="50">
        <f>VLOOKUP(HealthCare!A26,Medical_Examinations!A25:J2360,2,TRUE)</f>
        <v>17.579999999999998</v>
      </c>
      <c r="E26" s="50">
        <f>VLOOKUP(HealthCare!A26,Medical_Examinations!A25:J2360,4,TRUE)</f>
        <v>4.51</v>
      </c>
      <c r="F26" s="7" t="str">
        <f>VLOOKUP(A26,Medical_Examinations!A25:J2360,6,TRUE)</f>
        <v>No</v>
      </c>
      <c r="G26" s="7" t="str">
        <f>VLOOKUP(A26,Medical_Examinations!A25:J2360,7,TRUE)</f>
        <v>No</v>
      </c>
      <c r="H26" s="7" t="str">
        <f>VLOOKUP(A26,Medical_Examinations!A25:J2360,8,TRUE)</f>
        <v>No</v>
      </c>
      <c r="I26" s="51">
        <f>VLOOKUP(A26,Medical_Examinations!A25:J2360,9,TRUE)</f>
        <v>1</v>
      </c>
      <c r="J26" s="7" t="str">
        <f>VLOOKUP(A26,Medical_Examinations!A25:J2360,10,TRUE)</f>
        <v>No</v>
      </c>
      <c r="K26" s="7" t="str">
        <f>VLOOKUP(A26,Medical_Examinations!A25:J2360,3,TRUE)</f>
        <v>Underweight</v>
      </c>
      <c r="L26" s="7" t="str">
        <f>VLOOKUP(A26,Medical_Examinations!A25:J2360,5,TRUE)</f>
        <v>Normal</v>
      </c>
      <c r="M26" s="52">
        <f>VLOOKUP(A26,Hospitalization!A26:K2368,5,FALSE)</f>
        <v>30930</v>
      </c>
      <c r="N26" s="51">
        <f ca="1">VLOOKUP(A26,Hospitalization!A26:K2368,6,FALSE)</f>
        <v>38</v>
      </c>
      <c r="O26" s="7" t="str">
        <f>VLOOKUP(A17,Hospitalization!A17:K2359,11,FALSE)</f>
        <v>R1012</v>
      </c>
      <c r="P26" s="7" t="str">
        <f>VLOOKUP(A26,Hospitalization!A26:K2368,10,TRUE)</f>
        <v>tier - 3</v>
      </c>
      <c r="Q26" s="53">
        <f>VLOOKUP(A26,Hospitalization!A26:K2368,8,TRUE)</f>
        <v>6933.24</v>
      </c>
      <c r="R26" s="7" t="str">
        <f>VLOOKUP(HealthCare!A26,Hospitalization!A26:K2368,9,TRUE)</f>
        <v>tier - 2</v>
      </c>
    </row>
    <row r="27" spans="1:18" x14ac:dyDescent="0.3">
      <c r="A27" s="69" t="s">
        <v>36</v>
      </c>
      <c r="B27" s="55" t="str">
        <f>VLOOKUP(A27,'Customer Names'!A27:E1345,3,TRUE)</f>
        <v xml:space="preserve"> Mr</v>
      </c>
      <c r="C27" s="55" t="str">
        <f>VLOOKUP(A27,'Customer Names'!A25:E850,4,FALSE)</f>
        <v>Airoldi</v>
      </c>
      <c r="D27" s="54">
        <f>VLOOKUP(HealthCare!A27,Medical_Examinations!A26:J2361,2,TRUE)</f>
        <v>17.579999999999998</v>
      </c>
      <c r="E27" s="54">
        <f>VLOOKUP(HealthCare!A27,Medical_Examinations!A26:J2361,4,TRUE)</f>
        <v>4.51</v>
      </c>
      <c r="F27" s="55" t="str">
        <f>VLOOKUP(A27,Medical_Examinations!A26:J2361,6,TRUE)</f>
        <v>No</v>
      </c>
      <c r="G27" s="55" t="str">
        <f>VLOOKUP(A27,Medical_Examinations!A26:J2361,7,TRUE)</f>
        <v>No</v>
      </c>
      <c r="H27" s="55" t="str">
        <f>VLOOKUP(A27,Medical_Examinations!A26:J2361,8,TRUE)</f>
        <v>No</v>
      </c>
      <c r="I27" s="56">
        <f>VLOOKUP(A27,Medical_Examinations!A26:J2361,9,TRUE)</f>
        <v>1</v>
      </c>
      <c r="J27" s="55" t="str">
        <f>VLOOKUP(A27,Medical_Examinations!A26:J2361,10,TRUE)</f>
        <v>No</v>
      </c>
      <c r="K27" s="55" t="str">
        <f>VLOOKUP(A27,Medical_Examinations!A26:J2361,3,TRUE)</f>
        <v>Underweight</v>
      </c>
      <c r="L27" s="55" t="str">
        <f>VLOOKUP(A27,Medical_Examinations!A26:J2361,5,TRUE)</f>
        <v>Normal</v>
      </c>
      <c r="M27" s="57">
        <f>VLOOKUP(A27,Hospitalization!A27:K2369,5,FALSE)</f>
        <v>29051</v>
      </c>
      <c r="N27" s="56">
        <f ca="1">VLOOKUP(A27,Hospitalization!A27:K2369,6,FALSE)</f>
        <v>33</v>
      </c>
      <c r="O27" s="55" t="str">
        <f>VLOOKUP(A18,Hospitalization!A18:K2360,11,FALSE)</f>
        <v>R1011</v>
      </c>
      <c r="P27" s="55" t="str">
        <f>VLOOKUP(A27,Hospitalization!A27:K2369,10,TRUE)</f>
        <v>tier - 1</v>
      </c>
      <c r="Q27" s="58">
        <f>VLOOKUP(A27,Hospitalization!A27:K2369,8,TRUE)</f>
        <v>6837.37</v>
      </c>
      <c r="R27" s="55" t="str">
        <f>VLOOKUP(HealthCare!A27,Hospitalization!A27:K2369,9,TRUE)</f>
        <v>tier - 3</v>
      </c>
    </row>
    <row r="28" spans="1:18" x14ac:dyDescent="0.3">
      <c r="A28" s="69" t="s">
        <v>37</v>
      </c>
      <c r="B28" s="55" t="str">
        <f>VLOOKUP(A28,'Customer Names'!A28:E1346,3,TRUE)</f>
        <v xml:space="preserve"> Mr</v>
      </c>
      <c r="C28" s="55" t="str">
        <f>VLOOKUP(A28,'Customer Names'!A26:E851,4,FALSE)</f>
        <v>Cater-Cyker</v>
      </c>
      <c r="D28" s="50">
        <f>VLOOKUP(HealthCare!A28,Medical_Examinations!A27:J2362,2,TRUE)</f>
        <v>17.579999999999998</v>
      </c>
      <c r="E28" s="50">
        <f>VLOOKUP(HealthCare!A28,Medical_Examinations!A27:J2362,4,TRUE)</f>
        <v>4.51</v>
      </c>
      <c r="F28" s="7" t="str">
        <f>VLOOKUP(A28,Medical_Examinations!A27:J2362,6,TRUE)</f>
        <v>No</v>
      </c>
      <c r="G28" s="7" t="str">
        <f>VLOOKUP(A28,Medical_Examinations!A27:J2362,7,TRUE)</f>
        <v>No</v>
      </c>
      <c r="H28" s="7" t="str">
        <f>VLOOKUP(A28,Medical_Examinations!A27:J2362,8,TRUE)</f>
        <v>No</v>
      </c>
      <c r="I28" s="51">
        <f>VLOOKUP(A28,Medical_Examinations!A27:J2362,9,TRUE)</f>
        <v>1</v>
      </c>
      <c r="J28" s="7" t="str">
        <f>VLOOKUP(A28,Medical_Examinations!A27:J2362,10,TRUE)</f>
        <v>No</v>
      </c>
      <c r="K28" s="7" t="str">
        <f>VLOOKUP(A28,Medical_Examinations!A27:J2362,3,TRUE)</f>
        <v>Underweight</v>
      </c>
      <c r="L28" s="7" t="str">
        <f>VLOOKUP(A28,Medical_Examinations!A27:J2362,5,TRUE)</f>
        <v>Normal</v>
      </c>
      <c r="M28" s="52">
        <f>VLOOKUP(A28,Hospitalization!A28:K2370,5,FALSE)</f>
        <v>25736</v>
      </c>
      <c r="N28" s="51">
        <f ca="1">VLOOKUP(A28,Hospitalization!A28:K2370,6,FALSE)</f>
        <v>66</v>
      </c>
      <c r="O28" s="7" t="str">
        <f>VLOOKUP(A19,Hospitalization!A19:K2361,11,FALSE)</f>
        <v>R1012</v>
      </c>
      <c r="P28" s="7" t="str">
        <f>VLOOKUP(A28,Hospitalization!A28:K2370,10,TRUE)</f>
        <v>tier - 1</v>
      </c>
      <c r="Q28" s="53">
        <f>VLOOKUP(A28,Hospitalization!A28:K2370,8,TRUE)</f>
        <v>6749.63</v>
      </c>
      <c r="R28" s="7" t="str">
        <f>VLOOKUP(HealthCare!A28,Hospitalization!A28:K2370,9,TRUE)</f>
        <v>tier - 2</v>
      </c>
    </row>
    <row r="29" spans="1:18" x14ac:dyDescent="0.3">
      <c r="A29" s="69" t="s">
        <v>38</v>
      </c>
      <c r="B29" s="55" t="str">
        <f>VLOOKUP(A29,'Customer Names'!A29:E1347,3,TRUE)</f>
        <v xml:space="preserve"> Ms</v>
      </c>
      <c r="C29" s="55" t="str">
        <f>VLOOKUP(A29,'Customer Names'!A27:E852,4,FALSE)</f>
        <v>Hamm</v>
      </c>
      <c r="D29" s="54">
        <f>VLOOKUP(HealthCare!A29,Medical_Examinations!A28:J2363,2,TRUE)</f>
        <v>17.579999999999998</v>
      </c>
      <c r="E29" s="54">
        <f>VLOOKUP(HealthCare!A29,Medical_Examinations!A28:J2363,4,TRUE)</f>
        <v>4.51</v>
      </c>
      <c r="F29" s="55" t="str">
        <f>VLOOKUP(A29,Medical_Examinations!A28:J2363,6,TRUE)</f>
        <v>No</v>
      </c>
      <c r="G29" s="55" t="str">
        <f>VLOOKUP(A29,Medical_Examinations!A28:J2363,7,TRUE)</f>
        <v>No</v>
      </c>
      <c r="H29" s="55" t="str">
        <f>VLOOKUP(A29,Medical_Examinations!A28:J2363,8,TRUE)</f>
        <v>No</v>
      </c>
      <c r="I29" s="56">
        <f>VLOOKUP(A29,Medical_Examinations!A28:J2363,9,TRUE)</f>
        <v>1</v>
      </c>
      <c r="J29" s="55" t="str">
        <f>VLOOKUP(A29,Medical_Examinations!A28:J2363,10,TRUE)</f>
        <v>No</v>
      </c>
      <c r="K29" s="55" t="str">
        <f>VLOOKUP(A29,Medical_Examinations!A28:J2363,3,TRUE)</f>
        <v>Underweight</v>
      </c>
      <c r="L29" s="55" t="str">
        <f>VLOOKUP(A29,Medical_Examinations!A28:J2363,5,TRUE)</f>
        <v>Normal</v>
      </c>
      <c r="M29" s="57">
        <f>VLOOKUP(A29,Hospitalization!A29:K2371,5,FALSE)</f>
        <v>29846</v>
      </c>
      <c r="N29" s="56">
        <f ca="1">VLOOKUP(A29,Hospitalization!A29:K2371,6,FALSE)</f>
        <v>64</v>
      </c>
      <c r="O29" s="55" t="str">
        <f>VLOOKUP(A20,Hospitalization!A20:K2362,11,FALSE)</f>
        <v>R1025</v>
      </c>
      <c r="P29" s="55" t="str">
        <f>VLOOKUP(A29,Hospitalization!A29:K2371,10,TRUE)</f>
        <v>tier - 1</v>
      </c>
      <c r="Q29" s="58">
        <f>VLOOKUP(A29,Hospitalization!A29:K2371,8,TRUE)</f>
        <v>6664.69</v>
      </c>
      <c r="R29" s="55" t="str">
        <f>VLOOKUP(HealthCare!A29,Hospitalization!A29:K2371,9,TRUE)</f>
        <v>tier - 3</v>
      </c>
    </row>
    <row r="30" spans="1:18" x14ac:dyDescent="0.3">
      <c r="A30" s="69" t="s">
        <v>39</v>
      </c>
      <c r="B30" s="55" t="str">
        <f>VLOOKUP(A30,'Customer Names'!A30:E1348,3,TRUE)</f>
        <v xml:space="preserve"> Mr</v>
      </c>
      <c r="C30" s="55" t="str">
        <f>VLOOKUP(A30,'Customer Names'!A28:E853,4,FALSE)</f>
        <v>Cox</v>
      </c>
      <c r="D30" s="50">
        <f>VLOOKUP(HealthCare!A30,Medical_Examinations!A29:J2364,2,TRUE)</f>
        <v>17.579999999999998</v>
      </c>
      <c r="E30" s="50">
        <f>VLOOKUP(HealthCare!A30,Medical_Examinations!A29:J2364,4,TRUE)</f>
        <v>4.51</v>
      </c>
      <c r="F30" s="7" t="str">
        <f>VLOOKUP(A30,Medical_Examinations!A29:J2364,6,TRUE)</f>
        <v>No</v>
      </c>
      <c r="G30" s="7" t="str">
        <f>VLOOKUP(A30,Medical_Examinations!A29:J2364,7,TRUE)</f>
        <v>No</v>
      </c>
      <c r="H30" s="7" t="str">
        <f>VLOOKUP(A30,Medical_Examinations!A29:J2364,8,TRUE)</f>
        <v>No</v>
      </c>
      <c r="I30" s="51">
        <f>VLOOKUP(A30,Medical_Examinations!A29:J2364,9,TRUE)</f>
        <v>1</v>
      </c>
      <c r="J30" s="7" t="str">
        <f>VLOOKUP(A30,Medical_Examinations!A29:J2364,10,TRUE)</f>
        <v>No</v>
      </c>
      <c r="K30" s="7" t="str">
        <f>VLOOKUP(A30,Medical_Examinations!A29:J2364,3,TRUE)</f>
        <v>Underweight</v>
      </c>
      <c r="L30" s="7" t="str">
        <f>VLOOKUP(A30,Medical_Examinations!A29:J2364,5,TRUE)</f>
        <v>Normal</v>
      </c>
      <c r="M30" s="52">
        <f>VLOOKUP(A30,Hospitalization!A30:K2372,5,FALSE)</f>
        <v>30314</v>
      </c>
      <c r="N30" s="51">
        <f ca="1">VLOOKUP(A30,Hospitalization!A30:K2372,6,FALSE)</f>
        <v>65</v>
      </c>
      <c r="O30" s="7" t="str">
        <f>VLOOKUP(A21,Hospitalization!A21:K2363,11,FALSE)</f>
        <v>R1024</v>
      </c>
      <c r="P30" s="7" t="str">
        <f>VLOOKUP(A30,Hospitalization!A30:K2372,10,TRUE)</f>
        <v>tier - 2</v>
      </c>
      <c r="Q30" s="53">
        <f>VLOOKUP(A30,Hospitalization!A30:K2372,8,TRUE)</f>
        <v>6600.21</v>
      </c>
      <c r="R30" s="7" t="str">
        <f>VLOOKUP(HealthCare!A30,Hospitalization!A30:K2372,9,TRUE)</f>
        <v>tier - 3</v>
      </c>
    </row>
    <row r="31" spans="1:18" x14ac:dyDescent="0.3">
      <c r="A31" s="69" t="s">
        <v>40</v>
      </c>
      <c r="B31" s="55" t="str">
        <f>VLOOKUP(A31,'Customer Names'!A31:E1349,3,TRUE)</f>
        <v xml:space="preserve"> Mr</v>
      </c>
      <c r="C31" s="55" t="str">
        <f>VLOOKUP(A31,'Customer Names'!A29:E854,4,FALSE)</f>
        <v>Sachrajda</v>
      </c>
      <c r="D31" s="54">
        <f>VLOOKUP(HealthCare!A31,Medical_Examinations!A30:J2365,2,TRUE)</f>
        <v>17.579999999999998</v>
      </c>
      <c r="E31" s="54">
        <f>VLOOKUP(HealthCare!A31,Medical_Examinations!A30:J2365,4,TRUE)</f>
        <v>4.51</v>
      </c>
      <c r="F31" s="55" t="str">
        <f>VLOOKUP(A31,Medical_Examinations!A30:J2365,6,TRUE)</f>
        <v>No</v>
      </c>
      <c r="G31" s="55" t="str">
        <f>VLOOKUP(A31,Medical_Examinations!A30:J2365,7,TRUE)</f>
        <v>No</v>
      </c>
      <c r="H31" s="55" t="str">
        <f>VLOOKUP(A31,Medical_Examinations!A30:J2365,8,TRUE)</f>
        <v>No</v>
      </c>
      <c r="I31" s="56">
        <f>VLOOKUP(A31,Medical_Examinations!A30:J2365,9,TRUE)</f>
        <v>1</v>
      </c>
      <c r="J31" s="55" t="str">
        <f>VLOOKUP(A31,Medical_Examinations!A30:J2365,10,TRUE)</f>
        <v>No</v>
      </c>
      <c r="K31" s="55" t="str">
        <f>VLOOKUP(A31,Medical_Examinations!A30:J2365,3,TRUE)</f>
        <v>Underweight</v>
      </c>
      <c r="L31" s="55" t="str">
        <f>VLOOKUP(A31,Medical_Examinations!A30:J2365,5,TRUE)</f>
        <v>Normal</v>
      </c>
      <c r="M31" s="57">
        <f>VLOOKUP(A31,Hospitalization!A31:K2373,5,FALSE)</f>
        <v>34522</v>
      </c>
      <c r="N31" s="56">
        <f ca="1">VLOOKUP(A31,Hospitalization!A31:K2373,6,FALSE)</f>
        <v>36</v>
      </c>
      <c r="O31" s="55" t="str">
        <f>VLOOKUP(A22,Hospitalization!A22:K2364,11,FALSE)</f>
        <v>R1015</v>
      </c>
      <c r="P31" s="55" t="str">
        <f>VLOOKUP(A31,Hospitalization!A31:K2373,10,TRUE)</f>
        <v>tier - 1</v>
      </c>
      <c r="Q31" s="58">
        <f>VLOOKUP(A31,Hospitalization!A31:K2373,8,TRUE)</f>
        <v>6512.24</v>
      </c>
      <c r="R31" s="55" t="str">
        <f>VLOOKUP(HealthCare!A31,Hospitalization!A31:K2373,9,TRUE)</f>
        <v>tier - 2</v>
      </c>
    </row>
    <row r="32" spans="1:18" x14ac:dyDescent="0.3">
      <c r="A32" s="69" t="s">
        <v>41</v>
      </c>
      <c r="B32" s="55" t="str">
        <f>VLOOKUP(A32,'Customer Names'!A32:E1350,3,TRUE)</f>
        <v xml:space="preserve"> Ms</v>
      </c>
      <c r="C32" s="55" t="str">
        <f>VLOOKUP(A32,'Customer Names'!A30:E855,4,FALSE)</f>
        <v>Gareri</v>
      </c>
      <c r="D32" s="50">
        <f>VLOOKUP(HealthCare!A32,Medical_Examinations!A31:J2366,2,TRUE)</f>
        <v>17.579999999999998</v>
      </c>
      <c r="E32" s="50">
        <f>VLOOKUP(HealthCare!A32,Medical_Examinations!A31:J2366,4,TRUE)</f>
        <v>4.51</v>
      </c>
      <c r="F32" s="7" t="str">
        <f>VLOOKUP(A32,Medical_Examinations!A31:J2366,6,TRUE)</f>
        <v>No</v>
      </c>
      <c r="G32" s="7" t="str">
        <f>VLOOKUP(A32,Medical_Examinations!A31:J2366,7,TRUE)</f>
        <v>No</v>
      </c>
      <c r="H32" s="7" t="str">
        <f>VLOOKUP(A32,Medical_Examinations!A31:J2366,8,TRUE)</f>
        <v>No</v>
      </c>
      <c r="I32" s="51">
        <f>VLOOKUP(A32,Medical_Examinations!A31:J2366,9,TRUE)</f>
        <v>1</v>
      </c>
      <c r="J32" s="7" t="str">
        <f>VLOOKUP(A32,Medical_Examinations!A31:J2366,10,TRUE)</f>
        <v>No</v>
      </c>
      <c r="K32" s="7" t="str">
        <f>VLOOKUP(A32,Medical_Examinations!A31:J2366,3,TRUE)</f>
        <v>Underweight</v>
      </c>
      <c r="L32" s="7" t="str">
        <f>VLOOKUP(A32,Medical_Examinations!A31:J2366,5,TRUE)</f>
        <v>Normal</v>
      </c>
      <c r="M32" s="52">
        <f>VLOOKUP(A32,Hospitalization!A32:K2374,5,FALSE)</f>
        <v>32024</v>
      </c>
      <c r="N32" s="51">
        <f ca="1">VLOOKUP(A32,Hospitalization!A32:K2374,6,FALSE)</f>
        <v>59</v>
      </c>
      <c r="O32" s="7" t="str">
        <f>VLOOKUP(A23,Hospitalization!A23:K2365,11,FALSE)</f>
        <v>R1020</v>
      </c>
      <c r="P32" s="7" t="str">
        <f>VLOOKUP(A32,Hospitalization!A32:K2374,10,TRUE)</f>
        <v>tier - 2</v>
      </c>
      <c r="Q32" s="53">
        <f>VLOOKUP(A32,Hospitalization!A32:K2374,8,TRUE)</f>
        <v>6414.18</v>
      </c>
      <c r="R32" s="7" t="str">
        <f>VLOOKUP(HealthCare!A32,Hospitalization!A32:K2374,9,TRUE)</f>
        <v>tier - 2</v>
      </c>
    </row>
    <row r="33" spans="1:18" x14ac:dyDescent="0.3">
      <c r="A33" s="69" t="s">
        <v>42</v>
      </c>
      <c r="B33" s="55" t="str">
        <f>VLOOKUP(A33,'Customer Names'!A33:E1351,3,TRUE)</f>
        <v xml:space="preserve"> Mr</v>
      </c>
      <c r="C33" s="55" t="str">
        <f>VLOOKUP(A33,'Customer Names'!A31:E856,4,FALSE)</f>
        <v>Welch</v>
      </c>
      <c r="D33" s="54">
        <f>VLOOKUP(HealthCare!A33,Medical_Examinations!A32:J2367,2,TRUE)</f>
        <v>17.579999999999998</v>
      </c>
      <c r="E33" s="54">
        <f>VLOOKUP(HealthCare!A33,Medical_Examinations!A32:J2367,4,TRUE)</f>
        <v>4.51</v>
      </c>
      <c r="F33" s="55" t="str">
        <f>VLOOKUP(A33,Medical_Examinations!A32:J2367,6,TRUE)</f>
        <v>No</v>
      </c>
      <c r="G33" s="55" t="str">
        <f>VLOOKUP(A33,Medical_Examinations!A32:J2367,7,TRUE)</f>
        <v>No</v>
      </c>
      <c r="H33" s="55" t="str">
        <f>VLOOKUP(A33,Medical_Examinations!A32:J2367,8,TRUE)</f>
        <v>No</v>
      </c>
      <c r="I33" s="56">
        <f>VLOOKUP(A33,Medical_Examinations!A32:J2367,9,TRUE)</f>
        <v>1</v>
      </c>
      <c r="J33" s="55" t="str">
        <f>VLOOKUP(A33,Medical_Examinations!A32:J2367,10,TRUE)</f>
        <v>No</v>
      </c>
      <c r="K33" s="55" t="str">
        <f>VLOOKUP(A33,Medical_Examinations!A32:J2367,3,TRUE)</f>
        <v>Underweight</v>
      </c>
      <c r="L33" s="55" t="str">
        <f>VLOOKUP(A33,Medical_Examinations!A32:J2367,5,TRUE)</f>
        <v>Normal</v>
      </c>
      <c r="M33" s="57">
        <f>VLOOKUP(A33,Hospitalization!A33:K2375,5,FALSE)</f>
        <v>35253</v>
      </c>
      <c r="N33" s="56">
        <f ca="1">VLOOKUP(A33,Hospitalization!A33:K2375,6,FALSE)</f>
        <v>66</v>
      </c>
      <c r="O33" s="55" t="str">
        <f>VLOOKUP(A24,Hospitalization!A24:K2366,11,FALSE)</f>
        <v>R1011</v>
      </c>
      <c r="P33" s="55" t="str">
        <f>VLOOKUP(A33,Hospitalization!A33:K2375,10,TRUE)</f>
        <v>tier - 3</v>
      </c>
      <c r="Q33" s="58">
        <f>VLOOKUP(A33,Hospitalization!A33:K2375,8,TRUE)</f>
        <v>6361.47</v>
      </c>
      <c r="R33" s="55" t="str">
        <f>VLOOKUP(HealthCare!A33,Hospitalization!A33:K2375,9,TRUE)</f>
        <v>tier - 2</v>
      </c>
    </row>
    <row r="34" spans="1:18" x14ac:dyDescent="0.3">
      <c r="A34" s="69" t="s">
        <v>43</v>
      </c>
      <c r="B34" s="55" t="str">
        <f>VLOOKUP(A34,'Customer Names'!A34:E1352,3,TRUE)</f>
        <v xml:space="preserve"> Mr</v>
      </c>
      <c r="C34" s="55" t="str">
        <f>VLOOKUP(A34,'Customer Names'!A32:E857,4,FALSE)</f>
        <v>Prindiville</v>
      </c>
      <c r="D34" s="50">
        <f>VLOOKUP(HealthCare!A34,Medical_Examinations!A33:J2368,2,TRUE)</f>
        <v>17.579999999999998</v>
      </c>
      <c r="E34" s="50">
        <f>VLOOKUP(HealthCare!A34,Medical_Examinations!A33:J2368,4,TRUE)</f>
        <v>4.51</v>
      </c>
      <c r="F34" s="7" t="str">
        <f>VLOOKUP(A34,Medical_Examinations!A33:J2368,6,TRUE)</f>
        <v>No</v>
      </c>
      <c r="G34" s="7" t="str">
        <f>VLOOKUP(A34,Medical_Examinations!A33:J2368,7,TRUE)</f>
        <v>No</v>
      </c>
      <c r="H34" s="7" t="str">
        <f>VLOOKUP(A34,Medical_Examinations!A33:J2368,8,TRUE)</f>
        <v>No</v>
      </c>
      <c r="I34" s="51">
        <f>VLOOKUP(A34,Medical_Examinations!A33:J2368,9,TRUE)</f>
        <v>1</v>
      </c>
      <c r="J34" s="7" t="str">
        <f>VLOOKUP(A34,Medical_Examinations!A33:J2368,10,TRUE)</f>
        <v>No</v>
      </c>
      <c r="K34" s="7" t="str">
        <f>VLOOKUP(A34,Medical_Examinations!A33:J2368,3,TRUE)</f>
        <v>Underweight</v>
      </c>
      <c r="L34" s="7" t="str">
        <f>VLOOKUP(A34,Medical_Examinations!A33:J2368,5,TRUE)</f>
        <v>Normal</v>
      </c>
      <c r="M34" s="52">
        <f>VLOOKUP(A34,Hospitalization!A34:K2376,5,FALSE)</f>
        <v>27289</v>
      </c>
      <c r="N34" s="51">
        <f ca="1">VLOOKUP(A34,Hospitalization!A34:K2376,6,FALSE)</f>
        <v>45</v>
      </c>
      <c r="O34" s="7" t="str">
        <f>VLOOKUP(A25,Hospitalization!A25:K2367,11,FALSE)</f>
        <v>R1012</v>
      </c>
      <c r="P34" s="7" t="str">
        <f>VLOOKUP(A34,Hospitalization!A34:K2376,10,TRUE)</f>
        <v>tier - 1</v>
      </c>
      <c r="Q34" s="53">
        <f>VLOOKUP(A34,Hospitalization!A34:K2376,8,TRUE)</f>
        <v>6302.23</v>
      </c>
      <c r="R34" s="7" t="str">
        <f>VLOOKUP(HealthCare!A34,Hospitalization!A34:K2376,9,TRUE)</f>
        <v>tier - 2</v>
      </c>
    </row>
    <row r="35" spans="1:18" x14ac:dyDescent="0.3">
      <c r="A35" s="69" t="s">
        <v>44</v>
      </c>
      <c r="B35" s="55" t="str">
        <f>VLOOKUP(A35,'Customer Names'!A35:E1353,3,TRUE)</f>
        <v xml:space="preserve"> Mr</v>
      </c>
      <c r="C35" s="55" t="str">
        <f>VLOOKUP(A35,'Customer Names'!A33:E858,4,FALSE)</f>
        <v>Kincaid</v>
      </c>
      <c r="D35" s="54">
        <f>VLOOKUP(HealthCare!A35,Medical_Examinations!A34:J2369,2,TRUE)</f>
        <v>17.579999999999998</v>
      </c>
      <c r="E35" s="54">
        <f>VLOOKUP(HealthCare!A35,Medical_Examinations!A34:J2369,4,TRUE)</f>
        <v>4.51</v>
      </c>
      <c r="F35" s="55" t="str">
        <f>VLOOKUP(A35,Medical_Examinations!A34:J2369,6,TRUE)</f>
        <v>No</v>
      </c>
      <c r="G35" s="55" t="str">
        <f>VLOOKUP(A35,Medical_Examinations!A34:J2369,7,TRUE)</f>
        <v>No</v>
      </c>
      <c r="H35" s="55" t="str">
        <f>VLOOKUP(A35,Medical_Examinations!A34:J2369,8,TRUE)</f>
        <v>No</v>
      </c>
      <c r="I35" s="56">
        <f>VLOOKUP(A35,Medical_Examinations!A34:J2369,9,TRUE)</f>
        <v>1</v>
      </c>
      <c r="J35" s="55" t="str">
        <f>VLOOKUP(A35,Medical_Examinations!A34:J2369,10,TRUE)</f>
        <v>No</v>
      </c>
      <c r="K35" s="55" t="str">
        <f>VLOOKUP(A35,Medical_Examinations!A34:J2369,3,TRUE)</f>
        <v>Underweight</v>
      </c>
      <c r="L35" s="55" t="str">
        <f>VLOOKUP(A35,Medical_Examinations!A34:J2369,5,TRUE)</f>
        <v>Normal</v>
      </c>
      <c r="M35" s="57">
        <f>VLOOKUP(A35,Hospitalization!A35:K2377,5,FALSE)</f>
        <v>29138</v>
      </c>
      <c r="N35" s="56">
        <f ca="1">VLOOKUP(A35,Hospitalization!A35:K2377,6,FALSE)</f>
        <v>47</v>
      </c>
      <c r="O35" s="55" t="str">
        <f>VLOOKUP(A26,Hospitalization!A26:K2368,11,FALSE)</f>
        <v>R1012</v>
      </c>
      <c r="P35" s="55" t="str">
        <f>VLOOKUP(A35,Hospitalization!A35:K2377,10,TRUE)</f>
        <v>tier - 1</v>
      </c>
      <c r="Q35" s="58">
        <f>VLOOKUP(A35,Hospitalization!A35:K2377,8,TRUE)</f>
        <v>6250.44</v>
      </c>
      <c r="R35" s="55" t="str">
        <f>VLOOKUP(HealthCare!A35,Hospitalization!A35:K2377,9,TRUE)</f>
        <v>tier - 2</v>
      </c>
    </row>
    <row r="36" spans="1:18" x14ac:dyDescent="0.3">
      <c r="A36" s="69" t="s">
        <v>45</v>
      </c>
      <c r="B36" s="55" t="str">
        <f>VLOOKUP(A36,'Customer Names'!A36:E1354,3,TRUE)</f>
        <v xml:space="preserve"> Mr</v>
      </c>
      <c r="C36" s="55" t="str">
        <f>VLOOKUP(A36,'Customer Names'!A34:E859,4,FALSE)</f>
        <v>Bruestle</v>
      </c>
      <c r="D36" s="50">
        <f>VLOOKUP(HealthCare!A36,Medical_Examinations!A35:J2370,2,TRUE)</f>
        <v>17.579999999999998</v>
      </c>
      <c r="E36" s="50">
        <f>VLOOKUP(HealthCare!A36,Medical_Examinations!A35:J2370,4,TRUE)</f>
        <v>4.51</v>
      </c>
      <c r="F36" s="7" t="str">
        <f>VLOOKUP(A36,Medical_Examinations!A35:J2370,6,TRUE)</f>
        <v>No</v>
      </c>
      <c r="G36" s="7" t="str">
        <f>VLOOKUP(A36,Medical_Examinations!A35:J2370,7,TRUE)</f>
        <v>No</v>
      </c>
      <c r="H36" s="7" t="str">
        <f>VLOOKUP(A36,Medical_Examinations!A35:J2370,8,TRUE)</f>
        <v>No</v>
      </c>
      <c r="I36" s="51">
        <f>VLOOKUP(A36,Medical_Examinations!A35:J2370,9,TRUE)</f>
        <v>1</v>
      </c>
      <c r="J36" s="7" t="str">
        <f>VLOOKUP(A36,Medical_Examinations!A35:J2370,10,TRUE)</f>
        <v>No</v>
      </c>
      <c r="K36" s="7" t="str">
        <f>VLOOKUP(A36,Medical_Examinations!A35:J2370,3,TRUE)</f>
        <v>Underweight</v>
      </c>
      <c r="L36" s="7" t="str">
        <f>VLOOKUP(A36,Medical_Examinations!A35:J2370,5,TRUE)</f>
        <v>Normal</v>
      </c>
      <c r="M36" s="52">
        <f>VLOOKUP(A36,Hospitalization!A36:K2378,5,FALSE)</f>
        <v>32448</v>
      </c>
      <c r="N36" s="51">
        <f ca="1">VLOOKUP(A36,Hospitalization!A36:K2378,6,FALSE)</f>
        <v>63</v>
      </c>
      <c r="O36" s="7" t="str">
        <f>VLOOKUP(A27,Hospitalization!A27:K2369,11,FALSE)</f>
        <v>R1016</v>
      </c>
      <c r="P36" s="7" t="str">
        <f>VLOOKUP(A36,Hospitalization!A36:K2378,10,TRUE)</f>
        <v>tier - 3</v>
      </c>
      <c r="Q36" s="53">
        <f>VLOOKUP(A36,Hospitalization!A36:K2378,8,TRUE)</f>
        <v>6184.3</v>
      </c>
      <c r="R36" s="7" t="str">
        <f>VLOOKUP(HealthCare!A36,Hospitalization!A36:K2378,9,TRUE)</f>
        <v>tier - 2</v>
      </c>
    </row>
    <row r="37" spans="1:18" x14ac:dyDescent="0.3">
      <c r="A37" s="69" t="s">
        <v>46</v>
      </c>
      <c r="B37" s="55" t="str">
        <f>VLOOKUP(A37,'Customer Names'!A37:E1355,3,TRUE)</f>
        <v xml:space="preserve"> Mr</v>
      </c>
      <c r="C37" s="55" t="str">
        <f>VLOOKUP(A37,'Customer Names'!A35:E860,4,FALSE)</f>
        <v>Lachance</v>
      </c>
      <c r="D37" s="54">
        <f>VLOOKUP(HealthCare!A37,Medical_Examinations!A36:J2371,2,TRUE)</f>
        <v>17.579999999999998</v>
      </c>
      <c r="E37" s="54">
        <f>VLOOKUP(HealthCare!A37,Medical_Examinations!A36:J2371,4,TRUE)</f>
        <v>4.51</v>
      </c>
      <c r="F37" s="55" t="str">
        <f>VLOOKUP(A37,Medical_Examinations!A36:J2371,6,TRUE)</f>
        <v>No</v>
      </c>
      <c r="G37" s="55" t="str">
        <f>VLOOKUP(A37,Medical_Examinations!A36:J2371,7,TRUE)</f>
        <v>No</v>
      </c>
      <c r="H37" s="55" t="str">
        <f>VLOOKUP(A37,Medical_Examinations!A36:J2371,8,TRUE)</f>
        <v>No</v>
      </c>
      <c r="I37" s="56">
        <f>VLOOKUP(A37,Medical_Examinations!A36:J2371,9,TRUE)</f>
        <v>1</v>
      </c>
      <c r="J37" s="55" t="str">
        <f>VLOOKUP(A37,Medical_Examinations!A36:J2371,10,TRUE)</f>
        <v>No</v>
      </c>
      <c r="K37" s="55" t="str">
        <f>VLOOKUP(A37,Medical_Examinations!A36:J2371,3,TRUE)</f>
        <v>Underweight</v>
      </c>
      <c r="L37" s="55" t="str">
        <f>VLOOKUP(A37,Medical_Examinations!A36:J2371,5,TRUE)</f>
        <v>Normal</v>
      </c>
      <c r="M37" s="57">
        <f>VLOOKUP(A37,Hospitalization!A37:K2379,5,FALSE)</f>
        <v>30636</v>
      </c>
      <c r="N37" s="56">
        <f ca="1">VLOOKUP(A37,Hospitalization!A37:K2379,6,FALSE)</f>
        <v>67</v>
      </c>
      <c r="O37" s="55" t="str">
        <f>VLOOKUP(A28,Hospitalization!A28:K2370,11,FALSE)</f>
        <v>R1013</v>
      </c>
      <c r="P37" s="55" t="str">
        <f>VLOOKUP(A37,Hospitalization!A37:K2379,10,TRUE)</f>
        <v>tier - 2</v>
      </c>
      <c r="Q37" s="58">
        <f>VLOOKUP(A37,Hospitalization!A37:K2379,8,TRUE)</f>
        <v>6123.57</v>
      </c>
      <c r="R37" s="55" t="str">
        <f>VLOOKUP(HealthCare!A37,Hospitalization!A37:K2379,9,TRUE)</f>
        <v>tier - 3</v>
      </c>
    </row>
    <row r="38" spans="1:18" x14ac:dyDescent="0.3">
      <c r="A38" s="69" t="s">
        <v>47</v>
      </c>
      <c r="B38" s="55" t="str">
        <f>VLOOKUP(A38,'Customer Names'!A38:E1356,3,TRUE)</f>
        <v xml:space="preserve"> Mr</v>
      </c>
      <c r="C38" s="55" t="str">
        <f>VLOOKUP(A38,'Customer Names'!A36:E861,4,FALSE)</f>
        <v>Eason</v>
      </c>
      <c r="D38" s="50">
        <f>VLOOKUP(HealthCare!A38,Medical_Examinations!A37:J2372,2,TRUE)</f>
        <v>17.579999999999998</v>
      </c>
      <c r="E38" s="50">
        <f>VLOOKUP(HealthCare!A38,Medical_Examinations!A37:J2372,4,TRUE)</f>
        <v>4.51</v>
      </c>
      <c r="F38" s="7" t="str">
        <f>VLOOKUP(A38,Medical_Examinations!A37:J2372,6,TRUE)</f>
        <v>No</v>
      </c>
      <c r="G38" s="7" t="str">
        <f>VLOOKUP(A38,Medical_Examinations!A37:J2372,7,TRUE)</f>
        <v>No</v>
      </c>
      <c r="H38" s="7" t="str">
        <f>VLOOKUP(A38,Medical_Examinations!A37:J2372,8,TRUE)</f>
        <v>No</v>
      </c>
      <c r="I38" s="51">
        <f>VLOOKUP(A38,Medical_Examinations!A37:J2372,9,TRUE)</f>
        <v>1</v>
      </c>
      <c r="J38" s="7" t="str">
        <f>VLOOKUP(A38,Medical_Examinations!A37:J2372,10,TRUE)</f>
        <v>No</v>
      </c>
      <c r="K38" s="7" t="str">
        <f>VLOOKUP(A38,Medical_Examinations!A37:J2372,3,TRUE)</f>
        <v>Underweight</v>
      </c>
      <c r="L38" s="7" t="str">
        <f>VLOOKUP(A38,Medical_Examinations!A37:J2372,5,TRUE)</f>
        <v>Normal</v>
      </c>
      <c r="M38" s="52">
        <f>VLOOKUP(A38,Hospitalization!A38:K2380,5,FALSE)</f>
        <v>35274</v>
      </c>
      <c r="N38" s="51">
        <f ca="1">VLOOKUP(A38,Hospitalization!A38:K2380,6,FALSE)</f>
        <v>37</v>
      </c>
      <c r="O38" s="7" t="str">
        <f>VLOOKUP(A29,Hospitalization!A29:K2371,11,FALSE)</f>
        <v>R1012</v>
      </c>
      <c r="P38" s="7" t="str">
        <f>VLOOKUP(A38,Hospitalization!A38:K2380,10,TRUE)</f>
        <v>tier - 3</v>
      </c>
      <c r="Q38" s="53">
        <f>VLOOKUP(A38,Hospitalization!A38:K2380,8,TRUE)</f>
        <v>6061.8</v>
      </c>
      <c r="R38" s="7" t="str">
        <f>VLOOKUP(HealthCare!A38,Hospitalization!A38:K2380,9,TRUE)</f>
        <v>tier - 2</v>
      </c>
    </row>
    <row r="39" spans="1:18" x14ac:dyDescent="0.3">
      <c r="A39" s="69" t="s">
        <v>48</v>
      </c>
      <c r="B39" s="55" t="str">
        <f>VLOOKUP(A39,'Customer Names'!A39:E1357,3,TRUE)</f>
        <v xml:space="preserve"> Ms</v>
      </c>
      <c r="C39" s="55" t="str">
        <f>VLOOKUP(A39,'Customer Names'!A37:E862,4,FALSE)</f>
        <v>Grummon</v>
      </c>
      <c r="D39" s="54">
        <f>VLOOKUP(HealthCare!A39,Medical_Examinations!A38:J2373,2,TRUE)</f>
        <v>17.579999999999998</v>
      </c>
      <c r="E39" s="54">
        <f>VLOOKUP(HealthCare!A39,Medical_Examinations!A38:J2373,4,TRUE)</f>
        <v>4.51</v>
      </c>
      <c r="F39" s="55" t="str">
        <f>VLOOKUP(A39,Medical_Examinations!A38:J2373,6,TRUE)</f>
        <v>No</v>
      </c>
      <c r="G39" s="55" t="str">
        <f>VLOOKUP(A39,Medical_Examinations!A38:J2373,7,TRUE)</f>
        <v>No</v>
      </c>
      <c r="H39" s="55" t="str">
        <f>VLOOKUP(A39,Medical_Examinations!A38:J2373,8,TRUE)</f>
        <v>No</v>
      </c>
      <c r="I39" s="56">
        <f>VLOOKUP(A39,Medical_Examinations!A38:J2373,9,TRUE)</f>
        <v>1</v>
      </c>
      <c r="J39" s="55" t="str">
        <f>VLOOKUP(A39,Medical_Examinations!A38:J2373,10,TRUE)</f>
        <v>No</v>
      </c>
      <c r="K39" s="55" t="str">
        <f>VLOOKUP(A39,Medical_Examinations!A38:J2373,3,TRUE)</f>
        <v>Underweight</v>
      </c>
      <c r="L39" s="55" t="str">
        <f>VLOOKUP(A39,Medical_Examinations!A38:J2373,5,TRUE)</f>
        <v>Normal</v>
      </c>
      <c r="M39" s="57">
        <f>VLOOKUP(A39,Hospitalization!A39:K2381,5,FALSE)</f>
        <v>29423</v>
      </c>
      <c r="N39" s="56">
        <f ca="1">VLOOKUP(A39,Hospitalization!A39:K2381,6,FALSE)</f>
        <v>29</v>
      </c>
      <c r="O39" s="55" t="str">
        <f>VLOOKUP(A30,Hospitalization!A30:K2372,11,FALSE)</f>
        <v>R1016</v>
      </c>
      <c r="P39" s="55" t="str">
        <f>VLOOKUP(A39,Hospitalization!A39:K2381,10,TRUE)</f>
        <v>tier - 3</v>
      </c>
      <c r="Q39" s="58">
        <f>VLOOKUP(A39,Hospitalization!A39:K2381,8,TRUE)</f>
        <v>5969.72</v>
      </c>
      <c r="R39" s="55" t="str">
        <f>VLOOKUP(HealthCare!A39,Hospitalization!A39:K2381,9,TRUE)</f>
        <v>tier - 3</v>
      </c>
    </row>
    <row r="40" spans="1:18" x14ac:dyDescent="0.3">
      <c r="A40" s="69" t="s">
        <v>49</v>
      </c>
      <c r="B40" s="55" t="str">
        <f>VLOOKUP(A40,'Customer Names'!A40:E1358,3,TRUE)</f>
        <v xml:space="preserve"> Ms</v>
      </c>
      <c r="C40" s="55" t="str">
        <f>VLOOKUP(A40,'Customer Names'!A38:E863,4,FALSE)</f>
        <v>Vanwechel</v>
      </c>
      <c r="D40" s="50">
        <f>VLOOKUP(HealthCare!A40,Medical_Examinations!A39:J2374,2,TRUE)</f>
        <v>17.579999999999998</v>
      </c>
      <c r="E40" s="50">
        <f>VLOOKUP(HealthCare!A40,Medical_Examinations!A39:J2374,4,TRUE)</f>
        <v>4.51</v>
      </c>
      <c r="F40" s="7" t="str">
        <f>VLOOKUP(A40,Medical_Examinations!A39:J2374,6,TRUE)</f>
        <v>No</v>
      </c>
      <c r="G40" s="7" t="str">
        <f>VLOOKUP(A40,Medical_Examinations!A39:J2374,7,TRUE)</f>
        <v>No</v>
      </c>
      <c r="H40" s="7" t="str">
        <f>VLOOKUP(A40,Medical_Examinations!A39:J2374,8,TRUE)</f>
        <v>No</v>
      </c>
      <c r="I40" s="51">
        <f>VLOOKUP(A40,Medical_Examinations!A39:J2374,9,TRUE)</f>
        <v>1</v>
      </c>
      <c r="J40" s="7" t="str">
        <f>VLOOKUP(A40,Medical_Examinations!A39:J2374,10,TRUE)</f>
        <v>No</v>
      </c>
      <c r="K40" s="7" t="str">
        <f>VLOOKUP(A40,Medical_Examinations!A39:J2374,3,TRUE)</f>
        <v>Underweight</v>
      </c>
      <c r="L40" s="7" t="str">
        <f>VLOOKUP(A40,Medical_Examinations!A39:J2374,5,TRUE)</f>
        <v>Normal</v>
      </c>
      <c r="M40" s="52">
        <f>VLOOKUP(A40,Hospitalization!A40:K2382,5,FALSE)</f>
        <v>31008</v>
      </c>
      <c r="N40" s="51">
        <f ca="1">VLOOKUP(A40,Hospitalization!A40:K2382,6,FALSE)</f>
        <v>35</v>
      </c>
      <c r="O40" s="7" t="str">
        <f>VLOOKUP(A31,Hospitalization!A31:K2373,11,FALSE)</f>
        <v>R1021</v>
      </c>
      <c r="P40" s="7" t="str">
        <f>VLOOKUP(A40,Hospitalization!A40:K2382,10,TRUE)</f>
        <v>tier - 3</v>
      </c>
      <c r="Q40" s="53">
        <f>VLOOKUP(A40,Hospitalization!A40:K2382,8,TRUE)</f>
        <v>5855.9</v>
      </c>
      <c r="R40" s="7" t="str">
        <f>VLOOKUP(HealthCare!A40,Hospitalization!A40:K2382,9,TRUE)</f>
        <v>tier - 2</v>
      </c>
    </row>
    <row r="41" spans="1:18" x14ac:dyDescent="0.3">
      <c r="A41" s="69" t="s">
        <v>50</v>
      </c>
      <c r="B41" s="55" t="str">
        <f>VLOOKUP(A41,'Customer Names'!A41:E1359,3,TRUE)</f>
        <v xml:space="preserve"> Ms</v>
      </c>
      <c r="C41" s="55" t="str">
        <f>VLOOKUP(A41,'Customer Names'!A39:E864,4,FALSE)</f>
        <v>Fisher</v>
      </c>
      <c r="D41" s="54">
        <f>VLOOKUP(HealthCare!A41,Medical_Examinations!A40:J2375,2,TRUE)</f>
        <v>17.579999999999998</v>
      </c>
      <c r="E41" s="54">
        <f>VLOOKUP(HealthCare!A41,Medical_Examinations!A40:J2375,4,TRUE)</f>
        <v>4.51</v>
      </c>
      <c r="F41" s="55" t="str">
        <f>VLOOKUP(A41,Medical_Examinations!A40:J2375,6,TRUE)</f>
        <v>No</v>
      </c>
      <c r="G41" s="55" t="str">
        <f>VLOOKUP(A41,Medical_Examinations!A40:J2375,7,TRUE)</f>
        <v>No</v>
      </c>
      <c r="H41" s="55" t="str">
        <f>VLOOKUP(A41,Medical_Examinations!A40:J2375,8,TRUE)</f>
        <v>No</v>
      </c>
      <c r="I41" s="56">
        <f>VLOOKUP(A41,Medical_Examinations!A40:J2375,9,TRUE)</f>
        <v>1</v>
      </c>
      <c r="J41" s="55" t="str">
        <f>VLOOKUP(A41,Medical_Examinations!A40:J2375,10,TRUE)</f>
        <v>No</v>
      </c>
      <c r="K41" s="55" t="str">
        <f>VLOOKUP(A41,Medical_Examinations!A40:J2375,3,TRUE)</f>
        <v>Underweight</v>
      </c>
      <c r="L41" s="55" t="str">
        <f>VLOOKUP(A41,Medical_Examinations!A40:J2375,5,TRUE)</f>
        <v>Normal</v>
      </c>
      <c r="M41" s="57">
        <f>VLOOKUP(A41,Hospitalization!A41:K2383,5,FALSE)</f>
        <v>26532</v>
      </c>
      <c r="N41" s="56">
        <f ca="1">VLOOKUP(A41,Hospitalization!A41:K2383,6,FALSE)</f>
        <v>55</v>
      </c>
      <c r="O41" s="55" t="str">
        <f>VLOOKUP(A32,Hospitalization!A32:K2374,11,FALSE)</f>
        <v>R1011</v>
      </c>
      <c r="P41" s="55" t="str">
        <f>VLOOKUP(A41,Hospitalization!A41:K2383,10,TRUE)</f>
        <v>tier - 3</v>
      </c>
      <c r="Q41" s="58">
        <f>VLOOKUP(A41,Hospitalization!A41:K2383,8,TRUE)</f>
        <v>5741.67</v>
      </c>
      <c r="R41" s="55" t="str">
        <f>VLOOKUP(HealthCare!A41,Hospitalization!A41:K2383,9,TRUE)</f>
        <v>tier - 2</v>
      </c>
    </row>
    <row r="42" spans="1:18" x14ac:dyDescent="0.3">
      <c r="A42" s="69" t="s">
        <v>51</v>
      </c>
      <c r="B42" s="55" t="str">
        <f>VLOOKUP(A42,'Customer Names'!A42:E1360,3,TRUE)</f>
        <v xml:space="preserve"> Mr</v>
      </c>
      <c r="C42" s="55" t="str">
        <f>VLOOKUP(A42,'Customer Names'!A40:E865,4,FALSE)</f>
        <v>Jenkins</v>
      </c>
      <c r="D42" s="50">
        <f>VLOOKUP(HealthCare!A42,Medical_Examinations!A41:J2376,2,TRUE)</f>
        <v>17.579999999999998</v>
      </c>
      <c r="E42" s="50">
        <f>VLOOKUP(HealthCare!A42,Medical_Examinations!A41:J2376,4,TRUE)</f>
        <v>4.51</v>
      </c>
      <c r="F42" s="7" t="str">
        <f>VLOOKUP(A42,Medical_Examinations!A41:J2376,6,TRUE)</f>
        <v>No</v>
      </c>
      <c r="G42" s="7" t="str">
        <f>VLOOKUP(A42,Medical_Examinations!A41:J2376,7,TRUE)</f>
        <v>No</v>
      </c>
      <c r="H42" s="7" t="str">
        <f>VLOOKUP(A42,Medical_Examinations!A41:J2376,8,TRUE)</f>
        <v>No</v>
      </c>
      <c r="I42" s="51">
        <f>VLOOKUP(A42,Medical_Examinations!A41:J2376,9,TRUE)</f>
        <v>1</v>
      </c>
      <c r="J42" s="7" t="str">
        <f>VLOOKUP(A42,Medical_Examinations!A41:J2376,10,TRUE)</f>
        <v>No</v>
      </c>
      <c r="K42" s="7" t="str">
        <f>VLOOKUP(A42,Medical_Examinations!A41:J2376,3,TRUE)</f>
        <v>Underweight</v>
      </c>
      <c r="L42" s="7" t="str">
        <f>VLOOKUP(A42,Medical_Examinations!A41:J2376,5,TRUE)</f>
        <v>Normal</v>
      </c>
      <c r="M42" s="52">
        <f>VLOOKUP(A42,Hospitalization!A42:K2384,5,FALSE)</f>
        <v>28760</v>
      </c>
      <c r="N42" s="51">
        <f ca="1">VLOOKUP(A42,Hospitalization!A42:K2384,6,FALSE)</f>
        <v>58</v>
      </c>
      <c r="O42" s="7" t="str">
        <f>VLOOKUP(A33,Hospitalization!A33:K2375,11,FALSE)</f>
        <v>R1021</v>
      </c>
      <c r="P42" s="7" t="str">
        <f>VLOOKUP(A42,Hospitalization!A42:K2384,10,TRUE)</f>
        <v>tier - 1</v>
      </c>
      <c r="Q42" s="53">
        <f>VLOOKUP(A42,Hospitalization!A42:K2384,8,TRUE)</f>
        <v>5650.14</v>
      </c>
      <c r="R42" s="7" t="str">
        <f>VLOOKUP(HealthCare!A42,Hospitalization!A42:K2384,9,TRUE)</f>
        <v>tier - 2</v>
      </c>
    </row>
    <row r="43" spans="1:18" x14ac:dyDescent="0.3">
      <c r="A43" s="69" t="s">
        <v>52</v>
      </c>
      <c r="B43" s="55" t="str">
        <f>VLOOKUP(A43,'Customer Names'!A43:E1361,3,TRUE)</f>
        <v xml:space="preserve"> Ms</v>
      </c>
      <c r="C43" s="55" t="str">
        <f>VLOOKUP(A43,'Customer Names'!A41:E866,4,FALSE)</f>
        <v>Peters</v>
      </c>
      <c r="D43" s="54">
        <f>VLOOKUP(HealthCare!A43,Medical_Examinations!A42:J2377,2,TRUE)</f>
        <v>17.579999999999998</v>
      </c>
      <c r="E43" s="54">
        <f>VLOOKUP(HealthCare!A43,Medical_Examinations!A42:J2377,4,TRUE)</f>
        <v>4.51</v>
      </c>
      <c r="F43" s="55" t="str">
        <f>VLOOKUP(A43,Medical_Examinations!A42:J2377,6,TRUE)</f>
        <v>No</v>
      </c>
      <c r="G43" s="55" t="str">
        <f>VLOOKUP(A43,Medical_Examinations!A42:J2377,7,TRUE)</f>
        <v>No</v>
      </c>
      <c r="H43" s="55" t="str">
        <f>VLOOKUP(A43,Medical_Examinations!A42:J2377,8,TRUE)</f>
        <v>No</v>
      </c>
      <c r="I43" s="56">
        <f>VLOOKUP(A43,Medical_Examinations!A42:J2377,9,TRUE)</f>
        <v>1</v>
      </c>
      <c r="J43" s="55" t="str">
        <f>VLOOKUP(A43,Medical_Examinations!A42:J2377,10,TRUE)</f>
        <v>No</v>
      </c>
      <c r="K43" s="55" t="str">
        <f>VLOOKUP(A43,Medical_Examinations!A42:J2377,3,TRUE)</f>
        <v>Underweight</v>
      </c>
      <c r="L43" s="55" t="str">
        <f>VLOOKUP(A43,Medical_Examinations!A42:J2377,5,TRUE)</f>
        <v>Normal</v>
      </c>
      <c r="M43" s="57">
        <f>VLOOKUP(A43,Hospitalization!A43:K2385,5,FALSE)</f>
        <v>29562</v>
      </c>
      <c r="N43" s="56">
        <f ca="1">VLOOKUP(A43,Hospitalization!A43:K2385,6,FALSE)</f>
        <v>57</v>
      </c>
      <c r="O43" s="55" t="str">
        <f>VLOOKUP(A34,Hospitalization!A34:K2376,11,FALSE)</f>
        <v>R1013</v>
      </c>
      <c r="P43" s="55" t="str">
        <f>VLOOKUP(A43,Hospitalization!A43:K2385,10,TRUE)</f>
        <v>tier - 2</v>
      </c>
      <c r="Q43" s="58">
        <f>VLOOKUP(A43,Hospitalization!A43:K2385,8,TRUE)</f>
        <v>5540.35</v>
      </c>
      <c r="R43" s="55" t="str">
        <f>VLOOKUP(HealthCare!A43,Hospitalization!A43:K2385,9,TRUE)</f>
        <v>tier - 2</v>
      </c>
    </row>
    <row r="44" spans="1:18" x14ac:dyDescent="0.3">
      <c r="A44" s="69" t="s">
        <v>53</v>
      </c>
      <c r="B44" s="55" t="str">
        <f>VLOOKUP(A44,'Customer Names'!A44:E1362,3,TRUE)</f>
        <v xml:space="preserve"> Ms</v>
      </c>
      <c r="C44" s="55" t="str">
        <f>VLOOKUP(A44,'Customer Names'!A42:E867,4,FALSE)</f>
        <v>Aha</v>
      </c>
      <c r="D44" s="50">
        <f>VLOOKUP(HealthCare!A44,Medical_Examinations!A43:J2378,2,TRUE)</f>
        <v>17.579999999999998</v>
      </c>
      <c r="E44" s="50">
        <f>VLOOKUP(HealthCare!A44,Medical_Examinations!A43:J2378,4,TRUE)</f>
        <v>4.51</v>
      </c>
      <c r="F44" s="7" t="str">
        <f>VLOOKUP(A44,Medical_Examinations!A43:J2378,6,TRUE)</f>
        <v>No</v>
      </c>
      <c r="G44" s="7" t="str">
        <f>VLOOKUP(A44,Medical_Examinations!A43:J2378,7,TRUE)</f>
        <v>No</v>
      </c>
      <c r="H44" s="7" t="str">
        <f>VLOOKUP(A44,Medical_Examinations!A43:J2378,8,TRUE)</f>
        <v>No</v>
      </c>
      <c r="I44" s="51">
        <f>VLOOKUP(A44,Medical_Examinations!A43:J2378,9,TRUE)</f>
        <v>1</v>
      </c>
      <c r="J44" s="7" t="str">
        <f>VLOOKUP(A44,Medical_Examinations!A43:J2378,10,TRUE)</f>
        <v>No</v>
      </c>
      <c r="K44" s="7" t="str">
        <f>VLOOKUP(A44,Medical_Examinations!A43:J2378,3,TRUE)</f>
        <v>Underweight</v>
      </c>
      <c r="L44" s="7" t="str">
        <f>VLOOKUP(A44,Medical_Examinations!A43:J2378,5,TRUE)</f>
        <v>Normal</v>
      </c>
      <c r="M44" s="52">
        <f>VLOOKUP(A44,Hospitalization!A44:K2386,5,FALSE)</f>
        <v>28649</v>
      </c>
      <c r="N44" s="51">
        <f ca="1">VLOOKUP(A44,Hospitalization!A44:K2386,6,FALSE)</f>
        <v>67</v>
      </c>
      <c r="O44" s="7" t="str">
        <f>VLOOKUP(A35,Hospitalization!A35:K2377,11,FALSE)</f>
        <v>R1011</v>
      </c>
      <c r="P44" s="7" t="str">
        <f>VLOOKUP(A44,Hospitalization!A44:K2386,10,TRUE)</f>
        <v>tier - 2</v>
      </c>
      <c r="Q44" s="53">
        <f>VLOOKUP(A44,Hospitalization!A44:K2386,8,TRUE)</f>
        <v>5428.98</v>
      </c>
      <c r="R44" s="7" t="str">
        <f>VLOOKUP(HealthCare!A44,Hospitalization!A44:K2386,9,TRUE)</f>
        <v>tier - 2</v>
      </c>
    </row>
    <row r="45" spans="1:18" x14ac:dyDescent="0.3">
      <c r="A45" s="69" t="s">
        <v>54</v>
      </c>
      <c r="B45" s="55" t="str">
        <f>VLOOKUP(A45,'Customer Names'!A45:E1363,3,TRUE)</f>
        <v xml:space="preserve"> Mr</v>
      </c>
      <c r="C45" s="55" t="str">
        <f>VLOOKUP(A45,'Customer Names'!A43:E868,4,FALSE)</f>
        <v>McElwain</v>
      </c>
      <c r="D45" s="54">
        <f>VLOOKUP(HealthCare!A45,Medical_Examinations!A44:J2379,2,TRUE)</f>
        <v>17.579999999999998</v>
      </c>
      <c r="E45" s="54">
        <f>VLOOKUP(HealthCare!A45,Medical_Examinations!A44:J2379,4,TRUE)</f>
        <v>4.51</v>
      </c>
      <c r="F45" s="55" t="str">
        <f>VLOOKUP(A45,Medical_Examinations!A44:J2379,6,TRUE)</f>
        <v>No</v>
      </c>
      <c r="G45" s="55" t="str">
        <f>VLOOKUP(A45,Medical_Examinations!A44:J2379,7,TRUE)</f>
        <v>No</v>
      </c>
      <c r="H45" s="55" t="str">
        <f>VLOOKUP(A45,Medical_Examinations!A44:J2379,8,TRUE)</f>
        <v>No</v>
      </c>
      <c r="I45" s="56">
        <f>VLOOKUP(A45,Medical_Examinations!A44:J2379,9,TRUE)</f>
        <v>1</v>
      </c>
      <c r="J45" s="55" t="str">
        <f>VLOOKUP(A45,Medical_Examinations!A44:J2379,10,TRUE)</f>
        <v>No</v>
      </c>
      <c r="K45" s="55" t="str">
        <f>VLOOKUP(A45,Medical_Examinations!A44:J2379,3,TRUE)</f>
        <v>Underweight</v>
      </c>
      <c r="L45" s="55" t="str">
        <f>VLOOKUP(A45,Medical_Examinations!A44:J2379,5,TRUE)</f>
        <v>Normal</v>
      </c>
      <c r="M45" s="57">
        <f>VLOOKUP(A45,Hospitalization!A45:K2387,5,FALSE)</f>
        <v>31615</v>
      </c>
      <c r="N45" s="56">
        <f ca="1">VLOOKUP(A45,Hospitalization!A45:K2387,6,FALSE)</f>
        <v>63</v>
      </c>
      <c r="O45" s="55" t="str">
        <f>VLOOKUP(A36,Hospitalization!A36:K2378,11,FALSE)</f>
        <v>R1013</v>
      </c>
      <c r="P45" s="55" t="str">
        <f>VLOOKUP(A45,Hospitalization!A45:K2387,10,TRUE)</f>
        <v>tier - 3</v>
      </c>
      <c r="Q45" s="58">
        <f>VLOOKUP(A45,Hospitalization!A45:K2387,8,TRUE)</f>
        <v>5377.46</v>
      </c>
      <c r="R45" s="55" t="str">
        <f>VLOOKUP(HealthCare!A45,Hospitalization!A45:K2387,9,TRUE)</f>
        <v>tier - 2</v>
      </c>
    </row>
    <row r="46" spans="1:18" x14ac:dyDescent="0.3">
      <c r="A46" s="69" t="s">
        <v>55</v>
      </c>
      <c r="B46" s="55" t="str">
        <f>VLOOKUP(A46,'Customer Names'!A46:E1364,3,TRUE)</f>
        <v xml:space="preserve"> Mr</v>
      </c>
      <c r="C46" s="55" t="str">
        <f>VLOOKUP(A46,'Customer Names'!A44:E869,4,FALSE)</f>
        <v>Januszewski</v>
      </c>
      <c r="D46" s="50">
        <f>VLOOKUP(HealthCare!A46,Medical_Examinations!A45:J2380,2,TRUE)</f>
        <v>17.579999999999998</v>
      </c>
      <c r="E46" s="50">
        <f>VLOOKUP(HealthCare!A46,Medical_Examinations!A45:J2380,4,TRUE)</f>
        <v>4.51</v>
      </c>
      <c r="F46" s="7" t="str">
        <f>VLOOKUP(A46,Medical_Examinations!A45:J2380,6,TRUE)</f>
        <v>No</v>
      </c>
      <c r="G46" s="7" t="str">
        <f>VLOOKUP(A46,Medical_Examinations!A45:J2380,7,TRUE)</f>
        <v>No</v>
      </c>
      <c r="H46" s="7" t="str">
        <f>VLOOKUP(A46,Medical_Examinations!A45:J2380,8,TRUE)</f>
        <v>No</v>
      </c>
      <c r="I46" s="51">
        <f>VLOOKUP(A46,Medical_Examinations!A45:J2380,9,TRUE)</f>
        <v>1</v>
      </c>
      <c r="J46" s="7" t="str">
        <f>VLOOKUP(A46,Medical_Examinations!A45:J2380,10,TRUE)</f>
        <v>No</v>
      </c>
      <c r="K46" s="7" t="str">
        <f>VLOOKUP(A46,Medical_Examinations!A45:J2380,3,TRUE)</f>
        <v>Underweight</v>
      </c>
      <c r="L46" s="7" t="str">
        <f>VLOOKUP(A46,Medical_Examinations!A45:J2380,5,TRUE)</f>
        <v>Normal</v>
      </c>
      <c r="M46" s="52">
        <f>VLOOKUP(A46,Hospitalization!A46:K2388,5,FALSE)</f>
        <v>38221</v>
      </c>
      <c r="N46" s="51">
        <f ca="1">VLOOKUP(A46,Hospitalization!A46:K2388,6,FALSE)</f>
        <v>32</v>
      </c>
      <c r="O46" s="7" t="str">
        <f>VLOOKUP(A37,Hospitalization!A37:K2379,11,FALSE)</f>
        <v>R1012</v>
      </c>
      <c r="P46" s="7" t="str">
        <f>VLOOKUP(A46,Hospitalization!A46:K2388,10,TRUE)</f>
        <v>tier - 2</v>
      </c>
      <c r="Q46" s="53">
        <f>VLOOKUP(A46,Hospitalization!A46:K2388,8,TRUE)</f>
        <v>5293.67</v>
      </c>
      <c r="R46" s="7" t="str">
        <f>VLOOKUP(HealthCare!A46,Hospitalization!A46:K2388,9,TRUE)</f>
        <v>tier - 2</v>
      </c>
    </row>
    <row r="47" spans="1:18" x14ac:dyDescent="0.3">
      <c r="A47" s="69" t="s">
        <v>56</v>
      </c>
      <c r="B47" s="55" t="str">
        <f>VLOOKUP(A47,'Customer Names'!A47:E1365,3,TRUE)</f>
        <v xml:space="preserve"> Ms</v>
      </c>
      <c r="C47" s="55" t="str">
        <f>VLOOKUP(A47,'Customer Names'!A45:E870,4,FALSE)</f>
        <v>Rohne</v>
      </c>
      <c r="D47" s="54">
        <f>VLOOKUP(HealthCare!A47,Medical_Examinations!A46:J2381,2,TRUE)</f>
        <v>17.579999999999998</v>
      </c>
      <c r="E47" s="54">
        <f>VLOOKUP(HealthCare!A47,Medical_Examinations!A46:J2381,4,TRUE)</f>
        <v>4.51</v>
      </c>
      <c r="F47" s="55" t="str">
        <f>VLOOKUP(A47,Medical_Examinations!A46:J2381,6,TRUE)</f>
        <v>No</v>
      </c>
      <c r="G47" s="55" t="str">
        <f>VLOOKUP(A47,Medical_Examinations!A46:J2381,7,TRUE)</f>
        <v>No</v>
      </c>
      <c r="H47" s="55" t="str">
        <f>VLOOKUP(A47,Medical_Examinations!A46:J2381,8,TRUE)</f>
        <v>No</v>
      </c>
      <c r="I47" s="56">
        <f>VLOOKUP(A47,Medical_Examinations!A46:J2381,9,TRUE)</f>
        <v>1</v>
      </c>
      <c r="J47" s="55" t="str">
        <f>VLOOKUP(A47,Medical_Examinations!A46:J2381,10,TRUE)</f>
        <v>No</v>
      </c>
      <c r="K47" s="55" t="str">
        <f>VLOOKUP(A47,Medical_Examinations!A46:J2381,3,TRUE)</f>
        <v>Underweight</v>
      </c>
      <c r="L47" s="55" t="str">
        <f>VLOOKUP(A47,Medical_Examinations!A46:J2381,5,TRUE)</f>
        <v>Normal</v>
      </c>
      <c r="M47" s="57">
        <f>VLOOKUP(A47,Hospitalization!A47:K2389,5,FALSE)</f>
        <v>32137</v>
      </c>
      <c r="N47" s="56">
        <f ca="1">VLOOKUP(A47,Hospitalization!A47:K2389,6,FALSE)</f>
        <v>22</v>
      </c>
      <c r="O47" s="55" t="str">
        <f>VLOOKUP(A38,Hospitalization!A38:K2380,11,FALSE)</f>
        <v>R1012</v>
      </c>
      <c r="P47" s="55" t="str">
        <f>VLOOKUP(A47,Hospitalization!A47:K2389,10,TRUE)</f>
        <v>tier - 2</v>
      </c>
      <c r="Q47" s="58">
        <f>VLOOKUP(A47,Hospitalization!A47:K2389,8,TRUE)</f>
        <v>5240.7700000000004</v>
      </c>
      <c r="R47" s="55" t="str">
        <f>VLOOKUP(HealthCare!A47,Hospitalization!A47:K2389,9,TRUE)</f>
        <v>tier - 2</v>
      </c>
    </row>
    <row r="48" spans="1:18" x14ac:dyDescent="0.3">
      <c r="A48" s="69" t="s">
        <v>57</v>
      </c>
      <c r="B48" s="55" t="str">
        <f>VLOOKUP(A48,'Customer Names'!A48:E1366,3,TRUE)</f>
        <v xml:space="preserve"> Ms</v>
      </c>
      <c r="C48" s="55" t="str">
        <f>VLOOKUP(A48,'Customer Names'!A46:E871,4,FALSE)</f>
        <v>O'Grady</v>
      </c>
      <c r="D48" s="50">
        <f>VLOOKUP(HealthCare!A48,Medical_Examinations!A47:J2382,2,TRUE)</f>
        <v>17.579999999999998</v>
      </c>
      <c r="E48" s="50">
        <f>VLOOKUP(HealthCare!A48,Medical_Examinations!A47:J2382,4,TRUE)</f>
        <v>4.51</v>
      </c>
      <c r="F48" s="7" t="str">
        <f>VLOOKUP(A48,Medical_Examinations!A47:J2382,6,TRUE)</f>
        <v>No</v>
      </c>
      <c r="G48" s="7" t="str">
        <f>VLOOKUP(A48,Medical_Examinations!A47:J2382,7,TRUE)</f>
        <v>No</v>
      </c>
      <c r="H48" s="7" t="str">
        <f>VLOOKUP(A48,Medical_Examinations!A47:J2382,8,TRUE)</f>
        <v>No</v>
      </c>
      <c r="I48" s="51">
        <f>VLOOKUP(A48,Medical_Examinations!A47:J2382,9,TRUE)</f>
        <v>1</v>
      </c>
      <c r="J48" s="7" t="str">
        <f>VLOOKUP(A48,Medical_Examinations!A47:J2382,10,TRUE)</f>
        <v>No</v>
      </c>
      <c r="K48" s="7" t="str">
        <f>VLOOKUP(A48,Medical_Examinations!A47:J2382,3,TRUE)</f>
        <v>Underweight</v>
      </c>
      <c r="L48" s="7" t="str">
        <f>VLOOKUP(A48,Medical_Examinations!A47:J2382,5,TRUE)</f>
        <v>Normal</v>
      </c>
      <c r="M48" s="52">
        <f>VLOOKUP(A48,Hospitalization!A48:K2390,5,FALSE)</f>
        <v>33107</v>
      </c>
      <c r="N48" s="51">
        <f ca="1">VLOOKUP(A48,Hospitalization!A48:K2390,6,FALSE)</f>
        <v>64</v>
      </c>
      <c r="O48" s="7" t="str">
        <f>VLOOKUP(A39,Hospitalization!A39:K2381,11,FALSE)</f>
        <v>R1011</v>
      </c>
      <c r="P48" s="7" t="str">
        <f>VLOOKUP(A48,Hospitalization!A48:K2390,10,TRUE)</f>
        <v>tier - 2</v>
      </c>
      <c r="Q48" s="53">
        <f>VLOOKUP(A48,Hospitalization!A48:K2390,8,TRUE)</f>
        <v>5148.55</v>
      </c>
      <c r="R48" s="7" t="str">
        <f>VLOOKUP(HealthCare!A48,Hospitalization!A48:K2390,9,TRUE)</f>
        <v>tier - 2</v>
      </c>
    </row>
    <row r="49" spans="1:18" x14ac:dyDescent="0.3">
      <c r="A49" s="69" t="s">
        <v>58</v>
      </c>
      <c r="B49" s="55" t="str">
        <f>VLOOKUP(A49,'Customer Names'!A49:E1367,3,TRUE)</f>
        <v xml:space="preserve"> Mr</v>
      </c>
      <c r="C49" s="55" t="str">
        <f>VLOOKUP(A49,'Customer Names'!A47:E872,4,FALSE)</f>
        <v>Peters</v>
      </c>
      <c r="D49" s="54">
        <f>VLOOKUP(HealthCare!A49,Medical_Examinations!A48:J2383,2,TRUE)</f>
        <v>17.579999999999998</v>
      </c>
      <c r="E49" s="54">
        <f>VLOOKUP(HealthCare!A49,Medical_Examinations!A48:J2383,4,TRUE)</f>
        <v>4.51</v>
      </c>
      <c r="F49" s="55" t="str">
        <f>VLOOKUP(A49,Medical_Examinations!A48:J2383,6,TRUE)</f>
        <v>No</v>
      </c>
      <c r="G49" s="55" t="str">
        <f>VLOOKUP(A49,Medical_Examinations!A48:J2383,7,TRUE)</f>
        <v>No</v>
      </c>
      <c r="H49" s="55" t="str">
        <f>VLOOKUP(A49,Medical_Examinations!A48:J2383,8,TRUE)</f>
        <v>No</v>
      </c>
      <c r="I49" s="56">
        <f>VLOOKUP(A49,Medical_Examinations!A48:J2383,9,TRUE)</f>
        <v>1</v>
      </c>
      <c r="J49" s="55" t="str">
        <f>VLOOKUP(A49,Medical_Examinations!A48:J2383,10,TRUE)</f>
        <v>No</v>
      </c>
      <c r="K49" s="55" t="str">
        <f>VLOOKUP(A49,Medical_Examinations!A48:J2383,3,TRUE)</f>
        <v>Underweight</v>
      </c>
      <c r="L49" s="55" t="str">
        <f>VLOOKUP(A49,Medical_Examinations!A48:J2383,5,TRUE)</f>
        <v>Normal</v>
      </c>
      <c r="M49" s="57">
        <f>VLOOKUP(A49,Hospitalization!A49:K2391,5,FALSE)</f>
        <v>29471</v>
      </c>
      <c r="N49" s="56">
        <f ca="1">VLOOKUP(A49,Hospitalization!A49:K2391,6,FALSE)</f>
        <v>28</v>
      </c>
      <c r="O49" s="55" t="str">
        <f>VLOOKUP(A40,Hospitalization!A40:K2382,11,FALSE)</f>
        <v>R1012</v>
      </c>
      <c r="P49" s="55" t="str">
        <f>VLOOKUP(A49,Hospitalization!A49:K2391,10,TRUE)</f>
        <v>tier - 2</v>
      </c>
      <c r="Q49" s="58">
        <f>VLOOKUP(A49,Hospitalization!A49:K2391,8,TRUE)</f>
        <v>5054.05</v>
      </c>
      <c r="R49" s="55" t="str">
        <f>VLOOKUP(HealthCare!A49,Hospitalization!A49:K2391,9,TRUE)</f>
        <v>tier - 2</v>
      </c>
    </row>
    <row r="50" spans="1:18" x14ac:dyDescent="0.3">
      <c r="A50" s="69" t="s">
        <v>59</v>
      </c>
      <c r="B50" s="55" t="str">
        <f>VLOOKUP(A50,'Customer Names'!A50:E1368,3,TRUE)</f>
        <v xml:space="preserve"> Mr</v>
      </c>
      <c r="C50" s="55" t="str">
        <f>VLOOKUP(A50,'Customer Names'!A48:E873,4,FALSE)</f>
        <v>De Simone</v>
      </c>
      <c r="D50" s="50">
        <f>VLOOKUP(HealthCare!A50,Medical_Examinations!A49:J2384,2,TRUE)</f>
        <v>17.579999999999998</v>
      </c>
      <c r="E50" s="50">
        <f>VLOOKUP(HealthCare!A50,Medical_Examinations!A49:J2384,4,TRUE)</f>
        <v>4.51</v>
      </c>
      <c r="F50" s="7" t="str">
        <f>VLOOKUP(A50,Medical_Examinations!A49:J2384,6,TRUE)</f>
        <v>No</v>
      </c>
      <c r="G50" s="7" t="str">
        <f>VLOOKUP(A50,Medical_Examinations!A49:J2384,7,TRUE)</f>
        <v>No</v>
      </c>
      <c r="H50" s="7" t="str">
        <f>VLOOKUP(A50,Medical_Examinations!A49:J2384,8,TRUE)</f>
        <v>No</v>
      </c>
      <c r="I50" s="51">
        <f>VLOOKUP(A50,Medical_Examinations!A49:J2384,9,TRUE)</f>
        <v>1</v>
      </c>
      <c r="J50" s="7" t="str">
        <f>VLOOKUP(A50,Medical_Examinations!A49:J2384,10,TRUE)</f>
        <v>No</v>
      </c>
      <c r="K50" s="7" t="str">
        <f>VLOOKUP(A50,Medical_Examinations!A49:J2384,3,TRUE)</f>
        <v>Underweight</v>
      </c>
      <c r="L50" s="7" t="str">
        <f>VLOOKUP(A50,Medical_Examinations!A49:J2384,5,TRUE)</f>
        <v>Normal</v>
      </c>
      <c r="M50" s="52">
        <f>VLOOKUP(A50,Hospitalization!A50:K2392,5,FALSE)</f>
        <v>37169</v>
      </c>
      <c r="N50" s="51">
        <f ca="1">VLOOKUP(A50,Hospitalization!A50:K2392,6,FALSE)</f>
        <v>35</v>
      </c>
      <c r="O50" s="7" t="str">
        <f>VLOOKUP(A41,Hospitalization!A41:K2383,11,FALSE)</f>
        <v>R1013</v>
      </c>
      <c r="P50" s="7" t="str">
        <f>VLOOKUP(A50,Hospitalization!A50:K2392,10,TRUE)</f>
        <v>tier - 2</v>
      </c>
      <c r="Q50" s="53">
        <f>VLOOKUP(A50,Hospitalization!A50:K2392,8,TRUE)</f>
        <v>4999.04</v>
      </c>
      <c r="R50" s="7" t="str">
        <f>VLOOKUP(HealthCare!A50,Hospitalization!A50:K2392,9,TRUE)</f>
        <v>tier - 2</v>
      </c>
    </row>
    <row r="51" spans="1:18" x14ac:dyDescent="0.3">
      <c r="A51" s="69" t="s">
        <v>60</v>
      </c>
      <c r="B51" s="55" t="str">
        <f>VLOOKUP(A51,'Customer Names'!A51:E1369,3,TRUE)</f>
        <v xml:space="preserve"> Ms</v>
      </c>
      <c r="C51" s="55" t="str">
        <f>VLOOKUP(A51,'Customer Names'!A49:E874,4,FALSE)</f>
        <v>Beckett</v>
      </c>
      <c r="D51" s="54">
        <f>VLOOKUP(HealthCare!A51,Medical_Examinations!A50:J2385,2,TRUE)</f>
        <v>17.579999999999998</v>
      </c>
      <c r="E51" s="54">
        <f>VLOOKUP(HealthCare!A51,Medical_Examinations!A50:J2385,4,TRUE)</f>
        <v>4.51</v>
      </c>
      <c r="F51" s="55" t="str">
        <f>VLOOKUP(A51,Medical_Examinations!A50:J2385,6,TRUE)</f>
        <v>No</v>
      </c>
      <c r="G51" s="55" t="str">
        <f>VLOOKUP(A51,Medical_Examinations!A50:J2385,7,TRUE)</f>
        <v>No</v>
      </c>
      <c r="H51" s="55" t="str">
        <f>VLOOKUP(A51,Medical_Examinations!A50:J2385,8,TRUE)</f>
        <v>No</v>
      </c>
      <c r="I51" s="56">
        <f>VLOOKUP(A51,Medical_Examinations!A50:J2385,9,TRUE)</f>
        <v>1</v>
      </c>
      <c r="J51" s="55" t="str">
        <f>VLOOKUP(A51,Medical_Examinations!A50:J2385,10,TRUE)</f>
        <v>No</v>
      </c>
      <c r="K51" s="55" t="str">
        <f>VLOOKUP(A51,Medical_Examinations!A50:J2385,3,TRUE)</f>
        <v>Underweight</v>
      </c>
      <c r="L51" s="55" t="str">
        <f>VLOOKUP(A51,Medical_Examinations!A50:J2385,5,TRUE)</f>
        <v>Normal</v>
      </c>
      <c r="M51" s="57">
        <f>VLOOKUP(A51,Hospitalization!A51:K2393,5,FALSE)</f>
        <v>33205</v>
      </c>
      <c r="N51" s="56">
        <f ca="1">VLOOKUP(A51,Hospitalization!A51:K2393,6,FALSE)</f>
        <v>49</v>
      </c>
      <c r="O51" s="55" t="str">
        <f>VLOOKUP(A42,Hospitalization!A42:K2384,11,FALSE)</f>
        <v>R1013</v>
      </c>
      <c r="P51" s="55" t="str">
        <f>VLOOKUP(A51,Hospitalization!A51:K2393,10,TRUE)</f>
        <v>tier - 3</v>
      </c>
      <c r="Q51" s="58">
        <f>VLOOKUP(A51,Hospitalization!A51:K2393,8,TRUE)</f>
        <v>4894.3900000000003</v>
      </c>
      <c r="R51" s="55" t="str">
        <f>VLOOKUP(HealthCare!A51,Hospitalization!A51:K2393,9,TRUE)</f>
        <v>tier - 2</v>
      </c>
    </row>
    <row r="52" spans="1:18" x14ac:dyDescent="0.3">
      <c r="A52" s="69" t="s">
        <v>61</v>
      </c>
      <c r="B52" s="55" t="str">
        <f>VLOOKUP(A52,'Customer Names'!A52:E1370,3,TRUE)</f>
        <v xml:space="preserve"> Ms</v>
      </c>
      <c r="C52" s="55" t="str">
        <f>VLOOKUP(A52,'Customer Names'!A50:E875,4,FALSE)</f>
        <v>Sobrilsky</v>
      </c>
      <c r="D52" s="50">
        <f>VLOOKUP(HealthCare!A52,Medical_Examinations!A51:J2386,2,TRUE)</f>
        <v>17.579999999999998</v>
      </c>
      <c r="E52" s="50">
        <f>VLOOKUP(HealthCare!A52,Medical_Examinations!A51:J2386,4,TRUE)</f>
        <v>4.51</v>
      </c>
      <c r="F52" s="7" t="str">
        <f>VLOOKUP(A52,Medical_Examinations!A51:J2386,6,TRUE)</f>
        <v>No</v>
      </c>
      <c r="G52" s="7" t="str">
        <f>VLOOKUP(A52,Medical_Examinations!A51:J2386,7,TRUE)</f>
        <v>No</v>
      </c>
      <c r="H52" s="7" t="str">
        <f>VLOOKUP(A52,Medical_Examinations!A51:J2386,8,TRUE)</f>
        <v>No</v>
      </c>
      <c r="I52" s="51">
        <f>VLOOKUP(A52,Medical_Examinations!A51:J2386,9,TRUE)</f>
        <v>1</v>
      </c>
      <c r="J52" s="7" t="str">
        <f>VLOOKUP(A52,Medical_Examinations!A51:J2386,10,TRUE)</f>
        <v>No</v>
      </c>
      <c r="K52" s="7" t="str">
        <f>VLOOKUP(A52,Medical_Examinations!A51:J2386,3,TRUE)</f>
        <v>Underweight</v>
      </c>
      <c r="L52" s="7" t="str">
        <f>VLOOKUP(A52,Medical_Examinations!A51:J2386,5,TRUE)</f>
        <v>Normal</v>
      </c>
      <c r="M52" s="52">
        <f>VLOOKUP(A52,Hospitalization!A52:K2394,5,FALSE)</f>
        <v>30970</v>
      </c>
      <c r="N52" s="51">
        <f ca="1">VLOOKUP(A52,Hospitalization!A52:K2394,6,FALSE)</f>
        <v>29</v>
      </c>
      <c r="O52" s="7" t="str">
        <f>VLOOKUP(A43,Hospitalization!A43:K2385,11,FALSE)</f>
        <v>R1012</v>
      </c>
      <c r="P52" s="7" t="str">
        <f>VLOOKUP(A52,Hospitalization!A52:K2394,10,TRUE)</f>
        <v>tier - 1</v>
      </c>
      <c r="Q52" s="53">
        <f>VLOOKUP(A52,Hospitalization!A52:K2394,8,TRUE)</f>
        <v>4839.18</v>
      </c>
      <c r="R52" s="7" t="str">
        <f>VLOOKUP(HealthCare!A52,Hospitalization!A52:K2394,9,TRUE)</f>
        <v>tier - 2</v>
      </c>
    </row>
    <row r="53" spans="1:18" x14ac:dyDescent="0.3">
      <c r="A53" s="69" t="s">
        <v>62</v>
      </c>
      <c r="B53" s="55" t="str">
        <f>VLOOKUP(A53,'Customer Names'!A53:E1371,3,TRUE)</f>
        <v xml:space="preserve"> Mr</v>
      </c>
      <c r="C53" s="55" t="str">
        <f>VLOOKUP(A53,'Customer Names'!A51:E876,4,FALSE)</f>
        <v>Wang</v>
      </c>
      <c r="D53" s="54">
        <f>VLOOKUP(HealthCare!A53,Medical_Examinations!A52:J2387,2,TRUE)</f>
        <v>17.579999999999998</v>
      </c>
      <c r="E53" s="54">
        <f>VLOOKUP(HealthCare!A53,Medical_Examinations!A52:J2387,4,TRUE)</f>
        <v>4.51</v>
      </c>
      <c r="F53" s="55" t="str">
        <f>VLOOKUP(A53,Medical_Examinations!A52:J2387,6,TRUE)</f>
        <v>No</v>
      </c>
      <c r="G53" s="55" t="str">
        <f>VLOOKUP(A53,Medical_Examinations!A52:J2387,7,TRUE)</f>
        <v>No</v>
      </c>
      <c r="H53" s="55" t="str">
        <f>VLOOKUP(A53,Medical_Examinations!A52:J2387,8,TRUE)</f>
        <v>No</v>
      </c>
      <c r="I53" s="56">
        <f>VLOOKUP(A53,Medical_Examinations!A52:J2387,9,TRUE)</f>
        <v>1</v>
      </c>
      <c r="J53" s="55" t="str">
        <f>VLOOKUP(A53,Medical_Examinations!A52:J2387,10,TRUE)</f>
        <v>No</v>
      </c>
      <c r="K53" s="55" t="str">
        <f>VLOOKUP(A53,Medical_Examinations!A52:J2387,3,TRUE)</f>
        <v>Underweight</v>
      </c>
      <c r="L53" s="55" t="str">
        <f>VLOOKUP(A53,Medical_Examinations!A52:J2387,5,TRUE)</f>
        <v>Normal</v>
      </c>
      <c r="M53" s="57">
        <f>VLOOKUP(A53,Hospitalization!A53:K2395,5,FALSE)</f>
        <v>32047</v>
      </c>
      <c r="N53" s="56">
        <f ca="1">VLOOKUP(A53,Hospitalization!A53:K2395,6,FALSE)</f>
        <v>33</v>
      </c>
      <c r="O53" s="55" t="str">
        <f>VLOOKUP(A44,Hospitalization!A44:K2386,11,FALSE)</f>
        <v>R1012</v>
      </c>
      <c r="P53" s="55" t="str">
        <f>VLOOKUP(A53,Hospitalization!A53:K2395,10,TRUE)</f>
        <v>tier - 3</v>
      </c>
      <c r="Q53" s="58">
        <f>VLOOKUP(A53,Hospitalization!A53:K2395,8,TRUE)</f>
        <v>4762.33</v>
      </c>
      <c r="R53" s="55" t="str">
        <f>VLOOKUP(HealthCare!A53,Hospitalization!A53:K2395,9,TRUE)</f>
        <v>tier - 3</v>
      </c>
    </row>
    <row r="54" spans="1:18" x14ac:dyDescent="0.3">
      <c r="A54" s="69" t="s">
        <v>63</v>
      </c>
      <c r="B54" s="55" t="str">
        <f>VLOOKUP(A54,'Customer Names'!A54:E1372,3,TRUE)</f>
        <v xml:space="preserve"> Mr</v>
      </c>
      <c r="C54" s="55" t="str">
        <f>VLOOKUP(A54,'Customer Names'!A52:E877,4,FALSE)</f>
        <v>Campa</v>
      </c>
      <c r="D54" s="50">
        <f>VLOOKUP(HealthCare!A54,Medical_Examinations!A53:J2388,2,TRUE)</f>
        <v>17.579999999999998</v>
      </c>
      <c r="E54" s="50">
        <f>VLOOKUP(HealthCare!A54,Medical_Examinations!A53:J2388,4,TRUE)</f>
        <v>4.51</v>
      </c>
      <c r="F54" s="7" t="str">
        <f>VLOOKUP(A54,Medical_Examinations!A53:J2388,6,TRUE)</f>
        <v>No</v>
      </c>
      <c r="G54" s="7" t="str">
        <f>VLOOKUP(A54,Medical_Examinations!A53:J2388,7,TRUE)</f>
        <v>No</v>
      </c>
      <c r="H54" s="7" t="str">
        <f>VLOOKUP(A54,Medical_Examinations!A53:J2388,8,TRUE)</f>
        <v>No</v>
      </c>
      <c r="I54" s="51">
        <f>VLOOKUP(A54,Medical_Examinations!A53:J2388,9,TRUE)</f>
        <v>1</v>
      </c>
      <c r="J54" s="7" t="str">
        <f>VLOOKUP(A54,Medical_Examinations!A53:J2388,10,TRUE)</f>
        <v>No</v>
      </c>
      <c r="K54" s="7" t="str">
        <f>VLOOKUP(A54,Medical_Examinations!A53:J2388,3,TRUE)</f>
        <v>Underweight</v>
      </c>
      <c r="L54" s="7" t="str">
        <f>VLOOKUP(A54,Medical_Examinations!A53:J2388,5,TRUE)</f>
        <v>Normal</v>
      </c>
      <c r="M54" s="52">
        <f>VLOOKUP(A54,Hospitalization!A54:K2396,5,FALSE)</f>
        <v>33886</v>
      </c>
      <c r="N54" s="51">
        <f ca="1">VLOOKUP(A54,Hospitalization!A54:K2396,6,FALSE)</f>
        <v>33</v>
      </c>
      <c r="O54" s="7" t="str">
        <f>VLOOKUP(A45,Hospitalization!A45:K2387,11,FALSE)</f>
        <v>R1012</v>
      </c>
      <c r="P54" s="7" t="str">
        <f>VLOOKUP(A54,Hospitalization!A54:K2396,10,TRUE)</f>
        <v>tier - 3</v>
      </c>
      <c r="Q54" s="53">
        <f>VLOOKUP(A54,Hospitalization!A54:K2396,8,TRUE)</f>
        <v>4718.2</v>
      </c>
      <c r="R54" s="7" t="str">
        <f>VLOOKUP(HealthCare!A54,Hospitalization!A54:K2396,9,TRUE)</f>
        <v>tier - 2</v>
      </c>
    </row>
    <row r="55" spans="1:18" x14ac:dyDescent="0.3">
      <c r="A55" s="69" t="s">
        <v>64</v>
      </c>
      <c r="B55" s="55" t="str">
        <f>VLOOKUP(A55,'Customer Names'!A55:E1373,3,TRUE)</f>
        <v xml:space="preserve"> Ms</v>
      </c>
      <c r="C55" s="55" t="str">
        <f>VLOOKUP(A55,'Customer Names'!A53:E878,4,FALSE)</f>
        <v>Clifford</v>
      </c>
      <c r="D55" s="54">
        <f>VLOOKUP(HealthCare!A55,Medical_Examinations!A54:J2389,2,TRUE)</f>
        <v>17.579999999999998</v>
      </c>
      <c r="E55" s="54">
        <f>VLOOKUP(HealthCare!A55,Medical_Examinations!A54:J2389,4,TRUE)</f>
        <v>4.51</v>
      </c>
      <c r="F55" s="55" t="str">
        <f>VLOOKUP(A55,Medical_Examinations!A54:J2389,6,TRUE)</f>
        <v>No</v>
      </c>
      <c r="G55" s="55" t="str">
        <f>VLOOKUP(A55,Medical_Examinations!A54:J2389,7,TRUE)</f>
        <v>No</v>
      </c>
      <c r="H55" s="55" t="str">
        <f>VLOOKUP(A55,Medical_Examinations!A54:J2389,8,TRUE)</f>
        <v>No</v>
      </c>
      <c r="I55" s="56">
        <f>VLOOKUP(A55,Medical_Examinations!A54:J2389,9,TRUE)</f>
        <v>1</v>
      </c>
      <c r="J55" s="55" t="str">
        <f>VLOOKUP(A55,Medical_Examinations!A54:J2389,10,TRUE)</f>
        <v>No</v>
      </c>
      <c r="K55" s="55" t="str">
        <f>VLOOKUP(A55,Medical_Examinations!A54:J2389,3,TRUE)</f>
        <v>Underweight</v>
      </c>
      <c r="L55" s="55" t="str">
        <f>VLOOKUP(A55,Medical_Examinations!A54:J2389,5,TRUE)</f>
        <v>Normal</v>
      </c>
      <c r="M55" s="57">
        <f>VLOOKUP(A55,Hospitalization!A55:K2397,5,FALSE)</f>
        <v>31220</v>
      </c>
      <c r="N55" s="56">
        <f ca="1">VLOOKUP(A55,Hospitalization!A55:K2397,6,FALSE)</f>
        <v>39</v>
      </c>
      <c r="O55" s="55" t="str">
        <f>VLOOKUP(A46,Hospitalization!A46:K2388,11,FALSE)</f>
        <v>R1022</v>
      </c>
      <c r="P55" s="55" t="str">
        <f>VLOOKUP(A55,Hospitalization!A55:K2397,10,TRUE)</f>
        <v>tier - 1</v>
      </c>
      <c r="Q55" s="58">
        <f>VLOOKUP(A55,Hospitalization!A55:K2397,8,TRUE)</f>
        <v>4646.76</v>
      </c>
      <c r="R55" s="55" t="str">
        <f>VLOOKUP(HealthCare!A55,Hospitalization!A55:K2397,9,TRUE)</f>
        <v>tier - 1</v>
      </c>
    </row>
    <row r="56" spans="1:18" x14ac:dyDescent="0.3">
      <c r="A56" s="69" t="s">
        <v>65</v>
      </c>
      <c r="B56" s="55" t="str">
        <f>VLOOKUP(A56,'Customer Names'!A56:E1374,3,TRUE)</f>
        <v xml:space="preserve"> Mr</v>
      </c>
      <c r="C56" s="55" t="str">
        <f>VLOOKUP(A56,'Customer Names'!A54:E879,4,FALSE)</f>
        <v>Dalmata</v>
      </c>
      <c r="D56" s="50">
        <f>VLOOKUP(HealthCare!A56,Medical_Examinations!A55:J2390,2,TRUE)</f>
        <v>17.579999999999998</v>
      </c>
      <c r="E56" s="50">
        <f>VLOOKUP(HealthCare!A56,Medical_Examinations!A55:J2390,4,TRUE)</f>
        <v>4.51</v>
      </c>
      <c r="F56" s="7" t="str">
        <f>VLOOKUP(A56,Medical_Examinations!A55:J2390,6,TRUE)</f>
        <v>No</v>
      </c>
      <c r="G56" s="7" t="str">
        <f>VLOOKUP(A56,Medical_Examinations!A55:J2390,7,TRUE)</f>
        <v>No</v>
      </c>
      <c r="H56" s="7" t="str">
        <f>VLOOKUP(A56,Medical_Examinations!A55:J2390,8,TRUE)</f>
        <v>No</v>
      </c>
      <c r="I56" s="51">
        <f>VLOOKUP(A56,Medical_Examinations!A55:J2390,9,TRUE)</f>
        <v>1</v>
      </c>
      <c r="J56" s="7" t="str">
        <f>VLOOKUP(A56,Medical_Examinations!A55:J2390,10,TRUE)</f>
        <v>No</v>
      </c>
      <c r="K56" s="7" t="str">
        <f>VLOOKUP(A56,Medical_Examinations!A55:J2390,3,TRUE)</f>
        <v>Underweight</v>
      </c>
      <c r="L56" s="7" t="str">
        <f>VLOOKUP(A56,Medical_Examinations!A55:J2390,5,TRUE)</f>
        <v>Normal</v>
      </c>
      <c r="M56" s="52">
        <f>VLOOKUP(A56,Hospitalization!A56:K2398,5,FALSE)</f>
        <v>32498</v>
      </c>
      <c r="N56" s="51">
        <f ca="1">VLOOKUP(A56,Hospitalization!A56:K2398,6,FALSE)</f>
        <v>54</v>
      </c>
      <c r="O56" s="7" t="str">
        <f>VLOOKUP(A47,Hospitalization!A47:K2389,11,FALSE)</f>
        <v>R1011</v>
      </c>
      <c r="P56" s="7" t="str">
        <f>VLOOKUP(A56,Hospitalization!A56:K2398,10,TRUE)</f>
        <v>tier - 2</v>
      </c>
      <c r="Q56" s="53">
        <f>VLOOKUP(A56,Hospitalization!A56:K2398,8,TRUE)</f>
        <v>4518.83</v>
      </c>
      <c r="R56" s="7" t="str">
        <f>VLOOKUP(HealthCare!A56,Hospitalization!A56:K2398,9,TRUE)</f>
        <v>tier - 2</v>
      </c>
    </row>
    <row r="57" spans="1:18" x14ac:dyDescent="0.3">
      <c r="A57" s="69" t="s">
        <v>66</v>
      </c>
      <c r="B57" s="55" t="str">
        <f>VLOOKUP(A57,'Customer Names'!A57:E1375,3,TRUE)</f>
        <v xml:space="preserve"> Ms</v>
      </c>
      <c r="C57" s="55" t="str">
        <f>VLOOKUP(A57,'Customer Names'!A55:E880,4,FALSE)</f>
        <v>Vishik</v>
      </c>
      <c r="D57" s="54">
        <f>VLOOKUP(HealthCare!A57,Medical_Examinations!A56:J2391,2,TRUE)</f>
        <v>17.579999999999998</v>
      </c>
      <c r="E57" s="54">
        <f>VLOOKUP(HealthCare!A57,Medical_Examinations!A56:J2391,4,TRUE)</f>
        <v>4.51</v>
      </c>
      <c r="F57" s="55" t="str">
        <f>VLOOKUP(A57,Medical_Examinations!A56:J2391,6,TRUE)</f>
        <v>No</v>
      </c>
      <c r="G57" s="55" t="str">
        <f>VLOOKUP(A57,Medical_Examinations!A56:J2391,7,TRUE)</f>
        <v>No</v>
      </c>
      <c r="H57" s="55" t="str">
        <f>VLOOKUP(A57,Medical_Examinations!A56:J2391,8,TRUE)</f>
        <v>No</v>
      </c>
      <c r="I57" s="56">
        <f>VLOOKUP(A57,Medical_Examinations!A56:J2391,9,TRUE)</f>
        <v>1</v>
      </c>
      <c r="J57" s="55" t="str">
        <f>VLOOKUP(A57,Medical_Examinations!A56:J2391,10,TRUE)</f>
        <v>No</v>
      </c>
      <c r="K57" s="55" t="str">
        <f>VLOOKUP(A57,Medical_Examinations!A56:J2391,3,TRUE)</f>
        <v>Underweight</v>
      </c>
      <c r="L57" s="55" t="str">
        <f>VLOOKUP(A57,Medical_Examinations!A56:J2391,5,TRUE)</f>
        <v>Normal</v>
      </c>
      <c r="M57" s="57">
        <f>VLOOKUP(A57,Hospitalization!A57:K2399,5,FALSE)</f>
        <v>33069</v>
      </c>
      <c r="N57" s="56">
        <f ca="1">VLOOKUP(A57,Hospitalization!A57:K2399,6,FALSE)</f>
        <v>33</v>
      </c>
      <c r="O57" s="55" t="str">
        <f>VLOOKUP(A48,Hospitalization!A48:K2390,11,FALSE)</f>
        <v>R1024</v>
      </c>
      <c r="P57" s="55" t="str">
        <f>VLOOKUP(A57,Hospitalization!A57:K2399,10,TRUE)</f>
        <v>tier - 3</v>
      </c>
      <c r="Q57" s="58">
        <f>VLOOKUP(A57,Hospitalization!A57:K2399,8,TRUE)</f>
        <v>4462.72</v>
      </c>
      <c r="R57" s="55" t="str">
        <f>VLOOKUP(HealthCare!A57,Hospitalization!A57:K2399,9,TRUE)</f>
        <v>tier - 2</v>
      </c>
    </row>
    <row r="58" spans="1:18" x14ac:dyDescent="0.3">
      <c r="A58" s="69" t="s">
        <v>67</v>
      </c>
      <c r="B58" s="55" t="str">
        <f>VLOOKUP(A58,'Customer Names'!A58:E1376,3,TRUE)</f>
        <v xml:space="preserve"> Ms</v>
      </c>
      <c r="C58" s="55" t="str">
        <f>VLOOKUP(A58,'Customer Names'!A56:E881,4,FALSE)</f>
        <v>Schorr</v>
      </c>
      <c r="D58" s="50">
        <f>VLOOKUP(HealthCare!A58,Medical_Examinations!A57:J2392,2,TRUE)</f>
        <v>17.579999999999998</v>
      </c>
      <c r="E58" s="50">
        <f>VLOOKUP(HealthCare!A58,Medical_Examinations!A57:J2392,4,TRUE)</f>
        <v>4.51</v>
      </c>
      <c r="F58" s="7" t="str">
        <f>VLOOKUP(A58,Medical_Examinations!A57:J2392,6,TRUE)</f>
        <v>No</v>
      </c>
      <c r="G58" s="7" t="str">
        <f>VLOOKUP(A58,Medical_Examinations!A57:J2392,7,TRUE)</f>
        <v>No</v>
      </c>
      <c r="H58" s="7" t="str">
        <f>VLOOKUP(A58,Medical_Examinations!A57:J2392,8,TRUE)</f>
        <v>No</v>
      </c>
      <c r="I58" s="51">
        <f>VLOOKUP(A58,Medical_Examinations!A57:J2392,9,TRUE)</f>
        <v>1</v>
      </c>
      <c r="J58" s="7" t="str">
        <f>VLOOKUP(A58,Medical_Examinations!A57:J2392,10,TRUE)</f>
        <v>No</v>
      </c>
      <c r="K58" s="7" t="str">
        <f>VLOOKUP(A58,Medical_Examinations!A57:J2392,3,TRUE)</f>
        <v>Underweight</v>
      </c>
      <c r="L58" s="7" t="str">
        <f>VLOOKUP(A58,Medical_Examinations!A57:J2392,5,TRUE)</f>
        <v>Normal</v>
      </c>
      <c r="M58" s="52">
        <f>VLOOKUP(A58,Hospitalization!A58:K2400,5,FALSE)</f>
        <v>31606</v>
      </c>
      <c r="N58" s="51">
        <f ca="1">VLOOKUP(A58,Hospitalization!A58:K2400,6,FALSE)</f>
        <v>59</v>
      </c>
      <c r="O58" s="7" t="str">
        <f>VLOOKUP(A49,Hospitalization!A49:K2391,11,FALSE)</f>
        <v>R1013</v>
      </c>
      <c r="P58" s="7" t="str">
        <f>VLOOKUP(A58,Hospitalization!A58:K2400,10,TRUE)</f>
        <v>tier - 2</v>
      </c>
      <c r="Q58" s="53">
        <f>VLOOKUP(A58,Hospitalization!A58:K2400,8,TRUE)</f>
        <v>4402.2299999999996</v>
      </c>
      <c r="R58" s="7" t="str">
        <f>VLOOKUP(HealthCare!A58,Hospitalization!A58:K2400,9,TRUE)</f>
        <v>tier - 2</v>
      </c>
    </row>
    <row r="59" spans="1:18" x14ac:dyDescent="0.3">
      <c r="A59" s="69" t="s">
        <v>68</v>
      </c>
      <c r="B59" s="55" t="str">
        <f>VLOOKUP(A59,'Customer Names'!A59:E1377,3,TRUE)</f>
        <v xml:space="preserve"> Ms</v>
      </c>
      <c r="C59" s="55" t="str">
        <f>VLOOKUP(A59,'Customer Names'!A57:E882,4,FALSE)</f>
        <v>Lusardi</v>
      </c>
      <c r="D59" s="54">
        <f>VLOOKUP(HealthCare!A59,Medical_Examinations!A58:J2393,2,TRUE)</f>
        <v>17.579999999999998</v>
      </c>
      <c r="E59" s="54">
        <f>VLOOKUP(HealthCare!A59,Medical_Examinations!A58:J2393,4,TRUE)</f>
        <v>4.51</v>
      </c>
      <c r="F59" s="55" t="str">
        <f>VLOOKUP(A59,Medical_Examinations!A58:J2393,6,TRUE)</f>
        <v>No</v>
      </c>
      <c r="G59" s="55" t="str">
        <f>VLOOKUP(A59,Medical_Examinations!A58:J2393,7,TRUE)</f>
        <v>No</v>
      </c>
      <c r="H59" s="55" t="str">
        <f>VLOOKUP(A59,Medical_Examinations!A58:J2393,8,TRUE)</f>
        <v>No</v>
      </c>
      <c r="I59" s="56">
        <f>VLOOKUP(A59,Medical_Examinations!A58:J2393,9,TRUE)</f>
        <v>1</v>
      </c>
      <c r="J59" s="55" t="str">
        <f>VLOOKUP(A59,Medical_Examinations!A58:J2393,10,TRUE)</f>
        <v>No</v>
      </c>
      <c r="K59" s="55" t="str">
        <f>VLOOKUP(A59,Medical_Examinations!A58:J2393,3,TRUE)</f>
        <v>Underweight</v>
      </c>
      <c r="L59" s="55" t="str">
        <f>VLOOKUP(A59,Medical_Examinations!A58:J2393,5,TRUE)</f>
        <v>Normal</v>
      </c>
      <c r="M59" s="57">
        <f>VLOOKUP(A59,Hospitalization!A59:K2401,5,FALSE)</f>
        <v>32496</v>
      </c>
      <c r="N59" s="56">
        <f ca="1">VLOOKUP(A59,Hospitalization!A59:K2401,6,FALSE)</f>
        <v>46</v>
      </c>
      <c r="O59" s="55" t="str">
        <f>VLOOKUP(A50,Hospitalization!A50:K2392,11,FALSE)</f>
        <v>R1011</v>
      </c>
      <c r="P59" s="55" t="str">
        <f>VLOOKUP(A59,Hospitalization!A59:K2401,10,TRUE)</f>
        <v>tier - 1</v>
      </c>
      <c r="Q59" s="58">
        <f>VLOOKUP(A59,Hospitalization!A59:K2401,8,TRUE)</f>
        <v>4320.41</v>
      </c>
      <c r="R59" s="55" t="str">
        <f>VLOOKUP(HealthCare!A59,Hospitalization!A59:K2401,9,TRUE)</f>
        <v>tier - 2</v>
      </c>
    </row>
    <row r="60" spans="1:18" x14ac:dyDescent="0.3">
      <c r="A60" s="69" t="s">
        <v>69</v>
      </c>
      <c r="B60" s="55" t="str">
        <f>VLOOKUP(A60,'Customer Names'!A60:E1378,3,TRUE)</f>
        <v xml:space="preserve"> Mrs</v>
      </c>
      <c r="C60" s="55" t="str">
        <f>VLOOKUP(A60,'Customer Names'!A58:E883,4,FALSE)</f>
        <v>Rayner</v>
      </c>
      <c r="D60" s="50">
        <f>VLOOKUP(HealthCare!A60,Medical_Examinations!A59:J2394,2,TRUE)</f>
        <v>17.579999999999998</v>
      </c>
      <c r="E60" s="50">
        <f>VLOOKUP(HealthCare!A60,Medical_Examinations!A59:J2394,4,TRUE)</f>
        <v>4.51</v>
      </c>
      <c r="F60" s="7" t="str">
        <f>VLOOKUP(A60,Medical_Examinations!A59:J2394,6,TRUE)</f>
        <v>No</v>
      </c>
      <c r="G60" s="7" t="str">
        <f>VLOOKUP(A60,Medical_Examinations!A59:J2394,7,TRUE)</f>
        <v>No</v>
      </c>
      <c r="H60" s="7" t="str">
        <f>VLOOKUP(A60,Medical_Examinations!A59:J2394,8,TRUE)</f>
        <v>No</v>
      </c>
      <c r="I60" s="51">
        <f>VLOOKUP(A60,Medical_Examinations!A59:J2394,9,TRUE)</f>
        <v>1</v>
      </c>
      <c r="J60" s="7" t="str">
        <f>VLOOKUP(A60,Medical_Examinations!A59:J2394,10,TRUE)</f>
        <v>No</v>
      </c>
      <c r="K60" s="7" t="str">
        <f>VLOOKUP(A60,Medical_Examinations!A59:J2394,3,TRUE)</f>
        <v>Underweight</v>
      </c>
      <c r="L60" s="7" t="str">
        <f>VLOOKUP(A60,Medical_Examinations!A59:J2394,5,TRUE)</f>
        <v>Normal</v>
      </c>
      <c r="M60" s="52">
        <f>VLOOKUP(A60,Hospitalization!A60:K2402,5,FALSE)</f>
        <v>35679</v>
      </c>
      <c r="N60" s="51">
        <f ca="1">VLOOKUP(A60,Hospitalization!A60:K2402,6,FALSE)</f>
        <v>50</v>
      </c>
      <c r="O60" s="7" t="str">
        <f>VLOOKUP(A51,Hospitalization!A51:K2393,11,FALSE)</f>
        <v>R1013</v>
      </c>
      <c r="P60" s="7" t="str">
        <f>VLOOKUP(A60,Hospitalization!A60:K2402,10,TRUE)</f>
        <v>tier - 2</v>
      </c>
      <c r="Q60" s="53">
        <f>VLOOKUP(A60,Hospitalization!A60:K2402,8,TRUE)</f>
        <v>4189.1099999999997</v>
      </c>
      <c r="R60" s="7" t="str">
        <f>VLOOKUP(HealthCare!A60,Hospitalization!A60:K2402,9,TRUE)</f>
        <v>tier - 2</v>
      </c>
    </row>
    <row r="61" spans="1:18" x14ac:dyDescent="0.3">
      <c r="A61" s="69" t="s">
        <v>70</v>
      </c>
      <c r="B61" s="55" t="str">
        <f>VLOOKUP(A61,'Customer Names'!A61:E1379,3,TRUE)</f>
        <v xml:space="preserve"> Ms</v>
      </c>
      <c r="C61" s="55" t="str">
        <f>VLOOKUP(A61,'Customer Names'!A59:E884,4,FALSE)</f>
        <v>Voghel</v>
      </c>
      <c r="D61" s="54">
        <f>VLOOKUP(HealthCare!A61,Medical_Examinations!A60:J2395,2,TRUE)</f>
        <v>17.579999999999998</v>
      </c>
      <c r="E61" s="54">
        <f>VLOOKUP(HealthCare!A61,Medical_Examinations!A60:J2395,4,TRUE)</f>
        <v>4.51</v>
      </c>
      <c r="F61" s="55" t="str">
        <f>VLOOKUP(A61,Medical_Examinations!A60:J2395,6,TRUE)</f>
        <v>No</v>
      </c>
      <c r="G61" s="55" t="str">
        <f>VLOOKUP(A61,Medical_Examinations!A60:J2395,7,TRUE)</f>
        <v>No</v>
      </c>
      <c r="H61" s="55" t="str">
        <f>VLOOKUP(A61,Medical_Examinations!A60:J2395,8,TRUE)</f>
        <v>No</v>
      </c>
      <c r="I61" s="56">
        <f>VLOOKUP(A61,Medical_Examinations!A60:J2395,9,TRUE)</f>
        <v>1</v>
      </c>
      <c r="J61" s="55" t="str">
        <f>VLOOKUP(A61,Medical_Examinations!A60:J2395,10,TRUE)</f>
        <v>No</v>
      </c>
      <c r="K61" s="55" t="str">
        <f>VLOOKUP(A61,Medical_Examinations!A60:J2395,3,TRUE)</f>
        <v>Underweight</v>
      </c>
      <c r="L61" s="55" t="str">
        <f>VLOOKUP(A61,Medical_Examinations!A60:J2395,5,TRUE)</f>
        <v>Normal</v>
      </c>
      <c r="M61" s="57">
        <f>VLOOKUP(A61,Hospitalization!A61:K2403,5,FALSE)</f>
        <v>37547</v>
      </c>
      <c r="N61" s="56">
        <f ca="1">VLOOKUP(A61,Hospitalization!A61:K2403,6,FALSE)</f>
        <v>55</v>
      </c>
      <c r="O61" s="55" t="str">
        <f>VLOOKUP(A52,Hospitalization!A52:K2394,11,FALSE)</f>
        <v>R1012</v>
      </c>
      <c r="P61" s="55" t="str">
        <f>VLOOKUP(A61,Hospitalization!A61:K2403,10,TRUE)</f>
        <v>tier - 1</v>
      </c>
      <c r="Q61" s="58">
        <f>VLOOKUP(A61,Hospitalization!A61:K2403,8,TRUE)</f>
        <v>4070.51</v>
      </c>
      <c r="R61" s="55" t="str">
        <f>VLOOKUP(HealthCare!A61,Hospitalization!A61:K2403,9,TRUE)</f>
        <v>tier - 2</v>
      </c>
    </row>
    <row r="62" spans="1:18" x14ac:dyDescent="0.3">
      <c r="A62" s="69" t="s">
        <v>71</v>
      </c>
      <c r="B62" s="55" t="str">
        <f>VLOOKUP(A62,'Customer Names'!A62:E1380,3,TRUE)</f>
        <v xml:space="preserve"> Mr</v>
      </c>
      <c r="C62" s="55" t="str">
        <f>VLOOKUP(A62,'Customer Names'!A60:E885,4,FALSE)</f>
        <v>Rieth</v>
      </c>
      <c r="D62" s="50">
        <f>VLOOKUP(HealthCare!A62,Medical_Examinations!A61:J2396,2,TRUE)</f>
        <v>17.579999999999998</v>
      </c>
      <c r="E62" s="50">
        <f>VLOOKUP(HealthCare!A62,Medical_Examinations!A61:J2396,4,TRUE)</f>
        <v>4.51</v>
      </c>
      <c r="F62" s="7" t="str">
        <f>VLOOKUP(A62,Medical_Examinations!A61:J2396,6,TRUE)</f>
        <v>No</v>
      </c>
      <c r="G62" s="7" t="str">
        <f>VLOOKUP(A62,Medical_Examinations!A61:J2396,7,TRUE)</f>
        <v>No</v>
      </c>
      <c r="H62" s="7" t="str">
        <f>VLOOKUP(A62,Medical_Examinations!A61:J2396,8,TRUE)</f>
        <v>No</v>
      </c>
      <c r="I62" s="51">
        <f>VLOOKUP(A62,Medical_Examinations!A61:J2396,9,TRUE)</f>
        <v>1</v>
      </c>
      <c r="J62" s="7" t="str">
        <f>VLOOKUP(A62,Medical_Examinations!A61:J2396,10,TRUE)</f>
        <v>No</v>
      </c>
      <c r="K62" s="7" t="str">
        <f>VLOOKUP(A62,Medical_Examinations!A61:J2396,3,TRUE)</f>
        <v>Underweight</v>
      </c>
      <c r="L62" s="7" t="str">
        <f>VLOOKUP(A62,Medical_Examinations!A61:J2396,5,TRUE)</f>
        <v>Normal</v>
      </c>
      <c r="M62" s="52">
        <f>VLOOKUP(A62,Hospitalization!A62:K2404,5,FALSE)</f>
        <v>33178</v>
      </c>
      <c r="N62" s="51">
        <f ca="1">VLOOKUP(A62,Hospitalization!A62:K2404,6,FALSE)</f>
        <v>56</v>
      </c>
      <c r="O62" s="7" t="str">
        <f>VLOOKUP(A53,Hospitalization!A53:K2395,11,FALSE)</f>
        <v>R1011</v>
      </c>
      <c r="P62" s="7" t="str">
        <f>VLOOKUP(A62,Hospitalization!A62:K2404,10,TRUE)</f>
        <v>tier - 2</v>
      </c>
      <c r="Q62" s="53">
        <f>VLOOKUP(A62,Hospitalization!A62:K2404,8,TRUE)</f>
        <v>3994.18</v>
      </c>
      <c r="R62" s="7" t="str">
        <f>VLOOKUP(HealthCare!A62,Hospitalization!A62:K2404,9,TRUE)</f>
        <v>tier - 2</v>
      </c>
    </row>
    <row r="63" spans="1:18" x14ac:dyDescent="0.3">
      <c r="A63" s="69" t="s">
        <v>72</v>
      </c>
      <c r="B63" s="55" t="str">
        <f>VLOOKUP(A63,'Customer Names'!A63:E1381,3,TRUE)</f>
        <v xml:space="preserve"> Ms</v>
      </c>
      <c r="C63" s="55" t="str">
        <f>VLOOKUP(A63,'Customer Names'!A61:E886,4,FALSE)</f>
        <v>Gollotto</v>
      </c>
      <c r="D63" s="54">
        <f>VLOOKUP(HealthCare!A63,Medical_Examinations!A62:J2397,2,TRUE)</f>
        <v>17.579999999999998</v>
      </c>
      <c r="E63" s="54">
        <f>VLOOKUP(HealthCare!A63,Medical_Examinations!A62:J2397,4,TRUE)</f>
        <v>4.51</v>
      </c>
      <c r="F63" s="55" t="str">
        <f>VLOOKUP(A63,Medical_Examinations!A62:J2397,6,TRUE)</f>
        <v>No</v>
      </c>
      <c r="G63" s="55" t="str">
        <f>VLOOKUP(A63,Medical_Examinations!A62:J2397,7,TRUE)</f>
        <v>No</v>
      </c>
      <c r="H63" s="55" t="str">
        <f>VLOOKUP(A63,Medical_Examinations!A62:J2397,8,TRUE)</f>
        <v>No</v>
      </c>
      <c r="I63" s="56">
        <f>VLOOKUP(A63,Medical_Examinations!A62:J2397,9,TRUE)</f>
        <v>1</v>
      </c>
      <c r="J63" s="55" t="str">
        <f>VLOOKUP(A63,Medical_Examinations!A62:J2397,10,TRUE)</f>
        <v>No</v>
      </c>
      <c r="K63" s="55" t="str">
        <f>VLOOKUP(A63,Medical_Examinations!A62:J2397,3,TRUE)</f>
        <v>Underweight</v>
      </c>
      <c r="L63" s="55" t="str">
        <f>VLOOKUP(A63,Medical_Examinations!A62:J2397,5,TRUE)</f>
        <v>Normal</v>
      </c>
      <c r="M63" s="57">
        <f>VLOOKUP(A63,Hospitalization!A63:K2405,5,FALSE)</f>
        <v>36717</v>
      </c>
      <c r="N63" s="56">
        <f ca="1">VLOOKUP(A63,Hospitalization!A63:K2405,6,FALSE)</f>
        <v>54</v>
      </c>
      <c r="O63" s="55" t="str">
        <f>VLOOKUP(A54,Hospitalization!A54:K2396,11,FALSE)</f>
        <v>R1024</v>
      </c>
      <c r="P63" s="55" t="str">
        <f>VLOOKUP(A63,Hospitalization!A63:K2405,10,TRUE)</f>
        <v>tier - 2</v>
      </c>
      <c r="Q63" s="58">
        <f>VLOOKUP(A63,Hospitalization!A63:K2405,8,TRUE)</f>
        <v>3925.76</v>
      </c>
      <c r="R63" s="55" t="str">
        <f>VLOOKUP(HealthCare!A63,Hospitalization!A63:K2405,9,TRUE)</f>
        <v>tier - 2</v>
      </c>
    </row>
    <row r="64" spans="1:18" x14ac:dyDescent="0.3">
      <c r="A64" s="69" t="s">
        <v>73</v>
      </c>
      <c r="B64" s="55" t="str">
        <f>VLOOKUP(A64,'Customer Names'!A64:E1382,3,TRUE)</f>
        <v xml:space="preserve"> Mr</v>
      </c>
      <c r="C64" s="55" t="str">
        <f>VLOOKUP(A64,'Customer Names'!A62:E887,4,FALSE)</f>
        <v>Dunn</v>
      </c>
      <c r="D64" s="50">
        <f>VLOOKUP(HealthCare!A64,Medical_Examinations!A63:J2398,2,TRUE)</f>
        <v>17.579999999999998</v>
      </c>
      <c r="E64" s="50">
        <f>VLOOKUP(HealthCare!A64,Medical_Examinations!A63:J2398,4,TRUE)</f>
        <v>4.51</v>
      </c>
      <c r="F64" s="7" t="str">
        <f>VLOOKUP(A64,Medical_Examinations!A63:J2398,6,TRUE)</f>
        <v>No</v>
      </c>
      <c r="G64" s="7" t="str">
        <f>VLOOKUP(A64,Medical_Examinations!A63:J2398,7,TRUE)</f>
        <v>No</v>
      </c>
      <c r="H64" s="7" t="str">
        <f>VLOOKUP(A64,Medical_Examinations!A63:J2398,8,TRUE)</f>
        <v>No</v>
      </c>
      <c r="I64" s="51">
        <f>VLOOKUP(A64,Medical_Examinations!A63:J2398,9,TRUE)</f>
        <v>1</v>
      </c>
      <c r="J64" s="7" t="str">
        <f>VLOOKUP(A64,Medical_Examinations!A63:J2398,10,TRUE)</f>
        <v>No</v>
      </c>
      <c r="K64" s="7" t="str">
        <f>VLOOKUP(A64,Medical_Examinations!A63:J2398,3,TRUE)</f>
        <v>Underweight</v>
      </c>
      <c r="L64" s="7" t="str">
        <f>VLOOKUP(A64,Medical_Examinations!A63:J2398,5,TRUE)</f>
        <v>Normal</v>
      </c>
      <c r="M64" s="52">
        <f>VLOOKUP(A64,Hospitalization!A64:K2406,5,FALSE)</f>
        <v>33469</v>
      </c>
      <c r="N64" s="51">
        <f ca="1">VLOOKUP(A64,Hospitalization!A64:K2406,6,FALSE)</f>
        <v>50</v>
      </c>
      <c r="O64" s="7" t="str">
        <f>VLOOKUP(A55,Hospitalization!A55:K2397,11,FALSE)</f>
        <v>R1011</v>
      </c>
      <c r="P64" s="7" t="str">
        <f>VLOOKUP(A64,Hospitalization!A64:K2406,10,TRUE)</f>
        <v>tier - 1</v>
      </c>
      <c r="Q64" s="53">
        <f>VLOOKUP(A64,Hospitalization!A64:K2406,8,TRUE)</f>
        <v>3857.76</v>
      </c>
      <c r="R64" s="7" t="str">
        <f>VLOOKUP(HealthCare!A64,Hospitalization!A64:K2406,9,TRUE)</f>
        <v>tier - 3</v>
      </c>
    </row>
    <row r="65" spans="1:18" x14ac:dyDescent="0.3">
      <c r="A65" s="69" t="s">
        <v>74</v>
      </c>
      <c r="B65" s="55" t="str">
        <f>VLOOKUP(A65,'Customer Names'!A65:E1383,3,TRUE)</f>
        <v xml:space="preserve"> Ms</v>
      </c>
      <c r="C65" s="55" t="str">
        <f>VLOOKUP(A65,'Customer Names'!A63:E888,4,FALSE)</f>
        <v>Blitzer</v>
      </c>
      <c r="D65" s="54">
        <f>VLOOKUP(HealthCare!A65,Medical_Examinations!A64:J2399,2,TRUE)</f>
        <v>17.579999999999998</v>
      </c>
      <c r="E65" s="54">
        <f>VLOOKUP(HealthCare!A65,Medical_Examinations!A64:J2399,4,TRUE)</f>
        <v>4.51</v>
      </c>
      <c r="F65" s="55" t="str">
        <f>VLOOKUP(A65,Medical_Examinations!A64:J2399,6,TRUE)</f>
        <v>No</v>
      </c>
      <c r="G65" s="55" t="str">
        <f>VLOOKUP(A65,Medical_Examinations!A64:J2399,7,TRUE)</f>
        <v>No</v>
      </c>
      <c r="H65" s="55" t="str">
        <f>VLOOKUP(A65,Medical_Examinations!A64:J2399,8,TRUE)</f>
        <v>No</v>
      </c>
      <c r="I65" s="56">
        <f>VLOOKUP(A65,Medical_Examinations!A64:J2399,9,TRUE)</f>
        <v>1</v>
      </c>
      <c r="J65" s="55" t="str">
        <f>VLOOKUP(A65,Medical_Examinations!A64:J2399,10,TRUE)</f>
        <v>No</v>
      </c>
      <c r="K65" s="55" t="str">
        <f>VLOOKUP(A65,Medical_Examinations!A64:J2399,3,TRUE)</f>
        <v>Underweight</v>
      </c>
      <c r="L65" s="55" t="str">
        <f>VLOOKUP(A65,Medical_Examinations!A64:J2399,5,TRUE)</f>
        <v>Normal</v>
      </c>
      <c r="M65" s="57">
        <f>VLOOKUP(A65,Hospitalization!A65:K2407,5,FALSE)</f>
        <v>31664</v>
      </c>
      <c r="N65" s="56">
        <f ca="1">VLOOKUP(A65,Hospitalization!A65:K2407,6,FALSE)</f>
        <v>55</v>
      </c>
      <c r="O65" s="55" t="str">
        <f>VLOOKUP(A56,Hospitalization!A56:K2398,11,FALSE)</f>
        <v>R1017</v>
      </c>
      <c r="P65" s="55" t="str">
        <f>VLOOKUP(A65,Hospitalization!A65:K2407,10,TRUE)</f>
        <v>tier - 2</v>
      </c>
      <c r="Q65" s="58">
        <f>VLOOKUP(A65,Hospitalization!A65:K2407,8,TRUE)</f>
        <v>3748.56</v>
      </c>
      <c r="R65" s="55" t="str">
        <f>VLOOKUP(HealthCare!A65,Hospitalization!A65:K2407,9,TRUE)</f>
        <v>tier - 2</v>
      </c>
    </row>
    <row r="66" spans="1:18" x14ac:dyDescent="0.3">
      <c r="A66" s="69" t="s">
        <v>75</v>
      </c>
      <c r="B66" s="55" t="str">
        <f>VLOOKUP(A66,'Customer Names'!A66:E1384,3,TRUE)</f>
        <v xml:space="preserve"> Mr</v>
      </c>
      <c r="C66" s="55" t="str">
        <f>VLOOKUP(A66,'Customer Names'!A64:E889,4,FALSE)</f>
        <v>Smith</v>
      </c>
      <c r="D66" s="50">
        <f>VLOOKUP(HealthCare!A66,Medical_Examinations!A65:J2400,2,TRUE)</f>
        <v>17.579999999999998</v>
      </c>
      <c r="E66" s="50">
        <f>VLOOKUP(HealthCare!A66,Medical_Examinations!A65:J2400,4,TRUE)</f>
        <v>4.51</v>
      </c>
      <c r="F66" s="7" t="str">
        <f>VLOOKUP(A66,Medical_Examinations!A65:J2400,6,TRUE)</f>
        <v>No</v>
      </c>
      <c r="G66" s="7" t="str">
        <f>VLOOKUP(A66,Medical_Examinations!A65:J2400,7,TRUE)</f>
        <v>No</v>
      </c>
      <c r="H66" s="7" t="str">
        <f>VLOOKUP(A66,Medical_Examinations!A65:J2400,8,TRUE)</f>
        <v>No</v>
      </c>
      <c r="I66" s="51">
        <f>VLOOKUP(A66,Medical_Examinations!A65:J2400,9,TRUE)</f>
        <v>1</v>
      </c>
      <c r="J66" s="7" t="str">
        <f>VLOOKUP(A66,Medical_Examinations!A65:J2400,10,TRUE)</f>
        <v>No</v>
      </c>
      <c r="K66" s="7" t="str">
        <f>VLOOKUP(A66,Medical_Examinations!A65:J2400,3,TRUE)</f>
        <v>Underweight</v>
      </c>
      <c r="L66" s="7" t="str">
        <f>VLOOKUP(A66,Medical_Examinations!A65:J2400,5,TRUE)</f>
        <v>Normal</v>
      </c>
      <c r="M66" s="52">
        <f>VLOOKUP(A66,Hospitalization!A66:K2408,5,FALSE)</f>
        <v>33861</v>
      </c>
      <c r="N66" s="51">
        <f ca="1">VLOOKUP(A66,Hospitalization!A66:K2408,6,FALSE)</f>
        <v>38</v>
      </c>
      <c r="O66" s="7" t="str">
        <f>VLOOKUP(A57,Hospitalization!A57:K2399,11,FALSE)</f>
        <v>R1012</v>
      </c>
      <c r="P66" s="7" t="str">
        <f>VLOOKUP(A66,Hospitalization!A66:K2408,10,TRUE)</f>
        <v>tier - 1</v>
      </c>
      <c r="Q66" s="53">
        <f>VLOOKUP(A66,Hospitalization!A66:K2408,8,TRUE)</f>
        <v>3659.35</v>
      </c>
      <c r="R66" s="7" t="str">
        <f>VLOOKUP(HealthCare!A66,Hospitalization!A66:K2408,9,TRUE)</f>
        <v>tier - 3</v>
      </c>
    </row>
    <row r="67" spans="1:18" x14ac:dyDescent="0.3">
      <c r="A67" s="69" t="s">
        <v>76</v>
      </c>
      <c r="B67" s="55" t="str">
        <f>VLOOKUP(A67,'Customer Names'!A67:E1385,3,TRUE)</f>
        <v xml:space="preserve"> Ms</v>
      </c>
      <c r="C67" s="55" t="str">
        <f>VLOOKUP(A67,'Customer Names'!A65:E890,4,FALSE)</f>
        <v>Hyland</v>
      </c>
      <c r="D67" s="54">
        <f>VLOOKUP(HealthCare!A67,Medical_Examinations!A66:J2401,2,TRUE)</f>
        <v>17.579999999999998</v>
      </c>
      <c r="E67" s="54">
        <f>VLOOKUP(HealthCare!A67,Medical_Examinations!A66:J2401,4,TRUE)</f>
        <v>4.51</v>
      </c>
      <c r="F67" s="55" t="str">
        <f>VLOOKUP(A67,Medical_Examinations!A66:J2401,6,TRUE)</f>
        <v>No</v>
      </c>
      <c r="G67" s="55" t="str">
        <f>VLOOKUP(A67,Medical_Examinations!A66:J2401,7,TRUE)</f>
        <v>No</v>
      </c>
      <c r="H67" s="55" t="str">
        <f>VLOOKUP(A67,Medical_Examinations!A66:J2401,8,TRUE)</f>
        <v>No</v>
      </c>
      <c r="I67" s="56">
        <f>VLOOKUP(A67,Medical_Examinations!A66:J2401,9,TRUE)</f>
        <v>1</v>
      </c>
      <c r="J67" s="55" t="str">
        <f>VLOOKUP(A67,Medical_Examinations!A66:J2401,10,TRUE)</f>
        <v>No</v>
      </c>
      <c r="K67" s="55" t="str">
        <f>VLOOKUP(A67,Medical_Examinations!A66:J2401,3,TRUE)</f>
        <v>Underweight</v>
      </c>
      <c r="L67" s="55" t="str">
        <f>VLOOKUP(A67,Medical_Examinations!A66:J2401,5,TRUE)</f>
        <v>Normal</v>
      </c>
      <c r="M67" s="57">
        <f>VLOOKUP(A67,Hospitalization!A67:K2409,5,FALSE)</f>
        <v>34934</v>
      </c>
      <c r="N67" s="56">
        <f ca="1">VLOOKUP(A67,Hospitalization!A67:K2409,6,FALSE)</f>
        <v>26</v>
      </c>
      <c r="O67" s="55" t="str">
        <f>VLOOKUP(A58,Hospitalization!A58:K2400,11,FALSE)</f>
        <v>R1011</v>
      </c>
      <c r="P67" s="55" t="str">
        <f>VLOOKUP(A67,Hospitalization!A67:K2409,10,TRUE)</f>
        <v>tier - 3</v>
      </c>
      <c r="Q67" s="58">
        <f>VLOOKUP(A67,Hospitalization!A67:K2409,8,TRUE)</f>
        <v>3578</v>
      </c>
      <c r="R67" s="55" t="str">
        <f>VLOOKUP(HealthCare!A67,Hospitalization!A67:K2409,9,TRUE)</f>
        <v>tier - 2</v>
      </c>
    </row>
    <row r="68" spans="1:18" x14ac:dyDescent="0.3">
      <c r="A68" s="69" t="s">
        <v>77</v>
      </c>
      <c r="B68" s="55" t="str">
        <f>VLOOKUP(A68,'Customer Names'!A68:E1386,3,TRUE)</f>
        <v xml:space="preserve"> Mr</v>
      </c>
      <c r="C68" s="55" t="str">
        <f>VLOOKUP(A68,'Customer Names'!A66:E891,4,FALSE)</f>
        <v>Ducharme</v>
      </c>
      <c r="D68" s="50">
        <f>VLOOKUP(HealthCare!A68,Medical_Examinations!A67:J2402,2,TRUE)</f>
        <v>17.579999999999998</v>
      </c>
      <c r="E68" s="50">
        <f>VLOOKUP(HealthCare!A68,Medical_Examinations!A67:J2402,4,TRUE)</f>
        <v>4.51</v>
      </c>
      <c r="F68" s="7" t="str">
        <f>VLOOKUP(A68,Medical_Examinations!A67:J2402,6,TRUE)</f>
        <v>No</v>
      </c>
      <c r="G68" s="7" t="str">
        <f>VLOOKUP(A68,Medical_Examinations!A67:J2402,7,TRUE)</f>
        <v>No</v>
      </c>
      <c r="H68" s="7" t="str">
        <f>VLOOKUP(A68,Medical_Examinations!A67:J2402,8,TRUE)</f>
        <v>No</v>
      </c>
      <c r="I68" s="51">
        <f>VLOOKUP(A68,Medical_Examinations!A67:J2402,9,TRUE)</f>
        <v>1</v>
      </c>
      <c r="J68" s="7" t="str">
        <f>VLOOKUP(A68,Medical_Examinations!A67:J2402,10,TRUE)</f>
        <v>No</v>
      </c>
      <c r="K68" s="7" t="str">
        <f>VLOOKUP(A68,Medical_Examinations!A67:J2402,3,TRUE)</f>
        <v>Underweight</v>
      </c>
      <c r="L68" s="7" t="str">
        <f>VLOOKUP(A68,Medical_Examinations!A67:J2402,5,TRUE)</f>
        <v>Normal</v>
      </c>
      <c r="M68" s="52">
        <f>VLOOKUP(A68,Hospitalization!A68:K2410,5,FALSE)</f>
        <v>35326</v>
      </c>
      <c r="N68" s="51">
        <f ca="1">VLOOKUP(A68,Hospitalization!A68:K2410,6,FALSE)</f>
        <v>29</v>
      </c>
      <c r="O68" s="7" t="str">
        <f>VLOOKUP(A59,Hospitalization!A59:K2401,11,FALSE)</f>
        <v>R1012</v>
      </c>
      <c r="P68" s="7" t="str">
        <f>VLOOKUP(A68,Hospitalization!A68:K2410,10,TRUE)</f>
        <v>tier - 2</v>
      </c>
      <c r="Q68" s="53">
        <f>VLOOKUP(A68,Hospitalization!A68:K2410,8,TRUE)</f>
        <v>3490.55</v>
      </c>
      <c r="R68" s="7" t="str">
        <f>VLOOKUP(HealthCare!A68,Hospitalization!A68:K2410,9,TRUE)</f>
        <v>tier - 1</v>
      </c>
    </row>
    <row r="69" spans="1:18" x14ac:dyDescent="0.3">
      <c r="A69" s="69" t="s">
        <v>78</v>
      </c>
      <c r="B69" s="55" t="str">
        <f>VLOOKUP(A69,'Customer Names'!A69:E1387,3,TRUE)</f>
        <v xml:space="preserve"> Mr</v>
      </c>
      <c r="C69" s="55" t="str">
        <f>VLOOKUP(A69,'Customer Names'!A67:E892,4,FALSE)</f>
        <v>Johnson</v>
      </c>
      <c r="D69" s="54">
        <f>VLOOKUP(HealthCare!A69,Medical_Examinations!A68:J2403,2,TRUE)</f>
        <v>17.579999999999998</v>
      </c>
      <c r="E69" s="54">
        <f>VLOOKUP(HealthCare!A69,Medical_Examinations!A68:J2403,4,TRUE)</f>
        <v>4.51</v>
      </c>
      <c r="F69" s="55" t="str">
        <f>VLOOKUP(A69,Medical_Examinations!A68:J2403,6,TRUE)</f>
        <v>No</v>
      </c>
      <c r="G69" s="55" t="str">
        <f>VLOOKUP(A69,Medical_Examinations!A68:J2403,7,TRUE)</f>
        <v>No</v>
      </c>
      <c r="H69" s="55" t="str">
        <f>VLOOKUP(A69,Medical_Examinations!A68:J2403,8,TRUE)</f>
        <v>No</v>
      </c>
      <c r="I69" s="56">
        <f>VLOOKUP(A69,Medical_Examinations!A68:J2403,9,TRUE)</f>
        <v>1</v>
      </c>
      <c r="J69" s="55" t="str">
        <f>VLOOKUP(A69,Medical_Examinations!A68:J2403,10,TRUE)</f>
        <v>No</v>
      </c>
      <c r="K69" s="55" t="str">
        <f>VLOOKUP(A69,Medical_Examinations!A68:J2403,3,TRUE)</f>
        <v>Underweight</v>
      </c>
      <c r="L69" s="55" t="str">
        <f>VLOOKUP(A69,Medical_Examinations!A68:J2403,5,TRUE)</f>
        <v>Normal</v>
      </c>
      <c r="M69" s="57">
        <f>VLOOKUP(A69,Hospitalization!A69:K2411,5,FALSE)</f>
        <v>35365</v>
      </c>
      <c r="N69" s="56">
        <f ca="1">VLOOKUP(A69,Hospitalization!A69:K2411,6,FALSE)</f>
        <v>27</v>
      </c>
      <c r="O69" s="55" t="str">
        <f>VLOOKUP(A60,Hospitalization!A60:K2402,11,FALSE)</f>
        <v>R1012</v>
      </c>
      <c r="P69" s="55" t="str">
        <f>VLOOKUP(A69,Hospitalization!A69:K2411,10,TRUE)</f>
        <v>tier - 3</v>
      </c>
      <c r="Q69" s="58">
        <f>VLOOKUP(A69,Hospitalization!A69:K2411,8,TRUE)</f>
        <v>3392.98</v>
      </c>
      <c r="R69" s="55" t="str">
        <f>VLOOKUP(HealthCare!A69,Hospitalization!A69:K2411,9,TRUE)</f>
        <v>tier - 2</v>
      </c>
    </row>
    <row r="70" spans="1:18" x14ac:dyDescent="0.3">
      <c r="A70" s="69" t="s">
        <v>79</v>
      </c>
      <c r="B70" s="55" t="str">
        <f>VLOOKUP(A70,'Customer Names'!A70:E1388,3,TRUE)</f>
        <v xml:space="preserve"> Ms</v>
      </c>
      <c r="C70" s="55" t="str">
        <f>VLOOKUP(A70,'Customer Names'!A68:E893,4,FALSE)</f>
        <v>Mutz</v>
      </c>
      <c r="D70" s="50">
        <f>VLOOKUP(HealthCare!A70,Medical_Examinations!A69:J2404,2,TRUE)</f>
        <v>17.579999999999998</v>
      </c>
      <c r="E70" s="50">
        <f>VLOOKUP(HealthCare!A70,Medical_Examinations!A69:J2404,4,TRUE)</f>
        <v>4.51</v>
      </c>
      <c r="F70" s="7" t="str">
        <f>VLOOKUP(A70,Medical_Examinations!A69:J2404,6,TRUE)</f>
        <v>No</v>
      </c>
      <c r="G70" s="7" t="str">
        <f>VLOOKUP(A70,Medical_Examinations!A69:J2404,7,TRUE)</f>
        <v>No</v>
      </c>
      <c r="H70" s="7" t="str">
        <f>VLOOKUP(A70,Medical_Examinations!A69:J2404,8,TRUE)</f>
        <v>No</v>
      </c>
      <c r="I70" s="51">
        <f>VLOOKUP(A70,Medical_Examinations!A69:J2404,9,TRUE)</f>
        <v>1</v>
      </c>
      <c r="J70" s="7" t="str">
        <f>VLOOKUP(A70,Medical_Examinations!A69:J2404,10,TRUE)</f>
        <v>No</v>
      </c>
      <c r="K70" s="7" t="str">
        <f>VLOOKUP(A70,Medical_Examinations!A69:J2404,3,TRUE)</f>
        <v>Underweight</v>
      </c>
      <c r="L70" s="7" t="str">
        <f>VLOOKUP(A70,Medical_Examinations!A69:J2404,5,TRUE)</f>
        <v>Normal</v>
      </c>
      <c r="M70" s="52">
        <f>VLOOKUP(A70,Hospitalization!A70:K2412,5,FALSE)</f>
        <v>35386</v>
      </c>
      <c r="N70" s="51">
        <f ca="1">VLOOKUP(A70,Hospitalization!A70:K2412,6,FALSE)</f>
        <v>23</v>
      </c>
      <c r="O70" s="7" t="str">
        <f>VLOOKUP(A61,Hospitalization!A61:K2403,11,FALSE)</f>
        <v>R1012</v>
      </c>
      <c r="P70" s="7" t="str">
        <f>VLOOKUP(A70,Hospitalization!A70:K2412,10,TRUE)</f>
        <v>tier - 2</v>
      </c>
      <c r="Q70" s="53">
        <f>VLOOKUP(A70,Hospitalization!A70:K2412,8,TRUE)</f>
        <v>3292.53</v>
      </c>
      <c r="R70" s="7" t="str">
        <f>VLOOKUP(HealthCare!A70,Hospitalization!A70:K2412,9,TRUE)</f>
        <v>tier - 2</v>
      </c>
    </row>
    <row r="71" spans="1:18" x14ac:dyDescent="0.3">
      <c r="A71" s="69" t="s">
        <v>80</v>
      </c>
      <c r="B71" s="55" t="str">
        <f>VLOOKUP(A71,'Customer Names'!A71:E1389,3,TRUE)</f>
        <v xml:space="preserve"> Ms</v>
      </c>
      <c r="C71" s="55" t="str">
        <f>VLOOKUP(A71,'Customer Names'!A69:E894,4,FALSE)</f>
        <v>Lee</v>
      </c>
      <c r="D71" s="54">
        <f>VLOOKUP(HealthCare!A71,Medical_Examinations!A70:J2405,2,TRUE)</f>
        <v>17.579999999999998</v>
      </c>
      <c r="E71" s="54">
        <f>VLOOKUP(HealthCare!A71,Medical_Examinations!A70:J2405,4,TRUE)</f>
        <v>4.51</v>
      </c>
      <c r="F71" s="55" t="str">
        <f>VLOOKUP(A71,Medical_Examinations!A70:J2405,6,TRUE)</f>
        <v>No</v>
      </c>
      <c r="G71" s="55" t="str">
        <f>VLOOKUP(A71,Medical_Examinations!A70:J2405,7,TRUE)</f>
        <v>No</v>
      </c>
      <c r="H71" s="55" t="str">
        <f>VLOOKUP(A71,Medical_Examinations!A70:J2405,8,TRUE)</f>
        <v>No</v>
      </c>
      <c r="I71" s="56">
        <f>VLOOKUP(A71,Medical_Examinations!A70:J2405,9,TRUE)</f>
        <v>1</v>
      </c>
      <c r="J71" s="55" t="str">
        <f>VLOOKUP(A71,Medical_Examinations!A70:J2405,10,TRUE)</f>
        <v>No</v>
      </c>
      <c r="K71" s="55" t="str">
        <f>VLOOKUP(A71,Medical_Examinations!A70:J2405,3,TRUE)</f>
        <v>Underweight</v>
      </c>
      <c r="L71" s="55" t="str">
        <f>VLOOKUP(A71,Medical_Examinations!A70:J2405,5,TRUE)</f>
        <v>Normal</v>
      </c>
      <c r="M71" s="57">
        <f>VLOOKUP(A71,Hospitalization!A71:K2413,5,FALSE)</f>
        <v>37136</v>
      </c>
      <c r="N71" s="56">
        <f ca="1">VLOOKUP(A71,Hospitalization!A71:K2413,6,FALSE)</f>
        <v>50</v>
      </c>
      <c r="O71" s="55" t="str">
        <f>VLOOKUP(A62,Hospitalization!A62:K2404,11,FALSE)</f>
        <v>R1013</v>
      </c>
      <c r="P71" s="55" t="str">
        <f>VLOOKUP(A71,Hospitalization!A71:K2413,10,TRUE)</f>
        <v>tier - 2</v>
      </c>
      <c r="Q71" s="58">
        <f>VLOOKUP(A71,Hospitalization!A71:K2413,8,TRUE)</f>
        <v>3180.51</v>
      </c>
      <c r="R71" s="55" t="str">
        <f>VLOOKUP(HealthCare!A71,Hospitalization!A71:K2413,9,TRUE)</f>
        <v>tier - 2</v>
      </c>
    </row>
    <row r="72" spans="1:18" x14ac:dyDescent="0.3">
      <c r="A72" s="69" t="s">
        <v>81</v>
      </c>
      <c r="B72" s="55" t="str">
        <f>VLOOKUP(A72,'Customer Names'!A72:E1390,3,TRUE)</f>
        <v xml:space="preserve"> Mrs</v>
      </c>
      <c r="C72" s="55" t="str">
        <f>VLOOKUP(A72,'Customer Names'!A70:E895,4,FALSE)</f>
        <v>Turner</v>
      </c>
      <c r="D72" s="50">
        <f>VLOOKUP(HealthCare!A72,Medical_Examinations!A71:J2406,2,TRUE)</f>
        <v>17.579999999999998</v>
      </c>
      <c r="E72" s="50">
        <f>VLOOKUP(HealthCare!A72,Medical_Examinations!A71:J2406,4,TRUE)</f>
        <v>4.51</v>
      </c>
      <c r="F72" s="7" t="str">
        <f>VLOOKUP(A72,Medical_Examinations!A71:J2406,6,TRUE)</f>
        <v>No</v>
      </c>
      <c r="G72" s="7" t="str">
        <f>VLOOKUP(A72,Medical_Examinations!A71:J2406,7,TRUE)</f>
        <v>No</v>
      </c>
      <c r="H72" s="7" t="str">
        <f>VLOOKUP(A72,Medical_Examinations!A71:J2406,8,TRUE)</f>
        <v>No</v>
      </c>
      <c r="I72" s="51">
        <f>VLOOKUP(A72,Medical_Examinations!A71:J2406,9,TRUE)</f>
        <v>1</v>
      </c>
      <c r="J72" s="7" t="str">
        <f>VLOOKUP(A72,Medical_Examinations!A71:J2406,10,TRUE)</f>
        <v>No</v>
      </c>
      <c r="K72" s="7" t="str">
        <f>VLOOKUP(A72,Medical_Examinations!A71:J2406,3,TRUE)</f>
        <v>Underweight</v>
      </c>
      <c r="L72" s="7" t="str">
        <f>VLOOKUP(A72,Medical_Examinations!A71:J2406,5,TRUE)</f>
        <v>Normal</v>
      </c>
      <c r="M72" s="52">
        <f>VLOOKUP(A72,Hospitalization!A72:K2414,5,FALSE)</f>
        <v>37177</v>
      </c>
      <c r="N72" s="51">
        <f ca="1">VLOOKUP(A72,Hospitalization!A72:K2414,6,FALSE)</f>
        <v>45</v>
      </c>
      <c r="O72" s="7" t="str">
        <f>VLOOKUP(A63,Hospitalization!A63:K2405,11,FALSE)</f>
        <v>R1024</v>
      </c>
      <c r="P72" s="7" t="str">
        <f>VLOOKUP(A72,Hospitalization!A72:K2414,10,TRUE)</f>
        <v>tier - 1</v>
      </c>
      <c r="Q72" s="53">
        <f>VLOOKUP(A72,Hospitalization!A72:K2414,8,TRUE)</f>
        <v>3077.1</v>
      </c>
      <c r="R72" s="7" t="str">
        <f>VLOOKUP(HealthCare!A72,Hospitalization!A72:K2414,9,TRUE)</f>
        <v>tier - 2</v>
      </c>
    </row>
    <row r="73" spans="1:18" x14ac:dyDescent="0.3">
      <c r="A73" s="69" t="s">
        <v>82</v>
      </c>
      <c r="B73" s="55" t="str">
        <f>VLOOKUP(A73,'Customer Names'!A73:E1391,3,TRUE)</f>
        <v xml:space="preserve"> Mr</v>
      </c>
      <c r="C73" s="55" t="str">
        <f>VLOOKUP(A73,'Customer Names'!A71:E896,4,FALSE)</f>
        <v>Rangel</v>
      </c>
      <c r="D73" s="54">
        <f>VLOOKUP(HealthCare!A73,Medical_Examinations!A72:J2407,2,TRUE)</f>
        <v>17.579999999999998</v>
      </c>
      <c r="E73" s="54">
        <f>VLOOKUP(HealthCare!A73,Medical_Examinations!A72:J2407,4,TRUE)</f>
        <v>4.51</v>
      </c>
      <c r="F73" s="55" t="str">
        <f>VLOOKUP(A73,Medical_Examinations!A72:J2407,6,TRUE)</f>
        <v>No</v>
      </c>
      <c r="G73" s="55" t="str">
        <f>VLOOKUP(A73,Medical_Examinations!A72:J2407,7,TRUE)</f>
        <v>No</v>
      </c>
      <c r="H73" s="55" t="str">
        <f>VLOOKUP(A73,Medical_Examinations!A72:J2407,8,TRUE)</f>
        <v>No</v>
      </c>
      <c r="I73" s="56">
        <f>VLOOKUP(A73,Medical_Examinations!A72:J2407,9,TRUE)</f>
        <v>1</v>
      </c>
      <c r="J73" s="55" t="str">
        <f>VLOOKUP(A73,Medical_Examinations!A72:J2407,10,TRUE)</f>
        <v>No</v>
      </c>
      <c r="K73" s="55" t="str">
        <f>VLOOKUP(A73,Medical_Examinations!A72:J2407,3,TRUE)</f>
        <v>Underweight</v>
      </c>
      <c r="L73" s="55" t="str">
        <f>VLOOKUP(A73,Medical_Examinations!A72:J2407,5,TRUE)</f>
        <v>Normal</v>
      </c>
      <c r="M73" s="57">
        <f>VLOOKUP(A73,Hospitalization!A73:K2415,5,FALSE)</f>
        <v>33562</v>
      </c>
      <c r="N73" s="56">
        <f ca="1">VLOOKUP(A73,Hospitalization!A73:K2415,6,FALSE)</f>
        <v>27</v>
      </c>
      <c r="O73" s="55" t="str">
        <f>VLOOKUP(A64,Hospitalization!A64:K2406,11,FALSE)</f>
        <v>R1016</v>
      </c>
      <c r="P73" s="55" t="str">
        <f>VLOOKUP(A73,Hospitalization!A73:K2415,10,TRUE)</f>
        <v>tier - 2</v>
      </c>
      <c r="Q73" s="58">
        <f>VLOOKUP(A73,Hospitalization!A73:K2415,8,TRUE)</f>
        <v>2985.67</v>
      </c>
      <c r="R73" s="55" t="str">
        <f>VLOOKUP(HealthCare!A73,Hospitalization!A73:K2415,9,TRUE)</f>
        <v>tier - 2</v>
      </c>
    </row>
    <row r="74" spans="1:18" x14ac:dyDescent="0.3">
      <c r="A74" s="69" t="s">
        <v>83</v>
      </c>
      <c r="B74" s="55" t="str">
        <f>VLOOKUP(A74,'Customer Names'!A74:E1392,3,TRUE)</f>
        <v xml:space="preserve"> Mr</v>
      </c>
      <c r="C74" s="55" t="str">
        <f>VLOOKUP(A74,'Customer Names'!A72:E897,4,FALSE)</f>
        <v>Lacey</v>
      </c>
      <c r="D74" s="50">
        <f>VLOOKUP(HealthCare!A74,Medical_Examinations!A73:J2408,2,TRUE)</f>
        <v>17.579999999999998</v>
      </c>
      <c r="E74" s="50">
        <f>VLOOKUP(HealthCare!A74,Medical_Examinations!A73:J2408,4,TRUE)</f>
        <v>4.51</v>
      </c>
      <c r="F74" s="7" t="str">
        <f>VLOOKUP(A74,Medical_Examinations!A73:J2408,6,TRUE)</f>
        <v>No</v>
      </c>
      <c r="G74" s="7" t="str">
        <f>VLOOKUP(A74,Medical_Examinations!A73:J2408,7,TRUE)</f>
        <v>No</v>
      </c>
      <c r="H74" s="7" t="str">
        <f>VLOOKUP(A74,Medical_Examinations!A73:J2408,8,TRUE)</f>
        <v>No</v>
      </c>
      <c r="I74" s="51">
        <f>VLOOKUP(A74,Medical_Examinations!A73:J2408,9,TRUE)</f>
        <v>1</v>
      </c>
      <c r="J74" s="7" t="str">
        <f>VLOOKUP(A74,Medical_Examinations!A73:J2408,10,TRUE)</f>
        <v>No</v>
      </c>
      <c r="K74" s="7" t="str">
        <f>VLOOKUP(A74,Medical_Examinations!A73:J2408,3,TRUE)</f>
        <v>Underweight</v>
      </c>
      <c r="L74" s="7" t="str">
        <f>VLOOKUP(A74,Medical_Examinations!A73:J2408,5,TRUE)</f>
        <v>Normal</v>
      </c>
      <c r="M74" s="52">
        <f>VLOOKUP(A74,Hospitalization!A74:K2416,5,FALSE)</f>
        <v>34193</v>
      </c>
      <c r="N74" s="51">
        <f ca="1">VLOOKUP(A74,Hospitalization!A74:K2416,6,FALSE)</f>
        <v>31</v>
      </c>
      <c r="O74" s="7" t="str">
        <f>VLOOKUP(A65,Hospitalization!A65:K2407,11,FALSE)</f>
        <v>R1013</v>
      </c>
      <c r="P74" s="7" t="str">
        <f>VLOOKUP(A74,Hospitalization!A74:K2416,10,TRUE)</f>
        <v>tier - 3</v>
      </c>
      <c r="Q74" s="53">
        <f>VLOOKUP(A74,Hospitalization!A74:K2416,8,TRUE)</f>
        <v>2867.12</v>
      </c>
      <c r="R74" s="7" t="str">
        <f>VLOOKUP(HealthCare!A74,Hospitalization!A74:K2416,9,TRUE)</f>
        <v>tier - 1</v>
      </c>
    </row>
    <row r="75" spans="1:18" x14ac:dyDescent="0.3">
      <c r="A75" s="69" t="s">
        <v>84</v>
      </c>
      <c r="B75" s="55" t="str">
        <f>VLOOKUP(A75,'Customer Names'!A75:E1393,3,TRUE)</f>
        <v xml:space="preserve"> Mr</v>
      </c>
      <c r="C75" s="55" t="str">
        <f>VLOOKUP(A75,'Customer Names'!A73:E898,4,FALSE)</f>
        <v>Stiger</v>
      </c>
      <c r="D75" s="54">
        <f>VLOOKUP(HealthCare!A75,Medical_Examinations!A74:J2409,2,TRUE)</f>
        <v>17.579999999999998</v>
      </c>
      <c r="E75" s="54">
        <f>VLOOKUP(HealthCare!A75,Medical_Examinations!A74:J2409,4,TRUE)</f>
        <v>4.51</v>
      </c>
      <c r="F75" s="55" t="str">
        <f>VLOOKUP(A75,Medical_Examinations!A74:J2409,6,TRUE)</f>
        <v>No</v>
      </c>
      <c r="G75" s="55" t="str">
        <f>VLOOKUP(A75,Medical_Examinations!A74:J2409,7,TRUE)</f>
        <v>No</v>
      </c>
      <c r="H75" s="55" t="str">
        <f>VLOOKUP(A75,Medical_Examinations!A74:J2409,8,TRUE)</f>
        <v>No</v>
      </c>
      <c r="I75" s="56">
        <f>VLOOKUP(A75,Medical_Examinations!A74:J2409,9,TRUE)</f>
        <v>1</v>
      </c>
      <c r="J75" s="55" t="str">
        <f>VLOOKUP(A75,Medical_Examinations!A74:J2409,10,TRUE)</f>
        <v>No</v>
      </c>
      <c r="K75" s="55" t="str">
        <f>VLOOKUP(A75,Medical_Examinations!A74:J2409,3,TRUE)</f>
        <v>Underweight</v>
      </c>
      <c r="L75" s="55" t="str">
        <f>VLOOKUP(A75,Medical_Examinations!A74:J2409,5,TRUE)</f>
        <v>Normal</v>
      </c>
      <c r="M75" s="57">
        <f>VLOOKUP(A75,Hospitalization!A75:K2417,5,FALSE)</f>
        <v>38305</v>
      </c>
      <c r="N75" s="56">
        <f ca="1">VLOOKUP(A75,Hospitalization!A75:K2417,6,FALSE)</f>
        <v>32</v>
      </c>
      <c r="O75" s="55" t="str">
        <f>VLOOKUP(A66,Hospitalization!A66:K2408,11,FALSE)</f>
        <v>R1011</v>
      </c>
      <c r="P75" s="55" t="str">
        <f>VLOOKUP(A75,Hospitalization!A75:K2417,10,TRUE)</f>
        <v>tier - 1</v>
      </c>
      <c r="Q75" s="58">
        <f>VLOOKUP(A75,Hospitalization!A75:K2417,8,TRUE)</f>
        <v>2773.46</v>
      </c>
      <c r="R75" s="55" t="str">
        <f>VLOOKUP(HealthCare!A75,Hospitalization!A75:K2417,9,TRUE)</f>
        <v>tier - 2</v>
      </c>
    </row>
    <row r="76" spans="1:18" x14ac:dyDescent="0.3">
      <c r="A76" s="69" t="s">
        <v>85</v>
      </c>
      <c r="B76" s="55" t="str">
        <f>VLOOKUP(A76,'Customer Names'!A76:E1394,3,TRUE)</f>
        <v xml:space="preserve"> Ms</v>
      </c>
      <c r="C76" s="55" t="str">
        <f>VLOOKUP(A76,'Customer Names'!A74:E899,4,FALSE)</f>
        <v>Caldwell</v>
      </c>
      <c r="D76" s="50">
        <f>VLOOKUP(HealthCare!A76,Medical_Examinations!A75:J2410,2,TRUE)</f>
        <v>17.579999999999998</v>
      </c>
      <c r="E76" s="50">
        <f>VLOOKUP(HealthCare!A76,Medical_Examinations!A75:J2410,4,TRUE)</f>
        <v>4.51</v>
      </c>
      <c r="F76" s="7" t="str">
        <f>VLOOKUP(A76,Medical_Examinations!A75:J2410,6,TRUE)</f>
        <v>No</v>
      </c>
      <c r="G76" s="7" t="str">
        <f>VLOOKUP(A76,Medical_Examinations!A75:J2410,7,TRUE)</f>
        <v>No</v>
      </c>
      <c r="H76" s="7" t="str">
        <f>VLOOKUP(A76,Medical_Examinations!A75:J2410,8,TRUE)</f>
        <v>No</v>
      </c>
      <c r="I76" s="51">
        <f>VLOOKUP(A76,Medical_Examinations!A75:J2410,9,TRUE)</f>
        <v>1</v>
      </c>
      <c r="J76" s="7" t="str">
        <f>VLOOKUP(A76,Medical_Examinations!A75:J2410,10,TRUE)</f>
        <v>No</v>
      </c>
      <c r="K76" s="7" t="str">
        <f>VLOOKUP(A76,Medical_Examinations!A75:J2410,3,TRUE)</f>
        <v>Underweight</v>
      </c>
      <c r="L76" s="7" t="str">
        <f>VLOOKUP(A76,Medical_Examinations!A75:J2410,5,TRUE)</f>
        <v>Normal</v>
      </c>
      <c r="M76" s="52">
        <f>VLOOKUP(A76,Hospitalization!A76:K2418,5,FALSE)</f>
        <v>37946</v>
      </c>
      <c r="N76" s="51">
        <f ca="1">VLOOKUP(A76,Hospitalization!A76:K2418,6,FALSE)</f>
        <v>36</v>
      </c>
      <c r="O76" s="7" t="str">
        <f>VLOOKUP(A67,Hospitalization!A67:K2409,11,FALSE)</f>
        <v>R1011</v>
      </c>
      <c r="P76" s="7" t="str">
        <f>VLOOKUP(A76,Hospitalization!A76:K2418,10,TRUE)</f>
        <v>tier - 2</v>
      </c>
      <c r="Q76" s="53">
        <f>VLOOKUP(A76,Hospitalization!A76:K2418,8,TRUE)</f>
        <v>2709.24</v>
      </c>
      <c r="R76" s="7" t="str">
        <f>VLOOKUP(HealthCare!A76,Hospitalization!A76:K2418,9,TRUE)</f>
        <v>tier - 2</v>
      </c>
    </row>
    <row r="77" spans="1:18" x14ac:dyDescent="0.3">
      <c r="A77" s="69" t="s">
        <v>86</v>
      </c>
      <c r="B77" s="55" t="str">
        <f>VLOOKUP(A77,'Customer Names'!A77:E1395,3,TRUE)</f>
        <v xml:space="preserve"> Ms</v>
      </c>
      <c r="C77" s="55" t="str">
        <f>VLOOKUP(A77,'Customer Names'!A75:E900,4,FALSE)</f>
        <v>Marmillod</v>
      </c>
      <c r="D77" s="54">
        <f>VLOOKUP(HealthCare!A77,Medical_Examinations!A76:J2411,2,TRUE)</f>
        <v>17.579999999999998</v>
      </c>
      <c r="E77" s="54">
        <f>VLOOKUP(HealthCare!A77,Medical_Examinations!A76:J2411,4,TRUE)</f>
        <v>4.51</v>
      </c>
      <c r="F77" s="55" t="str">
        <f>VLOOKUP(A77,Medical_Examinations!A76:J2411,6,TRUE)</f>
        <v>No</v>
      </c>
      <c r="G77" s="55" t="str">
        <f>VLOOKUP(A77,Medical_Examinations!A76:J2411,7,TRUE)</f>
        <v>No</v>
      </c>
      <c r="H77" s="55" t="str">
        <f>VLOOKUP(A77,Medical_Examinations!A76:J2411,8,TRUE)</f>
        <v>No</v>
      </c>
      <c r="I77" s="56">
        <f>VLOOKUP(A77,Medical_Examinations!A76:J2411,9,TRUE)</f>
        <v>1</v>
      </c>
      <c r="J77" s="55" t="str">
        <f>VLOOKUP(A77,Medical_Examinations!A76:J2411,10,TRUE)</f>
        <v>No</v>
      </c>
      <c r="K77" s="55" t="str">
        <f>VLOOKUP(A77,Medical_Examinations!A76:J2411,3,TRUE)</f>
        <v>Underweight</v>
      </c>
      <c r="L77" s="55" t="str">
        <f>VLOOKUP(A77,Medical_Examinations!A76:J2411,5,TRUE)</f>
        <v>Normal</v>
      </c>
      <c r="M77" s="57">
        <f>VLOOKUP(A77,Hospitalization!A77:K2419,5,FALSE)</f>
        <v>37100</v>
      </c>
      <c r="N77" s="56">
        <f ca="1">VLOOKUP(A77,Hospitalization!A77:K2419,6,FALSE)</f>
        <v>56</v>
      </c>
      <c r="O77" s="55" t="str">
        <f>VLOOKUP(A68,Hospitalization!A68:K2410,11,FALSE)</f>
        <v>R1015</v>
      </c>
      <c r="P77" s="55" t="str">
        <f>VLOOKUP(A77,Hospitalization!A77:K2419,10,TRUE)</f>
        <v>tier - 2</v>
      </c>
      <c r="Q77" s="58">
        <f>VLOOKUP(A77,Hospitalization!A77:K2419,8,TRUE)</f>
        <v>2585.85</v>
      </c>
      <c r="R77" s="55" t="str">
        <f>VLOOKUP(HealthCare!A77,Hospitalization!A77:K2419,9,TRUE)</f>
        <v>tier - 2</v>
      </c>
    </row>
    <row r="78" spans="1:18" x14ac:dyDescent="0.3">
      <c r="A78" s="69" t="s">
        <v>87</v>
      </c>
      <c r="B78" s="55" t="str">
        <f>VLOOKUP(A78,'Customer Names'!A78:E1396,3,TRUE)</f>
        <v xml:space="preserve"> Mr</v>
      </c>
      <c r="C78" s="55" t="str">
        <f>VLOOKUP(A78,'Customer Names'!A76:E901,4,FALSE)</f>
        <v>Cloutier-Simons</v>
      </c>
      <c r="D78" s="50">
        <f>VLOOKUP(HealthCare!A78,Medical_Examinations!A77:J2412,2,TRUE)</f>
        <v>17.579999999999998</v>
      </c>
      <c r="E78" s="50">
        <f>VLOOKUP(HealthCare!A78,Medical_Examinations!A77:J2412,4,TRUE)</f>
        <v>4.51</v>
      </c>
      <c r="F78" s="7" t="str">
        <f>VLOOKUP(A78,Medical_Examinations!A77:J2412,6,TRUE)</f>
        <v>No</v>
      </c>
      <c r="G78" s="7" t="str">
        <f>VLOOKUP(A78,Medical_Examinations!A77:J2412,7,TRUE)</f>
        <v>No</v>
      </c>
      <c r="H78" s="7" t="str">
        <f>VLOOKUP(A78,Medical_Examinations!A77:J2412,8,TRUE)</f>
        <v>No</v>
      </c>
      <c r="I78" s="51">
        <f>VLOOKUP(A78,Medical_Examinations!A77:J2412,9,TRUE)</f>
        <v>1</v>
      </c>
      <c r="J78" s="7" t="str">
        <f>VLOOKUP(A78,Medical_Examinations!A77:J2412,10,TRUE)</f>
        <v>No</v>
      </c>
      <c r="K78" s="7" t="str">
        <f>VLOOKUP(A78,Medical_Examinations!A77:J2412,3,TRUE)</f>
        <v>Underweight</v>
      </c>
      <c r="L78" s="7" t="str">
        <f>VLOOKUP(A78,Medical_Examinations!A77:J2412,5,TRUE)</f>
        <v>Normal</v>
      </c>
      <c r="M78" s="52">
        <f>VLOOKUP(A78,Hospitalization!A78:K2420,5,FALSE)</f>
        <v>34987</v>
      </c>
      <c r="N78" s="51">
        <f ca="1">VLOOKUP(A78,Hospitalization!A78:K2420,6,FALSE)</f>
        <v>21</v>
      </c>
      <c r="O78" s="7" t="str">
        <f>VLOOKUP(A69,Hospitalization!A69:K2411,11,FALSE)</f>
        <v>R1013</v>
      </c>
      <c r="P78" s="7" t="str">
        <f>VLOOKUP(A78,Hospitalization!A78:K2420,10,TRUE)</f>
        <v>tier - 3</v>
      </c>
      <c r="Q78" s="53">
        <f>VLOOKUP(A78,Hospitalization!A78:K2420,8,TRUE)</f>
        <v>2498.41</v>
      </c>
      <c r="R78" s="7" t="str">
        <f>VLOOKUP(HealthCare!A78,Hospitalization!A78:K2420,9,TRUE)</f>
        <v>tier - 3</v>
      </c>
    </row>
    <row r="79" spans="1:18" x14ac:dyDescent="0.3">
      <c r="A79" s="69" t="s">
        <v>88</v>
      </c>
      <c r="B79" s="55" t="str">
        <f>VLOOKUP(A79,'Customer Names'!A79:E1397,3,TRUE)</f>
        <v xml:space="preserve"> Mr</v>
      </c>
      <c r="C79" s="55" t="str">
        <f>VLOOKUP(A79,'Customer Names'!A77:E902,4,FALSE)</f>
        <v>Vegas</v>
      </c>
      <c r="D79" s="54">
        <f>VLOOKUP(HealthCare!A79,Medical_Examinations!A78:J2413,2,TRUE)</f>
        <v>17.579999999999998</v>
      </c>
      <c r="E79" s="54">
        <f>VLOOKUP(HealthCare!A79,Medical_Examinations!A78:J2413,4,TRUE)</f>
        <v>4.51</v>
      </c>
      <c r="F79" s="55" t="str">
        <f>VLOOKUP(A79,Medical_Examinations!A78:J2413,6,TRUE)</f>
        <v>No</v>
      </c>
      <c r="G79" s="55" t="str">
        <f>VLOOKUP(A79,Medical_Examinations!A78:J2413,7,TRUE)</f>
        <v>No</v>
      </c>
      <c r="H79" s="55" t="str">
        <f>VLOOKUP(A79,Medical_Examinations!A78:J2413,8,TRUE)</f>
        <v>No</v>
      </c>
      <c r="I79" s="56">
        <f>VLOOKUP(A79,Medical_Examinations!A78:J2413,9,TRUE)</f>
        <v>1</v>
      </c>
      <c r="J79" s="55" t="str">
        <f>VLOOKUP(A79,Medical_Examinations!A78:J2413,10,TRUE)</f>
        <v>No</v>
      </c>
      <c r="K79" s="55" t="str">
        <f>VLOOKUP(A79,Medical_Examinations!A78:J2413,3,TRUE)</f>
        <v>Underweight</v>
      </c>
      <c r="L79" s="55" t="str">
        <f>VLOOKUP(A79,Medical_Examinations!A78:J2413,5,TRUE)</f>
        <v>Normal</v>
      </c>
      <c r="M79" s="57">
        <f>VLOOKUP(A79,Hospitalization!A79:K2421,5,FALSE)</f>
        <v>36476</v>
      </c>
      <c r="N79" s="56">
        <f ca="1">VLOOKUP(A79,Hospitalization!A79:K2421,6,FALSE)</f>
        <v>51</v>
      </c>
      <c r="O79" s="55" t="str">
        <f>VLOOKUP(A70,Hospitalization!A70:K2412,11,FALSE)</f>
        <v>R1012</v>
      </c>
      <c r="P79" s="55" t="str">
        <f>VLOOKUP(A79,Hospitalization!A79:K2421,10,TRUE)</f>
        <v>tier - 2</v>
      </c>
      <c r="Q79" s="58">
        <f>VLOOKUP(A79,Hospitalization!A79:K2421,8,TRUE)</f>
        <v>2416.96</v>
      </c>
      <c r="R79" s="55" t="str">
        <f>VLOOKUP(HealthCare!A79,Hospitalization!A79:K2421,9,TRUE)</f>
        <v>tier - 2</v>
      </c>
    </row>
    <row r="80" spans="1:18" x14ac:dyDescent="0.3">
      <c r="A80" s="69" t="s">
        <v>89</v>
      </c>
      <c r="B80" s="55" t="str">
        <f>VLOOKUP(A80,'Customer Names'!A80:E1398,3,TRUE)</f>
        <v xml:space="preserve"> Ms</v>
      </c>
      <c r="C80" s="55" t="str">
        <f>VLOOKUP(A80,'Customer Names'!A78:E903,4,FALSE)</f>
        <v>Cochran</v>
      </c>
      <c r="D80" s="50">
        <f>VLOOKUP(HealthCare!A80,Medical_Examinations!A79:J2414,2,TRUE)</f>
        <v>17.579999999999998</v>
      </c>
      <c r="E80" s="50">
        <f>VLOOKUP(HealthCare!A80,Medical_Examinations!A79:J2414,4,TRUE)</f>
        <v>4.51</v>
      </c>
      <c r="F80" s="7" t="str">
        <f>VLOOKUP(A80,Medical_Examinations!A79:J2414,6,TRUE)</f>
        <v>No</v>
      </c>
      <c r="G80" s="7" t="str">
        <f>VLOOKUP(A80,Medical_Examinations!A79:J2414,7,TRUE)</f>
        <v>No</v>
      </c>
      <c r="H80" s="7" t="str">
        <f>VLOOKUP(A80,Medical_Examinations!A79:J2414,8,TRUE)</f>
        <v>No</v>
      </c>
      <c r="I80" s="51">
        <f>VLOOKUP(A80,Medical_Examinations!A79:J2414,9,TRUE)</f>
        <v>1</v>
      </c>
      <c r="J80" s="7" t="str">
        <f>VLOOKUP(A80,Medical_Examinations!A79:J2414,10,TRUE)</f>
        <v>No</v>
      </c>
      <c r="K80" s="7" t="str">
        <f>VLOOKUP(A80,Medical_Examinations!A79:J2414,3,TRUE)</f>
        <v>Underweight</v>
      </c>
      <c r="L80" s="7" t="str">
        <f>VLOOKUP(A80,Medical_Examinations!A79:J2414,5,TRUE)</f>
        <v>Normal</v>
      </c>
      <c r="M80" s="52">
        <f>VLOOKUP(A80,Hospitalization!A80:K2422,5,FALSE)</f>
        <v>32786</v>
      </c>
      <c r="N80" s="51">
        <f ca="1">VLOOKUP(A80,Hospitalization!A80:K2422,6,FALSE)</f>
        <v>49</v>
      </c>
      <c r="O80" s="7" t="str">
        <f>VLOOKUP(A71,Hospitalization!A71:K2413,11,FALSE)</f>
        <v>R1013</v>
      </c>
      <c r="P80" s="7" t="str">
        <f>VLOOKUP(A80,Hospitalization!A80:K2422,10,TRUE)</f>
        <v>tier - 1</v>
      </c>
      <c r="Q80" s="53">
        <f>VLOOKUP(A80,Hospitalization!A80:K2422,8,TRUE)</f>
        <v>2295.2399999999998</v>
      </c>
      <c r="R80" s="7" t="str">
        <f>VLOOKUP(HealthCare!A80,Hospitalization!A80:K2422,9,TRUE)</f>
        <v>tier - 2</v>
      </c>
    </row>
    <row r="81" spans="1:18" x14ac:dyDescent="0.3">
      <c r="A81" s="69" t="s">
        <v>90</v>
      </c>
      <c r="B81" s="55" t="str">
        <f>VLOOKUP(A81,'Customer Names'!A81:E1399,3,TRUE)</f>
        <v xml:space="preserve"> Mrs</v>
      </c>
      <c r="C81" s="55" t="str">
        <f>VLOOKUP(A81,'Customer Names'!A79:E904,4,FALSE)</f>
        <v>Holtzapple</v>
      </c>
      <c r="D81" s="54">
        <f>VLOOKUP(HealthCare!A81,Medical_Examinations!A80:J2415,2,TRUE)</f>
        <v>17.579999999999998</v>
      </c>
      <c r="E81" s="54">
        <f>VLOOKUP(HealthCare!A81,Medical_Examinations!A80:J2415,4,TRUE)</f>
        <v>4.51</v>
      </c>
      <c r="F81" s="55" t="str">
        <f>VLOOKUP(A81,Medical_Examinations!A80:J2415,6,TRUE)</f>
        <v>No</v>
      </c>
      <c r="G81" s="55" t="str">
        <f>VLOOKUP(A81,Medical_Examinations!A80:J2415,7,TRUE)</f>
        <v>No</v>
      </c>
      <c r="H81" s="55" t="str">
        <f>VLOOKUP(A81,Medical_Examinations!A80:J2415,8,TRUE)</f>
        <v>No</v>
      </c>
      <c r="I81" s="56">
        <f>VLOOKUP(A81,Medical_Examinations!A80:J2415,9,TRUE)</f>
        <v>1</v>
      </c>
      <c r="J81" s="55" t="str">
        <f>VLOOKUP(A81,Medical_Examinations!A80:J2415,10,TRUE)</f>
        <v>No</v>
      </c>
      <c r="K81" s="55" t="str">
        <f>VLOOKUP(A81,Medical_Examinations!A80:J2415,3,TRUE)</f>
        <v>Underweight</v>
      </c>
      <c r="L81" s="55" t="str">
        <f>VLOOKUP(A81,Medical_Examinations!A80:J2415,5,TRUE)</f>
        <v>Normal</v>
      </c>
      <c r="M81" s="57">
        <f>VLOOKUP(A81,Hospitalization!A81:K2423,5,FALSE)</f>
        <v>38205</v>
      </c>
      <c r="N81" s="56">
        <f ca="1">VLOOKUP(A81,Hospitalization!A81:K2423,6,FALSE)</f>
        <v>51</v>
      </c>
      <c r="O81" s="55" t="str">
        <f>VLOOKUP(A72,Hospitalization!A72:K2414,11,FALSE)</f>
        <v>R1012</v>
      </c>
      <c r="P81" s="55" t="str">
        <f>VLOOKUP(A81,Hospitalization!A81:K2423,10,TRUE)</f>
        <v>tier - 2</v>
      </c>
      <c r="Q81" s="58">
        <f>VLOOKUP(A81,Hospitalization!A81:K2423,8,TRUE)</f>
        <v>2207.6999999999998</v>
      </c>
      <c r="R81" s="55" t="str">
        <f>VLOOKUP(HealthCare!A81,Hospitalization!A81:K2423,9,TRUE)</f>
        <v>tier - 2</v>
      </c>
    </row>
    <row r="82" spans="1:18" x14ac:dyDescent="0.3">
      <c r="A82" s="69" t="s">
        <v>91</v>
      </c>
      <c r="B82" s="55" t="str">
        <f>VLOOKUP(A82,'Customer Names'!A82:E1400,3,TRUE)</f>
        <v xml:space="preserve"> Ms</v>
      </c>
      <c r="C82" s="55" t="str">
        <f>VLOOKUP(A82,'Customer Names'!A80:E905,4,FALSE)</f>
        <v>Meyer</v>
      </c>
      <c r="D82" s="50">
        <f>VLOOKUP(HealthCare!A82,Medical_Examinations!A81:J2416,2,TRUE)</f>
        <v>17.579999999999998</v>
      </c>
      <c r="E82" s="50">
        <f>VLOOKUP(HealthCare!A82,Medical_Examinations!A81:J2416,4,TRUE)</f>
        <v>4.51</v>
      </c>
      <c r="F82" s="7" t="str">
        <f>VLOOKUP(A82,Medical_Examinations!A81:J2416,6,TRUE)</f>
        <v>No</v>
      </c>
      <c r="G82" s="7" t="str">
        <f>VLOOKUP(A82,Medical_Examinations!A81:J2416,7,TRUE)</f>
        <v>No</v>
      </c>
      <c r="H82" s="7" t="str">
        <f>VLOOKUP(A82,Medical_Examinations!A81:J2416,8,TRUE)</f>
        <v>No</v>
      </c>
      <c r="I82" s="51">
        <f>VLOOKUP(A82,Medical_Examinations!A81:J2416,9,TRUE)</f>
        <v>1</v>
      </c>
      <c r="J82" s="7" t="str">
        <f>VLOOKUP(A82,Medical_Examinations!A81:J2416,10,TRUE)</f>
        <v>No</v>
      </c>
      <c r="K82" s="7" t="str">
        <f>VLOOKUP(A82,Medical_Examinations!A81:J2416,3,TRUE)</f>
        <v>Underweight</v>
      </c>
      <c r="L82" s="7" t="str">
        <f>VLOOKUP(A82,Medical_Examinations!A81:J2416,5,TRUE)</f>
        <v>Normal</v>
      </c>
      <c r="M82" s="52">
        <f>VLOOKUP(A82,Hospitalization!A82:K2424,5,FALSE)</f>
        <v>36870</v>
      </c>
      <c r="N82" s="51">
        <f ca="1">VLOOKUP(A82,Hospitalization!A82:K2424,6,FALSE)</f>
        <v>62</v>
      </c>
      <c r="O82" s="7" t="str">
        <f>VLOOKUP(A73,Hospitalization!A73:K2415,11,FALSE)</f>
        <v>R1013</v>
      </c>
      <c r="P82" s="7" t="str">
        <f>VLOOKUP(A82,Hospitalization!A82:K2424,10,TRUE)</f>
        <v>tier - 2</v>
      </c>
      <c r="Q82" s="53">
        <f>VLOOKUP(A82,Hospitalization!A82:K2424,8,TRUE)</f>
        <v>2156.75</v>
      </c>
      <c r="R82" s="7" t="str">
        <f>VLOOKUP(HealthCare!A82,Hospitalization!A82:K2424,9,TRUE)</f>
        <v>tier - 2</v>
      </c>
    </row>
    <row r="83" spans="1:18" x14ac:dyDescent="0.3">
      <c r="A83" s="69" t="s">
        <v>92</v>
      </c>
      <c r="B83" s="55" t="str">
        <f>VLOOKUP(A83,'Customer Names'!A83:E1401,3,TRUE)</f>
        <v xml:space="preserve"> Ms</v>
      </c>
      <c r="C83" s="55" t="str">
        <f>VLOOKUP(A83,'Customer Names'!A81:E906,4,FALSE)</f>
        <v>Brickley</v>
      </c>
      <c r="D83" s="54">
        <f>VLOOKUP(HealthCare!A83,Medical_Examinations!A82:J2417,2,TRUE)</f>
        <v>17.579999999999998</v>
      </c>
      <c r="E83" s="54">
        <f>VLOOKUP(HealthCare!A83,Medical_Examinations!A82:J2417,4,TRUE)</f>
        <v>4.51</v>
      </c>
      <c r="F83" s="55" t="str">
        <f>VLOOKUP(A83,Medical_Examinations!A82:J2417,6,TRUE)</f>
        <v>No</v>
      </c>
      <c r="G83" s="55" t="str">
        <f>VLOOKUP(A83,Medical_Examinations!A82:J2417,7,TRUE)</f>
        <v>No</v>
      </c>
      <c r="H83" s="55" t="str">
        <f>VLOOKUP(A83,Medical_Examinations!A82:J2417,8,TRUE)</f>
        <v>No</v>
      </c>
      <c r="I83" s="56">
        <f>VLOOKUP(A83,Medical_Examinations!A82:J2417,9,TRUE)</f>
        <v>1</v>
      </c>
      <c r="J83" s="55" t="str">
        <f>VLOOKUP(A83,Medical_Examinations!A82:J2417,10,TRUE)</f>
        <v>No</v>
      </c>
      <c r="K83" s="55" t="str">
        <f>VLOOKUP(A83,Medical_Examinations!A82:J2417,3,TRUE)</f>
        <v>Underweight</v>
      </c>
      <c r="L83" s="55" t="str">
        <f>VLOOKUP(A83,Medical_Examinations!A82:J2417,5,TRUE)</f>
        <v>Normal</v>
      </c>
      <c r="M83" s="57">
        <f>VLOOKUP(A83,Hospitalization!A83:K2425,5,FALSE)</f>
        <v>38295</v>
      </c>
      <c r="N83" s="56">
        <f ca="1">VLOOKUP(A83,Hospitalization!A83:K2425,6,FALSE)</f>
        <v>63</v>
      </c>
      <c r="O83" s="55" t="str">
        <f>VLOOKUP(A74,Hospitalization!A74:K2416,11,FALSE)</f>
        <v>R1013</v>
      </c>
      <c r="P83" s="55" t="str">
        <f>VLOOKUP(A83,Hospitalization!A83:K2425,10,TRUE)</f>
        <v>tier - 1</v>
      </c>
      <c r="Q83" s="58">
        <f>VLOOKUP(A83,Hospitalization!A83:K2425,8,TRUE)</f>
        <v>2118.61</v>
      </c>
      <c r="R83" s="55" t="str">
        <f>VLOOKUP(HealthCare!A83,Hospitalization!A83:K2425,9,TRUE)</f>
        <v>tier - 2</v>
      </c>
    </row>
    <row r="84" spans="1:18" x14ac:dyDescent="0.3">
      <c r="A84" s="69" t="s">
        <v>93</v>
      </c>
      <c r="B84" s="55" t="str">
        <f>VLOOKUP(A84,'Customer Names'!A84:E1402,3,TRUE)</f>
        <v xml:space="preserve"> Ms</v>
      </c>
      <c r="C84" s="55" t="str">
        <f>VLOOKUP(A84,'Customer Names'!A82:E907,4,FALSE)</f>
        <v>Magee</v>
      </c>
      <c r="D84" s="50">
        <f>VLOOKUP(HealthCare!A84,Medical_Examinations!A83:J2418,2,TRUE)</f>
        <v>17.579999999999998</v>
      </c>
      <c r="E84" s="50">
        <f>VLOOKUP(HealthCare!A84,Medical_Examinations!A83:J2418,4,TRUE)</f>
        <v>4.51</v>
      </c>
      <c r="F84" s="7" t="str">
        <f>VLOOKUP(A84,Medical_Examinations!A83:J2418,6,TRUE)</f>
        <v>No</v>
      </c>
      <c r="G84" s="7" t="str">
        <f>VLOOKUP(A84,Medical_Examinations!A83:J2418,7,TRUE)</f>
        <v>No</v>
      </c>
      <c r="H84" s="7" t="str">
        <f>VLOOKUP(A84,Medical_Examinations!A83:J2418,8,TRUE)</f>
        <v>No</v>
      </c>
      <c r="I84" s="51">
        <f>VLOOKUP(A84,Medical_Examinations!A83:J2418,9,TRUE)</f>
        <v>1</v>
      </c>
      <c r="J84" s="7" t="str">
        <f>VLOOKUP(A84,Medical_Examinations!A83:J2418,10,TRUE)</f>
        <v>No</v>
      </c>
      <c r="K84" s="7" t="str">
        <f>VLOOKUP(A84,Medical_Examinations!A83:J2418,3,TRUE)</f>
        <v>Underweight</v>
      </c>
      <c r="L84" s="7" t="str">
        <f>VLOOKUP(A84,Medical_Examinations!A83:J2418,5,TRUE)</f>
        <v>Normal</v>
      </c>
      <c r="M84" s="52">
        <f>VLOOKUP(A84,Hospitalization!A84:K2426,5,FALSE)</f>
        <v>37073</v>
      </c>
      <c r="N84" s="51">
        <f ca="1">VLOOKUP(A84,Hospitalization!A84:K2426,6,FALSE)</f>
        <v>58</v>
      </c>
      <c r="O84" s="7" t="str">
        <f>VLOOKUP(A75,Hospitalization!A75:K2417,11,FALSE)</f>
        <v>R1021</v>
      </c>
      <c r="P84" s="7" t="str">
        <f>VLOOKUP(A84,Hospitalization!A84:K2426,10,TRUE)</f>
        <v>tier - 1</v>
      </c>
      <c r="Q84" s="53">
        <f>VLOOKUP(A84,Hospitalization!A84:K2426,8,TRUE)</f>
        <v>2020.18</v>
      </c>
      <c r="R84" s="7" t="str">
        <f>VLOOKUP(HealthCare!A84,Hospitalization!A84:K2426,9,TRUE)</f>
        <v>tier - 3</v>
      </c>
    </row>
    <row r="85" spans="1:18" x14ac:dyDescent="0.3">
      <c r="A85" s="69" t="s">
        <v>94</v>
      </c>
      <c r="B85" s="55" t="str">
        <f>VLOOKUP(A85,'Customer Names'!A85:E1403,3,TRUE)</f>
        <v xml:space="preserve"> Ms</v>
      </c>
      <c r="C85" s="55" t="str">
        <f>VLOOKUP(A85,'Customer Names'!A83:E908,4,FALSE)</f>
        <v>Thoma</v>
      </c>
      <c r="D85" s="54">
        <f>VLOOKUP(HealthCare!A85,Medical_Examinations!A84:J2419,2,TRUE)</f>
        <v>17.579999999999998</v>
      </c>
      <c r="E85" s="54">
        <f>VLOOKUP(HealthCare!A85,Medical_Examinations!A84:J2419,4,TRUE)</f>
        <v>4.51</v>
      </c>
      <c r="F85" s="55" t="str">
        <f>VLOOKUP(A85,Medical_Examinations!A84:J2419,6,TRUE)</f>
        <v>No</v>
      </c>
      <c r="G85" s="55" t="str">
        <f>VLOOKUP(A85,Medical_Examinations!A84:J2419,7,TRUE)</f>
        <v>No</v>
      </c>
      <c r="H85" s="55" t="str">
        <f>VLOOKUP(A85,Medical_Examinations!A84:J2419,8,TRUE)</f>
        <v>No</v>
      </c>
      <c r="I85" s="56">
        <f>VLOOKUP(A85,Medical_Examinations!A84:J2419,9,TRUE)</f>
        <v>1</v>
      </c>
      <c r="J85" s="55" t="str">
        <f>VLOOKUP(A85,Medical_Examinations!A84:J2419,10,TRUE)</f>
        <v>No</v>
      </c>
      <c r="K85" s="55" t="str">
        <f>VLOOKUP(A85,Medical_Examinations!A84:J2419,3,TRUE)</f>
        <v>Underweight</v>
      </c>
      <c r="L85" s="55" t="str">
        <f>VLOOKUP(A85,Medical_Examinations!A84:J2419,5,TRUE)</f>
        <v>Normal</v>
      </c>
      <c r="M85" s="57">
        <f>VLOOKUP(A85,Hospitalization!A85:K2427,5,FALSE)</f>
        <v>37234</v>
      </c>
      <c r="N85" s="56">
        <f ca="1">VLOOKUP(A85,Hospitalization!A85:K2427,6,FALSE)</f>
        <v>53</v>
      </c>
      <c r="O85" s="55" t="str">
        <f>VLOOKUP(A76,Hospitalization!A76:K2418,11,FALSE)</f>
        <v>R1012</v>
      </c>
      <c r="P85" s="55" t="str">
        <f>VLOOKUP(A85,Hospitalization!A85:K2427,10,TRUE)</f>
        <v>tier - 2</v>
      </c>
      <c r="Q85" s="58">
        <f>VLOOKUP(A85,Hospitalization!A85:K2427,8,TRUE)</f>
        <v>1917.32</v>
      </c>
      <c r="R85" s="55" t="str">
        <f>VLOOKUP(HealthCare!A85,Hospitalization!A85:K2427,9,TRUE)</f>
        <v>tier - 3</v>
      </c>
    </row>
    <row r="86" spans="1:18" x14ac:dyDescent="0.3">
      <c r="A86" s="69" t="s">
        <v>95</v>
      </c>
      <c r="B86" s="55" t="str">
        <f>VLOOKUP(A86,'Customer Names'!A86:E1404,3,TRUE)</f>
        <v xml:space="preserve"> Ms</v>
      </c>
      <c r="C86" s="55" t="str">
        <f>VLOOKUP(A86,'Customer Names'!A84:E909,4,FALSE)</f>
        <v>Heagy</v>
      </c>
      <c r="D86" s="50">
        <f>VLOOKUP(HealthCare!A86,Medical_Examinations!A85:J2420,2,TRUE)</f>
        <v>17.579999999999998</v>
      </c>
      <c r="E86" s="50">
        <f>VLOOKUP(HealthCare!A86,Medical_Examinations!A85:J2420,4,TRUE)</f>
        <v>4.51</v>
      </c>
      <c r="F86" s="7" t="str">
        <f>VLOOKUP(A86,Medical_Examinations!A85:J2420,6,TRUE)</f>
        <v>No</v>
      </c>
      <c r="G86" s="7" t="str">
        <f>VLOOKUP(A86,Medical_Examinations!A85:J2420,7,TRUE)</f>
        <v>No</v>
      </c>
      <c r="H86" s="7" t="str">
        <f>VLOOKUP(A86,Medical_Examinations!A85:J2420,8,TRUE)</f>
        <v>No</v>
      </c>
      <c r="I86" s="51">
        <f>VLOOKUP(A86,Medical_Examinations!A85:J2420,9,TRUE)</f>
        <v>1</v>
      </c>
      <c r="J86" s="7" t="str">
        <f>VLOOKUP(A86,Medical_Examinations!A85:J2420,10,TRUE)</f>
        <v>No</v>
      </c>
      <c r="K86" s="7" t="str">
        <f>VLOOKUP(A86,Medical_Examinations!A85:J2420,3,TRUE)</f>
        <v>Underweight</v>
      </c>
      <c r="L86" s="7" t="str">
        <f>VLOOKUP(A86,Medical_Examinations!A85:J2420,5,TRUE)</f>
        <v>Normal</v>
      </c>
      <c r="M86" s="52">
        <f>VLOOKUP(A86,Hospitalization!A86:K2428,5,FALSE)</f>
        <v>37822</v>
      </c>
      <c r="N86" s="51">
        <f ca="1">VLOOKUP(A86,Hospitalization!A86:K2428,6,FALSE)</f>
        <v>30</v>
      </c>
      <c r="O86" s="7" t="str">
        <f>VLOOKUP(A77,Hospitalization!A77:K2419,11,FALSE)</f>
        <v>R1024</v>
      </c>
      <c r="P86" s="7" t="str">
        <f>VLOOKUP(A86,Hospitalization!A86:K2428,10,TRUE)</f>
        <v>tier - 2</v>
      </c>
      <c r="Q86" s="53">
        <f>VLOOKUP(A86,Hospitalization!A86:K2428,8,TRUE)</f>
        <v>1842.52</v>
      </c>
      <c r="R86" s="7" t="str">
        <f>VLOOKUP(HealthCare!A86,Hospitalization!A86:K2428,9,TRUE)</f>
        <v>tier - 3</v>
      </c>
    </row>
    <row r="87" spans="1:18" x14ac:dyDescent="0.3">
      <c r="A87" s="69" t="s">
        <v>96</v>
      </c>
      <c r="B87" s="55" t="str">
        <f>VLOOKUP(A87,'Customer Names'!A87:E1405,3,TRUE)</f>
        <v xml:space="preserve"> Ms</v>
      </c>
      <c r="C87" s="55" t="str">
        <f>VLOOKUP(A87,'Customer Names'!A85:E910,4,FALSE)</f>
        <v>Regnier</v>
      </c>
      <c r="D87" s="54">
        <f>VLOOKUP(HealthCare!A87,Medical_Examinations!A86:J2421,2,TRUE)</f>
        <v>17.579999999999998</v>
      </c>
      <c r="E87" s="54">
        <f>VLOOKUP(HealthCare!A87,Medical_Examinations!A86:J2421,4,TRUE)</f>
        <v>4.51</v>
      </c>
      <c r="F87" s="55" t="str">
        <f>VLOOKUP(A87,Medical_Examinations!A86:J2421,6,TRUE)</f>
        <v>No</v>
      </c>
      <c r="G87" s="55" t="str">
        <f>VLOOKUP(A87,Medical_Examinations!A86:J2421,7,TRUE)</f>
        <v>No</v>
      </c>
      <c r="H87" s="55" t="str">
        <f>VLOOKUP(A87,Medical_Examinations!A86:J2421,8,TRUE)</f>
        <v>No</v>
      </c>
      <c r="I87" s="56">
        <f>VLOOKUP(A87,Medical_Examinations!A86:J2421,9,TRUE)</f>
        <v>1</v>
      </c>
      <c r="J87" s="55" t="str">
        <f>VLOOKUP(A87,Medical_Examinations!A86:J2421,10,TRUE)</f>
        <v>No</v>
      </c>
      <c r="K87" s="55" t="str">
        <f>VLOOKUP(A87,Medical_Examinations!A86:J2421,3,TRUE)</f>
        <v>Underweight</v>
      </c>
      <c r="L87" s="55" t="str">
        <f>VLOOKUP(A87,Medical_Examinations!A86:J2421,5,TRUE)</f>
        <v>Normal</v>
      </c>
      <c r="M87" s="57">
        <f>VLOOKUP(A87,Hospitalization!A87:K2429,5,FALSE)</f>
        <v>37890</v>
      </c>
      <c r="N87" s="56">
        <f ca="1">VLOOKUP(A87,Hospitalization!A87:K2429,6,FALSE)</f>
        <v>55</v>
      </c>
      <c r="O87" s="55" t="str">
        <f>VLOOKUP(A78,Hospitalization!A78:K2420,11,FALSE)</f>
        <v>R1013</v>
      </c>
      <c r="P87" s="55" t="str">
        <f>VLOOKUP(A87,Hospitalization!A87:K2429,10,TRUE)</f>
        <v>tier - 1</v>
      </c>
      <c r="Q87" s="58">
        <f>VLOOKUP(A87,Hospitalization!A87:K2429,8,TRUE)</f>
        <v>1748.77</v>
      </c>
      <c r="R87" s="55" t="str">
        <f>VLOOKUP(HealthCare!A87,Hospitalization!A87:K2429,9,TRUE)</f>
        <v>tier - 3</v>
      </c>
    </row>
    <row r="88" spans="1:18" x14ac:dyDescent="0.3">
      <c r="A88" s="69" t="s">
        <v>97</v>
      </c>
      <c r="B88" s="55" t="str">
        <f>VLOOKUP(A88,'Customer Names'!A88:E1406,3,TRUE)</f>
        <v xml:space="preserve"> Ms</v>
      </c>
      <c r="C88" s="55" t="str">
        <f>VLOOKUP(A88,'Customer Names'!A86:E911,4,FALSE)</f>
        <v>Parendo</v>
      </c>
      <c r="D88" s="50">
        <f>VLOOKUP(HealthCare!A88,Medical_Examinations!A87:J2422,2,TRUE)</f>
        <v>17.579999999999998</v>
      </c>
      <c r="E88" s="50">
        <f>VLOOKUP(HealthCare!A88,Medical_Examinations!A87:J2422,4,TRUE)</f>
        <v>4.51</v>
      </c>
      <c r="F88" s="7" t="str">
        <f>VLOOKUP(A88,Medical_Examinations!A87:J2422,6,TRUE)</f>
        <v>No</v>
      </c>
      <c r="G88" s="7" t="str">
        <f>VLOOKUP(A88,Medical_Examinations!A87:J2422,7,TRUE)</f>
        <v>No</v>
      </c>
      <c r="H88" s="7" t="str">
        <f>VLOOKUP(A88,Medical_Examinations!A87:J2422,8,TRUE)</f>
        <v>No</v>
      </c>
      <c r="I88" s="51">
        <f>VLOOKUP(A88,Medical_Examinations!A87:J2422,9,TRUE)</f>
        <v>1</v>
      </c>
      <c r="J88" s="7" t="str">
        <f>VLOOKUP(A88,Medical_Examinations!A87:J2422,10,TRUE)</f>
        <v>No</v>
      </c>
      <c r="K88" s="7" t="str">
        <f>VLOOKUP(A88,Medical_Examinations!A87:J2422,3,TRUE)</f>
        <v>Underweight</v>
      </c>
      <c r="L88" s="7" t="str">
        <f>VLOOKUP(A88,Medical_Examinations!A87:J2422,5,TRUE)</f>
        <v>Normal</v>
      </c>
      <c r="M88" s="52">
        <f>VLOOKUP(A88,Hospitalization!A88:K2430,5,FALSE)</f>
        <v>38251</v>
      </c>
      <c r="N88" s="51">
        <f ca="1">VLOOKUP(A88,Hospitalization!A88:K2430,6,FALSE)</f>
        <v>36</v>
      </c>
      <c r="O88" s="7" t="str">
        <f>VLOOKUP(A79,Hospitalization!A79:K2421,11,FALSE)</f>
        <v>R1011</v>
      </c>
      <c r="P88" s="7" t="str">
        <f>VLOOKUP(A88,Hospitalization!A88:K2430,10,TRUE)</f>
        <v>tier - 1</v>
      </c>
      <c r="Q88" s="53">
        <f>VLOOKUP(A88,Hospitalization!A88:K2430,8,TRUE)</f>
        <v>1712.23</v>
      </c>
      <c r="R88" s="7" t="str">
        <f>VLOOKUP(HealthCare!A88,Hospitalization!A88:K2430,9,TRUE)</f>
        <v>tier - 3</v>
      </c>
    </row>
    <row r="89" spans="1:18" x14ac:dyDescent="0.3">
      <c r="A89" s="69" t="s">
        <v>98</v>
      </c>
      <c r="B89" s="55" t="str">
        <f>VLOOKUP(A89,'Customer Names'!A89:E1407,3,TRUE)</f>
        <v xml:space="preserve"> Mr</v>
      </c>
      <c r="C89" s="55" t="str">
        <f>VLOOKUP(A89,'Customer Names'!A87:E912,4,FALSE)</f>
        <v>Schell</v>
      </c>
      <c r="D89" s="54">
        <f>VLOOKUP(HealthCare!A89,Medical_Examinations!A88:J2423,2,TRUE)</f>
        <v>17.579999999999998</v>
      </c>
      <c r="E89" s="54">
        <f>VLOOKUP(HealthCare!A89,Medical_Examinations!A88:J2423,4,TRUE)</f>
        <v>4.51</v>
      </c>
      <c r="F89" s="55" t="str">
        <f>VLOOKUP(A89,Medical_Examinations!A88:J2423,6,TRUE)</f>
        <v>No</v>
      </c>
      <c r="G89" s="55" t="str">
        <f>VLOOKUP(A89,Medical_Examinations!A88:J2423,7,TRUE)</f>
        <v>No</v>
      </c>
      <c r="H89" s="55" t="str">
        <f>VLOOKUP(A89,Medical_Examinations!A88:J2423,8,TRUE)</f>
        <v>No</v>
      </c>
      <c r="I89" s="56">
        <f>VLOOKUP(A89,Medical_Examinations!A88:J2423,9,TRUE)</f>
        <v>1</v>
      </c>
      <c r="J89" s="55" t="str">
        <f>VLOOKUP(A89,Medical_Examinations!A88:J2423,10,TRUE)</f>
        <v>No</v>
      </c>
      <c r="K89" s="55" t="str">
        <f>VLOOKUP(A89,Medical_Examinations!A88:J2423,3,TRUE)</f>
        <v>Underweight</v>
      </c>
      <c r="L89" s="55" t="str">
        <f>VLOOKUP(A89,Medical_Examinations!A88:J2423,5,TRUE)</f>
        <v>Normal</v>
      </c>
      <c r="M89" s="57">
        <f>VLOOKUP(A89,Hospitalization!A89:K2431,5,FALSE)</f>
        <v>36822</v>
      </c>
      <c r="N89" s="56">
        <f ca="1">VLOOKUP(A89,Hospitalization!A89:K2431,6,FALSE)</f>
        <v>50</v>
      </c>
      <c r="O89" s="55" t="str">
        <f>VLOOKUP(A80,Hospitalization!A80:K2422,11,FALSE)</f>
        <v>R1013</v>
      </c>
      <c r="P89" s="55" t="str">
        <f>VLOOKUP(A89,Hospitalization!A89:K2431,10,TRUE)</f>
        <v>tier - 2</v>
      </c>
      <c r="Q89" s="58">
        <f>VLOOKUP(A89,Hospitalization!A89:K2431,8,TRUE)</f>
        <v>1665</v>
      </c>
      <c r="R89" s="55" t="str">
        <f>VLOOKUP(HealthCare!A89,Hospitalization!A89:K2431,9,TRUE)</f>
        <v>tier - 2</v>
      </c>
    </row>
    <row r="90" spans="1:18" x14ac:dyDescent="0.3">
      <c r="A90" s="69" t="s">
        <v>99</v>
      </c>
      <c r="B90" s="55" t="str">
        <f>VLOOKUP(A90,'Customer Names'!A90:E1408,3,TRUE)</f>
        <v xml:space="preserve"> Ms</v>
      </c>
      <c r="C90" s="55" t="str">
        <f>VLOOKUP(A90,'Customer Names'!A88:E913,4,FALSE)</f>
        <v>Driscoll</v>
      </c>
      <c r="D90" s="50">
        <f>VLOOKUP(HealthCare!A90,Medical_Examinations!A89:J2424,2,TRUE)</f>
        <v>17.579999999999998</v>
      </c>
      <c r="E90" s="50">
        <f>VLOOKUP(HealthCare!A90,Medical_Examinations!A89:J2424,4,TRUE)</f>
        <v>4.51</v>
      </c>
      <c r="F90" s="7" t="str">
        <f>VLOOKUP(A90,Medical_Examinations!A89:J2424,6,TRUE)</f>
        <v>No</v>
      </c>
      <c r="G90" s="7" t="str">
        <f>VLOOKUP(A90,Medical_Examinations!A89:J2424,7,TRUE)</f>
        <v>No</v>
      </c>
      <c r="H90" s="7" t="str">
        <f>VLOOKUP(A90,Medical_Examinations!A89:J2424,8,TRUE)</f>
        <v>No</v>
      </c>
      <c r="I90" s="51">
        <f>VLOOKUP(A90,Medical_Examinations!A89:J2424,9,TRUE)</f>
        <v>1</v>
      </c>
      <c r="J90" s="7" t="str">
        <f>VLOOKUP(A90,Medical_Examinations!A89:J2424,10,TRUE)</f>
        <v>No</v>
      </c>
      <c r="K90" s="7" t="str">
        <f>VLOOKUP(A90,Medical_Examinations!A89:J2424,3,TRUE)</f>
        <v>Underweight</v>
      </c>
      <c r="L90" s="7" t="str">
        <f>VLOOKUP(A90,Medical_Examinations!A89:J2424,5,TRUE)</f>
        <v>Normal</v>
      </c>
      <c r="M90" s="52">
        <f>VLOOKUP(A90,Hospitalization!A90:K2432,5,FALSE)</f>
        <v>38326</v>
      </c>
      <c r="N90" s="51">
        <f ca="1">VLOOKUP(A90,Hospitalization!A90:K2432,6,FALSE)</f>
        <v>44</v>
      </c>
      <c r="O90" s="7" t="str">
        <f>VLOOKUP(A81,Hospitalization!A81:K2423,11,FALSE)</f>
        <v>R1024</v>
      </c>
      <c r="P90" s="7" t="str">
        <f>VLOOKUP(A90,Hospitalization!A90:K2432,10,TRUE)</f>
        <v>tier - 3</v>
      </c>
      <c r="Q90" s="53">
        <f>VLOOKUP(A90,Hospitalization!A90:K2432,8,TRUE)</f>
        <v>1631.67</v>
      </c>
      <c r="R90" s="7" t="str">
        <f>VLOOKUP(HealthCare!A90,Hospitalization!A90:K2432,9,TRUE)</f>
        <v>tier - 2</v>
      </c>
    </row>
    <row r="91" spans="1:18" x14ac:dyDescent="0.3">
      <c r="A91" s="69" t="s">
        <v>100</v>
      </c>
      <c r="B91" s="55" t="str">
        <f>VLOOKUP(A91,'Customer Names'!A91:E1409,3,TRUE)</f>
        <v xml:space="preserve"> Mr</v>
      </c>
      <c r="C91" s="55" t="str">
        <f>VLOOKUP(A91,'Customer Names'!A89:E914,4,FALSE)</f>
        <v>Mitchell</v>
      </c>
      <c r="D91" s="54">
        <f>VLOOKUP(HealthCare!A91,Medical_Examinations!A90:J2425,2,TRUE)</f>
        <v>17.579999999999998</v>
      </c>
      <c r="E91" s="54">
        <f>VLOOKUP(HealthCare!A91,Medical_Examinations!A90:J2425,4,TRUE)</f>
        <v>4.51</v>
      </c>
      <c r="F91" s="55" t="str">
        <f>VLOOKUP(A91,Medical_Examinations!A90:J2425,6,TRUE)</f>
        <v>No</v>
      </c>
      <c r="G91" s="55" t="str">
        <f>VLOOKUP(A91,Medical_Examinations!A90:J2425,7,TRUE)</f>
        <v>No</v>
      </c>
      <c r="H91" s="55" t="str">
        <f>VLOOKUP(A91,Medical_Examinations!A90:J2425,8,TRUE)</f>
        <v>No</v>
      </c>
      <c r="I91" s="56">
        <f>VLOOKUP(A91,Medical_Examinations!A90:J2425,9,TRUE)</f>
        <v>1</v>
      </c>
      <c r="J91" s="55" t="str">
        <f>VLOOKUP(A91,Medical_Examinations!A90:J2425,10,TRUE)</f>
        <v>No</v>
      </c>
      <c r="K91" s="55" t="str">
        <f>VLOOKUP(A91,Medical_Examinations!A90:J2425,3,TRUE)</f>
        <v>Underweight</v>
      </c>
      <c r="L91" s="55" t="str">
        <f>VLOOKUP(A91,Medical_Examinations!A90:J2425,5,TRUE)</f>
        <v>Normal</v>
      </c>
      <c r="M91" s="57">
        <f>VLOOKUP(A91,Hospitalization!A91:K2433,5,FALSE)</f>
        <v>37230</v>
      </c>
      <c r="N91" s="56">
        <f ca="1">VLOOKUP(A91,Hospitalization!A91:K2433,6,FALSE)</f>
        <v>49</v>
      </c>
      <c r="O91" s="55" t="str">
        <f>VLOOKUP(A82,Hospitalization!A82:K2424,11,FALSE)</f>
        <v>R1013</v>
      </c>
      <c r="P91" s="55" t="str">
        <f>VLOOKUP(A91,Hospitalization!A91:K2433,10,TRUE)</f>
        <v>tier - 2</v>
      </c>
      <c r="Q91" s="58">
        <f>VLOOKUP(A91,Hospitalization!A91:K2433,8,TRUE)</f>
        <v>1534.3</v>
      </c>
      <c r="R91" s="55" t="str">
        <f>VLOOKUP(HealthCare!A91,Hospitalization!A91:K2433,9,TRUE)</f>
        <v>tier - 2</v>
      </c>
    </row>
    <row r="92" spans="1:18" x14ac:dyDescent="0.3">
      <c r="A92" s="69" t="s">
        <v>101</v>
      </c>
      <c r="B92" s="55" t="str">
        <f>VLOOKUP(A92,'Customer Names'!A92:E1410,3,TRUE)</f>
        <v xml:space="preserve"> Mr</v>
      </c>
      <c r="C92" s="55" t="str">
        <f>VLOOKUP(A92,'Customer Names'!A90:E915,4,FALSE)</f>
        <v>Cutler</v>
      </c>
      <c r="D92" s="50">
        <f>VLOOKUP(HealthCare!A92,Medical_Examinations!A91:J2426,2,TRUE)</f>
        <v>17.579999999999998</v>
      </c>
      <c r="E92" s="50">
        <f>VLOOKUP(HealthCare!A92,Medical_Examinations!A91:J2426,4,TRUE)</f>
        <v>4.51</v>
      </c>
      <c r="F92" s="7" t="str">
        <f>VLOOKUP(A92,Medical_Examinations!A91:J2426,6,TRUE)</f>
        <v>No</v>
      </c>
      <c r="G92" s="7" t="str">
        <f>VLOOKUP(A92,Medical_Examinations!A91:J2426,7,TRUE)</f>
        <v>No</v>
      </c>
      <c r="H92" s="7" t="str">
        <f>VLOOKUP(A92,Medical_Examinations!A91:J2426,8,TRUE)</f>
        <v>No</v>
      </c>
      <c r="I92" s="51">
        <f>VLOOKUP(A92,Medical_Examinations!A91:J2426,9,TRUE)</f>
        <v>1</v>
      </c>
      <c r="J92" s="7" t="str">
        <f>VLOOKUP(A92,Medical_Examinations!A91:J2426,10,TRUE)</f>
        <v>No</v>
      </c>
      <c r="K92" s="7" t="str">
        <f>VLOOKUP(A92,Medical_Examinations!A91:J2426,3,TRUE)</f>
        <v>Underweight</v>
      </c>
      <c r="L92" s="7" t="str">
        <f>VLOOKUP(A92,Medical_Examinations!A91:J2426,5,TRUE)</f>
        <v>Normal</v>
      </c>
      <c r="M92" s="52">
        <f>VLOOKUP(A92,Hospitalization!A92:K2434,5,FALSE)</f>
        <v>35769</v>
      </c>
      <c r="N92" s="51">
        <f ca="1">VLOOKUP(A92,Hospitalization!A92:K2434,6,FALSE)</f>
        <v>43</v>
      </c>
      <c r="O92" s="7" t="str">
        <f>VLOOKUP(A83,Hospitalization!A83:K2425,11,FALSE)</f>
        <v>R1012</v>
      </c>
      <c r="P92" s="7" t="str">
        <f>VLOOKUP(A92,Hospitalization!A92:K2434,10,TRUE)</f>
        <v>tier - 2</v>
      </c>
      <c r="Q92" s="53">
        <f>VLOOKUP(A92,Hospitalization!A92:K2434,8,TRUE)</f>
        <v>1422</v>
      </c>
      <c r="R92" s="7" t="str">
        <f>VLOOKUP(HealthCare!A92,Hospitalization!A92:K2434,9,TRUE)</f>
        <v>tier - 2</v>
      </c>
    </row>
    <row r="93" spans="1:18" x14ac:dyDescent="0.3">
      <c r="A93" s="69" t="s">
        <v>102</v>
      </c>
      <c r="B93" s="55" t="str">
        <f>VLOOKUP(A93,'Customer Names'!A93:E1411,3,TRUE)</f>
        <v xml:space="preserve"> Mr</v>
      </c>
      <c r="C93" s="55" t="str">
        <f>VLOOKUP(A93,'Customer Names'!A91:E916,4,FALSE)</f>
        <v>Derian</v>
      </c>
      <c r="D93" s="54">
        <f>VLOOKUP(HealthCare!A93,Medical_Examinations!A92:J2427,2,TRUE)</f>
        <v>17.579999999999998</v>
      </c>
      <c r="E93" s="54">
        <f>VLOOKUP(HealthCare!A93,Medical_Examinations!A92:J2427,4,TRUE)</f>
        <v>4.51</v>
      </c>
      <c r="F93" s="55" t="str">
        <f>VLOOKUP(A93,Medical_Examinations!A92:J2427,6,TRUE)</f>
        <v>No</v>
      </c>
      <c r="G93" s="55" t="str">
        <f>VLOOKUP(A93,Medical_Examinations!A92:J2427,7,TRUE)</f>
        <v>No</v>
      </c>
      <c r="H93" s="55" t="str">
        <f>VLOOKUP(A93,Medical_Examinations!A92:J2427,8,TRUE)</f>
        <v>No</v>
      </c>
      <c r="I93" s="56">
        <f>VLOOKUP(A93,Medical_Examinations!A92:J2427,9,TRUE)</f>
        <v>1</v>
      </c>
      <c r="J93" s="55" t="str">
        <f>VLOOKUP(A93,Medical_Examinations!A92:J2427,10,TRUE)</f>
        <v>No</v>
      </c>
      <c r="K93" s="55" t="str">
        <f>VLOOKUP(A93,Medical_Examinations!A92:J2427,3,TRUE)</f>
        <v>Underweight</v>
      </c>
      <c r="L93" s="55" t="str">
        <f>VLOOKUP(A93,Medical_Examinations!A92:J2427,5,TRUE)</f>
        <v>Normal</v>
      </c>
      <c r="M93" s="57">
        <f>VLOOKUP(A93,Hospitalization!A93:K2435,5,FALSE)</f>
        <v>34910</v>
      </c>
      <c r="N93" s="56">
        <f ca="1">VLOOKUP(A93,Hospitalization!A93:K2435,6,FALSE)</f>
        <v>49</v>
      </c>
      <c r="O93" s="55" t="str">
        <f>VLOOKUP(A84,Hospitalization!A84:K2426,11,FALSE)</f>
        <v>R1011</v>
      </c>
      <c r="P93" s="55" t="str">
        <f>VLOOKUP(A93,Hospitalization!A93:K2435,10,TRUE)</f>
        <v>tier - 3</v>
      </c>
      <c r="Q93" s="58">
        <f>VLOOKUP(A93,Hospitalization!A93:K2435,8,TRUE)</f>
        <v>1338</v>
      </c>
      <c r="R93" s="55" t="str">
        <f>VLOOKUP(HealthCare!A93,Hospitalization!A93:K2435,9,TRUE)</f>
        <v>tier - 2</v>
      </c>
    </row>
    <row r="94" spans="1:18" x14ac:dyDescent="0.3">
      <c r="A94" s="69" t="s">
        <v>103</v>
      </c>
      <c r="B94" s="55" t="str">
        <f>VLOOKUP(A94,'Customer Names'!A94:E1412,3,TRUE)</f>
        <v xml:space="preserve"> Ms</v>
      </c>
      <c r="C94" s="55" t="str">
        <f>VLOOKUP(A94,'Customer Names'!A92:E917,4,FALSE)</f>
        <v>Farina</v>
      </c>
      <c r="D94" s="50">
        <f>VLOOKUP(HealthCare!A94,Medical_Examinations!A93:J2428,2,TRUE)</f>
        <v>17.579999999999998</v>
      </c>
      <c r="E94" s="50">
        <f>VLOOKUP(HealthCare!A94,Medical_Examinations!A93:J2428,4,TRUE)</f>
        <v>4.51</v>
      </c>
      <c r="F94" s="7" t="str">
        <f>VLOOKUP(A94,Medical_Examinations!A93:J2428,6,TRUE)</f>
        <v>No</v>
      </c>
      <c r="G94" s="7" t="str">
        <f>VLOOKUP(A94,Medical_Examinations!A93:J2428,7,TRUE)</f>
        <v>No</v>
      </c>
      <c r="H94" s="7" t="str">
        <f>VLOOKUP(A94,Medical_Examinations!A93:J2428,8,TRUE)</f>
        <v>No</v>
      </c>
      <c r="I94" s="51">
        <f>VLOOKUP(A94,Medical_Examinations!A93:J2428,9,TRUE)</f>
        <v>1</v>
      </c>
      <c r="J94" s="7" t="str">
        <f>VLOOKUP(A94,Medical_Examinations!A93:J2428,10,TRUE)</f>
        <v>No</v>
      </c>
      <c r="K94" s="7" t="str">
        <f>VLOOKUP(A94,Medical_Examinations!A93:J2428,3,TRUE)</f>
        <v>Underweight</v>
      </c>
      <c r="L94" s="7" t="str">
        <f>VLOOKUP(A94,Medical_Examinations!A93:J2428,5,TRUE)</f>
        <v>Normal</v>
      </c>
      <c r="M94" s="52">
        <f>VLOOKUP(A94,Hospitalization!A94:K2436,5,FALSE)</f>
        <v>35729</v>
      </c>
      <c r="N94" s="51">
        <f ca="1">VLOOKUP(A94,Hospitalization!A94:K2436,6,FALSE)</f>
        <v>62</v>
      </c>
      <c r="O94" s="7" t="str">
        <f>VLOOKUP(A85,Hospitalization!A85:K2427,11,FALSE)</f>
        <v>R1012</v>
      </c>
      <c r="P94" s="7" t="str">
        <f>VLOOKUP(A94,Hospitalization!A94:K2436,10,TRUE)</f>
        <v>tier - 2</v>
      </c>
      <c r="Q94" s="53">
        <f>VLOOKUP(A94,Hospitalization!A94:K2436,8,TRUE)</f>
        <v>1276</v>
      </c>
      <c r="R94" s="7" t="str">
        <f>VLOOKUP(HealthCare!A94,Hospitalization!A94:K2436,9,TRUE)</f>
        <v>tier - 2</v>
      </c>
    </row>
    <row r="95" spans="1:18" x14ac:dyDescent="0.3">
      <c r="A95" s="69" t="s">
        <v>104</v>
      </c>
      <c r="B95" s="55" t="str">
        <f>VLOOKUP(A95,'Customer Names'!A95:E1413,3,TRUE)</f>
        <v xml:space="preserve"> Ms</v>
      </c>
      <c r="C95" s="55" t="str">
        <f>VLOOKUP(A95,'Customer Names'!A93:E918,4,FALSE)</f>
        <v>Saunders</v>
      </c>
      <c r="D95" s="54">
        <f>VLOOKUP(HealthCare!A95,Medical_Examinations!A94:J2429,2,TRUE)</f>
        <v>17.579999999999998</v>
      </c>
      <c r="E95" s="54">
        <f>VLOOKUP(HealthCare!A95,Medical_Examinations!A94:J2429,4,TRUE)</f>
        <v>4.51</v>
      </c>
      <c r="F95" s="55" t="str">
        <f>VLOOKUP(A95,Medical_Examinations!A94:J2429,6,TRUE)</f>
        <v>No</v>
      </c>
      <c r="G95" s="55" t="str">
        <f>VLOOKUP(A95,Medical_Examinations!A94:J2429,7,TRUE)</f>
        <v>No</v>
      </c>
      <c r="H95" s="55" t="str">
        <f>VLOOKUP(A95,Medical_Examinations!A94:J2429,8,TRUE)</f>
        <v>No</v>
      </c>
      <c r="I95" s="56">
        <f>VLOOKUP(A95,Medical_Examinations!A94:J2429,9,TRUE)</f>
        <v>1</v>
      </c>
      <c r="J95" s="55" t="str">
        <f>VLOOKUP(A95,Medical_Examinations!A94:J2429,10,TRUE)</f>
        <v>No</v>
      </c>
      <c r="K95" s="55" t="str">
        <f>VLOOKUP(A95,Medical_Examinations!A94:J2429,3,TRUE)</f>
        <v>Underweight</v>
      </c>
      <c r="L95" s="55" t="str">
        <f>VLOOKUP(A95,Medical_Examinations!A94:J2429,5,TRUE)</f>
        <v>Normal</v>
      </c>
      <c r="M95" s="57">
        <f>VLOOKUP(A95,Hospitalization!A95:K2437,5,FALSE)</f>
        <v>37835</v>
      </c>
      <c r="N95" s="56">
        <f ca="1">VLOOKUP(A95,Hospitalization!A95:K2437,6,FALSE)</f>
        <v>54</v>
      </c>
      <c r="O95" s="55" t="str">
        <f>VLOOKUP(A86,Hospitalization!A86:K2428,11,FALSE)</f>
        <v>R1011</v>
      </c>
      <c r="P95" s="55" t="str">
        <f>VLOOKUP(A95,Hospitalization!A95:K2437,10,TRUE)</f>
        <v>tier - 2</v>
      </c>
      <c r="Q95" s="58">
        <f>VLOOKUP(A95,Hospitalization!A95:K2437,8,TRUE)</f>
        <v>1241.57</v>
      </c>
      <c r="R95" s="55" t="str">
        <f>VLOOKUP(HealthCare!A95,Hospitalization!A95:K2437,9,TRUE)</f>
        <v>tier - 2</v>
      </c>
    </row>
    <row r="96" spans="1:18" x14ac:dyDescent="0.3">
      <c r="A96" s="69" t="s">
        <v>105</v>
      </c>
      <c r="B96" s="55" t="str">
        <f>VLOOKUP(A96,'Customer Names'!A96:E1414,3,TRUE)</f>
        <v xml:space="preserve"> Ms</v>
      </c>
      <c r="C96" s="55" t="str">
        <f>VLOOKUP(A96,'Customer Names'!A94:E919,4,FALSE)</f>
        <v>Kratz</v>
      </c>
      <c r="D96" s="50">
        <f>VLOOKUP(HealthCare!A96,Medical_Examinations!A95:J2430,2,TRUE)</f>
        <v>17.579999999999998</v>
      </c>
      <c r="E96" s="50">
        <f>VLOOKUP(HealthCare!A96,Medical_Examinations!A95:J2430,4,TRUE)</f>
        <v>4.51</v>
      </c>
      <c r="F96" s="7" t="str">
        <f>VLOOKUP(A96,Medical_Examinations!A95:J2430,6,TRUE)</f>
        <v>No</v>
      </c>
      <c r="G96" s="7" t="str">
        <f>VLOOKUP(A96,Medical_Examinations!A95:J2430,7,TRUE)</f>
        <v>No</v>
      </c>
      <c r="H96" s="7" t="str">
        <f>VLOOKUP(A96,Medical_Examinations!A95:J2430,8,TRUE)</f>
        <v>No</v>
      </c>
      <c r="I96" s="51">
        <f>VLOOKUP(A96,Medical_Examinations!A95:J2430,9,TRUE)</f>
        <v>1</v>
      </c>
      <c r="J96" s="7" t="str">
        <f>VLOOKUP(A96,Medical_Examinations!A95:J2430,10,TRUE)</f>
        <v>No</v>
      </c>
      <c r="K96" s="7" t="str">
        <f>VLOOKUP(A96,Medical_Examinations!A95:J2430,3,TRUE)</f>
        <v>Underweight</v>
      </c>
      <c r="L96" s="7" t="str">
        <f>VLOOKUP(A96,Medical_Examinations!A95:J2430,5,TRUE)</f>
        <v>Normal</v>
      </c>
      <c r="M96" s="52">
        <f>VLOOKUP(A96,Hospitalization!A96:K2438,5,FALSE)</f>
        <v>37494</v>
      </c>
      <c r="N96" s="51">
        <f ca="1">VLOOKUP(A96,Hospitalization!A96:K2438,6,FALSE)</f>
        <v>46</v>
      </c>
      <c r="O96" s="7" t="str">
        <f>VLOOKUP(A87,Hospitalization!A87:K2429,11,FALSE)</f>
        <v>R1011</v>
      </c>
      <c r="P96" s="7" t="str">
        <f>VLOOKUP(A96,Hospitalization!A96:K2438,10,TRUE)</f>
        <v>tier - 1</v>
      </c>
      <c r="Q96" s="53">
        <f>VLOOKUP(A96,Hospitalization!A96:K2438,8,TRUE)</f>
        <v>1191</v>
      </c>
      <c r="R96" s="7" t="str">
        <f>VLOOKUP(HealthCare!A96,Hospitalization!A96:K2438,9,TRUE)</f>
        <v>tier - 2</v>
      </c>
    </row>
    <row r="97" spans="1:18" x14ac:dyDescent="0.3">
      <c r="A97" s="69" t="s">
        <v>106</v>
      </c>
      <c r="B97" s="55" t="str">
        <f>VLOOKUP(A97,'Customer Names'!A97:E1415,3,TRUE)</f>
        <v xml:space="preserve"> Mr</v>
      </c>
      <c r="C97" s="55" t="str">
        <f>VLOOKUP(A97,'Customer Names'!A95:E920,4,FALSE)</f>
        <v>Boland</v>
      </c>
      <c r="D97" s="54">
        <f>VLOOKUP(HealthCare!A97,Medical_Examinations!A96:J2431,2,TRUE)</f>
        <v>17.579999999999998</v>
      </c>
      <c r="E97" s="54">
        <f>VLOOKUP(HealthCare!A97,Medical_Examinations!A96:J2431,4,TRUE)</f>
        <v>4.51</v>
      </c>
      <c r="F97" s="55" t="str">
        <f>VLOOKUP(A97,Medical_Examinations!A96:J2431,6,TRUE)</f>
        <v>No</v>
      </c>
      <c r="G97" s="55" t="str">
        <f>VLOOKUP(A97,Medical_Examinations!A96:J2431,7,TRUE)</f>
        <v>No</v>
      </c>
      <c r="H97" s="55" t="str">
        <f>VLOOKUP(A97,Medical_Examinations!A96:J2431,8,TRUE)</f>
        <v>No</v>
      </c>
      <c r="I97" s="56">
        <f>VLOOKUP(A97,Medical_Examinations!A96:J2431,9,TRUE)</f>
        <v>1</v>
      </c>
      <c r="J97" s="55" t="str">
        <f>VLOOKUP(A97,Medical_Examinations!A96:J2431,10,TRUE)</f>
        <v>No</v>
      </c>
      <c r="K97" s="55" t="str">
        <f>VLOOKUP(A97,Medical_Examinations!A96:J2431,3,TRUE)</f>
        <v>Underweight</v>
      </c>
      <c r="L97" s="55" t="str">
        <f>VLOOKUP(A97,Medical_Examinations!A96:J2431,5,TRUE)</f>
        <v>Normal</v>
      </c>
      <c r="M97" s="57">
        <f>VLOOKUP(A97,Hospitalization!A97:K2439,5,FALSE)</f>
        <v>38242</v>
      </c>
      <c r="N97" s="56">
        <f ca="1">VLOOKUP(A97,Hospitalization!A97:K2439,6,FALSE)</f>
        <v>59</v>
      </c>
      <c r="O97" s="55" t="str">
        <f>VLOOKUP(A88,Hospitalization!A88:K2430,11,FALSE)</f>
        <v>R1016</v>
      </c>
      <c r="P97" s="55" t="str">
        <f>VLOOKUP(A97,Hospitalization!A97:K2439,10,TRUE)</f>
        <v>tier - 3</v>
      </c>
      <c r="Q97" s="58">
        <f>VLOOKUP(A97,Hospitalization!A97:K2439,8,TRUE)</f>
        <v>1141.45</v>
      </c>
      <c r="R97" s="55" t="str">
        <f>VLOOKUP(HealthCare!A97,Hospitalization!A97:K2439,9,TRUE)</f>
        <v>tier - 3</v>
      </c>
    </row>
    <row r="98" spans="1:18" x14ac:dyDescent="0.3">
      <c r="A98" s="69" t="s">
        <v>107</v>
      </c>
      <c r="B98" s="55" t="str">
        <f>VLOOKUP(A98,'Customer Names'!A98:E1416,3,TRUE)</f>
        <v xml:space="preserve"> Mr</v>
      </c>
      <c r="C98" s="55" t="str">
        <f>VLOOKUP(A98,'Customer Names'!A96:E921,4,FALSE)</f>
        <v>Van Hout</v>
      </c>
      <c r="D98" s="50">
        <f>VLOOKUP(HealthCare!A98,Medical_Examinations!A97:J2432,2,TRUE)</f>
        <v>17.579999999999998</v>
      </c>
      <c r="E98" s="50">
        <f>VLOOKUP(HealthCare!A98,Medical_Examinations!A97:J2432,4,TRUE)</f>
        <v>4.51</v>
      </c>
      <c r="F98" s="7" t="str">
        <f>VLOOKUP(A98,Medical_Examinations!A97:J2432,6,TRUE)</f>
        <v>No</v>
      </c>
      <c r="G98" s="7" t="str">
        <f>VLOOKUP(A98,Medical_Examinations!A97:J2432,7,TRUE)</f>
        <v>No</v>
      </c>
      <c r="H98" s="7" t="str">
        <f>VLOOKUP(A98,Medical_Examinations!A97:J2432,8,TRUE)</f>
        <v>No</v>
      </c>
      <c r="I98" s="51">
        <f>VLOOKUP(A98,Medical_Examinations!A97:J2432,9,TRUE)</f>
        <v>1</v>
      </c>
      <c r="J98" s="7" t="str">
        <f>VLOOKUP(A98,Medical_Examinations!A97:J2432,10,TRUE)</f>
        <v>No</v>
      </c>
      <c r="K98" s="7" t="str">
        <f>VLOOKUP(A98,Medical_Examinations!A97:J2432,3,TRUE)</f>
        <v>Underweight</v>
      </c>
      <c r="L98" s="7" t="str">
        <f>VLOOKUP(A98,Medical_Examinations!A97:J2432,5,TRUE)</f>
        <v>Normal</v>
      </c>
      <c r="M98" s="52">
        <f>VLOOKUP(A98,Hospitalization!A98:K2440,5,FALSE)</f>
        <v>38303</v>
      </c>
      <c r="N98" s="51">
        <f ca="1">VLOOKUP(A98,Hospitalization!A98:K2440,6,FALSE)</f>
        <v>55</v>
      </c>
      <c r="O98" s="7" t="str">
        <f>VLOOKUP(A89,Hospitalization!A89:K2431,11,FALSE)</f>
        <v>R1013</v>
      </c>
      <c r="P98" s="7" t="str">
        <f>VLOOKUP(A98,Hospitalization!A98:K2440,10,TRUE)</f>
        <v>tier - 1</v>
      </c>
      <c r="Q98" s="53">
        <f>VLOOKUP(A98,Hospitalization!A98:K2440,8,TRUE)</f>
        <v>1121.8699999999999</v>
      </c>
      <c r="R98" s="7" t="str">
        <f>VLOOKUP(HealthCare!A98,Hospitalization!A98:K2440,9,TRUE)</f>
        <v>tier - 3</v>
      </c>
    </row>
    <row r="99" spans="1:18" x14ac:dyDescent="0.3">
      <c r="A99" s="69" t="s">
        <v>108</v>
      </c>
      <c r="B99" s="55" t="str">
        <f>VLOOKUP(A99,'Customer Names'!A99:E1417,3,TRUE)</f>
        <v xml:space="preserve"> Mr</v>
      </c>
      <c r="C99" s="55" t="str">
        <f>VLOOKUP(A99,'Customer Names'!A97:E922,4,FALSE)</f>
        <v>Ramsey</v>
      </c>
      <c r="D99" s="54">
        <f>VLOOKUP(HealthCare!A99,Medical_Examinations!A98:J2433,2,TRUE)</f>
        <v>17.579999999999998</v>
      </c>
      <c r="E99" s="54">
        <f>VLOOKUP(HealthCare!A99,Medical_Examinations!A98:J2433,4,TRUE)</f>
        <v>4.51</v>
      </c>
      <c r="F99" s="55" t="str">
        <f>VLOOKUP(A99,Medical_Examinations!A98:J2433,6,TRUE)</f>
        <v>No</v>
      </c>
      <c r="G99" s="55" t="str">
        <f>VLOOKUP(A99,Medical_Examinations!A98:J2433,7,TRUE)</f>
        <v>No</v>
      </c>
      <c r="H99" s="55" t="str">
        <f>VLOOKUP(A99,Medical_Examinations!A98:J2433,8,TRUE)</f>
        <v>No</v>
      </c>
      <c r="I99" s="56">
        <f>VLOOKUP(A99,Medical_Examinations!A98:J2433,9,TRUE)</f>
        <v>1</v>
      </c>
      <c r="J99" s="55" t="str">
        <f>VLOOKUP(A99,Medical_Examinations!A98:J2433,10,TRUE)</f>
        <v>No</v>
      </c>
      <c r="K99" s="55" t="str">
        <f>VLOOKUP(A99,Medical_Examinations!A98:J2433,3,TRUE)</f>
        <v>Underweight</v>
      </c>
      <c r="L99" s="55" t="str">
        <f>VLOOKUP(A99,Medical_Examinations!A98:J2433,5,TRUE)</f>
        <v>Normal</v>
      </c>
      <c r="M99" s="57">
        <f>VLOOKUP(A99,Hospitalization!A99:K2441,5,FALSE)</f>
        <v>36377</v>
      </c>
      <c r="N99" s="56">
        <f ca="1">VLOOKUP(A99,Hospitalization!A99:K2441,6,FALSE)</f>
        <v>57</v>
      </c>
      <c r="O99" s="55" t="str">
        <f>VLOOKUP(A90,Hospitalization!A90:K2432,11,FALSE)</f>
        <v>R1013</v>
      </c>
      <c r="P99" s="55" t="str">
        <f>VLOOKUP(A99,Hospitalization!A99:K2441,10,TRUE)</f>
        <v>tier - 2</v>
      </c>
      <c r="Q99" s="58">
        <f>VLOOKUP(A99,Hospitalization!A99:K2441,8,TRUE)</f>
        <v>1019</v>
      </c>
      <c r="R99" s="55" t="str">
        <f>VLOOKUP(HealthCare!A99,Hospitalization!A99:K2441,9,TRUE)</f>
        <v>tier - 3</v>
      </c>
    </row>
    <row r="100" spans="1:18" x14ac:dyDescent="0.3">
      <c r="A100" s="69" t="s">
        <v>109</v>
      </c>
      <c r="B100" s="55" t="str">
        <f>VLOOKUP(A100,'Customer Names'!A100:E1418,3,TRUE)</f>
        <v xml:space="preserve"> Ms</v>
      </c>
      <c r="C100" s="55" t="str">
        <f>VLOOKUP(A100,'Customer Names'!A98:E923,4,FALSE)</f>
        <v>Gage</v>
      </c>
      <c r="D100" s="50">
        <f>VLOOKUP(HealthCare!A100,Medical_Examinations!A99:J2434,2,TRUE)</f>
        <v>17.579999999999998</v>
      </c>
      <c r="E100" s="50">
        <f>VLOOKUP(HealthCare!A100,Medical_Examinations!A99:J2434,4,TRUE)</f>
        <v>4.51</v>
      </c>
      <c r="F100" s="7" t="str">
        <f>VLOOKUP(A100,Medical_Examinations!A99:J2434,6,TRUE)</f>
        <v>No</v>
      </c>
      <c r="G100" s="7" t="str">
        <f>VLOOKUP(A100,Medical_Examinations!A99:J2434,7,TRUE)</f>
        <v>No</v>
      </c>
      <c r="H100" s="7" t="str">
        <f>VLOOKUP(A100,Medical_Examinations!A99:J2434,8,TRUE)</f>
        <v>No</v>
      </c>
      <c r="I100" s="51">
        <f>VLOOKUP(A100,Medical_Examinations!A99:J2434,9,TRUE)</f>
        <v>1</v>
      </c>
      <c r="J100" s="7" t="str">
        <f>VLOOKUP(A100,Medical_Examinations!A99:J2434,10,TRUE)</f>
        <v>No</v>
      </c>
      <c r="K100" s="7" t="str">
        <f>VLOOKUP(A100,Medical_Examinations!A99:J2434,3,TRUE)</f>
        <v>Underweight</v>
      </c>
      <c r="L100" s="7" t="str">
        <f>VLOOKUP(A100,Medical_Examinations!A99:J2434,5,TRUE)</f>
        <v>Normal</v>
      </c>
      <c r="M100" s="52">
        <f>VLOOKUP(A100,Hospitalization!A100:K2442,5,FALSE)</f>
        <v>34148</v>
      </c>
      <c r="N100" s="51">
        <f ca="1">VLOOKUP(A100,Hospitalization!A100:K2442,6,FALSE)</f>
        <v>67</v>
      </c>
      <c r="O100" s="7" t="str">
        <f>VLOOKUP(A91,Hospitalization!A91:K2433,11,FALSE)</f>
        <v>R1013</v>
      </c>
      <c r="P100" s="7" t="str">
        <f>VLOOKUP(A100,Hospitalization!A100:K2442,10,TRUE)</f>
        <v>tier - 3</v>
      </c>
      <c r="Q100" s="53">
        <f>VLOOKUP(A100,Hospitalization!A100:K2442,8,TRUE)</f>
        <v>770</v>
      </c>
      <c r="R100" s="7" t="str">
        <f>VLOOKUP(HealthCare!A100,Hospitalization!A100:K2442,9,TRUE)</f>
        <v>tier - 3</v>
      </c>
    </row>
    <row r="101" spans="1:18" x14ac:dyDescent="0.3">
      <c r="A101" s="69" t="s">
        <v>110</v>
      </c>
      <c r="B101" s="55" t="str">
        <f>VLOOKUP(A101,'Customer Names'!A101:E1419,3,TRUE)</f>
        <v xml:space="preserve"> Mr</v>
      </c>
      <c r="C101" s="55" t="str">
        <f>VLOOKUP(A101,'Customer Names'!A99:E924,4,FALSE)</f>
        <v>Gollins</v>
      </c>
      <c r="D101" s="54">
        <f>VLOOKUP(HealthCare!A101,Medical_Examinations!A100:J2435,2,TRUE)</f>
        <v>48.2</v>
      </c>
      <c r="E101" s="54">
        <f>VLOOKUP(HealthCare!A101,Medical_Examinations!A100:J2435,4,TRUE)</f>
        <v>4.84</v>
      </c>
      <c r="F101" s="55" t="str">
        <f>VLOOKUP(A101,Medical_Examinations!A100:J2435,6,TRUE)</f>
        <v>No</v>
      </c>
      <c r="G101" s="55" t="str">
        <f>VLOOKUP(A101,Medical_Examinations!A100:J2435,7,TRUE)</f>
        <v>No</v>
      </c>
      <c r="H101" s="55" t="str">
        <f>VLOOKUP(A101,Medical_Examinations!A100:J2435,8,TRUE)</f>
        <v>No</v>
      </c>
      <c r="I101" s="56">
        <f>VLOOKUP(A101,Medical_Examinations!A100:J2435,9,TRUE)</f>
        <v>0</v>
      </c>
      <c r="J101" s="55" t="str">
        <f>VLOOKUP(A101,Medical_Examinations!A100:J2435,10,TRUE)</f>
        <v>yes</v>
      </c>
      <c r="K101" s="55" t="str">
        <f>VLOOKUP(A101,Medical_Examinations!A100:J2435,3,TRUE)</f>
        <v>Obesity</v>
      </c>
      <c r="L101" s="55" t="str">
        <f>VLOOKUP(A101,Medical_Examinations!A100:J2435,5,TRUE)</f>
        <v>Normal</v>
      </c>
      <c r="M101" s="57">
        <f>VLOOKUP(A101,Hospitalization!A2:K2344,5,TRUE)</f>
        <v>25822</v>
      </c>
      <c r="N101" s="56">
        <f ca="1">VLOOKUP(A101,Hospitalization!A2:K2344,6,TRUE)</f>
        <v>34</v>
      </c>
      <c r="O101" s="55" t="str">
        <f>VLOOKUP(A92,Hospitalization!A92:K2434,11,FALSE)</f>
        <v>R1013</v>
      </c>
      <c r="P101" s="55" t="str">
        <f>VLOOKUP(A101,Hospitalization!A2:K2344,10,TRUE)</f>
        <v>tier - 1</v>
      </c>
      <c r="Q101" s="58">
        <f>VLOOKUP(A101,Hospitalization!A2:K2344,8,TRUE)</f>
        <v>60021.4</v>
      </c>
      <c r="R101" s="55" t="str">
        <f>VLOOKUP(A101,Hospitalization!A2:K2344,9,TRUE)</f>
        <v>tier - 1</v>
      </c>
    </row>
    <row r="102" spans="1:18" x14ac:dyDescent="0.3">
      <c r="A102" s="69" t="s">
        <v>111</v>
      </c>
      <c r="B102" s="55" t="str">
        <f>VLOOKUP(A102,'Customer Names'!A102:E1420,3,TRUE)</f>
        <v xml:space="preserve"> Mr</v>
      </c>
      <c r="C102" s="55" t="str">
        <f>VLOOKUP(A102,'Customer Names'!A100:E925,4,FALSE)</f>
        <v>Benestad</v>
      </c>
      <c r="D102" s="50">
        <f>VLOOKUP(HealthCare!A102,Medical_Examinations!A101:J2436,2,TRUE)</f>
        <v>35.75</v>
      </c>
      <c r="E102" s="50">
        <f>VLOOKUP(HealthCare!A102,Medical_Examinations!A101:J2436,4,TRUE)</f>
        <v>8</v>
      </c>
      <c r="F102" s="7" t="str">
        <f>VLOOKUP(A102,Medical_Examinations!A101:J2436,6,TRUE)</f>
        <v>yes</v>
      </c>
      <c r="G102" s="7" t="str">
        <f>VLOOKUP(A102,Medical_Examinations!A101:J2436,7,TRUE)</f>
        <v>No</v>
      </c>
      <c r="H102" s="7" t="str">
        <f>VLOOKUP(A102,Medical_Examinations!A101:J2436,8,TRUE)</f>
        <v>No</v>
      </c>
      <c r="I102" s="51">
        <f>VLOOKUP(A102,Medical_Examinations!A101:J2436,9,TRUE)</f>
        <v>0</v>
      </c>
      <c r="J102" s="7" t="str">
        <f>VLOOKUP(A102,Medical_Examinations!A101:J2436,10,TRUE)</f>
        <v>yes</v>
      </c>
      <c r="K102" s="7" t="str">
        <f>VLOOKUP(A102,Medical_Examinations!A101:J2436,3,TRUE)</f>
        <v>Obesity</v>
      </c>
      <c r="L102" s="7" t="str">
        <f>VLOOKUP(A102,Medical_Examinations!A101:J2436,5,TRUE)</f>
        <v>Diabetes</v>
      </c>
      <c r="M102" s="52">
        <f>VLOOKUP(A102,Hospitalization!A3:K2345,5,TRUE)</f>
        <v>25173</v>
      </c>
      <c r="N102" s="51">
        <f ca="1">VLOOKUP(A102,Hospitalization!A3:K2345,6,TRUE)</f>
        <v>24</v>
      </c>
      <c r="O102" s="7" t="str">
        <f>VLOOKUP(A93,Hospitalization!A93:K2435,11,FALSE)</f>
        <v>R1012</v>
      </c>
      <c r="P102" s="7" t="str">
        <f>VLOOKUP(A102,Hospitalization!A3:K2345,10,TRUE)</f>
        <v>tier - 3</v>
      </c>
      <c r="Q102" s="53">
        <f>VLOOKUP(A102,Hospitalization!A3:K2345,8,TRUE)</f>
        <v>48549.18</v>
      </c>
      <c r="R102" s="7" t="str">
        <f>VLOOKUP(A102,Hospitalization!A3:K2345,9,TRUE)</f>
        <v>tier - 1</v>
      </c>
    </row>
    <row r="103" spans="1:18" x14ac:dyDescent="0.3">
      <c r="A103" s="69" t="s">
        <v>112</v>
      </c>
      <c r="B103" s="55" t="str">
        <f>VLOOKUP(A103,'Customer Names'!A103:E1421,3,TRUE)</f>
        <v xml:space="preserve"> Ms</v>
      </c>
      <c r="C103" s="55" t="str">
        <f>VLOOKUP(A103,'Customer Names'!A101:E926,4,FALSE)</f>
        <v>Aviv</v>
      </c>
      <c r="D103" s="54">
        <f>VLOOKUP(HealthCare!A103,Medical_Examinations!A102:J2437,2,TRUE)</f>
        <v>53.81</v>
      </c>
      <c r="E103" s="54">
        <f>VLOOKUP(HealthCare!A103,Medical_Examinations!A102:J2437,4,TRUE)</f>
        <v>8.77</v>
      </c>
      <c r="F103" s="55" t="str">
        <f>VLOOKUP(A103,Medical_Examinations!A102:J2437,6,TRUE)</f>
        <v>yes</v>
      </c>
      <c r="G103" s="55" t="str">
        <f>VLOOKUP(A103,Medical_Examinations!A102:J2437,7,TRUE)</f>
        <v>No</v>
      </c>
      <c r="H103" s="55" t="str">
        <f>VLOOKUP(A103,Medical_Examinations!A102:J2437,8,TRUE)</f>
        <v>No</v>
      </c>
      <c r="I103" s="56">
        <f>VLOOKUP(A103,Medical_Examinations!A102:J2437,9,TRUE)</f>
        <v>0</v>
      </c>
      <c r="J103" s="55" t="str">
        <f>VLOOKUP(A103,Medical_Examinations!A102:J2437,10,TRUE)</f>
        <v>yes</v>
      </c>
      <c r="K103" s="55" t="str">
        <f>VLOOKUP(A103,Medical_Examinations!A102:J2437,3,TRUE)</f>
        <v>Obesity</v>
      </c>
      <c r="L103" s="55" t="str">
        <f>VLOOKUP(A103,Medical_Examinations!A102:J2437,5,TRUE)</f>
        <v>Diabetes</v>
      </c>
      <c r="M103" s="57">
        <f>VLOOKUP(A103,Hospitalization!A4:K2346,5,TRUE)</f>
        <v>21745</v>
      </c>
      <c r="N103" s="56">
        <f ca="1">VLOOKUP(A103,Hospitalization!A4:K2346,6,TRUE)</f>
        <v>25</v>
      </c>
      <c r="O103" s="55" t="str">
        <f>VLOOKUP(A94,Hospitalization!A94:K2436,11,FALSE)</f>
        <v>R1012</v>
      </c>
      <c r="P103" s="55" t="str">
        <f>VLOOKUP(A103,Hospitalization!A4:K2346,10,TRUE)</f>
        <v>tier - 1</v>
      </c>
      <c r="Q103" s="58">
        <f>VLOOKUP(A103,Hospitalization!A4:K2346,8,TRUE)</f>
        <v>47055.53</v>
      </c>
      <c r="R103" s="55" t="str">
        <f>VLOOKUP(A103,Hospitalization!A4:K2346,9,TRUE)</f>
        <v>tier - 2</v>
      </c>
    </row>
    <row r="104" spans="1:18" x14ac:dyDescent="0.3">
      <c r="A104" s="69" t="s">
        <v>113</v>
      </c>
      <c r="B104" s="55" t="str">
        <f>VLOOKUP(A104,'Customer Names'!A104:E1422,3,TRUE)</f>
        <v xml:space="preserve"> Mr</v>
      </c>
      <c r="C104" s="55" t="str">
        <f>VLOOKUP(A104,'Customer Names'!A102:E927,4,FALSE)</f>
        <v>Burns</v>
      </c>
      <c r="D104" s="50">
        <f>VLOOKUP(HealthCare!A104,Medical_Examinations!A103:J2438,2,TRUE)</f>
        <v>49.48</v>
      </c>
      <c r="E104" s="50">
        <f>VLOOKUP(HealthCare!A104,Medical_Examinations!A103:J2438,4,TRUE)</f>
        <v>4.96</v>
      </c>
      <c r="F104" s="7" t="str">
        <f>VLOOKUP(A104,Medical_Examinations!A103:J2438,6,TRUE)</f>
        <v>No</v>
      </c>
      <c r="G104" s="7" t="str">
        <f>VLOOKUP(A104,Medical_Examinations!A103:J2438,7,TRUE)</f>
        <v>No</v>
      </c>
      <c r="H104" s="7" t="str">
        <f>VLOOKUP(A104,Medical_Examinations!A103:J2438,8,TRUE)</f>
        <v>Yes</v>
      </c>
      <c r="I104" s="51">
        <f>VLOOKUP(A104,Medical_Examinations!A103:J2438,9,TRUE)</f>
        <v>1</v>
      </c>
      <c r="J104" s="7" t="str">
        <f>VLOOKUP(A104,Medical_Examinations!A103:J2438,10,TRUE)</f>
        <v>yes</v>
      </c>
      <c r="K104" s="7" t="str">
        <f>VLOOKUP(A104,Medical_Examinations!A103:J2438,3,TRUE)</f>
        <v>Obesity</v>
      </c>
      <c r="L104" s="7" t="str">
        <f>VLOOKUP(A104,Medical_Examinations!A103:J2438,5,TRUE)</f>
        <v>Normal</v>
      </c>
      <c r="M104" s="52">
        <f>VLOOKUP(A104,Hospitalization!A5:K2347,5,TRUE)</f>
        <v>22271</v>
      </c>
      <c r="N104" s="51">
        <f ca="1">VLOOKUP(A104,Hospitalization!A5:K2347,6,TRUE)</f>
        <v>29</v>
      </c>
      <c r="O104" s="7" t="str">
        <f>VLOOKUP(A95,Hospitalization!A95:K2437,11,FALSE)</f>
        <v>R1011</v>
      </c>
      <c r="P104" s="7" t="str">
        <f>VLOOKUP(A104,Hospitalization!A5:K2347,10,TRUE)</f>
        <v>tier - 2</v>
      </c>
      <c r="Q104" s="53">
        <f>VLOOKUP(A104,Hospitalization!A5:K2347,8,TRUE)</f>
        <v>45710.21</v>
      </c>
      <c r="R104" s="7" t="str">
        <f>VLOOKUP(A104,Hospitalization!A5:K2347,9,TRUE)</f>
        <v>tier - 2</v>
      </c>
    </row>
    <row r="105" spans="1:18" x14ac:dyDescent="0.3">
      <c r="A105" s="69" t="s">
        <v>114</v>
      </c>
      <c r="B105" s="55" t="str">
        <f>VLOOKUP(A105,'Customer Names'!A105:E1423,3,TRUE)</f>
        <v xml:space="preserve"> Mr</v>
      </c>
      <c r="C105" s="55" t="str">
        <f>VLOOKUP(A105,'Customer Names'!A103:E928,4,FALSE)</f>
        <v>Maldonado</v>
      </c>
      <c r="D105" s="54">
        <f>VLOOKUP(HealthCare!A105,Medical_Examinations!A104:J2439,2,TRUE)</f>
        <v>34.1</v>
      </c>
      <c r="E105" s="54">
        <f>VLOOKUP(HealthCare!A105,Medical_Examinations!A104:J2439,4,TRUE)</f>
        <v>4.43</v>
      </c>
      <c r="F105" s="55" t="str">
        <f>VLOOKUP(A105,Medical_Examinations!A104:J2439,6,TRUE)</f>
        <v>yes</v>
      </c>
      <c r="G105" s="55" t="str">
        <f>VLOOKUP(A105,Medical_Examinations!A104:J2439,7,TRUE)</f>
        <v>No</v>
      </c>
      <c r="H105" s="55" t="str">
        <f>VLOOKUP(A105,Medical_Examinations!A104:J2439,8,TRUE)</f>
        <v>No</v>
      </c>
      <c r="I105" s="56">
        <f>VLOOKUP(A105,Medical_Examinations!A104:J2439,9,TRUE)</f>
        <v>0</v>
      </c>
      <c r="J105" s="55" t="str">
        <f>VLOOKUP(A105,Medical_Examinations!A104:J2439,10,TRUE)</f>
        <v>yes</v>
      </c>
      <c r="K105" s="55" t="str">
        <f>VLOOKUP(A105,Medical_Examinations!A104:J2439,3,TRUE)</f>
        <v>Obesity</v>
      </c>
      <c r="L105" s="55" t="str">
        <f>VLOOKUP(A105,Medical_Examinations!A104:J2439,5,TRUE)</f>
        <v>Normal</v>
      </c>
      <c r="M105" s="57">
        <f>VLOOKUP(A105,Hospitalization!A6:K2348,5,TRUE)</f>
        <v>24385</v>
      </c>
      <c r="N105" s="56">
        <f ca="1">VLOOKUP(A105,Hospitalization!A6:K2348,6,TRUE)</f>
        <v>22</v>
      </c>
      <c r="O105" s="55" t="str">
        <f>VLOOKUP(A96,Hospitalization!A96:K2438,11,FALSE)</f>
        <v>R1013</v>
      </c>
      <c r="P105" s="55" t="str">
        <f>VLOOKUP(A105,Hospitalization!A6:K2348,10,TRUE)</f>
        <v>tier - 2</v>
      </c>
      <c r="Q105" s="58">
        <f>VLOOKUP(A105,Hospitalization!A6:K2348,8,TRUE)</f>
        <v>43921.18</v>
      </c>
      <c r="R105" s="55" t="str">
        <f>VLOOKUP(A105,Hospitalization!A6:K2348,9,TRUE)</f>
        <v>tier - 2</v>
      </c>
    </row>
    <row r="106" spans="1:18" x14ac:dyDescent="0.3">
      <c r="A106" s="69" t="s">
        <v>115</v>
      </c>
      <c r="B106" s="55" t="str">
        <f>VLOOKUP(A106,'Customer Names'!A106:E1424,3,TRUE)</f>
        <v xml:space="preserve"> Mr</v>
      </c>
      <c r="C106" s="55" t="str">
        <f>VLOOKUP(A106,'Customer Names'!A104:E929,4,FALSE)</f>
        <v>Yitref</v>
      </c>
      <c r="D106" s="50">
        <f>VLOOKUP(HealthCare!A106,Medical_Examinations!A105:J2440,2,TRUE)</f>
        <v>35.299999999999997</v>
      </c>
      <c r="E106" s="50">
        <f>VLOOKUP(HealthCare!A106,Medical_Examinations!A105:J2440,4,TRUE)</f>
        <v>5.82</v>
      </c>
      <c r="F106" s="7" t="str">
        <f>VLOOKUP(A106,Medical_Examinations!A105:J2440,6,TRUE)</f>
        <v>yes</v>
      </c>
      <c r="G106" s="7" t="str">
        <f>VLOOKUP(A106,Medical_Examinations!A105:J2440,7,TRUE)</f>
        <v>No</v>
      </c>
      <c r="H106" s="7" t="str">
        <f>VLOOKUP(A106,Medical_Examinations!A105:J2440,8,TRUE)</f>
        <v>Yes</v>
      </c>
      <c r="I106" s="51">
        <f>VLOOKUP(A106,Medical_Examinations!A105:J2440,9,TRUE)</f>
        <v>1</v>
      </c>
      <c r="J106" s="7" t="str">
        <f>VLOOKUP(A106,Medical_Examinations!A105:J2440,10,TRUE)</f>
        <v>yes</v>
      </c>
      <c r="K106" s="7" t="str">
        <f>VLOOKUP(A106,Medical_Examinations!A105:J2440,3,TRUE)</f>
        <v>Obesity</v>
      </c>
      <c r="L106" s="7" t="str">
        <f>VLOOKUP(A106,Medical_Examinations!A105:J2440,5,TRUE)</f>
        <v>Prediabetes</v>
      </c>
      <c r="M106" s="52">
        <f>VLOOKUP(A106,Hospitalization!A7:K2349,5,TRUE)</f>
        <v>24044</v>
      </c>
      <c r="N106" s="51">
        <f ca="1">VLOOKUP(A106,Hospitalization!A7:K2349,6,TRUE)</f>
        <v>24</v>
      </c>
      <c r="O106" s="7" t="str">
        <f>VLOOKUP(A97,Hospitalization!A97:K2439,11,FALSE)</f>
        <v>R1013</v>
      </c>
      <c r="P106" s="7" t="str">
        <f>VLOOKUP(A106,Hospitalization!A7:K2349,10,TRUE)</f>
        <v>tier - 2</v>
      </c>
      <c r="Q106" s="53">
        <f>VLOOKUP(A106,Hospitalization!A7:K2349,8,TRUE)</f>
        <v>42764.12</v>
      </c>
      <c r="R106" s="7" t="str">
        <f>VLOOKUP(A106,Hospitalization!A7:K2349,9,TRUE)</f>
        <v>tier - 1</v>
      </c>
    </row>
    <row r="107" spans="1:18" x14ac:dyDescent="0.3">
      <c r="A107" s="69" t="s">
        <v>116</v>
      </c>
      <c r="B107" s="55" t="str">
        <f>VLOOKUP(A107,'Customer Names'!A107:E1425,3,TRUE)</f>
        <v xml:space="preserve"> Mr</v>
      </c>
      <c r="C107" s="55" t="str">
        <f>VLOOKUP(A107,'Customer Names'!A105:E930,4,FALSE)</f>
        <v>Loudon-Brown</v>
      </c>
      <c r="D107" s="54">
        <f>VLOOKUP(HealthCare!A107,Medical_Examinations!A106:J2441,2,TRUE)</f>
        <v>43.83</v>
      </c>
      <c r="E107" s="54">
        <f>VLOOKUP(HealthCare!A107,Medical_Examinations!A106:J2441,4,TRUE)</f>
        <v>6.03</v>
      </c>
      <c r="F107" s="55" t="str">
        <f>VLOOKUP(A107,Medical_Examinations!A106:J2441,6,TRUE)</f>
        <v>yes</v>
      </c>
      <c r="G107" s="55" t="str">
        <f>VLOOKUP(A107,Medical_Examinations!A106:J2441,7,TRUE)</f>
        <v>No</v>
      </c>
      <c r="H107" s="55" t="str">
        <f>VLOOKUP(A107,Medical_Examinations!A106:J2441,8,TRUE)</f>
        <v>No</v>
      </c>
      <c r="I107" s="56">
        <f>VLOOKUP(A107,Medical_Examinations!A106:J2441,9,TRUE)</f>
        <v>2</v>
      </c>
      <c r="J107" s="55" t="str">
        <f>VLOOKUP(A107,Medical_Examinations!A106:J2441,10,TRUE)</f>
        <v>yes</v>
      </c>
      <c r="K107" s="55" t="str">
        <f>VLOOKUP(A107,Medical_Examinations!A106:J2441,3,TRUE)</f>
        <v>Obesity</v>
      </c>
      <c r="L107" s="55" t="str">
        <f>VLOOKUP(A107,Medical_Examinations!A106:J2441,5,TRUE)</f>
        <v>Prediabetes</v>
      </c>
      <c r="M107" s="57">
        <f>VLOOKUP(A107,Hospitalization!A8:K2350,5,TRUE)</f>
        <v>28092</v>
      </c>
      <c r="N107" s="56">
        <f ca="1">VLOOKUP(A107,Hospitalization!A8:K2350,6,TRUE)</f>
        <v>23</v>
      </c>
      <c r="O107" s="55" t="str">
        <f>VLOOKUP(A98,Hospitalization!A98:K2440,11,FALSE)</f>
        <v>R1013</v>
      </c>
      <c r="P107" s="55" t="str">
        <f>VLOOKUP(A107,Hospitalization!A8:K2350,10,TRUE)</f>
        <v>tier - 1</v>
      </c>
      <c r="Q107" s="58">
        <f>VLOOKUP(A107,Hospitalization!A8:K2350,8,TRUE)</f>
        <v>42111.66</v>
      </c>
      <c r="R107" s="55" t="str">
        <f>VLOOKUP(A107,Hospitalization!A8:K2350,9,TRUE)</f>
        <v>tier - 1</v>
      </c>
    </row>
    <row r="108" spans="1:18" x14ac:dyDescent="0.3">
      <c r="A108" s="69" t="s">
        <v>117</v>
      </c>
      <c r="B108" s="55" t="str">
        <f>VLOOKUP(A108,'Customer Names'!A108:E1426,3,TRUE)</f>
        <v xml:space="preserve"> Mr</v>
      </c>
      <c r="C108" s="55" t="str">
        <f>VLOOKUP(A108,'Customer Names'!A106:E931,4,FALSE)</f>
        <v>Sugathadasa</v>
      </c>
      <c r="D108" s="50">
        <f>VLOOKUP(HealthCare!A108,Medical_Examinations!A107:J2442,2,TRUE)</f>
        <v>50.07</v>
      </c>
      <c r="E108" s="50">
        <f>VLOOKUP(HealthCare!A108,Medical_Examinations!A107:J2442,4,TRUE)</f>
        <v>9.27</v>
      </c>
      <c r="F108" s="7" t="str">
        <f>VLOOKUP(A108,Medical_Examinations!A107:J2442,6,TRUE)</f>
        <v>No</v>
      </c>
      <c r="G108" s="7" t="str">
        <f>VLOOKUP(A108,Medical_Examinations!A107:J2442,7,TRUE)</f>
        <v>No</v>
      </c>
      <c r="H108" s="7" t="str">
        <f>VLOOKUP(A108,Medical_Examinations!A107:J2442,8,TRUE)</f>
        <v>No</v>
      </c>
      <c r="I108" s="51">
        <f>VLOOKUP(A108,Medical_Examinations!A107:J2442,9,TRUE)</f>
        <v>0</v>
      </c>
      <c r="J108" s="7" t="str">
        <f>VLOOKUP(A108,Medical_Examinations!A107:J2442,10,TRUE)</f>
        <v>yes</v>
      </c>
      <c r="K108" s="7" t="str">
        <f>VLOOKUP(A108,Medical_Examinations!A107:J2442,3,TRUE)</f>
        <v>Obesity</v>
      </c>
      <c r="L108" s="7" t="str">
        <f>VLOOKUP(A108,Medical_Examinations!A107:J2442,5,TRUE)</f>
        <v>Diabetes</v>
      </c>
      <c r="M108" s="52">
        <f>VLOOKUP(A108,Hospitalization!A9:K2351,5,TRUE)</f>
        <v>26222</v>
      </c>
      <c r="N108" s="51">
        <f ca="1">VLOOKUP(A108,Hospitalization!A9:K2351,6,TRUE)</f>
        <v>23</v>
      </c>
      <c r="O108" s="7" t="str">
        <f>VLOOKUP(A99,Hospitalization!A99:K2441,11,FALSE)</f>
        <v>R1013</v>
      </c>
      <c r="P108" s="7" t="str">
        <f>VLOOKUP(A108,Hospitalization!A9:K2351,10,TRUE)</f>
        <v>tier - 2</v>
      </c>
      <c r="Q108" s="53">
        <f>VLOOKUP(A108,Hospitalization!A9:K2351,8,TRUE)</f>
        <v>41351.879999999997</v>
      </c>
      <c r="R108" s="7" t="str">
        <f>VLOOKUP(A108,Hospitalization!A9:K2351,9,TRUE)</f>
        <v>tier - 1</v>
      </c>
    </row>
    <row r="109" spans="1:18" x14ac:dyDescent="0.3">
      <c r="A109" s="69" t="s">
        <v>118</v>
      </c>
      <c r="B109" s="55" t="str">
        <f>VLOOKUP(A109,'Customer Names'!A109:E1427,3,TRUE)</f>
        <v xml:space="preserve"> Ms</v>
      </c>
      <c r="C109" s="55" t="str">
        <f>VLOOKUP(A109,'Customer Names'!A107:E932,4,FALSE)</f>
        <v>Ganley</v>
      </c>
      <c r="D109" s="54">
        <f>VLOOKUP(HealthCare!A109,Medical_Examinations!A108:J2443,2,TRUE)</f>
        <v>32.774999999999999</v>
      </c>
      <c r="E109" s="54">
        <f>VLOOKUP(HealthCare!A109,Medical_Examinations!A108:J2443,4,TRUE)</f>
        <v>5.53</v>
      </c>
      <c r="F109" s="55" t="str">
        <f>VLOOKUP(A109,Medical_Examinations!A108:J2443,6,TRUE)</f>
        <v>No</v>
      </c>
      <c r="G109" s="55" t="str">
        <f>VLOOKUP(A109,Medical_Examinations!A108:J2443,7,TRUE)</f>
        <v>No</v>
      </c>
      <c r="H109" s="55" t="str">
        <f>VLOOKUP(A109,Medical_Examinations!A108:J2443,8,TRUE)</f>
        <v>No</v>
      </c>
      <c r="I109" s="56">
        <f>VLOOKUP(A109,Medical_Examinations!A108:J2443,9,TRUE)</f>
        <v>0</v>
      </c>
      <c r="J109" s="55" t="str">
        <f>VLOOKUP(A109,Medical_Examinations!A108:J2443,10,TRUE)</f>
        <v>yes</v>
      </c>
      <c r="K109" s="55" t="str">
        <f>VLOOKUP(A109,Medical_Examinations!A108:J2443,3,TRUE)</f>
        <v>Obesity</v>
      </c>
      <c r="L109" s="55" t="str">
        <f>VLOOKUP(A109,Medical_Examinations!A108:J2443,5,TRUE)</f>
        <v>Normal</v>
      </c>
      <c r="M109" s="57">
        <f>VLOOKUP(A109,Hospitalization!A10:K2352,5,TRUE)</f>
        <v>33820</v>
      </c>
      <c r="N109" s="56">
        <f ca="1">VLOOKUP(A109,Hospitalization!A10:K2352,6,TRUE)</f>
        <v>24</v>
      </c>
      <c r="O109" s="55" t="str">
        <f>VLOOKUP(A100,Hospitalization!A100:K2442,11,FALSE)</f>
        <v>R1013</v>
      </c>
      <c r="P109" s="55" t="str">
        <f>VLOOKUP(A109,Hospitalization!A10:K2352,10,TRUE)</f>
        <v>tier - 2</v>
      </c>
      <c r="Q109" s="58">
        <f>VLOOKUP(A109,Hospitalization!A10:K2352,8,TRUE)</f>
        <v>40932.43</v>
      </c>
      <c r="R109" s="55" t="str">
        <f>VLOOKUP(A109,Hospitalization!A10:K2352,9,TRUE)</f>
        <v>tier - 1</v>
      </c>
    </row>
    <row r="110" spans="1:18" x14ac:dyDescent="0.3">
      <c r="A110" s="69" t="s">
        <v>119</v>
      </c>
      <c r="B110" s="55" t="str">
        <f>VLOOKUP(A110,'Customer Names'!A110:E1428,3,TRUE)</f>
        <v xml:space="preserve"> Ms</v>
      </c>
      <c r="C110" s="55" t="str">
        <f>VLOOKUP(A110,'Customer Names'!A108:E933,4,FALSE)</f>
        <v>Potter</v>
      </c>
      <c r="D110" s="50">
        <f>VLOOKUP(HealthCare!A110,Medical_Examinations!A109:J2444,2,TRUE)</f>
        <v>34.104999999999997</v>
      </c>
      <c r="E110" s="50">
        <f>VLOOKUP(HealthCare!A110,Medical_Examinations!A109:J2444,4,TRUE)</f>
        <v>5.07</v>
      </c>
      <c r="F110" s="7" t="str">
        <f>VLOOKUP(A110,Medical_Examinations!A109:J2444,6,TRUE)</f>
        <v>No</v>
      </c>
      <c r="G110" s="7" t="str">
        <f>VLOOKUP(A110,Medical_Examinations!A109:J2444,7,TRUE)</f>
        <v>No</v>
      </c>
      <c r="H110" s="7" t="str">
        <f>VLOOKUP(A110,Medical_Examinations!A109:J2444,8,TRUE)</f>
        <v>No</v>
      </c>
      <c r="I110" s="51">
        <f>VLOOKUP(A110,Medical_Examinations!A109:J2444,9,TRUE)</f>
        <v>1</v>
      </c>
      <c r="J110" s="7" t="str">
        <f>VLOOKUP(A110,Medical_Examinations!A109:J2444,10,TRUE)</f>
        <v>yes</v>
      </c>
      <c r="K110" s="7" t="str">
        <f>VLOOKUP(A110,Medical_Examinations!A109:J2444,3,TRUE)</f>
        <v>Obesity</v>
      </c>
      <c r="L110" s="7" t="str">
        <f>VLOOKUP(A110,Medical_Examinations!A109:J2444,5,TRUE)</f>
        <v>Normal</v>
      </c>
      <c r="M110" s="52">
        <f>VLOOKUP(A110,Hospitalization!A11:K2353,5,TRUE)</f>
        <v>29795</v>
      </c>
      <c r="N110" s="51">
        <f ca="1">VLOOKUP(A110,Hospitalization!A11:K2353,6,TRUE)</f>
        <v>28</v>
      </c>
      <c r="O110" s="7" t="str">
        <f>VLOOKUP(A101,Hospitalization!A2:K2344,11,FALSE)</f>
        <v>R1012</v>
      </c>
      <c r="P110" s="7" t="str">
        <f>VLOOKUP(A110,Hospitalization!A11:K2353,10,TRUE)</f>
        <v>tier - 2</v>
      </c>
      <c r="Q110" s="53">
        <f>VLOOKUP(A110,Hospitalization!A11:K2353,8,TRUE)</f>
        <v>40208.559999999998</v>
      </c>
      <c r="R110" s="7" t="str">
        <f>VLOOKUP(A110,Hospitalization!A11:K2353,9,TRUE)</f>
        <v>tier - 1</v>
      </c>
    </row>
    <row r="111" spans="1:18" x14ac:dyDescent="0.3">
      <c r="A111" s="69" t="s">
        <v>120</v>
      </c>
      <c r="B111" s="55" t="str">
        <f>VLOOKUP(A111,'Customer Names'!A111:E1429,3,TRUE)</f>
        <v xml:space="preserve"> Mr</v>
      </c>
      <c r="C111" s="55" t="str">
        <f>VLOOKUP(A111,'Customer Names'!A109:E934,4,FALSE)</f>
        <v>Rasmussen</v>
      </c>
      <c r="D111" s="54">
        <f>VLOOKUP(HealthCare!A111,Medical_Examinations!A110:J2445,2,TRUE)</f>
        <v>48.93</v>
      </c>
      <c r="E111" s="54">
        <f>VLOOKUP(HealthCare!A111,Medical_Examinations!A110:J2445,4,TRUE)</f>
        <v>11.17</v>
      </c>
      <c r="F111" s="55" t="str">
        <f>VLOOKUP(A111,Medical_Examinations!A110:J2445,6,TRUE)</f>
        <v>yes</v>
      </c>
      <c r="G111" s="55" t="str">
        <f>VLOOKUP(A111,Medical_Examinations!A110:J2445,7,TRUE)</f>
        <v>No</v>
      </c>
      <c r="H111" s="55" t="str">
        <f>VLOOKUP(A111,Medical_Examinations!A110:J2445,8,TRUE)</f>
        <v>No</v>
      </c>
      <c r="I111" s="56">
        <f>VLOOKUP(A111,Medical_Examinations!A110:J2445,9,TRUE)</f>
        <v>1</v>
      </c>
      <c r="J111" s="55" t="str">
        <f>VLOOKUP(A111,Medical_Examinations!A110:J2445,10,TRUE)</f>
        <v>yes</v>
      </c>
      <c r="K111" s="55" t="str">
        <f>VLOOKUP(A111,Medical_Examinations!A110:J2445,3,TRUE)</f>
        <v>Obesity</v>
      </c>
      <c r="L111" s="55" t="str">
        <f>VLOOKUP(A111,Medical_Examinations!A110:J2445,5,TRUE)</f>
        <v>Diabetes</v>
      </c>
      <c r="M111" s="57">
        <f>VLOOKUP(A111,Hospitalization!A111:K2453,5,FALSE)</f>
        <v>31982</v>
      </c>
      <c r="N111" s="56">
        <f ca="1">VLOOKUP(A111,Hospitalization!A111:K2453,6,FALSE)</f>
        <v>25</v>
      </c>
      <c r="O111" s="55" t="str">
        <f>VLOOKUP(A102,Hospitalization!A3:K2345,11,FALSE)</f>
        <v>R1016</v>
      </c>
      <c r="P111" s="55" t="str">
        <f>VLOOKUP(A111,Hospitalization!A111:K2453,10,TRUE)</f>
        <v>tier - 1</v>
      </c>
      <c r="Q111" s="58">
        <f>VLOOKUP(A111,Hospitalization!A111:K2453,8,TRUE)</f>
        <v>39774.28</v>
      </c>
      <c r="R111" s="55" t="str">
        <f>VLOOKUP(A111,Hospitalization!A12:K2354,9,TRUE)</f>
        <v>tier - 1</v>
      </c>
    </row>
    <row r="112" spans="1:18" x14ac:dyDescent="0.3">
      <c r="A112" s="69" t="s">
        <v>121</v>
      </c>
      <c r="B112" s="55" t="str">
        <f>VLOOKUP(A112,'Customer Names'!A112:E1430,3,TRUE)</f>
        <v xml:space="preserve"> Mr</v>
      </c>
      <c r="C112" s="55" t="str">
        <f>VLOOKUP(A112,'Customer Names'!A110:E935,4,FALSE)</f>
        <v>Robinson</v>
      </c>
      <c r="D112" s="50">
        <f>VLOOKUP(HealthCare!A112,Medical_Examinations!A111:J2446,2,TRUE)</f>
        <v>37.07</v>
      </c>
      <c r="E112" s="50">
        <f>VLOOKUP(HealthCare!A112,Medical_Examinations!A111:J2446,4,TRUE)</f>
        <v>6.14</v>
      </c>
      <c r="F112" s="7" t="str">
        <f>VLOOKUP(A112,Medical_Examinations!A111:J2446,6,TRUE)</f>
        <v>yes</v>
      </c>
      <c r="G112" s="7" t="str">
        <f>VLOOKUP(A112,Medical_Examinations!A111:J2446,7,TRUE)</f>
        <v>No</v>
      </c>
      <c r="H112" s="7" t="str">
        <f>VLOOKUP(A112,Medical_Examinations!A111:J2446,8,TRUE)</f>
        <v>No</v>
      </c>
      <c r="I112" s="51">
        <f>VLOOKUP(A112,Medical_Examinations!A111:J2446,9,TRUE)</f>
        <v>0</v>
      </c>
      <c r="J112" s="7" t="str">
        <f>VLOOKUP(A112,Medical_Examinations!A111:J2446,10,TRUE)</f>
        <v>yes</v>
      </c>
      <c r="K112" s="7" t="str">
        <f>VLOOKUP(A112,Medical_Examinations!A111:J2446,3,TRUE)</f>
        <v>Obesity</v>
      </c>
      <c r="L112" s="7" t="str">
        <f>VLOOKUP(A112,Medical_Examinations!A111:J2446,5,TRUE)</f>
        <v>Prediabetes</v>
      </c>
      <c r="M112" s="52">
        <f>VLOOKUP(A112,Hospitalization!A112:K2454,5,FALSE)</f>
        <v>30179</v>
      </c>
      <c r="N112" s="51">
        <f ca="1">VLOOKUP(A112,Hospitalization!A112:K2454,6,FALSE)</f>
        <v>22</v>
      </c>
      <c r="O112" s="7" t="str">
        <f>VLOOKUP(A103,Hospitalization!A4:K2346,11,FALSE)</f>
        <v>R1013</v>
      </c>
      <c r="P112" s="7" t="str">
        <f>VLOOKUP(A112,Hospitalization!A112:K2454,10,TRUE)</f>
        <v>tier - 3</v>
      </c>
      <c r="Q112" s="53">
        <f>VLOOKUP(A112,Hospitalization!A112:K2454,8,TRUE)</f>
        <v>39315.279999999999</v>
      </c>
      <c r="R112" s="7" t="str">
        <f>VLOOKUP(A112,Hospitalization!A13:K2355,9,TRUE)</f>
        <v>tier - 2</v>
      </c>
    </row>
    <row r="113" spans="1:18" x14ac:dyDescent="0.3">
      <c r="A113" s="69" t="s">
        <v>122</v>
      </c>
      <c r="B113" s="55" t="str">
        <f>VLOOKUP(A113,'Customer Names'!A113:E1431,3,TRUE)</f>
        <v xml:space="preserve"> Ms</v>
      </c>
      <c r="C113" s="55" t="str">
        <f>VLOOKUP(A113,'Customer Names'!A111:E936,4,FALSE)</f>
        <v>Antonopoulos</v>
      </c>
      <c r="D113" s="54">
        <f>VLOOKUP(HealthCare!A113,Medical_Examinations!A112:J2447,2,TRUE)</f>
        <v>51.51</v>
      </c>
      <c r="E113" s="54">
        <f>VLOOKUP(HealthCare!A113,Medical_Examinations!A112:J2447,4,TRUE)</f>
        <v>6.26</v>
      </c>
      <c r="F113" s="55" t="str">
        <f>VLOOKUP(A113,Medical_Examinations!A112:J2447,6,TRUE)</f>
        <v>yes</v>
      </c>
      <c r="G113" s="55" t="str">
        <f>VLOOKUP(A113,Medical_Examinations!A112:J2447,7,TRUE)</f>
        <v>No</v>
      </c>
      <c r="H113" s="55" t="str">
        <f>VLOOKUP(A113,Medical_Examinations!A112:J2447,8,TRUE)</f>
        <v>Yes</v>
      </c>
      <c r="I113" s="56">
        <f>VLOOKUP(A113,Medical_Examinations!A112:J2447,9,TRUE)</f>
        <v>1</v>
      </c>
      <c r="J113" s="55" t="str">
        <f>VLOOKUP(A113,Medical_Examinations!A112:J2447,10,TRUE)</f>
        <v>yes</v>
      </c>
      <c r="K113" s="55" t="str">
        <f>VLOOKUP(A113,Medical_Examinations!A112:J2447,3,TRUE)</f>
        <v>Obesity</v>
      </c>
      <c r="L113" s="55" t="str">
        <f>VLOOKUP(A113,Medical_Examinations!A112:J2447,5,TRUE)</f>
        <v>Prediabetes</v>
      </c>
      <c r="M113" s="57">
        <f>VLOOKUP(A113,Hospitalization!A113:K2455,5,FALSE)</f>
        <v>29192</v>
      </c>
      <c r="N113" s="56">
        <f ca="1">VLOOKUP(A113,Hospitalization!A113:K2455,6,FALSE)</f>
        <v>23</v>
      </c>
      <c r="O113" s="55" t="str">
        <f>VLOOKUP(A104,Hospitalization!A5:K2347,11,FALSE)</f>
        <v>R1016</v>
      </c>
      <c r="P113" s="55" t="str">
        <f>VLOOKUP(A113,Hospitalization!A113:K2455,10,TRUE)</f>
        <v>tier - 1</v>
      </c>
      <c r="Q113" s="58">
        <f>VLOOKUP(A113,Hospitalization!A113:K2455,8,TRUE)</f>
        <v>38836.980000000003</v>
      </c>
      <c r="R113" s="55" t="str">
        <f>VLOOKUP(A113,Hospitalization!A14:K2356,9,TRUE)</f>
        <v>tier - 2</v>
      </c>
    </row>
    <row r="114" spans="1:18" x14ac:dyDescent="0.3">
      <c r="A114" s="69" t="s">
        <v>123</v>
      </c>
      <c r="B114" s="55" t="str">
        <f>VLOOKUP(A114,'Customer Names'!A114:E1432,3,TRUE)</f>
        <v xml:space="preserve"> Ms</v>
      </c>
      <c r="C114" s="55" t="str">
        <f>VLOOKUP(A114,'Customer Names'!A112:E937,4,FALSE)</f>
        <v>Groner</v>
      </c>
      <c r="D114" s="50">
        <f>VLOOKUP(HealthCare!A114,Medical_Examinations!A113:J2448,2,TRUE)</f>
        <v>34.799999999999997</v>
      </c>
      <c r="E114" s="50">
        <f>VLOOKUP(HealthCare!A114,Medical_Examinations!A113:J2448,4,TRUE)</f>
        <v>4.72</v>
      </c>
      <c r="F114" s="7" t="str">
        <f>VLOOKUP(A114,Medical_Examinations!A113:J2448,6,TRUE)</f>
        <v>yes</v>
      </c>
      <c r="G114" s="7" t="str">
        <f>VLOOKUP(A114,Medical_Examinations!A113:J2448,7,TRUE)</f>
        <v>No</v>
      </c>
      <c r="H114" s="7" t="str">
        <f>VLOOKUP(A114,Medical_Examinations!A113:J2448,8,TRUE)</f>
        <v>No</v>
      </c>
      <c r="I114" s="51">
        <f>VLOOKUP(A114,Medical_Examinations!A113:J2448,9,TRUE)</f>
        <v>0</v>
      </c>
      <c r="J114" s="7" t="str">
        <f>VLOOKUP(A114,Medical_Examinations!A113:J2448,10,TRUE)</f>
        <v>yes</v>
      </c>
      <c r="K114" s="7" t="str">
        <f>VLOOKUP(A114,Medical_Examinations!A113:J2448,3,TRUE)</f>
        <v>Obesity</v>
      </c>
      <c r="L114" s="7" t="str">
        <f>VLOOKUP(A114,Medical_Examinations!A113:J2448,5,TRUE)</f>
        <v>Normal</v>
      </c>
      <c r="M114" s="52">
        <f>VLOOKUP(A114,Hospitalization!A114:K2456,5,FALSE)</f>
        <v>25802</v>
      </c>
      <c r="N114" s="51">
        <f ca="1">VLOOKUP(A114,Hospitalization!A114:K2456,6,FALSE)</f>
        <v>21</v>
      </c>
      <c r="O114" s="7" t="str">
        <f>VLOOKUP(A105,Hospitalization!A6:K2348,11,FALSE)</f>
        <v>R1012</v>
      </c>
      <c r="P114" s="7" t="str">
        <f>VLOOKUP(A114,Hospitalization!A114:K2456,10,TRUE)</f>
        <v>tier - 3</v>
      </c>
      <c r="Q114" s="53">
        <f>VLOOKUP(A114,Hospitalization!A114:K2456,8,TRUE)</f>
        <v>38389.79</v>
      </c>
      <c r="R114" s="7" t="str">
        <f>VLOOKUP(A114,Hospitalization!A15:K2357,9,TRUE)</f>
        <v>tier - 2</v>
      </c>
    </row>
    <row r="115" spans="1:18" x14ac:dyDescent="0.3">
      <c r="A115" s="69" t="s">
        <v>124</v>
      </c>
      <c r="B115" s="55" t="str">
        <f>VLOOKUP(A115,'Customer Names'!A115:E1433,3,TRUE)</f>
        <v xml:space="preserve"> Mr</v>
      </c>
      <c r="C115" s="55" t="str">
        <f>VLOOKUP(A115,'Customer Names'!A113:E938,4,FALSE)</f>
        <v>Zywicki</v>
      </c>
      <c r="D115" s="54">
        <f>VLOOKUP(HealthCare!A115,Medical_Examinations!A114:J2449,2,TRUE)</f>
        <v>36.67</v>
      </c>
      <c r="E115" s="54">
        <f>VLOOKUP(HealthCare!A115,Medical_Examinations!A114:J2449,4,TRUE)</f>
        <v>5.18</v>
      </c>
      <c r="F115" s="55" t="str">
        <f>VLOOKUP(A115,Medical_Examinations!A114:J2449,6,TRUE)</f>
        <v>No</v>
      </c>
      <c r="G115" s="55" t="str">
        <f>VLOOKUP(A115,Medical_Examinations!A114:J2449,7,TRUE)</f>
        <v>No</v>
      </c>
      <c r="H115" s="55" t="str">
        <f>VLOOKUP(A115,Medical_Examinations!A114:J2449,8,TRUE)</f>
        <v>No</v>
      </c>
      <c r="I115" s="56">
        <f>VLOOKUP(A115,Medical_Examinations!A114:J2449,9,TRUE)</f>
        <v>1</v>
      </c>
      <c r="J115" s="55" t="str">
        <f>VLOOKUP(A115,Medical_Examinations!A114:J2449,10,TRUE)</f>
        <v>yes</v>
      </c>
      <c r="K115" s="55" t="str">
        <f>VLOOKUP(A115,Medical_Examinations!A114:J2449,3,TRUE)</f>
        <v>Obesity</v>
      </c>
      <c r="L115" s="55" t="str">
        <f>VLOOKUP(A115,Medical_Examinations!A114:J2449,5,TRUE)</f>
        <v>Normal</v>
      </c>
      <c r="M115" s="57">
        <f>VLOOKUP(A115,Hospitalization!A115:K2457,5,FALSE)</f>
        <v>31639</v>
      </c>
      <c r="N115" s="56">
        <f ca="1">VLOOKUP(A115,Hospitalization!A115:K2457,6,FALSE)</f>
        <v>22</v>
      </c>
      <c r="O115" s="55" t="str">
        <f>VLOOKUP(A106,Hospitalization!A7:K2349,11,FALSE)</f>
        <v>R1011</v>
      </c>
      <c r="P115" s="55" t="str">
        <f>VLOOKUP(A115,Hospitalization!A115:K2457,10,TRUE)</f>
        <v>tier - 1</v>
      </c>
      <c r="Q115" s="58">
        <f>VLOOKUP(A115,Hospitalization!A115:K2457,8,TRUE)</f>
        <v>37742.58</v>
      </c>
      <c r="R115" s="55" t="str">
        <f>VLOOKUP(A115,Hospitalization!A16:K2358,9,TRUE)</f>
        <v>tier - 1</v>
      </c>
    </row>
    <row r="116" spans="1:18" x14ac:dyDescent="0.3">
      <c r="A116" s="69" t="s">
        <v>125</v>
      </c>
      <c r="B116" s="55" t="str">
        <f>VLOOKUP(A116,'Customer Names'!A116:E1434,3,TRUE)</f>
        <v xml:space="preserve"> Mr</v>
      </c>
      <c r="C116" s="55" t="str">
        <f>VLOOKUP(A116,'Customer Names'!A114:E939,4,FALSE)</f>
        <v>Cardinal</v>
      </c>
      <c r="D116" s="50">
        <f>VLOOKUP(HealthCare!A116,Medical_Examinations!A115:J2450,2,TRUE)</f>
        <v>30.9</v>
      </c>
      <c r="E116" s="50">
        <f>VLOOKUP(HealthCare!A116,Medical_Examinations!A115:J2450,4,TRUE)</f>
        <v>9.4</v>
      </c>
      <c r="F116" s="7" t="str">
        <f>VLOOKUP(A116,Medical_Examinations!A115:J2450,6,TRUE)</f>
        <v>No</v>
      </c>
      <c r="G116" s="7" t="str">
        <f>VLOOKUP(A116,Medical_Examinations!A115:J2450,7,TRUE)</f>
        <v>No</v>
      </c>
      <c r="H116" s="7" t="str">
        <f>VLOOKUP(A116,Medical_Examinations!A115:J2450,8,TRUE)</f>
        <v>No</v>
      </c>
      <c r="I116" s="51">
        <f>VLOOKUP(A116,Medical_Examinations!A115:J2450,9,TRUE)</f>
        <v>2</v>
      </c>
      <c r="J116" s="7" t="str">
        <f>VLOOKUP(A116,Medical_Examinations!A115:J2450,10,TRUE)</f>
        <v>yes</v>
      </c>
      <c r="K116" s="7" t="str">
        <f>VLOOKUP(A116,Medical_Examinations!A115:J2450,3,TRUE)</f>
        <v>Obesity</v>
      </c>
      <c r="L116" s="7" t="str">
        <f>VLOOKUP(A116,Medical_Examinations!A115:J2450,5,TRUE)</f>
        <v>Diabetes</v>
      </c>
      <c r="M116" s="52">
        <f>VLOOKUP(A116,Hospitalization!A116:K2458,5,FALSE)</f>
        <v>31368</v>
      </c>
      <c r="N116" s="51">
        <f ca="1">VLOOKUP(A116,Hospitalization!A116:K2458,6,FALSE)</f>
        <v>23</v>
      </c>
      <c r="O116" s="7" t="str">
        <f>VLOOKUP(A107,Hospitalization!A8:K2350,11,FALSE)</f>
        <v>R1024</v>
      </c>
      <c r="P116" s="7" t="str">
        <f>VLOOKUP(A116,Hospitalization!A116:K2458,10,TRUE)</f>
        <v>tier - 1</v>
      </c>
      <c r="Q116" s="53">
        <f>VLOOKUP(A116,Hospitalization!A116:K2458,8,TRUE)</f>
        <v>37270.15</v>
      </c>
      <c r="R116" s="7" t="str">
        <f>VLOOKUP(A116,Hospitalization!A17:K2359,9,TRUE)</f>
        <v>tier - 2</v>
      </c>
    </row>
    <row r="117" spans="1:18" x14ac:dyDescent="0.3">
      <c r="A117" s="69" t="s">
        <v>126</v>
      </c>
      <c r="B117" s="55" t="str">
        <f>VLOOKUP(A117,'Customer Names'!A117:E1435,3,TRUE)</f>
        <v xml:space="preserve"> Ms</v>
      </c>
      <c r="C117" s="55" t="str">
        <f>VLOOKUP(A117,'Customer Names'!A115:E940,4,FALSE)</f>
        <v>Alleman</v>
      </c>
      <c r="D117" s="54">
        <f>VLOOKUP(HealthCare!A117,Medical_Examinations!A116:J2451,2,TRUE)</f>
        <v>30.495000000000001</v>
      </c>
      <c r="E117" s="54">
        <f>VLOOKUP(HealthCare!A117,Medical_Examinations!A116:J2451,4,TRUE)</f>
        <v>6.29</v>
      </c>
      <c r="F117" s="55" t="str">
        <f>VLOOKUP(A117,Medical_Examinations!A116:J2451,6,TRUE)</f>
        <v>No</v>
      </c>
      <c r="G117" s="55" t="str">
        <f>VLOOKUP(A117,Medical_Examinations!A116:J2451,7,TRUE)</f>
        <v>No</v>
      </c>
      <c r="H117" s="55" t="str">
        <f>VLOOKUP(A117,Medical_Examinations!A116:J2451,8,TRUE)</f>
        <v>No</v>
      </c>
      <c r="I117" s="56">
        <f>VLOOKUP(A117,Medical_Examinations!A116:J2451,9,TRUE)</f>
        <v>0</v>
      </c>
      <c r="J117" s="55" t="str">
        <f>VLOOKUP(A117,Medical_Examinations!A116:J2451,10,TRUE)</f>
        <v>yes</v>
      </c>
      <c r="K117" s="55" t="str">
        <f>VLOOKUP(A117,Medical_Examinations!A116:J2451,3,TRUE)</f>
        <v>Obesity</v>
      </c>
      <c r="L117" s="55" t="str">
        <f>VLOOKUP(A117,Medical_Examinations!A116:J2451,5,TRUE)</f>
        <v>Prediabetes</v>
      </c>
      <c r="M117" s="57">
        <f>VLOOKUP(A117,Hospitalization!A117:K2459,5,FALSE)</f>
        <v>33399</v>
      </c>
      <c r="N117" s="56">
        <f ca="1">VLOOKUP(A117,Hospitalization!A117:K2459,6,FALSE)</f>
        <v>25</v>
      </c>
      <c r="O117" s="55" t="str">
        <f>VLOOKUP(A108,Hospitalization!A9:K2351,11,FALSE)</f>
        <v>R1011</v>
      </c>
      <c r="P117" s="55" t="str">
        <f>VLOOKUP(A117,Hospitalization!A117:K2459,10,TRUE)</f>
        <v>tier - 2</v>
      </c>
      <c r="Q117" s="58">
        <f>VLOOKUP(A117,Hospitalization!A117:K2459,8,TRUE)</f>
        <v>36911.99</v>
      </c>
      <c r="R117" s="55" t="str">
        <f>VLOOKUP(A117,Hospitalization!A18:K2360,9,TRUE)</f>
        <v>tier - 2</v>
      </c>
    </row>
    <row r="118" spans="1:18" x14ac:dyDescent="0.3">
      <c r="A118" s="69" t="s">
        <v>127</v>
      </c>
      <c r="B118" s="55" t="str">
        <f>VLOOKUP(A118,'Customer Names'!A118:E1436,3,TRUE)</f>
        <v xml:space="preserve"> Mr</v>
      </c>
      <c r="C118" s="55" t="str">
        <f>VLOOKUP(A118,'Customer Names'!A116:E941,4,FALSE)</f>
        <v>Stroffolino</v>
      </c>
      <c r="D118" s="50">
        <f>VLOOKUP(HealthCare!A118,Medical_Examinations!A117:J2452,2,TRUE)</f>
        <v>44.88</v>
      </c>
      <c r="E118" s="50">
        <f>VLOOKUP(HealthCare!A118,Medical_Examinations!A117:J2452,4,TRUE)</f>
        <v>6.04</v>
      </c>
      <c r="F118" s="7" t="str">
        <f>VLOOKUP(A118,Medical_Examinations!A117:J2452,6,TRUE)</f>
        <v>No</v>
      </c>
      <c r="G118" s="7" t="str">
        <f>VLOOKUP(A118,Medical_Examinations!A117:J2452,7,TRUE)</f>
        <v>No</v>
      </c>
      <c r="H118" s="7" t="str">
        <f>VLOOKUP(A118,Medical_Examinations!A117:J2452,8,TRUE)</f>
        <v>Yes</v>
      </c>
      <c r="I118" s="51">
        <f>VLOOKUP(A118,Medical_Examinations!A117:J2452,9,TRUE)</f>
        <v>1</v>
      </c>
      <c r="J118" s="7" t="str">
        <f>VLOOKUP(A118,Medical_Examinations!A117:J2452,10,TRUE)</f>
        <v>yes</v>
      </c>
      <c r="K118" s="7" t="str">
        <f>VLOOKUP(A118,Medical_Examinations!A117:J2452,3,TRUE)</f>
        <v>Obesity</v>
      </c>
      <c r="L118" s="7" t="str">
        <f>VLOOKUP(A118,Medical_Examinations!A117:J2452,5,TRUE)</f>
        <v>Prediabetes</v>
      </c>
      <c r="M118" s="52">
        <f>VLOOKUP(A118,Hospitalization!A118:K2460,5,FALSE)</f>
        <v>22969</v>
      </c>
      <c r="N118" s="51">
        <f ca="1">VLOOKUP(A118,Hospitalization!A118:K2460,6,FALSE)</f>
        <v>24</v>
      </c>
      <c r="O118" s="7" t="str">
        <f>VLOOKUP(A109,Hospitalization!A10:K2352,11,FALSE)</f>
        <v>R1013</v>
      </c>
      <c r="P118" s="7" t="str">
        <f>VLOOKUP(A118,Hospitalization!A118:K2460,10,TRUE)</f>
        <v>tier - 2</v>
      </c>
      <c r="Q118" s="53">
        <f>VLOOKUP(A118,Hospitalization!A118:K2460,8,TRUE)</f>
        <v>36445.550000000003</v>
      </c>
      <c r="R118" s="7" t="str">
        <f>VLOOKUP(A118,Hospitalization!A19:K2361,9,TRUE)</f>
        <v>tier - 2</v>
      </c>
    </row>
    <row r="119" spans="1:18" x14ac:dyDescent="0.3">
      <c r="A119" s="69" t="s">
        <v>128</v>
      </c>
      <c r="B119" s="55" t="str">
        <f>VLOOKUP(A119,'Customer Names'!A119:E1437,3,TRUE)</f>
        <v xml:space="preserve"> Mr</v>
      </c>
      <c r="C119" s="55" t="str">
        <f>VLOOKUP(A119,'Customer Names'!A117:E942,4,FALSE)</f>
        <v>Clubb</v>
      </c>
      <c r="D119" s="54">
        <f>VLOOKUP(HealthCare!A119,Medical_Examinations!A118:J2453,2,TRUE)</f>
        <v>44.32</v>
      </c>
      <c r="E119" s="54">
        <f>VLOOKUP(HealthCare!A119,Medical_Examinations!A118:J2453,4,TRUE)</f>
        <v>10.55</v>
      </c>
      <c r="F119" s="55" t="str">
        <f>VLOOKUP(A119,Medical_Examinations!A118:J2453,6,TRUE)</f>
        <v>No</v>
      </c>
      <c r="G119" s="55" t="str">
        <f>VLOOKUP(A119,Medical_Examinations!A118:J2453,7,TRUE)</f>
        <v>No</v>
      </c>
      <c r="H119" s="55" t="str">
        <f>VLOOKUP(A119,Medical_Examinations!A118:J2453,8,TRUE)</f>
        <v>No</v>
      </c>
      <c r="I119" s="56">
        <f>VLOOKUP(A119,Medical_Examinations!A118:J2453,9,TRUE)</f>
        <v>0</v>
      </c>
      <c r="J119" s="55" t="str">
        <f>VLOOKUP(A119,Medical_Examinations!A118:J2453,10,TRUE)</f>
        <v>yes</v>
      </c>
      <c r="K119" s="55" t="str">
        <f>VLOOKUP(A119,Medical_Examinations!A118:J2453,3,TRUE)</f>
        <v>Obesity</v>
      </c>
      <c r="L119" s="55" t="str">
        <f>VLOOKUP(A119,Medical_Examinations!A118:J2453,5,TRUE)</f>
        <v>Diabetes</v>
      </c>
      <c r="M119" s="57">
        <f>VLOOKUP(A119,Hospitalization!A119:K2461,5,FALSE)</f>
        <v>35593</v>
      </c>
      <c r="N119" s="56">
        <f ca="1">VLOOKUP(A119,Hospitalization!A119:K2461,6,FALSE)</f>
        <v>24</v>
      </c>
      <c r="O119" s="55" t="str">
        <f>VLOOKUP(A110,Hospitalization!A11:K2353,11,FALSE)</f>
        <v>R1011</v>
      </c>
      <c r="P119" s="55" t="str">
        <f>VLOOKUP(A119,Hospitalization!A119:K2461,10,TRUE)</f>
        <v>tier - 3</v>
      </c>
      <c r="Q119" s="58">
        <f>VLOOKUP(A119,Hospitalization!A119:K2461,8,TRUE)</f>
        <v>36124.57</v>
      </c>
      <c r="R119" s="55" t="str">
        <f>VLOOKUP(A119,Hospitalization!A20:K2362,9,TRUE)</f>
        <v>tier - 1</v>
      </c>
    </row>
    <row r="120" spans="1:18" x14ac:dyDescent="0.3">
      <c r="A120" s="69" t="s">
        <v>129</v>
      </c>
      <c r="B120" s="55" t="str">
        <f>VLOOKUP(A120,'Customer Names'!A120:E1438,3,TRUE)</f>
        <v xml:space="preserve"> Mr</v>
      </c>
      <c r="C120" s="55" t="str">
        <f>VLOOKUP(A120,'Customer Names'!A118:E943,4,FALSE)</f>
        <v>McGoogan</v>
      </c>
      <c r="D120" s="50">
        <f>VLOOKUP(HealthCare!A120,Medical_Examinations!A119:J2454,2,TRUE)</f>
        <v>46.39</v>
      </c>
      <c r="E120" s="50">
        <f>VLOOKUP(HealthCare!A120,Medical_Examinations!A119:J2454,4,TRUE)</f>
        <v>5.09</v>
      </c>
      <c r="F120" s="7" t="str">
        <f>VLOOKUP(A120,Medical_Examinations!A119:J2454,6,TRUE)</f>
        <v>No</v>
      </c>
      <c r="G120" s="7" t="str">
        <f>VLOOKUP(A120,Medical_Examinations!A119:J2454,7,TRUE)</f>
        <v>No</v>
      </c>
      <c r="H120" s="7" t="str">
        <f>VLOOKUP(A120,Medical_Examinations!A119:J2454,8,TRUE)</f>
        <v>No</v>
      </c>
      <c r="I120" s="51">
        <f>VLOOKUP(A120,Medical_Examinations!A119:J2454,9,TRUE)</f>
        <v>0</v>
      </c>
      <c r="J120" s="7" t="str">
        <f>VLOOKUP(A120,Medical_Examinations!A119:J2454,10,TRUE)</f>
        <v>yes</v>
      </c>
      <c r="K120" s="7" t="str">
        <f>VLOOKUP(A120,Medical_Examinations!A119:J2454,3,TRUE)</f>
        <v>Obesity</v>
      </c>
      <c r="L120" s="7" t="str">
        <f>VLOOKUP(A120,Medical_Examinations!A119:J2454,5,TRUE)</f>
        <v>Normal</v>
      </c>
      <c r="M120" s="52">
        <f>VLOOKUP(A120,Hospitalization!A120:K2462,5,FALSE)</f>
        <v>36849</v>
      </c>
      <c r="N120" s="51">
        <f ca="1">VLOOKUP(A120,Hospitalization!A120:K2462,6,FALSE)</f>
        <v>25</v>
      </c>
      <c r="O120" s="7" t="str">
        <f>VLOOKUP(A111,Hospitalization!A12:K2354,11,FALSE)</f>
        <v>R1014</v>
      </c>
      <c r="P120" s="7" t="str">
        <f>VLOOKUP(A120,Hospitalization!A120:K2462,10,TRUE)</f>
        <v>tier - 3</v>
      </c>
      <c r="Q120" s="53">
        <f>VLOOKUP(A120,Hospitalization!A120:K2462,8,TRUE)</f>
        <v>35585.58</v>
      </c>
      <c r="R120" s="7" t="str">
        <f>VLOOKUP(A120,Hospitalization!A21:K2363,9,TRUE)</f>
        <v>tier - 2</v>
      </c>
    </row>
    <row r="121" spans="1:18" x14ac:dyDescent="0.3">
      <c r="A121" s="69" t="s">
        <v>130</v>
      </c>
      <c r="B121" s="55" t="str">
        <f>VLOOKUP(A121,'Customer Names'!A121:E1439,3,TRUE)</f>
        <v xml:space="preserve"> Mr</v>
      </c>
      <c r="C121" s="55" t="str">
        <f>VLOOKUP(A121,'Customer Names'!A119:E944,4,FALSE)</f>
        <v>Keflezighi</v>
      </c>
      <c r="D121" s="54">
        <f>VLOOKUP(HealthCare!A121,Medical_Examinations!A120:J2455,2,TRUE)</f>
        <v>42.13</v>
      </c>
      <c r="E121" s="54">
        <f>VLOOKUP(HealthCare!A121,Medical_Examinations!A120:J2455,4,TRUE)</f>
        <v>5.2</v>
      </c>
      <c r="F121" s="55" t="str">
        <f>VLOOKUP(A121,Medical_Examinations!A120:J2455,6,TRUE)</f>
        <v>yes</v>
      </c>
      <c r="G121" s="55" t="str">
        <f>VLOOKUP(A121,Medical_Examinations!A120:J2455,7,TRUE)</f>
        <v>No</v>
      </c>
      <c r="H121" s="55" t="str">
        <f>VLOOKUP(A121,Medical_Examinations!A120:J2455,8,TRUE)</f>
        <v>No</v>
      </c>
      <c r="I121" s="56">
        <f>VLOOKUP(A121,Medical_Examinations!A120:J2455,9,TRUE)</f>
        <v>1</v>
      </c>
      <c r="J121" s="55" t="str">
        <f>VLOOKUP(A121,Medical_Examinations!A120:J2455,10,TRUE)</f>
        <v>yes</v>
      </c>
      <c r="K121" s="55" t="str">
        <f>VLOOKUP(A121,Medical_Examinations!A120:J2455,3,TRUE)</f>
        <v>Obesity</v>
      </c>
      <c r="L121" s="55" t="str">
        <f>VLOOKUP(A121,Medical_Examinations!A120:J2455,5,TRUE)</f>
        <v>Normal</v>
      </c>
      <c r="M121" s="57">
        <f>VLOOKUP(A121,Hospitalization!A121:K2463,5,FALSE)</f>
        <v>36151</v>
      </c>
      <c r="N121" s="56">
        <f ca="1">VLOOKUP(A121,Hospitalization!A121:K2463,6,FALSE)</f>
        <v>21</v>
      </c>
      <c r="O121" s="55" t="str">
        <f>VLOOKUP(A112,Hospitalization!A13:K2355,11,FALSE)</f>
        <v>R1011</v>
      </c>
      <c r="P121" s="55" t="str">
        <f>VLOOKUP(A121,Hospitalization!A121:K2463,10,TRUE)</f>
        <v>tier - 1</v>
      </c>
      <c r="Q121" s="58">
        <f>VLOOKUP(A121,Hospitalization!A121:K2463,8,TRUE)</f>
        <v>35147.53</v>
      </c>
      <c r="R121" s="55" t="str">
        <f>VLOOKUP(A121,Hospitalization!A22:K2364,9,TRUE)</f>
        <v>tier - 1</v>
      </c>
    </row>
    <row r="122" spans="1:18" x14ac:dyDescent="0.3">
      <c r="A122" s="69" t="s">
        <v>131</v>
      </c>
      <c r="B122" s="55" t="str">
        <f>VLOOKUP(A122,'Customer Names'!A122:E1440,3,TRUE)</f>
        <v xml:space="preserve"> Mr</v>
      </c>
      <c r="C122" s="55" t="str">
        <f>VLOOKUP(A122,'Customer Names'!A120:E945,4,FALSE)</f>
        <v>Syed</v>
      </c>
      <c r="D122" s="50">
        <f>VLOOKUP(HealthCare!A122,Medical_Examinations!A121:J2456,2,TRUE)</f>
        <v>30.78</v>
      </c>
      <c r="E122" s="50">
        <f>VLOOKUP(HealthCare!A122,Medical_Examinations!A121:J2456,4,TRUE)</f>
        <v>8.4499999999999993</v>
      </c>
      <c r="F122" s="7" t="str">
        <f>VLOOKUP(A122,Medical_Examinations!A121:J2456,6,TRUE)</f>
        <v>yes</v>
      </c>
      <c r="G122" s="7" t="str">
        <f>VLOOKUP(A122,Medical_Examinations!A121:J2456,7,TRUE)</f>
        <v>No</v>
      </c>
      <c r="H122" s="7" t="str">
        <f>VLOOKUP(A122,Medical_Examinations!A121:J2456,8,TRUE)</f>
        <v>No</v>
      </c>
      <c r="I122" s="51">
        <f>VLOOKUP(A122,Medical_Examinations!A121:J2456,9,TRUE)</f>
        <v>0</v>
      </c>
      <c r="J122" s="7" t="str">
        <f>VLOOKUP(A122,Medical_Examinations!A121:J2456,10,TRUE)</f>
        <v>yes</v>
      </c>
      <c r="K122" s="7" t="str">
        <f>VLOOKUP(A122,Medical_Examinations!A121:J2456,3,TRUE)</f>
        <v>Obesity</v>
      </c>
      <c r="L122" s="7" t="str">
        <f>VLOOKUP(A122,Medical_Examinations!A121:J2456,5,TRUE)</f>
        <v>Diabetes</v>
      </c>
      <c r="M122" s="52">
        <f>VLOOKUP(A122,Hospitalization!A122:K2464,5,FALSE)</f>
        <v>37805</v>
      </c>
      <c r="N122" s="51">
        <f ca="1">VLOOKUP(A122,Hospitalization!A122:K2464,6,FALSE)</f>
        <v>24</v>
      </c>
      <c r="O122" s="7" t="str">
        <f>VLOOKUP(A113,Hospitalization!A14:K2356,11,FALSE)</f>
        <v>R1011</v>
      </c>
      <c r="P122" s="7" t="str">
        <f>VLOOKUP(A122,Hospitalization!A122:K2464,10,TRUE)</f>
        <v>tier - 2</v>
      </c>
      <c r="Q122" s="53">
        <f>VLOOKUP(A122,Hospitalization!A122:K2464,8,TRUE)</f>
        <v>34779.620000000003</v>
      </c>
      <c r="R122" s="7" t="str">
        <f>VLOOKUP(A122,Hospitalization!A23:K2365,9,TRUE)</f>
        <v>tier - 1</v>
      </c>
    </row>
    <row r="123" spans="1:18" x14ac:dyDescent="0.3">
      <c r="A123" s="69" t="s">
        <v>132</v>
      </c>
      <c r="B123" s="55" t="str">
        <f>VLOOKUP(A123,'Customer Names'!A123:E1441,3,TRUE)</f>
        <v xml:space="preserve"> Mr</v>
      </c>
      <c r="C123" s="55" t="str">
        <f>VLOOKUP(A123,'Customer Names'!A121:E946,4,FALSE)</f>
        <v>Segal</v>
      </c>
      <c r="D123" s="54">
        <f>VLOOKUP(HealthCare!A123,Medical_Examinations!A122:J2457,2,TRUE)</f>
        <v>31.35</v>
      </c>
      <c r="E123" s="54">
        <f>VLOOKUP(HealthCare!A123,Medical_Examinations!A122:J2457,4,TRUE)</f>
        <v>9.5399999999999991</v>
      </c>
      <c r="F123" s="55" t="str">
        <f>VLOOKUP(A123,Medical_Examinations!A122:J2457,6,TRUE)</f>
        <v>No</v>
      </c>
      <c r="G123" s="55" t="str">
        <f>VLOOKUP(A123,Medical_Examinations!A122:J2457,7,TRUE)</f>
        <v>No</v>
      </c>
      <c r="H123" s="55" t="str">
        <f>VLOOKUP(A123,Medical_Examinations!A122:J2457,8,TRUE)</f>
        <v>No</v>
      </c>
      <c r="I123" s="56">
        <f>VLOOKUP(A123,Medical_Examinations!A122:J2457,9,TRUE)</f>
        <v>0</v>
      </c>
      <c r="J123" s="55" t="str">
        <f>VLOOKUP(A123,Medical_Examinations!A122:J2457,10,TRUE)</f>
        <v>yes</v>
      </c>
      <c r="K123" s="55" t="str">
        <f>VLOOKUP(A123,Medical_Examinations!A122:J2457,3,TRUE)</f>
        <v>Obesity</v>
      </c>
      <c r="L123" s="55" t="str">
        <f>VLOOKUP(A123,Medical_Examinations!A122:J2457,5,TRUE)</f>
        <v>Diabetes</v>
      </c>
      <c r="M123" s="57">
        <f>VLOOKUP(A123,Hospitalization!A123:K2465,5,FALSE)</f>
        <v>35002</v>
      </c>
      <c r="N123" s="56">
        <f ca="1">VLOOKUP(A123,Hospitalization!A123:K2465,6,FALSE)</f>
        <v>26</v>
      </c>
      <c r="O123" s="55" t="str">
        <f>VLOOKUP(A114,Hospitalization!A15:K2357,11,FALSE)</f>
        <v>R1011</v>
      </c>
      <c r="P123" s="55" t="str">
        <f>VLOOKUP(A123,Hospitalization!A123:K2465,10,TRUE)</f>
        <v>tier - 1</v>
      </c>
      <c r="Q123" s="58">
        <f>VLOOKUP(A123,Hospitalization!A123:K2465,8,TRUE)</f>
        <v>34289.43</v>
      </c>
      <c r="R123" s="55" t="str">
        <f>VLOOKUP(A123,Hospitalization!A24:K2366,9,TRUE)</f>
        <v>tier - 1</v>
      </c>
    </row>
    <row r="124" spans="1:18" x14ac:dyDescent="0.3">
      <c r="A124" s="69" t="s">
        <v>133</v>
      </c>
      <c r="B124" s="55" t="str">
        <f>VLOOKUP(A124,'Customer Names'!A124:E1442,3,TRUE)</f>
        <v xml:space="preserve"> Ms</v>
      </c>
      <c r="C124" s="55" t="str">
        <f>VLOOKUP(A124,'Customer Names'!A122:E947,4,FALSE)</f>
        <v>Defranco</v>
      </c>
      <c r="D124" s="50">
        <f>VLOOKUP(HealthCare!A124,Medical_Examinations!A123:J2458,2,TRUE)</f>
        <v>41.46</v>
      </c>
      <c r="E124" s="50">
        <f>VLOOKUP(HealthCare!A124,Medical_Examinations!A123:J2458,4,TRUE)</f>
        <v>4.99</v>
      </c>
      <c r="F124" s="7" t="str">
        <f>VLOOKUP(A124,Medical_Examinations!A123:J2458,6,TRUE)</f>
        <v>yes</v>
      </c>
      <c r="G124" s="7" t="str">
        <f>VLOOKUP(A124,Medical_Examinations!A123:J2458,7,TRUE)</f>
        <v>No</v>
      </c>
      <c r="H124" s="7" t="str">
        <f>VLOOKUP(A124,Medical_Examinations!A123:J2458,8,TRUE)</f>
        <v>No</v>
      </c>
      <c r="I124" s="51">
        <f>VLOOKUP(A124,Medical_Examinations!A123:J2458,9,TRUE)</f>
        <v>2</v>
      </c>
      <c r="J124" s="7" t="str">
        <f>VLOOKUP(A124,Medical_Examinations!A123:J2458,10,TRUE)</f>
        <v>yes</v>
      </c>
      <c r="K124" s="7" t="str">
        <f>VLOOKUP(A124,Medical_Examinations!A123:J2458,3,TRUE)</f>
        <v>Obesity</v>
      </c>
      <c r="L124" s="7" t="str">
        <f>VLOOKUP(A124,Medical_Examinations!A123:J2458,5,TRUE)</f>
        <v>Normal</v>
      </c>
      <c r="M124" s="52">
        <f>VLOOKUP(A124,Hospitalization!A124:K2466,5,FALSE)</f>
        <v>36825</v>
      </c>
      <c r="N124" s="51">
        <f ca="1">VLOOKUP(A124,Hospitalization!A124:K2466,6,FALSE)</f>
        <v>30</v>
      </c>
      <c r="O124" s="7" t="str">
        <f>VLOOKUP(A115,Hospitalization!A16:K2358,11,FALSE)</f>
        <v>R1013</v>
      </c>
      <c r="P124" s="7" t="str">
        <f>VLOOKUP(A124,Hospitalization!A124:K2466,10,TRUE)</f>
        <v>tier - 3</v>
      </c>
      <c r="Q124" s="53">
        <f>VLOOKUP(A124,Hospitalization!A124:K2466,8,TRUE)</f>
        <v>33829.39</v>
      </c>
      <c r="R124" s="7" t="str">
        <f>VLOOKUP(A124,Hospitalization!A25:K2367,9,TRUE)</f>
        <v>tier - 2</v>
      </c>
    </row>
    <row r="125" spans="1:18" x14ac:dyDescent="0.3">
      <c r="A125" s="69" t="s">
        <v>134</v>
      </c>
      <c r="B125" s="55" t="str">
        <f>VLOOKUP(A125,'Customer Names'!A125:E1443,3,TRUE)</f>
        <v xml:space="preserve"> Mr</v>
      </c>
      <c r="C125" s="55" t="str">
        <f>VLOOKUP(A125,'Customer Names'!A123:E948,4,FALSE)</f>
        <v>Kells</v>
      </c>
      <c r="D125" s="54">
        <f>VLOOKUP(HealthCare!A125,Medical_Examinations!A124:J2459,2,TRUE)</f>
        <v>48</v>
      </c>
      <c r="E125" s="54">
        <f>VLOOKUP(HealthCare!A125,Medical_Examinations!A124:J2459,4,TRUE)</f>
        <v>10.54</v>
      </c>
      <c r="F125" s="55" t="str">
        <f>VLOOKUP(A125,Medical_Examinations!A124:J2459,6,TRUE)</f>
        <v>No</v>
      </c>
      <c r="G125" s="55" t="str">
        <f>VLOOKUP(A125,Medical_Examinations!A124:J2459,7,TRUE)</f>
        <v>No</v>
      </c>
      <c r="H125" s="55" t="str">
        <f>VLOOKUP(A125,Medical_Examinations!A124:J2459,8,TRUE)</f>
        <v>No</v>
      </c>
      <c r="I125" s="56">
        <f>VLOOKUP(A125,Medical_Examinations!A124:J2459,9,TRUE)</f>
        <v>0</v>
      </c>
      <c r="J125" s="55" t="str">
        <f>VLOOKUP(A125,Medical_Examinations!A124:J2459,10,TRUE)</f>
        <v>yes</v>
      </c>
      <c r="K125" s="55" t="str">
        <f>VLOOKUP(A125,Medical_Examinations!A124:J2459,3,TRUE)</f>
        <v>Obesity</v>
      </c>
      <c r="L125" s="55" t="str">
        <f>VLOOKUP(A125,Medical_Examinations!A124:J2459,5,TRUE)</f>
        <v>Diabetes</v>
      </c>
      <c r="M125" s="57">
        <f>VLOOKUP(A125,Hospitalization!A125:K2467,5,FALSE)</f>
        <v>37953</v>
      </c>
      <c r="N125" s="56">
        <f ca="1">VLOOKUP(A125,Hospitalization!A125:K2467,6,FALSE)</f>
        <v>24</v>
      </c>
      <c r="O125" s="55" t="str">
        <f>VLOOKUP(A116,Hospitalization!A17:K2359,11,FALSE)</f>
        <v>R1024</v>
      </c>
      <c r="P125" s="55" t="str">
        <f>VLOOKUP(A125,Hospitalization!A125:K2467,10,TRUE)</f>
        <v>tier - 3</v>
      </c>
      <c r="Q125" s="58">
        <f>VLOOKUP(A125,Hospitalization!A125:K2467,8,TRUE)</f>
        <v>33307.550000000003</v>
      </c>
      <c r="R125" s="55" t="str">
        <f>VLOOKUP(A125,Hospitalization!A26:K2368,9,TRUE)</f>
        <v>tier - 2</v>
      </c>
    </row>
    <row r="126" spans="1:18" x14ac:dyDescent="0.3">
      <c r="A126" s="69" t="s">
        <v>135</v>
      </c>
      <c r="B126" s="55" t="str">
        <f>VLOOKUP(A126,'Customer Names'!A126:E1444,3,TRUE)</f>
        <v xml:space="preserve"> Ms</v>
      </c>
      <c r="C126" s="55" t="str">
        <f>VLOOKUP(A126,'Customer Names'!A124:E949,4,FALSE)</f>
        <v>Lawton</v>
      </c>
      <c r="D126" s="50">
        <f>VLOOKUP(HealthCare!A126,Medical_Examinations!A125:J2460,2,TRUE)</f>
        <v>49.13</v>
      </c>
      <c r="E126" s="50">
        <f>VLOOKUP(HealthCare!A126,Medical_Examinations!A125:J2460,4,TRUE)</f>
        <v>4.54</v>
      </c>
      <c r="F126" s="7" t="str">
        <f>VLOOKUP(A126,Medical_Examinations!A125:J2460,6,TRUE)</f>
        <v>No</v>
      </c>
      <c r="G126" s="7" t="str">
        <f>VLOOKUP(A126,Medical_Examinations!A125:J2460,7,TRUE)</f>
        <v>No</v>
      </c>
      <c r="H126" s="7" t="str">
        <f>VLOOKUP(A126,Medical_Examinations!A125:J2460,8,TRUE)</f>
        <v>No</v>
      </c>
      <c r="I126" s="51">
        <f>VLOOKUP(A126,Medical_Examinations!A125:J2460,9,TRUE)</f>
        <v>0</v>
      </c>
      <c r="J126" s="7" t="str">
        <f>VLOOKUP(A126,Medical_Examinations!A125:J2460,10,TRUE)</f>
        <v>yes</v>
      </c>
      <c r="K126" s="7" t="str">
        <f>VLOOKUP(A126,Medical_Examinations!A125:J2460,3,TRUE)</f>
        <v>Obesity</v>
      </c>
      <c r="L126" s="7" t="str">
        <f>VLOOKUP(A126,Medical_Examinations!A125:J2460,5,TRUE)</f>
        <v>Normal</v>
      </c>
      <c r="M126" s="52">
        <f>VLOOKUP(A126,Hospitalization!A126:K2468,5,FALSE)</f>
        <v>29567</v>
      </c>
      <c r="N126" s="51">
        <f ca="1">VLOOKUP(A126,Hospitalization!A126:K2468,6,FALSE)</f>
        <v>27</v>
      </c>
      <c r="O126" s="7" t="str">
        <f>VLOOKUP(A117,Hospitalization!A18:K2360,11,FALSE)</f>
        <v>R1011</v>
      </c>
      <c r="P126" s="7" t="str">
        <f>VLOOKUP(A126,Hospitalization!A126:K2468,10,TRUE)</f>
        <v>tier - 3</v>
      </c>
      <c r="Q126" s="53">
        <f>VLOOKUP(A126,Hospitalization!A126:K2468,8,TRUE)</f>
        <v>32787.46</v>
      </c>
      <c r="R126" s="7" t="str">
        <f>VLOOKUP(A126,Hospitalization!A27:K2369,9,TRUE)</f>
        <v>tier - 1</v>
      </c>
    </row>
    <row r="127" spans="1:18" x14ac:dyDescent="0.3">
      <c r="A127" s="69" t="s">
        <v>136</v>
      </c>
      <c r="B127" s="55" t="str">
        <f>VLOOKUP(A127,'Customer Names'!A127:E1445,3,TRUE)</f>
        <v xml:space="preserve"> Mr</v>
      </c>
      <c r="C127" s="55" t="str">
        <f>VLOOKUP(A127,'Customer Names'!A125:E950,4,FALSE)</f>
        <v>Bejar</v>
      </c>
      <c r="D127" s="54">
        <f>VLOOKUP(HealthCare!A127,Medical_Examinations!A126:J2461,2,TRUE)</f>
        <v>37.799999999999997</v>
      </c>
      <c r="E127" s="54">
        <f>VLOOKUP(HealthCare!A127,Medical_Examinations!A126:J2461,4,TRUE)</f>
        <v>6.29</v>
      </c>
      <c r="F127" s="55" t="str">
        <f>VLOOKUP(A127,Medical_Examinations!A126:J2461,6,TRUE)</f>
        <v>No</v>
      </c>
      <c r="G127" s="55" t="str">
        <f>VLOOKUP(A127,Medical_Examinations!A126:J2461,7,TRUE)</f>
        <v>No</v>
      </c>
      <c r="H127" s="55" t="str">
        <f>VLOOKUP(A127,Medical_Examinations!A126:J2461,8,TRUE)</f>
        <v>No</v>
      </c>
      <c r="I127" s="56">
        <f>VLOOKUP(A127,Medical_Examinations!A126:J2461,9,TRUE)</f>
        <v>1</v>
      </c>
      <c r="J127" s="55" t="str">
        <f>VLOOKUP(A127,Medical_Examinations!A126:J2461,10,TRUE)</f>
        <v>yes</v>
      </c>
      <c r="K127" s="55" t="str">
        <f>VLOOKUP(A127,Medical_Examinations!A126:J2461,3,TRUE)</f>
        <v>Obesity</v>
      </c>
      <c r="L127" s="55" t="str">
        <f>VLOOKUP(A127,Medical_Examinations!A126:J2461,5,TRUE)</f>
        <v>Prediabetes</v>
      </c>
      <c r="M127" s="57">
        <f>VLOOKUP(A127,Hospitalization!A127:K2469,5,FALSE)</f>
        <v>26591</v>
      </c>
      <c r="N127" s="56">
        <f ca="1">VLOOKUP(A127,Hospitalization!A127:K2469,6,FALSE)</f>
        <v>26</v>
      </c>
      <c r="O127" s="55" t="str">
        <f>VLOOKUP(A118,Hospitalization!A19:K2361,11,FALSE)</f>
        <v>R1011</v>
      </c>
      <c r="P127" s="55" t="str">
        <f>VLOOKUP(A127,Hospitalization!A127:K2469,10,TRUE)</f>
        <v>tier - 2</v>
      </c>
      <c r="Q127" s="58">
        <f>VLOOKUP(A127,Hospitalization!A127:K2469,8,TRUE)</f>
        <v>32428.63</v>
      </c>
      <c r="R127" s="55" t="str">
        <f>VLOOKUP(A127,Hospitalization!A28:K2370,9,TRUE)</f>
        <v>tier - 2</v>
      </c>
    </row>
    <row r="128" spans="1:18" x14ac:dyDescent="0.3">
      <c r="A128" s="69" t="s">
        <v>137</v>
      </c>
      <c r="B128" s="55" t="str">
        <f>VLOOKUP(A128,'Customer Names'!A128:E1446,3,TRUE)</f>
        <v xml:space="preserve"> Mr</v>
      </c>
      <c r="C128" s="55" t="str">
        <f>VLOOKUP(A128,'Customer Names'!A126:E951,4,FALSE)</f>
        <v>Navarro Castro</v>
      </c>
      <c r="D128" s="50">
        <f>VLOOKUP(HealthCare!A128,Medical_Examinations!A127:J2462,2,TRUE)</f>
        <v>38.299999999999997</v>
      </c>
      <c r="E128" s="50">
        <f>VLOOKUP(HealthCare!A128,Medical_Examinations!A127:J2462,4,TRUE)</f>
        <v>9.51</v>
      </c>
      <c r="F128" s="7" t="str">
        <f>VLOOKUP(A128,Medical_Examinations!A127:J2462,6,TRUE)</f>
        <v>No</v>
      </c>
      <c r="G128" s="7" t="str">
        <f>VLOOKUP(A128,Medical_Examinations!A127:J2462,7,TRUE)</f>
        <v>No</v>
      </c>
      <c r="H128" s="7" t="str">
        <f>VLOOKUP(A128,Medical_Examinations!A127:J2462,8,TRUE)</f>
        <v>No</v>
      </c>
      <c r="I128" s="51">
        <f>VLOOKUP(A128,Medical_Examinations!A127:J2462,9,TRUE)</f>
        <v>0</v>
      </c>
      <c r="J128" s="7" t="str">
        <f>VLOOKUP(A128,Medical_Examinations!A127:J2462,10,TRUE)</f>
        <v>yes</v>
      </c>
      <c r="K128" s="7" t="str">
        <f>VLOOKUP(A128,Medical_Examinations!A127:J2462,3,TRUE)</f>
        <v>Obesity</v>
      </c>
      <c r="L128" s="7" t="str">
        <f>VLOOKUP(A128,Medical_Examinations!A127:J2462,5,TRUE)</f>
        <v>Diabetes</v>
      </c>
      <c r="M128" s="52">
        <f>VLOOKUP(A128,Hospitalization!A128:K2470,5,FALSE)</f>
        <v>22263</v>
      </c>
      <c r="N128" s="51">
        <f ca="1">VLOOKUP(A128,Hospitalization!A128:K2470,6,FALSE)</f>
        <v>28</v>
      </c>
      <c r="O128" s="7" t="str">
        <f>VLOOKUP(A119,Hospitalization!A20:K2362,11,FALSE)</f>
        <v>R1013</v>
      </c>
      <c r="P128" s="7" t="str">
        <f>VLOOKUP(A128,Hospitalization!A128:K2470,10,TRUE)</f>
        <v>tier - 1</v>
      </c>
      <c r="Q128" s="53">
        <f>VLOOKUP(A128,Hospitalization!A128:K2470,8,TRUE)</f>
        <v>31620</v>
      </c>
      <c r="R128" s="7" t="str">
        <f>VLOOKUP(A128,Hospitalization!A29:K2371,9,TRUE)</f>
        <v>tier - 2</v>
      </c>
    </row>
    <row r="129" spans="1:18" x14ac:dyDescent="0.3">
      <c r="A129" s="69" t="s">
        <v>138</v>
      </c>
      <c r="B129" s="55" t="str">
        <f>VLOOKUP(A129,'Customer Names'!A129:E1447,3,TRUE)</f>
        <v xml:space="preserve"> Mr</v>
      </c>
      <c r="C129" s="55" t="str">
        <f>VLOOKUP(A129,'Customer Names'!A127:E952,4,FALSE)</f>
        <v>Tice</v>
      </c>
      <c r="D129" s="54">
        <f>VLOOKUP(HealthCare!A129,Medical_Examinations!A128:J2463,2,TRUE)</f>
        <v>32.774999999999999</v>
      </c>
      <c r="E129" s="54">
        <f>VLOOKUP(HealthCare!A129,Medical_Examinations!A128:J2463,4,TRUE)</f>
        <v>4.72</v>
      </c>
      <c r="F129" s="55" t="str">
        <f>VLOOKUP(A129,Medical_Examinations!A128:J2463,6,TRUE)</f>
        <v>No</v>
      </c>
      <c r="G129" s="55" t="str">
        <f>VLOOKUP(A129,Medical_Examinations!A128:J2463,7,TRUE)</f>
        <v>No</v>
      </c>
      <c r="H129" s="55" t="str">
        <f>VLOOKUP(A129,Medical_Examinations!A128:J2463,8,TRUE)</f>
        <v>No</v>
      </c>
      <c r="I129" s="56">
        <f>VLOOKUP(A129,Medical_Examinations!A128:J2463,9,TRUE)</f>
        <v>0</v>
      </c>
      <c r="J129" s="55" t="str">
        <f>VLOOKUP(A129,Medical_Examinations!A128:J2463,10,TRUE)</f>
        <v>yes</v>
      </c>
      <c r="K129" s="55" t="str">
        <f>VLOOKUP(A129,Medical_Examinations!A128:J2463,3,TRUE)</f>
        <v>Obesity</v>
      </c>
      <c r="L129" s="55" t="str">
        <f>VLOOKUP(A129,Medical_Examinations!A128:J2463,5,TRUE)</f>
        <v>Normal</v>
      </c>
      <c r="M129" s="57">
        <f>VLOOKUP(A129,Hospitalization!A129:K2471,5,FALSE)</f>
        <v>25883</v>
      </c>
      <c r="N129" s="56">
        <f ca="1">VLOOKUP(A129,Hospitalization!A129:K2471,6,FALSE)</f>
        <v>24</v>
      </c>
      <c r="O129" s="55" t="str">
        <f>VLOOKUP(A120,Hospitalization!A21:K2363,11,FALSE)</f>
        <v>R1011</v>
      </c>
      <c r="P129" s="55" t="str">
        <f>VLOOKUP(A129,Hospitalization!A129:K2471,10,TRUE)</f>
        <v>tier - 3</v>
      </c>
      <c r="Q129" s="58">
        <f>VLOOKUP(A129,Hospitalization!A129:K2471,8,TRUE)</f>
        <v>30625.65</v>
      </c>
      <c r="R129" s="55" t="str">
        <f>VLOOKUP(A129,Hospitalization!A30:K2372,9,TRUE)</f>
        <v>tier - 2</v>
      </c>
    </row>
    <row r="130" spans="1:18" x14ac:dyDescent="0.3">
      <c r="A130" s="69" t="s">
        <v>139</v>
      </c>
      <c r="B130" s="55" t="str">
        <f>VLOOKUP(A130,'Customer Names'!A130:E1448,3,TRUE)</f>
        <v xml:space="preserve"> Mr</v>
      </c>
      <c r="C130" s="55" t="str">
        <f>VLOOKUP(A130,'Customer Names'!A128:E953,4,FALSE)</f>
        <v>Wolf</v>
      </c>
      <c r="D130" s="50">
        <f>VLOOKUP(HealthCare!A130,Medical_Examinations!A129:J2464,2,TRUE)</f>
        <v>34.200000000000003</v>
      </c>
      <c r="E130" s="50">
        <f>VLOOKUP(HealthCare!A130,Medical_Examinations!A129:J2464,4,TRUE)</f>
        <v>5.91</v>
      </c>
      <c r="F130" s="7" t="str">
        <f>VLOOKUP(A130,Medical_Examinations!A129:J2464,6,TRUE)</f>
        <v>yes</v>
      </c>
      <c r="G130" s="7" t="str">
        <f>VLOOKUP(A130,Medical_Examinations!A129:J2464,7,TRUE)</f>
        <v>No</v>
      </c>
      <c r="H130" s="7" t="str">
        <f>VLOOKUP(A130,Medical_Examinations!A129:J2464,8,TRUE)</f>
        <v>No</v>
      </c>
      <c r="I130" s="51">
        <f>VLOOKUP(A130,Medical_Examinations!A129:J2464,9,TRUE)</f>
        <v>0</v>
      </c>
      <c r="J130" s="7" t="str">
        <f>VLOOKUP(A130,Medical_Examinations!A129:J2464,10,TRUE)</f>
        <v>yes</v>
      </c>
      <c r="K130" s="7" t="str">
        <f>VLOOKUP(A130,Medical_Examinations!A129:J2464,3,TRUE)</f>
        <v>Obesity</v>
      </c>
      <c r="L130" s="7" t="str">
        <f>VLOOKUP(A130,Medical_Examinations!A129:J2464,5,TRUE)</f>
        <v>Prediabetes</v>
      </c>
      <c r="M130" s="52">
        <f>VLOOKUP(A130,Hospitalization!A130:K2472,5,FALSE)</f>
        <v>26292</v>
      </c>
      <c r="N130" s="51">
        <f ca="1">VLOOKUP(A130,Hospitalization!A130:K2472,6,FALSE)</f>
        <v>32</v>
      </c>
      <c r="O130" s="7" t="str">
        <f>VLOOKUP(A121,Hospitalization!A22:K2364,11,FALSE)</f>
        <v>R1016</v>
      </c>
      <c r="P130" s="7" t="str">
        <f>VLOOKUP(A130,Hospitalization!A130:K2472,10,TRUE)</f>
        <v>tier - 3</v>
      </c>
      <c r="Q130" s="53">
        <f>VLOOKUP(A130,Hospitalization!A130:K2472,8,TRUE)</f>
        <v>30134.75</v>
      </c>
      <c r="R130" s="7" t="str">
        <f>VLOOKUP(A130,Hospitalization!A31:K2373,9,TRUE)</f>
        <v>tier - 2</v>
      </c>
    </row>
    <row r="131" spans="1:18" x14ac:dyDescent="0.3">
      <c r="A131" s="69" t="s">
        <v>140</v>
      </c>
      <c r="B131" s="55" t="str">
        <f>VLOOKUP(A131,'Customer Names'!A131:E1449,3,TRUE)</f>
        <v xml:space="preserve"> Mr</v>
      </c>
      <c r="C131" s="55" t="str">
        <f>VLOOKUP(A131,'Customer Names'!A129:E954,4,FALSE)</f>
        <v>Oppedal</v>
      </c>
      <c r="D131" s="54">
        <f>VLOOKUP(HealthCare!A131,Medical_Examinations!A130:J2465,2,TRUE)</f>
        <v>20.75</v>
      </c>
      <c r="E131" s="54">
        <f>VLOOKUP(HealthCare!A131,Medical_Examinations!A130:J2465,4,TRUE)</f>
        <v>5.18</v>
      </c>
      <c r="F131" s="55" t="str">
        <f>VLOOKUP(A131,Medical_Examinations!A130:J2465,6,TRUE)</f>
        <v>yes</v>
      </c>
      <c r="G131" s="55" t="str">
        <f>VLOOKUP(A131,Medical_Examinations!A130:J2465,7,TRUE)</f>
        <v>No</v>
      </c>
      <c r="H131" s="55" t="str">
        <f>VLOOKUP(A131,Medical_Examinations!A130:J2465,8,TRUE)</f>
        <v>No</v>
      </c>
      <c r="I131" s="56">
        <f>VLOOKUP(A131,Medical_Examinations!A130:J2465,9,TRUE)</f>
        <v>2</v>
      </c>
      <c r="J131" s="55" t="str">
        <f>VLOOKUP(A131,Medical_Examinations!A130:J2465,10,TRUE)</f>
        <v>No</v>
      </c>
      <c r="K131" s="55" t="str">
        <f>VLOOKUP(A131,Medical_Examinations!A130:J2465,3,TRUE)</f>
        <v>Normal Weight</v>
      </c>
      <c r="L131" s="55" t="str">
        <f>VLOOKUP(A131,Medical_Examinations!A130:J2465,5,TRUE)</f>
        <v>Normal</v>
      </c>
      <c r="M131" s="57">
        <f>VLOOKUP(A131,Hospitalization!A131:K2473,5,FALSE)</f>
        <v>26899</v>
      </c>
      <c r="N131" s="56">
        <f ca="1">VLOOKUP(A131,Hospitalization!A131:K2473,6,FALSE)</f>
        <v>30</v>
      </c>
      <c r="O131" s="55" t="str">
        <f>VLOOKUP(A122,Hospitalization!A23:K2365,11,FALSE)</f>
        <v>R1011</v>
      </c>
      <c r="P131" s="55" t="str">
        <f>VLOOKUP(A131,Hospitalization!A131:K2473,10,TRUE)</f>
        <v>tier - 3</v>
      </c>
      <c r="Q131" s="58">
        <f>VLOOKUP(A131,Hospitalization!A131:K2473,8,TRUE)</f>
        <v>29757.69</v>
      </c>
      <c r="R131" s="55" t="str">
        <f>VLOOKUP(A131,Hospitalization!A32:K2374,9,TRUE)</f>
        <v>tier - 1</v>
      </c>
    </row>
    <row r="132" spans="1:18" x14ac:dyDescent="0.3">
      <c r="A132" s="69" t="s">
        <v>141</v>
      </c>
      <c r="B132" s="55" t="str">
        <f>VLOOKUP(A132,'Customer Names'!A132:E1450,3,TRUE)</f>
        <v xml:space="preserve"> Mr</v>
      </c>
      <c r="C132" s="55" t="str">
        <f>VLOOKUP(A132,'Customer Names'!A130:E955,4,FALSE)</f>
        <v>Wright</v>
      </c>
      <c r="D132" s="50">
        <f>VLOOKUP(HealthCare!A132,Medical_Examinations!A131:J2466,2,TRUE)</f>
        <v>38.17</v>
      </c>
      <c r="E132" s="50">
        <f>VLOOKUP(HealthCare!A132,Medical_Examinations!A131:J2466,4,TRUE)</f>
        <v>4.7300000000000004</v>
      </c>
      <c r="F132" s="7" t="str">
        <f>VLOOKUP(A132,Medical_Examinations!A131:J2466,6,TRUE)</f>
        <v>yes</v>
      </c>
      <c r="G132" s="7" t="str">
        <f>VLOOKUP(A132,Medical_Examinations!A131:J2466,7,TRUE)</f>
        <v>No</v>
      </c>
      <c r="H132" s="7" t="str">
        <f>VLOOKUP(A132,Medical_Examinations!A131:J2466,8,TRUE)</f>
        <v>No</v>
      </c>
      <c r="I132" s="51">
        <f>VLOOKUP(A132,Medical_Examinations!A131:J2466,9,TRUE)</f>
        <v>0</v>
      </c>
      <c r="J132" s="7" t="str">
        <f>VLOOKUP(A132,Medical_Examinations!A131:J2466,10,TRUE)</f>
        <v>No</v>
      </c>
      <c r="K132" s="7" t="str">
        <f>VLOOKUP(A132,Medical_Examinations!A131:J2466,3,TRUE)</f>
        <v>Obesity</v>
      </c>
      <c r="L132" s="7" t="str">
        <f>VLOOKUP(A132,Medical_Examinations!A131:J2466,5,TRUE)</f>
        <v>Normal</v>
      </c>
      <c r="M132" s="52">
        <f>VLOOKUP(A132,Hospitalization!A132:K2474,5,FALSE)</f>
        <v>28823</v>
      </c>
      <c r="N132" s="51">
        <f ca="1">VLOOKUP(A132,Hospitalization!A132:K2474,6,FALSE)</f>
        <v>32</v>
      </c>
      <c r="O132" s="7" t="str">
        <f>VLOOKUP(A123,Hospitalization!A24:K2366,11,FALSE)</f>
        <v>R1011</v>
      </c>
      <c r="P132" s="7" t="str">
        <f>VLOOKUP(A132,Hospitalization!A132:K2474,10,TRUE)</f>
        <v>tier - 1</v>
      </c>
      <c r="Q132" s="53">
        <f>VLOOKUP(A132,Hospitalization!A132:K2474,8,TRUE)</f>
        <v>29114.77</v>
      </c>
      <c r="R132" s="7" t="str">
        <f>VLOOKUP(A132,Hospitalization!A33:K2375,9,TRUE)</f>
        <v>tier - 1</v>
      </c>
    </row>
    <row r="133" spans="1:18" x14ac:dyDescent="0.3">
      <c r="A133" s="69" t="s">
        <v>142</v>
      </c>
      <c r="B133" s="55" t="str">
        <f>VLOOKUP(A133,'Customer Names'!A133:E1451,3,TRUE)</f>
        <v xml:space="preserve"> Ms</v>
      </c>
      <c r="C133" s="55" t="str">
        <f>VLOOKUP(A133,'Customer Names'!A131:E956,4,FALSE)</f>
        <v>Ellis</v>
      </c>
      <c r="D133" s="54">
        <f>VLOOKUP(HealthCare!A133,Medical_Examinations!A132:J2467,2,TRUE)</f>
        <v>43.31</v>
      </c>
      <c r="E133" s="54">
        <f>VLOOKUP(HealthCare!A133,Medical_Examinations!A132:J2467,4,TRUE)</f>
        <v>6.1</v>
      </c>
      <c r="F133" s="55" t="str">
        <f>VLOOKUP(A133,Medical_Examinations!A132:J2467,6,TRUE)</f>
        <v>yes</v>
      </c>
      <c r="G133" s="55" t="str">
        <f>VLOOKUP(A133,Medical_Examinations!A132:J2467,7,TRUE)</f>
        <v>yes</v>
      </c>
      <c r="H133" s="55" t="str">
        <f>VLOOKUP(A133,Medical_Examinations!A132:J2467,8,TRUE)</f>
        <v>No</v>
      </c>
      <c r="I133" s="56">
        <f>VLOOKUP(A133,Medical_Examinations!A132:J2467,9,TRUE)</f>
        <v>1</v>
      </c>
      <c r="J133" s="55" t="str">
        <f>VLOOKUP(A133,Medical_Examinations!A132:J2467,10,TRUE)</f>
        <v>No</v>
      </c>
      <c r="K133" s="55" t="str">
        <f>VLOOKUP(A133,Medical_Examinations!A132:J2467,3,TRUE)</f>
        <v>Obesity</v>
      </c>
      <c r="L133" s="55" t="str">
        <f>VLOOKUP(A133,Medical_Examinations!A132:J2467,5,TRUE)</f>
        <v>Prediabetes</v>
      </c>
      <c r="M133" s="57">
        <f>VLOOKUP(A133,Hospitalization!A133:K2475,5,FALSE)</f>
        <v>28461</v>
      </c>
      <c r="N133" s="56">
        <f ca="1">VLOOKUP(A133,Hospitalization!A133:K2475,6,FALSE)</f>
        <v>29</v>
      </c>
      <c r="O133" s="55" t="str">
        <f>VLOOKUP(A124,Hospitalization!A25:K2367,11,FALSE)</f>
        <v>R1011</v>
      </c>
      <c r="P133" s="55" t="str">
        <f>VLOOKUP(A133,Hospitalization!A133:K2475,10,TRUE)</f>
        <v>tier - 2</v>
      </c>
      <c r="Q133" s="58">
        <f>VLOOKUP(A133,Hospitalization!A133:K2475,8,TRUE)</f>
        <v>28340.19</v>
      </c>
      <c r="R133" s="55" t="str">
        <f>VLOOKUP(A133,Hospitalization!A34:K2376,9,TRUE)</f>
        <v>tier - 1</v>
      </c>
    </row>
    <row r="134" spans="1:18" x14ac:dyDescent="0.3">
      <c r="A134" s="69" t="s">
        <v>143</v>
      </c>
      <c r="B134" s="55" t="str">
        <f>VLOOKUP(A134,'Customer Names'!A134:E1452,3,TRUE)</f>
        <v xml:space="preserve"> Mr</v>
      </c>
      <c r="C134" s="55" t="str">
        <f>VLOOKUP(A134,'Customer Names'!A132:E957,4,FALSE)</f>
        <v>Taormina</v>
      </c>
      <c r="D134" s="50">
        <f>VLOOKUP(HealthCare!A134,Medical_Examinations!A133:J2468,2,TRUE)</f>
        <v>40.39</v>
      </c>
      <c r="E134" s="50">
        <f>VLOOKUP(HealthCare!A134,Medical_Examinations!A133:J2468,4,TRUE)</f>
        <v>4.24</v>
      </c>
      <c r="F134" s="7" t="str">
        <f>VLOOKUP(A134,Medical_Examinations!A133:J2468,6,TRUE)</f>
        <v>yes</v>
      </c>
      <c r="G134" s="7" t="str">
        <f>VLOOKUP(A134,Medical_Examinations!A133:J2468,7,TRUE)</f>
        <v>No</v>
      </c>
      <c r="H134" s="7" t="str">
        <f>VLOOKUP(A134,Medical_Examinations!A133:J2468,8,TRUE)</f>
        <v>Yes</v>
      </c>
      <c r="I134" s="51">
        <f>VLOOKUP(A134,Medical_Examinations!A133:J2468,9,TRUE)</f>
        <v>1</v>
      </c>
      <c r="J134" s="7" t="str">
        <f>VLOOKUP(A134,Medical_Examinations!A133:J2468,10,TRUE)</f>
        <v>No</v>
      </c>
      <c r="K134" s="7" t="str">
        <f>VLOOKUP(A134,Medical_Examinations!A133:J2468,3,TRUE)</f>
        <v>Obesity</v>
      </c>
      <c r="L134" s="7" t="str">
        <f>VLOOKUP(A134,Medical_Examinations!A133:J2468,5,TRUE)</f>
        <v>Normal</v>
      </c>
      <c r="M134" s="52">
        <f>VLOOKUP(A134,Hospitalization!A134:K2476,5,FALSE)</f>
        <v>22103</v>
      </c>
      <c r="N134" s="51">
        <f ca="1">VLOOKUP(A134,Hospitalization!A134:K2476,6,FALSE)</f>
        <v>33</v>
      </c>
      <c r="O134" s="7" t="str">
        <f>VLOOKUP(A125,Hospitalization!A26:K2368,11,FALSE)</f>
        <v>R1012</v>
      </c>
      <c r="P134" s="7" t="str">
        <f>VLOOKUP(A134,Hospitalization!A134:K2476,10,TRUE)</f>
        <v>tier - 1</v>
      </c>
      <c r="Q134" s="53">
        <f>VLOOKUP(A134,Hospitalization!A134:K2476,8,TRUE)</f>
        <v>27808.73</v>
      </c>
      <c r="R134" s="7" t="str">
        <f>VLOOKUP(A134,Hospitalization!A35:K2377,9,TRUE)</f>
        <v>tier - 1</v>
      </c>
    </row>
    <row r="135" spans="1:18" x14ac:dyDescent="0.3">
      <c r="A135" s="69" t="s">
        <v>144</v>
      </c>
      <c r="B135" s="55" t="str">
        <f>VLOOKUP(A135,'Customer Names'!A135:E1453,3,TRUE)</f>
        <v xml:space="preserve"> Mr</v>
      </c>
      <c r="C135" s="55" t="str">
        <f>VLOOKUP(A135,'Customer Names'!A133:E958,4,FALSE)</f>
        <v>Lynch</v>
      </c>
      <c r="D135" s="54">
        <f>VLOOKUP(HealthCare!A135,Medical_Examinations!A134:J2469,2,TRUE)</f>
        <v>18.829999999999998</v>
      </c>
      <c r="E135" s="54">
        <f>VLOOKUP(HealthCare!A135,Medical_Examinations!A134:J2469,4,TRUE)</f>
        <v>10.08</v>
      </c>
      <c r="F135" s="55" t="str">
        <f>VLOOKUP(A135,Medical_Examinations!A134:J2469,6,TRUE)</f>
        <v>yes</v>
      </c>
      <c r="G135" s="55" t="str">
        <f>VLOOKUP(A135,Medical_Examinations!A134:J2469,7,TRUE)</f>
        <v>No</v>
      </c>
      <c r="H135" s="55" t="str">
        <f>VLOOKUP(A135,Medical_Examinations!A134:J2469,8,TRUE)</f>
        <v>No</v>
      </c>
      <c r="I135" s="56">
        <f>VLOOKUP(A135,Medical_Examinations!A134:J2469,9,TRUE)</f>
        <v>0</v>
      </c>
      <c r="J135" s="55" t="str">
        <f>VLOOKUP(A135,Medical_Examinations!A134:J2469,10,TRUE)</f>
        <v>No</v>
      </c>
      <c r="K135" s="55" t="str">
        <f>VLOOKUP(A135,Medical_Examinations!A134:J2469,3,TRUE)</f>
        <v>Normal Weight</v>
      </c>
      <c r="L135" s="55" t="str">
        <f>VLOOKUP(A135,Medical_Examinations!A134:J2469,5,TRUE)</f>
        <v>Diabetes</v>
      </c>
      <c r="M135" s="57">
        <f>VLOOKUP(A135,Hospitalization!A135:K2477,5,FALSE)</f>
        <v>32401</v>
      </c>
      <c r="N135" s="56">
        <f ca="1">VLOOKUP(A135,Hospitalization!A135:K2477,6,FALSE)</f>
        <v>31</v>
      </c>
      <c r="O135" s="55" t="str">
        <f>VLOOKUP(A126,Hospitalization!A27:K2369,11,FALSE)</f>
        <v>R1012</v>
      </c>
      <c r="P135" s="55" t="str">
        <f>VLOOKUP(A135,Hospitalization!A135:K2477,10,TRUE)</f>
        <v>tier - 3</v>
      </c>
      <c r="Q135" s="58">
        <f>VLOOKUP(A135,Hospitalization!A135:K2477,8,TRUE)</f>
        <v>27375.9</v>
      </c>
      <c r="R135" s="55" t="str">
        <f>VLOOKUP(A135,Hospitalization!A36:K2378,9,TRUE)</f>
        <v>tier - 2</v>
      </c>
    </row>
    <row r="136" spans="1:18" x14ac:dyDescent="0.3">
      <c r="A136" s="69" t="s">
        <v>145</v>
      </c>
      <c r="B136" s="55" t="str">
        <f>VLOOKUP(A136,'Customer Names'!A136:E1454,3,TRUE)</f>
        <v xml:space="preserve"> Ms</v>
      </c>
      <c r="C136" s="55" t="str">
        <f>VLOOKUP(A136,'Customer Names'!A134:E959,4,FALSE)</f>
        <v>Tavella</v>
      </c>
      <c r="D136" s="50">
        <f>VLOOKUP(HealthCare!A136,Medical_Examinations!A135:J2470,2,TRUE)</f>
        <v>28.69</v>
      </c>
      <c r="E136" s="50">
        <f>VLOOKUP(HealthCare!A136,Medical_Examinations!A135:J2470,4,TRUE)</f>
        <v>5.4</v>
      </c>
      <c r="F136" s="7" t="str">
        <f>VLOOKUP(A136,Medical_Examinations!A135:J2470,6,TRUE)</f>
        <v>No</v>
      </c>
      <c r="G136" s="7" t="str">
        <f>VLOOKUP(A136,Medical_Examinations!A135:J2470,7,TRUE)</f>
        <v>No</v>
      </c>
      <c r="H136" s="7" t="str">
        <f>VLOOKUP(A136,Medical_Examinations!A135:J2470,8,TRUE)</f>
        <v>No</v>
      </c>
      <c r="I136" s="51">
        <f>VLOOKUP(A136,Medical_Examinations!A135:J2470,9,TRUE)</f>
        <v>0</v>
      </c>
      <c r="J136" s="7" t="str">
        <f>VLOOKUP(A136,Medical_Examinations!A135:J2470,10,TRUE)</f>
        <v>No</v>
      </c>
      <c r="K136" s="7" t="str">
        <f>VLOOKUP(A136,Medical_Examinations!A135:J2470,3,TRUE)</f>
        <v>Overweight</v>
      </c>
      <c r="L136" s="7" t="str">
        <f>VLOOKUP(A136,Medical_Examinations!A135:J2470,5,TRUE)</f>
        <v>Normal</v>
      </c>
      <c r="M136" s="52">
        <f>VLOOKUP(A136,Hospitalization!A136:K2478,5,FALSE)</f>
        <v>37424</v>
      </c>
      <c r="N136" s="51">
        <f ca="1">VLOOKUP(A136,Hospitalization!A136:K2478,6,FALSE)</f>
        <v>41</v>
      </c>
      <c r="O136" s="7" t="str">
        <f>VLOOKUP(A127,Hospitalization!A28:K2370,11,FALSE)</f>
        <v>R1011</v>
      </c>
      <c r="P136" s="7" t="str">
        <f>VLOOKUP(A136,Hospitalization!A136:K2478,10,TRUE)</f>
        <v>tier - 2</v>
      </c>
      <c r="Q136" s="53">
        <f>VLOOKUP(A136,Hospitalization!A136:K2478,8,TRUE)</f>
        <v>26927.69</v>
      </c>
      <c r="R136" s="7" t="str">
        <f>VLOOKUP(A136,Hospitalization!A37:K2379,9,TRUE)</f>
        <v>tier - 2</v>
      </c>
    </row>
    <row r="137" spans="1:18" x14ac:dyDescent="0.3">
      <c r="A137" s="69" t="s">
        <v>146</v>
      </c>
      <c r="B137" s="55" t="str">
        <f>VLOOKUP(A137,'Customer Names'!A137:E1455,3,TRUE)</f>
        <v xml:space="preserve"> Ms</v>
      </c>
      <c r="C137" s="55" t="str">
        <f>VLOOKUP(A137,'Customer Names'!A135:E960,4,FALSE)</f>
        <v>Neufeld</v>
      </c>
      <c r="D137" s="54">
        <f>VLOOKUP(HealthCare!A137,Medical_Examinations!A136:J2471,2,TRUE)</f>
        <v>23.274999999999999</v>
      </c>
      <c r="E137" s="54">
        <f>VLOOKUP(HealthCare!A137,Medical_Examinations!A136:J2471,4,TRUE)</f>
        <v>6.26</v>
      </c>
      <c r="F137" s="55" t="str">
        <f>VLOOKUP(A137,Medical_Examinations!A136:J2471,6,TRUE)</f>
        <v>yes</v>
      </c>
      <c r="G137" s="55" t="str">
        <f>VLOOKUP(A137,Medical_Examinations!A136:J2471,7,TRUE)</f>
        <v>No</v>
      </c>
      <c r="H137" s="55" t="str">
        <f>VLOOKUP(A137,Medical_Examinations!A136:J2471,8,TRUE)</f>
        <v>Yes</v>
      </c>
      <c r="I137" s="56">
        <f>VLOOKUP(A137,Medical_Examinations!A136:J2471,9,TRUE)</f>
        <v>1</v>
      </c>
      <c r="J137" s="55" t="str">
        <f>VLOOKUP(A137,Medical_Examinations!A136:J2471,10,TRUE)</f>
        <v>No</v>
      </c>
      <c r="K137" s="55" t="str">
        <f>VLOOKUP(A137,Medical_Examinations!A136:J2471,3,TRUE)</f>
        <v>Normal Weight</v>
      </c>
      <c r="L137" s="55" t="str">
        <f>VLOOKUP(A137,Medical_Examinations!A136:J2471,5,TRUE)</f>
        <v>Prediabetes</v>
      </c>
      <c r="M137" s="57">
        <f>VLOOKUP(A137,Hospitalization!A137:K2479,5,FALSE)</f>
        <v>24297</v>
      </c>
      <c r="N137" s="56">
        <f ca="1">VLOOKUP(A137,Hospitalization!A137:K2479,6,FALSE)</f>
        <v>39</v>
      </c>
      <c r="O137" s="55" t="str">
        <f>VLOOKUP(A128,Hospitalization!A29:K2371,11,FALSE)</f>
        <v>R1024</v>
      </c>
      <c r="P137" s="55" t="str">
        <f>VLOOKUP(A137,Hospitalization!A137:K2479,10,TRUE)</f>
        <v>tier - 3</v>
      </c>
      <c r="Q137" s="58">
        <f>VLOOKUP(A137,Hospitalization!A137:K2479,8,TRUE)</f>
        <v>26109.33</v>
      </c>
      <c r="R137" s="55" t="str">
        <f>VLOOKUP(A137,Hospitalization!A38:K2380,9,TRUE)</f>
        <v>tier - 2</v>
      </c>
    </row>
    <row r="138" spans="1:18" x14ac:dyDescent="0.3">
      <c r="A138" s="69" t="s">
        <v>147</v>
      </c>
      <c r="B138" s="55" t="str">
        <f>VLOOKUP(A138,'Customer Names'!A138:E1456,3,TRUE)</f>
        <v xml:space="preserve"> Ms</v>
      </c>
      <c r="C138" s="55" t="str">
        <f>VLOOKUP(A138,'Customer Names'!A136:E961,4,FALSE)</f>
        <v>Walhovd</v>
      </c>
      <c r="D138" s="50">
        <f>VLOOKUP(HealthCare!A138,Medical_Examinations!A137:J2472,2,TRUE)</f>
        <v>38.57</v>
      </c>
      <c r="E138" s="50">
        <f>VLOOKUP(HealthCare!A138,Medical_Examinations!A137:J2472,4,TRUE)</f>
        <v>6.27</v>
      </c>
      <c r="F138" s="7" t="str">
        <f>VLOOKUP(A138,Medical_Examinations!A137:J2472,6,TRUE)</f>
        <v>No</v>
      </c>
      <c r="G138" s="7" t="str">
        <f>VLOOKUP(A138,Medical_Examinations!A137:J2472,7,TRUE)</f>
        <v>No</v>
      </c>
      <c r="H138" s="7" t="str">
        <f>VLOOKUP(A138,Medical_Examinations!A137:J2472,8,TRUE)</f>
        <v>No</v>
      </c>
      <c r="I138" s="51">
        <f>VLOOKUP(A138,Medical_Examinations!A137:J2472,9,TRUE)</f>
        <v>0</v>
      </c>
      <c r="J138" s="7" t="str">
        <f>VLOOKUP(A138,Medical_Examinations!A137:J2472,10,TRUE)</f>
        <v>No</v>
      </c>
      <c r="K138" s="7" t="str">
        <f>VLOOKUP(A138,Medical_Examinations!A137:J2472,3,TRUE)</f>
        <v>Obesity</v>
      </c>
      <c r="L138" s="7" t="str">
        <f>VLOOKUP(A138,Medical_Examinations!A137:J2472,5,TRUE)</f>
        <v>Prediabetes</v>
      </c>
      <c r="M138" s="52">
        <f>VLOOKUP(A138,Hospitalization!A138:K2480,5,FALSE)</f>
        <v>36123</v>
      </c>
      <c r="N138" s="51">
        <f ca="1">VLOOKUP(A138,Hospitalization!A138:K2480,6,FALSE)</f>
        <v>27</v>
      </c>
      <c r="O138" s="7" t="str">
        <f>VLOOKUP(A129,Hospitalization!A30:K2372,11,FALSE)</f>
        <v>R1011</v>
      </c>
      <c r="P138" s="7" t="str">
        <f>VLOOKUP(A138,Hospitalization!A138:K2480,10,TRUE)</f>
        <v>tier - 3</v>
      </c>
      <c r="Q138" s="53">
        <f>VLOOKUP(A138,Hospitalization!A138:K2480,8,TRUE)</f>
        <v>25127.22</v>
      </c>
      <c r="R138" s="7" t="str">
        <f>VLOOKUP(A138,Hospitalization!A39:K2381,9,TRUE)</f>
        <v>tier - 2</v>
      </c>
    </row>
    <row r="139" spans="1:18" x14ac:dyDescent="0.3">
      <c r="A139" s="69" t="s">
        <v>148</v>
      </c>
      <c r="B139" s="55" t="str">
        <f>VLOOKUP(A139,'Customer Names'!A139:E1457,3,TRUE)</f>
        <v xml:space="preserve"> Mr</v>
      </c>
      <c r="C139" s="55" t="str">
        <f>VLOOKUP(A139,'Customer Names'!A137:E962,4,FALSE)</f>
        <v>Washburn</v>
      </c>
      <c r="D139" s="54">
        <f>VLOOKUP(HealthCare!A139,Medical_Examinations!A138:J2473,2,TRUE)</f>
        <v>26.62</v>
      </c>
      <c r="E139" s="54">
        <f>VLOOKUP(HealthCare!A139,Medical_Examinations!A138:J2473,4,TRUE)</f>
        <v>6.15</v>
      </c>
      <c r="F139" s="55" t="str">
        <f>VLOOKUP(A139,Medical_Examinations!A138:J2473,6,TRUE)</f>
        <v>yes</v>
      </c>
      <c r="G139" s="55" t="str">
        <f>VLOOKUP(A139,Medical_Examinations!A138:J2473,7,TRUE)</f>
        <v>No</v>
      </c>
      <c r="H139" s="55" t="str">
        <f>VLOOKUP(A139,Medical_Examinations!A138:J2473,8,TRUE)</f>
        <v>No</v>
      </c>
      <c r="I139" s="56">
        <f>VLOOKUP(A139,Medical_Examinations!A138:J2473,9,TRUE)</f>
        <v>0</v>
      </c>
      <c r="J139" s="55" t="str">
        <f>VLOOKUP(A139,Medical_Examinations!A138:J2473,10,TRUE)</f>
        <v>No</v>
      </c>
      <c r="K139" s="55" t="str">
        <f>VLOOKUP(A139,Medical_Examinations!A138:J2473,3,TRUE)</f>
        <v>Overweight</v>
      </c>
      <c r="L139" s="55" t="str">
        <f>VLOOKUP(A139,Medical_Examinations!A138:J2473,5,TRUE)</f>
        <v>Prediabetes</v>
      </c>
      <c r="M139" s="57">
        <f>VLOOKUP(A139,Hospitalization!A139:K2481,5,FALSE)</f>
        <v>25731</v>
      </c>
      <c r="N139" s="56">
        <f ca="1">VLOOKUP(A139,Hospitalization!A139:K2481,6,FALSE)</f>
        <v>45</v>
      </c>
      <c r="O139" s="55" t="str">
        <f>VLOOKUP(A130,Hospitalization!A31:K2373,11,FALSE)</f>
        <v>R1011</v>
      </c>
      <c r="P139" s="55" t="str">
        <f>VLOOKUP(A139,Hospitalization!A139:K2481,10,TRUE)</f>
        <v>tier - 3</v>
      </c>
      <c r="Q139" s="58">
        <f>VLOOKUP(A139,Hospitalization!A139:K2481,8,TRUE)</f>
        <v>24667.42</v>
      </c>
      <c r="R139" s="55" t="str">
        <f>VLOOKUP(A139,Hospitalization!A40:K2382,9,TRUE)</f>
        <v>tier - 2</v>
      </c>
    </row>
    <row r="140" spans="1:18" x14ac:dyDescent="0.3">
      <c r="A140" s="69" t="s">
        <v>149</v>
      </c>
      <c r="B140" s="55" t="str">
        <f>VLOOKUP(A140,'Customer Names'!A140:E1458,3,TRUE)</f>
        <v xml:space="preserve"> Mr</v>
      </c>
      <c r="C140" s="55" t="str">
        <f>VLOOKUP(A140,'Customer Names'!A138:E963,4,FALSE)</f>
        <v>Mroz</v>
      </c>
      <c r="D140" s="50">
        <f>VLOOKUP(HealthCare!A140,Medical_Examinations!A139:J2474,2,TRUE)</f>
        <v>25.78</v>
      </c>
      <c r="E140" s="50">
        <f>VLOOKUP(HealthCare!A140,Medical_Examinations!A139:J2474,4,TRUE)</f>
        <v>11.06</v>
      </c>
      <c r="F140" s="7" t="str">
        <f>VLOOKUP(A140,Medical_Examinations!A139:J2474,6,TRUE)</f>
        <v>yes</v>
      </c>
      <c r="G140" s="7" t="str">
        <f>VLOOKUP(A140,Medical_Examinations!A139:J2474,7,TRUE)</f>
        <v>No</v>
      </c>
      <c r="H140" s="7" t="str">
        <f>VLOOKUP(A140,Medical_Examinations!A139:J2474,8,TRUE)</f>
        <v>No</v>
      </c>
      <c r="I140" s="51">
        <f>VLOOKUP(A140,Medical_Examinations!A139:J2474,9,TRUE)</f>
        <v>0</v>
      </c>
      <c r="J140" s="7" t="str">
        <f>VLOOKUP(A140,Medical_Examinations!A139:J2474,10,TRUE)</f>
        <v>No</v>
      </c>
      <c r="K140" s="7" t="str">
        <f>VLOOKUP(A140,Medical_Examinations!A139:J2474,3,TRUE)</f>
        <v>Overweight</v>
      </c>
      <c r="L140" s="7" t="str">
        <f>VLOOKUP(A140,Medical_Examinations!A139:J2474,5,TRUE)</f>
        <v>Diabetes</v>
      </c>
      <c r="M140" s="52">
        <f>VLOOKUP(A140,Hospitalization!A140:K2482,5,FALSE)</f>
        <v>26828</v>
      </c>
      <c r="N140" s="51">
        <f ca="1">VLOOKUP(A140,Hospitalization!A140:K2482,6,FALSE)</f>
        <v>30</v>
      </c>
      <c r="O140" s="7" t="str">
        <f>VLOOKUP(A131,Hospitalization!A32:K2374,11,FALSE)</f>
        <v>R1011</v>
      </c>
      <c r="P140" s="7" t="str">
        <f>VLOOKUP(A140,Hospitalization!A140:K2482,10,TRUE)</f>
        <v>tier - 2</v>
      </c>
      <c r="Q140" s="53">
        <f>VLOOKUP(A140,Hospitalization!A140:K2482,8,TRUE)</f>
        <v>24106.91</v>
      </c>
      <c r="R140" s="7" t="str">
        <f>VLOOKUP(A140,Hospitalization!A41:K2383,9,TRUE)</f>
        <v>tier - 2</v>
      </c>
    </row>
    <row r="141" spans="1:18" x14ac:dyDescent="0.3">
      <c r="A141" s="69" t="s">
        <v>150</v>
      </c>
      <c r="B141" s="55" t="str">
        <f>VLOOKUP(A141,'Customer Names'!A141:E1459,3,TRUE)</f>
        <v xml:space="preserve"> Mr</v>
      </c>
      <c r="C141" s="55" t="str">
        <f>VLOOKUP(A141,'Customer Names'!A139:E964,4,FALSE)</f>
        <v>Canaday</v>
      </c>
      <c r="D141" s="54">
        <f>VLOOKUP(HealthCare!A141,Medical_Examinations!A140:J2475,2,TRUE)</f>
        <v>29.48</v>
      </c>
      <c r="E141" s="54">
        <f>VLOOKUP(HealthCare!A141,Medical_Examinations!A140:J2475,4,TRUE)</f>
        <v>4.91</v>
      </c>
      <c r="F141" s="55" t="str">
        <f>VLOOKUP(A141,Medical_Examinations!A140:J2475,6,TRUE)</f>
        <v>No</v>
      </c>
      <c r="G141" s="55" t="str">
        <f>VLOOKUP(A141,Medical_Examinations!A140:J2475,7,TRUE)</f>
        <v>No</v>
      </c>
      <c r="H141" s="55" t="str">
        <f>VLOOKUP(A141,Medical_Examinations!A140:J2475,8,TRUE)</f>
        <v>No</v>
      </c>
      <c r="I141" s="56">
        <f>VLOOKUP(A141,Medical_Examinations!A140:J2475,9,TRUE)</f>
        <v>0</v>
      </c>
      <c r="J141" s="55" t="str">
        <f>VLOOKUP(A141,Medical_Examinations!A140:J2475,10,TRUE)</f>
        <v>No</v>
      </c>
      <c r="K141" s="55" t="str">
        <f>VLOOKUP(A141,Medical_Examinations!A140:J2475,3,TRUE)</f>
        <v>Overweight</v>
      </c>
      <c r="L141" s="55" t="str">
        <f>VLOOKUP(A141,Medical_Examinations!A140:J2475,5,TRUE)</f>
        <v>Normal</v>
      </c>
      <c r="M141" s="57">
        <f>VLOOKUP(A141,Hospitalization!A141:K2483,5,FALSE)</f>
        <v>37969</v>
      </c>
      <c r="N141" s="56">
        <f ca="1">VLOOKUP(A141,Hospitalization!A141:K2483,6,FALSE)</f>
        <v>31</v>
      </c>
      <c r="O141" s="55" t="str">
        <f>VLOOKUP(A132,Hospitalization!A33:K2375,11,FALSE)</f>
        <v>R1011</v>
      </c>
      <c r="P141" s="55" t="str">
        <f>VLOOKUP(A141,Hospitalization!A141:K2483,10,TRUE)</f>
        <v>tier - 2</v>
      </c>
      <c r="Q141" s="58">
        <f>VLOOKUP(A141,Hospitalization!A141:K2483,8,TRUE)</f>
        <v>23082.959999999999</v>
      </c>
      <c r="R141" s="55" t="str">
        <f>VLOOKUP(A141,Hospitalization!A42:K2384,9,TRUE)</f>
        <v>tier - 2</v>
      </c>
    </row>
    <row r="142" spans="1:18" x14ac:dyDescent="0.3">
      <c r="A142" s="69" t="s">
        <v>151</v>
      </c>
      <c r="B142" s="55" t="str">
        <f>VLOOKUP(A142,'Customer Names'!A142:E1460,3,TRUE)</f>
        <v xml:space="preserve"> Mr</v>
      </c>
      <c r="C142" s="55" t="str">
        <f>VLOOKUP(A142,'Customer Names'!A140:E965,4,FALSE)</f>
        <v>Atkins</v>
      </c>
      <c r="D142" s="50">
        <f>VLOOKUP(HealthCare!A142,Medical_Examinations!A141:J2476,2,TRUE)</f>
        <v>19.350000000000001</v>
      </c>
      <c r="E142" s="50">
        <f>VLOOKUP(HealthCare!A142,Medical_Examinations!A141:J2476,4,TRUE)</f>
        <v>8.2200000000000006</v>
      </c>
      <c r="F142" s="7" t="str">
        <f>VLOOKUP(A142,Medical_Examinations!A141:J2476,6,TRUE)</f>
        <v>yes</v>
      </c>
      <c r="G142" s="7" t="str">
        <f>VLOOKUP(A142,Medical_Examinations!A141:J2476,7,TRUE)</f>
        <v>No</v>
      </c>
      <c r="H142" s="7" t="str">
        <f>VLOOKUP(A142,Medical_Examinations!A141:J2476,8,TRUE)</f>
        <v>No</v>
      </c>
      <c r="I142" s="51">
        <f>VLOOKUP(A142,Medical_Examinations!A141:J2476,9,TRUE)</f>
        <v>0</v>
      </c>
      <c r="J142" s="7" t="str">
        <f>VLOOKUP(A142,Medical_Examinations!A141:J2476,10,TRUE)</f>
        <v>No</v>
      </c>
      <c r="K142" s="7" t="str">
        <f>VLOOKUP(A142,Medical_Examinations!A141:J2476,3,TRUE)</f>
        <v>Normal Weight</v>
      </c>
      <c r="L142" s="7" t="str">
        <f>VLOOKUP(A142,Medical_Examinations!A141:J2476,5,TRUE)</f>
        <v>Diabetes</v>
      </c>
      <c r="M142" s="52">
        <f>VLOOKUP(A142,Hospitalization!A142:K2484,5,FALSE)</f>
        <v>29476</v>
      </c>
      <c r="N142" s="51">
        <f ca="1">VLOOKUP(A142,Hospitalization!A142:K2484,6,FALSE)</f>
        <v>42</v>
      </c>
      <c r="O142" s="7" t="str">
        <f>VLOOKUP(A133,Hospitalization!A34:K2376,11,FALSE)</f>
        <v>R1012</v>
      </c>
      <c r="P142" s="7" t="str">
        <f>VLOOKUP(A142,Hospitalization!A142:K2484,10,TRUE)</f>
        <v>tier - 2</v>
      </c>
      <c r="Q142" s="53">
        <f>VLOOKUP(A142,Hospitalization!A142:K2484,8,TRUE)</f>
        <v>22144.03</v>
      </c>
      <c r="R142" s="7" t="str">
        <f>VLOOKUP(A142,Hospitalization!A43:K2385,9,TRUE)</f>
        <v>tier - 2</v>
      </c>
    </row>
    <row r="143" spans="1:18" x14ac:dyDescent="0.3">
      <c r="A143" s="69" t="s">
        <v>152</v>
      </c>
      <c r="B143" s="55" t="str">
        <f>VLOOKUP(A143,'Customer Names'!A143:E1461,3,TRUE)</f>
        <v xml:space="preserve"> Mr</v>
      </c>
      <c r="C143" s="55" t="str">
        <f>VLOOKUP(A143,'Customer Names'!A141:E966,4,FALSE)</f>
        <v>Kropelnicki</v>
      </c>
      <c r="D143" s="54">
        <f>VLOOKUP(HealthCare!A143,Medical_Examinations!A142:J2477,2,TRUE)</f>
        <v>39.01</v>
      </c>
      <c r="E143" s="54">
        <f>VLOOKUP(HealthCare!A143,Medical_Examinations!A142:J2477,4,TRUE)</f>
        <v>5.37</v>
      </c>
      <c r="F143" s="55" t="str">
        <f>VLOOKUP(A143,Medical_Examinations!A142:J2477,6,TRUE)</f>
        <v>yes</v>
      </c>
      <c r="G143" s="55" t="str">
        <f>VLOOKUP(A143,Medical_Examinations!A142:J2477,7,TRUE)</f>
        <v>No</v>
      </c>
      <c r="H143" s="55" t="str">
        <f>VLOOKUP(A143,Medical_Examinations!A142:J2477,8,TRUE)</f>
        <v>No</v>
      </c>
      <c r="I143" s="56">
        <f>VLOOKUP(A143,Medical_Examinations!A142:J2477,9,TRUE)</f>
        <v>0</v>
      </c>
      <c r="J143" s="55" t="str">
        <f>VLOOKUP(A143,Medical_Examinations!A142:J2477,10,TRUE)</f>
        <v>No</v>
      </c>
      <c r="K143" s="55" t="str">
        <f>VLOOKUP(A143,Medical_Examinations!A142:J2477,3,TRUE)</f>
        <v>Obesity</v>
      </c>
      <c r="L143" s="55" t="str">
        <f>VLOOKUP(A143,Medical_Examinations!A142:J2477,5,TRUE)</f>
        <v>Normal</v>
      </c>
      <c r="M143" s="57">
        <f>VLOOKUP(A143,Hospitalization!A143:K2485,5,FALSE)</f>
        <v>30675</v>
      </c>
      <c r="N143" s="56">
        <f ca="1">VLOOKUP(A143,Hospitalization!A143:K2485,6,FALSE)</f>
        <v>34</v>
      </c>
      <c r="O143" s="55" t="str">
        <f>VLOOKUP(A134,Hospitalization!A35:K2377,11,FALSE)</f>
        <v>R1013</v>
      </c>
      <c r="P143" s="55" t="str">
        <f>VLOOKUP(A143,Hospitalization!A143:K2485,10,TRUE)</f>
        <v>tier - 3</v>
      </c>
      <c r="Q143" s="58">
        <f>VLOOKUP(A143,Hospitalization!A143:K2485,8,TRUE)</f>
        <v>21659.93</v>
      </c>
      <c r="R143" s="55" t="str">
        <f>VLOOKUP(A143,Hospitalization!A44:K2386,9,TRUE)</f>
        <v>tier - 3</v>
      </c>
    </row>
    <row r="144" spans="1:18" x14ac:dyDescent="0.3">
      <c r="A144" s="69" t="s">
        <v>153</v>
      </c>
      <c r="B144" s="55" t="str">
        <f>VLOOKUP(A144,'Customer Names'!A144:E1462,3,TRUE)</f>
        <v xml:space="preserve"> Ms</v>
      </c>
      <c r="C144" s="55" t="str">
        <f>VLOOKUP(A144,'Customer Names'!A142:E967,4,FALSE)</f>
        <v>Braund</v>
      </c>
      <c r="D144" s="50">
        <f>VLOOKUP(HealthCare!A144,Medical_Examinations!A143:J2478,2,TRUE)</f>
        <v>34.1</v>
      </c>
      <c r="E144" s="50">
        <f>VLOOKUP(HealthCare!A144,Medical_Examinations!A143:J2478,4,TRUE)</f>
        <v>6.29</v>
      </c>
      <c r="F144" s="7" t="str">
        <f>VLOOKUP(A144,Medical_Examinations!A143:J2478,6,TRUE)</f>
        <v>yes</v>
      </c>
      <c r="G144" s="7" t="str">
        <f>VLOOKUP(A144,Medical_Examinations!A143:J2478,7,TRUE)</f>
        <v>No</v>
      </c>
      <c r="H144" s="7" t="str">
        <f>VLOOKUP(A144,Medical_Examinations!A143:J2478,8,TRUE)</f>
        <v>Yes</v>
      </c>
      <c r="I144" s="51">
        <f>VLOOKUP(A144,Medical_Examinations!A143:J2478,9,TRUE)</f>
        <v>1</v>
      </c>
      <c r="J144" s="7" t="str">
        <f>VLOOKUP(A144,Medical_Examinations!A143:J2478,10,TRUE)</f>
        <v>No</v>
      </c>
      <c r="K144" s="7" t="str">
        <f>VLOOKUP(A144,Medical_Examinations!A143:J2478,3,TRUE)</f>
        <v>Obesity</v>
      </c>
      <c r="L144" s="7" t="str">
        <f>VLOOKUP(A144,Medical_Examinations!A143:J2478,5,TRUE)</f>
        <v>Prediabetes</v>
      </c>
      <c r="M144" s="52">
        <f>VLOOKUP(A144,Hospitalization!A144:K2486,5,FALSE)</f>
        <v>32108</v>
      </c>
      <c r="N144" s="51">
        <f ca="1">VLOOKUP(A144,Hospitalization!A144:K2486,6,FALSE)</f>
        <v>44</v>
      </c>
      <c r="O144" s="7" t="str">
        <f>VLOOKUP(A135,Hospitalization!A36:K2378,11,FALSE)</f>
        <v>R1015</v>
      </c>
      <c r="P144" s="7" t="str">
        <f>VLOOKUP(A144,Hospitalization!A144:K2486,10,TRUE)</f>
        <v>tier - 2</v>
      </c>
      <c r="Q144" s="53">
        <f>VLOOKUP(A144,Hospitalization!A144:K2486,8,TRUE)</f>
        <v>20984.09</v>
      </c>
      <c r="R144" s="7" t="str">
        <f>VLOOKUP(A144,Hospitalization!A45:K2387,9,TRUE)</f>
        <v>tier - 2</v>
      </c>
    </row>
    <row r="145" spans="1:18" x14ac:dyDescent="0.3">
      <c r="A145" s="69" t="s">
        <v>154</v>
      </c>
      <c r="B145" s="55" t="str">
        <f>VLOOKUP(A145,'Customer Names'!A145:E1463,3,TRUE)</f>
        <v xml:space="preserve"> Mr</v>
      </c>
      <c r="C145" s="55" t="str">
        <f>VLOOKUP(A145,'Customer Names'!A143:E968,4,FALSE)</f>
        <v>Anderson</v>
      </c>
      <c r="D145" s="54">
        <f>VLOOKUP(HealthCare!A145,Medical_Examinations!A144:J2479,2,TRUE)</f>
        <v>33.1</v>
      </c>
      <c r="E145" s="54">
        <f>VLOOKUP(HealthCare!A145,Medical_Examinations!A144:J2479,4,TRUE)</f>
        <v>4.93</v>
      </c>
      <c r="F145" s="55" t="str">
        <f>VLOOKUP(A145,Medical_Examinations!A144:J2479,6,TRUE)</f>
        <v>No</v>
      </c>
      <c r="G145" s="55" t="str">
        <f>VLOOKUP(A145,Medical_Examinations!A144:J2479,7,TRUE)</f>
        <v>No</v>
      </c>
      <c r="H145" s="55" t="str">
        <f>VLOOKUP(A145,Medical_Examinations!A144:J2479,8,TRUE)</f>
        <v>No</v>
      </c>
      <c r="I145" s="56">
        <f>VLOOKUP(A145,Medical_Examinations!A144:J2479,9,TRUE)</f>
        <v>0</v>
      </c>
      <c r="J145" s="55" t="str">
        <f>VLOOKUP(A145,Medical_Examinations!A144:J2479,10,TRUE)</f>
        <v>No</v>
      </c>
      <c r="K145" s="55" t="str">
        <f>VLOOKUP(A145,Medical_Examinations!A144:J2479,3,TRUE)</f>
        <v>Obesity</v>
      </c>
      <c r="L145" s="55" t="str">
        <f>VLOOKUP(A145,Medical_Examinations!A144:J2479,5,TRUE)</f>
        <v>Normal</v>
      </c>
      <c r="M145" s="57">
        <f>VLOOKUP(A145,Hospitalization!A145:K2487,5,FALSE)</f>
        <v>31240</v>
      </c>
      <c r="N145" s="56">
        <f ca="1">VLOOKUP(A145,Hospitalization!A145:K2487,6,FALSE)</f>
        <v>35</v>
      </c>
      <c r="O145" s="55" t="str">
        <f>VLOOKUP(A136,Hospitalization!A37:K2379,11,FALSE)</f>
        <v>R1011</v>
      </c>
      <c r="P145" s="55" t="str">
        <f>VLOOKUP(A145,Hospitalization!A145:K2487,10,TRUE)</f>
        <v>tier - 2</v>
      </c>
      <c r="Q145" s="58">
        <f>VLOOKUP(A145,Hospitalization!A145:K2487,8,TRUE)</f>
        <v>20420.599999999999</v>
      </c>
      <c r="R145" s="55" t="str">
        <f>VLOOKUP(A145,Hospitalization!A46:K2388,9,TRUE)</f>
        <v>tier - 3</v>
      </c>
    </row>
    <row r="146" spans="1:18" x14ac:dyDescent="0.3">
      <c r="A146" s="69" t="s">
        <v>155</v>
      </c>
      <c r="B146" s="55" t="str">
        <f>VLOOKUP(A146,'Customer Names'!A146:E1464,3,TRUE)</f>
        <v xml:space="preserve"> Mr</v>
      </c>
      <c r="C146" s="55" t="str">
        <f>VLOOKUP(A146,'Customer Names'!A144:E969,4,FALSE)</f>
        <v>Bilbrey</v>
      </c>
      <c r="D146" s="50">
        <f>VLOOKUP(HealthCare!A146,Medical_Examinations!A145:J2480,2,TRUE)</f>
        <v>15.36</v>
      </c>
      <c r="E146" s="50">
        <f>VLOOKUP(HealthCare!A146,Medical_Examinations!A145:J2480,4,TRUE)</f>
        <v>5.49</v>
      </c>
      <c r="F146" s="7" t="str">
        <f>VLOOKUP(A146,Medical_Examinations!A145:J2480,6,TRUE)</f>
        <v>yes</v>
      </c>
      <c r="G146" s="7" t="str">
        <f>VLOOKUP(A146,Medical_Examinations!A145:J2480,7,TRUE)</f>
        <v>No</v>
      </c>
      <c r="H146" s="7" t="str">
        <f>VLOOKUP(A146,Medical_Examinations!A145:J2480,8,TRUE)</f>
        <v>No</v>
      </c>
      <c r="I146" s="51">
        <f>VLOOKUP(A146,Medical_Examinations!A145:J2480,9,TRUE)</f>
        <v>2</v>
      </c>
      <c r="J146" s="7" t="str">
        <f>VLOOKUP(A146,Medical_Examinations!A145:J2480,10,TRUE)</f>
        <v>No</v>
      </c>
      <c r="K146" s="7" t="str">
        <f>VLOOKUP(A146,Medical_Examinations!A145:J2480,3,TRUE)</f>
        <v>Underweight</v>
      </c>
      <c r="L146" s="7" t="str">
        <f>VLOOKUP(A146,Medical_Examinations!A145:J2480,5,TRUE)</f>
        <v>Normal</v>
      </c>
      <c r="M146" s="52">
        <f>VLOOKUP(A146,Hospitalization!A146:K2488,5,FALSE)</f>
        <v>29503</v>
      </c>
      <c r="N146" s="51">
        <f ca="1">VLOOKUP(A146,Hospitalization!A146:K2488,6,FALSE)</f>
        <v>46</v>
      </c>
      <c r="O146" s="7" t="str">
        <f>VLOOKUP(A137,Hospitalization!A38:K2380,11,FALSE)</f>
        <v>R1012</v>
      </c>
      <c r="P146" s="7" t="str">
        <f>VLOOKUP(A146,Hospitalization!A146:K2488,10,TRUE)</f>
        <v>tier - 2</v>
      </c>
      <c r="Q146" s="53">
        <f>VLOOKUP(A146,Hospitalization!A146:K2488,8,TRUE)</f>
        <v>19964.75</v>
      </c>
      <c r="R146" s="7" t="str">
        <f>VLOOKUP(A146,Hospitalization!A47:K2389,9,TRUE)</f>
        <v>tier - 1</v>
      </c>
    </row>
    <row r="147" spans="1:18" x14ac:dyDescent="0.3">
      <c r="A147" s="69" t="s">
        <v>156</v>
      </c>
      <c r="B147" s="55" t="str">
        <f>VLOOKUP(A147,'Customer Names'!A147:E1465,3,TRUE)</f>
        <v xml:space="preserve"> Ms</v>
      </c>
      <c r="C147" s="55" t="str">
        <f>VLOOKUP(A147,'Customer Names'!A145:E970,4,FALSE)</f>
        <v>Curtis</v>
      </c>
      <c r="D147" s="54">
        <f>VLOOKUP(HealthCare!A147,Medical_Examinations!A146:J2481,2,TRUE)</f>
        <v>21.375</v>
      </c>
      <c r="E147" s="54">
        <f>VLOOKUP(HealthCare!A147,Medical_Examinations!A146:J2481,4,TRUE)</f>
        <v>4.32</v>
      </c>
      <c r="F147" s="55" t="str">
        <f>VLOOKUP(A147,Medical_Examinations!A146:J2481,6,TRUE)</f>
        <v>No</v>
      </c>
      <c r="G147" s="55" t="str">
        <f>VLOOKUP(A147,Medical_Examinations!A146:J2481,7,TRUE)</f>
        <v>No</v>
      </c>
      <c r="H147" s="55" t="str">
        <f>VLOOKUP(A147,Medical_Examinations!A146:J2481,8,TRUE)</f>
        <v>No</v>
      </c>
      <c r="I147" s="56">
        <f>VLOOKUP(A147,Medical_Examinations!A146:J2481,9,TRUE)</f>
        <v>0</v>
      </c>
      <c r="J147" s="55" t="str">
        <f>VLOOKUP(A147,Medical_Examinations!A146:J2481,10,TRUE)</f>
        <v>No</v>
      </c>
      <c r="K147" s="55" t="str">
        <f>VLOOKUP(A147,Medical_Examinations!A146:J2481,3,TRUE)</f>
        <v>Normal Weight</v>
      </c>
      <c r="L147" s="55" t="str">
        <f>VLOOKUP(A147,Medical_Examinations!A146:J2481,5,TRUE)</f>
        <v>Normal</v>
      </c>
      <c r="M147" s="57">
        <f>VLOOKUP(A147,Hospitalization!A147:K2489,5,FALSE)</f>
        <v>32111</v>
      </c>
      <c r="N147" s="56">
        <f ca="1">VLOOKUP(A147,Hospitalization!A147:K2489,6,FALSE)</f>
        <v>37</v>
      </c>
      <c r="O147" s="55" t="str">
        <f>VLOOKUP(A138,Hospitalization!A39:K2381,11,FALSE)</f>
        <v>R1011</v>
      </c>
      <c r="P147" s="55" t="str">
        <f>VLOOKUP(A147,Hospitalization!A147:K2489,10,TRUE)</f>
        <v>tier - 3</v>
      </c>
      <c r="Q147" s="58">
        <f>VLOOKUP(A147,Hospitalization!A147:K2489,8,TRUE)</f>
        <v>19496.72</v>
      </c>
      <c r="R147" s="55" t="str">
        <f>VLOOKUP(A147,Hospitalization!A48:K2390,9,TRUE)</f>
        <v>tier - 1</v>
      </c>
    </row>
    <row r="148" spans="1:18" x14ac:dyDescent="0.3">
      <c r="A148" s="69" t="s">
        <v>157</v>
      </c>
      <c r="B148" s="55" t="str">
        <f>VLOOKUP(A148,'Customer Names'!A148:E1466,3,TRUE)</f>
        <v xml:space="preserve"> Mr</v>
      </c>
      <c r="C148" s="55" t="str">
        <f>VLOOKUP(A148,'Customer Names'!A146:E971,4,FALSE)</f>
        <v>Meyer</v>
      </c>
      <c r="D148" s="50">
        <f>VLOOKUP(HealthCare!A148,Medical_Examinations!A147:J2482,2,TRUE)</f>
        <v>35.799999999999997</v>
      </c>
      <c r="E148" s="50">
        <f>VLOOKUP(HealthCare!A148,Medical_Examinations!A147:J2482,4,TRUE)</f>
        <v>4.42</v>
      </c>
      <c r="F148" s="7" t="str">
        <f>VLOOKUP(A148,Medical_Examinations!A147:J2482,6,TRUE)</f>
        <v>No</v>
      </c>
      <c r="G148" s="7" t="str">
        <f>VLOOKUP(A148,Medical_Examinations!A147:J2482,7,TRUE)</f>
        <v>No</v>
      </c>
      <c r="H148" s="7" t="str">
        <f>VLOOKUP(A148,Medical_Examinations!A147:J2482,8,TRUE)</f>
        <v>No</v>
      </c>
      <c r="I148" s="51">
        <f>VLOOKUP(A148,Medical_Examinations!A147:J2482,9,TRUE)</f>
        <v>0</v>
      </c>
      <c r="J148" s="7" t="str">
        <f>VLOOKUP(A148,Medical_Examinations!A147:J2482,10,TRUE)</f>
        <v>No</v>
      </c>
      <c r="K148" s="7" t="str">
        <f>VLOOKUP(A148,Medical_Examinations!A147:J2482,3,TRUE)</f>
        <v>Obesity</v>
      </c>
      <c r="L148" s="7" t="str">
        <f>VLOOKUP(A148,Medical_Examinations!A147:J2482,5,TRUE)</f>
        <v>Normal</v>
      </c>
      <c r="M148" s="52">
        <f>VLOOKUP(A148,Hospitalization!A148:K2490,5,FALSE)</f>
        <v>32664</v>
      </c>
      <c r="N148" s="51">
        <f ca="1">VLOOKUP(A148,Hospitalization!A148:K2490,6,FALSE)</f>
        <v>23</v>
      </c>
      <c r="O148" s="7" t="str">
        <f>VLOOKUP(A139,Hospitalization!A40:K2382,11,FALSE)</f>
        <v>R1013</v>
      </c>
      <c r="P148" s="7" t="str">
        <f>VLOOKUP(A148,Hospitalization!A148:K2490,10,TRUE)</f>
        <v>tier - 3</v>
      </c>
      <c r="Q148" s="53">
        <f>VLOOKUP(A148,Hospitalization!A148:K2490,8,TRUE)</f>
        <v>19040.88</v>
      </c>
      <c r="R148" s="7" t="str">
        <f>VLOOKUP(A148,Hospitalization!A49:K2391,9,TRUE)</f>
        <v>tier - 1</v>
      </c>
    </row>
    <row r="149" spans="1:18" x14ac:dyDescent="0.3">
      <c r="A149" s="69" t="s">
        <v>158</v>
      </c>
      <c r="B149" s="55" t="str">
        <f>VLOOKUP(A149,'Customer Names'!A149:E1467,3,TRUE)</f>
        <v xml:space="preserve"> Mr</v>
      </c>
      <c r="C149" s="55" t="str">
        <f>VLOOKUP(A149,'Customer Names'!A147:E972,4,FALSE)</f>
        <v>Bardeesy</v>
      </c>
      <c r="D149" s="54">
        <f>VLOOKUP(HealthCare!A149,Medical_Examinations!A148:J2483,2,TRUE)</f>
        <v>18.75</v>
      </c>
      <c r="E149" s="54">
        <f>VLOOKUP(HealthCare!A149,Medical_Examinations!A148:J2483,4,TRUE)</f>
        <v>6.72</v>
      </c>
      <c r="F149" s="55" t="str">
        <f>VLOOKUP(A149,Medical_Examinations!A148:J2483,6,TRUE)</f>
        <v>No</v>
      </c>
      <c r="G149" s="55" t="str">
        <f>VLOOKUP(A149,Medical_Examinations!A148:J2483,7,TRUE)</f>
        <v>No</v>
      </c>
      <c r="H149" s="55" t="str">
        <f>VLOOKUP(A149,Medical_Examinations!A148:J2483,8,TRUE)</f>
        <v>No</v>
      </c>
      <c r="I149" s="56">
        <f>VLOOKUP(A149,Medical_Examinations!A148:J2483,9,TRUE)</f>
        <v>0</v>
      </c>
      <c r="J149" s="55" t="str">
        <f>VLOOKUP(A149,Medical_Examinations!A148:J2483,10,TRUE)</f>
        <v>No</v>
      </c>
      <c r="K149" s="55" t="str">
        <f>VLOOKUP(A149,Medical_Examinations!A148:J2483,3,TRUE)</f>
        <v>Normal Weight</v>
      </c>
      <c r="L149" s="55" t="str">
        <f>VLOOKUP(A149,Medical_Examinations!A148:J2483,5,TRUE)</f>
        <v>Diabetes</v>
      </c>
      <c r="M149" s="57">
        <f>VLOOKUP(A149,Hospitalization!A149:K2491,5,FALSE)</f>
        <v>29143</v>
      </c>
      <c r="N149" s="56">
        <f ca="1">VLOOKUP(A149,Hospitalization!A149:K2491,6,FALSE)</f>
        <v>39</v>
      </c>
      <c r="O149" s="55" t="str">
        <f>VLOOKUP(A140,Hospitalization!A41:K2383,11,FALSE)</f>
        <v>R1024</v>
      </c>
      <c r="P149" s="55" t="str">
        <f>VLOOKUP(A149,Hospitalization!A149:K2491,10,TRUE)</f>
        <v>tier - 2</v>
      </c>
      <c r="Q149" s="58">
        <f>VLOOKUP(A149,Hospitalization!A149:K2491,8,TRUE)</f>
        <v>18806.150000000001</v>
      </c>
      <c r="R149" s="55" t="str">
        <f>VLOOKUP(A149,Hospitalization!A50:K2392,9,TRUE)</f>
        <v>tier - 1</v>
      </c>
    </row>
    <row r="150" spans="1:18" x14ac:dyDescent="0.3">
      <c r="A150" s="69" t="s">
        <v>159</v>
      </c>
      <c r="B150" s="55" t="str">
        <f>VLOOKUP(A150,'Customer Names'!A150:E1468,3,TRUE)</f>
        <v xml:space="preserve"> Mr</v>
      </c>
      <c r="C150" s="55" t="str">
        <f>VLOOKUP(A150,'Customer Names'!A148:E973,4,FALSE)</f>
        <v>Shanahan</v>
      </c>
      <c r="D150" s="50">
        <f>VLOOKUP(HealthCare!A150,Medical_Examinations!A149:J2484,2,TRUE)</f>
        <v>22.86</v>
      </c>
      <c r="E150" s="50">
        <f>VLOOKUP(HealthCare!A150,Medical_Examinations!A149:J2484,4,TRUE)</f>
        <v>7.5</v>
      </c>
      <c r="F150" s="7" t="str">
        <f>VLOOKUP(A150,Medical_Examinations!A149:J2484,6,TRUE)</f>
        <v>No</v>
      </c>
      <c r="G150" s="7" t="str">
        <f>VLOOKUP(A150,Medical_Examinations!A149:J2484,7,TRUE)</f>
        <v>No</v>
      </c>
      <c r="H150" s="7" t="str">
        <f>VLOOKUP(A150,Medical_Examinations!A149:J2484,8,TRUE)</f>
        <v>No</v>
      </c>
      <c r="I150" s="51">
        <f>VLOOKUP(A150,Medical_Examinations!A149:J2484,9,TRUE)</f>
        <v>0</v>
      </c>
      <c r="J150" s="7" t="str">
        <f>VLOOKUP(A150,Medical_Examinations!A149:J2484,10,TRUE)</f>
        <v>No</v>
      </c>
      <c r="K150" s="7" t="str">
        <f>VLOOKUP(A150,Medical_Examinations!A149:J2484,3,TRUE)</f>
        <v>Normal Weight</v>
      </c>
      <c r="L150" s="7" t="str">
        <f>VLOOKUP(A150,Medical_Examinations!A149:J2484,5,TRUE)</f>
        <v>Diabetes</v>
      </c>
      <c r="M150" s="52">
        <f>VLOOKUP(A150,Hospitalization!A150:K2492,5,FALSE)</f>
        <v>33963</v>
      </c>
      <c r="N150" s="51">
        <f ca="1">VLOOKUP(A150,Hospitalization!A150:K2492,6,FALSE)</f>
        <v>24</v>
      </c>
      <c r="O150" s="7" t="str">
        <f>VLOOKUP(A141,Hospitalization!A42:K2384,11,FALSE)</f>
        <v>R1011</v>
      </c>
      <c r="P150" s="7" t="str">
        <f>VLOOKUP(A150,Hospitalization!A150:K2492,10,TRUE)</f>
        <v>tier - 3</v>
      </c>
      <c r="Q150" s="53">
        <f>VLOOKUP(A150,Hospitalization!A150:K2492,8,TRUE)</f>
        <v>18259.22</v>
      </c>
      <c r="R150" s="7" t="str">
        <f>VLOOKUP(A150,Hospitalization!A51:K2393,9,TRUE)</f>
        <v>tier - 1</v>
      </c>
    </row>
    <row r="151" spans="1:18" x14ac:dyDescent="0.3">
      <c r="A151" s="69" t="s">
        <v>160</v>
      </c>
      <c r="B151" s="55" t="str">
        <f>VLOOKUP(A151,'Customer Names'!A151:E1469,3,TRUE)</f>
        <v xml:space="preserve"> Mr</v>
      </c>
      <c r="C151" s="55" t="str">
        <f>VLOOKUP(A151,'Customer Names'!A149:E974,4,FALSE)</f>
        <v>Sutter</v>
      </c>
      <c r="D151" s="54">
        <f>VLOOKUP(HealthCare!A151,Medical_Examinations!A150:J2485,2,TRUE)</f>
        <v>22.58</v>
      </c>
      <c r="E151" s="54">
        <f>VLOOKUP(HealthCare!A151,Medical_Examinations!A150:J2485,4,TRUE)</f>
        <v>7.46</v>
      </c>
      <c r="F151" s="55" t="str">
        <f>VLOOKUP(A151,Medical_Examinations!A150:J2485,6,TRUE)</f>
        <v>No</v>
      </c>
      <c r="G151" s="55" t="str">
        <f>VLOOKUP(A151,Medical_Examinations!A150:J2485,7,TRUE)</f>
        <v>No</v>
      </c>
      <c r="H151" s="55" t="str">
        <f>VLOOKUP(A151,Medical_Examinations!A150:J2485,8,TRUE)</f>
        <v>No</v>
      </c>
      <c r="I151" s="56">
        <f>VLOOKUP(A151,Medical_Examinations!A150:J2485,9,TRUE)</f>
        <v>0</v>
      </c>
      <c r="J151" s="55" t="str">
        <f>VLOOKUP(A151,Medical_Examinations!A150:J2485,10,TRUE)</f>
        <v>No</v>
      </c>
      <c r="K151" s="55" t="str">
        <f>VLOOKUP(A151,Medical_Examinations!A150:J2485,3,TRUE)</f>
        <v>Normal Weight</v>
      </c>
      <c r="L151" s="55" t="str">
        <f>VLOOKUP(A151,Medical_Examinations!A150:J2485,5,TRUE)</f>
        <v>Diabetes</v>
      </c>
      <c r="M151" s="57">
        <f>VLOOKUP(A151,Hospitalization!A151:K2493,5,FALSE)</f>
        <v>29171</v>
      </c>
      <c r="N151" s="56">
        <f ca="1">VLOOKUP(A151,Hospitalization!A151:K2493,6,FALSE)</f>
        <v>39</v>
      </c>
      <c r="O151" s="55" t="str">
        <f>VLOOKUP(A142,Hospitalization!A43:K2385,11,FALSE)</f>
        <v>R1011</v>
      </c>
      <c r="P151" s="55" t="str">
        <f>VLOOKUP(A151,Hospitalization!A151:K2493,10,TRUE)</f>
        <v>tier - 3</v>
      </c>
      <c r="Q151" s="58">
        <f>VLOOKUP(A151,Hospitalization!A151:K2493,8,TRUE)</f>
        <v>17882.669999999998</v>
      </c>
      <c r="R151" s="55" t="str">
        <f>VLOOKUP(A151,Hospitalization!A52:K2394,9,TRUE)</f>
        <v>tier - 1</v>
      </c>
    </row>
    <row r="152" spans="1:18" x14ac:dyDescent="0.3">
      <c r="A152" s="69" t="s">
        <v>161</v>
      </c>
      <c r="B152" s="55" t="str">
        <f>VLOOKUP(A152,'Customer Names'!A152:E1470,3,TRUE)</f>
        <v xml:space="preserve"> Ms</v>
      </c>
      <c r="C152" s="55" t="str">
        <f>VLOOKUP(A152,'Customer Names'!A150:E975,4,FALSE)</f>
        <v>Yesian</v>
      </c>
      <c r="D152" s="50">
        <f>VLOOKUP(HealthCare!A152,Medical_Examinations!A151:J2486,2,TRUE)</f>
        <v>21.93</v>
      </c>
      <c r="E152" s="50">
        <f>VLOOKUP(HealthCare!A152,Medical_Examinations!A151:J2486,4,TRUE)</f>
        <v>6.3</v>
      </c>
      <c r="F152" s="7" t="str">
        <f>VLOOKUP(A152,Medical_Examinations!A151:J2486,6,TRUE)</f>
        <v>No</v>
      </c>
      <c r="G152" s="7" t="str">
        <f>VLOOKUP(A152,Medical_Examinations!A151:J2486,7,TRUE)</f>
        <v>No</v>
      </c>
      <c r="H152" s="7" t="str">
        <f>VLOOKUP(A152,Medical_Examinations!A151:J2486,8,TRUE)</f>
        <v>No</v>
      </c>
      <c r="I152" s="51">
        <f>VLOOKUP(A152,Medical_Examinations!A151:J2486,9,TRUE)</f>
        <v>0</v>
      </c>
      <c r="J152" s="7" t="str">
        <f>VLOOKUP(A152,Medical_Examinations!A151:J2486,10,TRUE)</f>
        <v>No</v>
      </c>
      <c r="K152" s="7" t="str">
        <f>VLOOKUP(A152,Medical_Examinations!A151:J2486,3,TRUE)</f>
        <v>Normal Weight</v>
      </c>
      <c r="L152" s="7" t="str">
        <f>VLOOKUP(A152,Medical_Examinations!A151:J2486,5,TRUE)</f>
        <v>Prediabetes</v>
      </c>
      <c r="M152" s="52">
        <f>VLOOKUP(A152,Hospitalization!A152:K2494,5,FALSE)</f>
        <v>23331</v>
      </c>
      <c r="N152" s="51">
        <f ca="1">VLOOKUP(A152,Hospitalization!A152:K2494,6,FALSE)</f>
        <v>35</v>
      </c>
      <c r="O152" s="7" t="str">
        <f>VLOOKUP(A143,Hospitalization!A44:K2386,11,FALSE)</f>
        <v>R1024</v>
      </c>
      <c r="P152" s="7" t="str">
        <f>VLOOKUP(A152,Hospitalization!A152:K2494,10,TRUE)</f>
        <v>tier - 2</v>
      </c>
      <c r="Q152" s="53">
        <f>VLOOKUP(A152,Hospitalization!A152:K2494,8,TRUE)</f>
        <v>17556.88</v>
      </c>
      <c r="R152" s="7" t="str">
        <f>VLOOKUP(A152,Hospitalization!A53:K2395,9,TRUE)</f>
        <v>tier - 1</v>
      </c>
    </row>
    <row r="153" spans="1:18" x14ac:dyDescent="0.3">
      <c r="A153" s="69" t="s">
        <v>162</v>
      </c>
      <c r="B153" s="55" t="str">
        <f>VLOOKUP(A153,'Customer Names'!A153:E1471,3,TRUE)</f>
        <v xml:space="preserve"> Mr</v>
      </c>
      <c r="C153" s="55" t="str">
        <f>VLOOKUP(A153,'Customer Names'!A151:E976,4,FALSE)</f>
        <v>Meers</v>
      </c>
      <c r="D153" s="54">
        <f>VLOOKUP(HealthCare!A153,Medical_Examinations!A152:J2487,2,TRUE)</f>
        <v>28.05</v>
      </c>
      <c r="E153" s="54">
        <f>VLOOKUP(HealthCare!A153,Medical_Examinations!A152:J2487,4,TRUE)</f>
        <v>11.85</v>
      </c>
      <c r="F153" s="55" t="str">
        <f>VLOOKUP(A153,Medical_Examinations!A152:J2487,6,TRUE)</f>
        <v>yes</v>
      </c>
      <c r="G153" s="55" t="str">
        <f>VLOOKUP(A153,Medical_Examinations!A152:J2487,7,TRUE)</f>
        <v>No</v>
      </c>
      <c r="H153" s="55" t="str">
        <f>VLOOKUP(A153,Medical_Examinations!A152:J2487,8,TRUE)</f>
        <v>No</v>
      </c>
      <c r="I153" s="56">
        <f>VLOOKUP(A153,Medical_Examinations!A152:J2487,9,TRUE)</f>
        <v>0</v>
      </c>
      <c r="J153" s="55" t="str">
        <f>VLOOKUP(A153,Medical_Examinations!A152:J2487,10,TRUE)</f>
        <v>No</v>
      </c>
      <c r="K153" s="55" t="str">
        <f>VLOOKUP(A153,Medical_Examinations!A152:J2487,3,TRUE)</f>
        <v>Overweight</v>
      </c>
      <c r="L153" s="55" t="str">
        <f>VLOOKUP(A153,Medical_Examinations!A152:J2487,5,TRUE)</f>
        <v>Diabetes</v>
      </c>
      <c r="M153" s="57">
        <f>VLOOKUP(A153,Hospitalization!A153:K2495,5,FALSE)</f>
        <v>38217</v>
      </c>
      <c r="N153" s="56">
        <f ca="1">VLOOKUP(A153,Hospitalization!A153:K2495,6,FALSE)</f>
        <v>28</v>
      </c>
      <c r="O153" s="55" t="str">
        <f>VLOOKUP(A144,Hospitalization!A45:K2387,11,FALSE)</f>
        <v>R1015</v>
      </c>
      <c r="P153" s="55" t="str">
        <f>VLOOKUP(A153,Hospitalization!A153:K2495,10,TRUE)</f>
        <v>tier - 2</v>
      </c>
      <c r="Q153" s="58">
        <f>VLOOKUP(A153,Hospitalization!A153:K2495,8,TRUE)</f>
        <v>17178.68</v>
      </c>
      <c r="R153" s="55" t="str">
        <f>VLOOKUP(A153,Hospitalization!A54:K2396,9,TRUE)</f>
        <v>tier - 2</v>
      </c>
    </row>
    <row r="154" spans="1:18" x14ac:dyDescent="0.3">
      <c r="A154" s="69" t="s">
        <v>163</v>
      </c>
      <c r="B154" s="55" t="str">
        <f>VLOOKUP(A154,'Customer Names'!A154:E1472,3,TRUE)</f>
        <v xml:space="preserve"> Mr</v>
      </c>
      <c r="C154" s="55" t="str">
        <f>VLOOKUP(A154,'Customer Names'!A152:E977,4,FALSE)</f>
        <v>Conlon</v>
      </c>
      <c r="D154" s="50">
        <f>VLOOKUP(HealthCare!A154,Medical_Examinations!A153:J2488,2,TRUE)</f>
        <v>19.399999999999999</v>
      </c>
      <c r="E154" s="50">
        <f>VLOOKUP(HealthCare!A154,Medical_Examinations!A153:J2488,4,TRUE)</f>
        <v>11.93</v>
      </c>
      <c r="F154" s="7" t="str">
        <f>VLOOKUP(A154,Medical_Examinations!A153:J2488,6,TRUE)</f>
        <v>No</v>
      </c>
      <c r="G154" s="7" t="str">
        <f>VLOOKUP(A154,Medical_Examinations!A153:J2488,7,TRUE)</f>
        <v>No</v>
      </c>
      <c r="H154" s="7" t="str">
        <f>VLOOKUP(A154,Medical_Examinations!A153:J2488,8,TRUE)</f>
        <v>No</v>
      </c>
      <c r="I154" s="51">
        <f>VLOOKUP(A154,Medical_Examinations!A153:J2488,9,TRUE)</f>
        <v>0</v>
      </c>
      <c r="J154" s="7" t="str">
        <f>VLOOKUP(A154,Medical_Examinations!A153:J2488,10,TRUE)</f>
        <v>No</v>
      </c>
      <c r="K154" s="7" t="str">
        <f>VLOOKUP(A154,Medical_Examinations!A153:J2488,3,TRUE)</f>
        <v>Normal Weight</v>
      </c>
      <c r="L154" s="7" t="str">
        <f>VLOOKUP(A154,Medical_Examinations!A153:J2488,5,TRUE)</f>
        <v>Diabetes</v>
      </c>
      <c r="M154" s="52">
        <f>VLOOKUP(A154,Hospitalization!A154:K2496,5,FALSE)</f>
        <v>37874</v>
      </c>
      <c r="N154" s="51">
        <f ca="1">VLOOKUP(A154,Hospitalization!A154:K2496,6,FALSE)</f>
        <v>38</v>
      </c>
      <c r="O154" s="7" t="str">
        <f>VLOOKUP(A145,Hospitalization!A46:K2388,11,FALSE)</f>
        <v>R1011</v>
      </c>
      <c r="P154" s="7" t="str">
        <f>VLOOKUP(A154,Hospitalization!A154:K2496,10,TRUE)</f>
        <v>tier - 2</v>
      </c>
      <c r="Q154" s="53">
        <f>VLOOKUP(A154,Hospitalization!A154:K2496,8,TRUE)</f>
        <v>16884.919999999998</v>
      </c>
      <c r="R154" s="7" t="str">
        <f>VLOOKUP(A154,Hospitalization!A55:K2397,9,TRUE)</f>
        <v>tier - 2</v>
      </c>
    </row>
    <row r="155" spans="1:18" x14ac:dyDescent="0.3">
      <c r="A155" s="69" t="s">
        <v>164</v>
      </c>
      <c r="B155" s="55" t="str">
        <f>VLOOKUP(A155,'Customer Names'!A155:E1473,3,TRUE)</f>
        <v xml:space="preserve"> Mr</v>
      </c>
      <c r="C155" s="55" t="str">
        <f>VLOOKUP(A155,'Customer Names'!A153:E978,4,FALSE)</f>
        <v>Arnstein</v>
      </c>
      <c r="D155" s="54">
        <f>VLOOKUP(HealthCare!A155,Medical_Examinations!A154:J2489,2,TRUE)</f>
        <v>26.72</v>
      </c>
      <c r="E155" s="54">
        <f>VLOOKUP(HealthCare!A155,Medical_Examinations!A154:J2489,4,TRUE)</f>
        <v>4.1399999999999997</v>
      </c>
      <c r="F155" s="55" t="str">
        <f>VLOOKUP(A155,Medical_Examinations!A154:J2489,6,TRUE)</f>
        <v>No</v>
      </c>
      <c r="G155" s="55" t="str">
        <f>VLOOKUP(A155,Medical_Examinations!A154:J2489,7,TRUE)</f>
        <v>No</v>
      </c>
      <c r="H155" s="55" t="str">
        <f>VLOOKUP(A155,Medical_Examinations!A154:J2489,8,TRUE)</f>
        <v>No</v>
      </c>
      <c r="I155" s="56">
        <f>VLOOKUP(A155,Medical_Examinations!A154:J2489,9,TRUE)</f>
        <v>0</v>
      </c>
      <c r="J155" s="55" t="str">
        <f>VLOOKUP(A155,Medical_Examinations!A154:J2489,10,TRUE)</f>
        <v>No</v>
      </c>
      <c r="K155" s="55" t="str">
        <f>VLOOKUP(A155,Medical_Examinations!A154:J2489,3,TRUE)</f>
        <v>Overweight</v>
      </c>
      <c r="L155" s="55" t="str">
        <f>VLOOKUP(A155,Medical_Examinations!A154:J2489,5,TRUE)</f>
        <v>Normal</v>
      </c>
      <c r="M155" s="57">
        <f>VLOOKUP(A155,Hospitalization!A155:K2497,5,FALSE)</f>
        <v>37067</v>
      </c>
      <c r="N155" s="56">
        <f ca="1">VLOOKUP(A155,Hospitalization!A155:K2497,6,FALSE)</f>
        <v>26</v>
      </c>
      <c r="O155" s="55" t="str">
        <f>VLOOKUP(A146,Hospitalization!A47:K2389,11,FALSE)</f>
        <v>R1024</v>
      </c>
      <c r="P155" s="55" t="str">
        <f>VLOOKUP(A155,Hospitalization!A155:K2497,10,TRUE)</f>
        <v>tier - 1</v>
      </c>
      <c r="Q155" s="58">
        <f>VLOOKUP(A155,Hospitalization!A155:K2497,8,TRUE)</f>
        <v>16586.5</v>
      </c>
      <c r="R155" s="55" t="str">
        <f>VLOOKUP(A155,Hospitalization!A56:K2398,9,TRUE)</f>
        <v>tier - 2</v>
      </c>
    </row>
    <row r="156" spans="1:18" x14ac:dyDescent="0.3">
      <c r="A156" s="69" t="s">
        <v>165</v>
      </c>
      <c r="B156" s="55" t="str">
        <f>VLOOKUP(A156,'Customer Names'!A156:E1474,3,TRUE)</f>
        <v xml:space="preserve"> Mr</v>
      </c>
      <c r="C156" s="55" t="str">
        <f>VLOOKUP(A156,'Customer Names'!A154:E979,4,FALSE)</f>
        <v>Jurek</v>
      </c>
      <c r="D156" s="50">
        <f>VLOOKUP(HealthCare!A156,Medical_Examinations!A155:J2490,2,TRUE)</f>
        <v>17.059999999999999</v>
      </c>
      <c r="E156" s="50">
        <f>VLOOKUP(HealthCare!A156,Medical_Examinations!A155:J2490,4,TRUE)</f>
        <v>8.5</v>
      </c>
      <c r="F156" s="7" t="str">
        <f>VLOOKUP(A156,Medical_Examinations!A155:J2490,6,TRUE)</f>
        <v>No</v>
      </c>
      <c r="G156" s="7" t="str">
        <f>VLOOKUP(A156,Medical_Examinations!A155:J2490,7,TRUE)</f>
        <v>No</v>
      </c>
      <c r="H156" s="7" t="str">
        <f>VLOOKUP(A156,Medical_Examinations!A155:J2490,8,TRUE)</f>
        <v>No</v>
      </c>
      <c r="I156" s="51">
        <f>VLOOKUP(A156,Medical_Examinations!A155:J2490,9,TRUE)</f>
        <v>0</v>
      </c>
      <c r="J156" s="7" t="str">
        <f>VLOOKUP(A156,Medical_Examinations!A155:J2490,10,TRUE)</f>
        <v>No</v>
      </c>
      <c r="K156" s="7" t="str">
        <f>VLOOKUP(A156,Medical_Examinations!A155:J2490,3,TRUE)</f>
        <v>Underweight</v>
      </c>
      <c r="L156" s="7" t="str">
        <f>VLOOKUP(A156,Medical_Examinations!A155:J2490,5,TRUE)</f>
        <v>Diabetes</v>
      </c>
      <c r="M156" s="52">
        <f>VLOOKUP(A156,Hospitalization!A156:K2498,5,FALSE)</f>
        <v>32361</v>
      </c>
      <c r="N156" s="51">
        <f ca="1">VLOOKUP(A156,Hospitalization!A156:K2498,6,FALSE)</f>
        <v>39</v>
      </c>
      <c r="O156" s="7" t="str">
        <f>VLOOKUP(A147,Hospitalization!A48:K2390,11,FALSE)</f>
        <v>R1019</v>
      </c>
      <c r="P156" s="7" t="str">
        <f>VLOOKUP(A156,Hospitalization!A156:K2498,10,TRUE)</f>
        <v>tier - 2</v>
      </c>
      <c r="Q156" s="53">
        <f>VLOOKUP(A156,Hospitalization!A156:K2498,8,TRUE)</f>
        <v>16199.1</v>
      </c>
      <c r="R156" s="7" t="str">
        <f>VLOOKUP(A156,Hospitalization!A57:K2399,9,TRUE)</f>
        <v>tier - 2</v>
      </c>
    </row>
    <row r="157" spans="1:18" x14ac:dyDescent="0.3">
      <c r="A157" s="69" t="s">
        <v>166</v>
      </c>
      <c r="B157" s="55" t="str">
        <f>VLOOKUP(A157,'Customer Names'!A157:E1475,3,TRUE)</f>
        <v xml:space="preserve"> Mr</v>
      </c>
      <c r="C157" s="55" t="str">
        <f>VLOOKUP(A157,'Customer Names'!A155:E980,4,FALSE)</f>
        <v>Thill</v>
      </c>
      <c r="D157" s="54">
        <f>VLOOKUP(HealthCare!A157,Medical_Examinations!A156:J2491,2,TRUE)</f>
        <v>17.98</v>
      </c>
      <c r="E157" s="54">
        <f>VLOOKUP(HealthCare!A157,Medical_Examinations!A156:J2491,4,TRUE)</f>
        <v>6.57</v>
      </c>
      <c r="F157" s="55" t="str">
        <f>VLOOKUP(A157,Medical_Examinations!A156:J2491,6,TRUE)</f>
        <v>yes</v>
      </c>
      <c r="G157" s="55" t="str">
        <f>VLOOKUP(A157,Medical_Examinations!A156:J2491,7,TRUE)</f>
        <v>No</v>
      </c>
      <c r="H157" s="55" t="str">
        <f>VLOOKUP(A157,Medical_Examinations!A156:J2491,8,TRUE)</f>
        <v>No</v>
      </c>
      <c r="I157" s="56">
        <f>VLOOKUP(A157,Medical_Examinations!A156:J2491,9,TRUE)</f>
        <v>2</v>
      </c>
      <c r="J157" s="55" t="str">
        <f>VLOOKUP(A157,Medical_Examinations!A156:J2491,10,TRUE)</f>
        <v>No</v>
      </c>
      <c r="K157" s="55" t="str">
        <f>VLOOKUP(A157,Medical_Examinations!A156:J2491,3,TRUE)</f>
        <v>Underweight</v>
      </c>
      <c r="L157" s="55" t="str">
        <f>VLOOKUP(A157,Medical_Examinations!A156:J2491,5,TRUE)</f>
        <v>Diabetes</v>
      </c>
      <c r="M157" s="57">
        <f>VLOOKUP(A157,Hospitalization!A157:K2499,5,FALSE)</f>
        <v>29483</v>
      </c>
      <c r="N157" s="56">
        <f ca="1">VLOOKUP(A157,Hospitalization!A157:K2499,6,FALSE)</f>
        <v>31</v>
      </c>
      <c r="O157" s="55" t="str">
        <f>VLOOKUP(A148,Hospitalization!A49:K2391,11,FALSE)</f>
        <v>R1011</v>
      </c>
      <c r="P157" s="55" t="str">
        <f>VLOOKUP(A157,Hospitalization!A157:K2499,10,TRUE)</f>
        <v>tier - 2</v>
      </c>
      <c r="Q157" s="58">
        <f>VLOOKUP(A157,Hospitalization!A157:K2499,8,TRUE)</f>
        <v>15966.19</v>
      </c>
      <c r="R157" s="55" t="str">
        <f>VLOOKUP(A157,Hospitalization!A58:K2400,9,TRUE)</f>
        <v>tier - 2</v>
      </c>
    </row>
    <row r="158" spans="1:18" x14ac:dyDescent="0.3">
      <c r="A158" s="69" t="s">
        <v>167</v>
      </c>
      <c r="B158" s="55" t="str">
        <f>VLOOKUP(A158,'Customer Names'!A158:E1476,3,TRUE)</f>
        <v xml:space="preserve"> Mr</v>
      </c>
      <c r="C158" s="55" t="str">
        <f>VLOOKUP(A158,'Customer Names'!A156:E981,4,FALSE)</f>
        <v>Glaz</v>
      </c>
      <c r="D158" s="50">
        <f>VLOOKUP(HealthCare!A158,Medical_Examinations!A157:J2492,2,TRUE)</f>
        <v>17.760000000000002</v>
      </c>
      <c r="E158" s="50">
        <f>VLOOKUP(HealthCare!A158,Medical_Examinations!A157:J2492,4,TRUE)</f>
        <v>11.18</v>
      </c>
      <c r="F158" s="7" t="str">
        <f>VLOOKUP(A158,Medical_Examinations!A157:J2492,6,TRUE)</f>
        <v>yes</v>
      </c>
      <c r="G158" s="7" t="str">
        <f>VLOOKUP(A158,Medical_Examinations!A157:J2492,7,TRUE)</f>
        <v>No</v>
      </c>
      <c r="H158" s="7" t="str">
        <f>VLOOKUP(A158,Medical_Examinations!A157:J2492,8,TRUE)</f>
        <v>No</v>
      </c>
      <c r="I158" s="51">
        <f>VLOOKUP(A158,Medical_Examinations!A157:J2492,9,TRUE)</f>
        <v>2</v>
      </c>
      <c r="J158" s="7" t="str">
        <f>VLOOKUP(A158,Medical_Examinations!A157:J2492,10,TRUE)</f>
        <v>No</v>
      </c>
      <c r="K158" s="7" t="str">
        <f>VLOOKUP(A158,Medical_Examinations!A157:J2492,3,TRUE)</f>
        <v>Underweight</v>
      </c>
      <c r="L158" s="7" t="str">
        <f>VLOOKUP(A158,Medical_Examinations!A157:J2492,5,TRUE)</f>
        <v>Diabetes</v>
      </c>
      <c r="M158" s="52">
        <f>VLOOKUP(A158,Hospitalization!A158:K2500,5,FALSE)</f>
        <v>22073</v>
      </c>
      <c r="N158" s="51">
        <f ca="1">VLOOKUP(A158,Hospitalization!A158:K2500,6,FALSE)</f>
        <v>44</v>
      </c>
      <c r="O158" s="7" t="str">
        <f>VLOOKUP(A149,Hospitalization!A50:K2392,11,FALSE)</f>
        <v>R1013</v>
      </c>
      <c r="P158" s="7" t="str">
        <f>VLOOKUP(A158,Hospitalization!A158:K2500,10,TRUE)</f>
        <v>tier - 2</v>
      </c>
      <c r="Q158" s="53">
        <f>VLOOKUP(A158,Hospitalization!A158:K2500,8,TRUE)</f>
        <v>15612.19</v>
      </c>
      <c r="R158" s="7" t="str">
        <f>VLOOKUP(A158,Hospitalization!A59:K2401,9,TRUE)</f>
        <v>tier - 2</v>
      </c>
    </row>
    <row r="159" spans="1:18" x14ac:dyDescent="0.3">
      <c r="A159" s="69" t="s">
        <v>168</v>
      </c>
      <c r="B159" s="55" t="str">
        <f>VLOOKUP(A159,'Customer Names'!A159:E1477,3,TRUE)</f>
        <v xml:space="preserve"> Ms</v>
      </c>
      <c r="C159" s="55" t="str">
        <f>VLOOKUP(A159,'Customer Names'!A157:E982,4,FALSE)</f>
        <v>Sampson</v>
      </c>
      <c r="D159" s="54">
        <f>VLOOKUP(HealthCare!A159,Medical_Examinations!A158:J2493,2,TRUE)</f>
        <v>42.94</v>
      </c>
      <c r="E159" s="54">
        <f>VLOOKUP(HealthCare!A159,Medical_Examinations!A158:J2493,4,TRUE)</f>
        <v>4.34</v>
      </c>
      <c r="F159" s="55" t="str">
        <f>VLOOKUP(A159,Medical_Examinations!A158:J2493,6,TRUE)</f>
        <v>No</v>
      </c>
      <c r="G159" s="55" t="str">
        <f>VLOOKUP(A159,Medical_Examinations!A158:J2493,7,TRUE)</f>
        <v>No</v>
      </c>
      <c r="H159" s="55" t="str">
        <f>VLOOKUP(A159,Medical_Examinations!A158:J2493,8,TRUE)</f>
        <v>No</v>
      </c>
      <c r="I159" s="56">
        <f>VLOOKUP(A159,Medical_Examinations!A158:J2493,9,TRUE)</f>
        <v>0</v>
      </c>
      <c r="J159" s="55" t="str">
        <f>VLOOKUP(A159,Medical_Examinations!A158:J2493,10,TRUE)</f>
        <v>No</v>
      </c>
      <c r="K159" s="55" t="str">
        <f>VLOOKUP(A159,Medical_Examinations!A158:J2493,3,TRUE)</f>
        <v>Obesity</v>
      </c>
      <c r="L159" s="55" t="str">
        <f>VLOOKUP(A159,Medical_Examinations!A158:J2493,5,TRUE)</f>
        <v>Normal</v>
      </c>
      <c r="M159" s="57">
        <f>VLOOKUP(A159,Hospitalization!A159:K2501,5,FALSE)</f>
        <v>32494</v>
      </c>
      <c r="N159" s="56">
        <f ca="1">VLOOKUP(A159,Hospitalization!A159:K2501,6,FALSE)</f>
        <v>42</v>
      </c>
      <c r="O159" s="55" t="str">
        <f>VLOOKUP(A150,Hospitalization!A51:K2393,11,FALSE)</f>
        <v>R1011</v>
      </c>
      <c r="P159" s="55" t="str">
        <f>VLOOKUP(A159,Hospitalization!A159:K2501,10,TRUE)</f>
        <v>tier - 3</v>
      </c>
      <c r="Q159" s="58">
        <f>VLOOKUP(A159,Hospitalization!A159:K2501,8,TRUE)</f>
        <v>15361.5</v>
      </c>
      <c r="R159" s="55" t="str">
        <f>VLOOKUP(A159,Hospitalization!A60:K2402,9,TRUE)</f>
        <v>tier - 2</v>
      </c>
    </row>
    <row r="160" spans="1:18" x14ac:dyDescent="0.3">
      <c r="A160" s="69" t="s">
        <v>169</v>
      </c>
      <c r="B160" s="55" t="str">
        <f>VLOOKUP(A160,'Customer Names'!A160:E1478,3,TRUE)</f>
        <v xml:space="preserve"> Ms</v>
      </c>
      <c r="C160" s="55" t="str">
        <f>VLOOKUP(A160,'Customer Names'!A158:E983,4,FALSE)</f>
        <v>Duliba</v>
      </c>
      <c r="D160" s="50">
        <f>VLOOKUP(HealthCare!A160,Medical_Examinations!A159:J2494,2,TRUE)</f>
        <v>20.48</v>
      </c>
      <c r="E160" s="50">
        <f>VLOOKUP(HealthCare!A160,Medical_Examinations!A159:J2494,4,TRUE)</f>
        <v>11.09</v>
      </c>
      <c r="F160" s="7" t="str">
        <f>VLOOKUP(A160,Medical_Examinations!A159:J2494,6,TRUE)</f>
        <v>No</v>
      </c>
      <c r="G160" s="7" t="str">
        <f>VLOOKUP(A160,Medical_Examinations!A159:J2494,7,TRUE)</f>
        <v>No</v>
      </c>
      <c r="H160" s="7" t="str">
        <f>VLOOKUP(A160,Medical_Examinations!A159:J2494,8,TRUE)</f>
        <v>No</v>
      </c>
      <c r="I160" s="51">
        <f>VLOOKUP(A160,Medical_Examinations!A159:J2494,9,TRUE)</f>
        <v>0</v>
      </c>
      <c r="J160" s="7" t="str">
        <f>VLOOKUP(A160,Medical_Examinations!A159:J2494,10,TRUE)</f>
        <v>No</v>
      </c>
      <c r="K160" s="7" t="str">
        <f>VLOOKUP(A160,Medical_Examinations!A159:J2494,3,TRUE)</f>
        <v>Normal Weight</v>
      </c>
      <c r="L160" s="7" t="str">
        <f>VLOOKUP(A160,Medical_Examinations!A159:J2494,5,TRUE)</f>
        <v>Diabetes</v>
      </c>
      <c r="M160" s="52">
        <f>VLOOKUP(A160,Hospitalization!A160:K2502,5,FALSE)</f>
        <v>28738</v>
      </c>
      <c r="N160" s="51">
        <f ca="1">VLOOKUP(A160,Hospitalization!A160:K2502,6,FALSE)</f>
        <v>31</v>
      </c>
      <c r="O160" s="7" t="str">
        <f>VLOOKUP(A151,Hospitalization!A52:K2394,11,FALSE)</f>
        <v>R1012</v>
      </c>
      <c r="P160" s="7" t="str">
        <f>VLOOKUP(A160,Hospitalization!A160:K2502,10,TRUE)</f>
        <v>tier - 1</v>
      </c>
      <c r="Q160" s="53">
        <f>VLOOKUP(A160,Hospitalization!A160:K2502,8,TRUE)</f>
        <v>15123.19</v>
      </c>
      <c r="R160" s="7" t="str">
        <f>VLOOKUP(A160,Hospitalization!A61:K2403,9,TRUE)</f>
        <v>tier - 2</v>
      </c>
    </row>
    <row r="161" spans="1:18" x14ac:dyDescent="0.3">
      <c r="A161" s="69" t="s">
        <v>170</v>
      </c>
      <c r="B161" s="55" t="str">
        <f>VLOOKUP(A161,'Customer Names'!A161:E1479,3,TRUE)</f>
        <v xml:space="preserve"> Mr</v>
      </c>
      <c r="C161" s="55" t="str">
        <f>VLOOKUP(A161,'Customer Names'!A159:E984,4,FALSE)</f>
        <v>Tanguay</v>
      </c>
      <c r="D161" s="54">
        <f>VLOOKUP(HealthCare!A161,Medical_Examinations!A160:J2495,2,TRUE)</f>
        <v>19.21</v>
      </c>
      <c r="E161" s="54">
        <f>VLOOKUP(HealthCare!A161,Medical_Examinations!A160:J2495,4,TRUE)</f>
        <v>5.52</v>
      </c>
      <c r="F161" s="55" t="str">
        <f>VLOOKUP(A161,Medical_Examinations!A160:J2495,6,TRUE)</f>
        <v>No</v>
      </c>
      <c r="G161" s="55" t="str">
        <f>VLOOKUP(A161,Medical_Examinations!A160:J2495,7,TRUE)</f>
        <v>No</v>
      </c>
      <c r="H161" s="55" t="str">
        <f>VLOOKUP(A161,Medical_Examinations!A160:J2495,8,TRUE)</f>
        <v>No</v>
      </c>
      <c r="I161" s="56">
        <f>VLOOKUP(A161,Medical_Examinations!A160:J2495,9,TRUE)</f>
        <v>2</v>
      </c>
      <c r="J161" s="55" t="str">
        <f>VLOOKUP(A161,Medical_Examinations!A160:J2495,10,TRUE)</f>
        <v>No</v>
      </c>
      <c r="K161" s="55" t="str">
        <f>VLOOKUP(A161,Medical_Examinations!A160:J2495,3,TRUE)</f>
        <v>Normal Weight</v>
      </c>
      <c r="L161" s="55" t="str">
        <f>VLOOKUP(A161,Medical_Examinations!A160:J2495,5,TRUE)</f>
        <v>Normal</v>
      </c>
      <c r="M161" s="57">
        <f>VLOOKUP(A161,Hospitalization!A161:K2503,5,FALSE)</f>
        <v>29771</v>
      </c>
      <c r="N161" s="56">
        <f ca="1">VLOOKUP(A161,Hospitalization!A161:K2503,6,FALSE)</f>
        <v>54</v>
      </c>
      <c r="O161" s="55" t="str">
        <f>VLOOKUP(A152,Hospitalization!A53:K2395,11,FALSE)</f>
        <v>R1012</v>
      </c>
      <c r="P161" s="55" t="str">
        <f>VLOOKUP(A161,Hospitalization!A161:K2503,10,TRUE)</f>
        <v>tier - 1</v>
      </c>
      <c r="Q161" s="58">
        <f>VLOOKUP(A161,Hospitalization!A161:K2503,8,TRUE)</f>
        <v>14908.27</v>
      </c>
      <c r="R161" s="55" t="str">
        <f>VLOOKUP(A161,Hospitalization!A62:K2404,9,TRUE)</f>
        <v>tier - 2</v>
      </c>
    </row>
    <row r="162" spans="1:18" x14ac:dyDescent="0.3">
      <c r="A162" s="69" t="s">
        <v>171</v>
      </c>
      <c r="B162" s="55" t="str">
        <f>VLOOKUP(A162,'Customer Names'!A162:E1480,3,TRUE)</f>
        <v xml:space="preserve"> Mr</v>
      </c>
      <c r="C162" s="55" t="str">
        <f>VLOOKUP(A162,'Customer Names'!A160:E985,4,FALSE)</f>
        <v>McClelland</v>
      </c>
      <c r="D162" s="50">
        <f>VLOOKUP(HealthCare!A162,Medical_Examinations!A161:J2496,2,TRUE)</f>
        <v>31.6</v>
      </c>
      <c r="E162" s="50">
        <f>VLOOKUP(HealthCare!A162,Medical_Examinations!A161:J2496,4,TRUE)</f>
        <v>10.85</v>
      </c>
      <c r="F162" s="7" t="str">
        <f>VLOOKUP(A162,Medical_Examinations!A161:J2496,6,TRUE)</f>
        <v>yes</v>
      </c>
      <c r="G162" s="7" t="str">
        <f>VLOOKUP(A162,Medical_Examinations!A161:J2496,7,TRUE)</f>
        <v>No</v>
      </c>
      <c r="H162" s="7" t="str">
        <f>VLOOKUP(A162,Medical_Examinations!A161:J2496,8,TRUE)</f>
        <v>No</v>
      </c>
      <c r="I162" s="51">
        <f>VLOOKUP(A162,Medical_Examinations!A161:J2496,9,TRUE)</f>
        <v>0</v>
      </c>
      <c r="J162" s="7" t="str">
        <f>VLOOKUP(A162,Medical_Examinations!A161:J2496,10,TRUE)</f>
        <v>No</v>
      </c>
      <c r="K162" s="7" t="str">
        <f>VLOOKUP(A162,Medical_Examinations!A161:J2496,3,TRUE)</f>
        <v>Obesity</v>
      </c>
      <c r="L162" s="7" t="str">
        <f>VLOOKUP(A162,Medical_Examinations!A161:J2496,5,TRUE)</f>
        <v>Diabetes</v>
      </c>
      <c r="M162" s="52">
        <f>VLOOKUP(A162,Hospitalization!A162:K2504,5,FALSE)</f>
        <v>25496</v>
      </c>
      <c r="N162" s="51">
        <f ca="1">VLOOKUP(A162,Hospitalization!A162:K2504,6,FALSE)</f>
        <v>31</v>
      </c>
      <c r="O162" s="7" t="str">
        <f>VLOOKUP(A153,Hospitalization!A54:K2396,11,FALSE)</f>
        <v>R1019</v>
      </c>
      <c r="P162" s="7" t="str">
        <f>VLOOKUP(A162,Hospitalization!A162:K2504,10,TRUE)</f>
        <v>tier - 1</v>
      </c>
      <c r="Q162" s="53">
        <f>VLOOKUP(A162,Hospitalization!A162:K2504,8,TRUE)</f>
        <v>14665.75</v>
      </c>
      <c r="R162" s="7" t="str">
        <f>VLOOKUP(A162,Hospitalization!A63:K2405,9,TRUE)</f>
        <v>tier - 2</v>
      </c>
    </row>
    <row r="163" spans="1:18" x14ac:dyDescent="0.3">
      <c r="A163" s="69" t="s">
        <v>172</v>
      </c>
      <c r="B163" s="55" t="str">
        <f>VLOOKUP(A163,'Customer Names'!A163:E1481,3,TRUE)</f>
        <v xml:space="preserve"> Mr</v>
      </c>
      <c r="C163" s="55" t="str">
        <f>VLOOKUP(A163,'Customer Names'!A161:E986,4,FALSE)</f>
        <v>Gorman</v>
      </c>
      <c r="D163" s="54">
        <f>VLOOKUP(HealthCare!A163,Medical_Examinations!A162:J2497,2,TRUE)</f>
        <v>20.61</v>
      </c>
      <c r="E163" s="54">
        <f>VLOOKUP(HealthCare!A163,Medical_Examinations!A162:J2497,4,TRUE)</f>
        <v>6.89</v>
      </c>
      <c r="F163" s="55" t="str">
        <f>VLOOKUP(A163,Medical_Examinations!A162:J2497,6,TRUE)</f>
        <v>No</v>
      </c>
      <c r="G163" s="55" t="str">
        <f>VLOOKUP(A163,Medical_Examinations!A162:J2497,7,TRUE)</f>
        <v>No</v>
      </c>
      <c r="H163" s="55" t="str">
        <f>VLOOKUP(A163,Medical_Examinations!A162:J2497,8,TRUE)</f>
        <v>No</v>
      </c>
      <c r="I163" s="56">
        <f>VLOOKUP(A163,Medical_Examinations!A162:J2497,9,TRUE)</f>
        <v>0</v>
      </c>
      <c r="J163" s="55" t="str">
        <f>VLOOKUP(A163,Medical_Examinations!A162:J2497,10,TRUE)</f>
        <v>No</v>
      </c>
      <c r="K163" s="55" t="str">
        <f>VLOOKUP(A163,Medical_Examinations!A162:J2497,3,TRUE)</f>
        <v>Normal Weight</v>
      </c>
      <c r="L163" s="55" t="str">
        <f>VLOOKUP(A163,Medical_Examinations!A162:J2497,5,TRUE)</f>
        <v>Diabetes</v>
      </c>
      <c r="M163" s="57">
        <f>VLOOKUP(A163,Hospitalization!A163:K2505,5,FALSE)</f>
        <v>29148</v>
      </c>
      <c r="N163" s="56">
        <f ca="1">VLOOKUP(A163,Hospitalization!A163:K2505,6,FALSE)</f>
        <v>23</v>
      </c>
      <c r="O163" s="55" t="str">
        <f>VLOOKUP(A154,Hospitalization!A55:K2397,11,FALSE)</f>
        <v>R1011</v>
      </c>
      <c r="P163" s="55" t="str">
        <f>VLOOKUP(A163,Hospitalization!A163:K2505,10,TRUE)</f>
        <v>tier - 2</v>
      </c>
      <c r="Q163" s="58">
        <f>VLOOKUP(A163,Hospitalization!A163:K2505,8,TRUE)</f>
        <v>14478.33</v>
      </c>
      <c r="R163" s="55" t="str">
        <f>VLOOKUP(A163,Hospitalization!A64:K2406,9,TRUE)</f>
        <v>tier - 2</v>
      </c>
    </row>
    <row r="164" spans="1:18" x14ac:dyDescent="0.3">
      <c r="A164" s="69" t="s">
        <v>173</v>
      </c>
      <c r="B164" s="55" t="str">
        <f>VLOOKUP(A164,'Customer Names'!A164:E1482,3,TRUE)</f>
        <v xml:space="preserve"> Mr</v>
      </c>
      <c r="C164" s="55" t="str">
        <f>VLOOKUP(A164,'Customer Names'!A162:E987,4,FALSE)</f>
        <v>Nishimura</v>
      </c>
      <c r="D164" s="50">
        <f>VLOOKUP(HealthCare!A164,Medical_Examinations!A163:J2498,2,TRUE)</f>
        <v>37.049999999999997</v>
      </c>
      <c r="E164" s="50">
        <f>VLOOKUP(HealthCare!A164,Medical_Examinations!A163:J2498,4,TRUE)</f>
        <v>5.48</v>
      </c>
      <c r="F164" s="7" t="str">
        <f>VLOOKUP(A164,Medical_Examinations!A163:J2498,6,TRUE)</f>
        <v>No</v>
      </c>
      <c r="G164" s="7" t="str">
        <f>VLOOKUP(A164,Medical_Examinations!A163:J2498,7,TRUE)</f>
        <v>No</v>
      </c>
      <c r="H164" s="7" t="str">
        <f>VLOOKUP(A164,Medical_Examinations!A163:J2498,8,TRUE)</f>
        <v>No</v>
      </c>
      <c r="I164" s="51">
        <f>VLOOKUP(A164,Medical_Examinations!A163:J2498,9,TRUE)</f>
        <v>1</v>
      </c>
      <c r="J164" s="7" t="str">
        <f>VLOOKUP(A164,Medical_Examinations!A163:J2498,10,TRUE)</f>
        <v>No</v>
      </c>
      <c r="K164" s="7" t="str">
        <f>VLOOKUP(A164,Medical_Examinations!A163:J2498,3,TRUE)</f>
        <v>Obesity</v>
      </c>
      <c r="L164" s="7" t="str">
        <f>VLOOKUP(A164,Medical_Examinations!A163:J2498,5,TRUE)</f>
        <v>Normal</v>
      </c>
      <c r="M164" s="52">
        <f>VLOOKUP(A164,Hospitalization!A164:K2506,5,FALSE)</f>
        <v>21442</v>
      </c>
      <c r="N164" s="51">
        <f ca="1">VLOOKUP(A164,Hospitalization!A164:K2506,6,FALSE)</f>
        <v>52</v>
      </c>
      <c r="O164" s="7" t="str">
        <f>VLOOKUP(A155,Hospitalization!A56:K2398,11,FALSE)</f>
        <v>R1013</v>
      </c>
      <c r="P164" s="7" t="str">
        <f>VLOOKUP(A164,Hospitalization!A164:K2506,10,TRUE)</f>
        <v>tier - 1</v>
      </c>
      <c r="Q164" s="53">
        <f>VLOOKUP(A164,Hospitalization!A164:K2506,8,TRUE)</f>
        <v>14394.56</v>
      </c>
      <c r="R164" s="7" t="str">
        <f>VLOOKUP(A164,Hospitalization!A65:K2407,9,TRUE)</f>
        <v>tier - 2</v>
      </c>
    </row>
    <row r="165" spans="1:18" x14ac:dyDescent="0.3">
      <c r="A165" s="69" t="s">
        <v>174</v>
      </c>
      <c r="B165" s="55" t="str">
        <f>VLOOKUP(A165,'Customer Names'!A165:E1483,3,TRUE)</f>
        <v xml:space="preserve"> Mr</v>
      </c>
      <c r="C165" s="55" t="str">
        <f>VLOOKUP(A165,'Customer Names'!A163:E988,4,FALSE)</f>
        <v>Brimble</v>
      </c>
      <c r="D165" s="54">
        <f>VLOOKUP(HealthCare!A165,Medical_Examinations!A164:J2499,2,TRUE)</f>
        <v>34.1</v>
      </c>
      <c r="E165" s="54">
        <f>VLOOKUP(HealthCare!A165,Medical_Examinations!A164:J2499,4,TRUE)</f>
        <v>5.16</v>
      </c>
      <c r="F165" s="55" t="str">
        <f>VLOOKUP(A165,Medical_Examinations!A164:J2499,6,TRUE)</f>
        <v>No</v>
      </c>
      <c r="G165" s="55" t="str">
        <f>VLOOKUP(A165,Medical_Examinations!A164:J2499,7,TRUE)</f>
        <v>No</v>
      </c>
      <c r="H165" s="55" t="str">
        <f>VLOOKUP(A165,Medical_Examinations!A164:J2499,8,TRUE)</f>
        <v>No</v>
      </c>
      <c r="I165" s="56">
        <f>VLOOKUP(A165,Medical_Examinations!A164:J2499,9,TRUE)</f>
        <v>0</v>
      </c>
      <c r="J165" s="55" t="str">
        <f>VLOOKUP(A165,Medical_Examinations!A164:J2499,10,TRUE)</f>
        <v>No</v>
      </c>
      <c r="K165" s="55" t="str">
        <f>VLOOKUP(A165,Medical_Examinations!A164:J2499,3,TRUE)</f>
        <v>Obesity</v>
      </c>
      <c r="L165" s="55" t="str">
        <f>VLOOKUP(A165,Medical_Examinations!A164:J2499,5,TRUE)</f>
        <v>Normal</v>
      </c>
      <c r="M165" s="57">
        <f>VLOOKUP(A165,Hospitalization!A165:K2507,5,FALSE)</f>
        <v>26493</v>
      </c>
      <c r="N165" s="56">
        <f ca="1">VLOOKUP(A165,Hospitalization!A165:K2507,6,FALSE)</f>
        <v>41</v>
      </c>
      <c r="O165" s="55" t="str">
        <f>VLOOKUP(A156,Hospitalization!A57:K2399,11,FALSE)</f>
        <v>R1012</v>
      </c>
      <c r="P165" s="55" t="str">
        <f>VLOOKUP(A165,Hospitalization!A165:K2507,10,TRUE)</f>
        <v>tier - 2</v>
      </c>
      <c r="Q165" s="58">
        <f>VLOOKUP(A165,Hospitalization!A165:K2507,8,TRUE)</f>
        <v>14258.33</v>
      </c>
      <c r="R165" s="55" t="str">
        <f>VLOOKUP(A165,Hospitalization!A66:K2408,9,TRUE)</f>
        <v>tier - 2</v>
      </c>
    </row>
    <row r="166" spans="1:18" x14ac:dyDescent="0.3">
      <c r="A166" s="69" t="s">
        <v>175</v>
      </c>
      <c r="B166" s="55" t="str">
        <f>VLOOKUP(A166,'Customer Names'!A166:E1484,3,TRUE)</f>
        <v xml:space="preserve"> Ms</v>
      </c>
      <c r="C166" s="55" t="str">
        <f>VLOOKUP(A166,'Customer Names'!A164:E989,4,FALSE)</f>
        <v>Trenk</v>
      </c>
      <c r="D166" s="50">
        <f>VLOOKUP(HealthCare!A166,Medical_Examinations!A165:J2500,2,TRUE)</f>
        <v>32.51</v>
      </c>
      <c r="E166" s="50">
        <f>VLOOKUP(HealthCare!A166,Medical_Examinations!A165:J2500,4,TRUE)</f>
        <v>4.3</v>
      </c>
      <c r="F166" s="7" t="str">
        <f>VLOOKUP(A166,Medical_Examinations!A165:J2500,6,TRUE)</f>
        <v>No</v>
      </c>
      <c r="G166" s="7" t="str">
        <f>VLOOKUP(A166,Medical_Examinations!A165:J2500,7,TRUE)</f>
        <v>No</v>
      </c>
      <c r="H166" s="7" t="str">
        <f>VLOOKUP(A166,Medical_Examinations!A165:J2500,8,TRUE)</f>
        <v>No</v>
      </c>
      <c r="I166" s="51">
        <f>VLOOKUP(A166,Medical_Examinations!A165:J2500,9,TRUE)</f>
        <v>0</v>
      </c>
      <c r="J166" s="7" t="str">
        <f>VLOOKUP(A166,Medical_Examinations!A165:J2500,10,TRUE)</f>
        <v>No</v>
      </c>
      <c r="K166" s="7" t="str">
        <f>VLOOKUP(A166,Medical_Examinations!A165:J2500,3,TRUE)</f>
        <v>Obesity</v>
      </c>
      <c r="L166" s="7" t="str">
        <f>VLOOKUP(A166,Medical_Examinations!A165:J2500,5,TRUE)</f>
        <v>Normal</v>
      </c>
      <c r="M166" s="52">
        <f>VLOOKUP(A166,Hospitalization!A166:K2508,5,FALSE)</f>
        <v>28029</v>
      </c>
      <c r="N166" s="51">
        <f ca="1">VLOOKUP(A166,Hospitalization!A166:K2508,6,FALSE)</f>
        <v>42</v>
      </c>
      <c r="O166" s="7" t="str">
        <f>VLOOKUP(A157,Hospitalization!A58:K2400,11,FALSE)</f>
        <v>R1012</v>
      </c>
      <c r="P166" s="7" t="str">
        <f>VLOOKUP(A166,Hospitalization!A166:K2508,10,TRUE)</f>
        <v>tier - 3</v>
      </c>
      <c r="Q166" s="53">
        <f>VLOOKUP(A166,Hospitalization!A166:K2508,8,TRUE)</f>
        <v>14098.07</v>
      </c>
      <c r="R166" s="7" t="str">
        <f>VLOOKUP(A166,Hospitalization!A67:K2409,9,TRUE)</f>
        <v>tier - 2</v>
      </c>
    </row>
    <row r="167" spans="1:18" x14ac:dyDescent="0.3">
      <c r="A167" s="69" t="s">
        <v>176</v>
      </c>
      <c r="B167" s="55" t="str">
        <f>VLOOKUP(A167,'Customer Names'!A167:E1485,3,TRUE)</f>
        <v xml:space="preserve"> Mr</v>
      </c>
      <c r="C167" s="55" t="str">
        <f>VLOOKUP(A167,'Customer Names'!A165:E990,4,FALSE)</f>
        <v>Wittmann</v>
      </c>
      <c r="D167" s="54">
        <f>VLOOKUP(HealthCare!A167,Medical_Examinations!A166:J2501,2,TRUE)</f>
        <v>35.86</v>
      </c>
      <c r="E167" s="54">
        <f>VLOOKUP(HealthCare!A167,Medical_Examinations!A166:J2501,4,TRUE)</f>
        <v>6.22</v>
      </c>
      <c r="F167" s="55" t="str">
        <f>VLOOKUP(A167,Medical_Examinations!A166:J2501,6,TRUE)</f>
        <v>No</v>
      </c>
      <c r="G167" s="55" t="str">
        <f>VLOOKUP(A167,Medical_Examinations!A166:J2501,7,TRUE)</f>
        <v>No</v>
      </c>
      <c r="H167" s="55" t="str">
        <f>VLOOKUP(A167,Medical_Examinations!A166:J2501,8,TRUE)</f>
        <v>No</v>
      </c>
      <c r="I167" s="56">
        <f>VLOOKUP(A167,Medical_Examinations!A166:J2501,9,TRUE)</f>
        <v>1</v>
      </c>
      <c r="J167" s="55" t="str">
        <f>VLOOKUP(A167,Medical_Examinations!A166:J2501,10,TRUE)</f>
        <v>No</v>
      </c>
      <c r="K167" s="55" t="str">
        <f>VLOOKUP(A167,Medical_Examinations!A166:J2501,3,TRUE)</f>
        <v>Obesity</v>
      </c>
      <c r="L167" s="55" t="str">
        <f>VLOOKUP(A167,Medical_Examinations!A166:J2501,5,TRUE)</f>
        <v>Prediabetes</v>
      </c>
      <c r="M167" s="57">
        <f>VLOOKUP(A167,Hospitalization!A167:K2509,5,FALSE)</f>
        <v>21738</v>
      </c>
      <c r="N167" s="56">
        <f ca="1">VLOOKUP(A167,Hospitalization!A167:K2509,6,FALSE)</f>
        <v>34</v>
      </c>
      <c r="O167" s="55" t="str">
        <f>VLOOKUP(A158,Hospitalization!A59:K2401,11,FALSE)</f>
        <v>R1012</v>
      </c>
      <c r="P167" s="55" t="str">
        <f>VLOOKUP(A167,Hospitalization!A167:K2509,10,TRUE)</f>
        <v>tier - 2</v>
      </c>
      <c r="Q167" s="58">
        <f>VLOOKUP(A167,Hospitalization!A167:K2509,8,TRUE)</f>
        <v>13887.97</v>
      </c>
      <c r="R167" s="55" t="str">
        <f>VLOOKUP(A167,Hospitalization!A68:K2410,9,TRUE)</f>
        <v>tier - 2</v>
      </c>
    </row>
    <row r="168" spans="1:18" x14ac:dyDescent="0.3">
      <c r="A168" s="69" t="s">
        <v>177</v>
      </c>
      <c r="B168" s="55" t="str">
        <f>VLOOKUP(A168,'Customer Names'!A168:E1486,3,TRUE)</f>
        <v xml:space="preserve"> Ms</v>
      </c>
      <c r="C168" s="55" t="str">
        <f>VLOOKUP(A168,'Customer Names'!A166:E991,4,FALSE)</f>
        <v>Tremblay</v>
      </c>
      <c r="D168" s="50">
        <f>VLOOKUP(HealthCare!A168,Medical_Examinations!A167:J2502,2,TRUE)</f>
        <v>16.88</v>
      </c>
      <c r="E168" s="50">
        <f>VLOOKUP(HealthCare!A168,Medical_Examinations!A167:J2502,4,TRUE)</f>
        <v>9.9600000000000009</v>
      </c>
      <c r="F168" s="7" t="str">
        <f>VLOOKUP(A168,Medical_Examinations!A167:J2502,6,TRUE)</f>
        <v>No</v>
      </c>
      <c r="G168" s="7" t="str">
        <f>VLOOKUP(A168,Medical_Examinations!A167:J2502,7,TRUE)</f>
        <v>No</v>
      </c>
      <c r="H168" s="7" t="str">
        <f>VLOOKUP(A168,Medical_Examinations!A167:J2502,8,TRUE)</f>
        <v>No</v>
      </c>
      <c r="I168" s="51">
        <f>VLOOKUP(A168,Medical_Examinations!A167:J2502,9,TRUE)</f>
        <v>0</v>
      </c>
      <c r="J168" s="7" t="str">
        <f>VLOOKUP(A168,Medical_Examinations!A167:J2502,10,TRUE)</f>
        <v>No</v>
      </c>
      <c r="K168" s="7" t="str">
        <f>VLOOKUP(A168,Medical_Examinations!A167:J2502,3,TRUE)</f>
        <v>Underweight</v>
      </c>
      <c r="L168" s="7" t="str">
        <f>VLOOKUP(A168,Medical_Examinations!A167:J2502,5,TRUE)</f>
        <v>Diabetes</v>
      </c>
      <c r="M168" s="52">
        <f>VLOOKUP(A168,Hospitalization!A168:K2510,5,FALSE)</f>
        <v>21768</v>
      </c>
      <c r="N168" s="51">
        <f ca="1">VLOOKUP(A168,Hospitalization!A168:K2510,6,FALSE)</f>
        <v>32</v>
      </c>
      <c r="O168" s="7" t="str">
        <f>VLOOKUP(A159,Hospitalization!A60:K2402,11,FALSE)</f>
        <v>R1023</v>
      </c>
      <c r="P168" s="7" t="str">
        <f>VLOOKUP(A168,Hospitalization!A168:K2510,10,TRUE)</f>
        <v>tier - 1</v>
      </c>
      <c r="Q168" s="53">
        <f>VLOOKUP(A168,Hospitalization!A168:K2510,8,TRUE)</f>
        <v>13770.1</v>
      </c>
      <c r="R168" s="7" t="str">
        <f>VLOOKUP(A168,Hospitalization!A69:K2411,9,TRUE)</f>
        <v>tier - 3</v>
      </c>
    </row>
    <row r="169" spans="1:18" x14ac:dyDescent="0.3">
      <c r="A169" s="69" t="s">
        <v>178</v>
      </c>
      <c r="B169" s="55" t="str">
        <f>VLOOKUP(A169,'Customer Names'!A169:E1487,3,TRUE)</f>
        <v xml:space="preserve"> Ms</v>
      </c>
      <c r="C169" s="55" t="str">
        <f>VLOOKUP(A169,'Customer Names'!A167:E992,4,FALSE)</f>
        <v>Scofield</v>
      </c>
      <c r="D169" s="54">
        <f>VLOOKUP(HealthCare!A169,Medical_Examinations!A168:J2503,2,TRUE)</f>
        <v>32.799999999999997</v>
      </c>
      <c r="E169" s="54">
        <f>VLOOKUP(HealthCare!A169,Medical_Examinations!A168:J2503,4,TRUE)</f>
        <v>6.16</v>
      </c>
      <c r="F169" s="55" t="str">
        <f>VLOOKUP(A169,Medical_Examinations!A168:J2503,6,TRUE)</f>
        <v>yes</v>
      </c>
      <c r="G169" s="55" t="str">
        <f>VLOOKUP(A169,Medical_Examinations!A168:J2503,7,TRUE)</f>
        <v>No</v>
      </c>
      <c r="H169" s="55" t="str">
        <f>VLOOKUP(A169,Medical_Examinations!A168:J2503,8,TRUE)</f>
        <v>Yes</v>
      </c>
      <c r="I169" s="56">
        <f>VLOOKUP(A169,Medical_Examinations!A168:J2503,9,TRUE)</f>
        <v>1</v>
      </c>
      <c r="J169" s="55" t="str">
        <f>VLOOKUP(A169,Medical_Examinations!A168:J2503,10,TRUE)</f>
        <v>No</v>
      </c>
      <c r="K169" s="55" t="str">
        <f>VLOOKUP(A169,Medical_Examinations!A168:J2503,3,TRUE)</f>
        <v>Obesity</v>
      </c>
      <c r="L169" s="55" t="str">
        <f>VLOOKUP(A169,Medical_Examinations!A168:J2503,5,TRUE)</f>
        <v>Prediabetes</v>
      </c>
      <c r="M169" s="57">
        <f>VLOOKUP(A169,Hospitalization!A169:K2511,5,FALSE)</f>
        <v>22603</v>
      </c>
      <c r="N169" s="56">
        <f ca="1">VLOOKUP(A169,Hospitalization!A169:K2511,6,FALSE)</f>
        <v>42</v>
      </c>
      <c r="O169" s="55" t="str">
        <f>VLOOKUP(A160,Hospitalization!A61:K2403,11,FALSE)</f>
        <v>R1011</v>
      </c>
      <c r="P169" s="55" t="str">
        <f>VLOOKUP(A169,Hospitalization!A169:K2511,10,TRUE)</f>
        <v>tier - 3</v>
      </c>
      <c r="Q169" s="58">
        <f>VLOOKUP(A169,Hospitalization!A169:K2511,8,TRUE)</f>
        <v>13616.36</v>
      </c>
      <c r="R169" s="55" t="str">
        <f>VLOOKUP(A169,Hospitalization!A70:K2412,9,TRUE)</f>
        <v>tier - 3</v>
      </c>
    </row>
    <row r="170" spans="1:18" x14ac:dyDescent="0.3">
      <c r="A170" s="69" t="s">
        <v>179</v>
      </c>
      <c r="B170" s="55" t="str">
        <f>VLOOKUP(A170,'Customer Names'!A170:E1488,3,TRUE)</f>
        <v xml:space="preserve"> Mr</v>
      </c>
      <c r="C170" s="55" t="str">
        <f>VLOOKUP(A170,'Customer Names'!A168:E993,4,FALSE)</f>
        <v>Yost</v>
      </c>
      <c r="D170" s="50">
        <f>VLOOKUP(HealthCare!A170,Medical_Examinations!A169:J2504,2,TRUE)</f>
        <v>18.350000000000001</v>
      </c>
      <c r="E170" s="50">
        <f>VLOOKUP(HealthCare!A170,Medical_Examinations!A169:J2504,4,TRUE)</f>
        <v>5.12</v>
      </c>
      <c r="F170" s="7" t="str">
        <f>VLOOKUP(A170,Medical_Examinations!A169:J2504,6,TRUE)</f>
        <v>No</v>
      </c>
      <c r="G170" s="7" t="str">
        <f>VLOOKUP(A170,Medical_Examinations!A169:J2504,7,TRUE)</f>
        <v>No</v>
      </c>
      <c r="H170" s="7" t="str">
        <f>VLOOKUP(A170,Medical_Examinations!A169:J2504,8,TRUE)</f>
        <v>No</v>
      </c>
      <c r="I170" s="51">
        <f>VLOOKUP(A170,Medical_Examinations!A169:J2504,9,TRUE)</f>
        <v>0</v>
      </c>
      <c r="J170" s="7" t="str">
        <f>VLOOKUP(A170,Medical_Examinations!A169:J2504,10,TRUE)</f>
        <v>No</v>
      </c>
      <c r="K170" s="7" t="str">
        <f>VLOOKUP(A170,Medical_Examinations!A169:J2504,3,TRUE)</f>
        <v>Underweight</v>
      </c>
      <c r="L170" s="7" t="str">
        <f>VLOOKUP(A170,Medical_Examinations!A169:J2504,5,TRUE)</f>
        <v>Normal</v>
      </c>
      <c r="M170" s="52">
        <f>VLOOKUP(A170,Hospitalization!A170:K2512,5,FALSE)</f>
        <v>22266</v>
      </c>
      <c r="N170" s="51">
        <f ca="1">VLOOKUP(A170,Hospitalization!A170:K2512,6,FALSE)</f>
        <v>39</v>
      </c>
      <c r="O170" s="7" t="str">
        <f>VLOOKUP(A161,Hospitalization!A62:K2404,11,FALSE)</f>
        <v>R1011</v>
      </c>
      <c r="P170" s="7" t="str">
        <f>VLOOKUP(A170,Hospitalization!A170:K2512,10,TRUE)</f>
        <v>tier - 2</v>
      </c>
      <c r="Q170" s="53">
        <f>VLOOKUP(A170,Hospitalization!A170:K2512,8,TRUE)</f>
        <v>13462.52</v>
      </c>
      <c r="R170" s="7" t="str">
        <f>VLOOKUP(A170,Hospitalization!A71:K2413,9,TRUE)</f>
        <v>tier - 3</v>
      </c>
    </row>
    <row r="171" spans="1:18" x14ac:dyDescent="0.3">
      <c r="A171" s="69" t="s">
        <v>180</v>
      </c>
      <c r="B171" s="55" t="str">
        <f>VLOOKUP(A171,'Customer Names'!A171:E1489,3,TRUE)</f>
        <v xml:space="preserve"> Mr</v>
      </c>
      <c r="C171" s="55" t="str">
        <f>VLOOKUP(A171,'Customer Names'!A169:E994,4,FALSE)</f>
        <v>Torphy</v>
      </c>
      <c r="D171" s="54">
        <f>VLOOKUP(HealthCare!A171,Medical_Examinations!A170:J2505,2,TRUE)</f>
        <v>41.69</v>
      </c>
      <c r="E171" s="54">
        <f>VLOOKUP(HealthCare!A171,Medical_Examinations!A170:J2505,4,TRUE)</f>
        <v>5.78</v>
      </c>
      <c r="F171" s="55" t="str">
        <f>VLOOKUP(A171,Medical_Examinations!A170:J2505,6,TRUE)</f>
        <v>No</v>
      </c>
      <c r="G171" s="55" t="str">
        <f>VLOOKUP(A171,Medical_Examinations!A170:J2505,7,TRUE)</f>
        <v>No</v>
      </c>
      <c r="H171" s="55" t="str">
        <f>VLOOKUP(A171,Medical_Examinations!A170:J2505,8,TRUE)</f>
        <v>No</v>
      </c>
      <c r="I171" s="56">
        <f>VLOOKUP(A171,Medical_Examinations!A170:J2505,9,TRUE)</f>
        <v>0</v>
      </c>
      <c r="J171" s="55" t="str">
        <f>VLOOKUP(A171,Medical_Examinations!A170:J2505,10,TRUE)</f>
        <v>No</v>
      </c>
      <c r="K171" s="55" t="str">
        <f>VLOOKUP(A171,Medical_Examinations!A170:J2505,3,TRUE)</f>
        <v>Obesity</v>
      </c>
      <c r="L171" s="55" t="str">
        <f>VLOOKUP(A171,Medical_Examinations!A170:J2505,5,TRUE)</f>
        <v>Prediabetes</v>
      </c>
      <c r="M171" s="57">
        <f>VLOOKUP(A171,Hospitalization!A171:K2513,5,FALSE)</f>
        <v>30839</v>
      </c>
      <c r="N171" s="56">
        <f ca="1">VLOOKUP(A171,Hospitalization!A171:K2513,6,FALSE)</f>
        <v>55</v>
      </c>
      <c r="O171" s="55" t="str">
        <f>VLOOKUP(A162,Hospitalization!A63:K2405,11,FALSE)</f>
        <v>R1012</v>
      </c>
      <c r="P171" s="55" t="str">
        <f>VLOOKUP(A171,Hospitalization!A171:K2513,10,TRUE)</f>
        <v>tier - 2</v>
      </c>
      <c r="Q171" s="58">
        <f>VLOOKUP(A171,Hospitalization!A171:K2513,8,TRUE)</f>
        <v>13383.67</v>
      </c>
      <c r="R171" s="55" t="str">
        <f>VLOOKUP(A171,Hospitalization!A72:K2414,9,TRUE)</f>
        <v>tier - 3</v>
      </c>
    </row>
    <row r="172" spans="1:18" x14ac:dyDescent="0.3">
      <c r="A172" s="69" t="s">
        <v>181</v>
      </c>
      <c r="B172" s="55" t="str">
        <f>VLOOKUP(A172,'Customer Names'!A172:E1490,3,TRUE)</f>
        <v xml:space="preserve"> Ms</v>
      </c>
      <c r="C172" s="55" t="str">
        <f>VLOOKUP(A172,'Customer Names'!A170:E995,4,FALSE)</f>
        <v>Busby</v>
      </c>
      <c r="D172" s="50">
        <f>VLOOKUP(HealthCare!A172,Medical_Examinations!A171:J2506,2,TRUE)</f>
        <v>26.41</v>
      </c>
      <c r="E172" s="50">
        <f>VLOOKUP(HealthCare!A172,Medical_Examinations!A171:J2506,4,TRUE)</f>
        <v>5.07</v>
      </c>
      <c r="F172" s="7" t="str">
        <f>VLOOKUP(A172,Medical_Examinations!A171:J2506,6,TRUE)</f>
        <v>yes</v>
      </c>
      <c r="G172" s="7" t="str">
        <f>VLOOKUP(A172,Medical_Examinations!A171:J2506,7,TRUE)</f>
        <v>No</v>
      </c>
      <c r="H172" s="7" t="str">
        <f>VLOOKUP(A172,Medical_Examinations!A171:J2506,8,TRUE)</f>
        <v>No</v>
      </c>
      <c r="I172" s="51">
        <f>VLOOKUP(A172,Medical_Examinations!A171:J2506,9,TRUE)</f>
        <v>1</v>
      </c>
      <c r="J172" s="7" t="str">
        <f>VLOOKUP(A172,Medical_Examinations!A171:J2506,10,TRUE)</f>
        <v>No</v>
      </c>
      <c r="K172" s="7" t="str">
        <f>VLOOKUP(A172,Medical_Examinations!A171:J2506,3,TRUE)</f>
        <v>Overweight</v>
      </c>
      <c r="L172" s="7" t="str">
        <f>VLOOKUP(A172,Medical_Examinations!A171:J2506,5,TRUE)</f>
        <v>Normal</v>
      </c>
      <c r="M172" s="52">
        <f>VLOOKUP(A172,Hospitalization!A172:K2514,5,FALSE)</f>
        <v>30239</v>
      </c>
      <c r="N172" s="51">
        <f ca="1">VLOOKUP(A172,Hospitalization!A172:K2514,6,FALSE)</f>
        <v>42</v>
      </c>
      <c r="O172" s="7" t="str">
        <f>VLOOKUP(A163,Hospitalization!A64:K2406,11,FALSE)</f>
        <v>R1013</v>
      </c>
      <c r="P172" s="7" t="str">
        <f>VLOOKUP(A172,Hospitalization!A172:K2514,10,TRUE)</f>
        <v>tier - 2</v>
      </c>
      <c r="Q172" s="53">
        <f>VLOOKUP(A172,Hospitalization!A172:K2514,8,TRUE)</f>
        <v>13214.43</v>
      </c>
      <c r="R172" s="7" t="str">
        <f>VLOOKUP(A172,Hospitalization!A73:K2415,9,TRUE)</f>
        <v>tier - 3</v>
      </c>
    </row>
    <row r="173" spans="1:18" x14ac:dyDescent="0.3">
      <c r="A173" s="69" t="s">
        <v>182</v>
      </c>
      <c r="B173" s="55" t="str">
        <f>VLOOKUP(A173,'Customer Names'!A173:E1491,3,TRUE)</f>
        <v xml:space="preserve"> Ms</v>
      </c>
      <c r="C173" s="55" t="str">
        <f>VLOOKUP(A173,'Customer Names'!A171:E996,4,FALSE)</f>
        <v>Nguyen</v>
      </c>
      <c r="D173" s="54">
        <f>VLOOKUP(HealthCare!A173,Medical_Examinations!A172:J2507,2,TRUE)</f>
        <v>15.58</v>
      </c>
      <c r="E173" s="54">
        <f>VLOOKUP(HealthCare!A173,Medical_Examinations!A172:J2507,4,TRUE)</f>
        <v>11.56</v>
      </c>
      <c r="F173" s="55" t="str">
        <f>VLOOKUP(A173,Medical_Examinations!A172:J2507,6,TRUE)</f>
        <v>No</v>
      </c>
      <c r="G173" s="55" t="str">
        <f>VLOOKUP(A173,Medical_Examinations!A172:J2507,7,TRUE)</f>
        <v>No</v>
      </c>
      <c r="H173" s="55" t="str">
        <f>VLOOKUP(A173,Medical_Examinations!A172:J2507,8,TRUE)</f>
        <v>No</v>
      </c>
      <c r="I173" s="56">
        <f>VLOOKUP(A173,Medical_Examinations!A172:J2507,9,TRUE)</f>
        <v>0</v>
      </c>
      <c r="J173" s="55" t="str">
        <f>VLOOKUP(A173,Medical_Examinations!A172:J2507,10,TRUE)</f>
        <v>No</v>
      </c>
      <c r="K173" s="55" t="str">
        <f>VLOOKUP(A173,Medical_Examinations!A172:J2507,3,TRUE)</f>
        <v>Underweight</v>
      </c>
      <c r="L173" s="55" t="str">
        <f>VLOOKUP(A173,Medical_Examinations!A172:J2507,5,TRUE)</f>
        <v>Diabetes</v>
      </c>
      <c r="M173" s="57">
        <f>VLOOKUP(A173,Hospitalization!A173:K2515,5,FALSE)</f>
        <v>22591</v>
      </c>
      <c r="N173" s="56">
        <f ca="1">VLOOKUP(A173,Hospitalization!A173:K2515,6,FALSE)</f>
        <v>55</v>
      </c>
      <c r="O173" s="55" t="str">
        <f>VLOOKUP(A164,Hospitalization!A65:K2407,11,FALSE)</f>
        <v>R1018</v>
      </c>
      <c r="P173" s="55" t="str">
        <f>VLOOKUP(A173,Hospitalization!A173:K2515,10,TRUE)</f>
        <v>tier - 2</v>
      </c>
      <c r="Q173" s="58">
        <f>VLOOKUP(A173,Hospitalization!A173:K2515,8,TRUE)</f>
        <v>13063.88</v>
      </c>
      <c r="R173" s="55" t="str">
        <f>VLOOKUP(A173,Hospitalization!A74:K2416,9,TRUE)</f>
        <v>tier - 3</v>
      </c>
    </row>
    <row r="174" spans="1:18" x14ac:dyDescent="0.3">
      <c r="A174" s="69" t="s">
        <v>183</v>
      </c>
      <c r="B174" s="55" t="str">
        <f>VLOOKUP(A174,'Customer Names'!A174:E1492,3,TRUE)</f>
        <v xml:space="preserve"> Mr</v>
      </c>
      <c r="C174" s="55" t="str">
        <f>VLOOKUP(A174,'Customer Names'!A172:E997,4,FALSE)</f>
        <v>Hanley</v>
      </c>
      <c r="D174" s="50">
        <f>VLOOKUP(HealthCare!A174,Medical_Examinations!A173:J2508,2,TRUE)</f>
        <v>24.605</v>
      </c>
      <c r="E174" s="50">
        <f>VLOOKUP(HealthCare!A174,Medical_Examinations!A173:J2508,4,TRUE)</f>
        <v>5.7</v>
      </c>
      <c r="F174" s="7" t="str">
        <f>VLOOKUP(A174,Medical_Examinations!A173:J2508,6,TRUE)</f>
        <v>No</v>
      </c>
      <c r="G174" s="7" t="str">
        <f>VLOOKUP(A174,Medical_Examinations!A173:J2508,7,TRUE)</f>
        <v>No</v>
      </c>
      <c r="H174" s="7" t="str">
        <f>VLOOKUP(A174,Medical_Examinations!A173:J2508,8,TRUE)</f>
        <v>No</v>
      </c>
      <c r="I174" s="51">
        <f>VLOOKUP(A174,Medical_Examinations!A173:J2508,9,TRUE)</f>
        <v>0</v>
      </c>
      <c r="J174" s="7" t="str">
        <f>VLOOKUP(A174,Medical_Examinations!A173:J2508,10,TRUE)</f>
        <v>No</v>
      </c>
      <c r="K174" s="7" t="str">
        <f>VLOOKUP(A174,Medical_Examinations!A173:J2508,3,TRUE)</f>
        <v>Normal Weight</v>
      </c>
      <c r="L174" s="7" t="str">
        <f>VLOOKUP(A174,Medical_Examinations!A173:J2508,5,TRUE)</f>
        <v>Normal</v>
      </c>
      <c r="M174" s="52">
        <f>VLOOKUP(A174,Hospitalization!A174:K2516,5,FALSE)</f>
        <v>29889</v>
      </c>
      <c r="N174" s="51">
        <f ca="1">VLOOKUP(A174,Hospitalization!A174:K2516,6,FALSE)</f>
        <v>47</v>
      </c>
      <c r="O174" s="7" t="str">
        <f>VLOOKUP(A165,Hospitalization!A66:K2408,11,FALSE)</f>
        <v>R1026</v>
      </c>
      <c r="P174" s="7" t="str">
        <f>VLOOKUP(A174,Hospitalization!A174:K2516,10,TRUE)</f>
        <v>tier - 1</v>
      </c>
      <c r="Q174" s="53">
        <f>VLOOKUP(A174,Hospitalization!A174:K2516,8,TRUE)</f>
        <v>13002.91</v>
      </c>
      <c r="R174" s="7" t="str">
        <f>VLOOKUP(A174,Hospitalization!A75:K2417,9,TRUE)</f>
        <v>tier - 3</v>
      </c>
    </row>
    <row r="175" spans="1:18" x14ac:dyDescent="0.3">
      <c r="A175" s="69" t="s">
        <v>184</v>
      </c>
      <c r="B175" s="55" t="str">
        <f>VLOOKUP(A175,'Customer Names'!A175:E1493,3,TRUE)</f>
        <v xml:space="preserve"> Ms</v>
      </c>
      <c r="C175" s="55" t="str">
        <f>VLOOKUP(A175,'Customer Names'!A173:E998,4,FALSE)</f>
        <v>Scheer</v>
      </c>
      <c r="D175" s="54">
        <f>VLOOKUP(HealthCare!A175,Medical_Examinations!A174:J2509,2,TRUE)</f>
        <v>37.28</v>
      </c>
      <c r="E175" s="54">
        <f>VLOOKUP(HealthCare!A175,Medical_Examinations!A174:J2509,4,TRUE)</f>
        <v>4.66</v>
      </c>
      <c r="F175" s="55" t="str">
        <f>VLOOKUP(A175,Medical_Examinations!A174:J2509,6,TRUE)</f>
        <v>No</v>
      </c>
      <c r="G175" s="55" t="str">
        <f>VLOOKUP(A175,Medical_Examinations!A174:J2509,7,TRUE)</f>
        <v>yes</v>
      </c>
      <c r="H175" s="55" t="str">
        <f>VLOOKUP(A175,Medical_Examinations!A174:J2509,8,TRUE)</f>
        <v>No</v>
      </c>
      <c r="I175" s="56">
        <f>VLOOKUP(A175,Medical_Examinations!A174:J2509,9,TRUE)</f>
        <v>1</v>
      </c>
      <c r="J175" s="55" t="str">
        <f>VLOOKUP(A175,Medical_Examinations!A174:J2509,10,TRUE)</f>
        <v>No</v>
      </c>
      <c r="K175" s="55" t="str">
        <f>VLOOKUP(A175,Medical_Examinations!A174:J2509,3,TRUE)</f>
        <v>Obesity</v>
      </c>
      <c r="L175" s="55" t="str">
        <f>VLOOKUP(A175,Medical_Examinations!A174:J2509,5,TRUE)</f>
        <v>Normal</v>
      </c>
      <c r="M175" s="57">
        <f>VLOOKUP(A175,Hospitalization!A175:K2517,5,FALSE)</f>
        <v>38177</v>
      </c>
      <c r="N175" s="56">
        <f ca="1">VLOOKUP(A175,Hospitalization!A175:K2517,6,FALSE)</f>
        <v>40</v>
      </c>
      <c r="O175" s="55" t="str">
        <f>VLOOKUP(A166,Hospitalization!A67:K2409,11,FALSE)</f>
        <v>R1023</v>
      </c>
      <c r="P175" s="55" t="str">
        <f>VLOOKUP(A175,Hospitalization!A175:K2517,10,TRUE)</f>
        <v>tier - 1</v>
      </c>
      <c r="Q175" s="58">
        <f>VLOOKUP(A175,Hospitalization!A175:K2517,8,TRUE)</f>
        <v>12890.06</v>
      </c>
      <c r="R175" s="55" t="str">
        <f>VLOOKUP(A175,Hospitalization!A76:K2418,9,TRUE)</f>
        <v>tier - 3</v>
      </c>
    </row>
    <row r="176" spans="1:18" x14ac:dyDescent="0.3">
      <c r="A176" s="69" t="s">
        <v>185</v>
      </c>
      <c r="B176" s="55" t="str">
        <f>VLOOKUP(A176,'Customer Names'!A176:E1494,3,TRUE)</f>
        <v xml:space="preserve"> Mr</v>
      </c>
      <c r="C176" s="55" t="str">
        <f>VLOOKUP(A176,'Customer Names'!A174:E999,4,FALSE)</f>
        <v>Rankin</v>
      </c>
      <c r="D176" s="50">
        <f>VLOOKUP(HealthCare!A176,Medical_Examinations!A175:J2510,2,TRUE)</f>
        <v>42.13</v>
      </c>
      <c r="E176" s="50">
        <f>VLOOKUP(HealthCare!A176,Medical_Examinations!A175:J2510,4,TRUE)</f>
        <v>4.54</v>
      </c>
      <c r="F176" s="7" t="str">
        <f>VLOOKUP(A176,Medical_Examinations!A175:J2510,6,TRUE)</f>
        <v>yes</v>
      </c>
      <c r="G176" s="7" t="str">
        <f>VLOOKUP(A176,Medical_Examinations!A175:J2510,7,TRUE)</f>
        <v>No</v>
      </c>
      <c r="H176" s="7" t="str">
        <f>VLOOKUP(A176,Medical_Examinations!A175:J2510,8,TRUE)</f>
        <v>No</v>
      </c>
      <c r="I176" s="51">
        <f>VLOOKUP(A176,Medical_Examinations!A175:J2510,9,TRUE)</f>
        <v>1</v>
      </c>
      <c r="J176" s="7" t="str">
        <f>VLOOKUP(A176,Medical_Examinations!A175:J2510,10,TRUE)</f>
        <v>No</v>
      </c>
      <c r="K176" s="7" t="str">
        <f>VLOOKUP(A176,Medical_Examinations!A175:J2510,3,TRUE)</f>
        <v>Obesity</v>
      </c>
      <c r="L176" s="7" t="str">
        <f>VLOOKUP(A176,Medical_Examinations!A175:J2510,5,TRUE)</f>
        <v>Normal</v>
      </c>
      <c r="M176" s="52">
        <f>VLOOKUP(A176,Hospitalization!A176:K2518,5,FALSE)</f>
        <v>26579</v>
      </c>
      <c r="N176" s="51">
        <f ca="1">VLOOKUP(A176,Hospitalization!A176:K2518,6,FALSE)</f>
        <v>45</v>
      </c>
      <c r="O176" s="7" t="str">
        <f>VLOOKUP(A167,Hospitalization!A68:K2410,11,FALSE)</f>
        <v>R1013</v>
      </c>
      <c r="P176" s="7" t="str">
        <f>VLOOKUP(A176,Hospitalization!A176:K2518,10,TRUE)</f>
        <v>tier - 3</v>
      </c>
      <c r="Q176" s="53">
        <f>VLOOKUP(A176,Hospitalization!A176:K2518,8,TRUE)</f>
        <v>12776.05</v>
      </c>
      <c r="R176" s="7" t="str">
        <f>VLOOKUP(A176,Hospitalization!A77:K2419,9,TRUE)</f>
        <v>tier - 3</v>
      </c>
    </row>
    <row r="177" spans="1:18" x14ac:dyDescent="0.3">
      <c r="A177" s="69" t="s">
        <v>186</v>
      </c>
      <c r="B177" s="55" t="str">
        <f>VLOOKUP(A177,'Customer Names'!A177:E1495,3,TRUE)</f>
        <v xml:space="preserve"> Mr</v>
      </c>
      <c r="C177" s="55" t="str">
        <f>VLOOKUP(A177,'Customer Names'!A175:E1000,4,FALSE)</f>
        <v>Ricardi</v>
      </c>
      <c r="D177" s="54">
        <f>VLOOKUP(HealthCare!A177,Medical_Examinations!A176:J2511,2,TRUE)</f>
        <v>22.01</v>
      </c>
      <c r="E177" s="54">
        <f>VLOOKUP(HealthCare!A177,Medical_Examinations!A176:J2511,4,TRUE)</f>
        <v>6.72</v>
      </c>
      <c r="F177" s="55" t="str">
        <f>VLOOKUP(A177,Medical_Examinations!A176:J2511,6,TRUE)</f>
        <v>yes</v>
      </c>
      <c r="G177" s="55" t="str">
        <f>VLOOKUP(A177,Medical_Examinations!A176:J2511,7,TRUE)</f>
        <v>No</v>
      </c>
      <c r="H177" s="55" t="str">
        <f>VLOOKUP(A177,Medical_Examinations!A176:J2511,8,TRUE)</f>
        <v>No</v>
      </c>
      <c r="I177" s="56">
        <f>VLOOKUP(A177,Medical_Examinations!A176:J2511,9,TRUE)</f>
        <v>1</v>
      </c>
      <c r="J177" s="55" t="str">
        <f>VLOOKUP(A177,Medical_Examinations!A176:J2511,10,TRUE)</f>
        <v>No</v>
      </c>
      <c r="K177" s="55" t="str">
        <f>VLOOKUP(A177,Medical_Examinations!A176:J2511,3,TRUE)</f>
        <v>Normal Weight</v>
      </c>
      <c r="L177" s="55" t="str">
        <f>VLOOKUP(A177,Medical_Examinations!A176:J2511,5,TRUE)</f>
        <v>Diabetes</v>
      </c>
      <c r="M177" s="57">
        <f>VLOOKUP(A177,Hospitalization!A177:K2519,5,FALSE)</f>
        <v>22838</v>
      </c>
      <c r="N177" s="56">
        <f ca="1">VLOOKUP(A177,Hospitalization!A177:K2519,6,FALSE)</f>
        <v>40</v>
      </c>
      <c r="O177" s="55" t="str">
        <f>VLOOKUP(A168,Hospitalization!A69:K2411,11,FALSE)</f>
        <v>R1012</v>
      </c>
      <c r="P177" s="55" t="str">
        <f>VLOOKUP(A177,Hospitalization!A177:K2519,10,TRUE)</f>
        <v>tier - 2</v>
      </c>
      <c r="Q177" s="58">
        <f>VLOOKUP(A177,Hospitalization!A177:K2519,8,TRUE)</f>
        <v>12644.59</v>
      </c>
      <c r="R177" s="55" t="str">
        <f>VLOOKUP(A177,Hospitalization!A78:K2420,9,TRUE)</f>
        <v>tier - 3</v>
      </c>
    </row>
    <row r="178" spans="1:18" x14ac:dyDescent="0.3">
      <c r="A178" s="69" t="s">
        <v>187</v>
      </c>
      <c r="B178" s="55" t="str">
        <f>VLOOKUP(A178,'Customer Names'!A178:E1496,3,TRUE)</f>
        <v xml:space="preserve"> Ms</v>
      </c>
      <c r="C178" s="55" t="str">
        <f>VLOOKUP(A178,'Customer Names'!A176:E1001,4,FALSE)</f>
        <v>Karkos</v>
      </c>
      <c r="D178" s="50">
        <f>VLOOKUP(HealthCare!A178,Medical_Examinations!A177:J2512,2,TRUE)</f>
        <v>36.630000000000003</v>
      </c>
      <c r="E178" s="50">
        <f>VLOOKUP(HealthCare!A178,Medical_Examinations!A177:J2512,4,TRUE)</f>
        <v>5.15</v>
      </c>
      <c r="F178" s="7" t="str">
        <f>VLOOKUP(A178,Medical_Examinations!A177:J2512,6,TRUE)</f>
        <v>No</v>
      </c>
      <c r="G178" s="7" t="str">
        <f>VLOOKUP(A178,Medical_Examinations!A177:J2512,7,TRUE)</f>
        <v>No</v>
      </c>
      <c r="H178" s="7" t="str">
        <f>VLOOKUP(A178,Medical_Examinations!A177:J2512,8,TRUE)</f>
        <v>No</v>
      </c>
      <c r="I178" s="51">
        <f>VLOOKUP(A178,Medical_Examinations!A177:J2512,9,TRUE)</f>
        <v>0</v>
      </c>
      <c r="J178" s="7" t="str">
        <f>VLOOKUP(A178,Medical_Examinations!A177:J2512,10,TRUE)</f>
        <v>No</v>
      </c>
      <c r="K178" s="7" t="str">
        <f>VLOOKUP(A178,Medical_Examinations!A177:J2512,3,TRUE)</f>
        <v>Obesity</v>
      </c>
      <c r="L178" s="7" t="str">
        <f>VLOOKUP(A178,Medical_Examinations!A177:J2512,5,TRUE)</f>
        <v>Normal</v>
      </c>
      <c r="M178" s="52">
        <f>VLOOKUP(A178,Hospitalization!A178:K2520,5,FALSE)</f>
        <v>25533</v>
      </c>
      <c r="N178" s="51">
        <f ca="1">VLOOKUP(A178,Hospitalization!A178:K2520,6,FALSE)</f>
        <v>44</v>
      </c>
      <c r="O178" s="7" t="str">
        <f>VLOOKUP(A169,Hospitalization!A70:K2412,11,FALSE)</f>
        <v>R1024</v>
      </c>
      <c r="P178" s="7" t="str">
        <f>VLOOKUP(A178,Hospitalization!A178:K2520,10,TRUE)</f>
        <v>tier - 1</v>
      </c>
      <c r="Q178" s="53">
        <f>VLOOKUP(A178,Hospitalization!A178:K2520,8,TRUE)</f>
        <v>12579.92</v>
      </c>
      <c r="R178" s="7" t="str">
        <f>VLOOKUP(A178,Hospitalization!A79:K2421,9,TRUE)</f>
        <v>tier - 3</v>
      </c>
    </row>
    <row r="179" spans="1:18" x14ac:dyDescent="0.3">
      <c r="A179" s="69" t="s">
        <v>188</v>
      </c>
      <c r="B179" s="55" t="str">
        <f>VLOOKUP(A179,'Customer Names'!A179:E1497,3,TRUE)</f>
        <v xml:space="preserve"> Ms</v>
      </c>
      <c r="C179" s="55" t="str">
        <f>VLOOKUP(A179,'Customer Names'!A177:E1002,4,FALSE)</f>
        <v>Price-Dierksen</v>
      </c>
      <c r="D179" s="54">
        <f>VLOOKUP(HealthCare!A179,Medical_Examinations!A178:J2513,2,TRUE)</f>
        <v>35.75</v>
      </c>
      <c r="E179" s="54">
        <f>VLOOKUP(HealthCare!A179,Medical_Examinations!A178:J2513,4,TRUE)</f>
        <v>5.07</v>
      </c>
      <c r="F179" s="55" t="str">
        <f>VLOOKUP(A179,Medical_Examinations!A178:J2513,6,TRUE)</f>
        <v>No</v>
      </c>
      <c r="G179" s="55" t="str">
        <f>VLOOKUP(A179,Medical_Examinations!A178:J2513,7,TRUE)</f>
        <v>No</v>
      </c>
      <c r="H179" s="55" t="str">
        <f>VLOOKUP(A179,Medical_Examinations!A178:J2513,8,TRUE)</f>
        <v>No</v>
      </c>
      <c r="I179" s="56">
        <f>VLOOKUP(A179,Medical_Examinations!A178:J2513,9,TRUE)</f>
        <v>0</v>
      </c>
      <c r="J179" s="55" t="str">
        <f>VLOOKUP(A179,Medical_Examinations!A178:J2513,10,TRUE)</f>
        <v>No</v>
      </c>
      <c r="K179" s="55" t="str">
        <f>VLOOKUP(A179,Medical_Examinations!A178:J2513,3,TRUE)</f>
        <v>Obesity</v>
      </c>
      <c r="L179" s="55" t="str">
        <f>VLOOKUP(A179,Medical_Examinations!A178:J2513,5,TRUE)</f>
        <v>Normal</v>
      </c>
      <c r="M179" s="57">
        <f>VLOOKUP(A179,Hospitalization!A179:K2521,5,FALSE)</f>
        <v>29050</v>
      </c>
      <c r="N179" s="56">
        <f ca="1">VLOOKUP(A179,Hospitalization!A179:K2521,6,FALSE)</f>
        <v>48</v>
      </c>
      <c r="O179" s="55" t="str">
        <f>VLOOKUP(A170,Hospitalization!A71:K2413,11,FALSE)</f>
        <v>R1011</v>
      </c>
      <c r="P179" s="55" t="str">
        <f>VLOOKUP(A179,Hospitalization!A179:K2521,10,TRUE)</f>
        <v>tier - 1</v>
      </c>
      <c r="Q179" s="58">
        <f>VLOOKUP(A179,Hospitalization!A179:K2521,8,TRUE)</f>
        <v>12408.29</v>
      </c>
      <c r="R179" s="55" t="str">
        <f>VLOOKUP(A179,Hospitalization!A80:K2422,9,TRUE)</f>
        <v>tier - 3</v>
      </c>
    </row>
    <row r="180" spans="1:18" x14ac:dyDescent="0.3">
      <c r="A180" s="69" t="s">
        <v>189</v>
      </c>
      <c r="B180" s="55" t="str">
        <f>VLOOKUP(A180,'Customer Names'!A180:E1498,3,TRUE)</f>
        <v xml:space="preserve"> Ms</v>
      </c>
      <c r="C180" s="55" t="str">
        <f>VLOOKUP(A180,'Customer Names'!A178:E1003,4,FALSE)</f>
        <v>Knispel</v>
      </c>
      <c r="D180" s="50">
        <f>VLOOKUP(HealthCare!A180,Medical_Examinations!A179:J2514,2,TRUE)</f>
        <v>17.91</v>
      </c>
      <c r="E180" s="50">
        <f>VLOOKUP(HealthCare!A180,Medical_Examinations!A179:J2514,4,TRUE)</f>
        <v>5.65</v>
      </c>
      <c r="F180" s="7" t="str">
        <f>VLOOKUP(A180,Medical_Examinations!A179:J2514,6,TRUE)</f>
        <v>No</v>
      </c>
      <c r="G180" s="7" t="str">
        <f>VLOOKUP(A180,Medical_Examinations!A179:J2514,7,TRUE)</f>
        <v>No</v>
      </c>
      <c r="H180" s="7" t="str">
        <f>VLOOKUP(A180,Medical_Examinations!A179:J2514,8,TRUE)</f>
        <v>No</v>
      </c>
      <c r="I180" s="51">
        <f>VLOOKUP(A180,Medical_Examinations!A179:J2514,9,TRUE)</f>
        <v>1</v>
      </c>
      <c r="J180" s="7" t="str">
        <f>VLOOKUP(A180,Medical_Examinations!A179:J2514,10,TRUE)</f>
        <v>No</v>
      </c>
      <c r="K180" s="7" t="str">
        <f>VLOOKUP(A180,Medical_Examinations!A179:J2514,3,TRUE)</f>
        <v>Underweight</v>
      </c>
      <c r="L180" s="7" t="str">
        <f>VLOOKUP(A180,Medical_Examinations!A179:J2514,5,TRUE)</f>
        <v>Normal</v>
      </c>
      <c r="M180" s="52">
        <f>VLOOKUP(A180,Hospitalization!A180:K2522,5,FALSE)</f>
        <v>24712</v>
      </c>
      <c r="N180" s="51">
        <f ca="1">VLOOKUP(A180,Hospitalization!A180:K2522,6,FALSE)</f>
        <v>35</v>
      </c>
      <c r="O180" s="7" t="str">
        <f>VLOOKUP(A171,Hospitalization!A72:K2414,11,FALSE)</f>
        <v>R1023</v>
      </c>
      <c r="P180" s="7" t="str">
        <f>VLOOKUP(A180,Hospitalization!A180:K2522,10,TRUE)</f>
        <v>tier - 2</v>
      </c>
      <c r="Q180" s="53">
        <f>VLOOKUP(A180,Hospitalization!A180:K2522,8,TRUE)</f>
        <v>12269.69</v>
      </c>
      <c r="R180" s="7" t="str">
        <f>VLOOKUP(A180,Hospitalization!A81:K2423,9,TRUE)</f>
        <v>tier - 3</v>
      </c>
    </row>
    <row r="181" spans="1:18" x14ac:dyDescent="0.3">
      <c r="A181" s="69" t="s">
        <v>190</v>
      </c>
      <c r="B181" s="55" t="str">
        <f>VLOOKUP(A181,'Customer Names'!A181:E1499,3,TRUE)</f>
        <v xml:space="preserve"> Ms</v>
      </c>
      <c r="C181" s="55" t="str">
        <f>VLOOKUP(A181,'Customer Names'!A179:E1004,4,FALSE)</f>
        <v>King</v>
      </c>
      <c r="D181" s="54">
        <f>VLOOKUP(HealthCare!A181,Medical_Examinations!A180:J2515,2,TRUE)</f>
        <v>18.5</v>
      </c>
      <c r="E181" s="54">
        <f>VLOOKUP(HealthCare!A181,Medical_Examinations!A180:J2515,4,TRUE)</f>
        <v>5.33</v>
      </c>
      <c r="F181" s="55" t="str">
        <f>VLOOKUP(A181,Medical_Examinations!A180:J2515,6,TRUE)</f>
        <v>No</v>
      </c>
      <c r="G181" s="55" t="str">
        <f>VLOOKUP(A181,Medical_Examinations!A180:J2515,7,TRUE)</f>
        <v>No</v>
      </c>
      <c r="H181" s="55" t="str">
        <f>VLOOKUP(A181,Medical_Examinations!A180:J2515,8,TRUE)</f>
        <v>No</v>
      </c>
      <c r="I181" s="56">
        <f>VLOOKUP(A181,Medical_Examinations!A180:J2515,9,TRUE)</f>
        <v>0</v>
      </c>
      <c r="J181" s="55" t="str">
        <f>VLOOKUP(A181,Medical_Examinations!A180:J2515,10,TRUE)</f>
        <v>No</v>
      </c>
      <c r="K181" s="55" t="str">
        <f>VLOOKUP(A181,Medical_Examinations!A180:J2515,3,TRUE)</f>
        <v>Normal Weight</v>
      </c>
      <c r="L181" s="55" t="str">
        <f>VLOOKUP(A181,Medical_Examinations!A180:J2515,5,TRUE)</f>
        <v>Normal</v>
      </c>
      <c r="M181" s="57">
        <f>VLOOKUP(A181,Hospitalization!A181:K2523,5,FALSE)</f>
        <v>23578</v>
      </c>
      <c r="N181" s="56">
        <f ca="1">VLOOKUP(A181,Hospitalization!A181:K2523,6,FALSE)</f>
        <v>61</v>
      </c>
      <c r="O181" s="55" t="str">
        <f>VLOOKUP(A172,Hospitalization!A73:K2415,11,FALSE)</f>
        <v>R1012</v>
      </c>
      <c r="P181" s="55" t="str">
        <f>VLOOKUP(A181,Hospitalization!A181:K2523,10,TRUE)</f>
        <v>tier - 2</v>
      </c>
      <c r="Q181" s="58">
        <f>VLOOKUP(A181,Hospitalization!A181:K2523,8,TRUE)</f>
        <v>12222.9</v>
      </c>
      <c r="R181" s="55" t="str">
        <f>VLOOKUP(A181,Hospitalization!A82:K2424,9,TRUE)</f>
        <v>tier - 3</v>
      </c>
    </row>
    <row r="182" spans="1:18" x14ac:dyDescent="0.3">
      <c r="A182" s="69" t="s">
        <v>191</v>
      </c>
      <c r="B182" s="55" t="str">
        <f>VLOOKUP(A182,'Customer Names'!A182:E1500,3,TRUE)</f>
        <v xml:space="preserve"> Ms</v>
      </c>
      <c r="C182" s="55" t="str">
        <f>VLOOKUP(A182,'Customer Names'!A180:E1005,4,FALSE)</f>
        <v>Samuelson</v>
      </c>
      <c r="D182" s="50">
        <f>VLOOKUP(HealthCare!A182,Medical_Examinations!A181:J2516,2,TRUE)</f>
        <v>23.844999999999999</v>
      </c>
      <c r="E182" s="50">
        <f>VLOOKUP(HealthCare!A182,Medical_Examinations!A181:J2516,4,TRUE)</f>
        <v>4.3600000000000003</v>
      </c>
      <c r="F182" s="7" t="str">
        <f>VLOOKUP(A182,Medical_Examinations!A181:J2516,6,TRUE)</f>
        <v>No</v>
      </c>
      <c r="G182" s="7" t="str">
        <f>VLOOKUP(A182,Medical_Examinations!A181:J2516,7,TRUE)</f>
        <v>No</v>
      </c>
      <c r="H182" s="7" t="str">
        <f>VLOOKUP(A182,Medical_Examinations!A181:J2516,8,TRUE)</f>
        <v>No</v>
      </c>
      <c r="I182" s="51">
        <f>VLOOKUP(A182,Medical_Examinations!A181:J2516,9,TRUE)</f>
        <v>0</v>
      </c>
      <c r="J182" s="7" t="str">
        <f>VLOOKUP(A182,Medical_Examinations!A181:J2516,10,TRUE)</f>
        <v>No</v>
      </c>
      <c r="K182" s="7" t="str">
        <f>VLOOKUP(A182,Medical_Examinations!A181:J2516,3,TRUE)</f>
        <v>Normal Weight</v>
      </c>
      <c r="L182" s="7" t="str">
        <f>VLOOKUP(A182,Medical_Examinations!A181:J2516,5,TRUE)</f>
        <v>Normal</v>
      </c>
      <c r="M182" s="52">
        <f>VLOOKUP(A182,Hospitalization!A182:K2524,5,FALSE)</f>
        <v>25181</v>
      </c>
      <c r="N182" s="51">
        <f ca="1">VLOOKUP(A182,Hospitalization!A182:K2524,6,FALSE)</f>
        <v>48</v>
      </c>
      <c r="O182" s="7" t="str">
        <f>VLOOKUP(A173,Hospitalization!A74:K2416,11,FALSE)</f>
        <v>R1011</v>
      </c>
      <c r="P182" s="7" t="str">
        <f>VLOOKUP(A182,Hospitalization!A182:K2524,10,TRUE)</f>
        <v>tier - 1</v>
      </c>
      <c r="Q182" s="53">
        <f>VLOOKUP(A182,Hospitalization!A182:K2524,8,TRUE)</f>
        <v>12096.65</v>
      </c>
      <c r="R182" s="7" t="str">
        <f>VLOOKUP(A182,Hospitalization!A83:K2425,9,TRUE)</f>
        <v>tier - 3</v>
      </c>
    </row>
    <row r="183" spans="1:18" x14ac:dyDescent="0.3">
      <c r="A183" s="69" t="s">
        <v>192</v>
      </c>
      <c r="B183" s="55" t="str">
        <f>VLOOKUP(A183,'Customer Names'!A183:E1501,3,TRUE)</f>
        <v xml:space="preserve"> Mr</v>
      </c>
      <c r="C183" s="55" t="str">
        <f>VLOOKUP(A183,'Customer Names'!A181:E1006,4,FALSE)</f>
        <v>Fredsall</v>
      </c>
      <c r="D183" s="54">
        <f>VLOOKUP(HealthCare!A183,Medical_Examinations!A182:J2517,2,TRUE)</f>
        <v>35.200000000000003</v>
      </c>
      <c r="E183" s="54">
        <f>VLOOKUP(HealthCare!A183,Medical_Examinations!A182:J2517,4,TRUE)</f>
        <v>5.55</v>
      </c>
      <c r="F183" s="55" t="str">
        <f>VLOOKUP(A183,Medical_Examinations!A182:J2517,6,TRUE)</f>
        <v>No</v>
      </c>
      <c r="G183" s="55" t="str">
        <f>VLOOKUP(A183,Medical_Examinations!A182:J2517,7,TRUE)</f>
        <v>No</v>
      </c>
      <c r="H183" s="55" t="str">
        <f>VLOOKUP(A183,Medical_Examinations!A182:J2517,8,TRUE)</f>
        <v>No</v>
      </c>
      <c r="I183" s="56">
        <f>VLOOKUP(A183,Medical_Examinations!A182:J2517,9,TRUE)</f>
        <v>0</v>
      </c>
      <c r="J183" s="55" t="str">
        <f>VLOOKUP(A183,Medical_Examinations!A182:J2517,10,TRUE)</f>
        <v>No</v>
      </c>
      <c r="K183" s="55" t="str">
        <f>VLOOKUP(A183,Medical_Examinations!A182:J2517,3,TRUE)</f>
        <v>Obesity</v>
      </c>
      <c r="L183" s="55" t="str">
        <f>VLOOKUP(A183,Medical_Examinations!A182:J2517,5,TRUE)</f>
        <v>Normal</v>
      </c>
      <c r="M183" s="57">
        <f>VLOOKUP(A183,Hospitalization!A183:K2525,5,FALSE)</f>
        <v>24828</v>
      </c>
      <c r="N183" s="56">
        <f ca="1">VLOOKUP(A183,Hospitalization!A183:K2525,6,FALSE)</f>
        <v>49</v>
      </c>
      <c r="O183" s="55" t="str">
        <f>VLOOKUP(A174,Hospitalization!A75:K2417,11,FALSE)</f>
        <v>R1012</v>
      </c>
      <c r="P183" s="55" t="str">
        <f>VLOOKUP(A183,Hospitalization!A183:K2525,10,TRUE)</f>
        <v>tier - 3</v>
      </c>
      <c r="Q183" s="58">
        <f>VLOOKUP(A183,Hospitalization!A183:K2525,8,TRUE)</f>
        <v>11987.17</v>
      </c>
      <c r="R183" s="55" t="str">
        <f>VLOOKUP(A183,Hospitalization!A84:K2426,9,TRUE)</f>
        <v>tier - 3</v>
      </c>
    </row>
    <row r="184" spans="1:18" x14ac:dyDescent="0.3">
      <c r="A184" s="69" t="s">
        <v>193</v>
      </c>
      <c r="B184" s="55" t="str">
        <f>VLOOKUP(A184,'Customer Names'!A184:E1502,3,TRUE)</f>
        <v xml:space="preserve"> Mr</v>
      </c>
      <c r="C184" s="55" t="str">
        <f>VLOOKUP(A184,'Customer Names'!A182:E1007,4,FALSE)</f>
        <v>Eggleston</v>
      </c>
      <c r="D184" s="50">
        <f>VLOOKUP(HealthCare!A184,Medical_Examinations!A183:J2518,2,TRUE)</f>
        <v>20.52</v>
      </c>
      <c r="E184" s="50">
        <f>VLOOKUP(HealthCare!A184,Medical_Examinations!A183:J2518,4,TRUE)</f>
        <v>4.83</v>
      </c>
      <c r="F184" s="7" t="str">
        <f>VLOOKUP(A184,Medical_Examinations!A183:J2518,6,TRUE)</f>
        <v>No</v>
      </c>
      <c r="G184" s="7" t="str">
        <f>VLOOKUP(A184,Medical_Examinations!A183:J2518,7,TRUE)</f>
        <v>No</v>
      </c>
      <c r="H184" s="7" t="str">
        <f>VLOOKUP(A184,Medical_Examinations!A183:J2518,8,TRUE)</f>
        <v>No</v>
      </c>
      <c r="I184" s="51">
        <f>VLOOKUP(A184,Medical_Examinations!A183:J2518,9,TRUE)</f>
        <v>0</v>
      </c>
      <c r="J184" s="7" t="str">
        <f>VLOOKUP(A184,Medical_Examinations!A183:J2518,10,TRUE)</f>
        <v>No</v>
      </c>
      <c r="K184" s="7" t="str">
        <f>VLOOKUP(A184,Medical_Examinations!A183:J2518,3,TRUE)</f>
        <v>Normal Weight</v>
      </c>
      <c r="L184" s="7" t="str">
        <f>VLOOKUP(A184,Medical_Examinations!A183:J2518,5,TRUE)</f>
        <v>Normal</v>
      </c>
      <c r="M184" s="52">
        <f>VLOOKUP(A184,Hospitalization!A184:K2526,5,FALSE)</f>
        <v>24708</v>
      </c>
      <c r="N184" s="51">
        <f ca="1">VLOOKUP(A184,Hospitalization!A184:K2526,6,FALSE)</f>
        <v>47</v>
      </c>
      <c r="O184" s="7" t="str">
        <f>VLOOKUP(A175,Hospitalization!A76:K2418,11,FALSE)</f>
        <v>R1019</v>
      </c>
      <c r="P184" s="7" t="str">
        <f>VLOOKUP(A184,Hospitalization!A184:K2526,10,TRUE)</f>
        <v>tier - 3</v>
      </c>
      <c r="Q184" s="53">
        <f>VLOOKUP(A184,Hospitalization!A184:K2526,8,TRUE)</f>
        <v>11879.1</v>
      </c>
      <c r="R184" s="7" t="str">
        <f>VLOOKUP(A184,Hospitalization!A85:K2427,9,TRUE)</f>
        <v>tier - 3</v>
      </c>
    </row>
    <row r="185" spans="1:18" x14ac:dyDescent="0.3">
      <c r="A185" s="69" t="s">
        <v>194</v>
      </c>
      <c r="B185" s="55" t="str">
        <f>VLOOKUP(A185,'Customer Names'!A185:E1503,3,TRUE)</f>
        <v xml:space="preserve"> Mr</v>
      </c>
      <c r="C185" s="55" t="str">
        <f>VLOOKUP(A185,'Customer Names'!A183:E1008,4,FALSE)</f>
        <v>Palombaro</v>
      </c>
      <c r="D185" s="54">
        <f>VLOOKUP(HealthCare!A185,Medical_Examinations!A184:J2519,2,TRUE)</f>
        <v>21.375</v>
      </c>
      <c r="E185" s="54">
        <f>VLOOKUP(HealthCare!A185,Medical_Examinations!A184:J2519,4,TRUE)</f>
        <v>6.19</v>
      </c>
      <c r="F185" s="55" t="str">
        <f>VLOOKUP(A185,Medical_Examinations!A184:J2519,6,TRUE)</f>
        <v>yes</v>
      </c>
      <c r="G185" s="55" t="str">
        <f>VLOOKUP(A185,Medical_Examinations!A184:J2519,7,TRUE)</f>
        <v>No</v>
      </c>
      <c r="H185" s="55" t="str">
        <f>VLOOKUP(A185,Medical_Examinations!A184:J2519,8,TRUE)</f>
        <v>No</v>
      </c>
      <c r="I185" s="56">
        <f>VLOOKUP(A185,Medical_Examinations!A184:J2519,9,TRUE)</f>
        <v>1</v>
      </c>
      <c r="J185" s="55" t="str">
        <f>VLOOKUP(A185,Medical_Examinations!A184:J2519,10,TRUE)</f>
        <v>No</v>
      </c>
      <c r="K185" s="55" t="str">
        <f>VLOOKUP(A185,Medical_Examinations!A184:J2519,3,TRUE)</f>
        <v>Normal Weight</v>
      </c>
      <c r="L185" s="55" t="str">
        <f>VLOOKUP(A185,Medical_Examinations!A184:J2519,5,TRUE)</f>
        <v>Prediabetes</v>
      </c>
      <c r="M185" s="57">
        <f>VLOOKUP(A185,Hospitalization!A185:K2527,5,FALSE)</f>
        <v>24313</v>
      </c>
      <c r="N185" s="56">
        <f ca="1">VLOOKUP(A185,Hospitalization!A185:K2527,6,FALSE)</f>
        <v>47</v>
      </c>
      <c r="O185" s="55" t="str">
        <f>VLOOKUP(A176,Hospitalization!A77:K2419,11,FALSE)</f>
        <v>R1026</v>
      </c>
      <c r="P185" s="55" t="str">
        <f>VLOOKUP(A185,Hospitalization!A185:K2527,10,TRUE)</f>
        <v>tier - 3</v>
      </c>
      <c r="Q185" s="58">
        <f>VLOOKUP(A185,Hospitalization!A185:K2527,8,TRUE)</f>
        <v>11763</v>
      </c>
      <c r="R185" s="55" t="str">
        <f>VLOOKUP(A185,Hospitalization!A86:K2428,9,TRUE)</f>
        <v>tier - 3</v>
      </c>
    </row>
    <row r="186" spans="1:18" x14ac:dyDescent="0.3">
      <c r="A186" s="69" t="s">
        <v>195</v>
      </c>
      <c r="B186" s="55" t="str">
        <f>VLOOKUP(A186,'Customer Names'!A186:E1504,3,TRUE)</f>
        <v xml:space="preserve"> Mr</v>
      </c>
      <c r="C186" s="55" t="str">
        <f>VLOOKUP(A186,'Customer Names'!A184:E1009,4,FALSE)</f>
        <v>Silva</v>
      </c>
      <c r="D186" s="50">
        <f>VLOOKUP(HealthCare!A186,Medical_Examinations!A185:J2520,2,TRUE)</f>
        <v>26.98</v>
      </c>
      <c r="E186" s="50">
        <f>VLOOKUP(HealthCare!A186,Medical_Examinations!A185:J2520,4,TRUE)</f>
        <v>4.41</v>
      </c>
      <c r="F186" s="7" t="str">
        <f>VLOOKUP(A186,Medical_Examinations!A185:J2520,6,TRUE)</f>
        <v>No</v>
      </c>
      <c r="G186" s="7" t="str">
        <f>VLOOKUP(A186,Medical_Examinations!A185:J2520,7,TRUE)</f>
        <v>No</v>
      </c>
      <c r="H186" s="7" t="str">
        <f>VLOOKUP(A186,Medical_Examinations!A185:J2520,8,TRUE)</f>
        <v>No</v>
      </c>
      <c r="I186" s="51">
        <f>VLOOKUP(A186,Medical_Examinations!A185:J2520,9,TRUE)</f>
        <v>0</v>
      </c>
      <c r="J186" s="7" t="str">
        <f>VLOOKUP(A186,Medical_Examinations!A185:J2520,10,TRUE)</f>
        <v>No</v>
      </c>
      <c r="K186" s="7" t="str">
        <f>VLOOKUP(A186,Medical_Examinations!A185:J2520,3,TRUE)</f>
        <v>Overweight</v>
      </c>
      <c r="L186" s="7" t="str">
        <f>VLOOKUP(A186,Medical_Examinations!A185:J2520,5,TRUE)</f>
        <v>Normal</v>
      </c>
      <c r="M186" s="52">
        <f>VLOOKUP(A186,Hospitalization!A186:K2528,5,FALSE)</f>
        <v>24420</v>
      </c>
      <c r="N186" s="51">
        <f ca="1">VLOOKUP(A186,Hospitalization!A186:K2528,6,FALSE)</f>
        <v>50</v>
      </c>
      <c r="O186" s="7" t="str">
        <f>VLOOKUP(A177,Hospitalization!A78:K2420,11,FALSE)</f>
        <v>R1011</v>
      </c>
      <c r="P186" s="7" t="str">
        <f>VLOOKUP(A186,Hospitalization!A186:K2528,10,TRUE)</f>
        <v>tier - 1</v>
      </c>
      <c r="Q186" s="53">
        <f>VLOOKUP(A186,Hospitalization!A186:K2528,8,TRUE)</f>
        <v>11674.13</v>
      </c>
      <c r="R186" s="7" t="str">
        <f>VLOOKUP(A186,Hospitalization!A87:K2429,9,TRUE)</f>
        <v>tier - 3</v>
      </c>
    </row>
    <row r="187" spans="1:18" x14ac:dyDescent="0.3">
      <c r="A187" s="69" t="s">
        <v>196</v>
      </c>
      <c r="B187" s="55" t="str">
        <f>VLOOKUP(A187,'Customer Names'!A187:E1505,3,TRUE)</f>
        <v xml:space="preserve"> Ms</v>
      </c>
      <c r="C187" s="55" t="str">
        <f>VLOOKUP(A187,'Customer Names'!A185:E1010,4,FALSE)</f>
        <v>Bugala</v>
      </c>
      <c r="D187" s="54">
        <f>VLOOKUP(HealthCare!A187,Medical_Examinations!A186:J2521,2,TRUE)</f>
        <v>24.3</v>
      </c>
      <c r="E187" s="54">
        <f>VLOOKUP(HealthCare!A187,Medical_Examinations!A186:J2521,4,TRUE)</f>
        <v>4.9000000000000004</v>
      </c>
      <c r="F187" s="55" t="str">
        <f>VLOOKUP(A187,Medical_Examinations!A186:J2521,6,TRUE)</f>
        <v>yes</v>
      </c>
      <c r="G187" s="55" t="str">
        <f>VLOOKUP(A187,Medical_Examinations!A186:J2521,7,TRUE)</f>
        <v>No</v>
      </c>
      <c r="H187" s="55" t="str">
        <f>VLOOKUP(A187,Medical_Examinations!A186:J2521,8,TRUE)</f>
        <v>Yes</v>
      </c>
      <c r="I187" s="56">
        <f>VLOOKUP(A187,Medical_Examinations!A186:J2521,9,TRUE)</f>
        <v>1</v>
      </c>
      <c r="J187" s="55" t="str">
        <f>VLOOKUP(A187,Medical_Examinations!A186:J2521,10,TRUE)</f>
        <v>No</v>
      </c>
      <c r="K187" s="55" t="str">
        <f>VLOOKUP(A187,Medical_Examinations!A186:J2521,3,TRUE)</f>
        <v>Normal Weight</v>
      </c>
      <c r="L187" s="55" t="str">
        <f>VLOOKUP(A187,Medical_Examinations!A186:J2521,5,TRUE)</f>
        <v>Normal</v>
      </c>
      <c r="M187" s="57">
        <f>VLOOKUP(A187,Hospitalization!A187:K2529,5,FALSE)</f>
        <v>26268</v>
      </c>
      <c r="N187" s="56">
        <f ca="1">VLOOKUP(A187,Hospitalization!A187:K2529,6,FALSE)</f>
        <v>49</v>
      </c>
      <c r="O187" s="55" t="str">
        <f>VLOOKUP(A178,Hospitalization!A79:K2421,11,FALSE)</f>
        <v>R1025</v>
      </c>
      <c r="P187" s="55" t="str">
        <f>VLOOKUP(A187,Hospitalization!A187:K2529,10,TRUE)</f>
        <v>tier - 1</v>
      </c>
      <c r="Q187" s="58">
        <f>VLOOKUP(A187,Hospitalization!A187:K2529,8,TRUE)</f>
        <v>11540.25</v>
      </c>
      <c r="R187" s="55" t="str">
        <f>VLOOKUP(A187,Hospitalization!A88:K2430,9,TRUE)</f>
        <v>tier - 3</v>
      </c>
    </row>
    <row r="188" spans="1:18" x14ac:dyDescent="0.3">
      <c r="A188" s="69" t="s">
        <v>197</v>
      </c>
      <c r="B188" s="55" t="str">
        <f>VLOOKUP(A188,'Customer Names'!A188:E1506,3,TRUE)</f>
        <v xml:space="preserve"> Mr</v>
      </c>
      <c r="C188" s="55" t="str">
        <f>VLOOKUP(A188,'Customer Names'!A186:E1011,4,FALSE)</f>
        <v>Dublin</v>
      </c>
      <c r="D188" s="50">
        <f>VLOOKUP(HealthCare!A188,Medical_Examinations!A187:J2522,2,TRUE)</f>
        <v>44.22</v>
      </c>
      <c r="E188" s="50">
        <f>VLOOKUP(HealthCare!A188,Medical_Examinations!A187:J2522,4,TRUE)</f>
        <v>4.1900000000000004</v>
      </c>
      <c r="F188" s="7" t="str">
        <f>VLOOKUP(A188,Medical_Examinations!A187:J2522,6,TRUE)</f>
        <v>No</v>
      </c>
      <c r="G188" s="7" t="str">
        <f>VLOOKUP(A188,Medical_Examinations!A187:J2522,7,TRUE)</f>
        <v>No</v>
      </c>
      <c r="H188" s="7" t="str">
        <f>VLOOKUP(A188,Medical_Examinations!A187:J2522,8,TRUE)</f>
        <v>No</v>
      </c>
      <c r="I188" s="51">
        <f>VLOOKUP(A188,Medical_Examinations!A187:J2522,9,TRUE)</f>
        <v>1</v>
      </c>
      <c r="J188" s="7" t="str">
        <f>VLOOKUP(A188,Medical_Examinations!A187:J2522,10,TRUE)</f>
        <v>No</v>
      </c>
      <c r="K188" s="7" t="str">
        <f>VLOOKUP(A188,Medical_Examinations!A187:J2522,3,TRUE)</f>
        <v>Obesity</v>
      </c>
      <c r="L188" s="7" t="str">
        <f>VLOOKUP(A188,Medical_Examinations!A187:J2522,5,TRUE)</f>
        <v>Normal</v>
      </c>
      <c r="M188" s="52">
        <f>VLOOKUP(A188,Hospitalization!A188:K2530,5,FALSE)</f>
        <v>38240</v>
      </c>
      <c r="N188" s="51">
        <f ca="1">VLOOKUP(A188,Hospitalization!A188:K2530,6,FALSE)</f>
        <v>37</v>
      </c>
      <c r="O188" s="7" t="str">
        <f>VLOOKUP(A179,Hospitalization!A80:K2422,11,FALSE)</f>
        <v>R1022</v>
      </c>
      <c r="P188" s="7" t="str">
        <f>VLOOKUP(A188,Hospitalization!A188:K2530,10,TRUE)</f>
        <v>tier - 2</v>
      </c>
      <c r="Q188" s="53">
        <f>VLOOKUP(A188,Hospitalization!A188:K2530,8,TRUE)</f>
        <v>11482.63</v>
      </c>
      <c r="R188" s="7" t="str">
        <f>VLOOKUP(A188,Hospitalization!A89:K2431,9,TRUE)</f>
        <v>tier - 3</v>
      </c>
    </row>
    <row r="189" spans="1:18" x14ac:dyDescent="0.3">
      <c r="A189" s="69" t="s">
        <v>198</v>
      </c>
      <c r="B189" s="55" t="str">
        <f>VLOOKUP(A189,'Customer Names'!A189:E1507,3,TRUE)</f>
        <v xml:space="preserve"> Mr</v>
      </c>
      <c r="C189" s="55" t="str">
        <f>VLOOKUP(A189,'Customer Names'!A187:E1012,4,FALSE)</f>
        <v>Cleland</v>
      </c>
      <c r="D189" s="54">
        <f>VLOOKUP(HealthCare!A189,Medical_Examinations!A188:J2523,2,TRUE)</f>
        <v>24.31</v>
      </c>
      <c r="E189" s="54">
        <f>VLOOKUP(HealthCare!A189,Medical_Examinations!A188:J2523,4,TRUE)</f>
        <v>5.4</v>
      </c>
      <c r="F189" s="55" t="str">
        <f>VLOOKUP(A189,Medical_Examinations!A188:J2523,6,TRUE)</f>
        <v>No</v>
      </c>
      <c r="G189" s="55" t="str">
        <f>VLOOKUP(A189,Medical_Examinations!A188:J2523,7,TRUE)</f>
        <v>No</v>
      </c>
      <c r="H189" s="55" t="str">
        <f>VLOOKUP(A189,Medical_Examinations!A188:J2523,8,TRUE)</f>
        <v>No</v>
      </c>
      <c r="I189" s="56">
        <f>VLOOKUP(A189,Medical_Examinations!A188:J2523,9,TRUE)</f>
        <v>0</v>
      </c>
      <c r="J189" s="55" t="str">
        <f>VLOOKUP(A189,Medical_Examinations!A188:J2523,10,TRUE)</f>
        <v>No</v>
      </c>
      <c r="K189" s="55" t="str">
        <f>VLOOKUP(A189,Medical_Examinations!A188:J2523,3,TRUE)</f>
        <v>Normal Weight</v>
      </c>
      <c r="L189" s="55" t="str">
        <f>VLOOKUP(A189,Medical_Examinations!A188:J2523,5,TRUE)</f>
        <v>Normal</v>
      </c>
      <c r="M189" s="57">
        <f>VLOOKUP(A189,Hospitalization!A189:K2531,5,FALSE)</f>
        <v>35639</v>
      </c>
      <c r="N189" s="56">
        <f ca="1">VLOOKUP(A189,Hospitalization!A189:K2531,6,FALSE)</f>
        <v>43</v>
      </c>
      <c r="O189" s="55" t="str">
        <f>VLOOKUP(A180,Hospitalization!A81:K2423,11,FALSE)</f>
        <v>R1012</v>
      </c>
      <c r="P189" s="55" t="str">
        <f>VLOOKUP(A189,Hospitalization!A189:K2531,10,TRUE)</f>
        <v>tier - 2</v>
      </c>
      <c r="Q189" s="58">
        <f>VLOOKUP(A189,Hospitalization!A189:K2531,8,TRUE)</f>
        <v>11388.27</v>
      </c>
      <c r="R189" s="55" t="str">
        <f>VLOOKUP(A189,Hospitalization!A90:K2432,9,TRUE)</f>
        <v>tier - 3</v>
      </c>
    </row>
    <row r="190" spans="1:18" x14ac:dyDescent="0.3">
      <c r="A190" s="69" t="s">
        <v>199</v>
      </c>
      <c r="B190" s="55" t="str">
        <f>VLOOKUP(A190,'Customer Names'!A190:E1508,3,TRUE)</f>
        <v xml:space="preserve"> Ms</v>
      </c>
      <c r="C190" s="55" t="str">
        <f>VLOOKUP(A190,'Customer Names'!A188:E1013,4,FALSE)</f>
        <v>Evans</v>
      </c>
      <c r="D190" s="50">
        <f>VLOOKUP(HealthCare!A190,Medical_Examinations!A189:J2524,2,TRUE)</f>
        <v>33.479999999999997</v>
      </c>
      <c r="E190" s="50">
        <f>VLOOKUP(HealthCare!A190,Medical_Examinations!A189:J2524,4,TRUE)</f>
        <v>8.94</v>
      </c>
      <c r="F190" s="7" t="str">
        <f>VLOOKUP(A190,Medical_Examinations!A189:J2524,6,TRUE)</f>
        <v>No</v>
      </c>
      <c r="G190" s="7" t="str">
        <f>VLOOKUP(A190,Medical_Examinations!A189:J2524,7,TRUE)</f>
        <v>No</v>
      </c>
      <c r="H190" s="7" t="str">
        <f>VLOOKUP(A190,Medical_Examinations!A189:J2524,8,TRUE)</f>
        <v>No</v>
      </c>
      <c r="I190" s="51">
        <f>VLOOKUP(A190,Medical_Examinations!A189:J2524,9,TRUE)</f>
        <v>0</v>
      </c>
      <c r="J190" s="7" t="str">
        <f>VLOOKUP(A190,Medical_Examinations!A189:J2524,10,TRUE)</f>
        <v>No</v>
      </c>
      <c r="K190" s="7" t="str">
        <f>VLOOKUP(A190,Medical_Examinations!A189:J2524,3,TRUE)</f>
        <v>Obesity</v>
      </c>
      <c r="L190" s="7" t="str">
        <f>VLOOKUP(A190,Medical_Examinations!A189:J2524,5,TRUE)</f>
        <v>Diabetes</v>
      </c>
      <c r="M190" s="52">
        <f>VLOOKUP(A190,Hospitalization!A190:K2532,5,FALSE)</f>
        <v>32739</v>
      </c>
      <c r="N190" s="51">
        <f ca="1">VLOOKUP(A190,Hospitalization!A190:K2532,6,FALSE)</f>
        <v>43</v>
      </c>
      <c r="O190" s="7" t="str">
        <f>VLOOKUP(A181,Hospitalization!A82:K2424,11,FALSE)</f>
        <v>R1012</v>
      </c>
      <c r="P190" s="7" t="str">
        <f>VLOOKUP(A190,Hospitalization!A190:K2532,10,TRUE)</f>
        <v>tier - 3</v>
      </c>
      <c r="Q190" s="53">
        <f>VLOOKUP(A190,Hospitalization!A190:K2532,8,TRUE)</f>
        <v>11326.71</v>
      </c>
      <c r="R190" s="7" t="str">
        <f>VLOOKUP(A190,Hospitalization!A91:K2433,9,TRUE)</f>
        <v>tier - 3</v>
      </c>
    </row>
    <row r="191" spans="1:18" x14ac:dyDescent="0.3">
      <c r="A191" s="69" t="s">
        <v>200</v>
      </c>
      <c r="B191" s="55" t="str">
        <f>VLOOKUP(A191,'Customer Names'!A191:E1509,3,TRUE)</f>
        <v xml:space="preserve"> Ms</v>
      </c>
      <c r="C191" s="55" t="str">
        <f>VLOOKUP(A191,'Customer Names'!A189:E1014,4,FALSE)</f>
        <v>Boyd</v>
      </c>
      <c r="D191" s="54">
        <f>VLOOKUP(HealthCare!A191,Medical_Examinations!A190:J2525,2,TRUE)</f>
        <v>21.24</v>
      </c>
      <c r="E191" s="54">
        <f>VLOOKUP(HealthCare!A191,Medical_Examinations!A190:J2525,4,TRUE)</f>
        <v>4.49</v>
      </c>
      <c r="F191" s="55" t="str">
        <f>VLOOKUP(A191,Medical_Examinations!A190:J2525,6,TRUE)</f>
        <v>No</v>
      </c>
      <c r="G191" s="55" t="str">
        <f>VLOOKUP(A191,Medical_Examinations!A190:J2525,7,TRUE)</f>
        <v>No</v>
      </c>
      <c r="H191" s="55" t="str">
        <f>VLOOKUP(A191,Medical_Examinations!A190:J2525,8,TRUE)</f>
        <v>No</v>
      </c>
      <c r="I191" s="56">
        <f>VLOOKUP(A191,Medical_Examinations!A190:J2525,9,TRUE)</f>
        <v>0</v>
      </c>
      <c r="J191" s="55" t="str">
        <f>VLOOKUP(A191,Medical_Examinations!A190:J2525,10,TRUE)</f>
        <v>No</v>
      </c>
      <c r="K191" s="55" t="str">
        <f>VLOOKUP(A191,Medical_Examinations!A190:J2525,3,TRUE)</f>
        <v>Normal Weight</v>
      </c>
      <c r="L191" s="55" t="str">
        <f>VLOOKUP(A191,Medical_Examinations!A190:J2525,5,TRUE)</f>
        <v>Normal</v>
      </c>
      <c r="M191" s="57">
        <f>VLOOKUP(A191,Hospitalization!A191:K2533,5,FALSE)</f>
        <v>25487</v>
      </c>
      <c r="N191" s="56">
        <f ca="1">VLOOKUP(A191,Hospitalization!A191:K2533,6,FALSE)</f>
        <v>48</v>
      </c>
      <c r="O191" s="55" t="str">
        <f>VLOOKUP(A182,Hospitalization!A83:K2425,11,FALSE)</f>
        <v>R1024</v>
      </c>
      <c r="P191" s="55" t="str">
        <f>VLOOKUP(A191,Hospitalization!A191:K2533,10,TRUE)</f>
        <v>tier - 2</v>
      </c>
      <c r="Q191" s="58">
        <f>VLOOKUP(A191,Hospitalization!A191:K2533,8,TRUE)</f>
        <v>11264.54</v>
      </c>
      <c r="R191" s="55" t="str">
        <f>VLOOKUP(A191,Hospitalization!A92:K2434,9,TRUE)</f>
        <v>tier - 3</v>
      </c>
    </row>
    <row r="192" spans="1:18" x14ac:dyDescent="0.3">
      <c r="A192" s="69" t="s">
        <v>201</v>
      </c>
      <c r="B192" s="55" t="str">
        <f>VLOOKUP(A192,'Customer Names'!A192:E1510,3,TRUE)</f>
        <v xml:space="preserve"> Mr</v>
      </c>
      <c r="C192" s="55" t="str">
        <f>VLOOKUP(A192,'Customer Names'!A190:E1015,4,FALSE)</f>
        <v>Roulier</v>
      </c>
      <c r="D192" s="50">
        <f>VLOOKUP(HealthCare!A192,Medical_Examinations!A191:J2526,2,TRUE)</f>
        <v>34.21</v>
      </c>
      <c r="E192" s="50">
        <f>VLOOKUP(HealthCare!A192,Medical_Examinations!A191:J2526,4,TRUE)</f>
        <v>4.4800000000000004</v>
      </c>
      <c r="F192" s="7" t="str">
        <f>VLOOKUP(A192,Medical_Examinations!A191:J2526,6,TRUE)</f>
        <v>yes</v>
      </c>
      <c r="G192" s="7" t="str">
        <f>VLOOKUP(A192,Medical_Examinations!A191:J2526,7,TRUE)</f>
        <v>No</v>
      </c>
      <c r="H192" s="7" t="str">
        <f>VLOOKUP(A192,Medical_Examinations!A191:J2526,8,TRUE)</f>
        <v>No</v>
      </c>
      <c r="I192" s="51">
        <f>VLOOKUP(A192,Medical_Examinations!A191:J2526,9,TRUE)</f>
        <v>1</v>
      </c>
      <c r="J192" s="7" t="str">
        <f>VLOOKUP(A192,Medical_Examinations!A191:J2526,10,TRUE)</f>
        <v>No</v>
      </c>
      <c r="K192" s="7" t="str">
        <f>VLOOKUP(A192,Medical_Examinations!A191:J2526,3,TRUE)</f>
        <v>Obesity</v>
      </c>
      <c r="L192" s="7" t="str">
        <f>VLOOKUP(A192,Medical_Examinations!A191:J2526,5,TRUE)</f>
        <v>Normal</v>
      </c>
      <c r="M192" s="52">
        <f>VLOOKUP(A192,Hospitalization!A192:K2534,5,FALSE)</f>
        <v>29453</v>
      </c>
      <c r="N192" s="51">
        <f ca="1">VLOOKUP(A192,Hospitalization!A192:K2534,6,FALSE)</f>
        <v>48</v>
      </c>
      <c r="O192" s="7" t="str">
        <f>VLOOKUP(A183,Hospitalization!A84:K2426,11,FALSE)</f>
        <v>R1013</v>
      </c>
      <c r="P192" s="7" t="str">
        <f>VLOOKUP(A192,Hospitalization!A192:K2534,10,TRUE)</f>
        <v>tier - 1</v>
      </c>
      <c r="Q192" s="53">
        <f>VLOOKUP(A192,Hospitalization!A192:K2534,8,TRUE)</f>
        <v>11103.33</v>
      </c>
      <c r="R192" s="7" t="str">
        <f>VLOOKUP(A192,Hospitalization!A93:K2435,9,TRUE)</f>
        <v>tier - 3</v>
      </c>
    </row>
    <row r="193" spans="1:18" x14ac:dyDescent="0.3">
      <c r="A193" s="69" t="s">
        <v>202</v>
      </c>
      <c r="B193" s="55" t="str">
        <f>VLOOKUP(A193,'Customer Names'!A193:E1511,3,TRUE)</f>
        <v xml:space="preserve"> Mr</v>
      </c>
      <c r="C193" s="55" t="str">
        <f>VLOOKUP(A193,'Customer Names'!A191:E1016,4,FALSE)</f>
        <v>Mullins</v>
      </c>
      <c r="D193" s="54">
        <f>VLOOKUP(HealthCare!A193,Medical_Examinations!A192:J2527,2,TRUE)</f>
        <v>28.88</v>
      </c>
      <c r="E193" s="54">
        <f>VLOOKUP(HealthCare!A193,Medical_Examinations!A192:J2527,4,TRUE)</f>
        <v>4.0999999999999996</v>
      </c>
      <c r="F193" s="55" t="str">
        <f>VLOOKUP(A193,Medical_Examinations!A192:J2527,6,TRUE)</f>
        <v>No</v>
      </c>
      <c r="G193" s="55" t="str">
        <f>VLOOKUP(A193,Medical_Examinations!A192:J2527,7,TRUE)</f>
        <v>No</v>
      </c>
      <c r="H193" s="55" t="str">
        <f>VLOOKUP(A193,Medical_Examinations!A192:J2527,8,TRUE)</f>
        <v>No</v>
      </c>
      <c r="I193" s="56">
        <f>VLOOKUP(A193,Medical_Examinations!A192:J2527,9,TRUE)</f>
        <v>0</v>
      </c>
      <c r="J193" s="55" t="str">
        <f>VLOOKUP(A193,Medical_Examinations!A192:J2527,10,TRUE)</f>
        <v>No</v>
      </c>
      <c r="K193" s="55" t="str">
        <f>VLOOKUP(A193,Medical_Examinations!A192:J2527,3,TRUE)</f>
        <v>Overweight</v>
      </c>
      <c r="L193" s="55" t="str">
        <f>VLOOKUP(A193,Medical_Examinations!A192:J2527,5,TRUE)</f>
        <v>Normal</v>
      </c>
      <c r="M193" s="57">
        <f>VLOOKUP(A193,Hospitalization!A193:K2535,5,FALSE)</f>
        <v>32806</v>
      </c>
      <c r="N193" s="56">
        <f ca="1">VLOOKUP(A193,Hospitalization!A193:K2535,6,FALSE)</f>
        <v>48</v>
      </c>
      <c r="O193" s="55" t="str">
        <f>VLOOKUP(A184,Hospitalization!A85:K2427,11,FALSE)</f>
        <v>R1024</v>
      </c>
      <c r="P193" s="55" t="str">
        <f>VLOOKUP(A193,Hospitalization!A193:K2535,10,TRUE)</f>
        <v>tier - 1</v>
      </c>
      <c r="Q193" s="58">
        <f>VLOOKUP(A193,Hospitalization!A193:K2535,8,TRUE)</f>
        <v>11037.51</v>
      </c>
      <c r="R193" s="55" t="str">
        <f>VLOOKUP(A193,Hospitalization!A94:K2436,9,TRUE)</f>
        <v>tier - 3</v>
      </c>
    </row>
    <row r="194" spans="1:18" x14ac:dyDescent="0.3">
      <c r="A194" s="69" t="s">
        <v>203</v>
      </c>
      <c r="B194" s="55" t="str">
        <f>VLOOKUP(A194,'Customer Names'!A194:E1512,3,TRUE)</f>
        <v xml:space="preserve"> Ms</v>
      </c>
      <c r="C194" s="55" t="str">
        <f>VLOOKUP(A194,'Customer Names'!A192:E1017,4,FALSE)</f>
        <v>Hofmann</v>
      </c>
      <c r="D194" s="50">
        <f>VLOOKUP(HealthCare!A194,Medical_Examinations!A193:J2528,2,TRUE)</f>
        <v>37.619999999999997</v>
      </c>
      <c r="E194" s="50">
        <f>VLOOKUP(HealthCare!A194,Medical_Examinations!A193:J2528,4,TRUE)</f>
        <v>4.18</v>
      </c>
      <c r="F194" s="7" t="str">
        <f>VLOOKUP(A194,Medical_Examinations!A193:J2528,6,TRUE)</f>
        <v>No</v>
      </c>
      <c r="G194" s="7" t="str">
        <f>VLOOKUP(A194,Medical_Examinations!A193:J2528,7,TRUE)</f>
        <v>No</v>
      </c>
      <c r="H194" s="7" t="str">
        <f>VLOOKUP(A194,Medical_Examinations!A193:J2528,8,TRUE)</f>
        <v>No</v>
      </c>
      <c r="I194" s="51">
        <f>VLOOKUP(A194,Medical_Examinations!A193:J2528,9,TRUE)</f>
        <v>0</v>
      </c>
      <c r="J194" s="7" t="str">
        <f>VLOOKUP(A194,Medical_Examinations!A193:J2528,10,TRUE)</f>
        <v>No</v>
      </c>
      <c r="K194" s="7" t="str">
        <f>VLOOKUP(A194,Medical_Examinations!A193:J2528,3,TRUE)</f>
        <v>Obesity</v>
      </c>
      <c r="L194" s="7" t="str">
        <f>VLOOKUP(A194,Medical_Examinations!A193:J2528,5,TRUE)</f>
        <v>Normal</v>
      </c>
      <c r="M194" s="52">
        <f>VLOOKUP(A194,Hospitalization!A194:K2536,5,FALSE)</f>
        <v>25429</v>
      </c>
      <c r="N194" s="51">
        <f ca="1">VLOOKUP(A194,Hospitalization!A194:K2536,6,FALSE)</f>
        <v>49</v>
      </c>
      <c r="O194" s="7" t="str">
        <f>VLOOKUP(A185,Hospitalization!A86:K2428,11,FALSE)</f>
        <v>R1016</v>
      </c>
      <c r="P194" s="7" t="str">
        <f>VLOOKUP(A194,Hospitalization!A194:K2536,10,TRUE)</f>
        <v>tier - 3</v>
      </c>
      <c r="Q194" s="53">
        <f>VLOOKUP(A194,Hospitalization!A194:K2536,8,TRUE)</f>
        <v>10959.69</v>
      </c>
      <c r="R194" s="7" t="str">
        <f>VLOOKUP(A194,Hospitalization!A95:K2437,9,TRUE)</f>
        <v>tier - 3</v>
      </c>
    </row>
    <row r="195" spans="1:18" x14ac:dyDescent="0.3">
      <c r="A195" s="69" t="s">
        <v>204</v>
      </c>
      <c r="B195" s="55" t="str">
        <f>VLOOKUP(A195,'Customer Names'!A195:E1513,3,TRUE)</f>
        <v xml:space="preserve"> Mr</v>
      </c>
      <c r="C195" s="55" t="str">
        <f>VLOOKUP(A195,'Customer Names'!A193:E1018,4,FALSE)</f>
        <v>Garcia Garcia</v>
      </c>
      <c r="D195" s="54">
        <f>VLOOKUP(HealthCare!A195,Medical_Examinations!A194:J2529,2,TRUE)</f>
        <v>19.59</v>
      </c>
      <c r="E195" s="54">
        <f>VLOOKUP(HealthCare!A195,Medical_Examinations!A194:J2529,4,TRUE)</f>
        <v>6.04</v>
      </c>
      <c r="F195" s="55" t="str">
        <f>VLOOKUP(A195,Medical_Examinations!A194:J2529,6,TRUE)</f>
        <v>yes</v>
      </c>
      <c r="G195" s="55" t="str">
        <f>VLOOKUP(A195,Medical_Examinations!A194:J2529,7,TRUE)</f>
        <v>No</v>
      </c>
      <c r="H195" s="55" t="str">
        <f>VLOOKUP(A195,Medical_Examinations!A194:J2529,8,TRUE)</f>
        <v>No</v>
      </c>
      <c r="I195" s="56">
        <f>VLOOKUP(A195,Medical_Examinations!A194:J2529,9,TRUE)</f>
        <v>1</v>
      </c>
      <c r="J195" s="55" t="str">
        <f>VLOOKUP(A195,Medical_Examinations!A194:J2529,10,TRUE)</f>
        <v>No</v>
      </c>
      <c r="K195" s="55" t="str">
        <f>VLOOKUP(A195,Medical_Examinations!A194:J2529,3,TRUE)</f>
        <v>Normal Weight</v>
      </c>
      <c r="L195" s="55" t="str">
        <f>VLOOKUP(A195,Medical_Examinations!A194:J2529,5,TRUE)</f>
        <v>Prediabetes</v>
      </c>
      <c r="M195" s="57">
        <f>VLOOKUP(A195,Hospitalization!A195:K2537,5,FALSE)</f>
        <v>24768</v>
      </c>
      <c r="N195" s="56">
        <f ca="1">VLOOKUP(A195,Hospitalization!A195:K2537,6,FALSE)</f>
        <v>49</v>
      </c>
      <c r="O195" s="55" t="str">
        <f>VLOOKUP(A186,Hospitalization!A87:K2429,11,FALSE)</f>
        <v>R1011</v>
      </c>
      <c r="P195" s="55" t="str">
        <f>VLOOKUP(A195,Hospitalization!A195:K2537,10,TRUE)</f>
        <v>tier - 1</v>
      </c>
      <c r="Q195" s="58">
        <f>VLOOKUP(A195,Hospitalization!A195:K2537,8,TRUE)</f>
        <v>10796.35</v>
      </c>
      <c r="R195" s="55" t="str">
        <f>VLOOKUP(A195,Hospitalization!A96:K2438,9,TRUE)</f>
        <v>tier - 3</v>
      </c>
    </row>
    <row r="196" spans="1:18" x14ac:dyDescent="0.3">
      <c r="A196" s="69" t="s">
        <v>205</v>
      </c>
      <c r="B196" s="55" t="str">
        <f>VLOOKUP(A196,'Customer Names'!A196:E1514,3,TRUE)</f>
        <v xml:space="preserve"> Mr</v>
      </c>
      <c r="C196" s="55" t="str">
        <f>VLOOKUP(A196,'Customer Names'!A194:E1019,4,FALSE)</f>
        <v>Klecker</v>
      </c>
      <c r="D196" s="50">
        <f>VLOOKUP(HealthCare!A196,Medical_Examinations!A195:J2530,2,TRUE)</f>
        <v>18.920000000000002</v>
      </c>
      <c r="E196" s="50">
        <f>VLOOKUP(HealthCare!A196,Medical_Examinations!A195:J2530,4,TRUE)</f>
        <v>5.98</v>
      </c>
      <c r="F196" s="7" t="str">
        <f>VLOOKUP(A196,Medical_Examinations!A195:J2530,6,TRUE)</f>
        <v>yes</v>
      </c>
      <c r="G196" s="7" t="str">
        <f>VLOOKUP(A196,Medical_Examinations!A195:J2530,7,TRUE)</f>
        <v>No</v>
      </c>
      <c r="H196" s="7" t="str">
        <f>VLOOKUP(A196,Medical_Examinations!A195:J2530,8,TRUE)</f>
        <v>No</v>
      </c>
      <c r="I196" s="51">
        <f>VLOOKUP(A196,Medical_Examinations!A195:J2530,9,TRUE)</f>
        <v>1</v>
      </c>
      <c r="J196" s="7" t="str">
        <f>VLOOKUP(A196,Medical_Examinations!A195:J2530,10,TRUE)</f>
        <v>No</v>
      </c>
      <c r="K196" s="7" t="str">
        <f>VLOOKUP(A196,Medical_Examinations!A195:J2530,3,TRUE)</f>
        <v>Normal Weight</v>
      </c>
      <c r="L196" s="7" t="str">
        <f>VLOOKUP(A196,Medical_Examinations!A195:J2530,5,TRUE)</f>
        <v>Prediabetes</v>
      </c>
      <c r="M196" s="52">
        <f>VLOOKUP(A196,Hospitalization!A196:K2538,5,FALSE)</f>
        <v>28339</v>
      </c>
      <c r="N196" s="51">
        <f ca="1">VLOOKUP(A196,Hospitalization!A196:K2538,6,FALSE)</f>
        <v>51</v>
      </c>
      <c r="O196" s="7" t="str">
        <f>VLOOKUP(A187,Hospitalization!A88:K2430,11,FALSE)</f>
        <v>R1012</v>
      </c>
      <c r="P196" s="7" t="str">
        <f>VLOOKUP(A196,Hospitalization!A196:K2538,10,TRUE)</f>
        <v>tier - 2</v>
      </c>
      <c r="Q196" s="53">
        <f>VLOOKUP(A196,Hospitalization!A196:K2538,8,TRUE)</f>
        <v>10690.11</v>
      </c>
      <c r="R196" s="7" t="str">
        <f>VLOOKUP(A196,Hospitalization!A97:K2439,9,TRUE)</f>
        <v>tier - 3</v>
      </c>
    </row>
    <row r="197" spans="1:18" x14ac:dyDescent="0.3">
      <c r="A197" s="69" t="s">
        <v>206</v>
      </c>
      <c r="B197" s="55" t="str">
        <f>VLOOKUP(A197,'Customer Names'!A197:E1515,3,TRUE)</f>
        <v xml:space="preserve"> Mr</v>
      </c>
      <c r="C197" s="55" t="str">
        <f>VLOOKUP(A197,'Customer Names'!A195:E1020,4,FALSE)</f>
        <v>Cancre</v>
      </c>
      <c r="D197" s="54">
        <f>VLOOKUP(HealthCare!A197,Medical_Examinations!A196:J2531,2,TRUE)</f>
        <v>25.175000000000001</v>
      </c>
      <c r="E197" s="54">
        <f>VLOOKUP(HealthCare!A197,Medical_Examinations!A196:J2531,4,TRUE)</f>
        <v>5.21</v>
      </c>
      <c r="F197" s="55" t="str">
        <f>VLOOKUP(A197,Medical_Examinations!A196:J2531,6,TRUE)</f>
        <v>yes</v>
      </c>
      <c r="G197" s="55" t="str">
        <f>VLOOKUP(A197,Medical_Examinations!A196:J2531,7,TRUE)</f>
        <v>No</v>
      </c>
      <c r="H197" s="55" t="str">
        <f>VLOOKUP(A197,Medical_Examinations!A196:J2531,8,TRUE)</f>
        <v>No</v>
      </c>
      <c r="I197" s="56">
        <f>VLOOKUP(A197,Medical_Examinations!A196:J2531,9,TRUE)</f>
        <v>1</v>
      </c>
      <c r="J197" s="55" t="str">
        <f>VLOOKUP(A197,Medical_Examinations!A196:J2531,10,TRUE)</f>
        <v>No</v>
      </c>
      <c r="K197" s="55" t="str">
        <f>VLOOKUP(A197,Medical_Examinations!A196:J2531,3,TRUE)</f>
        <v>Overweight</v>
      </c>
      <c r="L197" s="55" t="str">
        <f>VLOOKUP(A197,Medical_Examinations!A196:J2531,5,TRUE)</f>
        <v>Normal</v>
      </c>
      <c r="M197" s="57">
        <f>VLOOKUP(A197,Hospitalization!A197:K2539,5,FALSE)</f>
        <v>24805</v>
      </c>
      <c r="N197" s="56">
        <f ca="1">VLOOKUP(A197,Hospitalization!A197:K2539,6,FALSE)</f>
        <v>51</v>
      </c>
      <c r="O197" s="55" t="str">
        <f>VLOOKUP(A188,Hospitalization!A89:K2431,11,FALSE)</f>
        <v>R1013</v>
      </c>
      <c r="P197" s="55" t="str">
        <f>VLOOKUP(A197,Hospitalization!A197:K2539,10,TRUE)</f>
        <v>tier - 1</v>
      </c>
      <c r="Q197" s="58">
        <f>VLOOKUP(A197,Hospitalization!A197:K2539,8,TRUE)</f>
        <v>10594.5</v>
      </c>
      <c r="R197" s="55" t="str">
        <f>VLOOKUP(A197,Hospitalization!A98:K2440,9,TRUE)</f>
        <v>tier - 3</v>
      </c>
    </row>
    <row r="198" spans="1:18" x14ac:dyDescent="0.3">
      <c r="A198" s="69" t="s">
        <v>207</v>
      </c>
      <c r="B198" s="55" t="str">
        <f>VLOOKUP(A198,'Customer Names'!A198:E1516,3,TRUE)</f>
        <v xml:space="preserve"> Mr</v>
      </c>
      <c r="C198" s="55" t="str">
        <f>VLOOKUP(A198,'Customer Names'!A196:E1021,4,FALSE)</f>
        <v>Denucci</v>
      </c>
      <c r="D198" s="50">
        <f>VLOOKUP(HealthCare!A198,Medical_Examinations!A197:J2532,2,TRUE)</f>
        <v>38.94</v>
      </c>
      <c r="E198" s="50">
        <f>VLOOKUP(HealthCare!A198,Medical_Examinations!A197:J2532,4,TRUE)</f>
        <v>4.3600000000000003</v>
      </c>
      <c r="F198" s="7" t="str">
        <f>VLOOKUP(A198,Medical_Examinations!A197:J2532,6,TRUE)</f>
        <v>No</v>
      </c>
      <c r="G198" s="7" t="str">
        <f>VLOOKUP(A198,Medical_Examinations!A197:J2532,7,TRUE)</f>
        <v>No</v>
      </c>
      <c r="H198" s="7" t="str">
        <f>VLOOKUP(A198,Medical_Examinations!A197:J2532,8,TRUE)</f>
        <v>Yes</v>
      </c>
      <c r="I198" s="51">
        <f>VLOOKUP(A198,Medical_Examinations!A197:J2532,9,TRUE)</f>
        <v>1</v>
      </c>
      <c r="J198" s="7" t="str">
        <f>VLOOKUP(A198,Medical_Examinations!A197:J2532,10,TRUE)</f>
        <v>No</v>
      </c>
      <c r="K198" s="7" t="str">
        <f>VLOOKUP(A198,Medical_Examinations!A197:J2532,3,TRUE)</f>
        <v>Obesity</v>
      </c>
      <c r="L198" s="7" t="str">
        <f>VLOOKUP(A198,Medical_Examinations!A197:J2532,5,TRUE)</f>
        <v>Normal</v>
      </c>
      <c r="M198" s="52">
        <f>VLOOKUP(A198,Hospitalization!A198:K2540,5,FALSE)</f>
        <v>25468</v>
      </c>
      <c r="N198" s="51">
        <f ca="1">VLOOKUP(A198,Hospitalization!A198:K2540,6,FALSE)</f>
        <v>55</v>
      </c>
      <c r="O198" s="7" t="str">
        <f>VLOOKUP(A189,Hospitalization!A90:K2432,11,FALSE)</f>
        <v>R1026</v>
      </c>
      <c r="P198" s="7" t="str">
        <f>VLOOKUP(A198,Hospitalization!A198:K2540,10,TRUE)</f>
        <v>tier - 1</v>
      </c>
      <c r="Q198" s="53">
        <f>VLOOKUP(A198,Hospitalization!A198:K2540,8,TRUE)</f>
        <v>10461.98</v>
      </c>
      <c r="R198" s="7" t="str">
        <f>VLOOKUP(A198,Hospitalization!A99:K2441,9,TRUE)</f>
        <v>tier - 3</v>
      </c>
    </row>
    <row r="199" spans="1:18" x14ac:dyDescent="0.3">
      <c r="A199" s="69" t="s">
        <v>208</v>
      </c>
      <c r="B199" s="55" t="str">
        <f>VLOOKUP(A199,'Customer Names'!A199:E1517,3,TRUE)</f>
        <v xml:space="preserve"> Mr</v>
      </c>
      <c r="C199" s="55" t="str">
        <f>VLOOKUP(A199,'Customer Names'!A197:E1022,4,FALSE)</f>
        <v>Saldana</v>
      </c>
      <c r="D199" s="54">
        <f>VLOOKUP(HealthCare!A199,Medical_Examinations!A198:J2533,2,TRUE)</f>
        <v>28.785</v>
      </c>
      <c r="E199" s="54">
        <f>VLOOKUP(HealthCare!A199,Medical_Examinations!A198:J2533,4,TRUE)</f>
        <v>4.3099999999999996</v>
      </c>
      <c r="F199" s="55" t="str">
        <f>VLOOKUP(A199,Medical_Examinations!A198:J2533,6,TRUE)</f>
        <v>yes</v>
      </c>
      <c r="G199" s="55" t="str">
        <f>VLOOKUP(A199,Medical_Examinations!A198:J2533,7,TRUE)</f>
        <v>No</v>
      </c>
      <c r="H199" s="55" t="str">
        <f>VLOOKUP(A199,Medical_Examinations!A198:J2533,8,TRUE)</f>
        <v>No</v>
      </c>
      <c r="I199" s="56">
        <f>VLOOKUP(A199,Medical_Examinations!A198:J2533,9,TRUE)</f>
        <v>0</v>
      </c>
      <c r="J199" s="55" t="str">
        <f>VLOOKUP(A199,Medical_Examinations!A198:J2533,10,TRUE)</f>
        <v>No</v>
      </c>
      <c r="K199" s="55" t="str">
        <f>VLOOKUP(A199,Medical_Examinations!A198:J2533,3,TRUE)</f>
        <v>Overweight</v>
      </c>
      <c r="L199" s="55" t="str">
        <f>VLOOKUP(A199,Medical_Examinations!A198:J2533,5,TRUE)</f>
        <v>Normal</v>
      </c>
      <c r="M199" s="57">
        <f>VLOOKUP(A199,Hospitalization!A199:K2541,5,FALSE)</f>
        <v>27550</v>
      </c>
      <c r="N199" s="56">
        <f ca="1">VLOOKUP(A199,Hospitalization!A199:K2541,6,FALSE)</f>
        <v>53</v>
      </c>
      <c r="O199" s="55" t="str">
        <f>VLOOKUP(A190,Hospitalization!A91:K2433,11,FALSE)</f>
        <v>R1013</v>
      </c>
      <c r="P199" s="55" t="str">
        <f>VLOOKUP(A199,Hospitalization!A199:K2541,10,TRUE)</f>
        <v>tier - 1</v>
      </c>
      <c r="Q199" s="58">
        <f>VLOOKUP(A199,Hospitalization!A199:K2541,8,TRUE)</f>
        <v>10407.09</v>
      </c>
      <c r="R199" s="55" t="str">
        <f>VLOOKUP(A199,Hospitalization!A100:K2442,9,TRUE)</f>
        <v>tier - 3</v>
      </c>
    </row>
    <row r="200" spans="1:18" x14ac:dyDescent="0.3">
      <c r="A200" s="69" t="s">
        <v>209</v>
      </c>
      <c r="B200" s="55" t="str">
        <f>VLOOKUP(A200,'Customer Names'!A200:E1518,3,TRUE)</f>
        <v xml:space="preserve"> Ms</v>
      </c>
      <c r="C200" s="55" t="str">
        <f>VLOOKUP(A200,'Customer Names'!A198:E1023,4,FALSE)</f>
        <v>Weinberg</v>
      </c>
      <c r="D200" s="50">
        <f>VLOOKUP(HealthCare!A200,Medical_Examinations!A199:J2534,2,TRUE)</f>
        <v>33.31</v>
      </c>
      <c r="E200" s="50">
        <f>VLOOKUP(HealthCare!A200,Medical_Examinations!A199:J2534,4,TRUE)</f>
        <v>4.1900000000000004</v>
      </c>
      <c r="F200" s="7" t="str">
        <f>VLOOKUP(A200,Medical_Examinations!A199:J2534,6,TRUE)</f>
        <v>No</v>
      </c>
      <c r="G200" s="7" t="str">
        <f>VLOOKUP(A200,Medical_Examinations!A199:J2534,7,TRUE)</f>
        <v>No</v>
      </c>
      <c r="H200" s="7" t="str">
        <f>VLOOKUP(A200,Medical_Examinations!A199:J2534,8,TRUE)</f>
        <v>Yes</v>
      </c>
      <c r="I200" s="51">
        <f>VLOOKUP(A200,Medical_Examinations!A199:J2534,9,TRUE)</f>
        <v>1</v>
      </c>
      <c r="J200" s="7" t="str">
        <f>VLOOKUP(A200,Medical_Examinations!A199:J2534,10,TRUE)</f>
        <v>No</v>
      </c>
      <c r="K200" s="7" t="str">
        <f>VLOOKUP(A200,Medical_Examinations!A199:J2534,3,TRUE)</f>
        <v>Obesity</v>
      </c>
      <c r="L200" s="7" t="str">
        <f>VLOOKUP(A200,Medical_Examinations!A199:J2534,5,TRUE)</f>
        <v>Normal</v>
      </c>
      <c r="M200" s="52">
        <f>VLOOKUP(A200,Hospitalization!A200:K2542,5,FALSE)</f>
        <v>33471</v>
      </c>
      <c r="N200" s="51">
        <f ca="1">VLOOKUP(A200,Hospitalization!A200:K2542,6,FALSE)</f>
        <v>52</v>
      </c>
      <c r="O200" s="7" t="str">
        <f>VLOOKUP(A191,Hospitalization!A92:K2434,11,FALSE)</f>
        <v>R1011</v>
      </c>
      <c r="P200" s="7" t="str">
        <f>VLOOKUP(A200,Hospitalization!A200:K2542,10,TRUE)</f>
        <v>tier - 1</v>
      </c>
      <c r="Q200" s="53">
        <f>VLOOKUP(A200,Hospitalization!A200:K2542,8,TRUE)</f>
        <v>10322.9</v>
      </c>
      <c r="R200" s="7" t="str">
        <f>VLOOKUP(A200,Hospitalization!A101:K2443,9,TRUE)</f>
        <v>tier - 3</v>
      </c>
    </row>
    <row r="201" spans="1:18" x14ac:dyDescent="0.3">
      <c r="A201" s="69" t="s">
        <v>210</v>
      </c>
      <c r="B201" s="55" t="str">
        <f>VLOOKUP(A201,'Customer Names'!A201:E1519,3,TRUE)</f>
        <v xml:space="preserve"> Mr</v>
      </c>
      <c r="C201" s="55" t="str">
        <f>VLOOKUP(A201,'Customer Names'!A199:E1024,4,FALSE)</f>
        <v>Walsh</v>
      </c>
      <c r="D201" s="54">
        <f>VLOOKUP(HealthCare!A201,Medical_Examinations!A200:J2535,2,TRUE)</f>
        <v>40.185000000000002</v>
      </c>
      <c r="E201" s="54">
        <f>VLOOKUP(HealthCare!A201,Medical_Examinations!A200:J2535,4,TRUE)</f>
        <v>5.88</v>
      </c>
      <c r="F201" s="55" t="str">
        <f>VLOOKUP(A201,Medical_Examinations!A200:J2535,6,TRUE)</f>
        <v>yes</v>
      </c>
      <c r="G201" s="55" t="str">
        <f>VLOOKUP(A201,Medical_Examinations!A200:J2535,7,TRUE)</f>
        <v>No</v>
      </c>
      <c r="H201" s="55" t="str">
        <f>VLOOKUP(A201,Medical_Examinations!A200:J2535,8,TRUE)</f>
        <v>No</v>
      </c>
      <c r="I201" s="56">
        <f>VLOOKUP(A201,Medical_Examinations!A200:J2535,9,TRUE)</f>
        <v>0</v>
      </c>
      <c r="J201" s="55" t="str">
        <f>VLOOKUP(A201,Medical_Examinations!A200:J2535,10,TRUE)</f>
        <v>No</v>
      </c>
      <c r="K201" s="55" t="str">
        <f>VLOOKUP(A201,Medical_Examinations!A200:J2535,3,TRUE)</f>
        <v>Obesity</v>
      </c>
      <c r="L201" s="55" t="str">
        <f>VLOOKUP(A201,Medical_Examinations!A200:J2535,5,TRUE)</f>
        <v>Prediabetes</v>
      </c>
      <c r="M201" s="57">
        <f>VLOOKUP(A201,Hospitalization!A201:K2543,5,FALSE)</f>
        <v>31336</v>
      </c>
      <c r="N201" s="56">
        <f ca="1">VLOOKUP(A201,Hospitalization!A201:K2543,6,FALSE)</f>
        <v>55</v>
      </c>
      <c r="O201" s="55" t="str">
        <f>VLOOKUP(A192,Hospitalization!A93:K2435,11,FALSE)</f>
        <v>R1021</v>
      </c>
      <c r="P201" s="55" t="str">
        <f>VLOOKUP(A201,Hospitalization!A201:K2543,10,TRUE)</f>
        <v>tier - 2</v>
      </c>
      <c r="Q201" s="58">
        <f>VLOOKUP(A201,Hospitalization!A201:K2543,8,TRUE)</f>
        <v>10191.82</v>
      </c>
      <c r="R201" s="55" t="str">
        <f>VLOOKUP(A201,Hospitalization!A102:K2444,9,TRUE)</f>
        <v>tier - 3</v>
      </c>
    </row>
    <row r="202" spans="1:18" x14ac:dyDescent="0.3">
      <c r="A202" s="69" t="s">
        <v>211</v>
      </c>
      <c r="B202" s="55" t="str">
        <f>VLOOKUP(A202,'Customer Names'!A202:E1520,3,TRUE)</f>
        <v xml:space="preserve"> Mr</v>
      </c>
      <c r="C202" s="55" t="str">
        <f>VLOOKUP(A202,'Customer Names'!A200:E1025,4,FALSE)</f>
        <v>Pasten</v>
      </c>
      <c r="D202" s="50">
        <f>VLOOKUP(HealthCare!A202,Medical_Examinations!A201:J2536,2,TRUE)</f>
        <v>27.39</v>
      </c>
      <c r="E202" s="50">
        <f>VLOOKUP(HealthCare!A202,Medical_Examinations!A201:J2536,4,TRUE)</f>
        <v>5.34</v>
      </c>
      <c r="F202" s="7" t="str">
        <f>VLOOKUP(A202,Medical_Examinations!A201:J2536,6,TRUE)</f>
        <v>No</v>
      </c>
      <c r="G202" s="7" t="str">
        <f>VLOOKUP(A202,Medical_Examinations!A201:J2536,7,TRUE)</f>
        <v>No</v>
      </c>
      <c r="H202" s="7" t="str">
        <f>VLOOKUP(A202,Medical_Examinations!A201:J2536,8,TRUE)</f>
        <v>No</v>
      </c>
      <c r="I202" s="51">
        <f>VLOOKUP(A202,Medical_Examinations!A201:J2536,9,TRUE)</f>
        <v>0</v>
      </c>
      <c r="J202" s="7" t="str">
        <f>VLOOKUP(A202,Medical_Examinations!A201:J2536,10,TRUE)</f>
        <v>No</v>
      </c>
      <c r="K202" s="7" t="str">
        <f>VLOOKUP(A202,Medical_Examinations!A201:J2536,3,TRUE)</f>
        <v>Overweight</v>
      </c>
      <c r="L202" s="7" t="str">
        <f>VLOOKUP(A202,Medical_Examinations!A201:J2536,5,TRUE)</f>
        <v>Normal</v>
      </c>
      <c r="M202" s="52">
        <f>VLOOKUP(A202,Hospitalization!A202:K2544,5,FALSE)</f>
        <v>25387</v>
      </c>
      <c r="N202" s="51">
        <f ca="1">VLOOKUP(A202,Hospitalization!A202:K2544,6,FALSE)</f>
        <v>55</v>
      </c>
      <c r="O202" s="7" t="str">
        <f>VLOOKUP(A193,Hospitalization!A94:K2436,11,FALSE)</f>
        <v>R1012</v>
      </c>
      <c r="P202" s="7" t="str">
        <f>VLOOKUP(A202,Hospitalization!A202:K2544,10,TRUE)</f>
        <v>tier - 3</v>
      </c>
      <c r="Q202" s="53">
        <f>VLOOKUP(A202,Hospitalization!A202:K2544,8,TRUE)</f>
        <v>10085.85</v>
      </c>
      <c r="R202" s="7" t="str">
        <f>VLOOKUP(A202,Hospitalization!A103:K2445,9,TRUE)</f>
        <v>tier - 3</v>
      </c>
    </row>
    <row r="203" spans="1:18" x14ac:dyDescent="0.3">
      <c r="A203" s="69" t="s">
        <v>212</v>
      </c>
      <c r="B203" s="55" t="str">
        <f>VLOOKUP(A203,'Customer Names'!A203:E1521,3,TRUE)</f>
        <v xml:space="preserve"> Mr</v>
      </c>
      <c r="C203" s="55" t="str">
        <f>VLOOKUP(A203,'Customer Names'!A201:E1026,4,FALSE)</f>
        <v>LaBelle</v>
      </c>
      <c r="D203" s="54">
        <f>VLOOKUP(HealthCare!A203,Medical_Examinations!A202:J2537,2,TRUE)</f>
        <v>34.484999999999999</v>
      </c>
      <c r="E203" s="54">
        <f>VLOOKUP(HealthCare!A203,Medical_Examinations!A202:J2537,4,TRUE)</f>
        <v>4.7</v>
      </c>
      <c r="F203" s="55" t="str">
        <f>VLOOKUP(A203,Medical_Examinations!A202:J2537,6,TRUE)</f>
        <v>yes</v>
      </c>
      <c r="G203" s="55" t="str">
        <f>VLOOKUP(A203,Medical_Examinations!A202:J2537,7,TRUE)</f>
        <v>No</v>
      </c>
      <c r="H203" s="55" t="str">
        <f>VLOOKUP(A203,Medical_Examinations!A202:J2537,8,TRUE)</f>
        <v>Yes</v>
      </c>
      <c r="I203" s="56">
        <f>VLOOKUP(A203,Medical_Examinations!A202:J2537,9,TRUE)</f>
        <v>1</v>
      </c>
      <c r="J203" s="55" t="str">
        <f>VLOOKUP(A203,Medical_Examinations!A202:J2537,10,TRUE)</f>
        <v>No</v>
      </c>
      <c r="K203" s="55" t="str">
        <f>VLOOKUP(A203,Medical_Examinations!A202:J2537,3,TRUE)</f>
        <v>Obesity</v>
      </c>
      <c r="L203" s="55" t="str">
        <f>VLOOKUP(A203,Medical_Examinations!A202:J2537,5,TRUE)</f>
        <v>Normal</v>
      </c>
      <c r="M203" s="57">
        <f>VLOOKUP(A203,Hospitalization!A203:K2545,5,FALSE)</f>
        <v>31278</v>
      </c>
      <c r="N203" s="56">
        <f ca="1">VLOOKUP(A203,Hospitalization!A203:K2545,6,FALSE)</f>
        <v>55</v>
      </c>
      <c r="O203" s="55" t="str">
        <f>VLOOKUP(A194,Hospitalization!A95:K2437,11,FALSE)</f>
        <v>R1012</v>
      </c>
      <c r="P203" s="55" t="str">
        <f>VLOOKUP(A203,Hospitalization!A203:K2545,10,TRUE)</f>
        <v>tier - 3</v>
      </c>
      <c r="Q203" s="58">
        <f>VLOOKUP(A203,Hospitalization!A203:K2545,8,TRUE)</f>
        <v>9930.64</v>
      </c>
      <c r="R203" s="55" t="str">
        <f>VLOOKUP(A203,Hospitalization!A104:K2446,9,TRUE)</f>
        <v>tier - 2</v>
      </c>
    </row>
    <row r="204" spans="1:18" x14ac:dyDescent="0.3">
      <c r="A204" s="69" t="s">
        <v>213</v>
      </c>
      <c r="B204" s="55" t="str">
        <f>VLOOKUP(A204,'Customer Names'!A204:E1522,3,TRUE)</f>
        <v xml:space="preserve"> Mr</v>
      </c>
      <c r="C204" s="55" t="str">
        <f>VLOOKUP(A204,'Customer Names'!A202:E1027,4,FALSE)</f>
        <v>Guzman</v>
      </c>
      <c r="D204" s="50">
        <f>VLOOKUP(HealthCare!A204,Medical_Examinations!A203:J2538,2,TRUE)</f>
        <v>29.15</v>
      </c>
      <c r="E204" s="50">
        <f>VLOOKUP(HealthCare!A204,Medical_Examinations!A203:J2538,4,TRUE)</f>
        <v>4.91</v>
      </c>
      <c r="F204" s="7" t="str">
        <f>VLOOKUP(A204,Medical_Examinations!A203:J2538,6,TRUE)</f>
        <v>yes</v>
      </c>
      <c r="G204" s="7" t="str">
        <f>VLOOKUP(A204,Medical_Examinations!A203:J2538,7,TRUE)</f>
        <v>No</v>
      </c>
      <c r="H204" s="7" t="str">
        <f>VLOOKUP(A204,Medical_Examinations!A203:J2538,8,TRUE)</f>
        <v>No</v>
      </c>
      <c r="I204" s="51">
        <f>VLOOKUP(A204,Medical_Examinations!A203:J2538,9,TRUE)</f>
        <v>0</v>
      </c>
      <c r="J204" s="7" t="str">
        <f>VLOOKUP(A204,Medical_Examinations!A203:J2538,10,TRUE)</f>
        <v>No</v>
      </c>
      <c r="K204" s="7" t="str">
        <f>VLOOKUP(A204,Medical_Examinations!A203:J2538,3,TRUE)</f>
        <v>Overweight</v>
      </c>
      <c r="L204" s="7" t="str">
        <f>VLOOKUP(A204,Medical_Examinations!A203:J2538,5,TRUE)</f>
        <v>Normal</v>
      </c>
      <c r="M204" s="52">
        <f>VLOOKUP(A204,Hospitalization!A204:K2546,5,FALSE)</f>
        <v>26246</v>
      </c>
      <c r="N204" s="51">
        <f ca="1">VLOOKUP(A204,Hospitalization!A204:K2546,6,FALSE)</f>
        <v>38</v>
      </c>
      <c r="O204" s="7" t="str">
        <f>VLOOKUP(A195,Hospitalization!A96:K2438,11,FALSE)</f>
        <v>R1019</v>
      </c>
      <c r="P204" s="7" t="str">
        <f>VLOOKUP(A204,Hospitalization!A204:K2546,10,TRUE)</f>
        <v>tier - 3</v>
      </c>
      <c r="Q204" s="53">
        <f>VLOOKUP(A204,Hospitalization!A204:K2546,8,TRUE)</f>
        <v>9866.2999999999993</v>
      </c>
      <c r="R204" s="7" t="str">
        <f>VLOOKUP(A204,Hospitalization!A105:K2447,9,TRUE)</f>
        <v>tier - 2</v>
      </c>
    </row>
    <row r="205" spans="1:18" x14ac:dyDescent="0.3">
      <c r="A205" s="69" t="s">
        <v>214</v>
      </c>
      <c r="B205" s="55" t="str">
        <f>VLOOKUP(A205,'Customer Names'!A205:E1523,3,TRUE)</f>
        <v xml:space="preserve"> Ms</v>
      </c>
      <c r="C205" s="55" t="str">
        <f>VLOOKUP(A205,'Customer Names'!A203:E1028,4,FALSE)</f>
        <v>Turnbull</v>
      </c>
      <c r="D205" s="54">
        <f>VLOOKUP(HealthCare!A205,Medical_Examinations!A204:J2539,2,TRUE)</f>
        <v>20.614999999999998</v>
      </c>
      <c r="E205" s="54">
        <f>VLOOKUP(HealthCare!A205,Medical_Examinations!A204:J2539,4,TRUE)</f>
        <v>6.05</v>
      </c>
      <c r="F205" s="55" t="str">
        <f>VLOOKUP(A205,Medical_Examinations!A204:J2539,6,TRUE)</f>
        <v>No</v>
      </c>
      <c r="G205" s="55" t="str">
        <f>VLOOKUP(A205,Medical_Examinations!A204:J2539,7,TRUE)</f>
        <v>No</v>
      </c>
      <c r="H205" s="55" t="str">
        <f>VLOOKUP(A205,Medical_Examinations!A204:J2539,8,TRUE)</f>
        <v>Yes</v>
      </c>
      <c r="I205" s="56">
        <f>VLOOKUP(A205,Medical_Examinations!A204:J2539,9,TRUE)</f>
        <v>1</v>
      </c>
      <c r="J205" s="55" t="str">
        <f>VLOOKUP(A205,Medical_Examinations!A204:J2539,10,TRUE)</f>
        <v>No</v>
      </c>
      <c r="K205" s="55" t="str">
        <f>VLOOKUP(A205,Medical_Examinations!A204:J2539,3,TRUE)</f>
        <v>Normal Weight</v>
      </c>
      <c r="L205" s="55" t="str">
        <f>VLOOKUP(A205,Medical_Examinations!A204:J2539,5,TRUE)</f>
        <v>Prediabetes</v>
      </c>
      <c r="M205" s="57">
        <f>VLOOKUP(A205,Hospitalization!A205:K2547,5,FALSE)</f>
        <v>26852</v>
      </c>
      <c r="N205" s="56">
        <f ca="1">VLOOKUP(A205,Hospitalization!A205:K2547,6,FALSE)</f>
        <v>52</v>
      </c>
      <c r="O205" s="55" t="str">
        <f>VLOOKUP(A196,Hospitalization!A97:K2439,11,FALSE)</f>
        <v>R1021</v>
      </c>
      <c r="P205" s="55" t="str">
        <f>VLOOKUP(A205,Hospitalization!A205:K2547,10,TRUE)</f>
        <v>tier - 2</v>
      </c>
      <c r="Q205" s="58">
        <f>VLOOKUP(A205,Hospitalization!A205:K2547,8,TRUE)</f>
        <v>9778.35</v>
      </c>
      <c r="R205" s="55" t="str">
        <f>VLOOKUP(A205,Hospitalization!A106:K2448,9,TRUE)</f>
        <v>tier - 2</v>
      </c>
    </row>
    <row r="206" spans="1:18" x14ac:dyDescent="0.3">
      <c r="A206" s="69" t="s">
        <v>215</v>
      </c>
      <c r="B206" s="55" t="str">
        <f>VLOOKUP(A206,'Customer Names'!A206:E1524,3,TRUE)</f>
        <v xml:space="preserve"> Mr</v>
      </c>
      <c r="C206" s="55" t="str">
        <f>VLOOKUP(A206,'Customer Names'!A204:E1029,4,FALSE)</f>
        <v>Aguero</v>
      </c>
      <c r="D206" s="50">
        <f>VLOOKUP(HealthCare!A206,Medical_Examinations!A205:J2540,2,TRUE)</f>
        <v>30.59</v>
      </c>
      <c r="E206" s="50">
        <f>VLOOKUP(HealthCare!A206,Medical_Examinations!A205:J2540,4,TRUE)</f>
        <v>6.3</v>
      </c>
      <c r="F206" s="7" t="str">
        <f>VLOOKUP(A206,Medical_Examinations!A205:J2540,6,TRUE)</f>
        <v>yes</v>
      </c>
      <c r="G206" s="7" t="str">
        <f>VLOOKUP(A206,Medical_Examinations!A205:J2540,7,TRUE)</f>
        <v>No</v>
      </c>
      <c r="H206" s="7" t="str">
        <f>VLOOKUP(A206,Medical_Examinations!A205:J2540,8,TRUE)</f>
        <v>Yes</v>
      </c>
      <c r="I206" s="51">
        <f>VLOOKUP(A206,Medical_Examinations!A205:J2540,9,TRUE)</f>
        <v>1</v>
      </c>
      <c r="J206" s="7" t="str">
        <f>VLOOKUP(A206,Medical_Examinations!A205:J2540,10,TRUE)</f>
        <v>No</v>
      </c>
      <c r="K206" s="7" t="str">
        <f>VLOOKUP(A206,Medical_Examinations!A205:J2540,3,TRUE)</f>
        <v>Obesity</v>
      </c>
      <c r="L206" s="7" t="str">
        <f>VLOOKUP(A206,Medical_Examinations!A205:J2540,5,TRUE)</f>
        <v>Prediabetes</v>
      </c>
      <c r="M206" s="52">
        <f>VLOOKUP(A206,Hospitalization!A206:K2548,5,FALSE)</f>
        <v>29806</v>
      </c>
      <c r="N206" s="51">
        <f ca="1">VLOOKUP(A206,Hospitalization!A206:K2548,6,FALSE)</f>
        <v>46</v>
      </c>
      <c r="O206" s="7" t="str">
        <f>VLOOKUP(A197,Hospitalization!A98:K2440,11,FALSE)</f>
        <v>R1012</v>
      </c>
      <c r="P206" s="7" t="str">
        <f>VLOOKUP(A206,Hospitalization!A206:K2548,10,TRUE)</f>
        <v>tier - 3</v>
      </c>
      <c r="Q206" s="53">
        <f>VLOOKUP(A206,Hospitalization!A206:K2548,8,TRUE)</f>
        <v>9664.34</v>
      </c>
      <c r="R206" s="7" t="str">
        <f>VLOOKUP(A206,Hospitalization!A107:K2449,9,TRUE)</f>
        <v>tier - 2</v>
      </c>
    </row>
    <row r="207" spans="1:18" x14ac:dyDescent="0.3">
      <c r="A207" s="69" t="s">
        <v>216</v>
      </c>
      <c r="B207" s="55" t="str">
        <f>VLOOKUP(A207,'Customer Names'!A207:E1525,3,TRUE)</f>
        <v xml:space="preserve"> Ms</v>
      </c>
      <c r="C207" s="55" t="str">
        <f>VLOOKUP(A207,'Customer Names'!A205:E1030,4,FALSE)</f>
        <v>Woodward</v>
      </c>
      <c r="D207" s="54">
        <f>VLOOKUP(HealthCare!A207,Medical_Examinations!A206:J2541,2,TRUE)</f>
        <v>24.96</v>
      </c>
      <c r="E207" s="54">
        <f>VLOOKUP(HealthCare!A207,Medical_Examinations!A206:J2541,4,TRUE)</f>
        <v>4.57</v>
      </c>
      <c r="F207" s="55" t="str">
        <f>VLOOKUP(A207,Medical_Examinations!A206:J2541,6,TRUE)</f>
        <v>No</v>
      </c>
      <c r="G207" s="55" t="str">
        <f>VLOOKUP(A207,Medical_Examinations!A206:J2541,7,TRUE)</f>
        <v>No</v>
      </c>
      <c r="H207" s="55" t="str">
        <f>VLOOKUP(A207,Medical_Examinations!A206:J2541,8,TRUE)</f>
        <v>No</v>
      </c>
      <c r="I207" s="56">
        <f>VLOOKUP(A207,Medical_Examinations!A206:J2541,9,TRUE)</f>
        <v>0</v>
      </c>
      <c r="J207" s="55" t="str">
        <f>VLOOKUP(A207,Medical_Examinations!A206:J2541,10,TRUE)</f>
        <v>No</v>
      </c>
      <c r="K207" s="55" t="str">
        <f>VLOOKUP(A207,Medical_Examinations!A206:J2541,3,TRUE)</f>
        <v>Normal Weight</v>
      </c>
      <c r="L207" s="55" t="str">
        <f>VLOOKUP(A207,Medical_Examinations!A206:J2541,5,TRUE)</f>
        <v>Normal</v>
      </c>
      <c r="M207" s="57">
        <f>VLOOKUP(A207,Hospitalization!A207:K2549,5,FALSE)</f>
        <v>26660</v>
      </c>
      <c r="N207" s="56">
        <f ca="1">VLOOKUP(A207,Hospitalization!A207:K2549,6,FALSE)</f>
        <v>51</v>
      </c>
      <c r="O207" s="55" t="str">
        <f>VLOOKUP(A198,Hospitalization!A99:K2441,11,FALSE)</f>
        <v>R1012</v>
      </c>
      <c r="P207" s="55" t="str">
        <f>VLOOKUP(A207,Hospitalization!A207:K2549,10,TRUE)</f>
        <v>tier - 3</v>
      </c>
      <c r="Q207" s="58">
        <f>VLOOKUP(A207,Hospitalization!A207:K2549,8,TRUE)</f>
        <v>9617.66</v>
      </c>
      <c r="R207" s="55" t="str">
        <f>VLOOKUP(A207,Hospitalization!A108:K2450,9,TRUE)</f>
        <v>tier - 3</v>
      </c>
    </row>
    <row r="208" spans="1:18" x14ac:dyDescent="0.3">
      <c r="A208" s="69" t="s">
        <v>217</v>
      </c>
      <c r="B208" s="55" t="str">
        <f>VLOOKUP(A208,'Customer Names'!A208:E1526,3,TRUE)</f>
        <v xml:space="preserve"> Ms</v>
      </c>
      <c r="C208" s="55" t="str">
        <f>VLOOKUP(A208,'Customer Names'!A206:E1031,4,FALSE)</f>
        <v>McElroy</v>
      </c>
      <c r="D208" s="50">
        <f>VLOOKUP(HealthCare!A208,Medical_Examinations!A207:J2542,2,TRUE)</f>
        <v>18.46</v>
      </c>
      <c r="E208" s="50">
        <f>VLOOKUP(HealthCare!A208,Medical_Examinations!A207:J2542,4,TRUE)</f>
        <v>5.25</v>
      </c>
      <c r="F208" s="7" t="str">
        <f>VLOOKUP(A208,Medical_Examinations!A207:J2542,6,TRUE)</f>
        <v>No</v>
      </c>
      <c r="G208" s="7" t="str">
        <f>VLOOKUP(A208,Medical_Examinations!A207:J2542,7,TRUE)</f>
        <v>No</v>
      </c>
      <c r="H208" s="7" t="str">
        <f>VLOOKUP(A208,Medical_Examinations!A207:J2542,8,TRUE)</f>
        <v>No</v>
      </c>
      <c r="I208" s="51">
        <f>VLOOKUP(A208,Medical_Examinations!A207:J2542,9,TRUE)</f>
        <v>0</v>
      </c>
      <c r="J208" s="7" t="str">
        <f>VLOOKUP(A208,Medical_Examinations!A207:J2542,10,TRUE)</f>
        <v>No</v>
      </c>
      <c r="K208" s="7" t="str">
        <f>VLOOKUP(A208,Medical_Examinations!A207:J2542,3,TRUE)</f>
        <v>Underweight</v>
      </c>
      <c r="L208" s="7" t="str">
        <f>VLOOKUP(A208,Medical_Examinations!A207:J2542,5,TRUE)</f>
        <v>Normal</v>
      </c>
      <c r="M208" s="52">
        <f>VLOOKUP(A208,Hospitalization!A208:K2550,5,FALSE)</f>
        <v>26266</v>
      </c>
      <c r="N208" s="51">
        <f ca="1">VLOOKUP(A208,Hospitalization!A208:K2550,6,FALSE)</f>
        <v>54</v>
      </c>
      <c r="O208" s="7" t="str">
        <f>VLOOKUP(A199,Hospitalization!A100:K2442,11,FALSE)</f>
        <v>R1015</v>
      </c>
      <c r="P208" s="7" t="str">
        <f>VLOOKUP(A208,Hospitalization!A208:K2550,10,TRUE)</f>
        <v>tier - 2</v>
      </c>
      <c r="Q208" s="53">
        <f>VLOOKUP(A208,Hospitalization!A208:K2550,8,TRUE)</f>
        <v>9528.9</v>
      </c>
      <c r="R208" s="7" t="str">
        <f>VLOOKUP(A208,Hospitalization!A109:K2451,9,TRUE)</f>
        <v>tier - 2</v>
      </c>
    </row>
    <row r="209" spans="1:18" x14ac:dyDescent="0.3">
      <c r="A209" s="69" t="s">
        <v>218</v>
      </c>
      <c r="B209" s="55" t="str">
        <f>VLOOKUP(A209,'Customer Names'!A209:E1527,3,TRUE)</f>
        <v xml:space="preserve"> Mr</v>
      </c>
      <c r="C209" s="55" t="str">
        <f>VLOOKUP(A209,'Customer Names'!A207:E1032,4,FALSE)</f>
        <v>Lopez</v>
      </c>
      <c r="D209" s="54">
        <f>VLOOKUP(HealthCare!A209,Medical_Examinations!A208:J2543,2,TRUE)</f>
        <v>23.1</v>
      </c>
      <c r="E209" s="54">
        <f>VLOOKUP(HealthCare!A209,Medical_Examinations!A208:J2543,4,TRUE)</f>
        <v>5.92</v>
      </c>
      <c r="F209" s="55" t="str">
        <f>VLOOKUP(A209,Medical_Examinations!A208:J2543,6,TRUE)</f>
        <v>yes</v>
      </c>
      <c r="G209" s="55" t="str">
        <f>VLOOKUP(A209,Medical_Examinations!A208:J2543,7,TRUE)</f>
        <v>No</v>
      </c>
      <c r="H209" s="55" t="str">
        <f>VLOOKUP(A209,Medical_Examinations!A208:J2543,8,TRUE)</f>
        <v>No</v>
      </c>
      <c r="I209" s="56">
        <f>VLOOKUP(A209,Medical_Examinations!A208:J2543,9,TRUE)</f>
        <v>1</v>
      </c>
      <c r="J209" s="55" t="str">
        <f>VLOOKUP(A209,Medical_Examinations!A208:J2543,10,TRUE)</f>
        <v>No</v>
      </c>
      <c r="K209" s="55" t="str">
        <f>VLOOKUP(A209,Medical_Examinations!A208:J2543,3,TRUE)</f>
        <v>Normal Weight</v>
      </c>
      <c r="L209" s="55" t="str">
        <f>VLOOKUP(A209,Medical_Examinations!A208:J2543,5,TRUE)</f>
        <v>Prediabetes</v>
      </c>
      <c r="M209" s="57">
        <f>VLOOKUP(A209,Hospitalization!A209:K2551,5,FALSE)</f>
        <v>28050</v>
      </c>
      <c r="N209" s="56">
        <f ca="1">VLOOKUP(A209,Hospitalization!A209:K2551,6,FALSE)</f>
        <v>55</v>
      </c>
      <c r="O209" s="55" t="str">
        <f>VLOOKUP(A200,Hospitalization!A101:K2443,11,FALSE)</f>
        <v>R1026</v>
      </c>
      <c r="P209" s="55" t="str">
        <f>VLOOKUP(A209,Hospitalization!A209:K2551,10,TRUE)</f>
        <v>tier - 3</v>
      </c>
      <c r="Q209" s="58">
        <f>VLOOKUP(A209,Hospitalization!A209:K2551,8,TRUE)</f>
        <v>9411.01</v>
      </c>
      <c r="R209" s="55" t="str">
        <f>VLOOKUP(A209,Hospitalization!A110:K2452,9,TRUE)</f>
        <v>tier - 2</v>
      </c>
    </row>
    <row r="210" spans="1:18" x14ac:dyDescent="0.3">
      <c r="A210" s="69" t="s">
        <v>219</v>
      </c>
      <c r="B210" s="55" t="str">
        <f>VLOOKUP(A210,'Customer Names'!A210:E1528,3,TRUE)</f>
        <v xml:space="preserve"> Ms</v>
      </c>
      <c r="C210" s="55" t="str">
        <f>VLOOKUP(A210,'Customer Names'!A208:E1033,4,FALSE)</f>
        <v>Cardosi</v>
      </c>
      <c r="D210" s="50">
        <f>VLOOKUP(HealthCare!A210,Medical_Examinations!A209:J2544,2,TRUE)</f>
        <v>24.51</v>
      </c>
      <c r="E210" s="50">
        <f>VLOOKUP(HealthCare!A210,Medical_Examinations!A209:J2544,4,TRUE)</f>
        <v>4.6900000000000004</v>
      </c>
      <c r="F210" s="7" t="str">
        <f>VLOOKUP(A210,Medical_Examinations!A209:J2544,6,TRUE)</f>
        <v>No</v>
      </c>
      <c r="G210" s="7" t="str">
        <f>VLOOKUP(A210,Medical_Examinations!A209:J2544,7,TRUE)</f>
        <v>No</v>
      </c>
      <c r="H210" s="7" t="str">
        <f>VLOOKUP(A210,Medical_Examinations!A209:J2544,8,TRUE)</f>
        <v>No</v>
      </c>
      <c r="I210" s="51">
        <f>VLOOKUP(A210,Medical_Examinations!A209:J2544,9,TRUE)</f>
        <v>0</v>
      </c>
      <c r="J210" s="7" t="str">
        <f>VLOOKUP(A210,Medical_Examinations!A209:J2544,10,TRUE)</f>
        <v>No</v>
      </c>
      <c r="K210" s="7" t="str">
        <f>VLOOKUP(A210,Medical_Examinations!A209:J2544,3,TRUE)</f>
        <v>Normal Weight</v>
      </c>
      <c r="L210" s="7" t="str">
        <f>VLOOKUP(A210,Medical_Examinations!A209:J2544,5,TRUE)</f>
        <v>Normal</v>
      </c>
      <c r="M210" s="52">
        <f>VLOOKUP(A210,Hospitalization!A210:K2552,5,FALSE)</f>
        <v>23170</v>
      </c>
      <c r="N210" s="51">
        <f ca="1">VLOOKUP(A210,Hospitalization!A210:K2552,6,FALSE)</f>
        <v>56</v>
      </c>
      <c r="O210" s="7" t="str">
        <f>VLOOKUP(A201,Hospitalization!A102:K2444,11,FALSE)</f>
        <v>R1026</v>
      </c>
      <c r="P210" s="7" t="str">
        <f>VLOOKUP(A210,Hospitalization!A210:K2552,10,TRUE)</f>
        <v>tier - 1</v>
      </c>
      <c r="Q210" s="53">
        <f>VLOOKUP(A210,Hospitalization!A210:K2552,8,TRUE)</f>
        <v>9310.81</v>
      </c>
      <c r="R210" s="7" t="str">
        <f>VLOOKUP(A210,Hospitalization!A111:K2453,9,TRUE)</f>
        <v>tier - 3</v>
      </c>
    </row>
    <row r="211" spans="1:18" x14ac:dyDescent="0.3">
      <c r="A211" s="69" t="s">
        <v>220</v>
      </c>
      <c r="B211" s="55" t="str">
        <f>VLOOKUP(A211,'Customer Names'!A211:E1529,3,TRUE)</f>
        <v xml:space="preserve"> Ms</v>
      </c>
      <c r="C211" s="55" t="str">
        <f>VLOOKUP(A211,'Customer Names'!A209:E1034,4,FALSE)</f>
        <v>Looney</v>
      </c>
      <c r="D211" s="54">
        <f>VLOOKUP(HealthCare!A211,Medical_Examinations!A210:J2545,2,TRUE)</f>
        <v>17.670000000000002</v>
      </c>
      <c r="E211" s="54">
        <f>VLOOKUP(HealthCare!A211,Medical_Examinations!A210:J2545,4,TRUE)</f>
        <v>4.78</v>
      </c>
      <c r="F211" s="55" t="str">
        <f>VLOOKUP(A211,Medical_Examinations!A210:J2545,6,TRUE)</f>
        <v>No</v>
      </c>
      <c r="G211" s="55" t="str">
        <f>VLOOKUP(A211,Medical_Examinations!A210:J2545,7,TRUE)</f>
        <v>No</v>
      </c>
      <c r="H211" s="55" t="str">
        <f>VLOOKUP(A211,Medical_Examinations!A210:J2545,8,TRUE)</f>
        <v>No</v>
      </c>
      <c r="I211" s="56">
        <f>VLOOKUP(A211,Medical_Examinations!A210:J2545,9,TRUE)</f>
        <v>0</v>
      </c>
      <c r="J211" s="55" t="str">
        <f>VLOOKUP(A211,Medical_Examinations!A210:J2545,10,TRUE)</f>
        <v>No</v>
      </c>
      <c r="K211" s="55" t="str">
        <f>VLOOKUP(A211,Medical_Examinations!A210:J2545,3,TRUE)</f>
        <v>Underweight</v>
      </c>
      <c r="L211" s="55" t="str">
        <f>VLOOKUP(A211,Medical_Examinations!A210:J2545,5,TRUE)</f>
        <v>Normal</v>
      </c>
      <c r="M211" s="57">
        <f>VLOOKUP(A211,Hospitalization!A211:K2553,5,FALSE)</f>
        <v>29925</v>
      </c>
      <c r="N211" s="56">
        <f ca="1">VLOOKUP(A211,Hospitalization!A211:K2553,6,FALSE)</f>
        <v>29</v>
      </c>
      <c r="O211" s="55" t="str">
        <f>VLOOKUP(A202,Hospitalization!A103:K2445,11,FALSE)</f>
        <v>R1011</v>
      </c>
      <c r="P211" s="55" t="str">
        <f>VLOOKUP(A211,Hospitalization!A211:K2553,10,TRUE)</f>
        <v>tier - 3</v>
      </c>
      <c r="Q211" s="58">
        <f>VLOOKUP(A211,Hospitalization!A211:K2553,8,TRUE)</f>
        <v>9222.4</v>
      </c>
      <c r="R211" s="55" t="str">
        <f>VLOOKUP(A211,Hospitalization!A112:K2454,9,TRUE)</f>
        <v>tier - 2</v>
      </c>
    </row>
    <row r="212" spans="1:18" x14ac:dyDescent="0.3">
      <c r="A212" s="69" t="s">
        <v>221</v>
      </c>
      <c r="B212" s="55" t="str">
        <f>VLOOKUP(A212,'Customer Names'!A212:E1530,3,TRUE)</f>
        <v xml:space="preserve"> Mr</v>
      </c>
      <c r="C212" s="55" t="str">
        <f>VLOOKUP(A212,'Customer Names'!A210:E1035,4,FALSE)</f>
        <v>Zyryanov</v>
      </c>
      <c r="D212" s="50">
        <f>VLOOKUP(HealthCare!A212,Medical_Examinations!A211:J2546,2,TRUE)</f>
        <v>35.625</v>
      </c>
      <c r="E212" s="50">
        <f>VLOOKUP(HealthCare!A212,Medical_Examinations!A211:J2546,4,TRUE)</f>
        <v>6.21</v>
      </c>
      <c r="F212" s="7" t="str">
        <f>VLOOKUP(A212,Medical_Examinations!A211:J2546,6,TRUE)</f>
        <v>No</v>
      </c>
      <c r="G212" s="7" t="str">
        <f>VLOOKUP(A212,Medical_Examinations!A211:J2546,7,TRUE)</f>
        <v>yes</v>
      </c>
      <c r="H212" s="7" t="str">
        <f>VLOOKUP(A212,Medical_Examinations!A211:J2546,8,TRUE)</f>
        <v>No</v>
      </c>
      <c r="I212" s="51">
        <f>VLOOKUP(A212,Medical_Examinations!A211:J2546,9,TRUE)</f>
        <v>1</v>
      </c>
      <c r="J212" s="7" t="str">
        <f>VLOOKUP(A212,Medical_Examinations!A211:J2546,10,TRUE)</f>
        <v>No</v>
      </c>
      <c r="K212" s="7" t="str">
        <f>VLOOKUP(A212,Medical_Examinations!A211:J2546,3,TRUE)</f>
        <v>Obesity</v>
      </c>
      <c r="L212" s="7" t="str">
        <f>VLOOKUP(A212,Medical_Examinations!A211:J2546,5,TRUE)</f>
        <v>Prediabetes</v>
      </c>
      <c r="M212" s="52">
        <f>VLOOKUP(A212,Hospitalization!A212:K2554,5,FALSE)</f>
        <v>24055</v>
      </c>
      <c r="N212" s="51">
        <f ca="1">VLOOKUP(A212,Hospitalization!A212:K2554,6,FALSE)</f>
        <v>53</v>
      </c>
      <c r="O212" s="7" t="str">
        <f>VLOOKUP(A203,Hospitalization!A104:K2446,11,FALSE)</f>
        <v>R1025</v>
      </c>
      <c r="P212" s="7" t="str">
        <f>VLOOKUP(A212,Hospitalization!A212:K2554,10,TRUE)</f>
        <v>tier - 1</v>
      </c>
      <c r="Q212" s="53">
        <f>VLOOKUP(A212,Hospitalization!A212:K2554,8,TRUE)</f>
        <v>9095.94</v>
      </c>
      <c r="R212" s="7" t="str">
        <f>VLOOKUP(A212,Hospitalization!A113:K2455,9,TRUE)</f>
        <v>tier - 3</v>
      </c>
    </row>
    <row r="213" spans="1:18" x14ac:dyDescent="0.3">
      <c r="A213" s="69" t="s">
        <v>222</v>
      </c>
      <c r="B213" s="55" t="str">
        <f>VLOOKUP(A213,'Customer Names'!A213:E1531,3,TRUE)</f>
        <v xml:space="preserve"> Mr</v>
      </c>
      <c r="C213" s="55" t="str">
        <f>VLOOKUP(A213,'Customer Names'!A211:E1036,4,FALSE)</f>
        <v>Gavin</v>
      </c>
      <c r="D213" s="54">
        <f>VLOOKUP(HealthCare!A213,Medical_Examinations!A212:J2547,2,TRUE)</f>
        <v>23.83</v>
      </c>
      <c r="E213" s="54">
        <f>VLOOKUP(HealthCare!A213,Medical_Examinations!A212:J2547,4,TRUE)</f>
        <v>5.68</v>
      </c>
      <c r="F213" s="55" t="str">
        <f>VLOOKUP(A213,Medical_Examinations!A212:J2547,6,TRUE)</f>
        <v>No</v>
      </c>
      <c r="G213" s="55" t="str">
        <f>VLOOKUP(A213,Medical_Examinations!A212:J2547,7,TRUE)</f>
        <v>No</v>
      </c>
      <c r="H213" s="55" t="str">
        <f>VLOOKUP(A213,Medical_Examinations!A212:J2547,8,TRUE)</f>
        <v>No</v>
      </c>
      <c r="I213" s="56">
        <f>VLOOKUP(A213,Medical_Examinations!A212:J2547,9,TRUE)</f>
        <v>0</v>
      </c>
      <c r="J213" s="55" t="str">
        <f>VLOOKUP(A213,Medical_Examinations!A212:J2547,10,TRUE)</f>
        <v>No</v>
      </c>
      <c r="K213" s="55" t="str">
        <f>VLOOKUP(A213,Medical_Examinations!A212:J2547,3,TRUE)</f>
        <v>Normal Weight</v>
      </c>
      <c r="L213" s="55" t="str">
        <f>VLOOKUP(A213,Medical_Examinations!A212:J2547,5,TRUE)</f>
        <v>Normal</v>
      </c>
      <c r="M213" s="57">
        <f>VLOOKUP(A213,Hospitalization!A213:K2555,5,FALSE)</f>
        <v>33874</v>
      </c>
      <c r="N213" s="56">
        <f ca="1">VLOOKUP(A213,Hospitalization!A213:K2555,6,FALSE)</f>
        <v>53</v>
      </c>
      <c r="O213" s="55" t="str">
        <f>VLOOKUP(A204,Hospitalization!A105:K2447,11,FALSE)</f>
        <v>R1024</v>
      </c>
      <c r="P213" s="55" t="str">
        <f>VLOOKUP(A213,Hospitalization!A213:K2555,10,TRUE)</f>
        <v>tier - 3</v>
      </c>
      <c r="Q213" s="58">
        <f>VLOOKUP(A213,Hospitalization!A213:K2555,8,TRUE)</f>
        <v>8954.99</v>
      </c>
      <c r="R213" s="55" t="str">
        <f>VLOOKUP(A213,Hospitalization!A114:K2456,9,TRUE)</f>
        <v>tier - 2</v>
      </c>
    </row>
    <row r="214" spans="1:18" x14ac:dyDescent="0.3">
      <c r="A214" s="69" t="s">
        <v>223</v>
      </c>
      <c r="B214" s="55" t="str">
        <f>VLOOKUP(A214,'Customer Names'!A214:E1532,3,TRUE)</f>
        <v xml:space="preserve"> Mr</v>
      </c>
      <c r="C214" s="55" t="str">
        <f>VLOOKUP(A214,'Customer Names'!A212:E1037,4,FALSE)</f>
        <v>Littlefield</v>
      </c>
      <c r="D214" s="50">
        <f>VLOOKUP(HealthCare!A214,Medical_Examinations!A213:J2548,2,TRUE)</f>
        <v>35.15</v>
      </c>
      <c r="E214" s="50">
        <f>VLOOKUP(HealthCare!A214,Medical_Examinations!A213:J2548,4,TRUE)</f>
        <v>5.47</v>
      </c>
      <c r="F214" s="7" t="str">
        <f>VLOOKUP(A214,Medical_Examinations!A213:J2548,6,TRUE)</f>
        <v>No</v>
      </c>
      <c r="G214" s="7" t="str">
        <f>VLOOKUP(A214,Medical_Examinations!A213:J2548,7,TRUE)</f>
        <v>No</v>
      </c>
      <c r="H214" s="7" t="str">
        <f>VLOOKUP(A214,Medical_Examinations!A213:J2548,8,TRUE)</f>
        <v>Yes</v>
      </c>
      <c r="I214" s="51">
        <f>VLOOKUP(A214,Medical_Examinations!A213:J2548,9,TRUE)</f>
        <v>1</v>
      </c>
      <c r="J214" s="7" t="str">
        <f>VLOOKUP(A214,Medical_Examinations!A213:J2548,10,TRUE)</f>
        <v>No</v>
      </c>
      <c r="K214" s="7" t="str">
        <f>VLOOKUP(A214,Medical_Examinations!A213:J2548,3,TRUE)</f>
        <v>Obesity</v>
      </c>
      <c r="L214" s="7" t="str">
        <f>VLOOKUP(A214,Medical_Examinations!A213:J2548,5,TRUE)</f>
        <v>Normal</v>
      </c>
      <c r="M214" s="52">
        <f>VLOOKUP(A214,Hospitalization!A214:K2556,5,FALSE)</f>
        <v>27955</v>
      </c>
      <c r="N214" s="51">
        <f ca="1">VLOOKUP(A214,Hospitalization!A214:K2556,6,FALSE)</f>
        <v>57</v>
      </c>
      <c r="O214" s="7" t="str">
        <f>VLOOKUP(A205,Hospitalization!A106:K2448,11,FALSE)</f>
        <v>R1024</v>
      </c>
      <c r="P214" s="7" t="str">
        <f>VLOOKUP(A214,Hospitalization!A214:K2556,10,TRUE)</f>
        <v>tier - 3</v>
      </c>
      <c r="Q214" s="53">
        <f>VLOOKUP(A214,Hospitalization!A214:K2556,8,TRUE)</f>
        <v>8825.09</v>
      </c>
      <c r="R214" s="7" t="str">
        <f>VLOOKUP(A214,Hospitalization!A115:K2457,9,TRUE)</f>
        <v>tier - 2</v>
      </c>
    </row>
    <row r="215" spans="1:18" x14ac:dyDescent="0.3">
      <c r="A215" s="69" t="s">
        <v>224</v>
      </c>
      <c r="B215" s="55" t="str">
        <f>VLOOKUP(A215,'Customer Names'!A215:E1533,3,TRUE)</f>
        <v xml:space="preserve"> Mr</v>
      </c>
      <c r="C215" s="55" t="str">
        <f>VLOOKUP(A215,'Customer Names'!A213:E1038,4,FALSE)</f>
        <v>Shearer</v>
      </c>
      <c r="D215" s="54">
        <f>VLOOKUP(HealthCare!A215,Medical_Examinations!A214:J2549,2,TRUE)</f>
        <v>32.11</v>
      </c>
      <c r="E215" s="54">
        <f>VLOOKUP(HealthCare!A215,Medical_Examinations!A214:J2549,4,TRUE)</f>
        <v>4.03</v>
      </c>
      <c r="F215" s="55" t="str">
        <f>VLOOKUP(A215,Medical_Examinations!A214:J2549,6,TRUE)</f>
        <v>yes</v>
      </c>
      <c r="G215" s="55" t="str">
        <f>VLOOKUP(A215,Medical_Examinations!A214:J2549,7,TRUE)</f>
        <v>yes</v>
      </c>
      <c r="H215" s="55" t="str">
        <f>VLOOKUP(A215,Medical_Examinations!A214:J2549,8,TRUE)</f>
        <v>No</v>
      </c>
      <c r="I215" s="56">
        <f>VLOOKUP(A215,Medical_Examinations!A214:J2549,9,TRUE)</f>
        <v>2</v>
      </c>
      <c r="J215" s="55" t="str">
        <f>VLOOKUP(A215,Medical_Examinations!A214:J2549,10,TRUE)</f>
        <v>No</v>
      </c>
      <c r="K215" s="55" t="str">
        <f>VLOOKUP(A215,Medical_Examinations!A214:J2549,3,TRUE)</f>
        <v>Obesity</v>
      </c>
      <c r="L215" s="55" t="str">
        <f>VLOOKUP(A215,Medical_Examinations!A214:J2549,5,TRUE)</f>
        <v>Normal</v>
      </c>
      <c r="M215" s="57">
        <f>VLOOKUP(A215,Hospitalization!A215:K2557,5,FALSE)</f>
        <v>27928</v>
      </c>
      <c r="N215" s="56">
        <f ca="1">VLOOKUP(A215,Hospitalization!A215:K2557,6,FALSE)</f>
        <v>48</v>
      </c>
      <c r="O215" s="55" t="str">
        <f>VLOOKUP(A206,Hospitalization!A107:K2449,11,FALSE)</f>
        <v>R1011</v>
      </c>
      <c r="P215" s="55" t="str">
        <f>VLOOKUP(A215,Hospitalization!A215:K2557,10,TRUE)</f>
        <v>tier - 3</v>
      </c>
      <c r="Q215" s="58">
        <f>VLOOKUP(A215,Hospitalization!A215:K2557,8,TRUE)</f>
        <v>8733.23</v>
      </c>
      <c r="R215" s="55" t="str">
        <f>VLOOKUP(A215,Hospitalization!A116:K2458,9,TRUE)</f>
        <v>tier - 2</v>
      </c>
    </row>
    <row r="216" spans="1:18" x14ac:dyDescent="0.3">
      <c r="A216" s="69" t="s">
        <v>225</v>
      </c>
      <c r="B216" s="55" t="str">
        <f>VLOOKUP(A216,'Customer Names'!A216:E1534,3,TRUE)</f>
        <v xml:space="preserve"> Ms</v>
      </c>
      <c r="C216" s="55" t="str">
        <f>VLOOKUP(A216,'Customer Names'!A214:E1039,4,FALSE)</f>
        <v>Armstrong</v>
      </c>
      <c r="D216" s="50">
        <f>VLOOKUP(HealthCare!A216,Medical_Examinations!A215:J2550,2,TRUE)</f>
        <v>29.3</v>
      </c>
      <c r="E216" s="50">
        <f>VLOOKUP(HealthCare!A216,Medical_Examinations!A215:J2550,4,TRUE)</f>
        <v>6.15</v>
      </c>
      <c r="F216" s="7" t="str">
        <f>VLOOKUP(A216,Medical_Examinations!A215:J2550,6,TRUE)</f>
        <v>No</v>
      </c>
      <c r="G216" s="7" t="str">
        <f>VLOOKUP(A216,Medical_Examinations!A215:J2550,7,TRUE)</f>
        <v>No</v>
      </c>
      <c r="H216" s="7" t="str">
        <f>VLOOKUP(A216,Medical_Examinations!A215:J2550,8,TRUE)</f>
        <v>No</v>
      </c>
      <c r="I216" s="51">
        <f>VLOOKUP(A216,Medical_Examinations!A215:J2550,9,TRUE)</f>
        <v>1</v>
      </c>
      <c r="J216" s="7" t="str">
        <f>VLOOKUP(A216,Medical_Examinations!A215:J2550,10,TRUE)</f>
        <v>No</v>
      </c>
      <c r="K216" s="7" t="str">
        <f>VLOOKUP(A216,Medical_Examinations!A215:J2550,3,TRUE)</f>
        <v>Overweight</v>
      </c>
      <c r="L216" s="7" t="str">
        <f>VLOOKUP(A216,Medical_Examinations!A215:J2550,5,TRUE)</f>
        <v>Prediabetes</v>
      </c>
      <c r="M216" s="52">
        <f>VLOOKUP(A216,Hospitalization!A216:K2558,5,FALSE)</f>
        <v>28441</v>
      </c>
      <c r="N216" s="51">
        <f ca="1">VLOOKUP(A216,Hospitalization!A216:K2558,6,FALSE)</f>
        <v>60</v>
      </c>
      <c r="O216" s="7" t="str">
        <f>VLOOKUP(A207,Hospitalization!A108:K2450,11,FALSE)</f>
        <v>R1016</v>
      </c>
      <c r="P216" s="7" t="str">
        <f>VLOOKUP(A216,Hospitalization!A216:K2558,10,TRUE)</f>
        <v>tier - 2</v>
      </c>
      <c r="Q216" s="53">
        <f>VLOOKUP(A216,Hospitalization!A216:K2558,8,TRUE)</f>
        <v>8604.48</v>
      </c>
      <c r="R216" s="7" t="str">
        <f>VLOOKUP(A216,Hospitalization!A117:K2459,9,TRUE)</f>
        <v>tier - 3</v>
      </c>
    </row>
    <row r="217" spans="1:18" x14ac:dyDescent="0.3">
      <c r="A217" s="69" t="s">
        <v>226</v>
      </c>
      <c r="B217" s="55" t="str">
        <f>VLOOKUP(A217,'Customer Names'!A217:E1535,3,TRUE)</f>
        <v xml:space="preserve"> Mr</v>
      </c>
      <c r="C217" s="55" t="str">
        <f>VLOOKUP(A217,'Customer Names'!A215:E1040,4,FALSE)</f>
        <v>Warriner</v>
      </c>
      <c r="D217" s="54">
        <f>VLOOKUP(HealthCare!A217,Medical_Examinations!A216:J2551,2,TRUE)</f>
        <v>33</v>
      </c>
      <c r="E217" s="54">
        <f>VLOOKUP(HealthCare!A217,Medical_Examinations!A216:J2551,4,TRUE)</f>
        <v>10.16</v>
      </c>
      <c r="F217" s="55" t="str">
        <f>VLOOKUP(A217,Medical_Examinations!A216:J2551,6,TRUE)</f>
        <v>No</v>
      </c>
      <c r="G217" s="55" t="str">
        <f>VLOOKUP(A217,Medical_Examinations!A216:J2551,7,TRUE)</f>
        <v>No</v>
      </c>
      <c r="H217" s="55" t="str">
        <f>VLOOKUP(A217,Medical_Examinations!A216:J2551,8,TRUE)</f>
        <v>No</v>
      </c>
      <c r="I217" s="56">
        <f>VLOOKUP(A217,Medical_Examinations!A216:J2551,9,TRUE)</f>
        <v>0</v>
      </c>
      <c r="J217" s="55" t="str">
        <f>VLOOKUP(A217,Medical_Examinations!A216:J2551,10,TRUE)</f>
        <v>No</v>
      </c>
      <c r="K217" s="55" t="str">
        <f>VLOOKUP(A217,Medical_Examinations!A216:J2551,3,TRUE)</f>
        <v>Obesity</v>
      </c>
      <c r="L217" s="55" t="str">
        <f>VLOOKUP(A217,Medical_Examinations!A216:J2551,5,TRUE)</f>
        <v>Diabetes</v>
      </c>
      <c r="M217" s="57">
        <f>VLOOKUP(A217,Hospitalization!A217:K2559,5,FALSE)</f>
        <v>30662</v>
      </c>
      <c r="N217" s="56">
        <f ca="1">VLOOKUP(A217,Hospitalization!A217:K2559,6,FALSE)</f>
        <v>59</v>
      </c>
      <c r="O217" s="55" t="str">
        <f>VLOOKUP(A208,Hospitalization!A109:K2451,11,FALSE)</f>
        <v>R1011</v>
      </c>
      <c r="P217" s="55" t="str">
        <f>VLOOKUP(A217,Hospitalization!A217:K2559,10,TRUE)</f>
        <v>tier - 1</v>
      </c>
      <c r="Q217" s="58">
        <f>VLOOKUP(A217,Hospitalization!A217:K2559,8,TRUE)</f>
        <v>8547.69</v>
      </c>
      <c r="R217" s="55" t="str">
        <f>VLOOKUP(A217,Hospitalization!A118:K2460,9,TRUE)</f>
        <v>tier - 2</v>
      </c>
    </row>
    <row r="218" spans="1:18" x14ac:dyDescent="0.3">
      <c r="A218" s="69" t="s">
        <v>227</v>
      </c>
      <c r="B218" s="55" t="str">
        <f>VLOOKUP(A218,'Customer Names'!A218:E1536,3,TRUE)</f>
        <v xml:space="preserve"> Mr</v>
      </c>
      <c r="C218" s="55" t="str">
        <f>VLOOKUP(A218,'Customer Names'!A216:E1041,4,FALSE)</f>
        <v>White</v>
      </c>
      <c r="D218" s="50">
        <f>VLOOKUP(HealthCare!A218,Medical_Examinations!A217:J2552,2,TRUE)</f>
        <v>34.4</v>
      </c>
      <c r="E218" s="50">
        <f>VLOOKUP(HealthCare!A218,Medical_Examinations!A217:J2552,4,TRUE)</f>
        <v>4.04</v>
      </c>
      <c r="F218" s="7" t="str">
        <f>VLOOKUP(A218,Medical_Examinations!A217:J2552,6,TRUE)</f>
        <v>No</v>
      </c>
      <c r="G218" s="7" t="str">
        <f>VLOOKUP(A218,Medical_Examinations!A217:J2552,7,TRUE)</f>
        <v>No</v>
      </c>
      <c r="H218" s="7" t="str">
        <f>VLOOKUP(A218,Medical_Examinations!A217:J2552,8,TRUE)</f>
        <v>No</v>
      </c>
      <c r="I218" s="51">
        <f>VLOOKUP(A218,Medical_Examinations!A217:J2552,9,TRUE)</f>
        <v>0</v>
      </c>
      <c r="J218" s="7" t="str">
        <f>VLOOKUP(A218,Medical_Examinations!A217:J2552,10,TRUE)</f>
        <v>No</v>
      </c>
      <c r="K218" s="7" t="str">
        <f>VLOOKUP(A218,Medical_Examinations!A217:J2552,3,TRUE)</f>
        <v>Obesity</v>
      </c>
      <c r="L218" s="7" t="str">
        <f>VLOOKUP(A218,Medical_Examinations!A217:J2552,5,TRUE)</f>
        <v>Normal</v>
      </c>
      <c r="M218" s="52">
        <f>VLOOKUP(A218,Hospitalization!A218:K2560,5,FALSE)</f>
        <v>26659</v>
      </c>
      <c r="N218" s="51">
        <f ca="1">VLOOKUP(A218,Hospitalization!A218:K2560,6,FALSE)</f>
        <v>58</v>
      </c>
      <c r="O218" s="7" t="str">
        <f>VLOOKUP(A209,Hospitalization!A110:K2452,11,FALSE)</f>
        <v>R1024</v>
      </c>
      <c r="P218" s="7" t="str">
        <f>VLOOKUP(A218,Hospitalization!A218:K2560,10,TRUE)</f>
        <v>tier - 3</v>
      </c>
      <c r="Q218" s="53">
        <f>VLOOKUP(A218,Hospitalization!A218:K2560,8,TRUE)</f>
        <v>8457.82</v>
      </c>
      <c r="R218" s="7" t="str">
        <f>VLOOKUP(A218,Hospitalization!A119:K2461,9,TRUE)</f>
        <v>tier - 2</v>
      </c>
    </row>
    <row r="219" spans="1:18" x14ac:dyDescent="0.3">
      <c r="A219" s="69" t="s">
        <v>228</v>
      </c>
      <c r="B219" s="55" t="str">
        <f>VLOOKUP(A219,'Customer Names'!A219:E1537,3,TRUE)</f>
        <v xml:space="preserve"> Mr</v>
      </c>
      <c r="C219" s="55" t="str">
        <f>VLOOKUP(A219,'Customer Names'!A217:E1042,4,FALSE)</f>
        <v>Cordaro</v>
      </c>
      <c r="D219" s="54">
        <f>VLOOKUP(HealthCare!A219,Medical_Examinations!A218:J2553,2,TRUE)</f>
        <v>24.7</v>
      </c>
      <c r="E219" s="54">
        <f>VLOOKUP(HealthCare!A219,Medical_Examinations!A218:J2553,4,TRUE)</f>
        <v>5.32</v>
      </c>
      <c r="F219" s="55" t="str">
        <f>VLOOKUP(A219,Medical_Examinations!A218:J2553,6,TRUE)</f>
        <v>No</v>
      </c>
      <c r="G219" s="55" t="str">
        <f>VLOOKUP(A219,Medical_Examinations!A218:J2553,7,TRUE)</f>
        <v>No</v>
      </c>
      <c r="H219" s="55" t="str">
        <f>VLOOKUP(A219,Medical_Examinations!A218:J2553,8,TRUE)</f>
        <v>Yes</v>
      </c>
      <c r="I219" s="56">
        <f>VLOOKUP(A219,Medical_Examinations!A218:J2553,9,TRUE)</f>
        <v>1</v>
      </c>
      <c r="J219" s="55" t="str">
        <f>VLOOKUP(A219,Medical_Examinations!A218:J2553,10,TRUE)</f>
        <v>No</v>
      </c>
      <c r="K219" s="55" t="str">
        <f>VLOOKUP(A219,Medical_Examinations!A218:J2553,3,TRUE)</f>
        <v>Normal Weight</v>
      </c>
      <c r="L219" s="55" t="str">
        <f>VLOOKUP(A219,Medical_Examinations!A218:J2553,5,TRUE)</f>
        <v>Normal</v>
      </c>
      <c r="M219" s="57">
        <f>VLOOKUP(A219,Hospitalization!A219:K2561,5,FALSE)</f>
        <v>23275</v>
      </c>
      <c r="N219" s="56">
        <f ca="1">VLOOKUP(A219,Hospitalization!A219:K2561,6,FALSE)</f>
        <v>60</v>
      </c>
      <c r="O219" s="55" t="str">
        <f>VLOOKUP(A210,Hospitalization!A111:K2453,11,FALSE)</f>
        <v>R1013</v>
      </c>
      <c r="P219" s="55" t="str">
        <f>VLOOKUP(A219,Hospitalization!A219:K2561,10,TRUE)</f>
        <v>tier - 3</v>
      </c>
      <c r="Q219" s="58">
        <f>VLOOKUP(A219,Hospitalization!A219:K2561,8,TRUE)</f>
        <v>8355.5400000000009</v>
      </c>
      <c r="R219" s="55" t="str">
        <f>VLOOKUP(A219,Hospitalization!A120:K2462,9,TRUE)</f>
        <v>tier - 3</v>
      </c>
    </row>
    <row r="220" spans="1:18" x14ac:dyDescent="0.3">
      <c r="A220" s="69" t="s">
        <v>229</v>
      </c>
      <c r="B220" s="55" t="str">
        <f>VLOOKUP(A220,'Customer Names'!A220:E1538,3,TRUE)</f>
        <v xml:space="preserve"> Mr</v>
      </c>
      <c r="C220" s="55" t="str">
        <f>VLOOKUP(A220,'Customer Names'!A218:E1043,4,FALSE)</f>
        <v>Hamilton</v>
      </c>
      <c r="D220" s="50">
        <f>VLOOKUP(HealthCare!A220,Medical_Examinations!A219:J2554,2,TRUE)</f>
        <v>26.125</v>
      </c>
      <c r="E220" s="50">
        <f>VLOOKUP(HealthCare!A220,Medical_Examinations!A219:J2554,4,TRUE)</f>
        <v>5.27</v>
      </c>
      <c r="F220" s="7" t="str">
        <f>VLOOKUP(A220,Medical_Examinations!A219:J2554,6,TRUE)</f>
        <v>No</v>
      </c>
      <c r="G220" s="7" t="str">
        <f>VLOOKUP(A220,Medical_Examinations!A219:J2554,7,TRUE)</f>
        <v>yes</v>
      </c>
      <c r="H220" s="7" t="str">
        <f>VLOOKUP(A220,Medical_Examinations!A219:J2554,8,TRUE)</f>
        <v>No</v>
      </c>
      <c r="I220" s="51">
        <f>VLOOKUP(A220,Medical_Examinations!A219:J2554,9,TRUE)</f>
        <v>1</v>
      </c>
      <c r="J220" s="7" t="str">
        <f>VLOOKUP(A220,Medical_Examinations!A219:J2554,10,TRUE)</f>
        <v>No</v>
      </c>
      <c r="K220" s="7" t="str">
        <f>VLOOKUP(A220,Medical_Examinations!A219:J2554,3,TRUE)</f>
        <v>Overweight</v>
      </c>
      <c r="L220" s="7" t="str">
        <f>VLOOKUP(A220,Medical_Examinations!A219:J2554,5,TRUE)</f>
        <v>Normal</v>
      </c>
      <c r="M220" s="52">
        <f>VLOOKUP(A220,Hospitalization!A220:K2562,5,FALSE)</f>
        <v>36858</v>
      </c>
      <c r="N220" s="51">
        <f ca="1">VLOOKUP(A220,Hospitalization!A220:K2562,6,FALSE)</f>
        <v>54</v>
      </c>
      <c r="O220" s="7" t="str">
        <f>VLOOKUP(A211,Hospitalization!A112:K2454,11,FALSE)</f>
        <v>R1019</v>
      </c>
      <c r="P220" s="7" t="str">
        <f>VLOOKUP(A220,Hospitalization!A220:K2562,10,TRUE)</f>
        <v>tier - 1</v>
      </c>
      <c r="Q220" s="53">
        <f>VLOOKUP(A220,Hospitalization!A220:K2562,8,TRUE)</f>
        <v>8271.4599999999991</v>
      </c>
      <c r="R220" s="7" t="str">
        <f>VLOOKUP(A220,Hospitalization!A121:K2463,9,TRUE)</f>
        <v>tier - 2</v>
      </c>
    </row>
    <row r="221" spans="1:18" x14ac:dyDescent="0.3">
      <c r="A221" s="69" t="s">
        <v>230</v>
      </c>
      <c r="B221" s="55" t="str">
        <f>VLOOKUP(A221,'Customer Names'!A221:E1539,3,TRUE)</f>
        <v xml:space="preserve"> Mr</v>
      </c>
      <c r="C221" s="55" t="str">
        <f>VLOOKUP(A221,'Customer Names'!A219:E1044,4,FALSE)</f>
        <v>Meyer</v>
      </c>
      <c r="D221" s="54">
        <f>VLOOKUP(HealthCare!A221,Medical_Examinations!A220:J2555,2,TRUE)</f>
        <v>35.53</v>
      </c>
      <c r="E221" s="54">
        <f>VLOOKUP(HealthCare!A221,Medical_Examinations!A220:J2555,4,TRUE)</f>
        <v>4.3600000000000003</v>
      </c>
      <c r="F221" s="55" t="str">
        <f>VLOOKUP(A221,Medical_Examinations!A220:J2555,6,TRUE)</f>
        <v>No</v>
      </c>
      <c r="G221" s="55" t="str">
        <f>VLOOKUP(A221,Medical_Examinations!A220:J2555,7,TRUE)</f>
        <v>No</v>
      </c>
      <c r="H221" s="55" t="str">
        <f>VLOOKUP(A221,Medical_Examinations!A220:J2555,8,TRUE)</f>
        <v>Yes</v>
      </c>
      <c r="I221" s="56">
        <f>VLOOKUP(A221,Medical_Examinations!A220:J2555,9,TRUE)</f>
        <v>1</v>
      </c>
      <c r="J221" s="55" t="str">
        <f>VLOOKUP(A221,Medical_Examinations!A220:J2555,10,TRUE)</f>
        <v>No</v>
      </c>
      <c r="K221" s="55" t="str">
        <f>VLOOKUP(A221,Medical_Examinations!A220:J2555,3,TRUE)</f>
        <v>Obesity</v>
      </c>
      <c r="L221" s="55" t="str">
        <f>VLOOKUP(A221,Medical_Examinations!A220:J2555,5,TRUE)</f>
        <v>Normal</v>
      </c>
      <c r="M221" s="57">
        <f>VLOOKUP(A221,Hospitalization!A221:K2563,5,FALSE)</f>
        <v>23320</v>
      </c>
      <c r="N221" s="56">
        <f ca="1">VLOOKUP(A221,Hospitalization!A221:K2563,6,FALSE)</f>
        <v>56</v>
      </c>
      <c r="O221" s="55" t="str">
        <f>VLOOKUP(A212,Hospitalization!A113:K2455,11,FALSE)</f>
        <v>R1011</v>
      </c>
      <c r="P221" s="55" t="str">
        <f>VLOOKUP(A221,Hospitalization!A221:K2563,10,TRUE)</f>
        <v>tier - 1</v>
      </c>
      <c r="Q221" s="58">
        <f>VLOOKUP(A221,Hospitalization!A221:K2563,8,TRUE)</f>
        <v>8177.9</v>
      </c>
      <c r="R221" s="55" t="str">
        <f>VLOOKUP(A221,Hospitalization!A122:K2464,9,TRUE)</f>
        <v>tier - 3</v>
      </c>
    </row>
    <row r="222" spans="1:18" x14ac:dyDescent="0.3">
      <c r="A222" s="69" t="s">
        <v>231</v>
      </c>
      <c r="B222" s="55" t="str">
        <f>VLOOKUP(A222,'Customer Names'!A222:E1540,3,TRUE)</f>
        <v xml:space="preserve"> Ms</v>
      </c>
      <c r="C222" s="55" t="str">
        <f>VLOOKUP(A222,'Customer Names'!A220:E1045,4,FALSE)</f>
        <v>Duke</v>
      </c>
      <c r="D222" s="50">
        <f>VLOOKUP(HealthCare!A222,Medical_Examinations!A221:J2556,2,TRUE)</f>
        <v>38.17</v>
      </c>
      <c r="E222" s="50">
        <f>VLOOKUP(HealthCare!A222,Medical_Examinations!A221:J2556,4,TRUE)</f>
        <v>4.07</v>
      </c>
      <c r="F222" s="7" t="str">
        <f>VLOOKUP(A222,Medical_Examinations!A221:J2556,6,TRUE)</f>
        <v>No</v>
      </c>
      <c r="G222" s="7" t="str">
        <f>VLOOKUP(A222,Medical_Examinations!A221:J2556,7,TRUE)</f>
        <v>yes</v>
      </c>
      <c r="H222" s="7" t="str">
        <f>VLOOKUP(A222,Medical_Examinations!A221:J2556,8,TRUE)</f>
        <v>No</v>
      </c>
      <c r="I222" s="51">
        <f>VLOOKUP(A222,Medical_Examinations!A221:J2556,9,TRUE)</f>
        <v>1</v>
      </c>
      <c r="J222" s="7" t="str">
        <f>VLOOKUP(A222,Medical_Examinations!A221:J2556,10,TRUE)</f>
        <v>No</v>
      </c>
      <c r="K222" s="7" t="str">
        <f>VLOOKUP(A222,Medical_Examinations!A221:J2556,3,TRUE)</f>
        <v>Obesity</v>
      </c>
      <c r="L222" s="7" t="str">
        <f>VLOOKUP(A222,Medical_Examinations!A221:J2556,5,TRUE)</f>
        <v>Normal</v>
      </c>
      <c r="M222" s="52">
        <f>VLOOKUP(A222,Hospitalization!A222:K2564,5,FALSE)</f>
        <v>37131</v>
      </c>
      <c r="N222" s="51">
        <f ca="1">VLOOKUP(A222,Hospitalization!A222:K2564,6,FALSE)</f>
        <v>37</v>
      </c>
      <c r="O222" s="7" t="str">
        <f>VLOOKUP(A213,Hospitalization!A114:K2456,11,FALSE)</f>
        <v>R1026</v>
      </c>
      <c r="P222" s="7" t="str">
        <f>VLOOKUP(A222,Hospitalization!A222:K2564,10,TRUE)</f>
        <v>tier - 2</v>
      </c>
      <c r="Q222" s="53">
        <f>VLOOKUP(A222,Hospitalization!A222:K2564,8,TRUE)</f>
        <v>8081.26</v>
      </c>
      <c r="R222" s="7" t="str">
        <f>VLOOKUP(A222,Hospitalization!A123:K2465,9,TRUE)</f>
        <v>tier - 2</v>
      </c>
    </row>
    <row r="223" spans="1:18" x14ac:dyDescent="0.3">
      <c r="A223" s="69" t="s">
        <v>232</v>
      </c>
      <c r="B223" s="55" t="str">
        <f>VLOOKUP(A223,'Customer Names'!A223:E1541,3,TRUE)</f>
        <v xml:space="preserve"> Mr</v>
      </c>
      <c r="C223" s="55" t="str">
        <f>VLOOKUP(A223,'Customer Names'!A221:E1046,4,FALSE)</f>
        <v>Malatesta</v>
      </c>
      <c r="D223" s="54">
        <f>VLOOKUP(HealthCare!A223,Medical_Examinations!A222:J2557,2,TRUE)</f>
        <v>20.79</v>
      </c>
      <c r="E223" s="54">
        <f>VLOOKUP(HealthCare!A223,Medical_Examinations!A222:J2557,4,TRUE)</f>
        <v>5.84</v>
      </c>
      <c r="F223" s="55" t="str">
        <f>VLOOKUP(A223,Medical_Examinations!A222:J2557,6,TRUE)</f>
        <v>No</v>
      </c>
      <c r="G223" s="55" t="str">
        <f>VLOOKUP(A223,Medical_Examinations!A222:J2557,7,TRUE)</f>
        <v>yes</v>
      </c>
      <c r="H223" s="55" t="str">
        <f>VLOOKUP(A223,Medical_Examinations!A222:J2557,8,TRUE)</f>
        <v>No</v>
      </c>
      <c r="I223" s="56">
        <f>VLOOKUP(A223,Medical_Examinations!A222:J2557,9,TRUE)</f>
        <v>1</v>
      </c>
      <c r="J223" s="55" t="str">
        <f>VLOOKUP(A223,Medical_Examinations!A222:J2557,10,TRUE)</f>
        <v>No</v>
      </c>
      <c r="K223" s="55" t="str">
        <f>VLOOKUP(A223,Medical_Examinations!A222:J2557,3,TRUE)</f>
        <v>Normal Weight</v>
      </c>
      <c r="L223" s="55" t="str">
        <f>VLOOKUP(A223,Medical_Examinations!A222:J2557,5,TRUE)</f>
        <v>Prediabetes</v>
      </c>
      <c r="M223" s="57">
        <f>VLOOKUP(A223,Hospitalization!A223:K2565,5,FALSE)</f>
        <v>28114</v>
      </c>
      <c r="N223" s="56">
        <f ca="1">VLOOKUP(A223,Hospitalization!A223:K2565,6,FALSE)</f>
        <v>61</v>
      </c>
      <c r="O223" s="55" t="str">
        <f>VLOOKUP(A214,Hospitalization!A115:K2457,11,FALSE)</f>
        <v>R1011</v>
      </c>
      <c r="P223" s="55" t="str">
        <f>VLOOKUP(A223,Hospitalization!A223:K2565,10,TRUE)</f>
        <v>tier - 2</v>
      </c>
      <c r="Q223" s="58">
        <f>VLOOKUP(A223,Hospitalization!A223:K2565,8,TRUE)</f>
        <v>8026.67</v>
      </c>
      <c r="R223" s="55" t="str">
        <f>VLOOKUP(A223,Hospitalization!A124:K2466,9,TRUE)</f>
        <v>tier - 2</v>
      </c>
    </row>
    <row r="224" spans="1:18" x14ac:dyDescent="0.3">
      <c r="A224" s="69" t="s">
        <v>233</v>
      </c>
      <c r="B224" s="55" t="str">
        <f>VLOOKUP(A224,'Customer Names'!A224:E1542,3,TRUE)</f>
        <v xml:space="preserve"> Mr</v>
      </c>
      <c r="C224" s="55" t="str">
        <f>VLOOKUP(A224,'Customer Names'!A222:E1047,4,FALSE)</f>
        <v>Hinrichsen</v>
      </c>
      <c r="D224" s="50">
        <f>VLOOKUP(HealthCare!A224,Medical_Examinations!A223:J2558,2,TRUE)</f>
        <v>19.39</v>
      </c>
      <c r="E224" s="50">
        <f>VLOOKUP(HealthCare!A224,Medical_Examinations!A223:J2558,4,TRUE)</f>
        <v>5.59</v>
      </c>
      <c r="F224" s="7" t="str">
        <f>VLOOKUP(A224,Medical_Examinations!A223:J2558,6,TRUE)</f>
        <v>No</v>
      </c>
      <c r="G224" s="7" t="str">
        <f>VLOOKUP(A224,Medical_Examinations!A223:J2558,7,TRUE)</f>
        <v>No</v>
      </c>
      <c r="H224" s="7" t="str">
        <f>VLOOKUP(A224,Medical_Examinations!A223:J2558,8,TRUE)</f>
        <v>Yes</v>
      </c>
      <c r="I224" s="51">
        <f>VLOOKUP(A224,Medical_Examinations!A223:J2558,9,TRUE)</f>
        <v>1</v>
      </c>
      <c r="J224" s="7" t="str">
        <f>VLOOKUP(A224,Medical_Examinations!A223:J2558,10,TRUE)</f>
        <v>No</v>
      </c>
      <c r="K224" s="7" t="str">
        <f>VLOOKUP(A224,Medical_Examinations!A223:J2558,3,TRUE)</f>
        <v>Normal Weight</v>
      </c>
      <c r="L224" s="7" t="str">
        <f>VLOOKUP(A224,Medical_Examinations!A223:J2558,5,TRUE)</f>
        <v>Normal</v>
      </c>
      <c r="M224" s="52">
        <f>VLOOKUP(A224,Hospitalization!A224:K2566,5,FALSE)</f>
        <v>29948</v>
      </c>
      <c r="N224" s="51">
        <f ca="1">VLOOKUP(A224,Hospitalization!A224:K2566,6,FALSE)</f>
        <v>42</v>
      </c>
      <c r="O224" s="7" t="str">
        <f>VLOOKUP(A215,Hospitalization!A116:K2458,11,FALSE)</f>
        <v>R1012</v>
      </c>
      <c r="P224" s="7" t="str">
        <f>VLOOKUP(A224,Hospitalization!A224:K2566,10,TRUE)</f>
        <v>tier - 2</v>
      </c>
      <c r="Q224" s="53">
        <f>VLOOKUP(A224,Hospitalization!A224:K2566,8,TRUE)</f>
        <v>7954.52</v>
      </c>
      <c r="R224" s="7" t="str">
        <f>VLOOKUP(A224,Hospitalization!A125:K2467,9,TRUE)</f>
        <v>tier - 2</v>
      </c>
    </row>
    <row r="225" spans="1:18" x14ac:dyDescent="0.3">
      <c r="A225" s="69" t="s">
        <v>234</v>
      </c>
      <c r="B225" s="55" t="str">
        <f>VLOOKUP(A225,'Customer Names'!A225:E1543,3,TRUE)</f>
        <v xml:space="preserve"> Ms</v>
      </c>
      <c r="C225" s="55" t="str">
        <f>VLOOKUP(A225,'Customer Names'!A223:E1048,4,FALSE)</f>
        <v>Lucan</v>
      </c>
      <c r="D225" s="54">
        <f>VLOOKUP(HealthCare!A225,Medical_Examinations!A224:J2559,2,TRUE)</f>
        <v>18.579999999999998</v>
      </c>
      <c r="E225" s="54">
        <f>VLOOKUP(HealthCare!A225,Medical_Examinations!A224:J2559,4,TRUE)</f>
        <v>6.22</v>
      </c>
      <c r="F225" s="55" t="str">
        <f>VLOOKUP(A225,Medical_Examinations!A224:J2559,6,TRUE)</f>
        <v>No</v>
      </c>
      <c r="G225" s="55" t="str">
        <f>VLOOKUP(A225,Medical_Examinations!A224:J2559,7,TRUE)</f>
        <v>No</v>
      </c>
      <c r="H225" s="55" t="str">
        <f>VLOOKUP(A225,Medical_Examinations!A224:J2559,8,TRUE)</f>
        <v>No</v>
      </c>
      <c r="I225" s="56">
        <f>VLOOKUP(A225,Medical_Examinations!A224:J2559,9,TRUE)</f>
        <v>0</v>
      </c>
      <c r="J225" s="55" t="str">
        <f>VLOOKUP(A225,Medical_Examinations!A224:J2559,10,TRUE)</f>
        <v>No</v>
      </c>
      <c r="K225" s="55" t="str">
        <f>VLOOKUP(A225,Medical_Examinations!A224:J2559,3,TRUE)</f>
        <v>Normal Weight</v>
      </c>
      <c r="L225" s="55" t="str">
        <f>VLOOKUP(A225,Medical_Examinations!A224:J2559,5,TRUE)</f>
        <v>Prediabetes</v>
      </c>
      <c r="M225" s="57">
        <f>VLOOKUP(A225,Hospitalization!A225:K2567,5,FALSE)</f>
        <v>36519</v>
      </c>
      <c r="N225" s="56">
        <f ca="1">VLOOKUP(A225,Hospitalization!A225:K2567,6,FALSE)</f>
        <v>37</v>
      </c>
      <c r="O225" s="55" t="str">
        <f>VLOOKUP(A216,Hospitalization!A117:K2459,11,FALSE)</f>
        <v>R1016</v>
      </c>
      <c r="P225" s="55" t="str">
        <f>VLOOKUP(A225,Hospitalization!A225:K2567,10,TRUE)</f>
        <v>tier - 2</v>
      </c>
      <c r="Q225" s="58">
        <f>VLOOKUP(A225,Hospitalization!A225:K2567,8,TRUE)</f>
        <v>7794.68</v>
      </c>
      <c r="R225" s="55" t="str">
        <f>VLOOKUP(A225,Hospitalization!A126:K2468,9,TRUE)</f>
        <v>tier - 2</v>
      </c>
    </row>
    <row r="226" spans="1:18" x14ac:dyDescent="0.3">
      <c r="A226" s="69" t="s">
        <v>235</v>
      </c>
      <c r="B226" s="55" t="str">
        <f>VLOOKUP(A226,'Customer Names'!A226:E1544,3,TRUE)</f>
        <v xml:space="preserve"> Ms</v>
      </c>
      <c r="C226" s="55" t="str">
        <f>VLOOKUP(A226,'Customer Names'!A224:E1049,4,FALSE)</f>
        <v>Koch</v>
      </c>
      <c r="D226" s="50">
        <f>VLOOKUP(HealthCare!A226,Medical_Examinations!A225:J2560,2,TRUE)</f>
        <v>15.12</v>
      </c>
      <c r="E226" s="50">
        <f>VLOOKUP(HealthCare!A226,Medical_Examinations!A225:J2560,4,TRUE)</f>
        <v>4.03</v>
      </c>
      <c r="F226" s="7" t="str">
        <f>VLOOKUP(A226,Medical_Examinations!A225:J2560,6,TRUE)</f>
        <v>yes</v>
      </c>
      <c r="G226" s="7" t="str">
        <f>VLOOKUP(A226,Medical_Examinations!A225:J2560,7,TRUE)</f>
        <v>No</v>
      </c>
      <c r="H226" s="7" t="str">
        <f>VLOOKUP(A226,Medical_Examinations!A225:J2560,8,TRUE)</f>
        <v>No</v>
      </c>
      <c r="I226" s="51">
        <f>VLOOKUP(A226,Medical_Examinations!A225:J2560,9,TRUE)</f>
        <v>0</v>
      </c>
      <c r="J226" s="7" t="str">
        <f>VLOOKUP(A226,Medical_Examinations!A225:J2560,10,TRUE)</f>
        <v>No</v>
      </c>
      <c r="K226" s="7" t="str">
        <f>VLOOKUP(A226,Medical_Examinations!A225:J2560,3,TRUE)</f>
        <v>Underweight</v>
      </c>
      <c r="L226" s="7" t="str">
        <f>VLOOKUP(A226,Medical_Examinations!A225:J2560,5,TRUE)</f>
        <v>Normal</v>
      </c>
      <c r="M226" s="52">
        <f>VLOOKUP(A226,Hospitalization!A226:K2568,5,FALSE)</f>
        <v>28853</v>
      </c>
      <c r="N226" s="51">
        <f ca="1">VLOOKUP(A226,Hospitalization!A226:K2568,6,FALSE)</f>
        <v>60</v>
      </c>
      <c r="O226" s="7" t="str">
        <f>VLOOKUP(A217,Hospitalization!A118:K2460,11,FALSE)</f>
        <v>R1013</v>
      </c>
      <c r="P226" s="7" t="str">
        <f>VLOOKUP(A226,Hospitalization!A226:K2568,10,TRUE)</f>
        <v>tier - 2</v>
      </c>
      <c r="Q226" s="53">
        <f>VLOOKUP(A226,Hospitalization!A226:K2568,8,TRUE)</f>
        <v>7726.85</v>
      </c>
      <c r="R226" s="7" t="str">
        <f>VLOOKUP(A226,Hospitalization!A127:K2469,9,TRUE)</f>
        <v>tier - 1</v>
      </c>
    </row>
    <row r="227" spans="1:18" x14ac:dyDescent="0.3">
      <c r="A227" s="69" t="s">
        <v>236</v>
      </c>
      <c r="B227" s="55" t="str">
        <f>VLOOKUP(A227,'Customer Names'!A227:E1545,3,TRUE)</f>
        <v xml:space="preserve"> Mr</v>
      </c>
      <c r="C227" s="55" t="str">
        <f>VLOOKUP(A227,'Customer Names'!A225:E1050,4,FALSE)</f>
        <v>Smith</v>
      </c>
      <c r="D227" s="54">
        <f>VLOOKUP(HealthCare!A227,Medical_Examinations!A226:J2561,2,TRUE)</f>
        <v>30.4</v>
      </c>
      <c r="E227" s="54">
        <f>VLOOKUP(HealthCare!A227,Medical_Examinations!A226:J2561,4,TRUE)</f>
        <v>4.7699999999999996</v>
      </c>
      <c r="F227" s="55" t="str">
        <f>VLOOKUP(A227,Medical_Examinations!A226:J2561,6,TRUE)</f>
        <v>No</v>
      </c>
      <c r="G227" s="55" t="str">
        <f>VLOOKUP(A227,Medical_Examinations!A226:J2561,7,TRUE)</f>
        <v>No</v>
      </c>
      <c r="H227" s="55" t="str">
        <f>VLOOKUP(A227,Medical_Examinations!A226:J2561,8,TRUE)</f>
        <v>Yes</v>
      </c>
      <c r="I227" s="56">
        <f>VLOOKUP(A227,Medical_Examinations!A226:J2561,9,TRUE)</f>
        <v>1</v>
      </c>
      <c r="J227" s="55" t="str">
        <f>VLOOKUP(A227,Medical_Examinations!A226:J2561,10,TRUE)</f>
        <v>No</v>
      </c>
      <c r="K227" s="55" t="str">
        <f>VLOOKUP(A227,Medical_Examinations!A226:J2561,3,TRUE)</f>
        <v>Obesity</v>
      </c>
      <c r="L227" s="55" t="str">
        <f>VLOOKUP(A227,Medical_Examinations!A226:J2561,5,TRUE)</f>
        <v>Normal</v>
      </c>
      <c r="M227" s="57">
        <f>VLOOKUP(A227,Hospitalization!A227:K2569,5,FALSE)</f>
        <v>29510</v>
      </c>
      <c r="N227" s="56">
        <f ca="1">VLOOKUP(A227,Hospitalization!A227:K2569,6,FALSE)</f>
        <v>41</v>
      </c>
      <c r="O227" s="55" t="str">
        <f>VLOOKUP(A218,Hospitalization!A119:K2461,11,FALSE)</f>
        <v>R1011</v>
      </c>
      <c r="P227" s="55" t="str">
        <f>VLOOKUP(A227,Hospitalization!A227:K2569,10,TRUE)</f>
        <v>tier - 2</v>
      </c>
      <c r="Q227" s="58">
        <f>VLOOKUP(A227,Hospitalization!A227:K2569,8,TRUE)</f>
        <v>7650.77</v>
      </c>
      <c r="R227" s="55" t="str">
        <f>VLOOKUP(A227,Hospitalization!A128:K2470,9,TRUE)</f>
        <v>tier - 2</v>
      </c>
    </row>
    <row r="228" spans="1:18" x14ac:dyDescent="0.3">
      <c r="A228" s="69" t="s">
        <v>237</v>
      </c>
      <c r="B228" s="55" t="str">
        <f>VLOOKUP(A228,'Customer Names'!A228:E1546,3,TRUE)</f>
        <v xml:space="preserve"> Ms</v>
      </c>
      <c r="C228" s="55" t="str">
        <f>VLOOKUP(A228,'Customer Names'!A226:E1051,4,FALSE)</f>
        <v>O'Connor</v>
      </c>
      <c r="D228" s="50">
        <f>VLOOKUP(HealthCare!A228,Medical_Examinations!A227:J2562,2,TRUE)</f>
        <v>19.7</v>
      </c>
      <c r="E228" s="50">
        <f>VLOOKUP(HealthCare!A228,Medical_Examinations!A227:J2562,4,TRUE)</f>
        <v>5.51</v>
      </c>
      <c r="F228" s="7" t="str">
        <f>VLOOKUP(A228,Medical_Examinations!A227:J2562,6,TRUE)</f>
        <v>No</v>
      </c>
      <c r="G228" s="7" t="str">
        <f>VLOOKUP(A228,Medical_Examinations!A227:J2562,7,TRUE)</f>
        <v>No</v>
      </c>
      <c r="H228" s="7" t="str">
        <f>VLOOKUP(A228,Medical_Examinations!A227:J2562,8,TRUE)</f>
        <v>No</v>
      </c>
      <c r="I228" s="51">
        <f>VLOOKUP(A228,Medical_Examinations!A227:J2562,9,TRUE)</f>
        <v>1</v>
      </c>
      <c r="J228" s="7" t="str">
        <f>VLOOKUP(A228,Medical_Examinations!A227:J2562,10,TRUE)</f>
        <v>No</v>
      </c>
      <c r="K228" s="7" t="str">
        <f>VLOOKUP(A228,Medical_Examinations!A227:J2562,3,TRUE)</f>
        <v>Normal Weight</v>
      </c>
      <c r="L228" s="7" t="str">
        <f>VLOOKUP(A228,Medical_Examinations!A227:J2562,5,TRUE)</f>
        <v>Normal</v>
      </c>
      <c r="M228" s="52">
        <f>VLOOKUP(A228,Hospitalization!A228:K2570,5,FALSE)</f>
        <v>35703</v>
      </c>
      <c r="N228" s="51">
        <f ca="1">VLOOKUP(A228,Hospitalization!A228:K2570,6,FALSE)</f>
        <v>62</v>
      </c>
      <c r="O228" s="7" t="str">
        <f>VLOOKUP(A219,Hospitalization!A120:K2462,11,FALSE)</f>
        <v>R1012</v>
      </c>
      <c r="P228" s="7" t="str">
        <f>VLOOKUP(A228,Hospitalization!A228:K2570,10,TRUE)</f>
        <v>tier - 2</v>
      </c>
      <c r="Q228" s="53">
        <f>VLOOKUP(A228,Hospitalization!A228:K2570,8,TRUE)</f>
        <v>7607.03</v>
      </c>
      <c r="R228" s="7" t="str">
        <f>VLOOKUP(A228,Hospitalization!A129:K2471,9,TRUE)</f>
        <v>tier - 2</v>
      </c>
    </row>
    <row r="229" spans="1:18" x14ac:dyDescent="0.3">
      <c r="A229" s="69" t="s">
        <v>238</v>
      </c>
      <c r="B229" s="55" t="str">
        <f>VLOOKUP(A229,'Customer Names'!A229:E1547,3,TRUE)</f>
        <v xml:space="preserve"> Mr</v>
      </c>
      <c r="C229" s="55" t="str">
        <f>VLOOKUP(A229,'Customer Names'!A227:E1052,4,FALSE)</f>
        <v>Kampwerth</v>
      </c>
      <c r="D229" s="54">
        <f>VLOOKUP(HealthCare!A229,Medical_Examinations!A228:J2563,2,TRUE)</f>
        <v>19.32</v>
      </c>
      <c r="E229" s="54">
        <f>VLOOKUP(HealthCare!A229,Medical_Examinations!A228:J2563,4,TRUE)</f>
        <v>4.96</v>
      </c>
      <c r="F229" s="55" t="str">
        <f>VLOOKUP(A229,Medical_Examinations!A228:J2563,6,TRUE)</f>
        <v>yes</v>
      </c>
      <c r="G229" s="55" t="str">
        <f>VLOOKUP(A229,Medical_Examinations!A228:J2563,7,TRUE)</f>
        <v>No</v>
      </c>
      <c r="H229" s="55" t="str">
        <f>VLOOKUP(A229,Medical_Examinations!A228:J2563,8,TRUE)</f>
        <v>No</v>
      </c>
      <c r="I229" s="56">
        <f>VLOOKUP(A229,Medical_Examinations!A228:J2563,9,TRUE)</f>
        <v>0</v>
      </c>
      <c r="J229" s="55" t="str">
        <f>VLOOKUP(A229,Medical_Examinations!A228:J2563,10,TRUE)</f>
        <v>No</v>
      </c>
      <c r="K229" s="55" t="str">
        <f>VLOOKUP(A229,Medical_Examinations!A228:J2563,3,TRUE)</f>
        <v>Normal Weight</v>
      </c>
      <c r="L229" s="55" t="str">
        <f>VLOOKUP(A229,Medical_Examinations!A228:J2563,5,TRUE)</f>
        <v>Normal</v>
      </c>
      <c r="M229" s="57">
        <f>VLOOKUP(A229,Hospitalization!A229:K2571,5,FALSE)</f>
        <v>35230</v>
      </c>
      <c r="N229" s="56">
        <f ca="1">VLOOKUP(A229,Hospitalization!A229:K2571,6,FALSE)</f>
        <v>61</v>
      </c>
      <c r="O229" s="55" t="str">
        <f>VLOOKUP(A220,Hospitalization!A121:K2463,11,FALSE)</f>
        <v>R1023</v>
      </c>
      <c r="P229" s="55" t="str">
        <f>VLOOKUP(A229,Hospitalization!A229:K2571,10,TRUE)</f>
        <v>tier - 3</v>
      </c>
      <c r="Q229" s="58">
        <f>VLOOKUP(A229,Hospitalization!A229:K2571,8,TRUE)</f>
        <v>7487.38</v>
      </c>
      <c r="R229" s="55" t="str">
        <f>VLOOKUP(A229,Hospitalization!A130:K2472,9,TRUE)</f>
        <v>tier - 2</v>
      </c>
    </row>
    <row r="230" spans="1:18" x14ac:dyDescent="0.3">
      <c r="A230" s="69" t="s">
        <v>239</v>
      </c>
      <c r="B230" s="55" t="str">
        <f>VLOOKUP(A230,'Customer Names'!A230:E1548,3,TRUE)</f>
        <v xml:space="preserve"> Ms</v>
      </c>
      <c r="C230" s="55" t="str">
        <f>VLOOKUP(A230,'Customer Names'!A228:E1053,4,FALSE)</f>
        <v>Federoff</v>
      </c>
      <c r="D230" s="50">
        <f>VLOOKUP(HealthCare!A230,Medical_Examinations!A229:J2564,2,TRUE)</f>
        <v>34.43</v>
      </c>
      <c r="E230" s="50">
        <f>VLOOKUP(HealthCare!A230,Medical_Examinations!A229:J2564,4,TRUE)</f>
        <v>4.2699999999999996</v>
      </c>
      <c r="F230" s="7" t="str">
        <f>VLOOKUP(A230,Medical_Examinations!A229:J2564,6,TRUE)</f>
        <v>No</v>
      </c>
      <c r="G230" s="7" t="str">
        <f>VLOOKUP(A230,Medical_Examinations!A229:J2564,7,TRUE)</f>
        <v>yes</v>
      </c>
      <c r="H230" s="7" t="str">
        <f>VLOOKUP(A230,Medical_Examinations!A229:J2564,8,TRUE)</f>
        <v>No</v>
      </c>
      <c r="I230" s="51">
        <f>VLOOKUP(A230,Medical_Examinations!A229:J2564,9,TRUE)</f>
        <v>1</v>
      </c>
      <c r="J230" s="7" t="str">
        <f>VLOOKUP(A230,Medical_Examinations!A229:J2564,10,TRUE)</f>
        <v>No</v>
      </c>
      <c r="K230" s="7" t="str">
        <f>VLOOKUP(A230,Medical_Examinations!A229:J2564,3,TRUE)</f>
        <v>Obesity</v>
      </c>
      <c r="L230" s="7" t="str">
        <f>VLOOKUP(A230,Medical_Examinations!A229:J2564,5,TRUE)</f>
        <v>Normal</v>
      </c>
      <c r="M230" s="52">
        <f>VLOOKUP(A230,Hospitalization!A230:K2572,5,FALSE)</f>
        <v>24081</v>
      </c>
      <c r="N230" s="51">
        <f ca="1">VLOOKUP(A230,Hospitalization!A230:K2572,6,FALSE)</f>
        <v>61</v>
      </c>
      <c r="O230" s="7" t="str">
        <f>VLOOKUP(A221,Hospitalization!A122:K2464,11,FALSE)</f>
        <v>R1013</v>
      </c>
      <c r="P230" s="7" t="str">
        <f>VLOOKUP(A230,Hospitalization!A230:K2572,10,TRUE)</f>
        <v>tier - 2</v>
      </c>
      <c r="Q230" s="53">
        <f>VLOOKUP(A230,Hospitalization!A230:K2572,8,TRUE)</f>
        <v>7403.98</v>
      </c>
      <c r="R230" s="7" t="str">
        <f>VLOOKUP(A230,Hospitalization!A131:K2473,9,TRUE)</f>
        <v>tier - 3</v>
      </c>
    </row>
    <row r="231" spans="1:18" x14ac:dyDescent="0.3">
      <c r="A231" s="69" t="s">
        <v>240</v>
      </c>
      <c r="B231" s="55" t="str">
        <f>VLOOKUP(A231,'Customer Names'!A231:E1549,3,TRUE)</f>
        <v xml:space="preserve"> Ms</v>
      </c>
      <c r="C231" s="55" t="str">
        <f>VLOOKUP(A231,'Customer Names'!A229:E1054,4,FALSE)</f>
        <v>Goya</v>
      </c>
      <c r="D231" s="54">
        <f>VLOOKUP(HealthCare!A231,Medical_Examinations!A230:J2565,2,TRUE)</f>
        <v>15.61</v>
      </c>
      <c r="E231" s="54">
        <f>VLOOKUP(HealthCare!A231,Medical_Examinations!A230:J2565,4,TRUE)</f>
        <v>5.28</v>
      </c>
      <c r="F231" s="55" t="str">
        <f>VLOOKUP(A231,Medical_Examinations!A230:J2565,6,TRUE)</f>
        <v>No</v>
      </c>
      <c r="G231" s="55" t="str">
        <f>VLOOKUP(A231,Medical_Examinations!A230:J2565,7,TRUE)</f>
        <v>No</v>
      </c>
      <c r="H231" s="55" t="str">
        <f>VLOOKUP(A231,Medical_Examinations!A230:J2565,8,TRUE)</f>
        <v>No</v>
      </c>
      <c r="I231" s="56">
        <f>VLOOKUP(A231,Medical_Examinations!A230:J2565,9,TRUE)</f>
        <v>1</v>
      </c>
      <c r="J231" s="55" t="str">
        <f>VLOOKUP(A231,Medical_Examinations!A230:J2565,10,TRUE)</f>
        <v>No</v>
      </c>
      <c r="K231" s="55" t="str">
        <f>VLOOKUP(A231,Medical_Examinations!A230:J2565,3,TRUE)</f>
        <v>Underweight</v>
      </c>
      <c r="L231" s="55" t="str">
        <f>VLOOKUP(A231,Medical_Examinations!A230:J2565,5,TRUE)</f>
        <v>Normal</v>
      </c>
      <c r="M231" s="57">
        <f>VLOOKUP(A231,Hospitalization!A231:K2573,5,FALSE)</f>
        <v>30888</v>
      </c>
      <c r="N231" s="56">
        <f ca="1">VLOOKUP(A231,Hospitalization!A231:K2573,6,FALSE)</f>
        <v>52</v>
      </c>
      <c r="O231" s="55" t="str">
        <f>VLOOKUP(A222,Hospitalization!A123:K2465,11,FALSE)</f>
        <v>R1012</v>
      </c>
      <c r="P231" s="55" t="str">
        <f>VLOOKUP(A231,Hospitalization!A231:K2573,10,TRUE)</f>
        <v>tier - 1</v>
      </c>
      <c r="Q231" s="58">
        <f>VLOOKUP(A231,Hospitalization!A231:K2573,8,TRUE)</f>
        <v>7325.47</v>
      </c>
      <c r="R231" s="55" t="str">
        <f>VLOOKUP(A231,Hospitalization!A132:K2474,9,TRUE)</f>
        <v>tier - 2</v>
      </c>
    </row>
    <row r="232" spans="1:18" x14ac:dyDescent="0.3">
      <c r="A232" s="69" t="s">
        <v>241</v>
      </c>
      <c r="B232" s="55" t="str">
        <f>VLOOKUP(A232,'Customer Names'!A232:E1550,3,TRUE)</f>
        <v xml:space="preserve"> Mr</v>
      </c>
      <c r="C232" s="55" t="str">
        <f>VLOOKUP(A232,'Customer Names'!A230:E1055,4,FALSE)</f>
        <v>Hodges</v>
      </c>
      <c r="D232" s="50">
        <f>VLOOKUP(HealthCare!A232,Medical_Examinations!A231:J2566,2,TRUE)</f>
        <v>20.66</v>
      </c>
      <c r="E232" s="50">
        <f>VLOOKUP(HealthCare!A232,Medical_Examinations!A231:J2566,4,TRUE)</f>
        <v>5.8</v>
      </c>
      <c r="F232" s="7" t="str">
        <f>VLOOKUP(A232,Medical_Examinations!A231:J2566,6,TRUE)</f>
        <v>No</v>
      </c>
      <c r="G232" s="7" t="str">
        <f>VLOOKUP(A232,Medical_Examinations!A231:J2566,7,TRUE)</f>
        <v>yes</v>
      </c>
      <c r="H232" s="7" t="str">
        <f>VLOOKUP(A232,Medical_Examinations!A231:J2566,8,TRUE)</f>
        <v>No</v>
      </c>
      <c r="I232" s="51">
        <f>VLOOKUP(A232,Medical_Examinations!A231:J2566,9,TRUE)</f>
        <v>1</v>
      </c>
      <c r="J232" s="7" t="str">
        <f>VLOOKUP(A232,Medical_Examinations!A231:J2566,10,TRUE)</f>
        <v>No</v>
      </c>
      <c r="K232" s="7" t="str">
        <f>VLOOKUP(A232,Medical_Examinations!A231:J2566,3,TRUE)</f>
        <v>Normal Weight</v>
      </c>
      <c r="L232" s="7" t="str">
        <f>VLOOKUP(A232,Medical_Examinations!A231:J2566,5,TRUE)</f>
        <v>Prediabetes</v>
      </c>
      <c r="M232" s="52">
        <f>VLOOKUP(A232,Hospitalization!A232:K2574,5,FALSE)</f>
        <v>26962</v>
      </c>
      <c r="N232" s="51">
        <f ca="1">VLOOKUP(A232,Hospitalization!A232:K2574,6,FALSE)</f>
        <v>60</v>
      </c>
      <c r="O232" s="7" t="str">
        <f>VLOOKUP(A223,Hospitalization!A124:K2466,11,FALSE)</f>
        <v>R1012</v>
      </c>
      <c r="P232" s="7" t="str">
        <f>VLOOKUP(A232,Hospitalization!A232:K2574,10,TRUE)</f>
        <v>tier - 2</v>
      </c>
      <c r="Q232" s="53">
        <f>VLOOKUP(A232,Hospitalization!A232:K2574,8,TRUE)</f>
        <v>7265.58</v>
      </c>
      <c r="R232" s="7" t="str">
        <f>VLOOKUP(A232,Hospitalization!A133:K2475,9,TRUE)</f>
        <v>tier - 2</v>
      </c>
    </row>
    <row r="233" spans="1:18" x14ac:dyDescent="0.3">
      <c r="A233" s="69" t="s">
        <v>242</v>
      </c>
      <c r="B233" s="55" t="str">
        <f>VLOOKUP(A233,'Customer Names'!A233:E1551,3,TRUE)</f>
        <v xml:space="preserve"> Mr</v>
      </c>
      <c r="C233" s="55" t="str">
        <f>VLOOKUP(A233,'Customer Names'!A231:E1056,4,FALSE)</f>
        <v>Erickson</v>
      </c>
      <c r="D233" s="54">
        <f>VLOOKUP(HealthCare!A233,Medical_Examinations!A232:J2567,2,TRUE)</f>
        <v>17.079999999999998</v>
      </c>
      <c r="E233" s="54">
        <f>VLOOKUP(HealthCare!A233,Medical_Examinations!A232:J2567,4,TRUE)</f>
        <v>5.73</v>
      </c>
      <c r="F233" s="55" t="str">
        <f>VLOOKUP(A233,Medical_Examinations!A232:J2567,6,TRUE)</f>
        <v>No</v>
      </c>
      <c r="G233" s="55" t="str">
        <f>VLOOKUP(A233,Medical_Examinations!A232:J2567,7,TRUE)</f>
        <v>No</v>
      </c>
      <c r="H233" s="55" t="str">
        <f>VLOOKUP(A233,Medical_Examinations!A232:J2567,8,TRUE)</f>
        <v>Yes</v>
      </c>
      <c r="I233" s="56">
        <f>VLOOKUP(A233,Medical_Examinations!A232:J2567,9,TRUE)</f>
        <v>1</v>
      </c>
      <c r="J233" s="55" t="str">
        <f>VLOOKUP(A233,Medical_Examinations!A232:J2567,10,TRUE)</f>
        <v>No</v>
      </c>
      <c r="K233" s="55" t="str">
        <f>VLOOKUP(A233,Medical_Examinations!A232:J2567,3,TRUE)</f>
        <v>Underweight</v>
      </c>
      <c r="L233" s="55" t="str">
        <f>VLOOKUP(A233,Medical_Examinations!A232:J2567,5,TRUE)</f>
        <v>Prediabetes</v>
      </c>
      <c r="M233" s="57">
        <f>VLOOKUP(A233,Hospitalization!A233:K2575,5,FALSE)</f>
        <v>25076</v>
      </c>
      <c r="N233" s="56">
        <f ca="1">VLOOKUP(A233,Hospitalization!A233:K2575,6,FALSE)</f>
        <v>63</v>
      </c>
      <c r="O233" s="55" t="str">
        <f>VLOOKUP(A224,Hospitalization!A125:K2467,11,FALSE)</f>
        <v>R1011</v>
      </c>
      <c r="P233" s="55" t="str">
        <f>VLOOKUP(A233,Hospitalization!A233:K2575,10,TRUE)</f>
        <v>tier - 3</v>
      </c>
      <c r="Q233" s="58">
        <f>VLOOKUP(A233,Hospitalization!A233:K2575,8,TRUE)</f>
        <v>7179.52</v>
      </c>
      <c r="R233" s="55" t="str">
        <f>VLOOKUP(A233,Hospitalization!A134:K2476,9,TRUE)</f>
        <v>tier - 3</v>
      </c>
    </row>
    <row r="234" spans="1:18" x14ac:dyDescent="0.3">
      <c r="A234" s="69" t="s">
        <v>243</v>
      </c>
      <c r="B234" s="55" t="str">
        <f>VLOOKUP(A234,'Customer Names'!A234:E1552,3,TRUE)</f>
        <v xml:space="preserve"> Mr</v>
      </c>
      <c r="C234" s="55" t="str">
        <f>VLOOKUP(A234,'Customer Names'!A232:E1057,4,FALSE)</f>
        <v>Welleck</v>
      </c>
      <c r="D234" s="50">
        <f>VLOOKUP(HealthCare!A234,Medical_Examinations!A233:J2568,2,TRUE)</f>
        <v>17.07</v>
      </c>
      <c r="E234" s="50">
        <f>VLOOKUP(HealthCare!A234,Medical_Examinations!A233:J2568,4,TRUE)</f>
        <v>5.22</v>
      </c>
      <c r="F234" s="7" t="str">
        <f>VLOOKUP(A234,Medical_Examinations!A233:J2568,6,TRUE)</f>
        <v>No</v>
      </c>
      <c r="G234" s="7" t="str">
        <f>VLOOKUP(A234,Medical_Examinations!A233:J2568,7,TRUE)</f>
        <v>No</v>
      </c>
      <c r="H234" s="7" t="str">
        <f>VLOOKUP(A234,Medical_Examinations!A233:J2568,8,TRUE)</f>
        <v>Yes</v>
      </c>
      <c r="I234" s="51">
        <f>VLOOKUP(A234,Medical_Examinations!A233:J2568,9,TRUE)</f>
        <v>1</v>
      </c>
      <c r="J234" s="7" t="str">
        <f>VLOOKUP(A234,Medical_Examinations!A233:J2568,10,TRUE)</f>
        <v>No</v>
      </c>
      <c r="K234" s="7" t="str">
        <f>VLOOKUP(A234,Medical_Examinations!A233:J2568,3,TRUE)</f>
        <v>Underweight</v>
      </c>
      <c r="L234" s="7" t="str">
        <f>VLOOKUP(A234,Medical_Examinations!A233:J2568,5,TRUE)</f>
        <v>Normal</v>
      </c>
      <c r="M234" s="52">
        <f>VLOOKUP(A234,Hospitalization!A234:K2576,5,FALSE)</f>
        <v>31007</v>
      </c>
      <c r="N234" s="51">
        <f ca="1">VLOOKUP(A234,Hospitalization!A234:K2576,6,FALSE)</f>
        <v>57</v>
      </c>
      <c r="O234" s="7" t="str">
        <f>VLOOKUP(A225,Hospitalization!A126:K2468,11,FALSE)</f>
        <v>R1026</v>
      </c>
      <c r="P234" s="7" t="str">
        <f>VLOOKUP(A234,Hospitalization!A234:K2576,10,TRUE)</f>
        <v>tier - 2</v>
      </c>
      <c r="Q234" s="53">
        <f>VLOOKUP(A234,Hospitalization!A234:K2576,8,TRUE)</f>
        <v>7144.86</v>
      </c>
      <c r="R234" s="7" t="str">
        <f>VLOOKUP(A234,Hospitalization!A135:K2477,9,TRUE)</f>
        <v>tier - 2</v>
      </c>
    </row>
    <row r="235" spans="1:18" x14ac:dyDescent="0.3">
      <c r="A235" s="69" t="s">
        <v>244</v>
      </c>
      <c r="B235" s="55" t="str">
        <f>VLOOKUP(A235,'Customer Names'!A235:E1553,3,TRUE)</f>
        <v xml:space="preserve"> Mr</v>
      </c>
      <c r="C235" s="55" t="str">
        <f>VLOOKUP(A235,'Customer Names'!A233:E1058,4,FALSE)</f>
        <v>Polen</v>
      </c>
      <c r="D235" s="54">
        <f>VLOOKUP(HealthCare!A235,Medical_Examinations!A234:J2569,2,TRUE)</f>
        <v>17.579999999999998</v>
      </c>
      <c r="E235" s="54">
        <f>VLOOKUP(HealthCare!A235,Medical_Examinations!A234:J2569,4,TRUE)</f>
        <v>4.51</v>
      </c>
      <c r="F235" s="55" t="str">
        <f>VLOOKUP(A235,Medical_Examinations!A234:J2569,6,TRUE)</f>
        <v>No</v>
      </c>
      <c r="G235" s="55" t="str">
        <f>VLOOKUP(A235,Medical_Examinations!A234:J2569,7,TRUE)</f>
        <v>No</v>
      </c>
      <c r="H235" s="55" t="str">
        <f>VLOOKUP(A235,Medical_Examinations!A234:J2569,8,TRUE)</f>
        <v>No</v>
      </c>
      <c r="I235" s="56">
        <f>VLOOKUP(A235,Medical_Examinations!A234:J2569,9,TRUE)</f>
        <v>1</v>
      </c>
      <c r="J235" s="55" t="str">
        <f>VLOOKUP(A235,Medical_Examinations!A234:J2569,10,TRUE)</f>
        <v>No</v>
      </c>
      <c r="K235" s="55" t="str">
        <f>VLOOKUP(A235,Medical_Examinations!A234:J2569,3,TRUE)</f>
        <v>Underweight</v>
      </c>
      <c r="L235" s="55" t="str">
        <f>VLOOKUP(A235,Medical_Examinations!A234:J2569,5,TRUE)</f>
        <v>Normal</v>
      </c>
      <c r="M235" s="57">
        <f>VLOOKUP(A235,Hospitalization!A235:K2577,5,FALSE)</f>
        <v>30230</v>
      </c>
      <c r="N235" s="56">
        <f ca="1">VLOOKUP(A235,Hospitalization!A235:K2577,6,FALSE)</f>
        <v>56</v>
      </c>
      <c r="O235" s="55" t="str">
        <f>VLOOKUP(A226,Hospitalization!A127:K2469,11,FALSE)</f>
        <v>R1011</v>
      </c>
      <c r="P235" s="55" t="str">
        <f>VLOOKUP(A235,Hospitalization!A235:K2577,10,TRUE)</f>
        <v>tier - 3</v>
      </c>
      <c r="Q235" s="58">
        <f>VLOOKUP(A235,Hospitalization!A235:K2577,8,TRUE)</f>
        <v>7077.19</v>
      </c>
      <c r="R235" s="55" t="str">
        <f>VLOOKUP(A235,Hospitalization!A136:K2478,9,TRUE)</f>
        <v>tier - 2</v>
      </c>
    </row>
    <row r="236" spans="1:18" x14ac:dyDescent="0.3">
      <c r="A236" s="69" t="s">
        <v>245</v>
      </c>
      <c r="B236" s="55" t="str">
        <f>VLOOKUP(A236,'Customer Names'!A236:E1554,3,TRUE)</f>
        <v xml:space="preserve"> Mr</v>
      </c>
      <c r="C236" s="55" t="str">
        <f>VLOOKUP(A236,'Customer Names'!A234:E1059,4,FALSE)</f>
        <v>Lynch</v>
      </c>
      <c r="D236" s="50">
        <f>VLOOKUP(HealthCare!A236,Medical_Examinations!A235:J2570,2,TRUE)</f>
        <v>17.579999999999998</v>
      </c>
      <c r="E236" s="50">
        <f>VLOOKUP(HealthCare!A236,Medical_Examinations!A235:J2570,4,TRUE)</f>
        <v>4.51</v>
      </c>
      <c r="F236" s="7" t="str">
        <f>VLOOKUP(A236,Medical_Examinations!A235:J2570,6,TRUE)</f>
        <v>No</v>
      </c>
      <c r="G236" s="7" t="str">
        <f>VLOOKUP(A236,Medical_Examinations!A235:J2570,7,TRUE)</f>
        <v>No</v>
      </c>
      <c r="H236" s="7" t="str">
        <f>VLOOKUP(A236,Medical_Examinations!A235:J2570,8,TRUE)</f>
        <v>No</v>
      </c>
      <c r="I236" s="51">
        <f>VLOOKUP(A236,Medical_Examinations!A235:J2570,9,TRUE)</f>
        <v>1</v>
      </c>
      <c r="J236" s="7" t="str">
        <f>VLOOKUP(A236,Medical_Examinations!A235:J2570,10,TRUE)</f>
        <v>No</v>
      </c>
      <c r="K236" s="7" t="str">
        <f>VLOOKUP(A236,Medical_Examinations!A235:J2570,3,TRUE)</f>
        <v>Underweight</v>
      </c>
      <c r="L236" s="7" t="str">
        <f>VLOOKUP(A236,Medical_Examinations!A235:J2570,5,TRUE)</f>
        <v>Normal</v>
      </c>
      <c r="M236" s="52">
        <f>VLOOKUP(A236,Hospitalization!A236:K2578,5,FALSE)</f>
        <v>28665</v>
      </c>
      <c r="N236" s="51">
        <f ca="1">VLOOKUP(A236,Hospitalization!A236:K2578,6,FALSE)</f>
        <v>56</v>
      </c>
      <c r="O236" s="7" t="str">
        <f>VLOOKUP(A227,Hospitalization!A128:K2470,11,FALSE)</f>
        <v>R1024</v>
      </c>
      <c r="P236" s="7" t="str">
        <f>VLOOKUP(A236,Hospitalization!A236:K2578,10,TRUE)</f>
        <v>tier - 2</v>
      </c>
      <c r="Q236" s="53">
        <f>VLOOKUP(A236,Hospitalization!A236:K2578,8,TRUE)</f>
        <v>7054.41</v>
      </c>
      <c r="R236" s="7" t="str">
        <f>VLOOKUP(A236,Hospitalization!A137:K2479,9,TRUE)</f>
        <v>tier - 2</v>
      </c>
    </row>
    <row r="237" spans="1:18" x14ac:dyDescent="0.3">
      <c r="A237" s="69" t="s">
        <v>246</v>
      </c>
      <c r="B237" s="55" t="str">
        <f>VLOOKUP(A237,'Customer Names'!A237:E1555,3,TRUE)</f>
        <v xml:space="preserve"> Ms</v>
      </c>
      <c r="C237" s="55" t="str">
        <f>VLOOKUP(A237,'Customer Names'!A235:E1060,4,FALSE)</f>
        <v>Hufstader</v>
      </c>
      <c r="D237" s="54">
        <f>VLOOKUP(HealthCare!A237,Medical_Examinations!A236:J2571,2,TRUE)</f>
        <v>17.579999999999998</v>
      </c>
      <c r="E237" s="54">
        <f>VLOOKUP(HealthCare!A237,Medical_Examinations!A236:J2571,4,TRUE)</f>
        <v>4.51</v>
      </c>
      <c r="F237" s="55" t="str">
        <f>VLOOKUP(A237,Medical_Examinations!A236:J2571,6,TRUE)</f>
        <v>No</v>
      </c>
      <c r="G237" s="55" t="str">
        <f>VLOOKUP(A237,Medical_Examinations!A236:J2571,7,TRUE)</f>
        <v>No</v>
      </c>
      <c r="H237" s="55" t="str">
        <f>VLOOKUP(A237,Medical_Examinations!A236:J2571,8,TRUE)</f>
        <v>No</v>
      </c>
      <c r="I237" s="56">
        <f>VLOOKUP(A237,Medical_Examinations!A236:J2571,9,TRUE)</f>
        <v>1</v>
      </c>
      <c r="J237" s="55" t="str">
        <f>VLOOKUP(A237,Medical_Examinations!A236:J2571,10,TRUE)</f>
        <v>No</v>
      </c>
      <c r="K237" s="55" t="str">
        <f>VLOOKUP(A237,Medical_Examinations!A236:J2571,3,TRUE)</f>
        <v>Underweight</v>
      </c>
      <c r="L237" s="55" t="str">
        <f>VLOOKUP(A237,Medical_Examinations!A236:J2571,5,TRUE)</f>
        <v>Normal</v>
      </c>
      <c r="M237" s="57">
        <f>VLOOKUP(A237,Hospitalization!A237:K2579,5,FALSE)</f>
        <v>29400</v>
      </c>
      <c r="N237" s="56">
        <f ca="1">VLOOKUP(A237,Hospitalization!A237:K2579,6,FALSE)</f>
        <v>38</v>
      </c>
      <c r="O237" s="55" t="str">
        <f>VLOOKUP(A228,Hospitalization!A129:K2471,11,FALSE)</f>
        <v>R1012</v>
      </c>
      <c r="P237" s="55" t="str">
        <f>VLOOKUP(A237,Hospitalization!A237:K2579,10,TRUE)</f>
        <v>tier - 3</v>
      </c>
      <c r="Q237" s="58">
        <f>VLOOKUP(A237,Hospitalization!A237:K2579,8,TRUE)</f>
        <v>7050.64</v>
      </c>
      <c r="R237" s="55" t="str">
        <f>VLOOKUP(A237,Hospitalization!A138:K2480,9,TRUE)</f>
        <v>tier - 2</v>
      </c>
    </row>
    <row r="238" spans="1:18" x14ac:dyDescent="0.3">
      <c r="A238" s="69" t="s">
        <v>247</v>
      </c>
      <c r="B238" s="55" t="str">
        <f>VLOOKUP(A238,'Customer Names'!A238:E1556,3,TRUE)</f>
        <v xml:space="preserve"> Mr</v>
      </c>
      <c r="C238" s="55" t="str">
        <f>VLOOKUP(A238,'Customer Names'!A236:E1061,4,FALSE)</f>
        <v>Doak</v>
      </c>
      <c r="D238" s="50">
        <f>VLOOKUP(HealthCare!A238,Medical_Examinations!A237:J2572,2,TRUE)</f>
        <v>17.579999999999998</v>
      </c>
      <c r="E238" s="50">
        <f>VLOOKUP(HealthCare!A238,Medical_Examinations!A237:J2572,4,TRUE)</f>
        <v>4.51</v>
      </c>
      <c r="F238" s="7" t="str">
        <f>VLOOKUP(A238,Medical_Examinations!A237:J2572,6,TRUE)</f>
        <v>No</v>
      </c>
      <c r="G238" s="7" t="str">
        <f>VLOOKUP(A238,Medical_Examinations!A237:J2572,7,TRUE)</f>
        <v>No</v>
      </c>
      <c r="H238" s="7" t="str">
        <f>VLOOKUP(A238,Medical_Examinations!A237:J2572,8,TRUE)</f>
        <v>No</v>
      </c>
      <c r="I238" s="51">
        <f>VLOOKUP(A238,Medical_Examinations!A237:J2572,9,TRUE)</f>
        <v>1</v>
      </c>
      <c r="J238" s="7" t="str">
        <f>VLOOKUP(A238,Medical_Examinations!A237:J2572,10,TRUE)</f>
        <v>No</v>
      </c>
      <c r="K238" s="7" t="str">
        <f>VLOOKUP(A238,Medical_Examinations!A237:J2572,3,TRUE)</f>
        <v>Underweight</v>
      </c>
      <c r="L238" s="7" t="str">
        <f>VLOOKUP(A238,Medical_Examinations!A237:J2572,5,TRUE)</f>
        <v>Normal</v>
      </c>
      <c r="M238" s="52">
        <f>VLOOKUP(A238,Hospitalization!A238:K2580,5,FALSE)</f>
        <v>29423</v>
      </c>
      <c r="N238" s="51">
        <f ca="1">VLOOKUP(A238,Hospitalization!A238:K2580,6,FALSE)</f>
        <v>27</v>
      </c>
      <c r="O238" s="7" t="str">
        <f>VLOOKUP(A229,Hospitalization!A130:K2472,11,FALSE)</f>
        <v>R1012</v>
      </c>
      <c r="P238" s="7" t="str">
        <f>VLOOKUP(A238,Hospitalization!A238:K2580,10,TRUE)</f>
        <v>tier - 1</v>
      </c>
      <c r="Q238" s="53">
        <f>VLOOKUP(A238,Hospitalization!A238:K2580,8,TRUE)</f>
        <v>7050.02</v>
      </c>
      <c r="R238" s="7" t="str">
        <f>VLOOKUP(A238,Hospitalization!A139:K2481,9,TRUE)</f>
        <v>tier - 2</v>
      </c>
    </row>
    <row r="239" spans="1:18" x14ac:dyDescent="0.3">
      <c r="A239" s="69" t="s">
        <v>248</v>
      </c>
      <c r="B239" s="55" t="str">
        <f>VLOOKUP(A239,'Customer Names'!A239:E1557,3,TRUE)</f>
        <v xml:space="preserve"> Mr</v>
      </c>
      <c r="C239" s="55" t="str">
        <f>VLOOKUP(A239,'Customer Names'!A237:E1062,4,FALSE)</f>
        <v>Noya</v>
      </c>
      <c r="D239" s="54">
        <f>VLOOKUP(HealthCare!A239,Medical_Examinations!A238:J2573,2,TRUE)</f>
        <v>17.579999999999998</v>
      </c>
      <c r="E239" s="54">
        <f>VLOOKUP(HealthCare!A239,Medical_Examinations!A238:J2573,4,TRUE)</f>
        <v>4.51</v>
      </c>
      <c r="F239" s="55" t="str">
        <f>VLOOKUP(A239,Medical_Examinations!A238:J2573,6,TRUE)</f>
        <v>No</v>
      </c>
      <c r="G239" s="55" t="str">
        <f>VLOOKUP(A239,Medical_Examinations!A238:J2573,7,TRUE)</f>
        <v>No</v>
      </c>
      <c r="H239" s="55" t="str">
        <f>VLOOKUP(A239,Medical_Examinations!A238:J2573,8,TRUE)</f>
        <v>No</v>
      </c>
      <c r="I239" s="56">
        <f>VLOOKUP(A239,Medical_Examinations!A238:J2573,9,TRUE)</f>
        <v>1</v>
      </c>
      <c r="J239" s="55" t="str">
        <f>VLOOKUP(A239,Medical_Examinations!A238:J2573,10,TRUE)</f>
        <v>No</v>
      </c>
      <c r="K239" s="55" t="str">
        <f>VLOOKUP(A239,Medical_Examinations!A238:J2573,3,TRUE)</f>
        <v>Underweight</v>
      </c>
      <c r="L239" s="55" t="str">
        <f>VLOOKUP(A239,Medical_Examinations!A238:J2573,5,TRUE)</f>
        <v>Normal</v>
      </c>
      <c r="M239" s="57">
        <f>VLOOKUP(A239,Hospitalization!A239:K2581,5,FALSE)</f>
        <v>29516</v>
      </c>
      <c r="N239" s="56">
        <f ca="1">VLOOKUP(A239,Hospitalization!A239:K2581,6,FALSE)</f>
        <v>63</v>
      </c>
      <c r="O239" s="55" t="str">
        <f>VLOOKUP(A230,Hospitalization!A131:K2473,11,FALSE)</f>
        <v>R1013</v>
      </c>
      <c r="P239" s="55" t="str">
        <f>VLOOKUP(A239,Hospitalization!A239:K2581,10,TRUE)</f>
        <v>tier - 3</v>
      </c>
      <c r="Q239" s="58">
        <f>VLOOKUP(A239,Hospitalization!A239:K2581,8,TRUE)</f>
        <v>7046.72</v>
      </c>
      <c r="R239" s="55" t="str">
        <f>VLOOKUP(A239,Hospitalization!A140:K2482,9,TRUE)</f>
        <v>tier - 2</v>
      </c>
    </row>
    <row r="240" spans="1:18" x14ac:dyDescent="0.3">
      <c r="A240" s="69" t="s">
        <v>249</v>
      </c>
      <c r="B240" s="55" t="str">
        <f>VLOOKUP(A240,'Customer Names'!A240:E1558,3,TRUE)</f>
        <v xml:space="preserve"> Ms</v>
      </c>
      <c r="C240" s="55" t="str">
        <f>VLOOKUP(A240,'Customer Names'!A238:E1063,4,FALSE)</f>
        <v>Heninger</v>
      </c>
      <c r="D240" s="50">
        <f>VLOOKUP(HealthCare!A240,Medical_Examinations!A239:J2574,2,TRUE)</f>
        <v>17.579999999999998</v>
      </c>
      <c r="E240" s="50">
        <f>VLOOKUP(HealthCare!A240,Medical_Examinations!A239:J2574,4,TRUE)</f>
        <v>4.51</v>
      </c>
      <c r="F240" s="7" t="str">
        <f>VLOOKUP(A240,Medical_Examinations!A239:J2574,6,TRUE)</f>
        <v>No</v>
      </c>
      <c r="G240" s="7" t="str">
        <f>VLOOKUP(A240,Medical_Examinations!A239:J2574,7,TRUE)</f>
        <v>No</v>
      </c>
      <c r="H240" s="7" t="str">
        <f>VLOOKUP(A240,Medical_Examinations!A239:J2574,8,TRUE)</f>
        <v>No</v>
      </c>
      <c r="I240" s="51">
        <f>VLOOKUP(A240,Medical_Examinations!A239:J2574,9,TRUE)</f>
        <v>1</v>
      </c>
      <c r="J240" s="7" t="str">
        <f>VLOOKUP(A240,Medical_Examinations!A239:J2574,10,TRUE)</f>
        <v>No</v>
      </c>
      <c r="K240" s="7" t="str">
        <f>VLOOKUP(A240,Medical_Examinations!A239:J2574,3,TRUE)</f>
        <v>Underweight</v>
      </c>
      <c r="L240" s="7" t="str">
        <f>VLOOKUP(A240,Medical_Examinations!A239:J2574,5,TRUE)</f>
        <v>Normal</v>
      </c>
      <c r="M240" s="52">
        <f>VLOOKUP(A240,Hospitalization!A240:K2582,5,FALSE)</f>
        <v>29428</v>
      </c>
      <c r="N240" s="51">
        <f ca="1">VLOOKUP(A240,Hospitalization!A240:K2582,6,FALSE)</f>
        <v>55</v>
      </c>
      <c r="O240" s="7" t="str">
        <f>VLOOKUP(A231,Hospitalization!A132:K2474,11,FALSE)</f>
        <v>R1012</v>
      </c>
      <c r="P240" s="7" t="str">
        <f>VLOOKUP(A240,Hospitalization!A240:K2582,10,TRUE)</f>
        <v>tier - 1</v>
      </c>
      <c r="Q240" s="53">
        <f>VLOOKUP(A240,Hospitalization!A240:K2582,8,TRUE)</f>
        <v>7045.5</v>
      </c>
      <c r="R240" s="7" t="str">
        <f>VLOOKUP(A240,Hospitalization!A141:K2483,9,TRUE)</f>
        <v>tier - 2</v>
      </c>
    </row>
    <row r="241" spans="1:18" x14ac:dyDescent="0.3">
      <c r="A241" s="69" t="s">
        <v>250</v>
      </c>
      <c r="B241" s="55" t="str">
        <f>VLOOKUP(A241,'Customer Names'!A241:E1559,3,TRUE)</f>
        <v xml:space="preserve"> Ms</v>
      </c>
      <c r="C241" s="55" t="str">
        <f>VLOOKUP(A241,'Customer Names'!A239:E1064,4,FALSE)</f>
        <v>Richardson</v>
      </c>
      <c r="D241" s="54">
        <f>VLOOKUP(HealthCare!A241,Medical_Examinations!A240:J2575,2,TRUE)</f>
        <v>17.579999999999998</v>
      </c>
      <c r="E241" s="54">
        <f>VLOOKUP(HealthCare!A241,Medical_Examinations!A240:J2575,4,TRUE)</f>
        <v>4.51</v>
      </c>
      <c r="F241" s="55" t="str">
        <f>VLOOKUP(A241,Medical_Examinations!A240:J2575,6,TRUE)</f>
        <v>No</v>
      </c>
      <c r="G241" s="55" t="str">
        <f>VLOOKUP(A241,Medical_Examinations!A240:J2575,7,TRUE)</f>
        <v>No</v>
      </c>
      <c r="H241" s="55" t="str">
        <f>VLOOKUP(A241,Medical_Examinations!A240:J2575,8,TRUE)</f>
        <v>No</v>
      </c>
      <c r="I241" s="56">
        <f>VLOOKUP(A241,Medical_Examinations!A240:J2575,9,TRUE)</f>
        <v>1</v>
      </c>
      <c r="J241" s="55" t="str">
        <f>VLOOKUP(A241,Medical_Examinations!A240:J2575,10,TRUE)</f>
        <v>No</v>
      </c>
      <c r="K241" s="55" t="str">
        <f>VLOOKUP(A241,Medical_Examinations!A240:J2575,3,TRUE)</f>
        <v>Underweight</v>
      </c>
      <c r="L241" s="55" t="str">
        <f>VLOOKUP(A241,Medical_Examinations!A240:J2575,5,TRUE)</f>
        <v>Normal</v>
      </c>
      <c r="M241" s="57">
        <f>VLOOKUP(A241,Hospitalization!A241:K2583,5,FALSE)</f>
        <v>28643</v>
      </c>
      <c r="N241" s="56">
        <f ca="1">VLOOKUP(A241,Hospitalization!A241:K2583,6,FALSE)</f>
        <v>63</v>
      </c>
      <c r="O241" s="55" t="str">
        <f>VLOOKUP(A232,Hospitalization!A133:K2475,11,FALSE)</f>
        <v>R1013</v>
      </c>
      <c r="P241" s="55" t="str">
        <f>VLOOKUP(A241,Hospitalization!A241:K2583,10,TRUE)</f>
        <v>tier - 2</v>
      </c>
      <c r="Q241" s="58">
        <f>VLOOKUP(A241,Hospitalization!A241:K2583,8,TRUE)</f>
        <v>7033.08</v>
      </c>
      <c r="R241" s="55" t="str">
        <f>VLOOKUP(A241,Hospitalization!A142:K2484,9,TRUE)</f>
        <v>tier - 2</v>
      </c>
    </row>
    <row r="242" spans="1:18" x14ac:dyDescent="0.3">
      <c r="A242" s="69" t="s">
        <v>251</v>
      </c>
      <c r="B242" s="55" t="str">
        <f>VLOOKUP(A242,'Customer Names'!A242:E1560,3,TRUE)</f>
        <v xml:space="preserve"> Mr</v>
      </c>
      <c r="C242" s="55" t="str">
        <f>VLOOKUP(A242,'Customer Names'!A240:E1065,4,FALSE)</f>
        <v>Deucher</v>
      </c>
      <c r="D242" s="50">
        <f>VLOOKUP(HealthCare!A242,Medical_Examinations!A241:J2576,2,TRUE)</f>
        <v>17.579999999999998</v>
      </c>
      <c r="E242" s="50">
        <f>VLOOKUP(HealthCare!A242,Medical_Examinations!A241:J2576,4,TRUE)</f>
        <v>4.51</v>
      </c>
      <c r="F242" s="7" t="str">
        <f>VLOOKUP(A242,Medical_Examinations!A241:J2576,6,TRUE)</f>
        <v>No</v>
      </c>
      <c r="G242" s="7" t="str">
        <f>VLOOKUP(A242,Medical_Examinations!A241:J2576,7,TRUE)</f>
        <v>No</v>
      </c>
      <c r="H242" s="7" t="str">
        <f>VLOOKUP(A242,Medical_Examinations!A241:J2576,8,TRUE)</f>
        <v>No</v>
      </c>
      <c r="I242" s="51">
        <f>VLOOKUP(A242,Medical_Examinations!A241:J2576,9,TRUE)</f>
        <v>1</v>
      </c>
      <c r="J242" s="7" t="str">
        <f>VLOOKUP(A242,Medical_Examinations!A241:J2576,10,TRUE)</f>
        <v>No</v>
      </c>
      <c r="K242" s="7" t="str">
        <f>VLOOKUP(A242,Medical_Examinations!A241:J2576,3,TRUE)</f>
        <v>Underweight</v>
      </c>
      <c r="L242" s="7" t="str">
        <f>VLOOKUP(A242,Medical_Examinations!A241:J2576,5,TRUE)</f>
        <v>Normal</v>
      </c>
      <c r="M242" s="52">
        <f>VLOOKUP(A242,Hospitalization!A242:K2584,5,FALSE)</f>
        <v>25390</v>
      </c>
      <c r="N242" s="51">
        <f ca="1">VLOOKUP(A242,Hospitalization!A242:K2584,6,FALSE)</f>
        <v>64</v>
      </c>
      <c r="O242" s="7" t="str">
        <f>VLOOKUP(A233,Hospitalization!A134:K2476,11,FALSE)</f>
        <v>R1013</v>
      </c>
      <c r="P242" s="7" t="str">
        <f>VLOOKUP(A242,Hospitalization!A242:K2584,10,TRUE)</f>
        <v>tier - 3</v>
      </c>
      <c r="Q242" s="53">
        <f>VLOOKUP(A242,Hospitalization!A242:K2584,8,TRUE)</f>
        <v>7003.1</v>
      </c>
      <c r="R242" s="7" t="str">
        <f>VLOOKUP(A242,Hospitalization!A143:K2485,9,TRUE)</f>
        <v>tier - 2</v>
      </c>
    </row>
    <row r="243" spans="1:18" x14ac:dyDescent="0.3">
      <c r="A243" s="69" t="s">
        <v>252</v>
      </c>
      <c r="B243" s="55" t="str">
        <f>VLOOKUP(A243,'Customer Names'!A243:E1561,3,TRUE)</f>
        <v xml:space="preserve"> Mr</v>
      </c>
      <c r="C243" s="55" t="str">
        <f>VLOOKUP(A243,'Customer Names'!A241:E1066,4,FALSE)</f>
        <v>Wilson</v>
      </c>
      <c r="D243" s="54">
        <f>VLOOKUP(HealthCare!A243,Medical_Examinations!A242:J2577,2,TRUE)</f>
        <v>17.579999999999998</v>
      </c>
      <c r="E243" s="54">
        <f>VLOOKUP(HealthCare!A243,Medical_Examinations!A242:J2577,4,TRUE)</f>
        <v>4.51</v>
      </c>
      <c r="F243" s="55" t="str">
        <f>VLOOKUP(A243,Medical_Examinations!A242:J2577,6,TRUE)</f>
        <v>No</v>
      </c>
      <c r="G243" s="55" t="str">
        <f>VLOOKUP(A243,Medical_Examinations!A242:J2577,7,TRUE)</f>
        <v>No</v>
      </c>
      <c r="H243" s="55" t="str">
        <f>VLOOKUP(A243,Medical_Examinations!A242:J2577,8,TRUE)</f>
        <v>No</v>
      </c>
      <c r="I243" s="56">
        <f>VLOOKUP(A243,Medical_Examinations!A242:J2577,9,TRUE)</f>
        <v>1</v>
      </c>
      <c r="J243" s="55" t="str">
        <f>VLOOKUP(A243,Medical_Examinations!A242:J2577,10,TRUE)</f>
        <v>No</v>
      </c>
      <c r="K243" s="55" t="str">
        <f>VLOOKUP(A243,Medical_Examinations!A242:J2577,3,TRUE)</f>
        <v>Underweight</v>
      </c>
      <c r="L243" s="55" t="str">
        <f>VLOOKUP(A243,Medical_Examinations!A242:J2577,5,TRUE)</f>
        <v>Normal</v>
      </c>
      <c r="M243" s="57">
        <f>VLOOKUP(A243,Hospitalization!A243:K2585,5,FALSE)</f>
        <v>30195</v>
      </c>
      <c r="N243" s="56">
        <f ca="1">VLOOKUP(A243,Hospitalization!A243:K2585,6,FALSE)</f>
        <v>54</v>
      </c>
      <c r="O243" s="55" t="str">
        <f>VLOOKUP(A234,Hospitalization!A135:K2477,11,FALSE)</f>
        <v>R1024</v>
      </c>
      <c r="P243" s="55" t="str">
        <f>VLOOKUP(A243,Hospitalization!A243:K2585,10,TRUE)</f>
        <v>tier - 1</v>
      </c>
      <c r="Q243" s="58">
        <f>VLOOKUP(A243,Hospitalization!A243:K2585,8,TRUE)</f>
        <v>6989.95</v>
      </c>
      <c r="R243" s="55" t="str">
        <f>VLOOKUP(A243,Hospitalization!A144:K2486,9,TRUE)</f>
        <v>tier - 2</v>
      </c>
    </row>
    <row r="244" spans="1:18" x14ac:dyDescent="0.3">
      <c r="A244" s="69" t="s">
        <v>253</v>
      </c>
      <c r="B244" s="55" t="str">
        <f>VLOOKUP(A244,'Customer Names'!A244:E1562,3,TRUE)</f>
        <v xml:space="preserve"> Mr</v>
      </c>
      <c r="C244" s="55" t="str">
        <f>VLOOKUP(A244,'Customer Names'!A242:E1067,4,FALSE)</f>
        <v>Hall</v>
      </c>
      <c r="D244" s="50">
        <f>VLOOKUP(HealthCare!A244,Medical_Examinations!A243:J2578,2,TRUE)</f>
        <v>17.579999999999998</v>
      </c>
      <c r="E244" s="50">
        <f>VLOOKUP(HealthCare!A244,Medical_Examinations!A243:J2578,4,TRUE)</f>
        <v>4.51</v>
      </c>
      <c r="F244" s="7" t="str">
        <f>VLOOKUP(A244,Medical_Examinations!A243:J2578,6,TRUE)</f>
        <v>No</v>
      </c>
      <c r="G244" s="7" t="str">
        <f>VLOOKUP(A244,Medical_Examinations!A243:J2578,7,TRUE)</f>
        <v>No</v>
      </c>
      <c r="H244" s="7" t="str">
        <f>VLOOKUP(A244,Medical_Examinations!A243:J2578,8,TRUE)</f>
        <v>No</v>
      </c>
      <c r="I244" s="51">
        <f>VLOOKUP(A244,Medical_Examinations!A243:J2578,9,TRUE)</f>
        <v>1</v>
      </c>
      <c r="J244" s="7" t="str">
        <f>VLOOKUP(A244,Medical_Examinations!A243:J2578,10,TRUE)</f>
        <v>No</v>
      </c>
      <c r="K244" s="7" t="str">
        <f>VLOOKUP(A244,Medical_Examinations!A243:J2578,3,TRUE)</f>
        <v>Underweight</v>
      </c>
      <c r="L244" s="7" t="str">
        <f>VLOOKUP(A244,Medical_Examinations!A243:J2578,5,TRUE)</f>
        <v>Normal</v>
      </c>
      <c r="M244" s="52">
        <f>VLOOKUP(A244,Hospitalization!A244:K2586,5,FALSE)</f>
        <v>30242</v>
      </c>
      <c r="N244" s="51">
        <f ca="1">VLOOKUP(A244,Hospitalization!A244:K2586,6,FALSE)</f>
        <v>59</v>
      </c>
      <c r="O244" s="7" t="str">
        <f>VLOOKUP(A235,Hospitalization!A136:K2478,11,FALSE)</f>
        <v>R1024</v>
      </c>
      <c r="P244" s="7" t="str">
        <f>VLOOKUP(A244,Hospitalization!A244:K2586,10,TRUE)</f>
        <v>tier - 1</v>
      </c>
      <c r="Q244" s="53">
        <f>VLOOKUP(A244,Hospitalization!A244:K2586,8,TRUE)</f>
        <v>6986.7</v>
      </c>
      <c r="R244" s="7" t="str">
        <f>VLOOKUP(A244,Hospitalization!A145:K2487,9,TRUE)</f>
        <v>tier - 3</v>
      </c>
    </row>
    <row r="245" spans="1:18" x14ac:dyDescent="0.3">
      <c r="A245" s="69" t="s">
        <v>254</v>
      </c>
      <c r="B245" s="55" t="str">
        <f>VLOOKUP(A245,'Customer Names'!A245:E1563,3,TRUE)</f>
        <v xml:space="preserve"> Mr</v>
      </c>
      <c r="C245" s="55" t="str">
        <f>VLOOKUP(A245,'Customer Names'!A243:E1068,4,FALSE)</f>
        <v>Reed</v>
      </c>
      <c r="D245" s="54">
        <f>VLOOKUP(HealthCare!A245,Medical_Examinations!A244:J2579,2,TRUE)</f>
        <v>17.579999999999998</v>
      </c>
      <c r="E245" s="54">
        <f>VLOOKUP(HealthCare!A245,Medical_Examinations!A244:J2579,4,TRUE)</f>
        <v>4.51</v>
      </c>
      <c r="F245" s="55" t="str">
        <f>VLOOKUP(A245,Medical_Examinations!A244:J2579,6,TRUE)</f>
        <v>No</v>
      </c>
      <c r="G245" s="55" t="str">
        <f>VLOOKUP(A245,Medical_Examinations!A244:J2579,7,TRUE)</f>
        <v>No</v>
      </c>
      <c r="H245" s="55" t="str">
        <f>VLOOKUP(A245,Medical_Examinations!A244:J2579,8,TRUE)</f>
        <v>No</v>
      </c>
      <c r="I245" s="56">
        <f>VLOOKUP(A245,Medical_Examinations!A244:J2579,9,TRUE)</f>
        <v>1</v>
      </c>
      <c r="J245" s="55" t="str">
        <f>VLOOKUP(A245,Medical_Examinations!A244:J2579,10,TRUE)</f>
        <v>No</v>
      </c>
      <c r="K245" s="55" t="str">
        <f>VLOOKUP(A245,Medical_Examinations!A244:J2579,3,TRUE)</f>
        <v>Underweight</v>
      </c>
      <c r="L245" s="55" t="str">
        <f>VLOOKUP(A245,Medical_Examinations!A244:J2579,5,TRUE)</f>
        <v>Normal</v>
      </c>
      <c r="M245" s="57">
        <f>VLOOKUP(A245,Hospitalization!A245:K2587,5,FALSE)</f>
        <v>31391</v>
      </c>
      <c r="N245" s="56">
        <f ca="1">VLOOKUP(A245,Hospitalization!A245:K2587,6,FALSE)</f>
        <v>64</v>
      </c>
      <c r="O245" s="55" t="str">
        <f>VLOOKUP(A236,Hospitalization!A137:K2479,11,FALSE)</f>
        <v>R1013</v>
      </c>
      <c r="P245" s="55" t="str">
        <f>VLOOKUP(A245,Hospitalization!A245:K2587,10,TRUE)</f>
        <v>tier - 2</v>
      </c>
      <c r="Q245" s="58">
        <f>VLOOKUP(A245,Hospitalization!A245:K2587,8,TRUE)</f>
        <v>6985.51</v>
      </c>
      <c r="R245" s="55" t="str">
        <f>VLOOKUP(A245,Hospitalization!A146:K2488,9,TRUE)</f>
        <v>tier - 2</v>
      </c>
    </row>
    <row r="246" spans="1:18" x14ac:dyDescent="0.3">
      <c r="A246" s="69" t="s">
        <v>255</v>
      </c>
      <c r="B246" s="55" t="str">
        <f>VLOOKUP(A246,'Customer Names'!A246:E1564,3,TRUE)</f>
        <v xml:space="preserve"> Mr</v>
      </c>
      <c r="C246" s="55" t="str">
        <f>VLOOKUP(A246,'Customer Names'!A244:E1069,4,FALSE)</f>
        <v>Frome</v>
      </c>
      <c r="D246" s="50">
        <f>VLOOKUP(HealthCare!A246,Medical_Examinations!A245:J2580,2,TRUE)</f>
        <v>17.579999999999998</v>
      </c>
      <c r="E246" s="50">
        <f>VLOOKUP(HealthCare!A246,Medical_Examinations!A245:J2580,4,TRUE)</f>
        <v>4.51</v>
      </c>
      <c r="F246" s="7" t="str">
        <f>VLOOKUP(A246,Medical_Examinations!A245:J2580,6,TRUE)</f>
        <v>No</v>
      </c>
      <c r="G246" s="7" t="str">
        <f>VLOOKUP(A246,Medical_Examinations!A245:J2580,7,TRUE)</f>
        <v>No</v>
      </c>
      <c r="H246" s="7" t="str">
        <f>VLOOKUP(A246,Medical_Examinations!A245:J2580,8,TRUE)</f>
        <v>No</v>
      </c>
      <c r="I246" s="51">
        <f>VLOOKUP(A246,Medical_Examinations!A245:J2580,9,TRUE)</f>
        <v>1</v>
      </c>
      <c r="J246" s="7" t="str">
        <f>VLOOKUP(A246,Medical_Examinations!A245:J2580,10,TRUE)</f>
        <v>No</v>
      </c>
      <c r="K246" s="7" t="str">
        <f>VLOOKUP(A246,Medical_Examinations!A245:J2580,3,TRUE)</f>
        <v>Underweight</v>
      </c>
      <c r="L246" s="7" t="str">
        <f>VLOOKUP(A246,Medical_Examinations!A245:J2580,5,TRUE)</f>
        <v>Normal</v>
      </c>
      <c r="M246" s="52">
        <f>VLOOKUP(A246,Hospitalization!A246:K2588,5,FALSE)</f>
        <v>29451</v>
      </c>
      <c r="N246" s="51">
        <f ca="1">VLOOKUP(A246,Hospitalization!A246:K2588,6,FALSE)</f>
        <v>64</v>
      </c>
      <c r="O246" s="7" t="str">
        <f>VLOOKUP(A237,Hospitalization!A138:K2480,11,FALSE)</f>
        <v>R1011</v>
      </c>
      <c r="P246" s="7" t="str">
        <f>VLOOKUP(A246,Hospitalization!A246:K2588,10,TRUE)</f>
        <v>tier - 2</v>
      </c>
      <c r="Q246" s="53">
        <f>VLOOKUP(A246,Hospitalization!A246:K2588,8,TRUE)</f>
        <v>6951.12</v>
      </c>
      <c r="R246" s="7" t="str">
        <f>VLOOKUP(A246,Hospitalization!A147:K2489,9,TRUE)</f>
        <v>tier - 2</v>
      </c>
    </row>
    <row r="247" spans="1:18" x14ac:dyDescent="0.3">
      <c r="A247" s="69" t="s">
        <v>256</v>
      </c>
      <c r="B247" s="55" t="str">
        <f>VLOOKUP(A247,'Customer Names'!A247:E1565,3,TRUE)</f>
        <v xml:space="preserve"> Mr</v>
      </c>
      <c r="C247" s="55" t="str">
        <f>VLOOKUP(A247,'Customer Names'!A245:E1070,4,FALSE)</f>
        <v>Creasy</v>
      </c>
      <c r="D247" s="54">
        <f>VLOOKUP(HealthCare!A247,Medical_Examinations!A246:J2581,2,TRUE)</f>
        <v>17.579999999999998</v>
      </c>
      <c r="E247" s="54">
        <f>VLOOKUP(HealthCare!A247,Medical_Examinations!A246:J2581,4,TRUE)</f>
        <v>4.51</v>
      </c>
      <c r="F247" s="55" t="str">
        <f>VLOOKUP(A247,Medical_Examinations!A246:J2581,6,TRUE)</f>
        <v>No</v>
      </c>
      <c r="G247" s="55" t="str">
        <f>VLOOKUP(A247,Medical_Examinations!A246:J2581,7,TRUE)</f>
        <v>No</v>
      </c>
      <c r="H247" s="55" t="str">
        <f>VLOOKUP(A247,Medical_Examinations!A246:J2581,8,TRUE)</f>
        <v>No</v>
      </c>
      <c r="I247" s="56">
        <f>VLOOKUP(A247,Medical_Examinations!A246:J2581,9,TRUE)</f>
        <v>1</v>
      </c>
      <c r="J247" s="55" t="str">
        <f>VLOOKUP(A247,Medical_Examinations!A246:J2581,10,TRUE)</f>
        <v>No</v>
      </c>
      <c r="K247" s="55" t="str">
        <f>VLOOKUP(A247,Medical_Examinations!A246:J2581,3,TRUE)</f>
        <v>Underweight</v>
      </c>
      <c r="L247" s="55" t="str">
        <f>VLOOKUP(A247,Medical_Examinations!A246:J2581,5,TRUE)</f>
        <v>Normal</v>
      </c>
      <c r="M247" s="57">
        <f>VLOOKUP(A247,Hospitalization!A247:K2589,5,FALSE)</f>
        <v>28839</v>
      </c>
      <c r="N247" s="56">
        <f ca="1">VLOOKUP(A247,Hospitalization!A247:K2589,6,FALSE)</f>
        <v>52</v>
      </c>
      <c r="O247" s="55" t="str">
        <f>VLOOKUP(A238,Hospitalization!A139:K2481,11,FALSE)</f>
        <v>R1024</v>
      </c>
      <c r="P247" s="55" t="str">
        <f>VLOOKUP(A247,Hospitalization!A247:K2589,10,TRUE)</f>
        <v>tier - 2</v>
      </c>
      <c r="Q247" s="58">
        <f>VLOOKUP(A247,Hospitalization!A247:K2589,8,TRUE)</f>
        <v>6948.7</v>
      </c>
      <c r="R247" s="55" t="str">
        <f>VLOOKUP(A247,Hospitalization!A148:K2490,9,TRUE)</f>
        <v>tier - 1</v>
      </c>
    </row>
    <row r="248" spans="1:18" x14ac:dyDescent="0.3">
      <c r="A248" s="69" t="s">
        <v>257</v>
      </c>
      <c r="B248" s="55" t="str">
        <f>VLOOKUP(A248,'Customer Names'!A248:E1566,3,TRUE)</f>
        <v xml:space="preserve"> Ms</v>
      </c>
      <c r="C248" s="55" t="str">
        <f>VLOOKUP(A248,'Customer Names'!A246:E1071,4,FALSE)</f>
        <v>Latimer</v>
      </c>
      <c r="D248" s="50">
        <f>VLOOKUP(HealthCare!A248,Medical_Examinations!A247:J2582,2,TRUE)</f>
        <v>17.579999999999998</v>
      </c>
      <c r="E248" s="50">
        <f>VLOOKUP(HealthCare!A248,Medical_Examinations!A247:J2582,4,TRUE)</f>
        <v>4.51</v>
      </c>
      <c r="F248" s="7" t="str">
        <f>VLOOKUP(A248,Medical_Examinations!A247:J2582,6,TRUE)</f>
        <v>No</v>
      </c>
      <c r="G248" s="7" t="str">
        <f>VLOOKUP(A248,Medical_Examinations!A247:J2582,7,TRUE)</f>
        <v>No</v>
      </c>
      <c r="H248" s="7" t="str">
        <f>VLOOKUP(A248,Medical_Examinations!A247:J2582,8,TRUE)</f>
        <v>No</v>
      </c>
      <c r="I248" s="51">
        <f>VLOOKUP(A248,Medical_Examinations!A247:J2582,9,TRUE)</f>
        <v>1</v>
      </c>
      <c r="J248" s="7" t="str">
        <f>VLOOKUP(A248,Medical_Examinations!A247:J2582,10,TRUE)</f>
        <v>No</v>
      </c>
      <c r="K248" s="7" t="str">
        <f>VLOOKUP(A248,Medical_Examinations!A247:J2582,3,TRUE)</f>
        <v>Underweight</v>
      </c>
      <c r="L248" s="7" t="str">
        <f>VLOOKUP(A248,Medical_Examinations!A247:J2582,5,TRUE)</f>
        <v>Normal</v>
      </c>
      <c r="M248" s="52">
        <f>VLOOKUP(A248,Hospitalization!A248:K2590,5,FALSE)</f>
        <v>29499</v>
      </c>
      <c r="N248" s="51">
        <f ca="1">VLOOKUP(A248,Hospitalization!A248:K2590,6,FALSE)</f>
        <v>34</v>
      </c>
      <c r="O248" s="7" t="str">
        <f>VLOOKUP(A239,Hospitalization!A140:K2482,11,FALSE)</f>
        <v>R1013</v>
      </c>
      <c r="P248" s="7" t="str">
        <f>VLOOKUP(A248,Hospitalization!A248:K2590,10,TRUE)</f>
        <v>tier - 3</v>
      </c>
      <c r="Q248" s="53">
        <f>VLOOKUP(A248,Hospitalization!A248:K2590,8,TRUE)</f>
        <v>6940.94</v>
      </c>
      <c r="R248" s="7" t="str">
        <f>VLOOKUP(A248,Hospitalization!A149:K2491,9,TRUE)</f>
        <v>tier - 2</v>
      </c>
    </row>
    <row r="249" spans="1:18" x14ac:dyDescent="0.3">
      <c r="A249" s="69" t="s">
        <v>258</v>
      </c>
      <c r="B249" s="55" t="str">
        <f>VLOOKUP(A249,'Customer Names'!A249:E1567,3,TRUE)</f>
        <v xml:space="preserve"> Ms</v>
      </c>
      <c r="C249" s="55" t="str">
        <f>VLOOKUP(A249,'Customer Names'!A247:E1072,4,FALSE)</f>
        <v>Wei</v>
      </c>
      <c r="D249" s="54">
        <f>VLOOKUP(HealthCare!A249,Medical_Examinations!A248:J2583,2,TRUE)</f>
        <v>17.579999999999998</v>
      </c>
      <c r="E249" s="54">
        <f>VLOOKUP(HealthCare!A249,Medical_Examinations!A248:J2583,4,TRUE)</f>
        <v>4.51</v>
      </c>
      <c r="F249" s="55" t="str">
        <f>VLOOKUP(A249,Medical_Examinations!A248:J2583,6,TRUE)</f>
        <v>No</v>
      </c>
      <c r="G249" s="55" t="str">
        <f>VLOOKUP(A249,Medical_Examinations!A248:J2583,7,TRUE)</f>
        <v>No</v>
      </c>
      <c r="H249" s="55" t="str">
        <f>VLOOKUP(A249,Medical_Examinations!A248:J2583,8,TRUE)</f>
        <v>No</v>
      </c>
      <c r="I249" s="56">
        <f>VLOOKUP(A249,Medical_Examinations!A248:J2583,9,TRUE)</f>
        <v>1</v>
      </c>
      <c r="J249" s="55" t="str">
        <f>VLOOKUP(A249,Medical_Examinations!A248:J2583,10,TRUE)</f>
        <v>No</v>
      </c>
      <c r="K249" s="55" t="str">
        <f>VLOOKUP(A249,Medical_Examinations!A248:J2583,3,TRUE)</f>
        <v>Underweight</v>
      </c>
      <c r="L249" s="55" t="str">
        <f>VLOOKUP(A249,Medical_Examinations!A248:J2583,5,TRUE)</f>
        <v>Normal</v>
      </c>
      <c r="M249" s="57">
        <f>VLOOKUP(A249,Hospitalization!A249:K2591,5,FALSE)</f>
        <v>29463</v>
      </c>
      <c r="N249" s="56">
        <f ca="1">VLOOKUP(A249,Hospitalization!A249:K2591,6,FALSE)</f>
        <v>61</v>
      </c>
      <c r="O249" s="55" t="str">
        <f>VLOOKUP(A240,Hospitalization!A141:K2483,11,FALSE)</f>
        <v>R1011</v>
      </c>
      <c r="P249" s="55" t="str">
        <f>VLOOKUP(A249,Hospitalization!A249:K2591,10,TRUE)</f>
        <v>tier - 2</v>
      </c>
      <c r="Q249" s="58">
        <f>VLOOKUP(A249,Hospitalization!A249:K2591,8,TRUE)</f>
        <v>6940.91</v>
      </c>
      <c r="R249" s="55" t="str">
        <f>VLOOKUP(A249,Hospitalization!A150:K2492,9,TRUE)</f>
        <v>tier - 2</v>
      </c>
    </row>
    <row r="250" spans="1:18" x14ac:dyDescent="0.3">
      <c r="A250" s="69" t="s">
        <v>259</v>
      </c>
      <c r="B250" s="55" t="str">
        <f>VLOOKUP(A250,'Customer Names'!A250:E1568,3,TRUE)</f>
        <v xml:space="preserve"> Ms</v>
      </c>
      <c r="C250" s="55" t="str">
        <f>VLOOKUP(A250,'Customer Names'!A248:E1073,4,FALSE)</f>
        <v>Hayes</v>
      </c>
      <c r="D250" s="50">
        <f>VLOOKUP(HealthCare!A250,Medical_Examinations!A249:J2584,2,TRUE)</f>
        <v>17.579999999999998</v>
      </c>
      <c r="E250" s="50">
        <f>VLOOKUP(HealthCare!A250,Medical_Examinations!A249:J2584,4,TRUE)</f>
        <v>4.51</v>
      </c>
      <c r="F250" s="7" t="str">
        <f>VLOOKUP(A250,Medical_Examinations!A249:J2584,6,TRUE)</f>
        <v>No</v>
      </c>
      <c r="G250" s="7" t="str">
        <f>VLOOKUP(A250,Medical_Examinations!A249:J2584,7,TRUE)</f>
        <v>No</v>
      </c>
      <c r="H250" s="7" t="str">
        <f>VLOOKUP(A250,Medical_Examinations!A249:J2584,8,TRUE)</f>
        <v>No</v>
      </c>
      <c r="I250" s="51">
        <f>VLOOKUP(A250,Medical_Examinations!A249:J2584,9,TRUE)</f>
        <v>1</v>
      </c>
      <c r="J250" s="7" t="str">
        <f>VLOOKUP(A250,Medical_Examinations!A249:J2584,10,TRUE)</f>
        <v>No</v>
      </c>
      <c r="K250" s="7" t="str">
        <f>VLOOKUP(A250,Medical_Examinations!A249:J2584,3,TRUE)</f>
        <v>Underweight</v>
      </c>
      <c r="L250" s="7" t="str">
        <f>VLOOKUP(A250,Medical_Examinations!A249:J2584,5,TRUE)</f>
        <v>Normal</v>
      </c>
      <c r="M250" s="52">
        <f>VLOOKUP(A250,Hospitalization!A250:K2592,5,FALSE)</f>
        <v>28823</v>
      </c>
      <c r="N250" s="51">
        <f ca="1">VLOOKUP(A250,Hospitalization!A250:K2592,6,FALSE)</f>
        <v>56</v>
      </c>
      <c r="O250" s="7" t="str">
        <f>VLOOKUP(A241,Hospitalization!A142:K2484,11,FALSE)</f>
        <v>R1013</v>
      </c>
      <c r="P250" s="7" t="str">
        <f>VLOOKUP(A250,Hospitalization!A250:K2592,10,TRUE)</f>
        <v>tier - 2</v>
      </c>
      <c r="Q250" s="53">
        <f>VLOOKUP(A250,Hospitalization!A250:K2592,8,TRUE)</f>
        <v>6938.11</v>
      </c>
      <c r="R250" s="7" t="str">
        <f>VLOOKUP(A250,Hospitalization!A151:K2493,9,TRUE)</f>
        <v>tier - 2</v>
      </c>
    </row>
    <row r="251" spans="1:18" x14ac:dyDescent="0.3">
      <c r="A251" s="69" t="s">
        <v>260</v>
      </c>
      <c r="B251" s="55" t="str">
        <f>VLOOKUP(A251,'Customer Names'!A251:E1569,3,TRUE)</f>
        <v xml:space="preserve"> Ms</v>
      </c>
      <c r="C251" s="55" t="str">
        <f>VLOOKUP(A251,'Customer Names'!A249:E1074,4,FALSE)</f>
        <v>Velardo</v>
      </c>
      <c r="D251" s="54">
        <f>VLOOKUP(HealthCare!A251,Medical_Examinations!A250:J2585,2,TRUE)</f>
        <v>17.579999999999998</v>
      </c>
      <c r="E251" s="54">
        <f>VLOOKUP(HealthCare!A251,Medical_Examinations!A250:J2585,4,TRUE)</f>
        <v>4.51</v>
      </c>
      <c r="F251" s="55" t="str">
        <f>VLOOKUP(A251,Medical_Examinations!A250:J2585,6,TRUE)</f>
        <v>No</v>
      </c>
      <c r="G251" s="55" t="str">
        <f>VLOOKUP(A251,Medical_Examinations!A250:J2585,7,TRUE)</f>
        <v>No</v>
      </c>
      <c r="H251" s="55" t="str">
        <f>VLOOKUP(A251,Medical_Examinations!A250:J2585,8,TRUE)</f>
        <v>No</v>
      </c>
      <c r="I251" s="56">
        <f>VLOOKUP(A251,Medical_Examinations!A250:J2585,9,TRUE)</f>
        <v>1</v>
      </c>
      <c r="J251" s="55" t="str">
        <f>VLOOKUP(A251,Medical_Examinations!A250:J2585,10,TRUE)</f>
        <v>No</v>
      </c>
      <c r="K251" s="55" t="str">
        <f>VLOOKUP(A251,Medical_Examinations!A250:J2585,3,TRUE)</f>
        <v>Underweight</v>
      </c>
      <c r="L251" s="55" t="str">
        <f>VLOOKUP(A251,Medical_Examinations!A250:J2585,5,TRUE)</f>
        <v>Normal</v>
      </c>
      <c r="M251" s="57">
        <f>VLOOKUP(A251,Hospitalization!A251:K2593,5,FALSE)</f>
        <v>32863</v>
      </c>
      <c r="N251" s="56">
        <f ca="1">VLOOKUP(A251,Hospitalization!A251:K2593,6,FALSE)</f>
        <v>64</v>
      </c>
      <c r="O251" s="55" t="str">
        <f>VLOOKUP(A242,Hospitalization!A143:K2485,11,FALSE)</f>
        <v>R1013</v>
      </c>
      <c r="P251" s="55" t="str">
        <f>VLOOKUP(A251,Hospitalization!A251:K2593,10,TRUE)</f>
        <v>tier - 3</v>
      </c>
      <c r="Q251" s="58">
        <f>VLOOKUP(A251,Hospitalization!A251:K2593,8,TRUE)</f>
        <v>6895.19</v>
      </c>
      <c r="R251" s="55" t="str">
        <f>VLOOKUP(A251,Hospitalization!A152:K2494,9,TRUE)</f>
        <v>tier - 2</v>
      </c>
    </row>
    <row r="252" spans="1:18" x14ac:dyDescent="0.3">
      <c r="A252" s="69" t="s">
        <v>261</v>
      </c>
      <c r="B252" s="55" t="str">
        <f>VLOOKUP(A252,'Customer Names'!A252:E1570,3,TRUE)</f>
        <v xml:space="preserve"> Ms</v>
      </c>
      <c r="C252" s="55" t="str">
        <f>VLOOKUP(A252,'Customer Names'!A250:E1075,4,FALSE)</f>
        <v>Kastes</v>
      </c>
      <c r="D252" s="50">
        <f>VLOOKUP(HealthCare!A252,Medical_Examinations!A251:J2586,2,TRUE)</f>
        <v>17.579999999999998</v>
      </c>
      <c r="E252" s="50">
        <f>VLOOKUP(HealthCare!A252,Medical_Examinations!A251:J2586,4,TRUE)</f>
        <v>4.51</v>
      </c>
      <c r="F252" s="7" t="str">
        <f>VLOOKUP(A252,Medical_Examinations!A251:J2586,6,TRUE)</f>
        <v>No</v>
      </c>
      <c r="G252" s="7" t="str">
        <f>VLOOKUP(A252,Medical_Examinations!A251:J2586,7,TRUE)</f>
        <v>No</v>
      </c>
      <c r="H252" s="7" t="str">
        <f>VLOOKUP(A252,Medical_Examinations!A251:J2586,8,TRUE)</f>
        <v>No</v>
      </c>
      <c r="I252" s="51">
        <f>VLOOKUP(A252,Medical_Examinations!A251:J2586,9,TRUE)</f>
        <v>1</v>
      </c>
      <c r="J252" s="7" t="str">
        <f>VLOOKUP(A252,Medical_Examinations!A251:J2586,10,TRUE)</f>
        <v>No</v>
      </c>
      <c r="K252" s="7" t="str">
        <f>VLOOKUP(A252,Medical_Examinations!A251:J2586,3,TRUE)</f>
        <v>Underweight</v>
      </c>
      <c r="L252" s="7" t="str">
        <f>VLOOKUP(A252,Medical_Examinations!A251:J2586,5,TRUE)</f>
        <v>Normal</v>
      </c>
      <c r="M252" s="52">
        <f>VLOOKUP(A252,Hospitalization!A252:K2594,5,FALSE)</f>
        <v>31300</v>
      </c>
      <c r="N252" s="51">
        <f ca="1">VLOOKUP(A252,Hospitalization!A252:K2594,6,FALSE)</f>
        <v>64</v>
      </c>
      <c r="O252" s="7" t="str">
        <f>VLOOKUP(A243,Hospitalization!A144:K2486,11,FALSE)</f>
        <v>R1013</v>
      </c>
      <c r="P252" s="7" t="str">
        <f>VLOOKUP(A252,Hospitalization!A252:K2594,10,TRUE)</f>
        <v>tier - 1</v>
      </c>
      <c r="Q252" s="53">
        <f>VLOOKUP(A252,Hospitalization!A252:K2594,8,TRUE)</f>
        <v>6877.98</v>
      </c>
      <c r="R252" s="7" t="str">
        <f>VLOOKUP(A252,Hospitalization!A153:K2495,9,TRUE)</f>
        <v>tier - 2</v>
      </c>
    </row>
    <row r="253" spans="1:18" x14ac:dyDescent="0.3">
      <c r="A253" s="69" t="s">
        <v>262</v>
      </c>
      <c r="B253" s="55" t="str">
        <f>VLOOKUP(A253,'Customer Names'!A253:E1571,3,TRUE)</f>
        <v xml:space="preserve"> Ms</v>
      </c>
      <c r="C253" s="55" t="str">
        <f>VLOOKUP(A253,'Customer Names'!A251:E1076,4,FALSE)</f>
        <v>Escorcia</v>
      </c>
      <c r="D253" s="54">
        <f>VLOOKUP(HealthCare!A253,Medical_Examinations!A252:J2587,2,TRUE)</f>
        <v>17.579999999999998</v>
      </c>
      <c r="E253" s="54">
        <f>VLOOKUP(HealthCare!A253,Medical_Examinations!A252:J2587,4,TRUE)</f>
        <v>4.51</v>
      </c>
      <c r="F253" s="55" t="str">
        <f>VLOOKUP(A253,Medical_Examinations!A252:J2587,6,TRUE)</f>
        <v>No</v>
      </c>
      <c r="G253" s="55" t="str">
        <f>VLOOKUP(A253,Medical_Examinations!A252:J2587,7,TRUE)</f>
        <v>No</v>
      </c>
      <c r="H253" s="55" t="str">
        <f>VLOOKUP(A253,Medical_Examinations!A252:J2587,8,TRUE)</f>
        <v>No</v>
      </c>
      <c r="I253" s="56">
        <f>VLOOKUP(A253,Medical_Examinations!A252:J2587,9,TRUE)</f>
        <v>1</v>
      </c>
      <c r="J253" s="55" t="str">
        <f>VLOOKUP(A253,Medical_Examinations!A252:J2587,10,TRUE)</f>
        <v>No</v>
      </c>
      <c r="K253" s="55" t="str">
        <f>VLOOKUP(A253,Medical_Examinations!A252:J2587,3,TRUE)</f>
        <v>Underweight</v>
      </c>
      <c r="L253" s="55" t="str">
        <f>VLOOKUP(A253,Medical_Examinations!A252:J2587,5,TRUE)</f>
        <v>Normal</v>
      </c>
      <c r="M253" s="57">
        <f>VLOOKUP(A253,Hospitalization!A253:K2595,5,FALSE)</f>
        <v>38345</v>
      </c>
      <c r="N253" s="56">
        <f ca="1">VLOOKUP(A253,Hospitalization!A253:K2595,6,FALSE)</f>
        <v>51</v>
      </c>
      <c r="O253" s="55" t="str">
        <f>VLOOKUP(A244,Hospitalization!A145:K2487,11,FALSE)</f>
        <v>R1012</v>
      </c>
      <c r="P253" s="55" t="str">
        <f>VLOOKUP(A253,Hospitalization!A253:K2595,10,TRUE)</f>
        <v>tier - 1</v>
      </c>
      <c r="Q253" s="58">
        <f>VLOOKUP(A253,Hospitalization!A253:K2595,8,TRUE)</f>
        <v>6876.53</v>
      </c>
      <c r="R253" s="55" t="str">
        <f>VLOOKUP(A253,Hospitalization!A154:K2496,9,TRUE)</f>
        <v>tier - 2</v>
      </c>
    </row>
    <row r="254" spans="1:18" x14ac:dyDescent="0.3">
      <c r="A254" s="69" t="s">
        <v>263</v>
      </c>
      <c r="B254" s="55" t="str">
        <f>VLOOKUP(A254,'Customer Names'!A254:E1572,3,TRUE)</f>
        <v xml:space="preserve"> Ms</v>
      </c>
      <c r="C254" s="55" t="str">
        <f>VLOOKUP(A254,'Customer Names'!A252:E1077,4,FALSE)</f>
        <v>Larscheid</v>
      </c>
      <c r="D254" s="50">
        <f>VLOOKUP(HealthCare!A254,Medical_Examinations!A253:J2588,2,TRUE)</f>
        <v>17.579999999999998</v>
      </c>
      <c r="E254" s="50">
        <f>VLOOKUP(HealthCare!A254,Medical_Examinations!A253:J2588,4,TRUE)</f>
        <v>4.51</v>
      </c>
      <c r="F254" s="7" t="str">
        <f>VLOOKUP(A254,Medical_Examinations!A253:J2588,6,TRUE)</f>
        <v>No</v>
      </c>
      <c r="G254" s="7" t="str">
        <f>VLOOKUP(A254,Medical_Examinations!A253:J2588,7,TRUE)</f>
        <v>No</v>
      </c>
      <c r="H254" s="7" t="str">
        <f>VLOOKUP(A254,Medical_Examinations!A253:J2588,8,TRUE)</f>
        <v>No</v>
      </c>
      <c r="I254" s="51">
        <f>VLOOKUP(A254,Medical_Examinations!A253:J2588,9,TRUE)</f>
        <v>1</v>
      </c>
      <c r="J254" s="7" t="str">
        <f>VLOOKUP(A254,Medical_Examinations!A253:J2588,10,TRUE)</f>
        <v>No</v>
      </c>
      <c r="K254" s="7" t="str">
        <f>VLOOKUP(A254,Medical_Examinations!A253:J2588,3,TRUE)</f>
        <v>Underweight</v>
      </c>
      <c r="L254" s="7" t="str">
        <f>VLOOKUP(A254,Medical_Examinations!A253:J2588,5,TRUE)</f>
        <v>Normal</v>
      </c>
      <c r="M254" s="52">
        <f>VLOOKUP(A254,Hospitalization!A254:K2596,5,FALSE)</f>
        <v>29760</v>
      </c>
      <c r="N254" s="51">
        <f ca="1">VLOOKUP(A254,Hospitalization!A254:K2596,6,FALSE)</f>
        <v>54</v>
      </c>
      <c r="O254" s="7" t="str">
        <f>VLOOKUP(A245,Hospitalization!A146:K2488,11,FALSE)</f>
        <v>R1019</v>
      </c>
      <c r="P254" s="7" t="str">
        <f>VLOOKUP(A254,Hospitalization!A254:K2596,10,TRUE)</f>
        <v>tier - 2</v>
      </c>
      <c r="Q254" s="53">
        <f>VLOOKUP(A254,Hospitalization!A254:K2596,8,TRUE)</f>
        <v>6875.96</v>
      </c>
      <c r="R254" s="7" t="str">
        <f>VLOOKUP(A254,Hospitalization!A155:K2497,9,TRUE)</f>
        <v>tier - 2</v>
      </c>
    </row>
    <row r="255" spans="1:18" x14ac:dyDescent="0.3">
      <c r="A255" s="69" t="s">
        <v>264</v>
      </c>
      <c r="B255" s="55" t="str">
        <f>VLOOKUP(A255,'Customer Names'!A255:E1573,3,TRUE)</f>
        <v xml:space="preserve"> Mr</v>
      </c>
      <c r="C255" s="55" t="str">
        <f>VLOOKUP(A255,'Customer Names'!A253:E1078,4,FALSE)</f>
        <v>O'Bannon</v>
      </c>
      <c r="D255" s="54">
        <f>VLOOKUP(HealthCare!A255,Medical_Examinations!A254:J2589,2,TRUE)</f>
        <v>17.579999999999998</v>
      </c>
      <c r="E255" s="54">
        <f>VLOOKUP(HealthCare!A255,Medical_Examinations!A254:J2589,4,TRUE)</f>
        <v>4.51</v>
      </c>
      <c r="F255" s="55" t="str">
        <f>VLOOKUP(A255,Medical_Examinations!A254:J2589,6,TRUE)</f>
        <v>No</v>
      </c>
      <c r="G255" s="55" t="str">
        <f>VLOOKUP(A255,Medical_Examinations!A254:J2589,7,TRUE)</f>
        <v>No</v>
      </c>
      <c r="H255" s="55" t="str">
        <f>VLOOKUP(A255,Medical_Examinations!A254:J2589,8,TRUE)</f>
        <v>No</v>
      </c>
      <c r="I255" s="56">
        <f>VLOOKUP(A255,Medical_Examinations!A254:J2589,9,TRUE)</f>
        <v>1</v>
      </c>
      <c r="J255" s="55" t="str">
        <f>VLOOKUP(A255,Medical_Examinations!A254:J2589,10,TRUE)</f>
        <v>No</v>
      </c>
      <c r="K255" s="55" t="str">
        <f>VLOOKUP(A255,Medical_Examinations!A254:J2589,3,TRUE)</f>
        <v>Underweight</v>
      </c>
      <c r="L255" s="55" t="str">
        <f>VLOOKUP(A255,Medical_Examinations!A254:J2589,5,TRUE)</f>
        <v>Normal</v>
      </c>
      <c r="M255" s="57">
        <f>VLOOKUP(A255,Hospitalization!A255:K2597,5,FALSE)</f>
        <v>25499</v>
      </c>
      <c r="N255" s="56">
        <f ca="1">VLOOKUP(A255,Hospitalization!A255:K2597,6,FALSE)</f>
        <v>62</v>
      </c>
      <c r="O255" s="55" t="str">
        <f>VLOOKUP(A246,Hospitalization!A147:K2489,11,FALSE)</f>
        <v>R1013</v>
      </c>
      <c r="P255" s="55" t="str">
        <f>VLOOKUP(A255,Hospitalization!A255:K2597,10,TRUE)</f>
        <v>tier - 2</v>
      </c>
      <c r="Q255" s="58">
        <f>VLOOKUP(A255,Hospitalization!A255:K2597,8,TRUE)</f>
        <v>6868.39</v>
      </c>
      <c r="R255" s="55" t="str">
        <f>VLOOKUP(A255,Hospitalization!A156:K2498,9,TRUE)</f>
        <v>tier - 2</v>
      </c>
    </row>
    <row r="256" spans="1:18" x14ac:dyDescent="0.3">
      <c r="A256" s="69" t="s">
        <v>265</v>
      </c>
      <c r="B256" s="55" t="str">
        <f>VLOOKUP(A256,'Customer Names'!A256:E1574,3,TRUE)</f>
        <v xml:space="preserve"> Mr</v>
      </c>
      <c r="C256" s="55" t="str">
        <f>VLOOKUP(A256,'Customer Names'!A254:E1079,4,FALSE)</f>
        <v>Ridgway</v>
      </c>
      <c r="D256" s="50">
        <f>VLOOKUP(HealthCare!A256,Medical_Examinations!A255:J2590,2,TRUE)</f>
        <v>17.579999999999998</v>
      </c>
      <c r="E256" s="50">
        <f>VLOOKUP(HealthCare!A256,Medical_Examinations!A255:J2590,4,TRUE)</f>
        <v>4.51</v>
      </c>
      <c r="F256" s="7" t="str">
        <f>VLOOKUP(A256,Medical_Examinations!A255:J2590,6,TRUE)</f>
        <v>No</v>
      </c>
      <c r="G256" s="7" t="str">
        <f>VLOOKUP(A256,Medical_Examinations!A255:J2590,7,TRUE)</f>
        <v>No</v>
      </c>
      <c r="H256" s="7" t="str">
        <f>VLOOKUP(A256,Medical_Examinations!A255:J2590,8,TRUE)</f>
        <v>No</v>
      </c>
      <c r="I256" s="51">
        <f>VLOOKUP(A256,Medical_Examinations!A255:J2590,9,TRUE)</f>
        <v>1</v>
      </c>
      <c r="J256" s="7" t="str">
        <f>VLOOKUP(A256,Medical_Examinations!A255:J2590,10,TRUE)</f>
        <v>No</v>
      </c>
      <c r="K256" s="7" t="str">
        <f>VLOOKUP(A256,Medical_Examinations!A255:J2590,3,TRUE)</f>
        <v>Underweight</v>
      </c>
      <c r="L256" s="7" t="str">
        <f>VLOOKUP(A256,Medical_Examinations!A255:J2590,5,TRUE)</f>
        <v>Normal</v>
      </c>
      <c r="M256" s="52">
        <f>VLOOKUP(A256,Hospitalization!A256:K2598,5,FALSE)</f>
        <v>28707</v>
      </c>
      <c r="N256" s="51">
        <f ca="1">VLOOKUP(A256,Hospitalization!A256:K2598,6,FALSE)</f>
        <v>42</v>
      </c>
      <c r="O256" s="7" t="str">
        <f>VLOOKUP(A247,Hospitalization!A148:K2490,11,FALSE)</f>
        <v>R1012</v>
      </c>
      <c r="P256" s="7" t="str">
        <f>VLOOKUP(A256,Hospitalization!A256:K2598,10,TRUE)</f>
        <v>tier - 1</v>
      </c>
      <c r="Q256" s="53">
        <f>VLOOKUP(A256,Hospitalization!A256:K2598,8,TRUE)</f>
        <v>6863.49</v>
      </c>
      <c r="R256" s="7" t="str">
        <f>VLOOKUP(A256,Hospitalization!A157:K2499,9,TRUE)</f>
        <v>tier - 2</v>
      </c>
    </row>
    <row r="257" spans="1:18" x14ac:dyDescent="0.3">
      <c r="A257" s="69" t="s">
        <v>266</v>
      </c>
      <c r="B257" s="55" t="str">
        <f>VLOOKUP(A257,'Customer Names'!A257:E1575,3,TRUE)</f>
        <v xml:space="preserve"> Mr</v>
      </c>
      <c r="C257" s="55" t="str">
        <f>VLOOKUP(A257,'Customer Names'!A255:E1080,4,FALSE)</f>
        <v>Black</v>
      </c>
      <c r="D257" s="54">
        <f>VLOOKUP(HealthCare!A257,Medical_Examinations!A256:J2591,2,TRUE)</f>
        <v>17.579999999999998</v>
      </c>
      <c r="E257" s="54">
        <f>VLOOKUP(HealthCare!A257,Medical_Examinations!A256:J2591,4,TRUE)</f>
        <v>4.51</v>
      </c>
      <c r="F257" s="55" t="str">
        <f>VLOOKUP(A257,Medical_Examinations!A256:J2591,6,TRUE)</f>
        <v>No</v>
      </c>
      <c r="G257" s="55" t="str">
        <f>VLOOKUP(A257,Medical_Examinations!A256:J2591,7,TRUE)</f>
        <v>No</v>
      </c>
      <c r="H257" s="55" t="str">
        <f>VLOOKUP(A257,Medical_Examinations!A256:J2591,8,TRUE)</f>
        <v>No</v>
      </c>
      <c r="I257" s="56">
        <f>VLOOKUP(A257,Medical_Examinations!A256:J2591,9,TRUE)</f>
        <v>1</v>
      </c>
      <c r="J257" s="55" t="str">
        <f>VLOOKUP(A257,Medical_Examinations!A256:J2591,10,TRUE)</f>
        <v>No</v>
      </c>
      <c r="K257" s="55" t="str">
        <f>VLOOKUP(A257,Medical_Examinations!A256:J2591,3,TRUE)</f>
        <v>Underweight</v>
      </c>
      <c r="L257" s="55" t="str">
        <f>VLOOKUP(A257,Medical_Examinations!A256:J2591,5,TRUE)</f>
        <v>Normal</v>
      </c>
      <c r="M257" s="57">
        <f>VLOOKUP(A257,Hospitalization!A257:K2599,5,FALSE)</f>
        <v>29756</v>
      </c>
      <c r="N257" s="56">
        <f ca="1">VLOOKUP(A257,Hospitalization!A257:K2599,6,FALSE)</f>
        <v>48</v>
      </c>
      <c r="O257" s="55" t="str">
        <f>VLOOKUP(A248,Hospitalization!A149:K2491,11,FALSE)</f>
        <v>R1013</v>
      </c>
      <c r="P257" s="55" t="str">
        <f>VLOOKUP(A257,Hospitalization!A257:K2599,10,TRUE)</f>
        <v>tier - 2</v>
      </c>
      <c r="Q257" s="58">
        <f>VLOOKUP(A257,Hospitalization!A257:K2599,8,TRUE)</f>
        <v>6858.48</v>
      </c>
      <c r="R257" s="55" t="str">
        <f>VLOOKUP(A257,Hospitalization!A158:K2500,9,TRUE)</f>
        <v>tier - 2</v>
      </c>
    </row>
    <row r="258" spans="1:18" x14ac:dyDescent="0.3">
      <c r="A258" s="69" t="s">
        <v>267</v>
      </c>
      <c r="B258" s="55" t="str">
        <f>VLOOKUP(A258,'Customer Names'!A258:E1576,3,TRUE)</f>
        <v xml:space="preserve"> Mr</v>
      </c>
      <c r="C258" s="55" t="str">
        <f>VLOOKUP(A258,'Customer Names'!A256:E1081,4,FALSE)</f>
        <v>Canton</v>
      </c>
      <c r="D258" s="50">
        <f>VLOOKUP(HealthCare!A258,Medical_Examinations!A257:J2592,2,TRUE)</f>
        <v>17.579999999999998</v>
      </c>
      <c r="E258" s="50">
        <f>VLOOKUP(HealthCare!A258,Medical_Examinations!A257:J2592,4,TRUE)</f>
        <v>4.51</v>
      </c>
      <c r="F258" s="7" t="str">
        <f>VLOOKUP(A258,Medical_Examinations!A257:J2592,6,TRUE)</f>
        <v>No</v>
      </c>
      <c r="G258" s="7" t="str">
        <f>VLOOKUP(A258,Medical_Examinations!A257:J2592,7,TRUE)</f>
        <v>No</v>
      </c>
      <c r="H258" s="7" t="str">
        <f>VLOOKUP(A258,Medical_Examinations!A257:J2592,8,TRUE)</f>
        <v>No</v>
      </c>
      <c r="I258" s="51">
        <f>VLOOKUP(A258,Medical_Examinations!A257:J2592,9,TRUE)</f>
        <v>1</v>
      </c>
      <c r="J258" s="7" t="str">
        <f>VLOOKUP(A258,Medical_Examinations!A257:J2592,10,TRUE)</f>
        <v>No</v>
      </c>
      <c r="K258" s="7" t="str">
        <f>VLOOKUP(A258,Medical_Examinations!A257:J2592,3,TRUE)</f>
        <v>Underweight</v>
      </c>
      <c r="L258" s="7" t="str">
        <f>VLOOKUP(A258,Medical_Examinations!A257:J2592,5,TRUE)</f>
        <v>Normal</v>
      </c>
      <c r="M258" s="52">
        <f>VLOOKUP(A258,Hospitalization!A258:K2600,5,FALSE)</f>
        <v>29163</v>
      </c>
      <c r="N258" s="51">
        <f ca="1">VLOOKUP(A258,Hospitalization!A258:K2600,6,FALSE)</f>
        <v>63</v>
      </c>
      <c r="O258" s="7" t="str">
        <f>VLOOKUP(A249,Hospitalization!A150:K2492,11,FALSE)</f>
        <v>R1012</v>
      </c>
      <c r="P258" s="7" t="str">
        <f>VLOOKUP(A258,Hospitalization!A258:K2600,10,TRUE)</f>
        <v>tier - 2</v>
      </c>
      <c r="Q258" s="53">
        <f>VLOOKUP(A258,Hospitalization!A258:K2600,8,TRUE)</f>
        <v>6849.03</v>
      </c>
      <c r="R258" s="7" t="str">
        <f>VLOOKUP(A258,Hospitalization!A159:K2501,9,TRUE)</f>
        <v>tier - 2</v>
      </c>
    </row>
    <row r="259" spans="1:18" x14ac:dyDescent="0.3">
      <c r="A259" s="69" t="s">
        <v>268</v>
      </c>
      <c r="B259" s="55" t="str">
        <f>VLOOKUP(A259,'Customer Names'!A259:E1577,3,TRUE)</f>
        <v xml:space="preserve"> Mr</v>
      </c>
      <c r="C259" s="55" t="str">
        <f>VLOOKUP(A259,'Customer Names'!A257:E1082,4,FALSE)</f>
        <v>Fine</v>
      </c>
      <c r="D259" s="54">
        <f>VLOOKUP(HealthCare!A259,Medical_Examinations!A258:J2593,2,TRUE)</f>
        <v>17.579999999999998</v>
      </c>
      <c r="E259" s="54">
        <f>VLOOKUP(HealthCare!A259,Medical_Examinations!A258:J2593,4,TRUE)</f>
        <v>4.51</v>
      </c>
      <c r="F259" s="55" t="str">
        <f>VLOOKUP(A259,Medical_Examinations!A258:J2593,6,TRUE)</f>
        <v>No</v>
      </c>
      <c r="G259" s="55" t="str">
        <f>VLOOKUP(A259,Medical_Examinations!A258:J2593,7,TRUE)</f>
        <v>No</v>
      </c>
      <c r="H259" s="55" t="str">
        <f>VLOOKUP(A259,Medical_Examinations!A258:J2593,8,TRUE)</f>
        <v>No</v>
      </c>
      <c r="I259" s="56">
        <f>VLOOKUP(A259,Medical_Examinations!A258:J2593,9,TRUE)</f>
        <v>1</v>
      </c>
      <c r="J259" s="55" t="str">
        <f>VLOOKUP(A259,Medical_Examinations!A258:J2593,10,TRUE)</f>
        <v>No</v>
      </c>
      <c r="K259" s="55" t="str">
        <f>VLOOKUP(A259,Medical_Examinations!A258:J2593,3,TRUE)</f>
        <v>Underweight</v>
      </c>
      <c r="L259" s="55" t="str">
        <f>VLOOKUP(A259,Medical_Examinations!A258:J2593,5,TRUE)</f>
        <v>Normal</v>
      </c>
      <c r="M259" s="57">
        <f>VLOOKUP(A259,Hospitalization!A259:K2601,5,FALSE)</f>
        <v>28291</v>
      </c>
      <c r="N259" s="56">
        <f ca="1">VLOOKUP(A259,Hospitalization!A259:K2601,6,FALSE)</f>
        <v>59</v>
      </c>
      <c r="O259" s="55" t="str">
        <f>VLOOKUP(A250,Hospitalization!A151:K2493,11,FALSE)</f>
        <v>R1013</v>
      </c>
      <c r="P259" s="55" t="str">
        <f>VLOOKUP(A259,Hospitalization!A259:K2601,10,TRUE)</f>
        <v>tier - 1</v>
      </c>
      <c r="Q259" s="58">
        <f>VLOOKUP(A259,Hospitalization!A259:K2601,8,TRUE)</f>
        <v>6843.17</v>
      </c>
      <c r="R259" s="55" t="str">
        <f>VLOOKUP(A259,Hospitalization!A160:K2502,9,TRUE)</f>
        <v>tier - 2</v>
      </c>
    </row>
    <row r="260" spans="1:18" x14ac:dyDescent="0.3">
      <c r="A260" s="69" t="s">
        <v>269</v>
      </c>
      <c r="B260" s="55" t="str">
        <f>VLOOKUP(A260,'Customer Names'!A260:E1578,3,TRUE)</f>
        <v xml:space="preserve"> Mr</v>
      </c>
      <c r="C260" s="55" t="str">
        <f>VLOOKUP(A260,'Customer Names'!A258:E1083,4,FALSE)</f>
        <v>Bui</v>
      </c>
      <c r="D260" s="50">
        <f>VLOOKUP(HealthCare!A260,Medical_Examinations!A259:J2594,2,TRUE)</f>
        <v>17.579999999999998</v>
      </c>
      <c r="E260" s="50">
        <f>VLOOKUP(HealthCare!A260,Medical_Examinations!A259:J2594,4,TRUE)</f>
        <v>4.51</v>
      </c>
      <c r="F260" s="7" t="str">
        <f>VLOOKUP(A260,Medical_Examinations!A259:J2594,6,TRUE)</f>
        <v>No</v>
      </c>
      <c r="G260" s="7" t="str">
        <f>VLOOKUP(A260,Medical_Examinations!A259:J2594,7,TRUE)</f>
        <v>No</v>
      </c>
      <c r="H260" s="7" t="str">
        <f>VLOOKUP(A260,Medical_Examinations!A259:J2594,8,TRUE)</f>
        <v>No</v>
      </c>
      <c r="I260" s="51">
        <f>VLOOKUP(A260,Medical_Examinations!A259:J2594,9,TRUE)</f>
        <v>1</v>
      </c>
      <c r="J260" s="7" t="str">
        <f>VLOOKUP(A260,Medical_Examinations!A259:J2594,10,TRUE)</f>
        <v>No</v>
      </c>
      <c r="K260" s="7" t="str">
        <f>VLOOKUP(A260,Medical_Examinations!A259:J2594,3,TRUE)</f>
        <v>Underweight</v>
      </c>
      <c r="L260" s="7" t="str">
        <f>VLOOKUP(A260,Medical_Examinations!A259:J2594,5,TRUE)</f>
        <v>Normal</v>
      </c>
      <c r="M260" s="52">
        <f>VLOOKUP(A260,Hospitalization!A260:K2602,5,FALSE)</f>
        <v>36860</v>
      </c>
      <c r="N260" s="51">
        <f ca="1">VLOOKUP(A260,Hospitalization!A260:K2602,6,FALSE)</f>
        <v>21</v>
      </c>
      <c r="O260" s="7" t="str">
        <f>VLOOKUP(A251,Hospitalization!A152:K2494,11,FALSE)</f>
        <v>R1024</v>
      </c>
      <c r="P260" s="7" t="str">
        <f>VLOOKUP(A260,Hospitalization!A260:K2602,10,TRUE)</f>
        <v>tier - 1</v>
      </c>
      <c r="Q260" s="53">
        <f>VLOOKUP(A260,Hospitalization!A260:K2602,8,TRUE)</f>
        <v>6842.28</v>
      </c>
      <c r="R260" s="7" t="str">
        <f>VLOOKUP(A260,Hospitalization!A161:K2503,9,TRUE)</f>
        <v>tier - 2</v>
      </c>
    </row>
    <row r="261" spans="1:18" x14ac:dyDescent="0.3">
      <c r="A261" s="69" t="s">
        <v>270</v>
      </c>
      <c r="B261" s="55" t="str">
        <f>VLOOKUP(A261,'Customer Names'!A261:E1579,3,TRUE)</f>
        <v xml:space="preserve"> Ms</v>
      </c>
      <c r="C261" s="55" t="str">
        <f>VLOOKUP(A261,'Customer Names'!A259:E1084,4,FALSE)</f>
        <v>Riepma</v>
      </c>
      <c r="D261" s="54">
        <f>VLOOKUP(HealthCare!A261,Medical_Examinations!A260:J2595,2,TRUE)</f>
        <v>17.579999999999998</v>
      </c>
      <c r="E261" s="54">
        <f>VLOOKUP(HealthCare!A261,Medical_Examinations!A260:J2595,4,TRUE)</f>
        <v>4.51</v>
      </c>
      <c r="F261" s="55" t="str">
        <f>VLOOKUP(A261,Medical_Examinations!A260:J2595,6,TRUE)</f>
        <v>No</v>
      </c>
      <c r="G261" s="55" t="str">
        <f>VLOOKUP(A261,Medical_Examinations!A260:J2595,7,TRUE)</f>
        <v>No</v>
      </c>
      <c r="H261" s="55" t="str">
        <f>VLOOKUP(A261,Medical_Examinations!A260:J2595,8,TRUE)</f>
        <v>No</v>
      </c>
      <c r="I261" s="56">
        <f>VLOOKUP(A261,Medical_Examinations!A260:J2595,9,TRUE)</f>
        <v>1</v>
      </c>
      <c r="J261" s="55" t="str">
        <f>VLOOKUP(A261,Medical_Examinations!A260:J2595,10,TRUE)</f>
        <v>No</v>
      </c>
      <c r="K261" s="55" t="str">
        <f>VLOOKUP(A261,Medical_Examinations!A260:J2595,3,TRUE)</f>
        <v>Underweight</v>
      </c>
      <c r="L261" s="55" t="str">
        <f>VLOOKUP(A261,Medical_Examinations!A260:J2595,5,TRUE)</f>
        <v>Normal</v>
      </c>
      <c r="M261" s="57">
        <f>VLOOKUP(A261,Hospitalization!A261:K2603,5,FALSE)</f>
        <v>34523</v>
      </c>
      <c r="N261" s="56">
        <f ca="1">VLOOKUP(A261,Hospitalization!A261:K2603,6,FALSE)</f>
        <v>53</v>
      </c>
      <c r="O261" s="55" t="str">
        <f>VLOOKUP(A252,Hospitalization!A153:K2495,11,FALSE)</f>
        <v>R1024</v>
      </c>
      <c r="P261" s="55" t="str">
        <f>VLOOKUP(A261,Hospitalization!A261:K2603,10,TRUE)</f>
        <v>tier - 2</v>
      </c>
      <c r="Q261" s="58">
        <f>VLOOKUP(A261,Hospitalization!A261:K2603,8,TRUE)</f>
        <v>6827.69</v>
      </c>
      <c r="R261" s="55" t="str">
        <f>VLOOKUP(A261,Hospitalization!A162:K2504,9,TRUE)</f>
        <v>tier - 2</v>
      </c>
    </row>
    <row r="262" spans="1:18" x14ac:dyDescent="0.3">
      <c r="A262" s="69" t="s">
        <v>271</v>
      </c>
      <c r="B262" s="55" t="str">
        <f>VLOOKUP(A262,'Customer Names'!A262:E1580,3,TRUE)</f>
        <v xml:space="preserve"> Mr</v>
      </c>
      <c r="C262" s="55" t="str">
        <f>VLOOKUP(A262,'Customer Names'!A260:E1085,4,FALSE)</f>
        <v>Inman</v>
      </c>
      <c r="D262" s="50">
        <f>VLOOKUP(HealthCare!A262,Medical_Examinations!A261:J2596,2,TRUE)</f>
        <v>17.579999999999998</v>
      </c>
      <c r="E262" s="50">
        <f>VLOOKUP(HealthCare!A262,Medical_Examinations!A261:J2596,4,TRUE)</f>
        <v>4.51</v>
      </c>
      <c r="F262" s="7" t="str">
        <f>VLOOKUP(A262,Medical_Examinations!A261:J2596,6,TRUE)</f>
        <v>No</v>
      </c>
      <c r="G262" s="7" t="str">
        <f>VLOOKUP(A262,Medical_Examinations!A261:J2596,7,TRUE)</f>
        <v>No</v>
      </c>
      <c r="H262" s="7" t="str">
        <f>VLOOKUP(A262,Medical_Examinations!A261:J2596,8,TRUE)</f>
        <v>No</v>
      </c>
      <c r="I262" s="51">
        <f>VLOOKUP(A262,Medical_Examinations!A261:J2596,9,TRUE)</f>
        <v>1</v>
      </c>
      <c r="J262" s="7" t="str">
        <f>VLOOKUP(A262,Medical_Examinations!A261:J2596,10,TRUE)</f>
        <v>No</v>
      </c>
      <c r="K262" s="7" t="str">
        <f>VLOOKUP(A262,Medical_Examinations!A261:J2596,3,TRUE)</f>
        <v>Underweight</v>
      </c>
      <c r="L262" s="7" t="str">
        <f>VLOOKUP(A262,Medical_Examinations!A261:J2596,5,TRUE)</f>
        <v>Normal</v>
      </c>
      <c r="M262" s="52">
        <f>VLOOKUP(A262,Hospitalization!A262:K2604,5,FALSE)</f>
        <v>27623</v>
      </c>
      <c r="N262" s="51">
        <f ca="1">VLOOKUP(A262,Hospitalization!A262:K2604,6,FALSE)</f>
        <v>63</v>
      </c>
      <c r="O262" s="7" t="str">
        <f>VLOOKUP(A253,Hospitalization!A154:K2496,11,FALSE)</f>
        <v>R1012</v>
      </c>
      <c r="P262" s="7" t="str">
        <f>VLOOKUP(A262,Hospitalization!A262:K2604,10,TRUE)</f>
        <v>tier - 1</v>
      </c>
      <c r="Q262" s="53">
        <f>VLOOKUP(A262,Hospitalization!A262:K2604,8,TRUE)</f>
        <v>6809.46</v>
      </c>
      <c r="R262" s="7" t="str">
        <f>VLOOKUP(A262,Hospitalization!A163:K2505,9,TRUE)</f>
        <v>tier - 2</v>
      </c>
    </row>
    <row r="263" spans="1:18" x14ac:dyDescent="0.3">
      <c r="A263" s="69" t="s">
        <v>272</v>
      </c>
      <c r="B263" s="55" t="str">
        <f>VLOOKUP(A263,'Customer Names'!A263:E1581,3,TRUE)</f>
        <v xml:space="preserve"> Ms</v>
      </c>
      <c r="C263" s="55" t="str">
        <f>VLOOKUP(A263,'Customer Names'!A261:E1086,4,FALSE)</f>
        <v>Kruzel</v>
      </c>
      <c r="D263" s="54">
        <f>VLOOKUP(HealthCare!A263,Medical_Examinations!A262:J2597,2,TRUE)</f>
        <v>17.579999999999998</v>
      </c>
      <c r="E263" s="54">
        <f>VLOOKUP(HealthCare!A263,Medical_Examinations!A262:J2597,4,TRUE)</f>
        <v>4.51</v>
      </c>
      <c r="F263" s="55" t="str">
        <f>VLOOKUP(A263,Medical_Examinations!A262:J2597,6,TRUE)</f>
        <v>No</v>
      </c>
      <c r="G263" s="55" t="str">
        <f>VLOOKUP(A263,Medical_Examinations!A262:J2597,7,TRUE)</f>
        <v>No</v>
      </c>
      <c r="H263" s="55" t="str">
        <f>VLOOKUP(A263,Medical_Examinations!A262:J2597,8,TRUE)</f>
        <v>No</v>
      </c>
      <c r="I263" s="56">
        <f>VLOOKUP(A263,Medical_Examinations!A262:J2597,9,TRUE)</f>
        <v>1</v>
      </c>
      <c r="J263" s="55" t="str">
        <f>VLOOKUP(A263,Medical_Examinations!A262:J2597,10,TRUE)</f>
        <v>No</v>
      </c>
      <c r="K263" s="55" t="str">
        <f>VLOOKUP(A263,Medical_Examinations!A262:J2597,3,TRUE)</f>
        <v>Underweight</v>
      </c>
      <c r="L263" s="55" t="str">
        <f>VLOOKUP(A263,Medical_Examinations!A262:J2597,5,TRUE)</f>
        <v>Normal</v>
      </c>
      <c r="M263" s="57">
        <f>VLOOKUP(A263,Hospitalization!A263:K2605,5,FALSE)</f>
        <v>33418</v>
      </c>
      <c r="N263" s="56">
        <f ca="1">VLOOKUP(A263,Hospitalization!A263:K2605,6,FALSE)</f>
        <v>42</v>
      </c>
      <c r="O263" s="55" t="str">
        <f>VLOOKUP(A254,Hospitalization!A155:K2497,11,FALSE)</f>
        <v>R1011</v>
      </c>
      <c r="P263" s="55" t="str">
        <f>VLOOKUP(A263,Hospitalization!A263:K2605,10,TRUE)</f>
        <v>tier - 2</v>
      </c>
      <c r="Q263" s="58">
        <f>VLOOKUP(A263,Hospitalization!A263:K2605,8,TRUE)</f>
        <v>6799.46</v>
      </c>
      <c r="R263" s="55" t="str">
        <f>VLOOKUP(A263,Hospitalization!A164:K2506,9,TRUE)</f>
        <v>tier - 1</v>
      </c>
    </row>
    <row r="264" spans="1:18" x14ac:dyDescent="0.3">
      <c r="A264" s="69" t="s">
        <v>273</v>
      </c>
      <c r="B264" s="55" t="str">
        <f>VLOOKUP(A264,'Customer Names'!A264:E1582,3,TRUE)</f>
        <v xml:space="preserve"> Mr</v>
      </c>
      <c r="C264" s="55" t="str">
        <f>VLOOKUP(A264,'Customer Names'!A262:E1087,4,FALSE)</f>
        <v>Lindsay</v>
      </c>
      <c r="D264" s="50">
        <f>VLOOKUP(HealthCare!A264,Medical_Examinations!A263:J2598,2,TRUE)</f>
        <v>17.579999999999998</v>
      </c>
      <c r="E264" s="50">
        <f>VLOOKUP(HealthCare!A264,Medical_Examinations!A263:J2598,4,TRUE)</f>
        <v>4.51</v>
      </c>
      <c r="F264" s="7" t="str">
        <f>VLOOKUP(A264,Medical_Examinations!A263:J2598,6,TRUE)</f>
        <v>No</v>
      </c>
      <c r="G264" s="7" t="str">
        <f>VLOOKUP(A264,Medical_Examinations!A263:J2598,7,TRUE)</f>
        <v>No</v>
      </c>
      <c r="H264" s="7" t="str">
        <f>VLOOKUP(A264,Medical_Examinations!A263:J2598,8,TRUE)</f>
        <v>No</v>
      </c>
      <c r="I264" s="51">
        <f>VLOOKUP(A264,Medical_Examinations!A263:J2598,9,TRUE)</f>
        <v>1</v>
      </c>
      <c r="J264" s="7" t="str">
        <f>VLOOKUP(A264,Medical_Examinations!A263:J2598,10,TRUE)</f>
        <v>No</v>
      </c>
      <c r="K264" s="7" t="str">
        <f>VLOOKUP(A264,Medical_Examinations!A263:J2598,3,TRUE)</f>
        <v>Underweight</v>
      </c>
      <c r="L264" s="7" t="str">
        <f>VLOOKUP(A264,Medical_Examinations!A263:J2598,5,TRUE)</f>
        <v>Normal</v>
      </c>
      <c r="M264" s="52">
        <f>VLOOKUP(A264,Hospitalization!A264:K2606,5,FALSE)</f>
        <v>31405</v>
      </c>
      <c r="N264" s="51">
        <f ca="1">VLOOKUP(A264,Hospitalization!A264:K2606,6,FALSE)</f>
        <v>22</v>
      </c>
      <c r="O264" s="7" t="str">
        <f>VLOOKUP(A255,Hospitalization!A156:K2498,11,FALSE)</f>
        <v>R1013</v>
      </c>
      <c r="P264" s="7" t="str">
        <f>VLOOKUP(A264,Hospitalization!A264:K2606,10,TRUE)</f>
        <v>tier - 3</v>
      </c>
      <c r="Q264" s="53">
        <f>VLOOKUP(A264,Hospitalization!A264:K2606,8,TRUE)</f>
        <v>6796.86</v>
      </c>
      <c r="R264" s="7" t="str">
        <f>VLOOKUP(A264,Hospitalization!A165:K2507,9,TRUE)</f>
        <v>tier - 3</v>
      </c>
    </row>
    <row r="265" spans="1:18" x14ac:dyDescent="0.3">
      <c r="A265" s="69" t="s">
        <v>274</v>
      </c>
      <c r="B265" s="55" t="str">
        <f>VLOOKUP(A265,'Customer Names'!A265:E1583,3,TRUE)</f>
        <v xml:space="preserve"> Ms</v>
      </c>
      <c r="C265" s="55" t="str">
        <f>VLOOKUP(A265,'Customer Names'!A263:E1088,4,FALSE)</f>
        <v>Land</v>
      </c>
      <c r="D265" s="54">
        <f>VLOOKUP(HealthCare!A265,Medical_Examinations!A264:J2599,2,TRUE)</f>
        <v>17.579999999999998</v>
      </c>
      <c r="E265" s="54">
        <f>VLOOKUP(HealthCare!A265,Medical_Examinations!A264:J2599,4,TRUE)</f>
        <v>4.51</v>
      </c>
      <c r="F265" s="55" t="str">
        <f>VLOOKUP(A265,Medical_Examinations!A264:J2599,6,TRUE)</f>
        <v>No</v>
      </c>
      <c r="G265" s="55" t="str">
        <f>VLOOKUP(A265,Medical_Examinations!A264:J2599,7,TRUE)</f>
        <v>No</v>
      </c>
      <c r="H265" s="55" t="str">
        <f>VLOOKUP(A265,Medical_Examinations!A264:J2599,8,TRUE)</f>
        <v>No</v>
      </c>
      <c r="I265" s="56">
        <f>VLOOKUP(A265,Medical_Examinations!A264:J2599,9,TRUE)</f>
        <v>1</v>
      </c>
      <c r="J265" s="55" t="str">
        <f>VLOOKUP(A265,Medical_Examinations!A264:J2599,10,TRUE)</f>
        <v>No</v>
      </c>
      <c r="K265" s="55" t="str">
        <f>VLOOKUP(A265,Medical_Examinations!A264:J2599,3,TRUE)</f>
        <v>Underweight</v>
      </c>
      <c r="L265" s="55" t="str">
        <f>VLOOKUP(A265,Medical_Examinations!A264:J2599,5,TRUE)</f>
        <v>Normal</v>
      </c>
      <c r="M265" s="57">
        <f>VLOOKUP(A265,Hospitalization!A265:K2607,5,FALSE)</f>
        <v>29548</v>
      </c>
      <c r="N265" s="56">
        <f ca="1">VLOOKUP(A265,Hospitalization!A265:K2607,6,FALSE)</f>
        <v>63</v>
      </c>
      <c r="O265" s="55" t="str">
        <f>VLOOKUP(A256,Hospitalization!A157:K2499,11,FALSE)</f>
        <v>R1013</v>
      </c>
      <c r="P265" s="55" t="str">
        <f>VLOOKUP(A265,Hospitalization!A265:K2607,10,TRUE)</f>
        <v>tier - 2</v>
      </c>
      <c r="Q265" s="58">
        <f>VLOOKUP(A265,Hospitalization!A265:K2607,8,TRUE)</f>
        <v>6781.52</v>
      </c>
      <c r="R265" s="55" t="str">
        <f>VLOOKUP(A265,Hospitalization!A166:K2508,9,TRUE)</f>
        <v>tier - 2</v>
      </c>
    </row>
    <row r="266" spans="1:18" x14ac:dyDescent="0.3">
      <c r="A266" s="69" t="s">
        <v>275</v>
      </c>
      <c r="B266" s="55" t="str">
        <f>VLOOKUP(A266,'Customer Names'!A266:E1584,3,TRUE)</f>
        <v xml:space="preserve"> Ms</v>
      </c>
      <c r="C266" s="55" t="str">
        <f>VLOOKUP(A266,'Customer Names'!A264:E1089,4,FALSE)</f>
        <v>Brecher</v>
      </c>
      <c r="D266" s="50">
        <f>VLOOKUP(HealthCare!A266,Medical_Examinations!A265:J2600,2,TRUE)</f>
        <v>17.579999999999998</v>
      </c>
      <c r="E266" s="50">
        <f>VLOOKUP(HealthCare!A266,Medical_Examinations!A265:J2600,4,TRUE)</f>
        <v>4.51</v>
      </c>
      <c r="F266" s="7" t="str">
        <f>VLOOKUP(A266,Medical_Examinations!A265:J2600,6,TRUE)</f>
        <v>No</v>
      </c>
      <c r="G266" s="7" t="str">
        <f>VLOOKUP(A266,Medical_Examinations!A265:J2600,7,TRUE)</f>
        <v>No</v>
      </c>
      <c r="H266" s="7" t="str">
        <f>VLOOKUP(A266,Medical_Examinations!A265:J2600,8,TRUE)</f>
        <v>No</v>
      </c>
      <c r="I266" s="51">
        <f>VLOOKUP(A266,Medical_Examinations!A265:J2600,9,TRUE)</f>
        <v>1</v>
      </c>
      <c r="J266" s="7" t="str">
        <f>VLOOKUP(A266,Medical_Examinations!A265:J2600,10,TRUE)</f>
        <v>No</v>
      </c>
      <c r="K266" s="7" t="str">
        <f>VLOOKUP(A266,Medical_Examinations!A265:J2600,3,TRUE)</f>
        <v>Underweight</v>
      </c>
      <c r="L266" s="7" t="str">
        <f>VLOOKUP(A266,Medical_Examinations!A265:J2600,5,TRUE)</f>
        <v>Normal</v>
      </c>
      <c r="M266" s="52">
        <f>VLOOKUP(A266,Hospitalization!A266:K2608,5,FALSE)</f>
        <v>29867</v>
      </c>
      <c r="N266" s="51">
        <f ca="1">VLOOKUP(A266,Hospitalization!A266:K2608,6,FALSE)</f>
        <v>63</v>
      </c>
      <c r="O266" s="7" t="str">
        <f>VLOOKUP(A257,Hospitalization!A158:K2500,11,FALSE)</f>
        <v>R1019</v>
      </c>
      <c r="P266" s="7" t="str">
        <f>VLOOKUP(A266,Hospitalization!A266:K2608,10,TRUE)</f>
        <v>tier - 1</v>
      </c>
      <c r="Q266" s="53">
        <f>VLOOKUP(A266,Hospitalization!A266:K2608,8,TRUE)</f>
        <v>6781.35</v>
      </c>
      <c r="R266" s="7" t="str">
        <f>VLOOKUP(A266,Hospitalization!A167:K2509,9,TRUE)</f>
        <v>tier - 2</v>
      </c>
    </row>
    <row r="267" spans="1:18" x14ac:dyDescent="0.3">
      <c r="A267" s="69" t="s">
        <v>276</v>
      </c>
      <c r="B267" s="55" t="str">
        <f>VLOOKUP(A267,'Customer Names'!A267:E1585,3,TRUE)</f>
        <v xml:space="preserve"> Mr</v>
      </c>
      <c r="C267" s="55" t="str">
        <f>VLOOKUP(A267,'Customer Names'!A265:E1090,4,FALSE)</f>
        <v>Debolt</v>
      </c>
      <c r="D267" s="54">
        <f>VLOOKUP(HealthCare!A267,Medical_Examinations!A266:J2601,2,TRUE)</f>
        <v>17.579999999999998</v>
      </c>
      <c r="E267" s="54">
        <f>VLOOKUP(HealthCare!A267,Medical_Examinations!A266:J2601,4,TRUE)</f>
        <v>4.51</v>
      </c>
      <c r="F267" s="55" t="str">
        <f>VLOOKUP(A267,Medical_Examinations!A266:J2601,6,TRUE)</f>
        <v>No</v>
      </c>
      <c r="G267" s="55" t="str">
        <f>VLOOKUP(A267,Medical_Examinations!A266:J2601,7,TRUE)</f>
        <v>No</v>
      </c>
      <c r="H267" s="55" t="str">
        <f>VLOOKUP(A267,Medical_Examinations!A266:J2601,8,TRUE)</f>
        <v>No</v>
      </c>
      <c r="I267" s="56">
        <f>VLOOKUP(A267,Medical_Examinations!A266:J2601,9,TRUE)</f>
        <v>1</v>
      </c>
      <c r="J267" s="55" t="str">
        <f>VLOOKUP(A267,Medical_Examinations!A266:J2601,10,TRUE)</f>
        <v>No</v>
      </c>
      <c r="K267" s="55" t="str">
        <f>VLOOKUP(A267,Medical_Examinations!A266:J2601,3,TRUE)</f>
        <v>Underweight</v>
      </c>
      <c r="L267" s="55" t="str">
        <f>VLOOKUP(A267,Medical_Examinations!A266:J2601,5,TRUE)</f>
        <v>Normal</v>
      </c>
      <c r="M267" s="57">
        <f>VLOOKUP(A267,Hospitalization!A267:K2609,5,FALSE)</f>
        <v>29832</v>
      </c>
      <c r="N267" s="56">
        <f ca="1">VLOOKUP(A267,Hospitalization!A267:K2609,6,FALSE)</f>
        <v>63</v>
      </c>
      <c r="O267" s="55" t="str">
        <f>VLOOKUP(A258,Hospitalization!A159:K2501,11,FALSE)</f>
        <v>R1011</v>
      </c>
      <c r="P267" s="55" t="str">
        <f>VLOOKUP(A267,Hospitalization!A267:K2609,10,TRUE)</f>
        <v>tier - 3</v>
      </c>
      <c r="Q267" s="58">
        <f>VLOOKUP(A267,Hospitalization!A267:K2609,8,TRUE)</f>
        <v>6775.96</v>
      </c>
      <c r="R267" s="55" t="str">
        <f>VLOOKUP(A267,Hospitalization!A168:K2510,9,TRUE)</f>
        <v>tier - 2</v>
      </c>
    </row>
    <row r="268" spans="1:18" x14ac:dyDescent="0.3">
      <c r="A268" s="69" t="s">
        <v>277</v>
      </c>
      <c r="B268" s="55" t="str">
        <f>VLOOKUP(A268,'Customer Names'!A268:E1586,3,TRUE)</f>
        <v xml:space="preserve"> Ms</v>
      </c>
      <c r="C268" s="55" t="str">
        <f>VLOOKUP(A268,'Customer Names'!A266:E1091,4,FALSE)</f>
        <v>Oswalt</v>
      </c>
      <c r="D268" s="50">
        <f>VLOOKUP(HealthCare!A268,Medical_Examinations!A267:J2602,2,TRUE)</f>
        <v>17.579999999999998</v>
      </c>
      <c r="E268" s="50">
        <f>VLOOKUP(HealthCare!A268,Medical_Examinations!A267:J2602,4,TRUE)</f>
        <v>4.51</v>
      </c>
      <c r="F268" s="7" t="str">
        <f>VLOOKUP(A268,Medical_Examinations!A267:J2602,6,TRUE)</f>
        <v>No</v>
      </c>
      <c r="G268" s="7" t="str">
        <f>VLOOKUP(A268,Medical_Examinations!A267:J2602,7,TRUE)</f>
        <v>No</v>
      </c>
      <c r="H268" s="7" t="str">
        <f>VLOOKUP(A268,Medical_Examinations!A267:J2602,8,TRUE)</f>
        <v>No</v>
      </c>
      <c r="I268" s="51">
        <f>VLOOKUP(A268,Medical_Examinations!A267:J2602,9,TRUE)</f>
        <v>1</v>
      </c>
      <c r="J268" s="7" t="str">
        <f>VLOOKUP(A268,Medical_Examinations!A267:J2602,10,TRUE)</f>
        <v>No</v>
      </c>
      <c r="K268" s="7" t="str">
        <f>VLOOKUP(A268,Medical_Examinations!A267:J2602,3,TRUE)</f>
        <v>Underweight</v>
      </c>
      <c r="L268" s="7" t="str">
        <f>VLOOKUP(A268,Medical_Examinations!A267:J2602,5,TRUE)</f>
        <v>Normal</v>
      </c>
      <c r="M268" s="52">
        <f>VLOOKUP(A268,Hospitalization!A268:K2610,5,FALSE)</f>
        <v>29850</v>
      </c>
      <c r="N268" s="51">
        <f ca="1">VLOOKUP(A268,Hospitalization!A268:K2610,6,FALSE)</f>
        <v>59</v>
      </c>
      <c r="O268" s="7" t="str">
        <f>VLOOKUP(A259,Hospitalization!A160:K2502,11,FALSE)</f>
        <v>R1013</v>
      </c>
      <c r="P268" s="7" t="str">
        <f>VLOOKUP(A268,Hospitalization!A268:K2610,10,TRUE)</f>
        <v>tier - 3</v>
      </c>
      <c r="Q268" s="53">
        <f>VLOOKUP(A268,Hospitalization!A268:K2610,8,TRUE)</f>
        <v>6770.19</v>
      </c>
      <c r="R268" s="7" t="str">
        <f>VLOOKUP(A268,Hospitalization!A169:K2511,9,TRUE)</f>
        <v>tier - 2</v>
      </c>
    </row>
    <row r="269" spans="1:18" x14ac:dyDescent="0.3">
      <c r="A269" s="69" t="s">
        <v>278</v>
      </c>
      <c r="B269" s="55" t="str">
        <f>VLOOKUP(A269,'Customer Names'!A269:E1587,3,TRUE)</f>
        <v xml:space="preserve"> Ms</v>
      </c>
      <c r="C269" s="55" t="str">
        <f>VLOOKUP(A269,'Customer Names'!A267:E1092,4,FALSE)</f>
        <v>Boyd</v>
      </c>
      <c r="D269" s="54">
        <f>VLOOKUP(HealthCare!A269,Medical_Examinations!A268:J2603,2,TRUE)</f>
        <v>17.579999999999998</v>
      </c>
      <c r="E269" s="54">
        <f>VLOOKUP(HealthCare!A269,Medical_Examinations!A268:J2603,4,TRUE)</f>
        <v>4.51</v>
      </c>
      <c r="F269" s="55" t="str">
        <f>VLOOKUP(A269,Medical_Examinations!A268:J2603,6,TRUE)</f>
        <v>No</v>
      </c>
      <c r="G269" s="55" t="str">
        <f>VLOOKUP(A269,Medical_Examinations!A268:J2603,7,TRUE)</f>
        <v>No</v>
      </c>
      <c r="H269" s="55" t="str">
        <f>VLOOKUP(A269,Medical_Examinations!A268:J2603,8,TRUE)</f>
        <v>No</v>
      </c>
      <c r="I269" s="56">
        <f>VLOOKUP(A269,Medical_Examinations!A268:J2603,9,TRUE)</f>
        <v>1</v>
      </c>
      <c r="J269" s="55" t="str">
        <f>VLOOKUP(A269,Medical_Examinations!A268:J2603,10,TRUE)</f>
        <v>No</v>
      </c>
      <c r="K269" s="55" t="str">
        <f>VLOOKUP(A269,Medical_Examinations!A268:J2603,3,TRUE)</f>
        <v>Underweight</v>
      </c>
      <c r="L269" s="55" t="str">
        <f>VLOOKUP(A269,Medical_Examinations!A268:J2603,5,TRUE)</f>
        <v>Normal</v>
      </c>
      <c r="M269" s="57">
        <f>VLOOKUP(A269,Hospitalization!A269:K2611,5,FALSE)</f>
        <v>32426</v>
      </c>
      <c r="N269" s="56">
        <f ca="1">VLOOKUP(A269,Hospitalization!A269:K2611,6,FALSE)</f>
        <v>65</v>
      </c>
      <c r="O269" s="55" t="str">
        <f>VLOOKUP(A260,Hospitalization!A161:K2503,11,FALSE)</f>
        <v>R1012</v>
      </c>
      <c r="P269" s="55" t="str">
        <f>VLOOKUP(A269,Hospitalization!A269:K2611,10,TRUE)</f>
        <v>tier - 2</v>
      </c>
      <c r="Q269" s="58">
        <f>VLOOKUP(A269,Hospitalization!A269:K2611,8,TRUE)</f>
        <v>6753.04</v>
      </c>
      <c r="R269" s="55" t="str">
        <f>VLOOKUP(A269,Hospitalization!A170:K2512,9,TRUE)</f>
        <v>tier - 2</v>
      </c>
    </row>
    <row r="270" spans="1:18" x14ac:dyDescent="0.3">
      <c r="A270" s="69" t="s">
        <v>279</v>
      </c>
      <c r="B270" s="55" t="str">
        <f>VLOOKUP(A270,'Customer Names'!A270:E1588,3,TRUE)</f>
        <v xml:space="preserve"> Mr</v>
      </c>
      <c r="C270" s="55" t="str">
        <f>VLOOKUP(A270,'Customer Names'!A268:E1093,4,FALSE)</f>
        <v>Bulewich</v>
      </c>
      <c r="D270" s="50">
        <f>VLOOKUP(HealthCare!A270,Medical_Examinations!A269:J2604,2,TRUE)</f>
        <v>17.579999999999998</v>
      </c>
      <c r="E270" s="50">
        <f>VLOOKUP(HealthCare!A270,Medical_Examinations!A269:J2604,4,TRUE)</f>
        <v>4.51</v>
      </c>
      <c r="F270" s="7" t="str">
        <f>VLOOKUP(A270,Medical_Examinations!A269:J2604,6,TRUE)</f>
        <v>No</v>
      </c>
      <c r="G270" s="7" t="str">
        <f>VLOOKUP(A270,Medical_Examinations!A269:J2604,7,TRUE)</f>
        <v>No</v>
      </c>
      <c r="H270" s="7" t="str">
        <f>VLOOKUP(A270,Medical_Examinations!A269:J2604,8,TRUE)</f>
        <v>No</v>
      </c>
      <c r="I270" s="51">
        <f>VLOOKUP(A270,Medical_Examinations!A269:J2604,9,TRUE)</f>
        <v>1</v>
      </c>
      <c r="J270" s="7" t="str">
        <f>VLOOKUP(A270,Medical_Examinations!A269:J2604,10,TRUE)</f>
        <v>No</v>
      </c>
      <c r="K270" s="7" t="str">
        <f>VLOOKUP(A270,Medical_Examinations!A269:J2604,3,TRUE)</f>
        <v>Underweight</v>
      </c>
      <c r="L270" s="7" t="str">
        <f>VLOOKUP(A270,Medical_Examinations!A269:J2604,5,TRUE)</f>
        <v>Normal</v>
      </c>
      <c r="M270" s="52">
        <f>VLOOKUP(A270,Hospitalization!A270:K2612,5,FALSE)</f>
        <v>24450</v>
      </c>
      <c r="N270" s="51">
        <f ca="1">VLOOKUP(A270,Hospitalization!A270:K2612,6,FALSE)</f>
        <v>65</v>
      </c>
      <c r="O270" s="7" t="str">
        <f>VLOOKUP(A261,Hospitalization!A162:K2504,11,FALSE)</f>
        <v>R1021</v>
      </c>
      <c r="P270" s="7" t="str">
        <f>VLOOKUP(A270,Hospitalization!A270:K2612,10,TRUE)</f>
        <v>tier - 2</v>
      </c>
      <c r="Q270" s="53">
        <f>VLOOKUP(A270,Hospitalization!A270:K2612,8,TRUE)</f>
        <v>6750.27</v>
      </c>
      <c r="R270" s="7" t="str">
        <f>VLOOKUP(A270,Hospitalization!A171:K2513,9,TRUE)</f>
        <v>tier - 3</v>
      </c>
    </row>
    <row r="271" spans="1:18" x14ac:dyDescent="0.3">
      <c r="A271" s="69" t="s">
        <v>280</v>
      </c>
      <c r="B271" s="55" t="str">
        <f>VLOOKUP(A271,'Customer Names'!A271:E1589,3,TRUE)</f>
        <v xml:space="preserve"> Mr</v>
      </c>
      <c r="C271" s="55" t="str">
        <f>VLOOKUP(A271,'Customer Names'!A269:E1094,4,FALSE)</f>
        <v>Fukuda</v>
      </c>
      <c r="D271" s="54">
        <f>VLOOKUP(HealthCare!A271,Medical_Examinations!A270:J2605,2,TRUE)</f>
        <v>17.579999999999998</v>
      </c>
      <c r="E271" s="54">
        <f>VLOOKUP(HealthCare!A271,Medical_Examinations!A270:J2605,4,TRUE)</f>
        <v>4.51</v>
      </c>
      <c r="F271" s="55" t="str">
        <f>VLOOKUP(A271,Medical_Examinations!A270:J2605,6,TRUE)</f>
        <v>No</v>
      </c>
      <c r="G271" s="55" t="str">
        <f>VLOOKUP(A271,Medical_Examinations!A270:J2605,7,TRUE)</f>
        <v>No</v>
      </c>
      <c r="H271" s="55" t="str">
        <f>VLOOKUP(A271,Medical_Examinations!A270:J2605,8,TRUE)</f>
        <v>No</v>
      </c>
      <c r="I271" s="56">
        <f>VLOOKUP(A271,Medical_Examinations!A270:J2605,9,TRUE)</f>
        <v>1</v>
      </c>
      <c r="J271" s="55" t="str">
        <f>VLOOKUP(A271,Medical_Examinations!A270:J2605,10,TRUE)</f>
        <v>No</v>
      </c>
      <c r="K271" s="55" t="str">
        <f>VLOOKUP(A271,Medical_Examinations!A270:J2605,3,TRUE)</f>
        <v>Underweight</v>
      </c>
      <c r="L271" s="55" t="str">
        <f>VLOOKUP(A271,Medical_Examinations!A270:J2605,5,TRUE)</f>
        <v>Normal</v>
      </c>
      <c r="M271" s="57">
        <f>VLOOKUP(A271,Hospitalization!A271:K2613,5,FALSE)</f>
        <v>31568</v>
      </c>
      <c r="N271" s="56">
        <f ca="1">VLOOKUP(A271,Hospitalization!A271:K2613,6,FALSE)</f>
        <v>66</v>
      </c>
      <c r="O271" s="55" t="str">
        <f>VLOOKUP(A262,Hospitalization!A163:K2505,11,FALSE)</f>
        <v>R1012</v>
      </c>
      <c r="P271" s="55" t="str">
        <f>VLOOKUP(A271,Hospitalization!A271:K2613,10,TRUE)</f>
        <v>tier - 1</v>
      </c>
      <c r="Q271" s="58">
        <f>VLOOKUP(A271,Hospitalization!A271:K2613,8,TRUE)</f>
        <v>6748.59</v>
      </c>
      <c r="R271" s="55" t="str">
        <f>VLOOKUP(A271,Hospitalization!A172:K2514,9,TRUE)</f>
        <v>tier - 3</v>
      </c>
    </row>
    <row r="272" spans="1:18" x14ac:dyDescent="0.3">
      <c r="A272" s="69" t="s">
        <v>281</v>
      </c>
      <c r="B272" s="55" t="str">
        <f>VLOOKUP(A272,'Customer Names'!A272:E1590,3,TRUE)</f>
        <v xml:space="preserve"> Mr</v>
      </c>
      <c r="C272" s="55" t="str">
        <f>VLOOKUP(A272,'Customer Names'!A270:E1095,4,FALSE)</f>
        <v>Phillips</v>
      </c>
      <c r="D272" s="50">
        <f>VLOOKUP(HealthCare!A272,Medical_Examinations!A271:J2606,2,TRUE)</f>
        <v>17.579999999999998</v>
      </c>
      <c r="E272" s="50">
        <f>VLOOKUP(HealthCare!A272,Medical_Examinations!A271:J2606,4,TRUE)</f>
        <v>4.51</v>
      </c>
      <c r="F272" s="7" t="str">
        <f>VLOOKUP(A272,Medical_Examinations!A271:J2606,6,TRUE)</f>
        <v>No</v>
      </c>
      <c r="G272" s="7" t="str">
        <f>VLOOKUP(A272,Medical_Examinations!A271:J2606,7,TRUE)</f>
        <v>No</v>
      </c>
      <c r="H272" s="7" t="str">
        <f>VLOOKUP(A272,Medical_Examinations!A271:J2606,8,TRUE)</f>
        <v>No</v>
      </c>
      <c r="I272" s="51">
        <f>VLOOKUP(A272,Medical_Examinations!A271:J2606,9,TRUE)</f>
        <v>1</v>
      </c>
      <c r="J272" s="7" t="str">
        <f>VLOOKUP(A272,Medical_Examinations!A271:J2606,10,TRUE)</f>
        <v>No</v>
      </c>
      <c r="K272" s="7" t="str">
        <f>VLOOKUP(A272,Medical_Examinations!A271:J2606,3,TRUE)</f>
        <v>Underweight</v>
      </c>
      <c r="L272" s="7" t="str">
        <f>VLOOKUP(A272,Medical_Examinations!A271:J2606,5,TRUE)</f>
        <v>Normal</v>
      </c>
      <c r="M272" s="52">
        <f>VLOOKUP(A272,Hospitalization!A272:K2614,5,FALSE)</f>
        <v>31631</v>
      </c>
      <c r="N272" s="51">
        <f ca="1">VLOOKUP(A272,Hospitalization!A272:K2614,6,FALSE)</f>
        <v>65</v>
      </c>
      <c r="O272" s="7" t="str">
        <f>VLOOKUP(A263,Hospitalization!A164:K2506,11,FALSE)</f>
        <v>R1014</v>
      </c>
      <c r="P272" s="7" t="str">
        <f>VLOOKUP(A272,Hospitalization!A272:K2614,10,TRUE)</f>
        <v>tier - 2</v>
      </c>
      <c r="Q272" s="53">
        <f>VLOOKUP(A272,Hospitalization!A272:K2614,8,TRUE)</f>
        <v>6746.74</v>
      </c>
      <c r="R272" s="7" t="str">
        <f>VLOOKUP(A272,Hospitalization!A173:K2515,9,TRUE)</f>
        <v>tier - 3</v>
      </c>
    </row>
    <row r="273" spans="1:18" x14ac:dyDescent="0.3">
      <c r="A273" s="69" t="s">
        <v>282</v>
      </c>
      <c r="B273" s="55" t="str">
        <f>VLOOKUP(A273,'Customer Names'!A273:E1591,3,TRUE)</f>
        <v xml:space="preserve"> Mr</v>
      </c>
      <c r="C273" s="55" t="str">
        <f>VLOOKUP(A273,'Customer Names'!A271:E1096,4,FALSE)</f>
        <v>Maddison</v>
      </c>
      <c r="D273" s="54">
        <f>VLOOKUP(HealthCare!A273,Medical_Examinations!A272:J2607,2,TRUE)</f>
        <v>17.579999999999998</v>
      </c>
      <c r="E273" s="54">
        <f>VLOOKUP(HealthCare!A273,Medical_Examinations!A272:J2607,4,TRUE)</f>
        <v>4.51</v>
      </c>
      <c r="F273" s="55" t="str">
        <f>VLOOKUP(A273,Medical_Examinations!A272:J2607,6,TRUE)</f>
        <v>No</v>
      </c>
      <c r="G273" s="55" t="str">
        <f>VLOOKUP(A273,Medical_Examinations!A272:J2607,7,TRUE)</f>
        <v>No</v>
      </c>
      <c r="H273" s="55" t="str">
        <f>VLOOKUP(A273,Medical_Examinations!A272:J2607,8,TRUE)</f>
        <v>No</v>
      </c>
      <c r="I273" s="56">
        <f>VLOOKUP(A273,Medical_Examinations!A272:J2607,9,TRUE)</f>
        <v>1</v>
      </c>
      <c r="J273" s="55" t="str">
        <f>VLOOKUP(A273,Medical_Examinations!A272:J2607,10,TRUE)</f>
        <v>No</v>
      </c>
      <c r="K273" s="55" t="str">
        <f>VLOOKUP(A273,Medical_Examinations!A272:J2607,3,TRUE)</f>
        <v>Underweight</v>
      </c>
      <c r="L273" s="55" t="str">
        <f>VLOOKUP(A273,Medical_Examinations!A272:J2607,5,TRUE)</f>
        <v>Normal</v>
      </c>
      <c r="M273" s="57">
        <f>VLOOKUP(A273,Hospitalization!A273:K2615,5,FALSE)</f>
        <v>25037</v>
      </c>
      <c r="N273" s="56">
        <f ca="1">VLOOKUP(A273,Hospitalization!A273:K2615,6,FALSE)</f>
        <v>46</v>
      </c>
      <c r="O273" s="55" t="str">
        <f>VLOOKUP(A264,Hospitalization!A165:K2507,11,FALSE)</f>
        <v>R1012</v>
      </c>
      <c r="P273" s="55" t="str">
        <f>VLOOKUP(A273,Hospitalization!A273:K2615,10,TRUE)</f>
        <v>tier - 1</v>
      </c>
      <c r="Q273" s="58">
        <f>VLOOKUP(A273,Hospitalization!A273:K2615,8,TRUE)</f>
        <v>6738.84</v>
      </c>
      <c r="R273" s="55" t="str">
        <f>VLOOKUP(A273,Hospitalization!A174:K2516,9,TRUE)</f>
        <v>tier - 3</v>
      </c>
    </row>
    <row r="274" spans="1:18" x14ac:dyDescent="0.3">
      <c r="A274" s="69" t="s">
        <v>283</v>
      </c>
      <c r="B274" s="55" t="str">
        <f>VLOOKUP(A274,'Customer Names'!A274:E1592,3,TRUE)</f>
        <v xml:space="preserve"> Mr</v>
      </c>
      <c r="C274" s="55" t="str">
        <f>VLOOKUP(A274,'Customer Names'!A272:E1097,4,FALSE)</f>
        <v>Lockwood</v>
      </c>
      <c r="D274" s="50">
        <f>VLOOKUP(HealthCare!A274,Medical_Examinations!A273:J2608,2,TRUE)</f>
        <v>17.579999999999998</v>
      </c>
      <c r="E274" s="50">
        <f>VLOOKUP(HealthCare!A274,Medical_Examinations!A273:J2608,4,TRUE)</f>
        <v>4.51</v>
      </c>
      <c r="F274" s="7" t="str">
        <f>VLOOKUP(A274,Medical_Examinations!A273:J2608,6,TRUE)</f>
        <v>No</v>
      </c>
      <c r="G274" s="7" t="str">
        <f>VLOOKUP(A274,Medical_Examinations!A273:J2608,7,TRUE)</f>
        <v>No</v>
      </c>
      <c r="H274" s="7" t="str">
        <f>VLOOKUP(A274,Medical_Examinations!A273:J2608,8,TRUE)</f>
        <v>No</v>
      </c>
      <c r="I274" s="51">
        <f>VLOOKUP(A274,Medical_Examinations!A273:J2608,9,TRUE)</f>
        <v>1</v>
      </c>
      <c r="J274" s="7" t="str">
        <f>VLOOKUP(A274,Medical_Examinations!A273:J2608,10,TRUE)</f>
        <v>No</v>
      </c>
      <c r="K274" s="7" t="str">
        <f>VLOOKUP(A274,Medical_Examinations!A273:J2608,3,TRUE)</f>
        <v>Underweight</v>
      </c>
      <c r="L274" s="7" t="str">
        <f>VLOOKUP(A274,Medical_Examinations!A273:J2608,5,TRUE)</f>
        <v>Normal</v>
      </c>
      <c r="M274" s="52">
        <f>VLOOKUP(A274,Hospitalization!A274:K2616,5,FALSE)</f>
        <v>28784</v>
      </c>
      <c r="N274" s="51">
        <f ca="1">VLOOKUP(A274,Hospitalization!A274:K2616,6,FALSE)</f>
        <v>44</v>
      </c>
      <c r="O274" s="7" t="str">
        <f>VLOOKUP(A265,Hospitalization!A166:K2508,11,FALSE)</f>
        <v>R1013</v>
      </c>
      <c r="P274" s="7" t="str">
        <f>VLOOKUP(A274,Hospitalization!A274:K2616,10,TRUE)</f>
        <v>tier - 3</v>
      </c>
      <c r="Q274" s="53">
        <f>VLOOKUP(A274,Hospitalization!A274:K2616,8,TRUE)</f>
        <v>6737.98</v>
      </c>
      <c r="R274" s="7" t="str">
        <f>VLOOKUP(A274,Hospitalization!A175:K2517,9,TRUE)</f>
        <v>tier - 2</v>
      </c>
    </row>
    <row r="275" spans="1:18" x14ac:dyDescent="0.3">
      <c r="A275" s="69" t="s">
        <v>284</v>
      </c>
      <c r="B275" s="55" t="str">
        <f>VLOOKUP(A275,'Customer Names'!A275:E1593,3,TRUE)</f>
        <v xml:space="preserve"> Mr</v>
      </c>
      <c r="C275" s="55" t="str">
        <f>VLOOKUP(A275,'Customer Names'!A273:E1098,4,FALSE)</f>
        <v>Defilippi</v>
      </c>
      <c r="D275" s="54">
        <f>VLOOKUP(HealthCare!A275,Medical_Examinations!A274:J2609,2,TRUE)</f>
        <v>17.579999999999998</v>
      </c>
      <c r="E275" s="54">
        <f>VLOOKUP(HealthCare!A275,Medical_Examinations!A274:J2609,4,TRUE)</f>
        <v>4.51</v>
      </c>
      <c r="F275" s="55" t="str">
        <f>VLOOKUP(A275,Medical_Examinations!A274:J2609,6,TRUE)</f>
        <v>No</v>
      </c>
      <c r="G275" s="55" t="str">
        <f>VLOOKUP(A275,Medical_Examinations!A274:J2609,7,TRUE)</f>
        <v>No</v>
      </c>
      <c r="H275" s="55" t="str">
        <f>VLOOKUP(A275,Medical_Examinations!A274:J2609,8,TRUE)</f>
        <v>No</v>
      </c>
      <c r="I275" s="56">
        <f>VLOOKUP(A275,Medical_Examinations!A274:J2609,9,TRUE)</f>
        <v>1</v>
      </c>
      <c r="J275" s="55" t="str">
        <f>VLOOKUP(A275,Medical_Examinations!A274:J2609,10,TRUE)</f>
        <v>No</v>
      </c>
      <c r="K275" s="55" t="str">
        <f>VLOOKUP(A275,Medical_Examinations!A274:J2609,3,TRUE)</f>
        <v>Underweight</v>
      </c>
      <c r="L275" s="55" t="str">
        <f>VLOOKUP(A275,Medical_Examinations!A274:J2609,5,TRUE)</f>
        <v>Normal</v>
      </c>
      <c r="M275" s="57">
        <f>VLOOKUP(A275,Hospitalization!A275:K2617,5,FALSE)</f>
        <v>34498</v>
      </c>
      <c r="N275" s="56">
        <f ca="1">VLOOKUP(A275,Hospitalization!A275:K2617,6,FALSE)</f>
        <v>64</v>
      </c>
      <c r="O275" s="55" t="str">
        <f>VLOOKUP(A266,Hospitalization!A167:K2509,11,FALSE)</f>
        <v>R1013</v>
      </c>
      <c r="P275" s="55" t="str">
        <f>VLOOKUP(A275,Hospitalization!A275:K2617,10,TRUE)</f>
        <v>tier - 1</v>
      </c>
      <c r="Q275" s="58">
        <f>VLOOKUP(A275,Hospitalization!A275:K2617,8,TRUE)</f>
        <v>6721.37</v>
      </c>
      <c r="R275" s="55" t="str">
        <f>VLOOKUP(A275,Hospitalization!A176:K2518,9,TRUE)</f>
        <v>tier - 2</v>
      </c>
    </row>
    <row r="276" spans="1:18" x14ac:dyDescent="0.3">
      <c r="A276" s="69" t="s">
        <v>285</v>
      </c>
      <c r="B276" s="55" t="str">
        <f>VLOOKUP(A276,'Customer Names'!A276:E1594,3,TRUE)</f>
        <v xml:space="preserve"> Mr</v>
      </c>
      <c r="C276" s="55" t="str">
        <f>VLOOKUP(A276,'Customer Names'!A274:E1099,4,FALSE)</f>
        <v>Jackson</v>
      </c>
      <c r="D276" s="50">
        <f>VLOOKUP(HealthCare!A276,Medical_Examinations!A275:J2610,2,TRUE)</f>
        <v>17.579999999999998</v>
      </c>
      <c r="E276" s="50">
        <f>VLOOKUP(HealthCare!A276,Medical_Examinations!A275:J2610,4,TRUE)</f>
        <v>4.51</v>
      </c>
      <c r="F276" s="7" t="str">
        <f>VLOOKUP(A276,Medical_Examinations!A275:J2610,6,TRUE)</f>
        <v>No</v>
      </c>
      <c r="G276" s="7" t="str">
        <f>VLOOKUP(A276,Medical_Examinations!A275:J2610,7,TRUE)</f>
        <v>No</v>
      </c>
      <c r="H276" s="7" t="str">
        <f>VLOOKUP(A276,Medical_Examinations!A275:J2610,8,TRUE)</f>
        <v>No</v>
      </c>
      <c r="I276" s="51">
        <f>VLOOKUP(A276,Medical_Examinations!A275:J2610,9,TRUE)</f>
        <v>1</v>
      </c>
      <c r="J276" s="7" t="str">
        <f>VLOOKUP(A276,Medical_Examinations!A275:J2610,10,TRUE)</f>
        <v>No</v>
      </c>
      <c r="K276" s="7" t="str">
        <f>VLOOKUP(A276,Medical_Examinations!A275:J2610,3,TRUE)</f>
        <v>Underweight</v>
      </c>
      <c r="L276" s="7" t="str">
        <f>VLOOKUP(A276,Medical_Examinations!A275:J2610,5,TRUE)</f>
        <v>Normal</v>
      </c>
      <c r="M276" s="52">
        <f>VLOOKUP(A276,Hospitalization!A276:K2618,5,FALSE)</f>
        <v>30479</v>
      </c>
      <c r="N276" s="51">
        <f ca="1">VLOOKUP(A276,Hospitalization!A276:K2618,6,FALSE)</f>
        <v>56</v>
      </c>
      <c r="O276" s="7" t="str">
        <f>VLOOKUP(A267,Hospitalization!A168:K2510,11,FALSE)</f>
        <v>R1011</v>
      </c>
      <c r="P276" s="7" t="str">
        <f>VLOOKUP(A276,Hospitalization!A276:K2618,10,TRUE)</f>
        <v>tier - 3</v>
      </c>
      <c r="Q276" s="53">
        <f>VLOOKUP(A276,Hospitalization!A276:K2618,8,TRUE)</f>
        <v>6710.19</v>
      </c>
      <c r="R276" s="7" t="str">
        <f>VLOOKUP(A276,Hospitalization!A177:K2519,9,TRUE)</f>
        <v>tier - 3</v>
      </c>
    </row>
    <row r="277" spans="1:18" x14ac:dyDescent="0.3">
      <c r="A277" s="69" t="s">
        <v>286</v>
      </c>
      <c r="B277" s="55" t="str">
        <f>VLOOKUP(A277,'Customer Names'!A277:E1595,3,TRUE)</f>
        <v xml:space="preserve"> Mr</v>
      </c>
      <c r="C277" s="55" t="str">
        <f>VLOOKUP(A277,'Customer Names'!A275:E1100,4,FALSE)</f>
        <v>Ozahowski</v>
      </c>
      <c r="D277" s="54">
        <f>VLOOKUP(HealthCare!A277,Medical_Examinations!A276:J2611,2,TRUE)</f>
        <v>17.579999999999998</v>
      </c>
      <c r="E277" s="54">
        <f>VLOOKUP(HealthCare!A277,Medical_Examinations!A276:J2611,4,TRUE)</f>
        <v>4.51</v>
      </c>
      <c r="F277" s="55" t="str">
        <f>VLOOKUP(A277,Medical_Examinations!A276:J2611,6,TRUE)</f>
        <v>No</v>
      </c>
      <c r="G277" s="55" t="str">
        <f>VLOOKUP(A277,Medical_Examinations!A276:J2611,7,TRUE)</f>
        <v>No</v>
      </c>
      <c r="H277" s="55" t="str">
        <f>VLOOKUP(A277,Medical_Examinations!A276:J2611,8,TRUE)</f>
        <v>No</v>
      </c>
      <c r="I277" s="56">
        <f>VLOOKUP(A277,Medical_Examinations!A276:J2611,9,TRUE)</f>
        <v>1</v>
      </c>
      <c r="J277" s="55" t="str">
        <f>VLOOKUP(A277,Medical_Examinations!A276:J2611,10,TRUE)</f>
        <v>No</v>
      </c>
      <c r="K277" s="55" t="str">
        <f>VLOOKUP(A277,Medical_Examinations!A276:J2611,3,TRUE)</f>
        <v>Underweight</v>
      </c>
      <c r="L277" s="55" t="str">
        <f>VLOOKUP(A277,Medical_Examinations!A276:J2611,5,TRUE)</f>
        <v>Normal</v>
      </c>
      <c r="M277" s="57">
        <f>VLOOKUP(A277,Hospitalization!A277:K2619,5,FALSE)</f>
        <v>26279</v>
      </c>
      <c r="N277" s="56">
        <f ca="1">VLOOKUP(A277,Hospitalization!A277:K2619,6,FALSE)</f>
        <v>54</v>
      </c>
      <c r="O277" s="55" t="str">
        <f>VLOOKUP(A268,Hospitalization!A169:K2511,11,FALSE)</f>
        <v>R1013</v>
      </c>
      <c r="P277" s="55" t="str">
        <f>VLOOKUP(A277,Hospitalization!A277:K2619,10,TRUE)</f>
        <v>tier - 1</v>
      </c>
      <c r="Q277" s="58">
        <f>VLOOKUP(A277,Hospitalization!A277:K2619,8,TRUE)</f>
        <v>6706.47</v>
      </c>
      <c r="R277" s="55" t="str">
        <f>VLOOKUP(A277,Hospitalization!A178:K2520,9,TRUE)</f>
        <v>tier - 2</v>
      </c>
    </row>
    <row r="278" spans="1:18" x14ac:dyDescent="0.3">
      <c r="A278" s="69" t="s">
        <v>287</v>
      </c>
      <c r="B278" s="55" t="str">
        <f>VLOOKUP(A278,'Customer Names'!A278:E1596,3,TRUE)</f>
        <v xml:space="preserve"> Mr</v>
      </c>
      <c r="C278" s="55" t="str">
        <f>VLOOKUP(A278,'Customer Names'!A276:E1101,4,FALSE)</f>
        <v>Guthals</v>
      </c>
      <c r="D278" s="50">
        <f>VLOOKUP(HealthCare!A278,Medical_Examinations!A277:J2612,2,TRUE)</f>
        <v>17.579999999999998</v>
      </c>
      <c r="E278" s="50">
        <f>VLOOKUP(HealthCare!A278,Medical_Examinations!A277:J2612,4,TRUE)</f>
        <v>4.51</v>
      </c>
      <c r="F278" s="7" t="str">
        <f>VLOOKUP(A278,Medical_Examinations!A277:J2612,6,TRUE)</f>
        <v>No</v>
      </c>
      <c r="G278" s="7" t="str">
        <f>VLOOKUP(A278,Medical_Examinations!A277:J2612,7,TRUE)</f>
        <v>No</v>
      </c>
      <c r="H278" s="7" t="str">
        <f>VLOOKUP(A278,Medical_Examinations!A277:J2612,8,TRUE)</f>
        <v>No</v>
      </c>
      <c r="I278" s="51">
        <f>VLOOKUP(A278,Medical_Examinations!A277:J2612,9,TRUE)</f>
        <v>1</v>
      </c>
      <c r="J278" s="7" t="str">
        <f>VLOOKUP(A278,Medical_Examinations!A277:J2612,10,TRUE)</f>
        <v>No</v>
      </c>
      <c r="K278" s="7" t="str">
        <f>VLOOKUP(A278,Medical_Examinations!A277:J2612,3,TRUE)</f>
        <v>Underweight</v>
      </c>
      <c r="L278" s="7" t="str">
        <f>VLOOKUP(A278,Medical_Examinations!A277:J2612,5,TRUE)</f>
        <v>Normal</v>
      </c>
      <c r="M278" s="52">
        <f>VLOOKUP(A278,Hospitalization!A278:K2620,5,FALSE)</f>
        <v>25032</v>
      </c>
      <c r="N278" s="51">
        <f ca="1">VLOOKUP(A278,Hospitalization!A278:K2620,6,FALSE)</f>
        <v>64</v>
      </c>
      <c r="O278" s="7" t="str">
        <f>VLOOKUP(A269,Hospitalization!A170:K2512,11,FALSE)</f>
        <v>R1024</v>
      </c>
      <c r="P278" s="7" t="str">
        <f>VLOOKUP(A278,Hospitalization!A278:K2620,10,TRUE)</f>
        <v>tier - 1</v>
      </c>
      <c r="Q278" s="53">
        <f>VLOOKUP(A278,Hospitalization!A278:K2620,8,TRUE)</f>
        <v>6700.56</v>
      </c>
      <c r="R278" s="7" t="str">
        <f>VLOOKUP(A278,Hospitalization!A179:K2521,9,TRUE)</f>
        <v>tier - 3</v>
      </c>
    </row>
    <row r="279" spans="1:18" x14ac:dyDescent="0.3">
      <c r="A279" s="69" t="s">
        <v>288</v>
      </c>
      <c r="B279" s="55" t="str">
        <f>VLOOKUP(A279,'Customer Names'!A279:E1597,3,TRUE)</f>
        <v xml:space="preserve"> Mr</v>
      </c>
      <c r="C279" s="55" t="str">
        <f>VLOOKUP(A279,'Customer Names'!A277:E1102,4,FALSE)</f>
        <v>Yates</v>
      </c>
      <c r="D279" s="54">
        <f>VLOOKUP(HealthCare!A279,Medical_Examinations!A278:J2613,2,TRUE)</f>
        <v>17.579999999999998</v>
      </c>
      <c r="E279" s="54">
        <f>VLOOKUP(HealthCare!A279,Medical_Examinations!A278:J2613,4,TRUE)</f>
        <v>4.51</v>
      </c>
      <c r="F279" s="55" t="str">
        <f>VLOOKUP(A279,Medical_Examinations!A278:J2613,6,TRUE)</f>
        <v>No</v>
      </c>
      <c r="G279" s="55" t="str">
        <f>VLOOKUP(A279,Medical_Examinations!A278:J2613,7,TRUE)</f>
        <v>No</v>
      </c>
      <c r="H279" s="55" t="str">
        <f>VLOOKUP(A279,Medical_Examinations!A278:J2613,8,TRUE)</f>
        <v>No</v>
      </c>
      <c r="I279" s="56">
        <f>VLOOKUP(A279,Medical_Examinations!A278:J2613,9,TRUE)</f>
        <v>1</v>
      </c>
      <c r="J279" s="55" t="str">
        <f>VLOOKUP(A279,Medical_Examinations!A278:J2613,10,TRUE)</f>
        <v>No</v>
      </c>
      <c r="K279" s="55" t="str">
        <f>VLOOKUP(A279,Medical_Examinations!A278:J2613,3,TRUE)</f>
        <v>Underweight</v>
      </c>
      <c r="L279" s="55" t="str">
        <f>VLOOKUP(A279,Medical_Examinations!A278:J2613,5,TRUE)</f>
        <v>Normal</v>
      </c>
      <c r="M279" s="57">
        <f>VLOOKUP(A279,Hospitalization!A279:K2621,5,FALSE)</f>
        <v>31237</v>
      </c>
      <c r="N279" s="56">
        <f ca="1">VLOOKUP(A279,Hospitalization!A279:K2621,6,FALSE)</f>
        <v>62</v>
      </c>
      <c r="O279" s="55" t="str">
        <f>VLOOKUP(A270,Hospitalization!A171:K2513,11,FALSE)</f>
        <v>R1013</v>
      </c>
      <c r="P279" s="55" t="str">
        <f>VLOOKUP(A279,Hospitalization!A279:K2621,10,TRUE)</f>
        <v>tier - 3</v>
      </c>
      <c r="Q279" s="58">
        <f>VLOOKUP(A279,Hospitalization!A279:K2621,8,TRUE)</f>
        <v>6686.43</v>
      </c>
      <c r="R279" s="55" t="str">
        <f>VLOOKUP(A279,Hospitalization!A180:K2522,9,TRUE)</f>
        <v>tier - 2</v>
      </c>
    </row>
    <row r="280" spans="1:18" x14ac:dyDescent="0.3">
      <c r="A280" s="69" t="s">
        <v>289</v>
      </c>
      <c r="B280" s="55" t="str">
        <f>VLOOKUP(A280,'Customer Names'!A280:E1598,3,TRUE)</f>
        <v xml:space="preserve"> Ms</v>
      </c>
      <c r="C280" s="55" t="str">
        <f>VLOOKUP(A280,'Customer Names'!A278:E1103,4,FALSE)</f>
        <v>Samuelson</v>
      </c>
      <c r="D280" s="50">
        <f>VLOOKUP(HealthCare!A280,Medical_Examinations!A279:J2614,2,TRUE)</f>
        <v>17.579999999999998</v>
      </c>
      <c r="E280" s="50">
        <f>VLOOKUP(HealthCare!A280,Medical_Examinations!A279:J2614,4,TRUE)</f>
        <v>4.51</v>
      </c>
      <c r="F280" s="7" t="str">
        <f>VLOOKUP(A280,Medical_Examinations!A279:J2614,6,TRUE)</f>
        <v>No</v>
      </c>
      <c r="G280" s="7" t="str">
        <f>VLOOKUP(A280,Medical_Examinations!A279:J2614,7,TRUE)</f>
        <v>No</v>
      </c>
      <c r="H280" s="7" t="str">
        <f>VLOOKUP(A280,Medical_Examinations!A279:J2614,8,TRUE)</f>
        <v>No</v>
      </c>
      <c r="I280" s="51">
        <f>VLOOKUP(A280,Medical_Examinations!A279:J2614,9,TRUE)</f>
        <v>1</v>
      </c>
      <c r="J280" s="7" t="str">
        <f>VLOOKUP(A280,Medical_Examinations!A279:J2614,10,TRUE)</f>
        <v>No</v>
      </c>
      <c r="K280" s="7" t="str">
        <f>VLOOKUP(A280,Medical_Examinations!A279:J2614,3,TRUE)</f>
        <v>Underweight</v>
      </c>
      <c r="L280" s="7" t="str">
        <f>VLOOKUP(A280,Medical_Examinations!A279:J2614,5,TRUE)</f>
        <v>Normal</v>
      </c>
      <c r="M280" s="52">
        <f>VLOOKUP(A280,Hospitalization!A280:K2622,5,FALSE)</f>
        <v>32801</v>
      </c>
      <c r="N280" s="51">
        <f ca="1">VLOOKUP(A280,Hospitalization!A280:K2622,6,FALSE)</f>
        <v>60</v>
      </c>
      <c r="O280" s="7" t="str">
        <f>VLOOKUP(A271,Hospitalization!A172:K2514,11,FALSE)</f>
        <v>R1016</v>
      </c>
      <c r="P280" s="7" t="str">
        <f>VLOOKUP(A280,Hospitalization!A280:K2622,10,TRUE)</f>
        <v>tier - 1</v>
      </c>
      <c r="Q280" s="53">
        <f>VLOOKUP(A280,Hospitalization!A280:K2622,8,TRUE)</f>
        <v>6666.24</v>
      </c>
      <c r="R280" s="7" t="str">
        <f>VLOOKUP(A280,Hospitalization!A181:K2523,9,TRUE)</f>
        <v>tier - 3</v>
      </c>
    </row>
    <row r="281" spans="1:18" x14ac:dyDescent="0.3">
      <c r="A281" s="69" t="s">
        <v>290</v>
      </c>
      <c r="B281" s="55" t="str">
        <f>VLOOKUP(A281,'Customer Names'!A281:E1599,3,TRUE)</f>
        <v xml:space="preserve"> Mr</v>
      </c>
      <c r="C281" s="55" t="str">
        <f>VLOOKUP(A281,'Customer Names'!A279:E1104,4,FALSE)</f>
        <v>Lemos</v>
      </c>
      <c r="D281" s="54">
        <f>VLOOKUP(HealthCare!A281,Medical_Examinations!A280:J2615,2,TRUE)</f>
        <v>17.579999999999998</v>
      </c>
      <c r="E281" s="54">
        <f>VLOOKUP(HealthCare!A281,Medical_Examinations!A280:J2615,4,TRUE)</f>
        <v>4.51</v>
      </c>
      <c r="F281" s="55" t="str">
        <f>VLOOKUP(A281,Medical_Examinations!A280:J2615,6,TRUE)</f>
        <v>No</v>
      </c>
      <c r="G281" s="55" t="str">
        <f>VLOOKUP(A281,Medical_Examinations!A280:J2615,7,TRUE)</f>
        <v>No</v>
      </c>
      <c r="H281" s="55" t="str">
        <f>VLOOKUP(A281,Medical_Examinations!A280:J2615,8,TRUE)</f>
        <v>No</v>
      </c>
      <c r="I281" s="56">
        <f>VLOOKUP(A281,Medical_Examinations!A280:J2615,9,TRUE)</f>
        <v>1</v>
      </c>
      <c r="J281" s="55" t="str">
        <f>VLOOKUP(A281,Medical_Examinations!A280:J2615,10,TRUE)</f>
        <v>No</v>
      </c>
      <c r="K281" s="55" t="str">
        <f>VLOOKUP(A281,Medical_Examinations!A280:J2615,3,TRUE)</f>
        <v>Underweight</v>
      </c>
      <c r="L281" s="55" t="str">
        <f>VLOOKUP(A281,Medical_Examinations!A280:J2615,5,TRUE)</f>
        <v>Normal</v>
      </c>
      <c r="M281" s="57">
        <f>VLOOKUP(A281,Hospitalization!A281:K2623,5,FALSE)</f>
        <v>30221</v>
      </c>
      <c r="N281" s="56">
        <f ca="1">VLOOKUP(A281,Hospitalization!A281:K2623,6,FALSE)</f>
        <v>57</v>
      </c>
      <c r="O281" s="55" t="str">
        <f>VLOOKUP(A272,Hospitalization!A173:K2515,11,FALSE)</f>
        <v>R1016</v>
      </c>
      <c r="P281" s="55" t="str">
        <f>VLOOKUP(A281,Hospitalization!A281:K2623,10,TRUE)</f>
        <v>tier - 2</v>
      </c>
      <c r="Q281" s="58">
        <f>VLOOKUP(A281,Hospitalization!A281:K2623,8,TRUE)</f>
        <v>6664.32</v>
      </c>
      <c r="R281" s="55" t="str">
        <f>VLOOKUP(A281,Hospitalization!A182:K2524,9,TRUE)</f>
        <v>tier - 2</v>
      </c>
    </row>
    <row r="282" spans="1:18" x14ac:dyDescent="0.3">
      <c r="A282" s="69" t="s">
        <v>291</v>
      </c>
      <c r="B282" s="55" t="str">
        <f>VLOOKUP(A282,'Customer Names'!A282:E1600,3,TRUE)</f>
        <v xml:space="preserve"> Ms</v>
      </c>
      <c r="C282" s="55" t="str">
        <f>VLOOKUP(A282,'Customer Names'!A280:E1105,4,FALSE)</f>
        <v>Seynders</v>
      </c>
      <c r="D282" s="50">
        <f>VLOOKUP(HealthCare!A282,Medical_Examinations!A281:J2616,2,TRUE)</f>
        <v>17.579999999999998</v>
      </c>
      <c r="E282" s="50">
        <f>VLOOKUP(HealthCare!A282,Medical_Examinations!A281:J2616,4,TRUE)</f>
        <v>4.51</v>
      </c>
      <c r="F282" s="7" t="str">
        <f>VLOOKUP(A282,Medical_Examinations!A281:J2616,6,TRUE)</f>
        <v>No</v>
      </c>
      <c r="G282" s="7" t="str">
        <f>VLOOKUP(A282,Medical_Examinations!A281:J2616,7,TRUE)</f>
        <v>No</v>
      </c>
      <c r="H282" s="7" t="str">
        <f>VLOOKUP(A282,Medical_Examinations!A281:J2616,8,TRUE)</f>
        <v>No</v>
      </c>
      <c r="I282" s="51">
        <f>VLOOKUP(A282,Medical_Examinations!A281:J2616,9,TRUE)</f>
        <v>1</v>
      </c>
      <c r="J282" s="7" t="str">
        <f>VLOOKUP(A282,Medical_Examinations!A281:J2616,10,TRUE)</f>
        <v>No</v>
      </c>
      <c r="K282" s="7" t="str">
        <f>VLOOKUP(A282,Medical_Examinations!A281:J2616,3,TRUE)</f>
        <v>Underweight</v>
      </c>
      <c r="L282" s="7" t="str">
        <f>VLOOKUP(A282,Medical_Examinations!A281:J2616,5,TRUE)</f>
        <v>Normal</v>
      </c>
      <c r="M282" s="52">
        <f>VLOOKUP(A282,Hospitalization!A282:K2624,5,FALSE)</f>
        <v>32831</v>
      </c>
      <c r="N282" s="51">
        <f ca="1">VLOOKUP(A282,Hospitalization!A282:K2624,6,FALSE)</f>
        <v>59</v>
      </c>
      <c r="O282" s="7" t="str">
        <f>VLOOKUP(A273,Hospitalization!A174:K2516,11,FALSE)</f>
        <v>R1012</v>
      </c>
      <c r="P282" s="7" t="str">
        <f>VLOOKUP(A282,Hospitalization!A282:K2624,10,TRUE)</f>
        <v>tier - 1</v>
      </c>
      <c r="Q282" s="53">
        <f>VLOOKUP(A282,Hospitalization!A282:K2624,8,TRUE)</f>
        <v>6653.79</v>
      </c>
      <c r="R282" s="7" t="str">
        <f>VLOOKUP(A282,Hospitalization!A183:K2525,9,TRUE)</f>
        <v>tier - 2</v>
      </c>
    </row>
    <row r="283" spans="1:18" x14ac:dyDescent="0.3">
      <c r="A283" s="69" t="s">
        <v>292</v>
      </c>
      <c r="B283" s="55" t="str">
        <f>VLOOKUP(A283,'Customer Names'!A283:E1601,3,TRUE)</f>
        <v xml:space="preserve"> Mr</v>
      </c>
      <c r="C283" s="55" t="str">
        <f>VLOOKUP(A283,'Customer Names'!A281:E1106,4,FALSE)</f>
        <v>Saunders</v>
      </c>
      <c r="D283" s="54">
        <f>VLOOKUP(HealthCare!A283,Medical_Examinations!A282:J2617,2,TRUE)</f>
        <v>17.579999999999998</v>
      </c>
      <c r="E283" s="54">
        <f>VLOOKUP(HealthCare!A283,Medical_Examinations!A282:J2617,4,TRUE)</f>
        <v>4.51</v>
      </c>
      <c r="F283" s="55" t="str">
        <f>VLOOKUP(A283,Medical_Examinations!A282:J2617,6,TRUE)</f>
        <v>No</v>
      </c>
      <c r="G283" s="55" t="str">
        <f>VLOOKUP(A283,Medical_Examinations!A282:J2617,7,TRUE)</f>
        <v>No</v>
      </c>
      <c r="H283" s="55" t="str">
        <f>VLOOKUP(A283,Medical_Examinations!A282:J2617,8,TRUE)</f>
        <v>No</v>
      </c>
      <c r="I283" s="56">
        <f>VLOOKUP(A283,Medical_Examinations!A282:J2617,9,TRUE)</f>
        <v>1</v>
      </c>
      <c r="J283" s="55" t="str">
        <f>VLOOKUP(A283,Medical_Examinations!A282:J2617,10,TRUE)</f>
        <v>No</v>
      </c>
      <c r="K283" s="55" t="str">
        <f>VLOOKUP(A283,Medical_Examinations!A282:J2617,3,TRUE)</f>
        <v>Underweight</v>
      </c>
      <c r="L283" s="55" t="str">
        <f>VLOOKUP(A283,Medical_Examinations!A282:J2617,5,TRUE)</f>
        <v>Normal</v>
      </c>
      <c r="M283" s="57">
        <f>VLOOKUP(A283,Hospitalization!A283:K2625,5,FALSE)</f>
        <v>30864</v>
      </c>
      <c r="N283" s="56">
        <f ca="1">VLOOKUP(A283,Hospitalization!A283:K2625,6,FALSE)</f>
        <v>40</v>
      </c>
      <c r="O283" s="55" t="str">
        <f>VLOOKUP(A274,Hospitalization!A175:K2517,11,FALSE)</f>
        <v>R1013</v>
      </c>
      <c r="P283" s="55" t="str">
        <f>VLOOKUP(A283,Hospitalization!A283:K2625,10,TRUE)</f>
        <v>tier - 2</v>
      </c>
      <c r="Q283" s="58">
        <f>VLOOKUP(A283,Hospitalization!A283:K2625,8,TRUE)</f>
        <v>6652.53</v>
      </c>
      <c r="R283" s="55" t="str">
        <f>VLOOKUP(A283,Hospitalization!A184:K2526,9,TRUE)</f>
        <v>tier - 3</v>
      </c>
    </row>
    <row r="284" spans="1:18" x14ac:dyDescent="0.3">
      <c r="A284" s="69" t="s">
        <v>293</v>
      </c>
      <c r="B284" s="55" t="str">
        <f>VLOOKUP(A284,'Customer Names'!A284:E1602,3,TRUE)</f>
        <v xml:space="preserve"> Mr</v>
      </c>
      <c r="C284" s="55" t="str">
        <f>VLOOKUP(A284,'Customer Names'!A282:E1107,4,FALSE)</f>
        <v>Walker</v>
      </c>
      <c r="D284" s="50">
        <f>VLOOKUP(HealthCare!A284,Medical_Examinations!A283:J2618,2,TRUE)</f>
        <v>17.579999999999998</v>
      </c>
      <c r="E284" s="50">
        <f>VLOOKUP(HealthCare!A284,Medical_Examinations!A283:J2618,4,TRUE)</f>
        <v>4.51</v>
      </c>
      <c r="F284" s="7" t="str">
        <f>VLOOKUP(A284,Medical_Examinations!A283:J2618,6,TRUE)</f>
        <v>No</v>
      </c>
      <c r="G284" s="7" t="str">
        <f>VLOOKUP(A284,Medical_Examinations!A283:J2618,7,TRUE)</f>
        <v>No</v>
      </c>
      <c r="H284" s="7" t="str">
        <f>VLOOKUP(A284,Medical_Examinations!A283:J2618,8,TRUE)</f>
        <v>No</v>
      </c>
      <c r="I284" s="51">
        <f>VLOOKUP(A284,Medical_Examinations!A283:J2618,9,TRUE)</f>
        <v>1</v>
      </c>
      <c r="J284" s="7" t="str">
        <f>VLOOKUP(A284,Medical_Examinations!A283:J2618,10,TRUE)</f>
        <v>No</v>
      </c>
      <c r="K284" s="7" t="str">
        <f>VLOOKUP(A284,Medical_Examinations!A283:J2618,3,TRUE)</f>
        <v>Underweight</v>
      </c>
      <c r="L284" s="7" t="str">
        <f>VLOOKUP(A284,Medical_Examinations!A283:J2618,5,TRUE)</f>
        <v>Normal</v>
      </c>
      <c r="M284" s="52">
        <f>VLOOKUP(A284,Hospitalization!A284:K2626,5,FALSE)</f>
        <v>25880</v>
      </c>
      <c r="N284" s="51">
        <f ca="1">VLOOKUP(A284,Hospitalization!A284:K2626,6,FALSE)</f>
        <v>64</v>
      </c>
      <c r="O284" s="7" t="str">
        <f>VLOOKUP(A275,Hospitalization!A176:K2518,11,FALSE)</f>
        <v>R1012</v>
      </c>
      <c r="P284" s="7" t="str">
        <f>VLOOKUP(A284,Hospitalization!A284:K2626,10,TRUE)</f>
        <v>tier - 3</v>
      </c>
      <c r="Q284" s="53">
        <f>VLOOKUP(A284,Hospitalization!A284:K2626,8,TRUE)</f>
        <v>6651.26</v>
      </c>
      <c r="R284" s="7" t="str">
        <f>VLOOKUP(A284,Hospitalization!A185:K2527,9,TRUE)</f>
        <v>tier - 2</v>
      </c>
    </row>
    <row r="285" spans="1:18" x14ac:dyDescent="0.3">
      <c r="A285" s="69" t="s">
        <v>294</v>
      </c>
      <c r="B285" s="55" t="str">
        <f>VLOOKUP(A285,'Customer Names'!A285:E1603,3,TRUE)</f>
        <v xml:space="preserve"> Mr</v>
      </c>
      <c r="C285" s="55" t="str">
        <f>VLOOKUP(A285,'Customer Names'!A283:E1108,4,FALSE)</f>
        <v>Lam</v>
      </c>
      <c r="D285" s="54">
        <f>VLOOKUP(HealthCare!A285,Medical_Examinations!A284:J2619,2,TRUE)</f>
        <v>17.579999999999998</v>
      </c>
      <c r="E285" s="54">
        <f>VLOOKUP(HealthCare!A285,Medical_Examinations!A284:J2619,4,TRUE)</f>
        <v>4.51</v>
      </c>
      <c r="F285" s="55" t="str">
        <f>VLOOKUP(A285,Medical_Examinations!A284:J2619,6,TRUE)</f>
        <v>No</v>
      </c>
      <c r="G285" s="55" t="str">
        <f>VLOOKUP(A285,Medical_Examinations!A284:J2619,7,TRUE)</f>
        <v>No</v>
      </c>
      <c r="H285" s="55" t="str">
        <f>VLOOKUP(A285,Medical_Examinations!A284:J2619,8,TRUE)</f>
        <v>No</v>
      </c>
      <c r="I285" s="56">
        <f>VLOOKUP(A285,Medical_Examinations!A284:J2619,9,TRUE)</f>
        <v>1</v>
      </c>
      <c r="J285" s="55" t="str">
        <f>VLOOKUP(A285,Medical_Examinations!A284:J2619,10,TRUE)</f>
        <v>No</v>
      </c>
      <c r="K285" s="55" t="str">
        <f>VLOOKUP(A285,Medical_Examinations!A284:J2619,3,TRUE)</f>
        <v>Underweight</v>
      </c>
      <c r="L285" s="55" t="str">
        <f>VLOOKUP(A285,Medical_Examinations!A284:J2619,5,TRUE)</f>
        <v>Normal</v>
      </c>
      <c r="M285" s="57">
        <f>VLOOKUP(A285,Hospitalization!A285:K2627,5,FALSE)</f>
        <v>31024</v>
      </c>
      <c r="N285" s="56">
        <f ca="1">VLOOKUP(A285,Hospitalization!A285:K2627,6,FALSE)</f>
        <v>48</v>
      </c>
      <c r="O285" s="55" t="str">
        <f>VLOOKUP(A276,Hospitalization!A177:K2519,11,FALSE)</f>
        <v>R1012</v>
      </c>
      <c r="P285" s="55" t="str">
        <f>VLOOKUP(A285,Hospitalization!A285:K2627,10,TRUE)</f>
        <v>tier - 3</v>
      </c>
      <c r="Q285" s="58">
        <f>VLOOKUP(A285,Hospitalization!A285:K2627,8,TRUE)</f>
        <v>6640.54</v>
      </c>
      <c r="R285" s="55" t="str">
        <f>VLOOKUP(A285,Hospitalization!A186:K2528,9,TRUE)</f>
        <v>tier - 2</v>
      </c>
    </row>
    <row r="286" spans="1:18" x14ac:dyDescent="0.3">
      <c r="A286" s="69" t="s">
        <v>295</v>
      </c>
      <c r="B286" s="55" t="str">
        <f>VLOOKUP(A286,'Customer Names'!A286:E1604,3,TRUE)</f>
        <v xml:space="preserve"> Mr</v>
      </c>
      <c r="C286" s="55" t="str">
        <f>VLOOKUP(A286,'Customer Names'!A284:E1109,4,FALSE)</f>
        <v>Sweigart</v>
      </c>
      <c r="D286" s="50">
        <f>VLOOKUP(HealthCare!A286,Medical_Examinations!A285:J2620,2,TRUE)</f>
        <v>17.579999999999998</v>
      </c>
      <c r="E286" s="50">
        <f>VLOOKUP(HealthCare!A286,Medical_Examinations!A285:J2620,4,TRUE)</f>
        <v>4.51</v>
      </c>
      <c r="F286" s="7" t="str">
        <f>VLOOKUP(A286,Medical_Examinations!A285:J2620,6,TRUE)</f>
        <v>No</v>
      </c>
      <c r="G286" s="7" t="str">
        <f>VLOOKUP(A286,Medical_Examinations!A285:J2620,7,TRUE)</f>
        <v>No</v>
      </c>
      <c r="H286" s="7" t="str">
        <f>VLOOKUP(A286,Medical_Examinations!A285:J2620,8,TRUE)</f>
        <v>No</v>
      </c>
      <c r="I286" s="51">
        <f>VLOOKUP(A286,Medical_Examinations!A285:J2620,9,TRUE)</f>
        <v>1</v>
      </c>
      <c r="J286" s="7" t="str">
        <f>VLOOKUP(A286,Medical_Examinations!A285:J2620,10,TRUE)</f>
        <v>No</v>
      </c>
      <c r="K286" s="7" t="str">
        <f>VLOOKUP(A286,Medical_Examinations!A285:J2620,3,TRUE)</f>
        <v>Underweight</v>
      </c>
      <c r="L286" s="7" t="str">
        <f>VLOOKUP(A286,Medical_Examinations!A285:J2620,5,TRUE)</f>
        <v>Normal</v>
      </c>
      <c r="M286" s="52">
        <f>VLOOKUP(A286,Hospitalization!A286:K2628,5,FALSE)</f>
        <v>33030</v>
      </c>
      <c r="N286" s="51">
        <f ca="1">VLOOKUP(A286,Hospitalization!A286:K2628,6,FALSE)</f>
        <v>54</v>
      </c>
      <c r="O286" s="7" t="str">
        <f>VLOOKUP(A277,Hospitalization!A178:K2520,11,FALSE)</f>
        <v>R1013</v>
      </c>
      <c r="P286" s="7" t="str">
        <f>VLOOKUP(A286,Hospitalization!A286:K2628,10,TRUE)</f>
        <v>tier - 2</v>
      </c>
      <c r="Q286" s="53">
        <f>VLOOKUP(A286,Hospitalization!A286:K2628,8,TRUE)</f>
        <v>6639.3</v>
      </c>
      <c r="R286" s="7" t="str">
        <f>VLOOKUP(A286,Hospitalization!A187:K2529,9,TRUE)</f>
        <v>tier - 2</v>
      </c>
    </row>
    <row r="287" spans="1:18" x14ac:dyDescent="0.3">
      <c r="A287" s="69" t="s">
        <v>296</v>
      </c>
      <c r="B287" s="55" t="str">
        <f>VLOOKUP(A287,'Customer Names'!A287:E1605,3,TRUE)</f>
        <v xml:space="preserve"> Ms</v>
      </c>
      <c r="C287" s="55" t="str">
        <f>VLOOKUP(A287,'Customer Names'!A285:E1110,4,FALSE)</f>
        <v>Sieczkowski</v>
      </c>
      <c r="D287" s="54">
        <f>VLOOKUP(HealthCare!A287,Medical_Examinations!A286:J2621,2,TRUE)</f>
        <v>17.579999999999998</v>
      </c>
      <c r="E287" s="54">
        <f>VLOOKUP(HealthCare!A287,Medical_Examinations!A286:J2621,4,TRUE)</f>
        <v>4.51</v>
      </c>
      <c r="F287" s="55" t="str">
        <f>VLOOKUP(A287,Medical_Examinations!A286:J2621,6,TRUE)</f>
        <v>No</v>
      </c>
      <c r="G287" s="55" t="str">
        <f>VLOOKUP(A287,Medical_Examinations!A286:J2621,7,TRUE)</f>
        <v>No</v>
      </c>
      <c r="H287" s="55" t="str">
        <f>VLOOKUP(A287,Medical_Examinations!A286:J2621,8,TRUE)</f>
        <v>No</v>
      </c>
      <c r="I287" s="56">
        <f>VLOOKUP(A287,Medical_Examinations!A286:J2621,9,TRUE)</f>
        <v>1</v>
      </c>
      <c r="J287" s="55" t="str">
        <f>VLOOKUP(A287,Medical_Examinations!A286:J2621,10,TRUE)</f>
        <v>No</v>
      </c>
      <c r="K287" s="55" t="str">
        <f>VLOOKUP(A287,Medical_Examinations!A286:J2621,3,TRUE)</f>
        <v>Underweight</v>
      </c>
      <c r="L287" s="55" t="str">
        <f>VLOOKUP(A287,Medical_Examinations!A286:J2621,5,TRUE)</f>
        <v>Normal</v>
      </c>
      <c r="M287" s="57">
        <f>VLOOKUP(A287,Hospitalization!A287:K2629,5,FALSE)</f>
        <v>37868</v>
      </c>
      <c r="N287" s="56">
        <f ca="1">VLOOKUP(A287,Hospitalization!A287:K2629,6,FALSE)</f>
        <v>64</v>
      </c>
      <c r="O287" s="55" t="str">
        <f>VLOOKUP(A278,Hospitalization!A179:K2521,11,FALSE)</f>
        <v>R1012</v>
      </c>
      <c r="P287" s="55" t="str">
        <f>VLOOKUP(A287,Hospitalization!A287:K2629,10,TRUE)</f>
        <v>tier - 1</v>
      </c>
      <c r="Q287" s="58">
        <f>VLOOKUP(A287,Hospitalization!A287:K2629,8,TRUE)</f>
        <v>6638.16</v>
      </c>
      <c r="R287" s="55" t="str">
        <f>VLOOKUP(A287,Hospitalization!A188:K2530,9,TRUE)</f>
        <v>tier - 2</v>
      </c>
    </row>
    <row r="288" spans="1:18" x14ac:dyDescent="0.3">
      <c r="A288" s="69" t="s">
        <v>297</v>
      </c>
      <c r="B288" s="55" t="str">
        <f>VLOOKUP(A288,'Customer Names'!A288:E1606,3,TRUE)</f>
        <v xml:space="preserve"> Ms</v>
      </c>
      <c r="C288" s="55" t="str">
        <f>VLOOKUP(A288,'Customer Names'!A286:E1111,4,FALSE)</f>
        <v>Jurgens</v>
      </c>
      <c r="D288" s="50">
        <f>VLOOKUP(HealthCare!A288,Medical_Examinations!A287:J2622,2,TRUE)</f>
        <v>17.579999999999998</v>
      </c>
      <c r="E288" s="50">
        <f>VLOOKUP(HealthCare!A288,Medical_Examinations!A287:J2622,4,TRUE)</f>
        <v>4.51</v>
      </c>
      <c r="F288" s="7" t="str">
        <f>VLOOKUP(A288,Medical_Examinations!A287:J2622,6,TRUE)</f>
        <v>No</v>
      </c>
      <c r="G288" s="7" t="str">
        <f>VLOOKUP(A288,Medical_Examinations!A287:J2622,7,TRUE)</f>
        <v>No</v>
      </c>
      <c r="H288" s="7" t="str">
        <f>VLOOKUP(A288,Medical_Examinations!A287:J2622,8,TRUE)</f>
        <v>No</v>
      </c>
      <c r="I288" s="51">
        <f>VLOOKUP(A288,Medical_Examinations!A287:J2622,9,TRUE)</f>
        <v>1</v>
      </c>
      <c r="J288" s="7" t="str">
        <f>VLOOKUP(A288,Medical_Examinations!A287:J2622,10,TRUE)</f>
        <v>No</v>
      </c>
      <c r="K288" s="7" t="str">
        <f>VLOOKUP(A288,Medical_Examinations!A287:J2622,3,TRUE)</f>
        <v>Underweight</v>
      </c>
      <c r="L288" s="7" t="str">
        <f>VLOOKUP(A288,Medical_Examinations!A287:J2622,5,TRUE)</f>
        <v>Normal</v>
      </c>
      <c r="M288" s="52">
        <f>VLOOKUP(A288,Hospitalization!A288:K2630,5,FALSE)</f>
        <v>26905</v>
      </c>
      <c r="N288" s="51">
        <f ca="1">VLOOKUP(A288,Hospitalization!A288:K2630,6,FALSE)</f>
        <v>34</v>
      </c>
      <c r="O288" s="7" t="str">
        <f>VLOOKUP(A279,Hospitalization!A180:K2522,11,FALSE)</f>
        <v>R1012</v>
      </c>
      <c r="P288" s="7" t="str">
        <f>VLOOKUP(A288,Hospitalization!A288:K2630,10,TRUE)</f>
        <v>tier - 1</v>
      </c>
      <c r="Q288" s="53">
        <f>VLOOKUP(A288,Hospitalization!A288:K2630,8,TRUE)</f>
        <v>6630.31</v>
      </c>
      <c r="R288" s="7" t="str">
        <f>VLOOKUP(A288,Hospitalization!A189:K2531,9,TRUE)</f>
        <v>tier - 2</v>
      </c>
    </row>
    <row r="289" spans="1:18" x14ac:dyDescent="0.3">
      <c r="A289" s="69" t="s">
        <v>298</v>
      </c>
      <c r="B289" s="55" t="str">
        <f>VLOOKUP(A289,'Customer Names'!A289:E1607,3,TRUE)</f>
        <v xml:space="preserve"> Mr</v>
      </c>
      <c r="C289" s="55" t="str">
        <f>VLOOKUP(A289,'Customer Names'!A287:E1112,4,FALSE)</f>
        <v>Hackman</v>
      </c>
      <c r="D289" s="54">
        <f>VLOOKUP(HealthCare!A289,Medical_Examinations!A288:J2623,2,TRUE)</f>
        <v>17.579999999999998</v>
      </c>
      <c r="E289" s="54">
        <f>VLOOKUP(HealthCare!A289,Medical_Examinations!A288:J2623,4,TRUE)</f>
        <v>4.51</v>
      </c>
      <c r="F289" s="55" t="str">
        <f>VLOOKUP(A289,Medical_Examinations!A288:J2623,6,TRUE)</f>
        <v>No</v>
      </c>
      <c r="G289" s="55" t="str">
        <f>VLOOKUP(A289,Medical_Examinations!A288:J2623,7,TRUE)</f>
        <v>No</v>
      </c>
      <c r="H289" s="55" t="str">
        <f>VLOOKUP(A289,Medical_Examinations!A288:J2623,8,TRUE)</f>
        <v>No</v>
      </c>
      <c r="I289" s="56">
        <f>VLOOKUP(A289,Medical_Examinations!A288:J2623,9,TRUE)</f>
        <v>1</v>
      </c>
      <c r="J289" s="55" t="str">
        <f>VLOOKUP(A289,Medical_Examinations!A288:J2623,10,TRUE)</f>
        <v>No</v>
      </c>
      <c r="K289" s="55" t="str">
        <f>VLOOKUP(A289,Medical_Examinations!A288:J2623,3,TRUE)</f>
        <v>Underweight</v>
      </c>
      <c r="L289" s="55" t="str">
        <f>VLOOKUP(A289,Medical_Examinations!A288:J2623,5,TRUE)</f>
        <v>Normal</v>
      </c>
      <c r="M289" s="57">
        <f>VLOOKUP(A289,Hospitalization!A289:K2631,5,FALSE)</f>
        <v>30191</v>
      </c>
      <c r="N289" s="56">
        <f ca="1">VLOOKUP(A289,Hospitalization!A289:K2631,6,FALSE)</f>
        <v>63</v>
      </c>
      <c r="O289" s="55" t="str">
        <f>VLOOKUP(A280,Hospitalization!A181:K2523,11,FALSE)</f>
        <v>R1011</v>
      </c>
      <c r="P289" s="55" t="str">
        <f>VLOOKUP(A289,Hospitalization!A289:K2631,10,TRUE)</f>
        <v>tier - 2</v>
      </c>
      <c r="Q289" s="58">
        <f>VLOOKUP(A289,Hospitalization!A289:K2631,8,TRUE)</f>
        <v>6610.11</v>
      </c>
      <c r="R289" s="55" t="str">
        <f>VLOOKUP(A289,Hospitalization!A190:K2532,9,TRUE)</f>
        <v>tier - 3</v>
      </c>
    </row>
    <row r="290" spans="1:18" x14ac:dyDescent="0.3">
      <c r="A290" s="69" t="s">
        <v>299</v>
      </c>
      <c r="B290" s="55" t="str">
        <f>VLOOKUP(A290,'Customer Names'!A290:E1608,3,TRUE)</f>
        <v xml:space="preserve"> Mr</v>
      </c>
      <c r="C290" s="55" t="str">
        <f>VLOOKUP(A290,'Customer Names'!A288:E1113,4,FALSE)</f>
        <v>Klarich</v>
      </c>
      <c r="D290" s="50">
        <f>VLOOKUP(HealthCare!A290,Medical_Examinations!A289:J2624,2,TRUE)</f>
        <v>17.579999999999998</v>
      </c>
      <c r="E290" s="50">
        <f>VLOOKUP(HealthCare!A290,Medical_Examinations!A289:J2624,4,TRUE)</f>
        <v>4.51</v>
      </c>
      <c r="F290" s="7" t="str">
        <f>VLOOKUP(A290,Medical_Examinations!A289:J2624,6,TRUE)</f>
        <v>No</v>
      </c>
      <c r="G290" s="7" t="str">
        <f>VLOOKUP(A290,Medical_Examinations!A289:J2624,7,TRUE)</f>
        <v>No</v>
      </c>
      <c r="H290" s="7" t="str">
        <f>VLOOKUP(A290,Medical_Examinations!A289:J2624,8,TRUE)</f>
        <v>No</v>
      </c>
      <c r="I290" s="51">
        <f>VLOOKUP(A290,Medical_Examinations!A289:J2624,9,TRUE)</f>
        <v>1</v>
      </c>
      <c r="J290" s="7" t="str">
        <f>VLOOKUP(A290,Medical_Examinations!A289:J2624,10,TRUE)</f>
        <v>No</v>
      </c>
      <c r="K290" s="7" t="str">
        <f>VLOOKUP(A290,Medical_Examinations!A289:J2624,3,TRUE)</f>
        <v>Underweight</v>
      </c>
      <c r="L290" s="7" t="str">
        <f>VLOOKUP(A290,Medical_Examinations!A289:J2624,5,TRUE)</f>
        <v>Normal</v>
      </c>
      <c r="M290" s="52">
        <f>VLOOKUP(A290,Hospitalization!A290:K2632,5,FALSE)</f>
        <v>30262</v>
      </c>
      <c r="N290" s="51">
        <f ca="1">VLOOKUP(A290,Hospitalization!A290:K2632,6,FALSE)</f>
        <v>27</v>
      </c>
      <c r="O290" s="7" t="str">
        <f>VLOOKUP(A281,Hospitalization!A182:K2524,11,FALSE)</f>
        <v>R1013</v>
      </c>
      <c r="P290" s="7" t="str">
        <f>VLOOKUP(A290,Hospitalization!A290:K2632,10,TRUE)</f>
        <v>tier - 3</v>
      </c>
      <c r="Q290" s="53">
        <f>VLOOKUP(A290,Hospitalization!A290:K2632,8,TRUE)</f>
        <v>6600.36</v>
      </c>
      <c r="R290" s="7" t="str">
        <f>VLOOKUP(A290,Hospitalization!A191:K2533,9,TRUE)</f>
        <v>tier - 2</v>
      </c>
    </row>
    <row r="291" spans="1:18" x14ac:dyDescent="0.3">
      <c r="A291" s="69" t="s">
        <v>300</v>
      </c>
      <c r="B291" s="55" t="str">
        <f>VLOOKUP(A291,'Customer Names'!A291:E1609,3,TRUE)</f>
        <v xml:space="preserve"> Mr</v>
      </c>
      <c r="C291" s="55" t="str">
        <f>VLOOKUP(A291,'Customer Names'!A289:E1114,4,FALSE)</f>
        <v>Schulten</v>
      </c>
      <c r="D291" s="54">
        <f>VLOOKUP(HealthCare!A291,Medical_Examinations!A290:J2625,2,TRUE)</f>
        <v>17.579999999999998</v>
      </c>
      <c r="E291" s="54">
        <f>VLOOKUP(HealthCare!A291,Medical_Examinations!A290:J2625,4,TRUE)</f>
        <v>4.51</v>
      </c>
      <c r="F291" s="55" t="str">
        <f>VLOOKUP(A291,Medical_Examinations!A290:J2625,6,TRUE)</f>
        <v>No</v>
      </c>
      <c r="G291" s="55" t="str">
        <f>VLOOKUP(A291,Medical_Examinations!A290:J2625,7,TRUE)</f>
        <v>No</v>
      </c>
      <c r="H291" s="55" t="str">
        <f>VLOOKUP(A291,Medical_Examinations!A290:J2625,8,TRUE)</f>
        <v>No</v>
      </c>
      <c r="I291" s="56">
        <f>VLOOKUP(A291,Medical_Examinations!A290:J2625,9,TRUE)</f>
        <v>1</v>
      </c>
      <c r="J291" s="55" t="str">
        <f>VLOOKUP(A291,Medical_Examinations!A290:J2625,10,TRUE)</f>
        <v>No</v>
      </c>
      <c r="K291" s="55" t="str">
        <f>VLOOKUP(A291,Medical_Examinations!A290:J2625,3,TRUE)</f>
        <v>Underweight</v>
      </c>
      <c r="L291" s="55" t="str">
        <f>VLOOKUP(A291,Medical_Examinations!A290:J2625,5,TRUE)</f>
        <v>Normal</v>
      </c>
      <c r="M291" s="57">
        <f>VLOOKUP(A291,Hospitalization!A291:K2633,5,FALSE)</f>
        <v>30277</v>
      </c>
      <c r="N291" s="56">
        <f ca="1">VLOOKUP(A291,Hospitalization!A291:K2633,6,FALSE)</f>
        <v>64</v>
      </c>
      <c r="O291" s="55" t="str">
        <f>VLOOKUP(A282,Hospitalization!A183:K2525,11,FALSE)</f>
        <v>R1013</v>
      </c>
      <c r="P291" s="55" t="str">
        <f>VLOOKUP(A291,Hospitalization!A291:K2633,10,TRUE)</f>
        <v>tier - 1</v>
      </c>
      <c r="Q291" s="58">
        <f>VLOOKUP(A291,Hospitalization!A291:K2633,8,TRUE)</f>
        <v>6593.51</v>
      </c>
      <c r="R291" s="55" t="str">
        <f>VLOOKUP(A291,Hospitalization!A192:K2534,9,TRUE)</f>
        <v>tier - 2</v>
      </c>
    </row>
    <row r="292" spans="1:18" x14ac:dyDescent="0.3">
      <c r="A292" s="69" t="s">
        <v>301</v>
      </c>
      <c r="B292" s="55" t="str">
        <f>VLOOKUP(A292,'Customer Names'!A292:E1610,3,TRUE)</f>
        <v xml:space="preserve"> Mr</v>
      </c>
      <c r="C292" s="55" t="str">
        <f>VLOOKUP(A292,'Customer Names'!A290:E1115,4,FALSE)</f>
        <v>Fagerstrom</v>
      </c>
      <c r="D292" s="50">
        <f>VLOOKUP(HealthCare!A292,Medical_Examinations!A291:J2626,2,TRUE)</f>
        <v>17.579999999999998</v>
      </c>
      <c r="E292" s="50">
        <f>VLOOKUP(HealthCare!A292,Medical_Examinations!A291:J2626,4,TRUE)</f>
        <v>4.51</v>
      </c>
      <c r="F292" s="7" t="str">
        <f>VLOOKUP(A292,Medical_Examinations!A291:J2626,6,TRUE)</f>
        <v>No</v>
      </c>
      <c r="G292" s="7" t="str">
        <f>VLOOKUP(A292,Medical_Examinations!A291:J2626,7,TRUE)</f>
        <v>No</v>
      </c>
      <c r="H292" s="7" t="str">
        <f>VLOOKUP(A292,Medical_Examinations!A291:J2626,8,TRUE)</f>
        <v>No</v>
      </c>
      <c r="I292" s="51">
        <f>VLOOKUP(A292,Medical_Examinations!A291:J2626,9,TRUE)</f>
        <v>1</v>
      </c>
      <c r="J292" s="7" t="str">
        <f>VLOOKUP(A292,Medical_Examinations!A291:J2626,10,TRUE)</f>
        <v>No</v>
      </c>
      <c r="K292" s="7" t="str">
        <f>VLOOKUP(A292,Medical_Examinations!A291:J2626,3,TRUE)</f>
        <v>Underweight</v>
      </c>
      <c r="L292" s="7" t="str">
        <f>VLOOKUP(A292,Medical_Examinations!A291:J2626,5,TRUE)</f>
        <v>Normal</v>
      </c>
      <c r="M292" s="52">
        <f>VLOOKUP(A292,Hospitalization!A292:K2634,5,FALSE)</f>
        <v>30960</v>
      </c>
      <c r="N292" s="51">
        <f ca="1">VLOOKUP(A292,Hospitalization!A292:K2634,6,FALSE)</f>
        <v>64</v>
      </c>
      <c r="O292" s="7" t="str">
        <f>VLOOKUP(A283,Hospitalization!A184:K2526,11,FALSE)</f>
        <v>R1013</v>
      </c>
      <c r="P292" s="7" t="str">
        <f>VLOOKUP(A292,Hospitalization!A292:K2634,10,TRUE)</f>
        <v>tier - 3</v>
      </c>
      <c r="Q292" s="53">
        <f>VLOOKUP(A292,Hospitalization!A292:K2634,8,TRUE)</f>
        <v>6571.54</v>
      </c>
      <c r="R292" s="7" t="str">
        <f>VLOOKUP(A292,Hospitalization!A193:K2535,9,TRUE)</f>
        <v>tier - 2</v>
      </c>
    </row>
    <row r="293" spans="1:18" x14ac:dyDescent="0.3">
      <c r="A293" s="69" t="s">
        <v>302</v>
      </c>
      <c r="B293" s="55" t="str">
        <f>VLOOKUP(A293,'Customer Names'!A293:E1611,3,TRUE)</f>
        <v xml:space="preserve"> Mr</v>
      </c>
      <c r="C293" s="55" t="str">
        <f>VLOOKUP(A293,'Customer Names'!A291:E1116,4,FALSE)</f>
        <v>Bien</v>
      </c>
      <c r="D293" s="54">
        <f>VLOOKUP(HealthCare!A293,Medical_Examinations!A292:J2627,2,TRUE)</f>
        <v>17.579999999999998</v>
      </c>
      <c r="E293" s="54">
        <f>VLOOKUP(HealthCare!A293,Medical_Examinations!A292:J2627,4,TRUE)</f>
        <v>4.51</v>
      </c>
      <c r="F293" s="55" t="str">
        <f>VLOOKUP(A293,Medical_Examinations!A292:J2627,6,TRUE)</f>
        <v>No</v>
      </c>
      <c r="G293" s="55" t="str">
        <f>VLOOKUP(A293,Medical_Examinations!A292:J2627,7,TRUE)</f>
        <v>No</v>
      </c>
      <c r="H293" s="55" t="str">
        <f>VLOOKUP(A293,Medical_Examinations!A292:J2627,8,TRUE)</f>
        <v>No</v>
      </c>
      <c r="I293" s="56">
        <f>VLOOKUP(A293,Medical_Examinations!A292:J2627,9,TRUE)</f>
        <v>1</v>
      </c>
      <c r="J293" s="55" t="str">
        <f>VLOOKUP(A293,Medical_Examinations!A292:J2627,10,TRUE)</f>
        <v>No</v>
      </c>
      <c r="K293" s="55" t="str">
        <f>VLOOKUP(A293,Medical_Examinations!A292:J2627,3,TRUE)</f>
        <v>Underweight</v>
      </c>
      <c r="L293" s="55" t="str">
        <f>VLOOKUP(A293,Medical_Examinations!A292:J2627,5,TRUE)</f>
        <v>Normal</v>
      </c>
      <c r="M293" s="57">
        <f>VLOOKUP(A293,Hospitalization!A293:K2635,5,FALSE)</f>
        <v>29787</v>
      </c>
      <c r="N293" s="56">
        <f ca="1">VLOOKUP(A293,Hospitalization!A293:K2635,6,FALSE)</f>
        <v>64</v>
      </c>
      <c r="O293" s="55" t="str">
        <f>VLOOKUP(A284,Hospitalization!A185:K2527,11,FALSE)</f>
        <v>R1013</v>
      </c>
      <c r="P293" s="55" t="str">
        <f>VLOOKUP(A293,Hospitalization!A293:K2635,10,TRUE)</f>
        <v>tier - 1</v>
      </c>
      <c r="Q293" s="58">
        <f>VLOOKUP(A293,Hospitalization!A293:K2635,8,TRUE)</f>
        <v>6571.02</v>
      </c>
      <c r="R293" s="55" t="str">
        <f>VLOOKUP(A293,Hospitalization!A194:K2536,9,TRUE)</f>
        <v>tier - 2</v>
      </c>
    </row>
    <row r="294" spans="1:18" x14ac:dyDescent="0.3">
      <c r="A294" s="69" t="s">
        <v>303</v>
      </c>
      <c r="B294" s="55" t="str">
        <f>VLOOKUP(A294,'Customer Names'!A294:E1612,3,TRUE)</f>
        <v xml:space="preserve"> Mr</v>
      </c>
      <c r="C294" s="55" t="str">
        <f>VLOOKUP(A294,'Customer Names'!A292:E1117,4,FALSE)</f>
        <v>Hess</v>
      </c>
      <c r="D294" s="50">
        <f>VLOOKUP(HealthCare!A294,Medical_Examinations!A293:J2628,2,TRUE)</f>
        <v>17.579999999999998</v>
      </c>
      <c r="E294" s="50">
        <f>VLOOKUP(HealthCare!A294,Medical_Examinations!A293:J2628,4,TRUE)</f>
        <v>4.51</v>
      </c>
      <c r="F294" s="7" t="str">
        <f>VLOOKUP(A294,Medical_Examinations!A293:J2628,6,TRUE)</f>
        <v>No</v>
      </c>
      <c r="G294" s="7" t="str">
        <f>VLOOKUP(A294,Medical_Examinations!A293:J2628,7,TRUE)</f>
        <v>No</v>
      </c>
      <c r="H294" s="7" t="str">
        <f>VLOOKUP(A294,Medical_Examinations!A293:J2628,8,TRUE)</f>
        <v>No</v>
      </c>
      <c r="I294" s="51">
        <f>VLOOKUP(A294,Medical_Examinations!A293:J2628,9,TRUE)</f>
        <v>1</v>
      </c>
      <c r="J294" s="7" t="str">
        <f>VLOOKUP(A294,Medical_Examinations!A293:J2628,10,TRUE)</f>
        <v>No</v>
      </c>
      <c r="K294" s="7" t="str">
        <f>VLOOKUP(A294,Medical_Examinations!A293:J2628,3,TRUE)</f>
        <v>Underweight</v>
      </c>
      <c r="L294" s="7" t="str">
        <f>VLOOKUP(A294,Medical_Examinations!A293:J2628,5,TRUE)</f>
        <v>Normal</v>
      </c>
      <c r="M294" s="52">
        <f>VLOOKUP(A294,Hospitalization!A294:K2636,5,FALSE)</f>
        <v>30945</v>
      </c>
      <c r="N294" s="51">
        <f ca="1">VLOOKUP(A294,Hospitalization!A294:K2636,6,FALSE)</f>
        <v>44</v>
      </c>
      <c r="O294" s="7" t="str">
        <f>VLOOKUP(A285,Hospitalization!A186:K2528,11,FALSE)</f>
        <v>R1019</v>
      </c>
      <c r="P294" s="7" t="str">
        <f>VLOOKUP(A294,Hospitalization!A294:K2636,10,TRUE)</f>
        <v>tier - 2</v>
      </c>
      <c r="Q294" s="53">
        <f>VLOOKUP(A294,Hospitalization!A294:K2636,8,TRUE)</f>
        <v>6555.07</v>
      </c>
      <c r="R294" s="7" t="str">
        <f>VLOOKUP(A294,Hospitalization!A195:K2537,9,TRUE)</f>
        <v>tier - 2</v>
      </c>
    </row>
    <row r="295" spans="1:18" x14ac:dyDescent="0.3">
      <c r="A295" s="69" t="s">
        <v>304</v>
      </c>
      <c r="B295" s="55" t="str">
        <f>VLOOKUP(A295,'Customer Names'!A295:E1613,3,TRUE)</f>
        <v xml:space="preserve"> Ms</v>
      </c>
      <c r="C295" s="55" t="str">
        <f>VLOOKUP(A295,'Customer Names'!A293:E1118,4,FALSE)</f>
        <v>Shaw</v>
      </c>
      <c r="D295" s="54">
        <f>VLOOKUP(HealthCare!A295,Medical_Examinations!A294:J2629,2,TRUE)</f>
        <v>17.579999999999998</v>
      </c>
      <c r="E295" s="54">
        <f>VLOOKUP(HealthCare!A295,Medical_Examinations!A294:J2629,4,TRUE)</f>
        <v>4.51</v>
      </c>
      <c r="F295" s="55" t="str">
        <f>VLOOKUP(A295,Medical_Examinations!A294:J2629,6,TRUE)</f>
        <v>No</v>
      </c>
      <c r="G295" s="55" t="str">
        <f>VLOOKUP(A295,Medical_Examinations!A294:J2629,7,TRUE)</f>
        <v>No</v>
      </c>
      <c r="H295" s="55" t="str">
        <f>VLOOKUP(A295,Medical_Examinations!A294:J2629,8,TRUE)</f>
        <v>No</v>
      </c>
      <c r="I295" s="56">
        <f>VLOOKUP(A295,Medical_Examinations!A294:J2629,9,TRUE)</f>
        <v>1</v>
      </c>
      <c r="J295" s="55" t="str">
        <f>VLOOKUP(A295,Medical_Examinations!A294:J2629,10,TRUE)</f>
        <v>No</v>
      </c>
      <c r="K295" s="55" t="str">
        <f>VLOOKUP(A295,Medical_Examinations!A294:J2629,3,TRUE)</f>
        <v>Underweight</v>
      </c>
      <c r="L295" s="55" t="str">
        <f>VLOOKUP(A295,Medical_Examinations!A294:J2629,5,TRUE)</f>
        <v>Normal</v>
      </c>
      <c r="M295" s="57">
        <f>VLOOKUP(A295,Hospitalization!A295:K2637,5,FALSE)</f>
        <v>25183</v>
      </c>
      <c r="N295" s="56">
        <f ca="1">VLOOKUP(A295,Hospitalization!A295:K2637,6,FALSE)</f>
        <v>63</v>
      </c>
      <c r="O295" s="55" t="str">
        <f>VLOOKUP(A286,Hospitalization!A187:K2529,11,FALSE)</f>
        <v>R1021</v>
      </c>
      <c r="P295" s="55" t="str">
        <f>VLOOKUP(A295,Hospitalization!A295:K2637,10,TRUE)</f>
        <v>tier - 2</v>
      </c>
      <c r="Q295" s="58">
        <f>VLOOKUP(A295,Hospitalization!A295:K2637,8,TRUE)</f>
        <v>6552.01</v>
      </c>
      <c r="R295" s="55" t="str">
        <f>VLOOKUP(A295,Hospitalization!A196:K2538,9,TRUE)</f>
        <v>tier - 3</v>
      </c>
    </row>
    <row r="296" spans="1:18" x14ac:dyDescent="0.3">
      <c r="A296" s="69" t="s">
        <v>305</v>
      </c>
      <c r="B296" s="55" t="str">
        <f>VLOOKUP(A296,'Customer Names'!A296:E1614,3,TRUE)</f>
        <v xml:space="preserve"> Mr</v>
      </c>
      <c r="C296" s="55" t="str">
        <f>VLOOKUP(A296,'Customer Names'!A294:E1119,4,FALSE)</f>
        <v>Williams</v>
      </c>
      <c r="D296" s="50">
        <f>VLOOKUP(HealthCare!A296,Medical_Examinations!A295:J2630,2,TRUE)</f>
        <v>17.579999999999998</v>
      </c>
      <c r="E296" s="50">
        <f>VLOOKUP(HealthCare!A296,Medical_Examinations!A295:J2630,4,TRUE)</f>
        <v>4.51</v>
      </c>
      <c r="F296" s="7" t="str">
        <f>VLOOKUP(A296,Medical_Examinations!A295:J2630,6,TRUE)</f>
        <v>No</v>
      </c>
      <c r="G296" s="7" t="str">
        <f>VLOOKUP(A296,Medical_Examinations!A295:J2630,7,TRUE)</f>
        <v>No</v>
      </c>
      <c r="H296" s="7" t="str">
        <f>VLOOKUP(A296,Medical_Examinations!A295:J2630,8,TRUE)</f>
        <v>No</v>
      </c>
      <c r="I296" s="51">
        <f>VLOOKUP(A296,Medical_Examinations!A295:J2630,9,TRUE)</f>
        <v>1</v>
      </c>
      <c r="J296" s="7" t="str">
        <f>VLOOKUP(A296,Medical_Examinations!A295:J2630,10,TRUE)</f>
        <v>No</v>
      </c>
      <c r="K296" s="7" t="str">
        <f>VLOOKUP(A296,Medical_Examinations!A295:J2630,3,TRUE)</f>
        <v>Underweight</v>
      </c>
      <c r="L296" s="7" t="str">
        <f>VLOOKUP(A296,Medical_Examinations!A295:J2630,5,TRUE)</f>
        <v>Normal</v>
      </c>
      <c r="M296" s="52">
        <f>VLOOKUP(A296,Hospitalization!A296:K2638,5,FALSE)</f>
        <v>32726</v>
      </c>
      <c r="N296" s="51">
        <f ca="1">VLOOKUP(A296,Hospitalization!A296:K2638,6,FALSE)</f>
        <v>60</v>
      </c>
      <c r="O296" s="7" t="str">
        <f>VLOOKUP(A287,Hospitalization!A188:K2530,11,FALSE)</f>
        <v>R1012</v>
      </c>
      <c r="P296" s="7" t="str">
        <f>VLOOKUP(A296,Hospitalization!A296:K2638,10,TRUE)</f>
        <v>tier - 2</v>
      </c>
      <c r="Q296" s="53">
        <f>VLOOKUP(A296,Hospitalization!A296:K2638,8,TRUE)</f>
        <v>6551.75</v>
      </c>
      <c r="R296" s="7" t="str">
        <f>VLOOKUP(A296,Hospitalization!A197:K2539,9,TRUE)</f>
        <v>tier - 2</v>
      </c>
    </row>
    <row r="297" spans="1:18" x14ac:dyDescent="0.3">
      <c r="A297" s="69" t="s">
        <v>306</v>
      </c>
      <c r="B297" s="55" t="str">
        <f>VLOOKUP(A297,'Customer Names'!A297:E1615,3,TRUE)</f>
        <v xml:space="preserve"> Mr</v>
      </c>
      <c r="C297" s="55" t="str">
        <f>VLOOKUP(A297,'Customer Names'!A295:E1120,4,FALSE)</f>
        <v>Menzies</v>
      </c>
      <c r="D297" s="54">
        <f>VLOOKUP(HealthCare!A297,Medical_Examinations!A296:J2631,2,TRUE)</f>
        <v>17.579999999999998</v>
      </c>
      <c r="E297" s="54">
        <f>VLOOKUP(HealthCare!A297,Medical_Examinations!A296:J2631,4,TRUE)</f>
        <v>4.51</v>
      </c>
      <c r="F297" s="55" t="str">
        <f>VLOOKUP(A297,Medical_Examinations!A296:J2631,6,TRUE)</f>
        <v>No</v>
      </c>
      <c r="G297" s="55" t="str">
        <f>VLOOKUP(A297,Medical_Examinations!A296:J2631,7,TRUE)</f>
        <v>No</v>
      </c>
      <c r="H297" s="55" t="str">
        <f>VLOOKUP(A297,Medical_Examinations!A296:J2631,8,TRUE)</f>
        <v>No</v>
      </c>
      <c r="I297" s="56">
        <f>VLOOKUP(A297,Medical_Examinations!A296:J2631,9,TRUE)</f>
        <v>1</v>
      </c>
      <c r="J297" s="55" t="str">
        <f>VLOOKUP(A297,Medical_Examinations!A296:J2631,10,TRUE)</f>
        <v>No</v>
      </c>
      <c r="K297" s="55" t="str">
        <f>VLOOKUP(A297,Medical_Examinations!A296:J2631,3,TRUE)</f>
        <v>Underweight</v>
      </c>
      <c r="L297" s="55" t="str">
        <f>VLOOKUP(A297,Medical_Examinations!A296:J2631,5,TRUE)</f>
        <v>Normal</v>
      </c>
      <c r="M297" s="57">
        <f>VLOOKUP(A297,Hospitalization!A297:K2639,5,FALSE)</f>
        <v>31764</v>
      </c>
      <c r="N297" s="56">
        <f ca="1">VLOOKUP(A297,Hospitalization!A297:K2639,6,FALSE)</f>
        <v>63</v>
      </c>
      <c r="O297" s="55" t="str">
        <f>VLOOKUP(A288,Hospitalization!A189:K2531,11,FALSE)</f>
        <v>R1013</v>
      </c>
      <c r="P297" s="55" t="str">
        <f>VLOOKUP(A297,Hospitalization!A297:K2639,10,TRUE)</f>
        <v>tier - 3</v>
      </c>
      <c r="Q297" s="58">
        <f>VLOOKUP(A297,Hospitalization!A297:K2639,8,TRUE)</f>
        <v>6548.2</v>
      </c>
      <c r="R297" s="55" t="str">
        <f>VLOOKUP(A297,Hospitalization!A198:K2540,9,TRUE)</f>
        <v>tier - 2</v>
      </c>
    </row>
    <row r="298" spans="1:18" x14ac:dyDescent="0.3">
      <c r="A298" s="69" t="s">
        <v>307</v>
      </c>
      <c r="B298" s="55" t="str">
        <f>VLOOKUP(A298,'Customer Names'!A298:E1616,3,TRUE)</f>
        <v xml:space="preserve"> Mr</v>
      </c>
      <c r="C298" s="55" t="str">
        <f>VLOOKUP(A298,'Customer Names'!A296:E1121,4,FALSE)</f>
        <v>Buehler</v>
      </c>
      <c r="D298" s="50">
        <f>VLOOKUP(HealthCare!A298,Medical_Examinations!A297:J2632,2,TRUE)</f>
        <v>17.579999999999998</v>
      </c>
      <c r="E298" s="50">
        <f>VLOOKUP(HealthCare!A298,Medical_Examinations!A297:J2632,4,TRUE)</f>
        <v>4.51</v>
      </c>
      <c r="F298" s="7" t="str">
        <f>VLOOKUP(A298,Medical_Examinations!A297:J2632,6,TRUE)</f>
        <v>No</v>
      </c>
      <c r="G298" s="7" t="str">
        <f>VLOOKUP(A298,Medical_Examinations!A297:J2632,7,TRUE)</f>
        <v>No</v>
      </c>
      <c r="H298" s="7" t="str">
        <f>VLOOKUP(A298,Medical_Examinations!A297:J2632,8,TRUE)</f>
        <v>No</v>
      </c>
      <c r="I298" s="51">
        <f>VLOOKUP(A298,Medical_Examinations!A297:J2632,9,TRUE)</f>
        <v>1</v>
      </c>
      <c r="J298" s="7" t="str">
        <f>VLOOKUP(A298,Medical_Examinations!A297:J2632,10,TRUE)</f>
        <v>No</v>
      </c>
      <c r="K298" s="7" t="str">
        <f>VLOOKUP(A298,Medical_Examinations!A297:J2632,3,TRUE)</f>
        <v>Underweight</v>
      </c>
      <c r="L298" s="7" t="str">
        <f>VLOOKUP(A298,Medical_Examinations!A297:J2632,5,TRUE)</f>
        <v>Normal</v>
      </c>
      <c r="M298" s="52">
        <f>VLOOKUP(A298,Hospitalization!A298:K2640,5,FALSE)</f>
        <v>25540</v>
      </c>
      <c r="N298" s="51">
        <f ca="1">VLOOKUP(A298,Hospitalization!A298:K2640,6,FALSE)</f>
        <v>64</v>
      </c>
      <c r="O298" s="7" t="str">
        <f>VLOOKUP(A289,Hospitalization!A190:K2532,11,FALSE)</f>
        <v>R1015</v>
      </c>
      <c r="P298" s="7" t="str">
        <f>VLOOKUP(A298,Hospitalization!A298:K2640,10,TRUE)</f>
        <v>tier - 3</v>
      </c>
      <c r="Q298" s="53">
        <f>VLOOKUP(A298,Hospitalization!A298:K2640,8,TRUE)</f>
        <v>6546.16</v>
      </c>
      <c r="R298" s="7" t="str">
        <f>VLOOKUP(A298,Hospitalization!A199:K2541,9,TRUE)</f>
        <v>tier - 2</v>
      </c>
    </row>
    <row r="299" spans="1:18" x14ac:dyDescent="0.3">
      <c r="A299" s="69" t="s">
        <v>308</v>
      </c>
      <c r="B299" s="55" t="str">
        <f>VLOOKUP(A299,'Customer Names'!A299:E1617,3,TRUE)</f>
        <v xml:space="preserve"> Ms</v>
      </c>
      <c r="C299" s="55" t="str">
        <f>VLOOKUP(A299,'Customer Names'!A297:E1122,4,FALSE)</f>
        <v>Degen</v>
      </c>
      <c r="D299" s="54">
        <f>VLOOKUP(HealthCare!A299,Medical_Examinations!A298:J2633,2,TRUE)</f>
        <v>17.579999999999998</v>
      </c>
      <c r="E299" s="54">
        <f>VLOOKUP(HealthCare!A299,Medical_Examinations!A298:J2633,4,TRUE)</f>
        <v>4.51</v>
      </c>
      <c r="F299" s="55" t="str">
        <f>VLOOKUP(A299,Medical_Examinations!A298:J2633,6,TRUE)</f>
        <v>No</v>
      </c>
      <c r="G299" s="55" t="str">
        <f>VLOOKUP(A299,Medical_Examinations!A298:J2633,7,TRUE)</f>
        <v>No</v>
      </c>
      <c r="H299" s="55" t="str">
        <f>VLOOKUP(A299,Medical_Examinations!A298:J2633,8,TRUE)</f>
        <v>No</v>
      </c>
      <c r="I299" s="56">
        <f>VLOOKUP(A299,Medical_Examinations!A298:J2633,9,TRUE)</f>
        <v>1</v>
      </c>
      <c r="J299" s="55" t="str">
        <f>VLOOKUP(A299,Medical_Examinations!A298:J2633,10,TRUE)</f>
        <v>No</v>
      </c>
      <c r="K299" s="55" t="str">
        <f>VLOOKUP(A299,Medical_Examinations!A298:J2633,3,TRUE)</f>
        <v>Underweight</v>
      </c>
      <c r="L299" s="55" t="str">
        <f>VLOOKUP(A299,Medical_Examinations!A298:J2633,5,TRUE)</f>
        <v>Normal</v>
      </c>
      <c r="M299" s="57">
        <f>VLOOKUP(A299,Hospitalization!A299:K2641,5,FALSE)</f>
        <v>30226</v>
      </c>
      <c r="N299" s="56">
        <f ca="1">VLOOKUP(A299,Hospitalization!A299:K2641,6,FALSE)</f>
        <v>32</v>
      </c>
      <c r="O299" s="55" t="str">
        <f>VLOOKUP(A290,Hospitalization!A191:K2533,11,FALSE)</f>
        <v>R1011</v>
      </c>
      <c r="P299" s="55" t="str">
        <f>VLOOKUP(A299,Hospitalization!A299:K2641,10,TRUE)</f>
        <v>tier - 2</v>
      </c>
      <c r="Q299" s="58">
        <f>VLOOKUP(A299,Hospitalization!A299:K2641,8,TRUE)</f>
        <v>6536.68</v>
      </c>
      <c r="R299" s="55" t="str">
        <f>VLOOKUP(A299,Hospitalization!A200:K2542,9,TRUE)</f>
        <v>tier - 2</v>
      </c>
    </row>
    <row r="300" spans="1:18" x14ac:dyDescent="0.3">
      <c r="A300" s="69" t="s">
        <v>309</v>
      </c>
      <c r="B300" s="55" t="str">
        <f>VLOOKUP(A300,'Customer Names'!A300:E1618,3,TRUE)</f>
        <v xml:space="preserve"> Mr</v>
      </c>
      <c r="C300" s="55" t="str">
        <f>VLOOKUP(A300,'Customer Names'!A298:E1123,4,FALSE)</f>
        <v>Arsenault</v>
      </c>
      <c r="D300" s="50">
        <f>VLOOKUP(HealthCare!A300,Medical_Examinations!A299:J2634,2,TRUE)</f>
        <v>17.579999999999998</v>
      </c>
      <c r="E300" s="50">
        <f>VLOOKUP(HealthCare!A300,Medical_Examinations!A299:J2634,4,TRUE)</f>
        <v>4.51</v>
      </c>
      <c r="F300" s="7" t="str">
        <f>VLOOKUP(A300,Medical_Examinations!A299:J2634,6,TRUE)</f>
        <v>No</v>
      </c>
      <c r="G300" s="7" t="str">
        <f>VLOOKUP(A300,Medical_Examinations!A299:J2634,7,TRUE)</f>
        <v>No</v>
      </c>
      <c r="H300" s="7" t="str">
        <f>VLOOKUP(A300,Medical_Examinations!A299:J2634,8,TRUE)</f>
        <v>No</v>
      </c>
      <c r="I300" s="51">
        <f>VLOOKUP(A300,Medical_Examinations!A299:J2634,9,TRUE)</f>
        <v>1</v>
      </c>
      <c r="J300" s="7" t="str">
        <f>VLOOKUP(A300,Medical_Examinations!A299:J2634,10,TRUE)</f>
        <v>No</v>
      </c>
      <c r="K300" s="7" t="str">
        <f>VLOOKUP(A300,Medical_Examinations!A299:J2634,3,TRUE)</f>
        <v>Underweight</v>
      </c>
      <c r="L300" s="7" t="str">
        <f>VLOOKUP(A300,Medical_Examinations!A299:J2634,5,TRUE)</f>
        <v>Normal</v>
      </c>
      <c r="M300" s="52">
        <f>VLOOKUP(A300,Hospitalization!A300:K2642,5,FALSE)</f>
        <v>30175</v>
      </c>
      <c r="N300" s="51">
        <f ca="1">VLOOKUP(A300,Hospitalization!A300:K2642,6,FALSE)</f>
        <v>50</v>
      </c>
      <c r="O300" s="7" t="str">
        <f>VLOOKUP(A291,Hospitalization!A192:K2534,11,FALSE)</f>
        <v>R1013</v>
      </c>
      <c r="P300" s="7" t="str">
        <f>VLOOKUP(A300,Hospitalization!A300:K2642,10,TRUE)</f>
        <v>tier - 1</v>
      </c>
      <c r="Q300" s="53">
        <f>VLOOKUP(A300,Hospitalization!A300:K2642,8,TRUE)</f>
        <v>6532.04</v>
      </c>
      <c r="R300" s="7" t="str">
        <f>VLOOKUP(A300,Hospitalization!A201:K2543,9,TRUE)</f>
        <v>tier - 2</v>
      </c>
    </row>
    <row r="301" spans="1:18" x14ac:dyDescent="0.3">
      <c r="A301" s="69" t="s">
        <v>310</v>
      </c>
      <c r="B301" s="55" t="str">
        <f>VLOOKUP(A301,'Customer Names'!A301:E1619,3,TRUE)</f>
        <v xml:space="preserve"> Ms</v>
      </c>
      <c r="C301" s="55" t="str">
        <f>VLOOKUP(A301,'Customer Names'!A299:E1124,4,FALSE)</f>
        <v>Hoff</v>
      </c>
      <c r="D301" s="54">
        <f>VLOOKUP(HealthCare!A301,Medical_Examinations!A300:J2635,2,TRUE)</f>
        <v>17.579999999999998</v>
      </c>
      <c r="E301" s="54">
        <f>VLOOKUP(HealthCare!A301,Medical_Examinations!A300:J2635,4,TRUE)</f>
        <v>4.51</v>
      </c>
      <c r="F301" s="55" t="str">
        <f>VLOOKUP(A301,Medical_Examinations!A300:J2635,6,TRUE)</f>
        <v>No</v>
      </c>
      <c r="G301" s="55" t="str">
        <f>VLOOKUP(A301,Medical_Examinations!A300:J2635,7,TRUE)</f>
        <v>No</v>
      </c>
      <c r="H301" s="55" t="str">
        <f>VLOOKUP(A301,Medical_Examinations!A300:J2635,8,TRUE)</f>
        <v>No</v>
      </c>
      <c r="I301" s="56">
        <f>VLOOKUP(A301,Medical_Examinations!A300:J2635,9,TRUE)</f>
        <v>1</v>
      </c>
      <c r="J301" s="55" t="str">
        <f>VLOOKUP(A301,Medical_Examinations!A300:J2635,10,TRUE)</f>
        <v>No</v>
      </c>
      <c r="K301" s="55" t="str">
        <f>VLOOKUP(A301,Medical_Examinations!A300:J2635,3,TRUE)</f>
        <v>Underweight</v>
      </c>
      <c r="L301" s="55" t="str">
        <f>VLOOKUP(A301,Medical_Examinations!A300:J2635,5,TRUE)</f>
        <v>Normal</v>
      </c>
      <c r="M301" s="57">
        <f>VLOOKUP(A301,Hospitalization!A301:K2643,5,FALSE)</f>
        <v>30191</v>
      </c>
      <c r="N301" s="56">
        <f ca="1">VLOOKUP(A301,Hospitalization!A301:K2643,6,FALSE)</f>
        <v>62</v>
      </c>
      <c r="O301" s="55" t="str">
        <f>VLOOKUP(A292,Hospitalization!A193:K2535,11,FALSE)</f>
        <v>R1011</v>
      </c>
      <c r="P301" s="55" t="str">
        <f>VLOOKUP(A301,Hospitalization!A301:K2643,10,TRUE)</f>
        <v>tier - 2</v>
      </c>
      <c r="Q301" s="58">
        <f>VLOOKUP(A301,Hospitalization!A301:K2643,8,TRUE)</f>
        <v>6500.24</v>
      </c>
      <c r="R301" s="55" t="str">
        <f>VLOOKUP(A301,Hospitalization!A202:K2544,9,TRUE)</f>
        <v>tier - 2</v>
      </c>
    </row>
    <row r="302" spans="1:18" x14ac:dyDescent="0.3">
      <c r="A302" s="69" t="s">
        <v>311</v>
      </c>
      <c r="B302" s="55" t="str">
        <f>VLOOKUP(A302,'Customer Names'!A302:E1620,3,TRUE)</f>
        <v xml:space="preserve"> Mr</v>
      </c>
      <c r="C302" s="55" t="str">
        <f>VLOOKUP(A302,'Customer Names'!A300:E1125,4,FALSE)</f>
        <v>Hall</v>
      </c>
      <c r="D302" s="50">
        <f>VLOOKUP(HealthCare!A302,Medical_Examinations!A301:J2636,2,TRUE)</f>
        <v>17.579999999999998</v>
      </c>
      <c r="E302" s="50">
        <f>VLOOKUP(HealthCare!A302,Medical_Examinations!A301:J2636,4,TRUE)</f>
        <v>4.51</v>
      </c>
      <c r="F302" s="7" t="str">
        <f>VLOOKUP(A302,Medical_Examinations!A301:J2636,6,TRUE)</f>
        <v>No</v>
      </c>
      <c r="G302" s="7" t="str">
        <f>VLOOKUP(A302,Medical_Examinations!A301:J2636,7,TRUE)</f>
        <v>No</v>
      </c>
      <c r="H302" s="7" t="str">
        <f>VLOOKUP(A302,Medical_Examinations!A301:J2636,8,TRUE)</f>
        <v>No</v>
      </c>
      <c r="I302" s="51">
        <f>VLOOKUP(A302,Medical_Examinations!A301:J2636,9,TRUE)</f>
        <v>1</v>
      </c>
      <c r="J302" s="7" t="str">
        <f>VLOOKUP(A302,Medical_Examinations!A301:J2636,10,TRUE)</f>
        <v>No</v>
      </c>
      <c r="K302" s="7" t="str">
        <f>VLOOKUP(A302,Medical_Examinations!A301:J2636,3,TRUE)</f>
        <v>Underweight</v>
      </c>
      <c r="L302" s="7" t="str">
        <f>VLOOKUP(A302,Medical_Examinations!A301:J2636,5,TRUE)</f>
        <v>Normal</v>
      </c>
      <c r="M302" s="52">
        <f>VLOOKUP(A302,Hospitalization!A302:K2644,5,FALSE)</f>
        <v>30233</v>
      </c>
      <c r="N302" s="51">
        <f ca="1">VLOOKUP(A302,Hospitalization!A302:K2644,6,FALSE)</f>
        <v>47</v>
      </c>
      <c r="O302" s="7" t="str">
        <f>VLOOKUP(A293,Hospitalization!A194:K2536,11,FALSE)</f>
        <v>R1012</v>
      </c>
      <c r="P302" s="7" t="str">
        <f>VLOOKUP(A302,Hospitalization!A302:K2644,10,TRUE)</f>
        <v>tier - 3</v>
      </c>
      <c r="Q302" s="53">
        <f>VLOOKUP(A302,Hospitalization!A302:K2644,8,TRUE)</f>
        <v>6496.89</v>
      </c>
      <c r="R302" s="7" t="str">
        <f>VLOOKUP(A302,Hospitalization!A203:K2545,9,TRUE)</f>
        <v>tier - 2</v>
      </c>
    </row>
    <row r="303" spans="1:18" x14ac:dyDescent="0.3">
      <c r="A303" s="69" t="s">
        <v>312</v>
      </c>
      <c r="B303" s="55" t="str">
        <f>VLOOKUP(A303,'Customer Names'!A303:E1621,3,TRUE)</f>
        <v xml:space="preserve"> Ms</v>
      </c>
      <c r="C303" s="55" t="str">
        <f>VLOOKUP(A303,'Customer Names'!A301:E1126,4,FALSE)</f>
        <v>Ashley</v>
      </c>
      <c r="D303" s="54">
        <f>VLOOKUP(HealthCare!A303,Medical_Examinations!A302:J2637,2,TRUE)</f>
        <v>17.579999999999998</v>
      </c>
      <c r="E303" s="54">
        <f>VLOOKUP(HealthCare!A303,Medical_Examinations!A302:J2637,4,TRUE)</f>
        <v>4.51</v>
      </c>
      <c r="F303" s="55" t="str">
        <f>VLOOKUP(A303,Medical_Examinations!A302:J2637,6,TRUE)</f>
        <v>No</v>
      </c>
      <c r="G303" s="55" t="str">
        <f>VLOOKUP(A303,Medical_Examinations!A302:J2637,7,TRUE)</f>
        <v>No</v>
      </c>
      <c r="H303" s="55" t="str">
        <f>VLOOKUP(A303,Medical_Examinations!A302:J2637,8,TRUE)</f>
        <v>No</v>
      </c>
      <c r="I303" s="56">
        <f>VLOOKUP(A303,Medical_Examinations!A302:J2637,9,TRUE)</f>
        <v>1</v>
      </c>
      <c r="J303" s="55" t="str">
        <f>VLOOKUP(A303,Medical_Examinations!A302:J2637,10,TRUE)</f>
        <v>No</v>
      </c>
      <c r="K303" s="55" t="str">
        <f>VLOOKUP(A303,Medical_Examinations!A302:J2637,3,TRUE)</f>
        <v>Underweight</v>
      </c>
      <c r="L303" s="55" t="str">
        <f>VLOOKUP(A303,Medical_Examinations!A302:J2637,5,TRUE)</f>
        <v>Normal</v>
      </c>
      <c r="M303" s="57">
        <f>VLOOKUP(A303,Hospitalization!A303:K2645,5,FALSE)</f>
        <v>25903</v>
      </c>
      <c r="N303" s="56">
        <f ca="1">VLOOKUP(A303,Hospitalization!A303:K2645,6,FALSE)</f>
        <v>42</v>
      </c>
      <c r="O303" s="55" t="str">
        <f>VLOOKUP(A294,Hospitalization!A195:K2537,11,FALSE)</f>
        <v>R1024</v>
      </c>
      <c r="P303" s="55" t="str">
        <f>VLOOKUP(A303,Hospitalization!A303:K2645,10,TRUE)</f>
        <v>tier - 2</v>
      </c>
      <c r="Q303" s="58">
        <f>VLOOKUP(A303,Hospitalization!A303:K2645,8,TRUE)</f>
        <v>6481.67</v>
      </c>
      <c r="R303" s="55" t="str">
        <f>VLOOKUP(A303,Hospitalization!A204:K2546,9,TRUE)</f>
        <v>tier - 2</v>
      </c>
    </row>
    <row r="304" spans="1:18" x14ac:dyDescent="0.3">
      <c r="A304" s="69" t="s">
        <v>313</v>
      </c>
      <c r="B304" s="55" t="str">
        <f>VLOOKUP(A304,'Customer Names'!A304:E1622,3,TRUE)</f>
        <v xml:space="preserve"> Mr</v>
      </c>
      <c r="C304" s="55" t="str">
        <f>VLOOKUP(A304,'Customer Names'!A302:E1127,4,FALSE)</f>
        <v>Rindahl</v>
      </c>
      <c r="D304" s="50">
        <f>VLOOKUP(HealthCare!A304,Medical_Examinations!A303:J2638,2,TRUE)</f>
        <v>17.579999999999998</v>
      </c>
      <c r="E304" s="50">
        <f>VLOOKUP(HealthCare!A304,Medical_Examinations!A303:J2638,4,TRUE)</f>
        <v>4.51</v>
      </c>
      <c r="F304" s="7" t="str">
        <f>VLOOKUP(A304,Medical_Examinations!A303:J2638,6,TRUE)</f>
        <v>No</v>
      </c>
      <c r="G304" s="7" t="str">
        <f>VLOOKUP(A304,Medical_Examinations!A303:J2638,7,TRUE)</f>
        <v>No</v>
      </c>
      <c r="H304" s="7" t="str">
        <f>VLOOKUP(A304,Medical_Examinations!A303:J2638,8,TRUE)</f>
        <v>No</v>
      </c>
      <c r="I304" s="51">
        <f>VLOOKUP(A304,Medical_Examinations!A303:J2638,9,TRUE)</f>
        <v>1</v>
      </c>
      <c r="J304" s="7" t="str">
        <f>VLOOKUP(A304,Medical_Examinations!A303:J2638,10,TRUE)</f>
        <v>No</v>
      </c>
      <c r="K304" s="7" t="str">
        <f>VLOOKUP(A304,Medical_Examinations!A303:J2638,3,TRUE)</f>
        <v>Underweight</v>
      </c>
      <c r="L304" s="7" t="str">
        <f>VLOOKUP(A304,Medical_Examinations!A303:J2638,5,TRUE)</f>
        <v>Normal</v>
      </c>
      <c r="M304" s="52">
        <f>VLOOKUP(A304,Hospitalization!A304:K2646,5,FALSE)</f>
        <v>29380</v>
      </c>
      <c r="N304" s="51">
        <f ca="1">VLOOKUP(A304,Hospitalization!A304:K2646,6,FALSE)</f>
        <v>66</v>
      </c>
      <c r="O304" s="7" t="str">
        <f>VLOOKUP(A295,Hospitalization!A196:K2538,11,FALSE)</f>
        <v>R1013</v>
      </c>
      <c r="P304" s="7" t="str">
        <f>VLOOKUP(A304,Hospitalization!A304:K2646,10,TRUE)</f>
        <v>tier - 3</v>
      </c>
      <c r="Q304" s="53">
        <f>VLOOKUP(A304,Hospitalization!A304:K2646,8,TRUE)</f>
        <v>6474.01</v>
      </c>
      <c r="R304" s="7" t="str">
        <f>VLOOKUP(A304,Hospitalization!A205:K2547,9,TRUE)</f>
        <v>tier - 2</v>
      </c>
    </row>
    <row r="305" spans="1:18" x14ac:dyDescent="0.3">
      <c r="A305" s="69" t="s">
        <v>314</v>
      </c>
      <c r="B305" s="55" t="str">
        <f>VLOOKUP(A305,'Customer Names'!A305:E1623,3,TRUE)</f>
        <v xml:space="preserve"> Ms</v>
      </c>
      <c r="C305" s="55" t="str">
        <f>VLOOKUP(A305,'Customer Names'!A303:E1128,4,FALSE)</f>
        <v>Clark</v>
      </c>
      <c r="D305" s="54">
        <f>VLOOKUP(HealthCare!A305,Medical_Examinations!A304:J2639,2,TRUE)</f>
        <v>17.579999999999998</v>
      </c>
      <c r="E305" s="54">
        <f>VLOOKUP(HealthCare!A305,Medical_Examinations!A304:J2639,4,TRUE)</f>
        <v>4.51</v>
      </c>
      <c r="F305" s="55" t="str">
        <f>VLOOKUP(A305,Medical_Examinations!A304:J2639,6,TRUE)</f>
        <v>No</v>
      </c>
      <c r="G305" s="55" t="str">
        <f>VLOOKUP(A305,Medical_Examinations!A304:J2639,7,TRUE)</f>
        <v>No</v>
      </c>
      <c r="H305" s="55" t="str">
        <f>VLOOKUP(A305,Medical_Examinations!A304:J2639,8,TRUE)</f>
        <v>No</v>
      </c>
      <c r="I305" s="56">
        <f>VLOOKUP(A305,Medical_Examinations!A304:J2639,9,TRUE)</f>
        <v>1</v>
      </c>
      <c r="J305" s="55" t="str">
        <f>VLOOKUP(A305,Medical_Examinations!A304:J2639,10,TRUE)</f>
        <v>No</v>
      </c>
      <c r="K305" s="55" t="str">
        <f>VLOOKUP(A305,Medical_Examinations!A304:J2639,3,TRUE)</f>
        <v>Underweight</v>
      </c>
      <c r="L305" s="55" t="str">
        <f>VLOOKUP(A305,Medical_Examinations!A304:J2639,5,TRUE)</f>
        <v>Normal</v>
      </c>
      <c r="M305" s="57">
        <f>VLOOKUP(A305,Hospitalization!A305:K2647,5,FALSE)</f>
        <v>29794</v>
      </c>
      <c r="N305" s="56">
        <f ca="1">VLOOKUP(A305,Hospitalization!A305:K2647,6,FALSE)</f>
        <v>66</v>
      </c>
      <c r="O305" s="55" t="str">
        <f>VLOOKUP(A296,Hospitalization!A197:K2539,11,FALSE)</f>
        <v>R1024</v>
      </c>
      <c r="P305" s="55" t="str">
        <f>VLOOKUP(A305,Hospitalization!A305:K2647,10,TRUE)</f>
        <v>tier - 2</v>
      </c>
      <c r="Q305" s="58">
        <f>VLOOKUP(A305,Hospitalization!A305:K2647,8,TRUE)</f>
        <v>6473.15</v>
      </c>
      <c r="R305" s="55" t="str">
        <f>VLOOKUP(A305,Hospitalization!A206:K2548,9,TRUE)</f>
        <v>tier - 2</v>
      </c>
    </row>
    <row r="306" spans="1:18" x14ac:dyDescent="0.3">
      <c r="A306" s="69" t="s">
        <v>315</v>
      </c>
      <c r="B306" s="55" t="str">
        <f>VLOOKUP(A306,'Customer Names'!A306:E1624,3,TRUE)</f>
        <v xml:space="preserve"> Ms</v>
      </c>
      <c r="C306" s="55" t="str">
        <f>VLOOKUP(A306,'Customer Names'!A304:E1129,4,FALSE)</f>
        <v>Irish</v>
      </c>
      <c r="D306" s="50">
        <f>VLOOKUP(HealthCare!A306,Medical_Examinations!A305:J2640,2,TRUE)</f>
        <v>17.579999999999998</v>
      </c>
      <c r="E306" s="50">
        <f>VLOOKUP(HealthCare!A306,Medical_Examinations!A305:J2640,4,TRUE)</f>
        <v>4.51</v>
      </c>
      <c r="F306" s="7" t="str">
        <f>VLOOKUP(A306,Medical_Examinations!A305:J2640,6,TRUE)</f>
        <v>No</v>
      </c>
      <c r="G306" s="7" t="str">
        <f>VLOOKUP(A306,Medical_Examinations!A305:J2640,7,TRUE)</f>
        <v>No</v>
      </c>
      <c r="H306" s="7" t="str">
        <f>VLOOKUP(A306,Medical_Examinations!A305:J2640,8,TRUE)</f>
        <v>No</v>
      </c>
      <c r="I306" s="51">
        <f>VLOOKUP(A306,Medical_Examinations!A305:J2640,9,TRUE)</f>
        <v>1</v>
      </c>
      <c r="J306" s="7" t="str">
        <f>VLOOKUP(A306,Medical_Examinations!A305:J2640,10,TRUE)</f>
        <v>No</v>
      </c>
      <c r="K306" s="7" t="str">
        <f>VLOOKUP(A306,Medical_Examinations!A305:J2640,3,TRUE)</f>
        <v>Underweight</v>
      </c>
      <c r="L306" s="7" t="str">
        <f>VLOOKUP(A306,Medical_Examinations!A305:J2640,5,TRUE)</f>
        <v>Normal</v>
      </c>
      <c r="M306" s="52">
        <f>VLOOKUP(A306,Hospitalization!A306:K2648,5,FALSE)</f>
        <v>30987</v>
      </c>
      <c r="N306" s="51">
        <f ca="1">VLOOKUP(A306,Hospitalization!A306:K2648,6,FALSE)</f>
        <v>66</v>
      </c>
      <c r="O306" s="7" t="str">
        <f>VLOOKUP(A297,Hospitalization!A198:K2540,11,FALSE)</f>
        <v>R1012</v>
      </c>
      <c r="P306" s="7" t="str">
        <f>VLOOKUP(A306,Hospitalization!A306:K2648,10,TRUE)</f>
        <v>tier - 3</v>
      </c>
      <c r="Q306" s="53">
        <f>VLOOKUP(A306,Hospitalization!A306:K2648,8,TRUE)</f>
        <v>6457.84</v>
      </c>
      <c r="R306" s="7" t="str">
        <f>VLOOKUP(A306,Hospitalization!A207:K2549,9,TRUE)</f>
        <v>tier - 2</v>
      </c>
    </row>
    <row r="307" spans="1:18" x14ac:dyDescent="0.3">
      <c r="A307" s="69" t="s">
        <v>316</v>
      </c>
      <c r="B307" s="55" t="str">
        <f>VLOOKUP(A307,'Customer Names'!A307:E1625,3,TRUE)</f>
        <v xml:space="preserve"> Ms</v>
      </c>
      <c r="C307" s="55" t="str">
        <f>VLOOKUP(A307,'Customer Names'!A305:E1130,4,FALSE)</f>
        <v>Richardson</v>
      </c>
      <c r="D307" s="54">
        <f>VLOOKUP(HealthCare!A307,Medical_Examinations!A306:J2641,2,TRUE)</f>
        <v>17.579999999999998</v>
      </c>
      <c r="E307" s="54">
        <f>VLOOKUP(HealthCare!A307,Medical_Examinations!A306:J2641,4,TRUE)</f>
        <v>4.51</v>
      </c>
      <c r="F307" s="55" t="str">
        <f>VLOOKUP(A307,Medical_Examinations!A306:J2641,6,TRUE)</f>
        <v>No</v>
      </c>
      <c r="G307" s="55" t="str">
        <f>VLOOKUP(A307,Medical_Examinations!A306:J2641,7,TRUE)</f>
        <v>No</v>
      </c>
      <c r="H307" s="55" t="str">
        <f>VLOOKUP(A307,Medical_Examinations!A306:J2641,8,TRUE)</f>
        <v>No</v>
      </c>
      <c r="I307" s="56">
        <f>VLOOKUP(A307,Medical_Examinations!A306:J2641,9,TRUE)</f>
        <v>1</v>
      </c>
      <c r="J307" s="55" t="str">
        <f>VLOOKUP(A307,Medical_Examinations!A306:J2641,10,TRUE)</f>
        <v>No</v>
      </c>
      <c r="K307" s="55" t="str">
        <f>VLOOKUP(A307,Medical_Examinations!A306:J2641,3,TRUE)</f>
        <v>Underweight</v>
      </c>
      <c r="L307" s="55" t="str">
        <f>VLOOKUP(A307,Medical_Examinations!A306:J2641,5,TRUE)</f>
        <v>Normal</v>
      </c>
      <c r="M307" s="57">
        <f>VLOOKUP(A307,Hospitalization!A307:K2649,5,FALSE)</f>
        <v>30920</v>
      </c>
      <c r="N307" s="56">
        <f ca="1">VLOOKUP(A307,Hospitalization!A307:K2649,6,FALSE)</f>
        <v>33</v>
      </c>
      <c r="O307" s="55" t="str">
        <f>VLOOKUP(A298,Hospitalization!A199:K2541,11,FALSE)</f>
        <v>R1013</v>
      </c>
      <c r="P307" s="55" t="str">
        <f>VLOOKUP(A307,Hospitalization!A307:K2649,10,TRUE)</f>
        <v>tier - 3</v>
      </c>
      <c r="Q307" s="58">
        <f>VLOOKUP(A307,Hospitalization!A307:K2649,8,TRUE)</f>
        <v>6455.86</v>
      </c>
      <c r="R307" s="55" t="str">
        <f>VLOOKUP(A307,Hospitalization!A208:K2550,9,TRUE)</f>
        <v>tier - 3</v>
      </c>
    </row>
    <row r="308" spans="1:18" x14ac:dyDescent="0.3">
      <c r="A308" s="69" t="s">
        <v>317</v>
      </c>
      <c r="B308" s="55" t="str">
        <f>VLOOKUP(A308,'Customer Names'!A308:E1626,3,TRUE)</f>
        <v xml:space="preserve"> Ms</v>
      </c>
      <c r="C308" s="55" t="str">
        <f>VLOOKUP(A308,'Customer Names'!A306:E1131,4,FALSE)</f>
        <v>Dewitt</v>
      </c>
      <c r="D308" s="50">
        <f>VLOOKUP(HealthCare!A308,Medical_Examinations!A307:J2642,2,TRUE)</f>
        <v>17.579999999999998</v>
      </c>
      <c r="E308" s="50">
        <f>VLOOKUP(HealthCare!A308,Medical_Examinations!A307:J2642,4,TRUE)</f>
        <v>4.51</v>
      </c>
      <c r="F308" s="7" t="str">
        <f>VLOOKUP(A308,Medical_Examinations!A307:J2642,6,TRUE)</f>
        <v>No</v>
      </c>
      <c r="G308" s="7" t="str">
        <f>VLOOKUP(A308,Medical_Examinations!A307:J2642,7,TRUE)</f>
        <v>No</v>
      </c>
      <c r="H308" s="7" t="str">
        <f>VLOOKUP(A308,Medical_Examinations!A307:J2642,8,TRUE)</f>
        <v>No</v>
      </c>
      <c r="I308" s="51">
        <f>VLOOKUP(A308,Medical_Examinations!A307:J2642,9,TRUE)</f>
        <v>1</v>
      </c>
      <c r="J308" s="7" t="str">
        <f>VLOOKUP(A308,Medical_Examinations!A307:J2642,10,TRUE)</f>
        <v>No</v>
      </c>
      <c r="K308" s="7" t="str">
        <f>VLOOKUP(A308,Medical_Examinations!A307:J2642,3,TRUE)</f>
        <v>Underweight</v>
      </c>
      <c r="L308" s="7" t="str">
        <f>VLOOKUP(A308,Medical_Examinations!A307:J2642,5,TRUE)</f>
        <v>Normal</v>
      </c>
      <c r="M308" s="52">
        <f>VLOOKUP(A308,Hospitalization!A308:K2650,5,FALSE)</f>
        <v>31250</v>
      </c>
      <c r="N308" s="51">
        <f ca="1">VLOOKUP(A308,Hospitalization!A308:K2650,6,FALSE)</f>
        <v>65</v>
      </c>
      <c r="O308" s="7" t="str">
        <f>VLOOKUP(A299,Hospitalization!A200:K2542,11,FALSE)</f>
        <v>R1012</v>
      </c>
      <c r="P308" s="7" t="str">
        <f>VLOOKUP(A308,Hospitalization!A308:K2650,10,TRUE)</f>
        <v>tier - 2</v>
      </c>
      <c r="Q308" s="53">
        <f>VLOOKUP(A308,Hospitalization!A308:K2650,8,TRUE)</f>
        <v>6435.62</v>
      </c>
      <c r="R308" s="7" t="str">
        <f>VLOOKUP(A308,Hospitalization!A209:K2551,9,TRUE)</f>
        <v>tier - 3</v>
      </c>
    </row>
    <row r="309" spans="1:18" x14ac:dyDescent="0.3">
      <c r="A309" s="69" t="s">
        <v>318</v>
      </c>
      <c r="B309" s="55" t="str">
        <f>VLOOKUP(A309,'Customer Names'!A309:E1627,3,TRUE)</f>
        <v xml:space="preserve"> Mr</v>
      </c>
      <c r="C309" s="55" t="str">
        <f>VLOOKUP(A309,'Customer Names'!A307:E1132,4,FALSE)</f>
        <v>Hickman</v>
      </c>
      <c r="D309" s="54">
        <f>VLOOKUP(HealthCare!A309,Medical_Examinations!A308:J2643,2,TRUE)</f>
        <v>17.579999999999998</v>
      </c>
      <c r="E309" s="54">
        <f>VLOOKUP(HealthCare!A309,Medical_Examinations!A308:J2643,4,TRUE)</f>
        <v>4.51</v>
      </c>
      <c r="F309" s="55" t="str">
        <f>VLOOKUP(A309,Medical_Examinations!A308:J2643,6,TRUE)</f>
        <v>No</v>
      </c>
      <c r="G309" s="55" t="str">
        <f>VLOOKUP(A309,Medical_Examinations!A308:J2643,7,TRUE)</f>
        <v>No</v>
      </c>
      <c r="H309" s="55" t="str">
        <f>VLOOKUP(A309,Medical_Examinations!A308:J2643,8,TRUE)</f>
        <v>No</v>
      </c>
      <c r="I309" s="56">
        <f>VLOOKUP(A309,Medical_Examinations!A308:J2643,9,TRUE)</f>
        <v>1</v>
      </c>
      <c r="J309" s="55" t="str">
        <f>VLOOKUP(A309,Medical_Examinations!A308:J2643,10,TRUE)</f>
        <v>No</v>
      </c>
      <c r="K309" s="55" t="str">
        <f>VLOOKUP(A309,Medical_Examinations!A308:J2643,3,TRUE)</f>
        <v>Underweight</v>
      </c>
      <c r="L309" s="55" t="str">
        <f>VLOOKUP(A309,Medical_Examinations!A308:J2643,5,TRUE)</f>
        <v>Normal</v>
      </c>
      <c r="M309" s="57">
        <f>VLOOKUP(A309,Hospitalization!A309:K2651,5,FALSE)</f>
        <v>27611</v>
      </c>
      <c r="N309" s="56">
        <f ca="1">VLOOKUP(A309,Hospitalization!A309:K2651,6,FALSE)</f>
        <v>32</v>
      </c>
      <c r="O309" s="55" t="str">
        <f>VLOOKUP(A300,Hospitalization!A201:K2543,11,FALSE)</f>
        <v>R1013</v>
      </c>
      <c r="P309" s="55" t="str">
        <f>VLOOKUP(A309,Hospitalization!A309:K2651,10,TRUE)</f>
        <v>tier - 3</v>
      </c>
      <c r="Q309" s="58">
        <f>VLOOKUP(A309,Hospitalization!A309:K2651,8,TRUE)</f>
        <v>6423.48</v>
      </c>
      <c r="R309" s="55" t="str">
        <f>VLOOKUP(A309,Hospitalization!A210:K2552,9,TRUE)</f>
        <v>tier - 2</v>
      </c>
    </row>
    <row r="310" spans="1:18" x14ac:dyDescent="0.3">
      <c r="A310" s="69" t="s">
        <v>319</v>
      </c>
      <c r="B310" s="55" t="str">
        <f>VLOOKUP(A310,'Customer Names'!A310:E1628,3,TRUE)</f>
        <v xml:space="preserve"> Ms</v>
      </c>
      <c r="C310" s="55" t="str">
        <f>VLOOKUP(A310,'Customer Names'!A308:E1133,4,FALSE)</f>
        <v>Gonzalez</v>
      </c>
      <c r="D310" s="50">
        <f>VLOOKUP(HealthCare!A310,Medical_Examinations!A309:J2644,2,TRUE)</f>
        <v>17.579999999999998</v>
      </c>
      <c r="E310" s="50">
        <f>VLOOKUP(HealthCare!A310,Medical_Examinations!A309:J2644,4,TRUE)</f>
        <v>4.51</v>
      </c>
      <c r="F310" s="7" t="str">
        <f>VLOOKUP(A310,Medical_Examinations!A309:J2644,6,TRUE)</f>
        <v>No</v>
      </c>
      <c r="G310" s="7" t="str">
        <f>VLOOKUP(A310,Medical_Examinations!A309:J2644,7,TRUE)</f>
        <v>No</v>
      </c>
      <c r="H310" s="7" t="str">
        <f>VLOOKUP(A310,Medical_Examinations!A309:J2644,8,TRUE)</f>
        <v>No</v>
      </c>
      <c r="I310" s="51">
        <f>VLOOKUP(A310,Medical_Examinations!A309:J2644,9,TRUE)</f>
        <v>1</v>
      </c>
      <c r="J310" s="7" t="str">
        <f>VLOOKUP(A310,Medical_Examinations!A309:J2644,10,TRUE)</f>
        <v>No</v>
      </c>
      <c r="K310" s="7" t="str">
        <f>VLOOKUP(A310,Medical_Examinations!A309:J2644,3,TRUE)</f>
        <v>Underweight</v>
      </c>
      <c r="L310" s="7" t="str">
        <f>VLOOKUP(A310,Medical_Examinations!A309:J2644,5,TRUE)</f>
        <v>Normal</v>
      </c>
      <c r="M310" s="52">
        <f>VLOOKUP(A310,Hospitalization!A310:K2652,5,FALSE)</f>
        <v>28124</v>
      </c>
      <c r="N310" s="51">
        <f ca="1">VLOOKUP(A310,Hospitalization!A310:K2652,6,FALSE)</f>
        <v>64</v>
      </c>
      <c r="O310" s="7" t="str">
        <f>VLOOKUP(A301,Hospitalization!A202:K2544,11,FALSE)</f>
        <v>R1013</v>
      </c>
      <c r="P310" s="7" t="str">
        <f>VLOOKUP(A310,Hospitalization!A310:K2652,10,TRUE)</f>
        <v>tier - 3</v>
      </c>
      <c r="Q310" s="53">
        <f>VLOOKUP(A310,Hospitalization!A310:K2652,8,TRUE)</f>
        <v>6417.28</v>
      </c>
      <c r="R310" s="7" t="str">
        <f>VLOOKUP(A310,Hospitalization!A211:K2553,9,TRUE)</f>
        <v>tier - 2</v>
      </c>
    </row>
    <row r="311" spans="1:18" x14ac:dyDescent="0.3">
      <c r="A311" s="69" t="s">
        <v>320</v>
      </c>
      <c r="B311" s="55" t="str">
        <f>VLOOKUP(A311,'Customer Names'!A311:E1629,3,TRUE)</f>
        <v xml:space="preserve"> Ms</v>
      </c>
      <c r="C311" s="55" t="str">
        <f>VLOOKUP(A311,'Customer Names'!A309:E1134,4,FALSE)</f>
        <v>Difani</v>
      </c>
      <c r="D311" s="54">
        <f>VLOOKUP(HealthCare!A311,Medical_Examinations!A310:J2645,2,TRUE)</f>
        <v>17.579999999999998</v>
      </c>
      <c r="E311" s="54">
        <f>VLOOKUP(HealthCare!A311,Medical_Examinations!A310:J2645,4,TRUE)</f>
        <v>4.51</v>
      </c>
      <c r="F311" s="55" t="str">
        <f>VLOOKUP(A311,Medical_Examinations!A310:J2645,6,TRUE)</f>
        <v>No</v>
      </c>
      <c r="G311" s="55" t="str">
        <f>VLOOKUP(A311,Medical_Examinations!A310:J2645,7,TRUE)</f>
        <v>No</v>
      </c>
      <c r="H311" s="55" t="str">
        <f>VLOOKUP(A311,Medical_Examinations!A310:J2645,8,TRUE)</f>
        <v>No</v>
      </c>
      <c r="I311" s="56">
        <f>VLOOKUP(A311,Medical_Examinations!A310:J2645,9,TRUE)</f>
        <v>1</v>
      </c>
      <c r="J311" s="55" t="str">
        <f>VLOOKUP(A311,Medical_Examinations!A310:J2645,10,TRUE)</f>
        <v>No</v>
      </c>
      <c r="K311" s="55" t="str">
        <f>VLOOKUP(A311,Medical_Examinations!A310:J2645,3,TRUE)</f>
        <v>Underweight</v>
      </c>
      <c r="L311" s="55" t="str">
        <f>VLOOKUP(A311,Medical_Examinations!A310:J2645,5,TRUE)</f>
        <v>Normal</v>
      </c>
      <c r="M311" s="57">
        <f>VLOOKUP(A311,Hospitalization!A311:K2653,5,FALSE)</f>
        <v>26167</v>
      </c>
      <c r="N311" s="56">
        <f ca="1">VLOOKUP(A311,Hospitalization!A311:K2653,6,FALSE)</f>
        <v>51</v>
      </c>
      <c r="O311" s="55" t="str">
        <f>VLOOKUP(A302,Hospitalization!A203:K2545,11,FALSE)</f>
        <v>R1011</v>
      </c>
      <c r="P311" s="55" t="str">
        <f>VLOOKUP(A311,Hospitalization!A311:K2653,10,TRUE)</f>
        <v>tier - 3</v>
      </c>
      <c r="Q311" s="58">
        <f>VLOOKUP(A311,Hospitalization!A311:K2653,8,TRUE)</f>
        <v>6412.34</v>
      </c>
      <c r="R311" s="55" t="str">
        <f>VLOOKUP(A311,Hospitalization!A212:K2554,9,TRUE)</f>
        <v>tier - 2</v>
      </c>
    </row>
    <row r="312" spans="1:18" x14ac:dyDescent="0.3">
      <c r="A312" s="69" t="s">
        <v>321</v>
      </c>
      <c r="B312" s="55" t="str">
        <f>VLOOKUP(A312,'Customer Names'!A312:E1630,3,TRUE)</f>
        <v xml:space="preserve"> Mr</v>
      </c>
      <c r="C312" s="55" t="str">
        <f>VLOOKUP(A312,'Customer Names'!A310:E1135,4,FALSE)</f>
        <v>Turner</v>
      </c>
      <c r="D312" s="50">
        <f>VLOOKUP(HealthCare!A312,Medical_Examinations!A311:J2646,2,TRUE)</f>
        <v>17.579999999999998</v>
      </c>
      <c r="E312" s="50">
        <f>VLOOKUP(HealthCare!A312,Medical_Examinations!A311:J2646,4,TRUE)</f>
        <v>4.51</v>
      </c>
      <c r="F312" s="7" t="str">
        <f>VLOOKUP(A312,Medical_Examinations!A311:J2646,6,TRUE)</f>
        <v>No</v>
      </c>
      <c r="G312" s="7" t="str">
        <f>VLOOKUP(A312,Medical_Examinations!A311:J2646,7,TRUE)</f>
        <v>No</v>
      </c>
      <c r="H312" s="7" t="str">
        <f>VLOOKUP(A312,Medical_Examinations!A311:J2646,8,TRUE)</f>
        <v>No</v>
      </c>
      <c r="I312" s="51">
        <f>VLOOKUP(A312,Medical_Examinations!A311:J2646,9,TRUE)</f>
        <v>1</v>
      </c>
      <c r="J312" s="7" t="str">
        <f>VLOOKUP(A312,Medical_Examinations!A311:J2646,10,TRUE)</f>
        <v>No</v>
      </c>
      <c r="K312" s="7" t="str">
        <f>VLOOKUP(A312,Medical_Examinations!A311:J2646,3,TRUE)</f>
        <v>Underweight</v>
      </c>
      <c r="L312" s="7" t="str">
        <f>VLOOKUP(A312,Medical_Examinations!A311:J2646,5,TRUE)</f>
        <v>Normal</v>
      </c>
      <c r="M312" s="52">
        <f>VLOOKUP(A312,Hospitalization!A312:K2654,5,FALSE)</f>
        <v>25800</v>
      </c>
      <c r="N312" s="51">
        <f ca="1">VLOOKUP(A312,Hospitalization!A312:K2654,6,FALSE)</f>
        <v>66</v>
      </c>
      <c r="O312" s="7" t="str">
        <f>VLOOKUP(A303,Hospitalization!A204:K2546,11,FALSE)</f>
        <v>R1013</v>
      </c>
      <c r="P312" s="7" t="str">
        <f>VLOOKUP(A312,Hospitalization!A312:K2654,10,TRUE)</f>
        <v>tier - 1</v>
      </c>
      <c r="Q312" s="53">
        <f>VLOOKUP(A312,Hospitalization!A312:K2654,8,TRUE)</f>
        <v>6407.05</v>
      </c>
      <c r="R312" s="7" t="str">
        <f>VLOOKUP(A312,Hospitalization!A213:K2555,9,TRUE)</f>
        <v>tier - 2</v>
      </c>
    </row>
    <row r="313" spans="1:18" x14ac:dyDescent="0.3">
      <c r="A313" s="69" t="s">
        <v>322</v>
      </c>
      <c r="B313" s="55" t="str">
        <f>VLOOKUP(A313,'Customer Names'!A313:E1631,3,TRUE)</f>
        <v xml:space="preserve"> Mr</v>
      </c>
      <c r="C313" s="55" t="str">
        <f>VLOOKUP(A313,'Customer Names'!A311:E1136,4,FALSE)</f>
        <v>Widmann</v>
      </c>
      <c r="D313" s="54">
        <f>VLOOKUP(HealthCare!A313,Medical_Examinations!A312:J2647,2,TRUE)</f>
        <v>17.579999999999998</v>
      </c>
      <c r="E313" s="54">
        <f>VLOOKUP(HealthCare!A313,Medical_Examinations!A312:J2647,4,TRUE)</f>
        <v>4.51</v>
      </c>
      <c r="F313" s="55" t="str">
        <f>VLOOKUP(A313,Medical_Examinations!A312:J2647,6,TRUE)</f>
        <v>No</v>
      </c>
      <c r="G313" s="55" t="str">
        <f>VLOOKUP(A313,Medical_Examinations!A312:J2647,7,TRUE)</f>
        <v>No</v>
      </c>
      <c r="H313" s="55" t="str">
        <f>VLOOKUP(A313,Medical_Examinations!A312:J2647,8,TRUE)</f>
        <v>No</v>
      </c>
      <c r="I313" s="56">
        <f>VLOOKUP(A313,Medical_Examinations!A312:J2647,9,TRUE)</f>
        <v>1</v>
      </c>
      <c r="J313" s="55" t="str">
        <f>VLOOKUP(A313,Medical_Examinations!A312:J2647,10,TRUE)</f>
        <v>No</v>
      </c>
      <c r="K313" s="55" t="str">
        <f>VLOOKUP(A313,Medical_Examinations!A312:J2647,3,TRUE)</f>
        <v>Underweight</v>
      </c>
      <c r="L313" s="55" t="str">
        <f>VLOOKUP(A313,Medical_Examinations!A312:J2647,5,TRUE)</f>
        <v>Normal</v>
      </c>
      <c r="M313" s="57">
        <f>VLOOKUP(A313,Hospitalization!A313:K2655,5,FALSE)</f>
        <v>31391</v>
      </c>
      <c r="N313" s="56">
        <f ca="1">VLOOKUP(A313,Hospitalization!A313:K2655,6,FALSE)</f>
        <v>66</v>
      </c>
      <c r="O313" s="55" t="str">
        <f>VLOOKUP(A304,Hospitalization!A205:K2547,11,FALSE)</f>
        <v>R1011</v>
      </c>
      <c r="P313" s="55" t="str">
        <f>VLOOKUP(A313,Hospitalization!A313:K2655,10,TRUE)</f>
        <v>tier - 3</v>
      </c>
      <c r="Q313" s="58">
        <f>VLOOKUP(A313,Hospitalization!A313:K2655,8,TRUE)</f>
        <v>6406.41</v>
      </c>
      <c r="R313" s="55" t="str">
        <f>VLOOKUP(A313,Hospitalization!A214:K2556,9,TRUE)</f>
        <v>tier - 1</v>
      </c>
    </row>
    <row r="314" spans="1:18" x14ac:dyDescent="0.3">
      <c r="A314" s="69" t="s">
        <v>323</v>
      </c>
      <c r="B314" s="55" t="str">
        <f>VLOOKUP(A314,'Customer Names'!A314:E1632,3,TRUE)</f>
        <v xml:space="preserve"> Mr</v>
      </c>
      <c r="C314" s="55" t="str">
        <f>VLOOKUP(A314,'Customer Names'!A312:E1137,4,FALSE)</f>
        <v>Tunney</v>
      </c>
      <c r="D314" s="50">
        <f>VLOOKUP(HealthCare!A314,Medical_Examinations!A313:J2648,2,TRUE)</f>
        <v>17.579999999999998</v>
      </c>
      <c r="E314" s="50">
        <f>VLOOKUP(HealthCare!A314,Medical_Examinations!A313:J2648,4,TRUE)</f>
        <v>4.51</v>
      </c>
      <c r="F314" s="7" t="str">
        <f>VLOOKUP(A314,Medical_Examinations!A313:J2648,6,TRUE)</f>
        <v>No</v>
      </c>
      <c r="G314" s="7" t="str">
        <f>VLOOKUP(A314,Medical_Examinations!A313:J2648,7,TRUE)</f>
        <v>No</v>
      </c>
      <c r="H314" s="7" t="str">
        <f>VLOOKUP(A314,Medical_Examinations!A313:J2648,8,TRUE)</f>
        <v>No</v>
      </c>
      <c r="I314" s="51">
        <f>VLOOKUP(A314,Medical_Examinations!A313:J2648,9,TRUE)</f>
        <v>1</v>
      </c>
      <c r="J314" s="7" t="str">
        <f>VLOOKUP(A314,Medical_Examinations!A313:J2648,10,TRUE)</f>
        <v>No</v>
      </c>
      <c r="K314" s="7" t="str">
        <f>VLOOKUP(A314,Medical_Examinations!A313:J2648,3,TRUE)</f>
        <v>Underweight</v>
      </c>
      <c r="L314" s="7" t="str">
        <f>VLOOKUP(A314,Medical_Examinations!A313:J2648,5,TRUE)</f>
        <v>Normal</v>
      </c>
      <c r="M314" s="52">
        <f>VLOOKUP(A314,Hospitalization!A314:K2656,5,FALSE)</f>
        <v>32029</v>
      </c>
      <c r="N314" s="51">
        <f ca="1">VLOOKUP(A314,Hospitalization!A314:K2656,6,FALSE)</f>
        <v>65</v>
      </c>
      <c r="O314" s="7" t="str">
        <f>VLOOKUP(A305,Hospitalization!A206:K2548,11,FALSE)</f>
        <v>R1013</v>
      </c>
      <c r="P314" s="7" t="str">
        <f>VLOOKUP(A314,Hospitalization!A314:K2656,10,TRUE)</f>
        <v>tier - 3</v>
      </c>
      <c r="Q314" s="53">
        <f>VLOOKUP(A314,Hospitalization!A314:K2656,8,TRUE)</f>
        <v>6402.29</v>
      </c>
      <c r="R314" s="7" t="str">
        <f>VLOOKUP(A314,Hospitalization!A215:K2557,9,TRUE)</f>
        <v>tier - 2</v>
      </c>
    </row>
    <row r="315" spans="1:18" x14ac:dyDescent="0.3">
      <c r="A315" s="69" t="s">
        <v>324</v>
      </c>
      <c r="B315" s="55" t="str">
        <f>VLOOKUP(A315,'Customer Names'!A315:E1633,3,TRUE)</f>
        <v xml:space="preserve"> Ms</v>
      </c>
      <c r="C315" s="55" t="str">
        <f>VLOOKUP(A315,'Customer Names'!A313:E1138,4,FALSE)</f>
        <v>San Juan</v>
      </c>
      <c r="D315" s="54">
        <f>VLOOKUP(HealthCare!A315,Medical_Examinations!A314:J2649,2,TRUE)</f>
        <v>17.579999999999998</v>
      </c>
      <c r="E315" s="54">
        <f>VLOOKUP(HealthCare!A315,Medical_Examinations!A314:J2649,4,TRUE)</f>
        <v>4.51</v>
      </c>
      <c r="F315" s="55" t="str">
        <f>VLOOKUP(A315,Medical_Examinations!A314:J2649,6,TRUE)</f>
        <v>No</v>
      </c>
      <c r="G315" s="55" t="str">
        <f>VLOOKUP(A315,Medical_Examinations!A314:J2649,7,TRUE)</f>
        <v>No</v>
      </c>
      <c r="H315" s="55" t="str">
        <f>VLOOKUP(A315,Medical_Examinations!A314:J2649,8,TRUE)</f>
        <v>No</v>
      </c>
      <c r="I315" s="56">
        <f>VLOOKUP(A315,Medical_Examinations!A314:J2649,9,TRUE)</f>
        <v>1</v>
      </c>
      <c r="J315" s="55" t="str">
        <f>VLOOKUP(A315,Medical_Examinations!A314:J2649,10,TRUE)</f>
        <v>No</v>
      </c>
      <c r="K315" s="55" t="str">
        <f>VLOOKUP(A315,Medical_Examinations!A314:J2649,3,TRUE)</f>
        <v>Underweight</v>
      </c>
      <c r="L315" s="55" t="str">
        <f>VLOOKUP(A315,Medical_Examinations!A314:J2649,5,TRUE)</f>
        <v>Normal</v>
      </c>
      <c r="M315" s="57">
        <f>VLOOKUP(A315,Hospitalization!A315:K2657,5,FALSE)</f>
        <v>30252</v>
      </c>
      <c r="N315" s="56">
        <f ca="1">VLOOKUP(A315,Hospitalization!A315:K2657,6,FALSE)</f>
        <v>41</v>
      </c>
      <c r="O315" s="55" t="str">
        <f>VLOOKUP(A306,Hospitalization!A207:K2549,11,FALSE)</f>
        <v>R1012</v>
      </c>
      <c r="P315" s="55" t="str">
        <f>VLOOKUP(A315,Hospitalization!A315:K2657,10,TRUE)</f>
        <v>tier - 1</v>
      </c>
      <c r="Q315" s="58">
        <f>VLOOKUP(A315,Hospitalization!A315:K2657,8,TRUE)</f>
        <v>6393.6</v>
      </c>
      <c r="R315" s="55" t="str">
        <f>VLOOKUP(A315,Hospitalization!A216:K2558,9,TRUE)</f>
        <v>tier - 2</v>
      </c>
    </row>
    <row r="316" spans="1:18" x14ac:dyDescent="0.3">
      <c r="A316" s="69" t="s">
        <v>325</v>
      </c>
      <c r="B316" s="55" t="str">
        <f>VLOOKUP(A316,'Customer Names'!A316:E1634,3,TRUE)</f>
        <v xml:space="preserve"> Ms</v>
      </c>
      <c r="C316" s="55" t="str">
        <f>VLOOKUP(A316,'Customer Names'!A314:E1139,4,FALSE)</f>
        <v>Croll</v>
      </c>
      <c r="D316" s="50">
        <f>VLOOKUP(HealthCare!A316,Medical_Examinations!A315:J2650,2,TRUE)</f>
        <v>17.579999999999998</v>
      </c>
      <c r="E316" s="50">
        <f>VLOOKUP(HealthCare!A316,Medical_Examinations!A315:J2650,4,TRUE)</f>
        <v>4.51</v>
      </c>
      <c r="F316" s="7" t="str">
        <f>VLOOKUP(A316,Medical_Examinations!A315:J2650,6,TRUE)</f>
        <v>No</v>
      </c>
      <c r="G316" s="7" t="str">
        <f>VLOOKUP(A316,Medical_Examinations!A315:J2650,7,TRUE)</f>
        <v>No</v>
      </c>
      <c r="H316" s="7" t="str">
        <f>VLOOKUP(A316,Medical_Examinations!A315:J2650,8,TRUE)</f>
        <v>No</v>
      </c>
      <c r="I316" s="51">
        <f>VLOOKUP(A316,Medical_Examinations!A315:J2650,9,TRUE)</f>
        <v>1</v>
      </c>
      <c r="J316" s="7" t="str">
        <f>VLOOKUP(A316,Medical_Examinations!A315:J2650,10,TRUE)</f>
        <v>No</v>
      </c>
      <c r="K316" s="7" t="str">
        <f>VLOOKUP(A316,Medical_Examinations!A315:J2650,3,TRUE)</f>
        <v>Underweight</v>
      </c>
      <c r="L316" s="7" t="str">
        <f>VLOOKUP(A316,Medical_Examinations!A315:J2650,5,TRUE)</f>
        <v>Normal</v>
      </c>
      <c r="M316" s="52">
        <f>VLOOKUP(A316,Hospitalization!A316:K2658,5,FALSE)</f>
        <v>35658</v>
      </c>
      <c r="N316" s="51">
        <f ca="1">VLOOKUP(A316,Hospitalization!A316:K2658,6,FALSE)</f>
        <v>66</v>
      </c>
      <c r="O316" s="7" t="str">
        <f>VLOOKUP(A307,Hospitalization!A208:K2550,11,FALSE)</f>
        <v>R1012</v>
      </c>
      <c r="P316" s="7" t="str">
        <f>VLOOKUP(A316,Hospitalization!A316:K2658,10,TRUE)</f>
        <v>tier - 2</v>
      </c>
      <c r="Q316" s="53">
        <f>VLOOKUP(A316,Hospitalization!A316:K2658,8,TRUE)</f>
        <v>6389.53</v>
      </c>
      <c r="R316" s="7" t="str">
        <f>VLOOKUP(A316,Hospitalization!A217:K2559,9,TRUE)</f>
        <v>tier - 2</v>
      </c>
    </row>
    <row r="317" spans="1:18" x14ac:dyDescent="0.3">
      <c r="A317" s="69" t="s">
        <v>326</v>
      </c>
      <c r="B317" s="55" t="str">
        <f>VLOOKUP(A317,'Customer Names'!A317:E1635,3,TRUE)</f>
        <v xml:space="preserve"> Mr</v>
      </c>
      <c r="C317" s="55" t="str">
        <f>VLOOKUP(A317,'Customer Names'!A315:E1140,4,FALSE)</f>
        <v>Rolfes</v>
      </c>
      <c r="D317" s="54">
        <f>VLOOKUP(HealthCare!A317,Medical_Examinations!A316:J2651,2,TRUE)</f>
        <v>17.579999999999998</v>
      </c>
      <c r="E317" s="54">
        <f>VLOOKUP(HealthCare!A317,Medical_Examinations!A316:J2651,4,TRUE)</f>
        <v>4.51</v>
      </c>
      <c r="F317" s="55" t="str">
        <f>VLOOKUP(A317,Medical_Examinations!A316:J2651,6,TRUE)</f>
        <v>No</v>
      </c>
      <c r="G317" s="55" t="str">
        <f>VLOOKUP(A317,Medical_Examinations!A316:J2651,7,TRUE)</f>
        <v>No</v>
      </c>
      <c r="H317" s="55" t="str">
        <f>VLOOKUP(A317,Medical_Examinations!A316:J2651,8,TRUE)</f>
        <v>No</v>
      </c>
      <c r="I317" s="56">
        <f>VLOOKUP(A317,Medical_Examinations!A316:J2651,9,TRUE)</f>
        <v>1</v>
      </c>
      <c r="J317" s="55" t="str">
        <f>VLOOKUP(A317,Medical_Examinations!A316:J2651,10,TRUE)</f>
        <v>No</v>
      </c>
      <c r="K317" s="55" t="str">
        <f>VLOOKUP(A317,Medical_Examinations!A316:J2651,3,TRUE)</f>
        <v>Underweight</v>
      </c>
      <c r="L317" s="55" t="str">
        <f>VLOOKUP(A317,Medical_Examinations!A316:J2651,5,TRUE)</f>
        <v>Normal</v>
      </c>
      <c r="M317" s="57">
        <f>VLOOKUP(A317,Hospitalization!A317:K2659,5,FALSE)</f>
        <v>30169</v>
      </c>
      <c r="N317" s="56">
        <f ca="1">VLOOKUP(A317,Hospitalization!A317:K2659,6,FALSE)</f>
        <v>66</v>
      </c>
      <c r="O317" s="55" t="str">
        <f>VLOOKUP(A308,Hospitalization!A209:K2551,11,FALSE)</f>
        <v>R1013</v>
      </c>
      <c r="P317" s="55" t="str">
        <f>VLOOKUP(A317,Hospitalization!A317:K2659,10,TRUE)</f>
        <v>tier - 2</v>
      </c>
      <c r="Q317" s="58">
        <f>VLOOKUP(A317,Hospitalization!A317:K2659,8,TRUE)</f>
        <v>6389.38</v>
      </c>
      <c r="R317" s="55" t="str">
        <f>VLOOKUP(A317,Hospitalization!A218:K2560,9,TRUE)</f>
        <v>tier - 1</v>
      </c>
    </row>
    <row r="318" spans="1:18" x14ac:dyDescent="0.3">
      <c r="A318" s="69" t="s">
        <v>327</v>
      </c>
      <c r="B318" s="55" t="str">
        <f>VLOOKUP(A318,'Customer Names'!A318:E1636,3,TRUE)</f>
        <v xml:space="preserve"> Mr</v>
      </c>
      <c r="C318" s="55" t="str">
        <f>VLOOKUP(A318,'Customer Names'!A316:E1141,4,FALSE)</f>
        <v>Hinkle</v>
      </c>
      <c r="D318" s="50">
        <f>VLOOKUP(HealthCare!A318,Medical_Examinations!A317:J2652,2,TRUE)</f>
        <v>17.579999999999998</v>
      </c>
      <c r="E318" s="50">
        <f>VLOOKUP(HealthCare!A318,Medical_Examinations!A317:J2652,4,TRUE)</f>
        <v>4.51</v>
      </c>
      <c r="F318" s="7" t="str">
        <f>VLOOKUP(A318,Medical_Examinations!A317:J2652,6,TRUE)</f>
        <v>No</v>
      </c>
      <c r="G318" s="7" t="str">
        <f>VLOOKUP(A318,Medical_Examinations!A317:J2652,7,TRUE)</f>
        <v>No</v>
      </c>
      <c r="H318" s="7" t="str">
        <f>VLOOKUP(A318,Medical_Examinations!A317:J2652,8,TRUE)</f>
        <v>No</v>
      </c>
      <c r="I318" s="51">
        <f>VLOOKUP(A318,Medical_Examinations!A317:J2652,9,TRUE)</f>
        <v>1</v>
      </c>
      <c r="J318" s="7" t="str">
        <f>VLOOKUP(A318,Medical_Examinations!A317:J2652,10,TRUE)</f>
        <v>No</v>
      </c>
      <c r="K318" s="7" t="str">
        <f>VLOOKUP(A318,Medical_Examinations!A317:J2652,3,TRUE)</f>
        <v>Underweight</v>
      </c>
      <c r="L318" s="7" t="str">
        <f>VLOOKUP(A318,Medical_Examinations!A317:J2652,5,TRUE)</f>
        <v>Normal</v>
      </c>
      <c r="M318" s="52">
        <f>VLOOKUP(A318,Hospitalization!A318:K2660,5,FALSE)</f>
        <v>28082</v>
      </c>
      <c r="N318" s="51">
        <f ca="1">VLOOKUP(A318,Hospitalization!A318:K2660,6,FALSE)</f>
        <v>51</v>
      </c>
      <c r="O318" s="7" t="str">
        <f>VLOOKUP(A309,Hospitalization!A210:K2552,11,FALSE)</f>
        <v>R1013</v>
      </c>
      <c r="P318" s="7" t="str">
        <f>VLOOKUP(A318,Hospitalization!A318:K2660,10,TRUE)</f>
        <v>tier - 2</v>
      </c>
      <c r="Q318" s="53">
        <f>VLOOKUP(A318,Hospitalization!A318:K2660,8,TRUE)</f>
        <v>6374.16</v>
      </c>
      <c r="R318" s="7" t="str">
        <f>VLOOKUP(A318,Hospitalization!A219:K2561,9,TRUE)</f>
        <v>tier - 2</v>
      </c>
    </row>
    <row r="319" spans="1:18" x14ac:dyDescent="0.3">
      <c r="A319" s="69" t="s">
        <v>328</v>
      </c>
      <c r="B319" s="55" t="str">
        <f>VLOOKUP(A319,'Customer Names'!A319:E1637,3,TRUE)</f>
        <v xml:space="preserve"> Mr</v>
      </c>
      <c r="C319" s="55" t="str">
        <f>VLOOKUP(A319,'Customer Names'!A317:E1142,4,FALSE)</f>
        <v>Leuchanka</v>
      </c>
      <c r="D319" s="54">
        <f>VLOOKUP(HealthCare!A319,Medical_Examinations!A318:J2653,2,TRUE)</f>
        <v>17.579999999999998</v>
      </c>
      <c r="E319" s="54">
        <f>VLOOKUP(HealthCare!A319,Medical_Examinations!A318:J2653,4,TRUE)</f>
        <v>4.51</v>
      </c>
      <c r="F319" s="55" t="str">
        <f>VLOOKUP(A319,Medical_Examinations!A318:J2653,6,TRUE)</f>
        <v>No</v>
      </c>
      <c r="G319" s="55" t="str">
        <f>VLOOKUP(A319,Medical_Examinations!A318:J2653,7,TRUE)</f>
        <v>No</v>
      </c>
      <c r="H319" s="55" t="str">
        <f>VLOOKUP(A319,Medical_Examinations!A318:J2653,8,TRUE)</f>
        <v>No</v>
      </c>
      <c r="I319" s="56">
        <f>VLOOKUP(A319,Medical_Examinations!A318:J2653,9,TRUE)</f>
        <v>1</v>
      </c>
      <c r="J319" s="55" t="str">
        <f>VLOOKUP(A319,Medical_Examinations!A318:J2653,10,TRUE)</f>
        <v>No</v>
      </c>
      <c r="K319" s="55" t="str">
        <f>VLOOKUP(A319,Medical_Examinations!A318:J2653,3,TRUE)</f>
        <v>Underweight</v>
      </c>
      <c r="L319" s="55" t="str">
        <f>VLOOKUP(A319,Medical_Examinations!A318:J2653,5,TRUE)</f>
        <v>Normal</v>
      </c>
      <c r="M319" s="57">
        <f>VLOOKUP(A319,Hospitalization!A319:K2661,5,FALSE)</f>
        <v>30907</v>
      </c>
      <c r="N319" s="56">
        <f ca="1">VLOOKUP(A319,Hospitalization!A319:K2661,6,FALSE)</f>
        <v>36</v>
      </c>
      <c r="O319" s="55" t="str">
        <f>VLOOKUP(A310,Hospitalization!A211:K2553,11,FALSE)</f>
        <v>R1013</v>
      </c>
      <c r="P319" s="55" t="str">
        <f>VLOOKUP(A319,Hospitalization!A319:K2661,10,TRUE)</f>
        <v>tier - 1</v>
      </c>
      <c r="Q319" s="58">
        <f>VLOOKUP(A319,Hospitalization!A319:K2661,8,TRUE)</f>
        <v>6373.56</v>
      </c>
      <c r="R319" s="55" t="str">
        <f>VLOOKUP(A319,Hospitalization!A220:K2562,9,TRUE)</f>
        <v>tier - 2</v>
      </c>
    </row>
    <row r="320" spans="1:18" x14ac:dyDescent="0.3">
      <c r="A320" s="69" t="s">
        <v>329</v>
      </c>
      <c r="B320" s="55" t="str">
        <f>VLOOKUP(A320,'Customer Names'!A320:E1638,3,TRUE)</f>
        <v xml:space="preserve"> Mr</v>
      </c>
      <c r="C320" s="55" t="str">
        <f>VLOOKUP(A320,'Customer Names'!A318:E1143,4,FALSE)</f>
        <v>Ayr</v>
      </c>
      <c r="D320" s="50">
        <f>VLOOKUP(HealthCare!A320,Medical_Examinations!A319:J2654,2,TRUE)</f>
        <v>17.579999999999998</v>
      </c>
      <c r="E320" s="50">
        <f>VLOOKUP(HealthCare!A320,Medical_Examinations!A319:J2654,4,TRUE)</f>
        <v>4.51</v>
      </c>
      <c r="F320" s="7" t="str">
        <f>VLOOKUP(A320,Medical_Examinations!A319:J2654,6,TRUE)</f>
        <v>No</v>
      </c>
      <c r="G320" s="7" t="str">
        <f>VLOOKUP(A320,Medical_Examinations!A319:J2654,7,TRUE)</f>
        <v>No</v>
      </c>
      <c r="H320" s="7" t="str">
        <f>VLOOKUP(A320,Medical_Examinations!A319:J2654,8,TRUE)</f>
        <v>No</v>
      </c>
      <c r="I320" s="51">
        <f>VLOOKUP(A320,Medical_Examinations!A319:J2654,9,TRUE)</f>
        <v>1</v>
      </c>
      <c r="J320" s="7" t="str">
        <f>VLOOKUP(A320,Medical_Examinations!A319:J2654,10,TRUE)</f>
        <v>No</v>
      </c>
      <c r="K320" s="7" t="str">
        <f>VLOOKUP(A320,Medical_Examinations!A319:J2654,3,TRUE)</f>
        <v>Underweight</v>
      </c>
      <c r="L320" s="7" t="str">
        <f>VLOOKUP(A320,Medical_Examinations!A319:J2654,5,TRUE)</f>
        <v>Normal</v>
      </c>
      <c r="M320" s="52">
        <f>VLOOKUP(A320,Hospitalization!A320:K2662,5,FALSE)</f>
        <v>25881</v>
      </c>
      <c r="N320" s="51">
        <f ca="1">VLOOKUP(A320,Hospitalization!A320:K2662,6,FALSE)</f>
        <v>63</v>
      </c>
      <c r="O320" s="7" t="str">
        <f>VLOOKUP(A311,Hospitalization!A212:K2554,11,FALSE)</f>
        <v>R1013</v>
      </c>
      <c r="P320" s="7" t="str">
        <f>VLOOKUP(A320,Hospitalization!A320:K2662,10,TRUE)</f>
        <v>tier - 1</v>
      </c>
      <c r="Q320" s="53">
        <f>VLOOKUP(A320,Hospitalization!A320:K2662,8,TRUE)</f>
        <v>6367.31</v>
      </c>
      <c r="R320" s="7" t="str">
        <f>VLOOKUP(A320,Hospitalization!A221:K2563,9,TRUE)</f>
        <v>tier - 2</v>
      </c>
    </row>
    <row r="321" spans="1:18" x14ac:dyDescent="0.3">
      <c r="A321" s="69" t="s">
        <v>330</v>
      </c>
      <c r="B321" s="55" t="str">
        <f>VLOOKUP(A321,'Customer Names'!A321:E1639,3,TRUE)</f>
        <v xml:space="preserve"> Ms</v>
      </c>
      <c r="C321" s="55" t="str">
        <f>VLOOKUP(A321,'Customer Names'!A319:E1144,4,FALSE)</f>
        <v>Siegel</v>
      </c>
      <c r="D321" s="54">
        <f>VLOOKUP(HealthCare!A321,Medical_Examinations!A320:J2655,2,TRUE)</f>
        <v>17.579999999999998</v>
      </c>
      <c r="E321" s="54">
        <f>VLOOKUP(HealthCare!A321,Medical_Examinations!A320:J2655,4,TRUE)</f>
        <v>4.51</v>
      </c>
      <c r="F321" s="55" t="str">
        <f>VLOOKUP(A321,Medical_Examinations!A320:J2655,6,TRUE)</f>
        <v>No</v>
      </c>
      <c r="G321" s="55" t="str">
        <f>VLOOKUP(A321,Medical_Examinations!A320:J2655,7,TRUE)</f>
        <v>No</v>
      </c>
      <c r="H321" s="55" t="str">
        <f>VLOOKUP(A321,Medical_Examinations!A320:J2655,8,TRUE)</f>
        <v>No</v>
      </c>
      <c r="I321" s="56">
        <f>VLOOKUP(A321,Medical_Examinations!A320:J2655,9,TRUE)</f>
        <v>1</v>
      </c>
      <c r="J321" s="55" t="str">
        <f>VLOOKUP(A321,Medical_Examinations!A320:J2655,10,TRUE)</f>
        <v>No</v>
      </c>
      <c r="K321" s="55" t="str">
        <f>VLOOKUP(A321,Medical_Examinations!A320:J2655,3,TRUE)</f>
        <v>Underweight</v>
      </c>
      <c r="L321" s="55" t="str">
        <f>VLOOKUP(A321,Medical_Examinations!A320:J2655,5,TRUE)</f>
        <v>Normal</v>
      </c>
      <c r="M321" s="57">
        <f>VLOOKUP(A321,Hospitalization!A321:K2663,5,FALSE)</f>
        <v>32683</v>
      </c>
      <c r="N321" s="56">
        <f ca="1">VLOOKUP(A321,Hospitalization!A321:K2663,6,FALSE)</f>
        <v>58</v>
      </c>
      <c r="O321" s="55" t="str">
        <f>VLOOKUP(A312,Hospitalization!A213:K2555,11,FALSE)</f>
        <v>R1013</v>
      </c>
      <c r="P321" s="55" t="str">
        <f>VLOOKUP(A321,Hospitalization!A321:K2663,10,TRUE)</f>
        <v>tier - 2</v>
      </c>
      <c r="Q321" s="58">
        <f>VLOOKUP(A321,Hospitalization!A321:K2663,8,TRUE)</f>
        <v>6360.99</v>
      </c>
      <c r="R321" s="55" t="str">
        <f>VLOOKUP(A321,Hospitalization!A222:K2564,9,TRUE)</f>
        <v>tier - 2</v>
      </c>
    </row>
    <row r="322" spans="1:18" x14ac:dyDescent="0.3">
      <c r="A322" s="69" t="s">
        <v>331</v>
      </c>
      <c r="B322" s="55" t="str">
        <f>VLOOKUP(A322,'Customer Names'!A322:E1640,3,TRUE)</f>
        <v xml:space="preserve"> Ms</v>
      </c>
      <c r="C322" s="55" t="str">
        <f>VLOOKUP(A322,'Customer Names'!A320:E1145,4,FALSE)</f>
        <v>Penrose</v>
      </c>
      <c r="D322" s="50">
        <f>VLOOKUP(HealthCare!A322,Medical_Examinations!A321:J2656,2,TRUE)</f>
        <v>17.579999999999998</v>
      </c>
      <c r="E322" s="50">
        <f>VLOOKUP(HealthCare!A322,Medical_Examinations!A321:J2656,4,TRUE)</f>
        <v>4.51</v>
      </c>
      <c r="F322" s="7" t="str">
        <f>VLOOKUP(A322,Medical_Examinations!A321:J2656,6,TRUE)</f>
        <v>No</v>
      </c>
      <c r="G322" s="7" t="str">
        <f>VLOOKUP(A322,Medical_Examinations!A321:J2656,7,TRUE)</f>
        <v>No</v>
      </c>
      <c r="H322" s="7" t="str">
        <f>VLOOKUP(A322,Medical_Examinations!A321:J2656,8,TRUE)</f>
        <v>No</v>
      </c>
      <c r="I322" s="51">
        <f>VLOOKUP(A322,Medical_Examinations!A321:J2656,9,TRUE)</f>
        <v>1</v>
      </c>
      <c r="J322" s="7" t="str">
        <f>VLOOKUP(A322,Medical_Examinations!A321:J2656,10,TRUE)</f>
        <v>No</v>
      </c>
      <c r="K322" s="7" t="str">
        <f>VLOOKUP(A322,Medical_Examinations!A321:J2656,3,TRUE)</f>
        <v>Underweight</v>
      </c>
      <c r="L322" s="7" t="str">
        <f>VLOOKUP(A322,Medical_Examinations!A321:J2656,5,TRUE)</f>
        <v>Normal</v>
      </c>
      <c r="M322" s="52">
        <f>VLOOKUP(A322,Hospitalization!A322:K2664,5,FALSE)</f>
        <v>29524</v>
      </c>
      <c r="N322" s="51">
        <f ca="1">VLOOKUP(A322,Hospitalization!A322:K2664,6,FALSE)</f>
        <v>34</v>
      </c>
      <c r="O322" s="7" t="str">
        <f>VLOOKUP(A313,Hospitalization!A214:K2556,11,FALSE)</f>
        <v>R1014</v>
      </c>
      <c r="P322" s="7" t="str">
        <f>VLOOKUP(A322,Hospitalization!A322:K2664,10,TRUE)</f>
        <v>tier - 1</v>
      </c>
      <c r="Q322" s="53">
        <f>VLOOKUP(A322,Hospitalization!A322:K2664,8,TRUE)</f>
        <v>6358.78</v>
      </c>
      <c r="R322" s="7" t="str">
        <f>VLOOKUP(A322,Hospitalization!A223:K2565,9,TRUE)</f>
        <v>tier - 2</v>
      </c>
    </row>
    <row r="323" spans="1:18" x14ac:dyDescent="0.3">
      <c r="A323" s="69" t="s">
        <v>332</v>
      </c>
      <c r="B323" s="55" t="str">
        <f>VLOOKUP(A323,'Customer Names'!A323:E1641,3,TRUE)</f>
        <v xml:space="preserve"> Mr</v>
      </c>
      <c r="C323" s="55" t="str">
        <f>VLOOKUP(A323,'Customer Names'!A321:E1146,4,FALSE)</f>
        <v>Schuler</v>
      </c>
      <c r="D323" s="54">
        <f>VLOOKUP(HealthCare!A323,Medical_Examinations!A322:J2657,2,TRUE)</f>
        <v>17.579999999999998</v>
      </c>
      <c r="E323" s="54">
        <f>VLOOKUP(HealthCare!A323,Medical_Examinations!A322:J2657,4,TRUE)</f>
        <v>4.51</v>
      </c>
      <c r="F323" s="55" t="str">
        <f>VLOOKUP(A323,Medical_Examinations!A322:J2657,6,TRUE)</f>
        <v>No</v>
      </c>
      <c r="G323" s="55" t="str">
        <f>VLOOKUP(A323,Medical_Examinations!A322:J2657,7,TRUE)</f>
        <v>No</v>
      </c>
      <c r="H323" s="55" t="str">
        <f>VLOOKUP(A323,Medical_Examinations!A322:J2657,8,TRUE)</f>
        <v>No</v>
      </c>
      <c r="I323" s="56">
        <f>VLOOKUP(A323,Medical_Examinations!A322:J2657,9,TRUE)</f>
        <v>1</v>
      </c>
      <c r="J323" s="55" t="str">
        <f>VLOOKUP(A323,Medical_Examinations!A322:J2657,10,TRUE)</f>
        <v>No</v>
      </c>
      <c r="K323" s="55" t="str">
        <f>VLOOKUP(A323,Medical_Examinations!A322:J2657,3,TRUE)</f>
        <v>Underweight</v>
      </c>
      <c r="L323" s="55" t="str">
        <f>VLOOKUP(A323,Medical_Examinations!A322:J2657,5,TRUE)</f>
        <v>Normal</v>
      </c>
      <c r="M323" s="57">
        <f>VLOOKUP(A323,Hospitalization!A323:K2665,5,FALSE)</f>
        <v>30547</v>
      </c>
      <c r="N323" s="56">
        <f ca="1">VLOOKUP(A323,Hospitalization!A323:K2665,6,FALSE)</f>
        <v>62</v>
      </c>
      <c r="O323" s="55" t="str">
        <f>VLOOKUP(A314,Hospitalization!A215:K2557,11,FALSE)</f>
        <v>R1024</v>
      </c>
      <c r="P323" s="55" t="str">
        <f>VLOOKUP(A323,Hospitalization!A323:K2665,10,TRUE)</f>
        <v>tier - 2</v>
      </c>
      <c r="Q323" s="58">
        <f>VLOOKUP(A323,Hospitalization!A323:K2665,8,TRUE)</f>
        <v>6356.27</v>
      </c>
      <c r="R323" s="55" t="str">
        <f>VLOOKUP(A323,Hospitalization!A224:K2566,9,TRUE)</f>
        <v>tier - 3</v>
      </c>
    </row>
    <row r="324" spans="1:18" x14ac:dyDescent="0.3">
      <c r="A324" s="69" t="s">
        <v>333</v>
      </c>
      <c r="B324" s="55" t="str">
        <f>VLOOKUP(A324,'Customer Names'!A324:E1642,3,TRUE)</f>
        <v xml:space="preserve"> Mr</v>
      </c>
      <c r="C324" s="55" t="str">
        <f>VLOOKUP(A324,'Customer Names'!A322:E1147,4,FALSE)</f>
        <v>Walker</v>
      </c>
      <c r="D324" s="50">
        <f>VLOOKUP(HealthCare!A324,Medical_Examinations!A323:J2658,2,TRUE)</f>
        <v>17.579999999999998</v>
      </c>
      <c r="E324" s="50">
        <f>VLOOKUP(HealthCare!A324,Medical_Examinations!A323:J2658,4,TRUE)</f>
        <v>4.51</v>
      </c>
      <c r="F324" s="7" t="str">
        <f>VLOOKUP(A324,Medical_Examinations!A323:J2658,6,TRUE)</f>
        <v>No</v>
      </c>
      <c r="G324" s="7" t="str">
        <f>VLOOKUP(A324,Medical_Examinations!A323:J2658,7,TRUE)</f>
        <v>No</v>
      </c>
      <c r="H324" s="7" t="str">
        <f>VLOOKUP(A324,Medical_Examinations!A323:J2658,8,TRUE)</f>
        <v>No</v>
      </c>
      <c r="I324" s="51">
        <f>VLOOKUP(A324,Medical_Examinations!A323:J2658,9,TRUE)</f>
        <v>1</v>
      </c>
      <c r="J324" s="7" t="str">
        <f>VLOOKUP(A324,Medical_Examinations!A323:J2658,10,TRUE)</f>
        <v>No</v>
      </c>
      <c r="K324" s="7" t="str">
        <f>VLOOKUP(A324,Medical_Examinations!A323:J2658,3,TRUE)</f>
        <v>Underweight</v>
      </c>
      <c r="L324" s="7" t="str">
        <f>VLOOKUP(A324,Medical_Examinations!A323:J2658,5,TRUE)</f>
        <v>Normal</v>
      </c>
      <c r="M324" s="52">
        <f>VLOOKUP(A324,Hospitalization!A324:K2666,5,FALSE)</f>
        <v>30610</v>
      </c>
      <c r="N324" s="51">
        <f ca="1">VLOOKUP(A324,Hospitalization!A324:K2666,6,FALSE)</f>
        <v>64</v>
      </c>
      <c r="O324" s="7" t="str">
        <f>VLOOKUP(A315,Hospitalization!A216:K2558,11,FALSE)</f>
        <v>R1012</v>
      </c>
      <c r="P324" s="7" t="str">
        <f>VLOOKUP(A324,Hospitalization!A324:K2666,10,TRUE)</f>
        <v>tier - 1</v>
      </c>
      <c r="Q324" s="53">
        <f>VLOOKUP(A324,Hospitalization!A324:K2666,8,TRUE)</f>
        <v>6338.08</v>
      </c>
      <c r="R324" s="7" t="str">
        <f>VLOOKUP(A324,Hospitalization!A225:K2567,9,TRUE)</f>
        <v>tier - 2</v>
      </c>
    </row>
    <row r="325" spans="1:18" x14ac:dyDescent="0.3">
      <c r="A325" s="69" t="s">
        <v>334</v>
      </c>
      <c r="B325" s="55" t="str">
        <f>VLOOKUP(A325,'Customer Names'!A325:E1643,3,TRUE)</f>
        <v xml:space="preserve"> Mr</v>
      </c>
      <c r="C325" s="55" t="str">
        <f>VLOOKUP(A325,'Customer Names'!A323:E1148,4,FALSE)</f>
        <v>Stange</v>
      </c>
      <c r="D325" s="54">
        <f>VLOOKUP(HealthCare!A325,Medical_Examinations!A324:J2659,2,TRUE)</f>
        <v>17.579999999999998</v>
      </c>
      <c r="E325" s="54">
        <f>VLOOKUP(HealthCare!A325,Medical_Examinations!A324:J2659,4,TRUE)</f>
        <v>4.51</v>
      </c>
      <c r="F325" s="55" t="str">
        <f>VLOOKUP(A325,Medical_Examinations!A324:J2659,6,TRUE)</f>
        <v>No</v>
      </c>
      <c r="G325" s="55" t="str">
        <f>VLOOKUP(A325,Medical_Examinations!A324:J2659,7,TRUE)</f>
        <v>No</v>
      </c>
      <c r="H325" s="55" t="str">
        <f>VLOOKUP(A325,Medical_Examinations!A324:J2659,8,TRUE)</f>
        <v>No</v>
      </c>
      <c r="I325" s="56">
        <f>VLOOKUP(A325,Medical_Examinations!A324:J2659,9,TRUE)</f>
        <v>1</v>
      </c>
      <c r="J325" s="55" t="str">
        <f>VLOOKUP(A325,Medical_Examinations!A324:J2659,10,TRUE)</f>
        <v>No</v>
      </c>
      <c r="K325" s="55" t="str">
        <f>VLOOKUP(A325,Medical_Examinations!A324:J2659,3,TRUE)</f>
        <v>Underweight</v>
      </c>
      <c r="L325" s="55" t="str">
        <f>VLOOKUP(A325,Medical_Examinations!A324:J2659,5,TRUE)</f>
        <v>Normal</v>
      </c>
      <c r="M325" s="57">
        <f>VLOOKUP(A325,Hospitalization!A325:K2667,5,FALSE)</f>
        <v>31680</v>
      </c>
      <c r="N325" s="56">
        <f ca="1">VLOOKUP(A325,Hospitalization!A325:K2667,6,FALSE)</f>
        <v>57</v>
      </c>
      <c r="O325" s="55" t="str">
        <f>VLOOKUP(A316,Hospitalization!A217:K2559,11,FALSE)</f>
        <v>R1021</v>
      </c>
      <c r="P325" s="55" t="str">
        <f>VLOOKUP(A325,Hospitalization!A325:K2667,10,TRUE)</f>
        <v>tier - 2</v>
      </c>
      <c r="Q325" s="58">
        <f>VLOOKUP(A325,Hospitalization!A325:K2667,8,TRUE)</f>
        <v>6335.64</v>
      </c>
      <c r="R325" s="55" t="str">
        <f>VLOOKUP(A325,Hospitalization!A226:K2568,9,TRUE)</f>
        <v>tier - 2</v>
      </c>
    </row>
    <row r="326" spans="1:18" x14ac:dyDescent="0.3">
      <c r="A326" s="69" t="s">
        <v>335</v>
      </c>
      <c r="B326" s="55" t="str">
        <f>VLOOKUP(A326,'Customer Names'!A326:E1644,3,TRUE)</f>
        <v xml:space="preserve"> Ms</v>
      </c>
      <c r="C326" s="55" t="str">
        <f>VLOOKUP(A326,'Customer Names'!A324:E1149,4,FALSE)</f>
        <v>Roy</v>
      </c>
      <c r="D326" s="50">
        <f>VLOOKUP(HealthCare!A326,Medical_Examinations!A325:J2660,2,TRUE)</f>
        <v>17.579999999999998</v>
      </c>
      <c r="E326" s="50">
        <f>VLOOKUP(HealthCare!A326,Medical_Examinations!A325:J2660,4,TRUE)</f>
        <v>4.51</v>
      </c>
      <c r="F326" s="7" t="str">
        <f>VLOOKUP(A326,Medical_Examinations!A325:J2660,6,TRUE)</f>
        <v>No</v>
      </c>
      <c r="G326" s="7" t="str">
        <f>VLOOKUP(A326,Medical_Examinations!A325:J2660,7,TRUE)</f>
        <v>No</v>
      </c>
      <c r="H326" s="7" t="str">
        <f>VLOOKUP(A326,Medical_Examinations!A325:J2660,8,TRUE)</f>
        <v>No</v>
      </c>
      <c r="I326" s="51">
        <f>VLOOKUP(A326,Medical_Examinations!A325:J2660,9,TRUE)</f>
        <v>1</v>
      </c>
      <c r="J326" s="7" t="str">
        <f>VLOOKUP(A326,Medical_Examinations!A325:J2660,10,TRUE)</f>
        <v>No</v>
      </c>
      <c r="K326" s="7" t="str">
        <f>VLOOKUP(A326,Medical_Examinations!A325:J2660,3,TRUE)</f>
        <v>Underweight</v>
      </c>
      <c r="L326" s="7" t="str">
        <f>VLOOKUP(A326,Medical_Examinations!A325:J2660,5,TRUE)</f>
        <v>Normal</v>
      </c>
      <c r="M326" s="52">
        <f>VLOOKUP(A326,Hospitalization!A326:K2668,5,FALSE)</f>
        <v>33098</v>
      </c>
      <c r="N326" s="51">
        <f ca="1">VLOOKUP(A326,Hospitalization!A326:K2668,6,FALSE)</f>
        <v>64</v>
      </c>
      <c r="O326" s="7" t="str">
        <f>VLOOKUP(A317,Hospitalization!A218:K2560,11,FALSE)</f>
        <v>R1012</v>
      </c>
      <c r="P326" s="7" t="str">
        <f>VLOOKUP(A326,Hospitalization!A326:K2668,10,TRUE)</f>
        <v>tier - 2</v>
      </c>
      <c r="Q326" s="53">
        <f>VLOOKUP(A326,Hospitalization!A326:K2668,8,TRUE)</f>
        <v>6334.34</v>
      </c>
      <c r="R326" s="7" t="str">
        <f>VLOOKUP(A326,Hospitalization!A227:K2569,9,TRUE)</f>
        <v>tier - 2</v>
      </c>
    </row>
    <row r="327" spans="1:18" x14ac:dyDescent="0.3">
      <c r="A327" s="69" t="s">
        <v>336</v>
      </c>
      <c r="B327" s="55" t="str">
        <f>VLOOKUP(A327,'Customer Names'!A327:E1645,3,TRUE)</f>
        <v xml:space="preserve"> Mr</v>
      </c>
      <c r="C327" s="55" t="str">
        <f>VLOOKUP(A327,'Customer Names'!A325:E1150,4,FALSE)</f>
        <v>Potere</v>
      </c>
      <c r="D327" s="54">
        <f>VLOOKUP(HealthCare!A327,Medical_Examinations!A326:J2661,2,TRUE)</f>
        <v>17.579999999999998</v>
      </c>
      <c r="E327" s="54">
        <f>VLOOKUP(HealthCare!A327,Medical_Examinations!A326:J2661,4,TRUE)</f>
        <v>4.51</v>
      </c>
      <c r="F327" s="55" t="str">
        <f>VLOOKUP(A327,Medical_Examinations!A326:J2661,6,TRUE)</f>
        <v>No</v>
      </c>
      <c r="G327" s="55" t="str">
        <f>VLOOKUP(A327,Medical_Examinations!A326:J2661,7,TRUE)</f>
        <v>No</v>
      </c>
      <c r="H327" s="55" t="str">
        <f>VLOOKUP(A327,Medical_Examinations!A326:J2661,8,TRUE)</f>
        <v>No</v>
      </c>
      <c r="I327" s="56">
        <f>VLOOKUP(A327,Medical_Examinations!A326:J2661,9,TRUE)</f>
        <v>1</v>
      </c>
      <c r="J327" s="55" t="str">
        <f>VLOOKUP(A327,Medical_Examinations!A326:J2661,10,TRUE)</f>
        <v>No</v>
      </c>
      <c r="K327" s="55" t="str">
        <f>VLOOKUP(A327,Medical_Examinations!A326:J2661,3,TRUE)</f>
        <v>Underweight</v>
      </c>
      <c r="L327" s="55" t="str">
        <f>VLOOKUP(A327,Medical_Examinations!A326:J2661,5,TRUE)</f>
        <v>Normal</v>
      </c>
      <c r="M327" s="57">
        <f>VLOOKUP(A327,Hospitalization!A327:K2669,5,FALSE)</f>
        <v>31396</v>
      </c>
      <c r="N327" s="56">
        <f ca="1">VLOOKUP(A327,Hospitalization!A327:K2669,6,FALSE)</f>
        <v>42</v>
      </c>
      <c r="O327" s="55" t="str">
        <f>VLOOKUP(A318,Hospitalization!A219:K2561,11,FALSE)</f>
        <v>R1013</v>
      </c>
      <c r="P327" s="55" t="str">
        <f>VLOOKUP(A327,Hospitalization!A327:K2669,10,TRUE)</f>
        <v>tier - 1</v>
      </c>
      <c r="Q327" s="58">
        <f>VLOOKUP(A327,Hospitalization!A327:K2669,8,TRUE)</f>
        <v>6313.76</v>
      </c>
      <c r="R327" s="55" t="str">
        <f>VLOOKUP(A327,Hospitalization!A228:K2570,9,TRUE)</f>
        <v>tier - 2</v>
      </c>
    </row>
    <row r="328" spans="1:18" x14ac:dyDescent="0.3">
      <c r="A328" s="69" t="s">
        <v>337</v>
      </c>
      <c r="B328" s="55" t="str">
        <f>VLOOKUP(A328,'Customer Names'!A328:E1646,3,TRUE)</f>
        <v xml:space="preserve"> Mr</v>
      </c>
      <c r="C328" s="55" t="str">
        <f>VLOOKUP(A328,'Customer Names'!A326:E1151,4,FALSE)</f>
        <v>Podgurski</v>
      </c>
      <c r="D328" s="50">
        <f>VLOOKUP(HealthCare!A328,Medical_Examinations!A327:J2662,2,TRUE)</f>
        <v>17.579999999999998</v>
      </c>
      <c r="E328" s="50">
        <f>VLOOKUP(HealthCare!A328,Medical_Examinations!A327:J2662,4,TRUE)</f>
        <v>4.51</v>
      </c>
      <c r="F328" s="7" t="str">
        <f>VLOOKUP(A328,Medical_Examinations!A327:J2662,6,TRUE)</f>
        <v>No</v>
      </c>
      <c r="G328" s="7" t="str">
        <f>VLOOKUP(A328,Medical_Examinations!A327:J2662,7,TRUE)</f>
        <v>No</v>
      </c>
      <c r="H328" s="7" t="str">
        <f>VLOOKUP(A328,Medical_Examinations!A327:J2662,8,TRUE)</f>
        <v>No</v>
      </c>
      <c r="I328" s="51">
        <f>VLOOKUP(A328,Medical_Examinations!A327:J2662,9,TRUE)</f>
        <v>1</v>
      </c>
      <c r="J328" s="7" t="str">
        <f>VLOOKUP(A328,Medical_Examinations!A327:J2662,10,TRUE)</f>
        <v>No</v>
      </c>
      <c r="K328" s="7" t="str">
        <f>VLOOKUP(A328,Medical_Examinations!A327:J2662,3,TRUE)</f>
        <v>Underweight</v>
      </c>
      <c r="L328" s="7" t="str">
        <f>VLOOKUP(A328,Medical_Examinations!A327:J2662,5,TRUE)</f>
        <v>Normal</v>
      </c>
      <c r="M328" s="52">
        <f>VLOOKUP(A328,Hospitalization!A328:K2670,5,FALSE)</f>
        <v>31370</v>
      </c>
      <c r="N328" s="51">
        <f ca="1">VLOOKUP(A328,Hospitalization!A328:K2670,6,FALSE)</f>
        <v>63</v>
      </c>
      <c r="O328" s="7" t="str">
        <f>VLOOKUP(A319,Hospitalization!A220:K2562,11,FALSE)</f>
        <v>R1012</v>
      </c>
      <c r="P328" s="7" t="str">
        <f>VLOOKUP(A328,Hospitalization!A328:K2670,10,TRUE)</f>
        <v>tier - 1</v>
      </c>
      <c r="Q328" s="53">
        <f>VLOOKUP(A328,Hospitalization!A328:K2670,8,TRUE)</f>
        <v>6311.95</v>
      </c>
      <c r="R328" s="7" t="str">
        <f>VLOOKUP(A328,Hospitalization!A229:K2571,9,TRUE)</f>
        <v>tier - 2</v>
      </c>
    </row>
    <row r="329" spans="1:18" x14ac:dyDescent="0.3">
      <c r="A329" s="69" t="s">
        <v>338</v>
      </c>
      <c r="B329" s="55" t="str">
        <f>VLOOKUP(A329,'Customer Names'!A329:E1647,3,TRUE)</f>
        <v xml:space="preserve"> Mr</v>
      </c>
      <c r="C329" s="55" t="str">
        <f>VLOOKUP(A329,'Customer Names'!A327:E1152,4,FALSE)</f>
        <v>Diamond</v>
      </c>
      <c r="D329" s="54">
        <f>VLOOKUP(HealthCare!A329,Medical_Examinations!A328:J2663,2,TRUE)</f>
        <v>17.579999999999998</v>
      </c>
      <c r="E329" s="54">
        <f>VLOOKUP(HealthCare!A329,Medical_Examinations!A328:J2663,4,TRUE)</f>
        <v>4.51</v>
      </c>
      <c r="F329" s="55" t="str">
        <f>VLOOKUP(A329,Medical_Examinations!A328:J2663,6,TRUE)</f>
        <v>No</v>
      </c>
      <c r="G329" s="55" t="str">
        <f>VLOOKUP(A329,Medical_Examinations!A328:J2663,7,TRUE)</f>
        <v>No</v>
      </c>
      <c r="H329" s="55" t="str">
        <f>VLOOKUP(A329,Medical_Examinations!A328:J2663,8,TRUE)</f>
        <v>No</v>
      </c>
      <c r="I329" s="56">
        <f>VLOOKUP(A329,Medical_Examinations!A328:J2663,9,TRUE)</f>
        <v>1</v>
      </c>
      <c r="J329" s="55" t="str">
        <f>VLOOKUP(A329,Medical_Examinations!A328:J2663,10,TRUE)</f>
        <v>No</v>
      </c>
      <c r="K329" s="55" t="str">
        <f>VLOOKUP(A329,Medical_Examinations!A328:J2663,3,TRUE)</f>
        <v>Underweight</v>
      </c>
      <c r="L329" s="55" t="str">
        <f>VLOOKUP(A329,Medical_Examinations!A328:J2663,5,TRUE)</f>
        <v>Normal</v>
      </c>
      <c r="M329" s="57">
        <f>VLOOKUP(A329,Hospitalization!A329:K2671,5,FALSE)</f>
        <v>38195</v>
      </c>
      <c r="N329" s="56">
        <f ca="1">VLOOKUP(A329,Hospitalization!A329:K2671,6,FALSE)</f>
        <v>41</v>
      </c>
      <c r="O329" s="55" t="str">
        <f>VLOOKUP(A320,Hospitalization!A221:K2563,11,FALSE)</f>
        <v>R1013</v>
      </c>
      <c r="P329" s="55" t="str">
        <f>VLOOKUP(A329,Hospitalization!A329:K2671,10,TRUE)</f>
        <v>tier - 2</v>
      </c>
      <c r="Q329" s="58">
        <f>VLOOKUP(A329,Hospitalization!A329:K2671,8,TRUE)</f>
        <v>6311.11</v>
      </c>
      <c r="R329" s="55" t="str">
        <f>VLOOKUP(A329,Hospitalization!A230:K2572,9,TRUE)</f>
        <v>tier - 2</v>
      </c>
    </row>
    <row r="330" spans="1:18" x14ac:dyDescent="0.3">
      <c r="A330" s="69" t="s">
        <v>339</v>
      </c>
      <c r="B330" s="55" t="str">
        <f>VLOOKUP(A330,'Customer Names'!A330:E1648,3,TRUE)</f>
        <v xml:space="preserve"> Mr</v>
      </c>
      <c r="C330" s="55" t="str">
        <f>VLOOKUP(A330,'Customer Names'!A328:E1153,4,FALSE)</f>
        <v>Sallade</v>
      </c>
      <c r="D330" s="50">
        <f>VLOOKUP(HealthCare!A330,Medical_Examinations!A329:J2664,2,TRUE)</f>
        <v>17.579999999999998</v>
      </c>
      <c r="E330" s="50">
        <f>VLOOKUP(HealthCare!A330,Medical_Examinations!A329:J2664,4,TRUE)</f>
        <v>4.51</v>
      </c>
      <c r="F330" s="7" t="str">
        <f>VLOOKUP(A330,Medical_Examinations!A329:J2664,6,TRUE)</f>
        <v>No</v>
      </c>
      <c r="G330" s="7" t="str">
        <f>VLOOKUP(A330,Medical_Examinations!A329:J2664,7,TRUE)</f>
        <v>No</v>
      </c>
      <c r="H330" s="7" t="str">
        <f>VLOOKUP(A330,Medical_Examinations!A329:J2664,8,TRUE)</f>
        <v>No</v>
      </c>
      <c r="I330" s="51">
        <f>VLOOKUP(A330,Medical_Examinations!A329:J2664,9,TRUE)</f>
        <v>1</v>
      </c>
      <c r="J330" s="7" t="str">
        <f>VLOOKUP(A330,Medical_Examinations!A329:J2664,10,TRUE)</f>
        <v>No</v>
      </c>
      <c r="K330" s="7" t="str">
        <f>VLOOKUP(A330,Medical_Examinations!A329:J2664,3,TRUE)</f>
        <v>Underweight</v>
      </c>
      <c r="L330" s="7" t="str">
        <f>VLOOKUP(A330,Medical_Examinations!A329:J2664,5,TRUE)</f>
        <v>Normal</v>
      </c>
      <c r="M330" s="52">
        <f>VLOOKUP(A330,Hospitalization!A330:K2672,5,FALSE)</f>
        <v>25450</v>
      </c>
      <c r="N330" s="51">
        <f ca="1">VLOOKUP(A330,Hospitalization!A330:K2672,6,FALSE)</f>
        <v>39</v>
      </c>
      <c r="O330" s="7" t="str">
        <f>VLOOKUP(A321,Hospitalization!A222:K2564,11,FALSE)</f>
        <v>R1012</v>
      </c>
      <c r="P330" s="7" t="str">
        <f>VLOOKUP(A330,Hospitalization!A330:K2672,10,TRUE)</f>
        <v>tier - 2</v>
      </c>
      <c r="Q330" s="53">
        <f>VLOOKUP(A330,Hospitalization!A330:K2672,8,TRUE)</f>
        <v>6305.61</v>
      </c>
      <c r="R330" s="7" t="str">
        <f>VLOOKUP(A330,Hospitalization!A231:K2573,9,TRUE)</f>
        <v>tier - 2</v>
      </c>
    </row>
    <row r="331" spans="1:18" x14ac:dyDescent="0.3">
      <c r="A331" s="69" t="s">
        <v>340</v>
      </c>
      <c r="B331" s="55" t="str">
        <f>VLOOKUP(A331,'Customer Names'!A331:E1649,3,TRUE)</f>
        <v xml:space="preserve"> Mr</v>
      </c>
      <c r="C331" s="55" t="str">
        <f>VLOOKUP(A331,'Customer Names'!A329:E1154,4,FALSE)</f>
        <v>Zhang</v>
      </c>
      <c r="D331" s="54">
        <f>VLOOKUP(HealthCare!A331,Medical_Examinations!A330:J2665,2,TRUE)</f>
        <v>17.579999999999998</v>
      </c>
      <c r="E331" s="54">
        <f>VLOOKUP(HealthCare!A331,Medical_Examinations!A330:J2665,4,TRUE)</f>
        <v>4.51</v>
      </c>
      <c r="F331" s="55" t="str">
        <f>VLOOKUP(A331,Medical_Examinations!A330:J2665,6,TRUE)</f>
        <v>No</v>
      </c>
      <c r="G331" s="55" t="str">
        <f>VLOOKUP(A331,Medical_Examinations!A330:J2665,7,TRUE)</f>
        <v>No</v>
      </c>
      <c r="H331" s="55" t="str">
        <f>VLOOKUP(A331,Medical_Examinations!A330:J2665,8,TRUE)</f>
        <v>No</v>
      </c>
      <c r="I331" s="56">
        <f>VLOOKUP(A331,Medical_Examinations!A330:J2665,9,TRUE)</f>
        <v>1</v>
      </c>
      <c r="J331" s="55" t="str">
        <f>VLOOKUP(A331,Medical_Examinations!A330:J2665,10,TRUE)</f>
        <v>No</v>
      </c>
      <c r="K331" s="55" t="str">
        <f>VLOOKUP(A331,Medical_Examinations!A330:J2665,3,TRUE)</f>
        <v>Underweight</v>
      </c>
      <c r="L331" s="55" t="str">
        <f>VLOOKUP(A331,Medical_Examinations!A330:J2665,5,TRUE)</f>
        <v>Normal</v>
      </c>
      <c r="M331" s="57">
        <f>VLOOKUP(A331,Hospitalization!A331:K2673,5,FALSE)</f>
        <v>35250</v>
      </c>
      <c r="N331" s="56">
        <f ca="1">VLOOKUP(A331,Hospitalization!A331:K2673,6,FALSE)</f>
        <v>41</v>
      </c>
      <c r="O331" s="55" t="str">
        <f>VLOOKUP(A322,Hospitalization!A223:K2565,11,FALSE)</f>
        <v>R1012</v>
      </c>
      <c r="P331" s="55" t="str">
        <f>VLOOKUP(A331,Hospitalization!A331:K2673,10,TRUE)</f>
        <v>tier - 3</v>
      </c>
      <c r="Q331" s="58">
        <f>VLOOKUP(A331,Hospitalization!A331:K2673,8,TRUE)</f>
        <v>6293.63</v>
      </c>
      <c r="R331" s="55" t="str">
        <f>VLOOKUP(A331,Hospitalization!A232:K2574,9,TRUE)</f>
        <v>tier - 2</v>
      </c>
    </row>
    <row r="332" spans="1:18" x14ac:dyDescent="0.3">
      <c r="A332" s="69" t="s">
        <v>341</v>
      </c>
      <c r="B332" s="55" t="str">
        <f>VLOOKUP(A332,'Customer Names'!A332:E1650,3,TRUE)</f>
        <v xml:space="preserve"> Mr</v>
      </c>
      <c r="C332" s="55" t="str">
        <f>VLOOKUP(A332,'Customer Names'!A330:E1155,4,FALSE)</f>
        <v>Chatfield</v>
      </c>
      <c r="D332" s="50">
        <f>VLOOKUP(HealthCare!A332,Medical_Examinations!A331:J2666,2,TRUE)</f>
        <v>17.579999999999998</v>
      </c>
      <c r="E332" s="50">
        <f>VLOOKUP(HealthCare!A332,Medical_Examinations!A331:J2666,4,TRUE)</f>
        <v>4.51</v>
      </c>
      <c r="F332" s="7" t="str">
        <f>VLOOKUP(A332,Medical_Examinations!A331:J2666,6,TRUE)</f>
        <v>No</v>
      </c>
      <c r="G332" s="7" t="str">
        <f>VLOOKUP(A332,Medical_Examinations!A331:J2666,7,TRUE)</f>
        <v>No</v>
      </c>
      <c r="H332" s="7" t="str">
        <f>VLOOKUP(A332,Medical_Examinations!A331:J2666,8,TRUE)</f>
        <v>No</v>
      </c>
      <c r="I332" s="51">
        <f>VLOOKUP(A332,Medical_Examinations!A331:J2666,9,TRUE)</f>
        <v>1</v>
      </c>
      <c r="J332" s="7" t="str">
        <f>VLOOKUP(A332,Medical_Examinations!A331:J2666,10,TRUE)</f>
        <v>No</v>
      </c>
      <c r="K332" s="7" t="str">
        <f>VLOOKUP(A332,Medical_Examinations!A331:J2666,3,TRUE)</f>
        <v>Underweight</v>
      </c>
      <c r="L332" s="7" t="str">
        <f>VLOOKUP(A332,Medical_Examinations!A331:J2666,5,TRUE)</f>
        <v>Normal</v>
      </c>
      <c r="M332" s="52">
        <f>VLOOKUP(A332,Hospitalization!A332:K2674,5,FALSE)</f>
        <v>29824</v>
      </c>
      <c r="N332" s="51">
        <f ca="1">VLOOKUP(A332,Hospitalization!A332:K2674,6,FALSE)</f>
        <v>56</v>
      </c>
      <c r="O332" s="7" t="str">
        <f>VLOOKUP(A323,Hospitalization!A224:K2566,11,FALSE)</f>
        <v>R1013</v>
      </c>
      <c r="P332" s="7" t="str">
        <f>VLOOKUP(A332,Hospitalization!A332:K2674,10,TRUE)</f>
        <v>tier - 3</v>
      </c>
      <c r="Q332" s="53">
        <f>VLOOKUP(A332,Hospitalization!A332:K2674,8,TRUE)</f>
        <v>6289.75</v>
      </c>
      <c r="R332" s="7" t="str">
        <f>VLOOKUP(A332,Hospitalization!A233:K2575,9,TRUE)</f>
        <v>tier - 2</v>
      </c>
    </row>
    <row r="333" spans="1:18" x14ac:dyDescent="0.3">
      <c r="A333" s="69" t="s">
        <v>342</v>
      </c>
      <c r="B333" s="55" t="str">
        <f>VLOOKUP(A333,'Customer Names'!A333:E1651,3,TRUE)</f>
        <v xml:space="preserve"> Mr</v>
      </c>
      <c r="C333" s="55" t="str">
        <f>VLOOKUP(A333,'Customer Names'!A331:E1156,4,FALSE)</f>
        <v>Bruns</v>
      </c>
      <c r="D333" s="54">
        <f>VLOOKUP(HealthCare!A333,Medical_Examinations!A332:J2667,2,TRUE)</f>
        <v>17.579999999999998</v>
      </c>
      <c r="E333" s="54">
        <f>VLOOKUP(HealthCare!A333,Medical_Examinations!A332:J2667,4,TRUE)</f>
        <v>4.51</v>
      </c>
      <c r="F333" s="55" t="str">
        <f>VLOOKUP(A333,Medical_Examinations!A332:J2667,6,TRUE)</f>
        <v>No</v>
      </c>
      <c r="G333" s="55" t="str">
        <f>VLOOKUP(A333,Medical_Examinations!A332:J2667,7,TRUE)</f>
        <v>No</v>
      </c>
      <c r="H333" s="55" t="str">
        <f>VLOOKUP(A333,Medical_Examinations!A332:J2667,8,TRUE)</f>
        <v>No</v>
      </c>
      <c r="I333" s="56">
        <f>VLOOKUP(A333,Medical_Examinations!A332:J2667,9,TRUE)</f>
        <v>1</v>
      </c>
      <c r="J333" s="55" t="str">
        <f>VLOOKUP(A333,Medical_Examinations!A332:J2667,10,TRUE)</f>
        <v>No</v>
      </c>
      <c r="K333" s="55" t="str">
        <f>VLOOKUP(A333,Medical_Examinations!A332:J2667,3,TRUE)</f>
        <v>Underweight</v>
      </c>
      <c r="L333" s="55" t="str">
        <f>VLOOKUP(A333,Medical_Examinations!A332:J2667,5,TRUE)</f>
        <v>Normal</v>
      </c>
      <c r="M333" s="57">
        <f>VLOOKUP(A333,Hospitalization!A333:K2675,5,FALSE)</f>
        <v>29914</v>
      </c>
      <c r="N333" s="56">
        <f ca="1">VLOOKUP(A333,Hospitalization!A333:K2675,6,FALSE)</f>
        <v>22</v>
      </c>
      <c r="O333" s="55" t="str">
        <f>VLOOKUP(A324,Hospitalization!A225:K2567,11,FALSE)</f>
        <v>R1013</v>
      </c>
      <c r="P333" s="55" t="str">
        <f>VLOOKUP(A333,Hospitalization!A333:K2675,10,TRUE)</f>
        <v>tier - 1</v>
      </c>
      <c r="Q333" s="58">
        <f>VLOOKUP(A333,Hospitalization!A333:K2675,8,TRUE)</f>
        <v>6282.24</v>
      </c>
      <c r="R333" s="55" t="str">
        <f>VLOOKUP(A333,Hospitalization!A234:K2576,9,TRUE)</f>
        <v>tier - 2</v>
      </c>
    </row>
    <row r="334" spans="1:18" x14ac:dyDescent="0.3">
      <c r="A334" s="69" t="s">
        <v>343</v>
      </c>
      <c r="B334" s="55" t="str">
        <f>VLOOKUP(A334,'Customer Names'!A334:E1652,3,TRUE)</f>
        <v xml:space="preserve"> Ms</v>
      </c>
      <c r="C334" s="55" t="str">
        <f>VLOOKUP(A334,'Customer Names'!A332:E1157,4,FALSE)</f>
        <v>Yochum</v>
      </c>
      <c r="D334" s="50">
        <f>VLOOKUP(HealthCare!A334,Medical_Examinations!A333:J2668,2,TRUE)</f>
        <v>17.579999999999998</v>
      </c>
      <c r="E334" s="50">
        <f>VLOOKUP(HealthCare!A334,Medical_Examinations!A333:J2668,4,TRUE)</f>
        <v>4.51</v>
      </c>
      <c r="F334" s="7" t="str">
        <f>VLOOKUP(A334,Medical_Examinations!A333:J2668,6,TRUE)</f>
        <v>No</v>
      </c>
      <c r="G334" s="7" t="str">
        <f>VLOOKUP(A334,Medical_Examinations!A333:J2668,7,TRUE)</f>
        <v>No</v>
      </c>
      <c r="H334" s="7" t="str">
        <f>VLOOKUP(A334,Medical_Examinations!A333:J2668,8,TRUE)</f>
        <v>No</v>
      </c>
      <c r="I334" s="51">
        <f>VLOOKUP(A334,Medical_Examinations!A333:J2668,9,TRUE)</f>
        <v>1</v>
      </c>
      <c r="J334" s="7" t="str">
        <f>VLOOKUP(A334,Medical_Examinations!A333:J2668,10,TRUE)</f>
        <v>No</v>
      </c>
      <c r="K334" s="7" t="str">
        <f>VLOOKUP(A334,Medical_Examinations!A333:J2668,3,TRUE)</f>
        <v>Underweight</v>
      </c>
      <c r="L334" s="7" t="str">
        <f>VLOOKUP(A334,Medical_Examinations!A333:J2668,5,TRUE)</f>
        <v>Normal</v>
      </c>
      <c r="M334" s="52">
        <f>VLOOKUP(A334,Hospitalization!A334:K2676,5,FALSE)</f>
        <v>34258</v>
      </c>
      <c r="N334" s="51">
        <f ca="1">VLOOKUP(A334,Hospitalization!A334:K2676,6,FALSE)</f>
        <v>67</v>
      </c>
      <c r="O334" s="7" t="str">
        <f>VLOOKUP(A325,Hospitalization!A226:K2568,11,FALSE)</f>
        <v>R1013</v>
      </c>
      <c r="P334" s="7" t="str">
        <f>VLOOKUP(A334,Hospitalization!A334:K2676,10,TRUE)</f>
        <v>tier - 1</v>
      </c>
      <c r="Q334" s="53">
        <f>VLOOKUP(A334,Hospitalization!A334:K2676,8,TRUE)</f>
        <v>6276.3</v>
      </c>
      <c r="R334" s="7" t="str">
        <f>VLOOKUP(A334,Hospitalization!A235:K2577,9,TRUE)</f>
        <v>tier - 2</v>
      </c>
    </row>
    <row r="335" spans="1:18" x14ac:dyDescent="0.3">
      <c r="A335" s="69" t="s">
        <v>344</v>
      </c>
      <c r="B335" s="55" t="str">
        <f>VLOOKUP(A335,'Customer Names'!A335:E1653,3,TRUE)</f>
        <v xml:space="preserve"> Mr</v>
      </c>
      <c r="C335" s="55" t="str">
        <f>VLOOKUP(A335,'Customer Names'!A333:E1158,4,FALSE)</f>
        <v>Freeburn</v>
      </c>
      <c r="D335" s="54">
        <f>VLOOKUP(HealthCare!A335,Medical_Examinations!A334:J2669,2,TRUE)</f>
        <v>17.579999999999998</v>
      </c>
      <c r="E335" s="54">
        <f>VLOOKUP(HealthCare!A335,Medical_Examinations!A334:J2669,4,TRUE)</f>
        <v>4.51</v>
      </c>
      <c r="F335" s="55" t="str">
        <f>VLOOKUP(A335,Medical_Examinations!A334:J2669,6,TRUE)</f>
        <v>No</v>
      </c>
      <c r="G335" s="55" t="str">
        <f>VLOOKUP(A335,Medical_Examinations!A334:J2669,7,TRUE)</f>
        <v>No</v>
      </c>
      <c r="H335" s="55" t="str">
        <f>VLOOKUP(A335,Medical_Examinations!A334:J2669,8,TRUE)</f>
        <v>No</v>
      </c>
      <c r="I335" s="56">
        <f>VLOOKUP(A335,Medical_Examinations!A334:J2669,9,TRUE)</f>
        <v>1</v>
      </c>
      <c r="J335" s="55" t="str">
        <f>VLOOKUP(A335,Medical_Examinations!A334:J2669,10,TRUE)</f>
        <v>No</v>
      </c>
      <c r="K335" s="55" t="str">
        <f>VLOOKUP(A335,Medical_Examinations!A334:J2669,3,TRUE)</f>
        <v>Underweight</v>
      </c>
      <c r="L335" s="55" t="str">
        <f>VLOOKUP(A335,Medical_Examinations!A334:J2669,5,TRUE)</f>
        <v>Normal</v>
      </c>
      <c r="M335" s="57">
        <f>VLOOKUP(A335,Hospitalization!A335:K2677,5,FALSE)</f>
        <v>29767</v>
      </c>
      <c r="N335" s="56">
        <f ca="1">VLOOKUP(A335,Hospitalization!A335:K2677,6,FALSE)</f>
        <v>59</v>
      </c>
      <c r="O335" s="55" t="str">
        <f>VLOOKUP(A326,Hospitalization!A227:K2569,11,FALSE)</f>
        <v>R1024</v>
      </c>
      <c r="P335" s="55" t="str">
        <f>VLOOKUP(A335,Hospitalization!A335:K2677,10,TRUE)</f>
        <v>tier - 3</v>
      </c>
      <c r="Q335" s="58">
        <f>VLOOKUP(A335,Hospitalization!A335:K2677,8,TRUE)</f>
        <v>6272.48</v>
      </c>
      <c r="R335" s="55" t="str">
        <f>VLOOKUP(A335,Hospitalization!A236:K2578,9,TRUE)</f>
        <v>tier - 1</v>
      </c>
    </row>
    <row r="336" spans="1:18" x14ac:dyDescent="0.3">
      <c r="A336" s="69" t="s">
        <v>345</v>
      </c>
      <c r="B336" s="55" t="str">
        <f>VLOOKUP(A336,'Customer Names'!A336:E1654,3,TRUE)</f>
        <v xml:space="preserve"> Ms</v>
      </c>
      <c r="C336" s="55" t="str">
        <f>VLOOKUP(A336,'Customer Names'!A334:E1159,4,FALSE)</f>
        <v>Spencer</v>
      </c>
      <c r="D336" s="50">
        <f>VLOOKUP(HealthCare!A336,Medical_Examinations!A335:J2670,2,TRUE)</f>
        <v>17.579999999999998</v>
      </c>
      <c r="E336" s="50">
        <f>VLOOKUP(HealthCare!A336,Medical_Examinations!A335:J2670,4,TRUE)</f>
        <v>4.51</v>
      </c>
      <c r="F336" s="7" t="str">
        <f>VLOOKUP(A336,Medical_Examinations!A335:J2670,6,TRUE)</f>
        <v>No</v>
      </c>
      <c r="G336" s="7" t="str">
        <f>VLOOKUP(A336,Medical_Examinations!A335:J2670,7,TRUE)</f>
        <v>No</v>
      </c>
      <c r="H336" s="7" t="str">
        <f>VLOOKUP(A336,Medical_Examinations!A335:J2670,8,TRUE)</f>
        <v>No</v>
      </c>
      <c r="I336" s="51">
        <f>VLOOKUP(A336,Medical_Examinations!A335:J2670,9,TRUE)</f>
        <v>1</v>
      </c>
      <c r="J336" s="7" t="str">
        <f>VLOOKUP(A336,Medical_Examinations!A335:J2670,10,TRUE)</f>
        <v>No</v>
      </c>
      <c r="K336" s="7" t="str">
        <f>VLOOKUP(A336,Medical_Examinations!A335:J2670,3,TRUE)</f>
        <v>Underweight</v>
      </c>
      <c r="L336" s="7" t="str">
        <f>VLOOKUP(A336,Medical_Examinations!A335:J2670,5,TRUE)</f>
        <v>Normal</v>
      </c>
      <c r="M336" s="52">
        <f>VLOOKUP(A336,Hospitalization!A336:K2678,5,FALSE)</f>
        <v>30950</v>
      </c>
      <c r="N336" s="51">
        <f ca="1">VLOOKUP(A336,Hospitalization!A336:K2678,6,FALSE)</f>
        <v>39</v>
      </c>
      <c r="O336" s="7" t="str">
        <f>VLOOKUP(A327,Hospitalization!A228:K2570,11,FALSE)</f>
        <v>R1013</v>
      </c>
      <c r="P336" s="7" t="str">
        <f>VLOOKUP(A336,Hospitalization!A336:K2678,10,TRUE)</f>
        <v>tier - 1</v>
      </c>
      <c r="Q336" s="53">
        <f>VLOOKUP(A336,Hospitalization!A336:K2678,8,TRUE)</f>
        <v>6269.33</v>
      </c>
      <c r="R336" s="7" t="str">
        <f>VLOOKUP(A336,Hospitalization!A237:K2579,9,TRUE)</f>
        <v>tier - 2</v>
      </c>
    </row>
    <row r="337" spans="1:18" x14ac:dyDescent="0.3">
      <c r="A337" s="69" t="s">
        <v>346</v>
      </c>
      <c r="B337" s="55" t="str">
        <f>VLOOKUP(A337,'Customer Names'!A337:E1655,3,TRUE)</f>
        <v xml:space="preserve"> Mr</v>
      </c>
      <c r="C337" s="55" t="str">
        <f>VLOOKUP(A337,'Customer Names'!A335:E1160,4,FALSE)</f>
        <v>Jarosik</v>
      </c>
      <c r="D337" s="54">
        <f>VLOOKUP(HealthCare!A337,Medical_Examinations!A336:J2671,2,TRUE)</f>
        <v>17.579999999999998</v>
      </c>
      <c r="E337" s="54">
        <f>VLOOKUP(HealthCare!A337,Medical_Examinations!A336:J2671,4,TRUE)</f>
        <v>4.51</v>
      </c>
      <c r="F337" s="55" t="str">
        <f>VLOOKUP(A337,Medical_Examinations!A336:J2671,6,TRUE)</f>
        <v>No</v>
      </c>
      <c r="G337" s="55" t="str">
        <f>VLOOKUP(A337,Medical_Examinations!A336:J2671,7,TRUE)</f>
        <v>No</v>
      </c>
      <c r="H337" s="55" t="str">
        <f>VLOOKUP(A337,Medical_Examinations!A336:J2671,8,TRUE)</f>
        <v>No</v>
      </c>
      <c r="I337" s="56">
        <f>VLOOKUP(A337,Medical_Examinations!A336:J2671,9,TRUE)</f>
        <v>1</v>
      </c>
      <c r="J337" s="55" t="str">
        <f>VLOOKUP(A337,Medical_Examinations!A336:J2671,10,TRUE)</f>
        <v>No</v>
      </c>
      <c r="K337" s="55" t="str">
        <f>VLOOKUP(A337,Medical_Examinations!A336:J2671,3,TRUE)</f>
        <v>Underweight</v>
      </c>
      <c r="L337" s="55" t="str">
        <f>VLOOKUP(A337,Medical_Examinations!A336:J2671,5,TRUE)</f>
        <v>Normal</v>
      </c>
      <c r="M337" s="57">
        <f>VLOOKUP(A337,Hospitalization!A337:K2679,5,FALSE)</f>
        <v>34989</v>
      </c>
      <c r="N337" s="56">
        <f ca="1">VLOOKUP(A337,Hospitalization!A337:K2679,6,FALSE)</f>
        <v>67</v>
      </c>
      <c r="O337" s="55" t="str">
        <f>VLOOKUP(A328,Hospitalization!A229:K2571,11,FALSE)</f>
        <v>R1011</v>
      </c>
      <c r="P337" s="55" t="str">
        <f>VLOOKUP(A337,Hospitalization!A337:K2679,10,TRUE)</f>
        <v>tier - 1</v>
      </c>
      <c r="Q337" s="58">
        <f>VLOOKUP(A337,Hospitalization!A337:K2679,8,TRUE)</f>
        <v>6261.2</v>
      </c>
      <c r="R337" s="55" t="str">
        <f>VLOOKUP(A337,Hospitalization!A238:K2580,9,TRUE)</f>
        <v>tier - 2</v>
      </c>
    </row>
    <row r="338" spans="1:18" x14ac:dyDescent="0.3">
      <c r="A338" s="69" t="s">
        <v>347</v>
      </c>
      <c r="B338" s="55" t="str">
        <f>VLOOKUP(A338,'Customer Names'!A338:E1656,3,TRUE)</f>
        <v xml:space="preserve"> Ms</v>
      </c>
      <c r="C338" s="55" t="str">
        <f>VLOOKUP(A338,'Customer Names'!A336:E1161,4,FALSE)</f>
        <v>Heinzen</v>
      </c>
      <c r="D338" s="50">
        <f>VLOOKUP(HealthCare!A338,Medical_Examinations!A337:J2672,2,TRUE)</f>
        <v>17.579999999999998</v>
      </c>
      <c r="E338" s="50">
        <f>VLOOKUP(HealthCare!A338,Medical_Examinations!A337:J2672,4,TRUE)</f>
        <v>4.51</v>
      </c>
      <c r="F338" s="7" t="str">
        <f>VLOOKUP(A338,Medical_Examinations!A337:J2672,6,TRUE)</f>
        <v>No</v>
      </c>
      <c r="G338" s="7" t="str">
        <f>VLOOKUP(A338,Medical_Examinations!A337:J2672,7,TRUE)</f>
        <v>No</v>
      </c>
      <c r="H338" s="7" t="str">
        <f>VLOOKUP(A338,Medical_Examinations!A337:J2672,8,TRUE)</f>
        <v>No</v>
      </c>
      <c r="I338" s="51">
        <f>VLOOKUP(A338,Medical_Examinations!A337:J2672,9,TRUE)</f>
        <v>1</v>
      </c>
      <c r="J338" s="7" t="str">
        <f>VLOOKUP(A338,Medical_Examinations!A337:J2672,10,TRUE)</f>
        <v>No</v>
      </c>
      <c r="K338" s="7" t="str">
        <f>VLOOKUP(A338,Medical_Examinations!A337:J2672,3,TRUE)</f>
        <v>Underweight</v>
      </c>
      <c r="L338" s="7" t="str">
        <f>VLOOKUP(A338,Medical_Examinations!A337:J2672,5,TRUE)</f>
        <v>Normal</v>
      </c>
      <c r="M338" s="52">
        <f>VLOOKUP(A338,Hospitalization!A338:K2680,5,FALSE)</f>
        <v>25852</v>
      </c>
      <c r="N338" s="51">
        <f ca="1">VLOOKUP(A338,Hospitalization!A338:K2680,6,FALSE)</f>
        <v>67</v>
      </c>
      <c r="O338" s="7" t="str">
        <f>VLOOKUP(A329,Hospitalization!A230:K2572,11,FALSE)</f>
        <v>R1011</v>
      </c>
      <c r="P338" s="7" t="str">
        <f>VLOOKUP(A338,Hospitalization!A338:K2680,10,TRUE)</f>
        <v>tier - 2</v>
      </c>
      <c r="Q338" s="53">
        <f>VLOOKUP(A338,Hospitalization!A338:K2680,8,TRUE)</f>
        <v>6255.38</v>
      </c>
      <c r="R338" s="7" t="str">
        <f>VLOOKUP(A338,Hospitalization!A239:K2581,9,TRUE)</f>
        <v>tier - 2</v>
      </c>
    </row>
    <row r="339" spans="1:18" x14ac:dyDescent="0.3">
      <c r="A339" s="69" t="s">
        <v>348</v>
      </c>
      <c r="B339" s="55" t="str">
        <f>VLOOKUP(A339,'Customer Names'!A339:E1657,3,TRUE)</f>
        <v xml:space="preserve"> Ms</v>
      </c>
      <c r="C339" s="55" t="str">
        <f>VLOOKUP(A339,'Customer Names'!A337:E1162,4,FALSE)</f>
        <v>Kelley</v>
      </c>
      <c r="D339" s="54">
        <f>VLOOKUP(HealthCare!A339,Medical_Examinations!A338:J2673,2,TRUE)</f>
        <v>17.579999999999998</v>
      </c>
      <c r="E339" s="54">
        <f>VLOOKUP(HealthCare!A339,Medical_Examinations!A338:J2673,4,TRUE)</f>
        <v>4.51</v>
      </c>
      <c r="F339" s="55" t="str">
        <f>VLOOKUP(A339,Medical_Examinations!A338:J2673,6,TRUE)</f>
        <v>No</v>
      </c>
      <c r="G339" s="55" t="str">
        <f>VLOOKUP(A339,Medical_Examinations!A338:J2673,7,TRUE)</f>
        <v>No</v>
      </c>
      <c r="H339" s="55" t="str">
        <f>VLOOKUP(A339,Medical_Examinations!A338:J2673,8,TRUE)</f>
        <v>No</v>
      </c>
      <c r="I339" s="56">
        <f>VLOOKUP(A339,Medical_Examinations!A338:J2673,9,TRUE)</f>
        <v>1</v>
      </c>
      <c r="J339" s="55" t="str">
        <f>VLOOKUP(A339,Medical_Examinations!A338:J2673,10,TRUE)</f>
        <v>No</v>
      </c>
      <c r="K339" s="55" t="str">
        <f>VLOOKUP(A339,Medical_Examinations!A338:J2673,3,TRUE)</f>
        <v>Underweight</v>
      </c>
      <c r="L339" s="55" t="str">
        <f>VLOOKUP(A339,Medical_Examinations!A338:J2673,5,TRUE)</f>
        <v>Normal</v>
      </c>
      <c r="M339" s="57">
        <f>VLOOKUP(A339,Hospitalization!A339:K2681,5,FALSE)</f>
        <v>26550</v>
      </c>
      <c r="N339" s="56">
        <f ca="1">VLOOKUP(A339,Hospitalization!A339:K2681,6,FALSE)</f>
        <v>23</v>
      </c>
      <c r="O339" s="55" t="str">
        <f>VLOOKUP(A330,Hospitalization!A231:K2573,11,FALSE)</f>
        <v>R1012</v>
      </c>
      <c r="P339" s="55" t="str">
        <f>VLOOKUP(A339,Hospitalization!A339:K2681,10,TRUE)</f>
        <v>tier - 2</v>
      </c>
      <c r="Q339" s="58">
        <f>VLOOKUP(A339,Hospitalization!A339:K2681,8,TRUE)</f>
        <v>6254.13</v>
      </c>
      <c r="R339" s="55" t="str">
        <f>VLOOKUP(A339,Hospitalization!A240:K2582,9,TRUE)</f>
        <v>tier - 2</v>
      </c>
    </row>
    <row r="340" spans="1:18" x14ac:dyDescent="0.3">
      <c r="A340" s="69" t="s">
        <v>349</v>
      </c>
      <c r="B340" s="55" t="str">
        <f>VLOOKUP(A340,'Customer Names'!A340:E1658,3,TRUE)</f>
        <v xml:space="preserve"> Mr</v>
      </c>
      <c r="C340" s="55" t="str">
        <f>VLOOKUP(A340,'Customer Names'!A338:E1163,4,FALSE)</f>
        <v>Thacker</v>
      </c>
      <c r="D340" s="50">
        <f>VLOOKUP(HealthCare!A340,Medical_Examinations!A339:J2674,2,TRUE)</f>
        <v>17.579999999999998</v>
      </c>
      <c r="E340" s="50">
        <f>VLOOKUP(HealthCare!A340,Medical_Examinations!A339:J2674,4,TRUE)</f>
        <v>4.51</v>
      </c>
      <c r="F340" s="7" t="str">
        <f>VLOOKUP(A340,Medical_Examinations!A339:J2674,6,TRUE)</f>
        <v>No</v>
      </c>
      <c r="G340" s="7" t="str">
        <f>VLOOKUP(A340,Medical_Examinations!A339:J2674,7,TRUE)</f>
        <v>No</v>
      </c>
      <c r="H340" s="7" t="str">
        <f>VLOOKUP(A340,Medical_Examinations!A339:J2674,8,TRUE)</f>
        <v>No</v>
      </c>
      <c r="I340" s="51">
        <f>VLOOKUP(A340,Medical_Examinations!A339:J2674,9,TRUE)</f>
        <v>1</v>
      </c>
      <c r="J340" s="7" t="str">
        <f>VLOOKUP(A340,Medical_Examinations!A339:J2674,10,TRUE)</f>
        <v>No</v>
      </c>
      <c r="K340" s="7" t="str">
        <f>VLOOKUP(A340,Medical_Examinations!A339:J2674,3,TRUE)</f>
        <v>Underweight</v>
      </c>
      <c r="L340" s="7" t="str">
        <f>VLOOKUP(A340,Medical_Examinations!A339:J2674,5,TRUE)</f>
        <v>Normal</v>
      </c>
      <c r="M340" s="52">
        <f>VLOOKUP(A340,Hospitalization!A340:K2682,5,FALSE)</f>
        <v>26614</v>
      </c>
      <c r="N340" s="51">
        <f ca="1">VLOOKUP(A340,Hospitalization!A340:K2682,6,FALSE)</f>
        <v>66</v>
      </c>
      <c r="O340" s="7" t="str">
        <f>VLOOKUP(A331,Hospitalization!A232:K2574,11,FALSE)</f>
        <v>R1021</v>
      </c>
      <c r="P340" s="7" t="str">
        <f>VLOOKUP(A340,Hospitalization!A340:K2682,10,TRUE)</f>
        <v>tier - 2</v>
      </c>
      <c r="Q340" s="53">
        <f>VLOOKUP(A340,Hospitalization!A340:K2682,8,TRUE)</f>
        <v>6253.85</v>
      </c>
      <c r="R340" s="7" t="str">
        <f>VLOOKUP(A340,Hospitalization!A241:K2583,9,TRUE)</f>
        <v>tier - 2</v>
      </c>
    </row>
    <row r="341" spans="1:18" x14ac:dyDescent="0.3">
      <c r="A341" s="69" t="s">
        <v>350</v>
      </c>
      <c r="B341" s="55" t="str">
        <f>VLOOKUP(A341,'Customer Names'!A341:E1659,3,TRUE)</f>
        <v xml:space="preserve"> Ms</v>
      </c>
      <c r="C341" s="55" t="str">
        <f>VLOOKUP(A341,'Customer Names'!A339:E1164,4,FALSE)</f>
        <v>Jeseritz</v>
      </c>
      <c r="D341" s="54">
        <f>VLOOKUP(HealthCare!A341,Medical_Examinations!A340:J2675,2,TRUE)</f>
        <v>17.579999999999998</v>
      </c>
      <c r="E341" s="54">
        <f>VLOOKUP(HealthCare!A341,Medical_Examinations!A340:J2675,4,TRUE)</f>
        <v>4.51</v>
      </c>
      <c r="F341" s="55" t="str">
        <f>VLOOKUP(A341,Medical_Examinations!A340:J2675,6,TRUE)</f>
        <v>No</v>
      </c>
      <c r="G341" s="55" t="str">
        <f>VLOOKUP(A341,Medical_Examinations!A340:J2675,7,TRUE)</f>
        <v>No</v>
      </c>
      <c r="H341" s="55" t="str">
        <f>VLOOKUP(A341,Medical_Examinations!A340:J2675,8,TRUE)</f>
        <v>No</v>
      </c>
      <c r="I341" s="56">
        <f>VLOOKUP(A341,Medical_Examinations!A340:J2675,9,TRUE)</f>
        <v>1</v>
      </c>
      <c r="J341" s="55" t="str">
        <f>VLOOKUP(A341,Medical_Examinations!A340:J2675,10,TRUE)</f>
        <v>No</v>
      </c>
      <c r="K341" s="55" t="str">
        <f>VLOOKUP(A341,Medical_Examinations!A340:J2675,3,TRUE)</f>
        <v>Underweight</v>
      </c>
      <c r="L341" s="55" t="str">
        <f>VLOOKUP(A341,Medical_Examinations!A340:J2675,5,TRUE)</f>
        <v>Normal</v>
      </c>
      <c r="M341" s="57">
        <f>VLOOKUP(A341,Hospitalization!A341:K2683,5,FALSE)</f>
        <v>30539</v>
      </c>
      <c r="N341" s="56">
        <f ca="1">VLOOKUP(A341,Hospitalization!A341:K2683,6,FALSE)</f>
        <v>67</v>
      </c>
      <c r="O341" s="55" t="str">
        <f>VLOOKUP(A332,Hospitalization!A233:K2575,11,FALSE)</f>
        <v>R1013</v>
      </c>
      <c r="P341" s="55" t="str">
        <f>VLOOKUP(A341,Hospitalization!A341:K2683,10,TRUE)</f>
        <v>tier - 1</v>
      </c>
      <c r="Q341" s="58">
        <f>VLOOKUP(A341,Hospitalization!A341:K2683,8,TRUE)</f>
        <v>6238.3</v>
      </c>
      <c r="R341" s="55" t="str">
        <f>VLOOKUP(A341,Hospitalization!A242:K2584,9,TRUE)</f>
        <v>tier - 2</v>
      </c>
    </row>
    <row r="342" spans="1:18" x14ac:dyDescent="0.3">
      <c r="A342" s="69" t="s">
        <v>351</v>
      </c>
      <c r="B342" s="55" t="str">
        <f>VLOOKUP(A342,'Customer Names'!A342:E1660,3,TRUE)</f>
        <v xml:space="preserve"> Ms</v>
      </c>
      <c r="C342" s="55" t="str">
        <f>VLOOKUP(A342,'Customer Names'!A340:E1165,4,FALSE)</f>
        <v>Hohman</v>
      </c>
      <c r="D342" s="50">
        <f>VLOOKUP(HealthCare!A342,Medical_Examinations!A341:J2676,2,TRUE)</f>
        <v>17.579999999999998</v>
      </c>
      <c r="E342" s="50">
        <f>VLOOKUP(HealthCare!A342,Medical_Examinations!A341:J2676,4,TRUE)</f>
        <v>4.51</v>
      </c>
      <c r="F342" s="7" t="str">
        <f>VLOOKUP(A342,Medical_Examinations!A341:J2676,6,TRUE)</f>
        <v>No</v>
      </c>
      <c r="G342" s="7" t="str">
        <f>VLOOKUP(A342,Medical_Examinations!A341:J2676,7,TRUE)</f>
        <v>No</v>
      </c>
      <c r="H342" s="7" t="str">
        <f>VLOOKUP(A342,Medical_Examinations!A341:J2676,8,TRUE)</f>
        <v>No</v>
      </c>
      <c r="I342" s="51">
        <f>VLOOKUP(A342,Medical_Examinations!A341:J2676,9,TRUE)</f>
        <v>1</v>
      </c>
      <c r="J342" s="7" t="str">
        <f>VLOOKUP(A342,Medical_Examinations!A341:J2676,10,TRUE)</f>
        <v>No</v>
      </c>
      <c r="K342" s="7" t="str">
        <f>VLOOKUP(A342,Medical_Examinations!A341:J2676,3,TRUE)</f>
        <v>Underweight</v>
      </c>
      <c r="L342" s="7" t="str">
        <f>VLOOKUP(A342,Medical_Examinations!A341:J2676,5,TRUE)</f>
        <v>Normal</v>
      </c>
      <c r="M342" s="52">
        <f>VLOOKUP(A342,Hospitalization!A342:K2684,5,FALSE)</f>
        <v>28752</v>
      </c>
      <c r="N342" s="51">
        <f ca="1">VLOOKUP(A342,Hospitalization!A342:K2684,6,FALSE)</f>
        <v>41</v>
      </c>
      <c r="O342" s="7" t="str">
        <f>VLOOKUP(A333,Hospitalization!A234:K2576,11,FALSE)</f>
        <v>R1011</v>
      </c>
      <c r="P342" s="7" t="str">
        <f>VLOOKUP(A342,Hospitalization!A342:K2684,10,TRUE)</f>
        <v>tier - 2</v>
      </c>
      <c r="Q342" s="53">
        <f>VLOOKUP(A342,Hospitalization!A342:K2684,8,TRUE)</f>
        <v>6236.95</v>
      </c>
      <c r="R342" s="7" t="str">
        <f>VLOOKUP(A342,Hospitalization!A243:K2585,9,TRUE)</f>
        <v>tier - 2</v>
      </c>
    </row>
    <row r="343" spans="1:18" x14ac:dyDescent="0.3">
      <c r="A343" s="69" t="s">
        <v>352</v>
      </c>
      <c r="B343" s="55" t="str">
        <f>VLOOKUP(A343,'Customer Names'!A343:E1661,3,TRUE)</f>
        <v xml:space="preserve"> Mr</v>
      </c>
      <c r="C343" s="55" t="str">
        <f>VLOOKUP(A343,'Customer Names'!A341:E1166,4,FALSE)</f>
        <v>Hill</v>
      </c>
      <c r="D343" s="54">
        <f>VLOOKUP(HealthCare!A343,Medical_Examinations!A342:J2677,2,TRUE)</f>
        <v>17.579999999999998</v>
      </c>
      <c r="E343" s="54">
        <f>VLOOKUP(HealthCare!A343,Medical_Examinations!A342:J2677,4,TRUE)</f>
        <v>4.51</v>
      </c>
      <c r="F343" s="55" t="str">
        <f>VLOOKUP(A343,Medical_Examinations!A342:J2677,6,TRUE)</f>
        <v>No</v>
      </c>
      <c r="G343" s="55" t="str">
        <f>VLOOKUP(A343,Medical_Examinations!A342:J2677,7,TRUE)</f>
        <v>No</v>
      </c>
      <c r="H343" s="55" t="str">
        <f>VLOOKUP(A343,Medical_Examinations!A342:J2677,8,TRUE)</f>
        <v>No</v>
      </c>
      <c r="I343" s="56">
        <f>VLOOKUP(A343,Medical_Examinations!A342:J2677,9,TRUE)</f>
        <v>1</v>
      </c>
      <c r="J343" s="55" t="str">
        <f>VLOOKUP(A343,Medical_Examinations!A342:J2677,10,TRUE)</f>
        <v>No</v>
      </c>
      <c r="K343" s="55" t="str">
        <f>VLOOKUP(A343,Medical_Examinations!A342:J2677,3,TRUE)</f>
        <v>Underweight</v>
      </c>
      <c r="L343" s="55" t="str">
        <f>VLOOKUP(A343,Medical_Examinations!A342:J2677,5,TRUE)</f>
        <v>Normal</v>
      </c>
      <c r="M343" s="57">
        <f>VLOOKUP(A343,Hospitalization!A343:K2685,5,FALSE)</f>
        <v>26479</v>
      </c>
      <c r="N343" s="56">
        <f ca="1">VLOOKUP(A343,Hospitalization!A343:K2685,6,FALSE)</f>
        <v>66</v>
      </c>
      <c r="O343" s="55" t="str">
        <f>VLOOKUP(A334,Hospitalization!A235:K2577,11,FALSE)</f>
        <v>R1025</v>
      </c>
      <c r="P343" s="55" t="str">
        <f>VLOOKUP(A343,Hospitalization!A343:K2685,10,TRUE)</f>
        <v>tier - 2</v>
      </c>
      <c r="Q343" s="58">
        <f>VLOOKUP(A343,Hospitalization!A343:K2685,8,TRUE)</f>
        <v>6219.93</v>
      </c>
      <c r="R343" s="55" t="str">
        <f>VLOOKUP(A343,Hospitalization!A244:K2586,9,TRUE)</f>
        <v>tier - 2</v>
      </c>
    </row>
    <row r="344" spans="1:18" x14ac:dyDescent="0.3">
      <c r="A344" s="69" t="s">
        <v>353</v>
      </c>
      <c r="B344" s="55" t="str">
        <f>VLOOKUP(A344,'Customer Names'!A344:E1662,3,TRUE)</f>
        <v xml:space="preserve"> Mrs</v>
      </c>
      <c r="C344" s="55" t="str">
        <f>VLOOKUP(A344,'Customer Names'!A342:E1167,4,FALSE)</f>
        <v>Kuepfer</v>
      </c>
      <c r="D344" s="50">
        <f>VLOOKUP(HealthCare!A344,Medical_Examinations!A343:J2678,2,TRUE)</f>
        <v>17.579999999999998</v>
      </c>
      <c r="E344" s="50">
        <f>VLOOKUP(HealthCare!A344,Medical_Examinations!A343:J2678,4,TRUE)</f>
        <v>4.51</v>
      </c>
      <c r="F344" s="7" t="str">
        <f>VLOOKUP(A344,Medical_Examinations!A343:J2678,6,TRUE)</f>
        <v>No</v>
      </c>
      <c r="G344" s="7" t="str">
        <f>VLOOKUP(A344,Medical_Examinations!A343:J2678,7,TRUE)</f>
        <v>No</v>
      </c>
      <c r="H344" s="7" t="str">
        <f>VLOOKUP(A344,Medical_Examinations!A343:J2678,8,TRUE)</f>
        <v>No</v>
      </c>
      <c r="I344" s="51">
        <f>VLOOKUP(A344,Medical_Examinations!A343:J2678,9,TRUE)</f>
        <v>1</v>
      </c>
      <c r="J344" s="7" t="str">
        <f>VLOOKUP(A344,Medical_Examinations!A343:J2678,10,TRUE)</f>
        <v>No</v>
      </c>
      <c r="K344" s="7" t="str">
        <f>VLOOKUP(A344,Medical_Examinations!A343:J2678,3,TRUE)</f>
        <v>Underweight</v>
      </c>
      <c r="L344" s="7" t="str">
        <f>VLOOKUP(A344,Medical_Examinations!A343:J2678,5,TRUE)</f>
        <v>Normal</v>
      </c>
      <c r="M344" s="52">
        <f>VLOOKUP(A344,Hospitalization!A344:K2686,5,FALSE)</f>
        <v>33828</v>
      </c>
      <c r="N344" s="51">
        <f ca="1">VLOOKUP(A344,Hospitalization!A344:K2686,6,FALSE)</f>
        <v>67</v>
      </c>
      <c r="O344" s="7" t="str">
        <f>VLOOKUP(A335,Hospitalization!A236:K2578,11,FALSE)</f>
        <v>R1013</v>
      </c>
      <c r="P344" s="7" t="str">
        <f>VLOOKUP(A344,Hospitalization!A344:K2686,10,TRUE)</f>
        <v>tier - 1</v>
      </c>
      <c r="Q344" s="53">
        <f>VLOOKUP(A344,Hospitalization!A344:K2686,8,TRUE)</f>
        <v>6208.5</v>
      </c>
      <c r="R344" s="7" t="str">
        <f>VLOOKUP(A344,Hospitalization!A245:K2587,9,TRUE)</f>
        <v>tier - 2</v>
      </c>
    </row>
    <row r="345" spans="1:18" x14ac:dyDescent="0.3">
      <c r="A345" s="69" t="s">
        <v>354</v>
      </c>
      <c r="B345" s="55" t="str">
        <f>VLOOKUP(A345,'Customer Names'!A345:E1663,3,TRUE)</f>
        <v xml:space="preserve"> Mr</v>
      </c>
      <c r="C345" s="55" t="str">
        <f>VLOOKUP(A345,'Customer Names'!A343:E1168,4,FALSE)</f>
        <v>Kaczmarek</v>
      </c>
      <c r="D345" s="54">
        <f>VLOOKUP(HealthCare!A345,Medical_Examinations!A344:J2679,2,TRUE)</f>
        <v>17.579999999999998</v>
      </c>
      <c r="E345" s="54">
        <f>VLOOKUP(HealthCare!A345,Medical_Examinations!A344:J2679,4,TRUE)</f>
        <v>4.51</v>
      </c>
      <c r="F345" s="55" t="str">
        <f>VLOOKUP(A345,Medical_Examinations!A344:J2679,6,TRUE)</f>
        <v>No</v>
      </c>
      <c r="G345" s="55" t="str">
        <f>VLOOKUP(A345,Medical_Examinations!A344:J2679,7,TRUE)</f>
        <v>No</v>
      </c>
      <c r="H345" s="55" t="str">
        <f>VLOOKUP(A345,Medical_Examinations!A344:J2679,8,TRUE)</f>
        <v>No</v>
      </c>
      <c r="I345" s="56">
        <f>VLOOKUP(A345,Medical_Examinations!A344:J2679,9,TRUE)</f>
        <v>1</v>
      </c>
      <c r="J345" s="55" t="str">
        <f>VLOOKUP(A345,Medical_Examinations!A344:J2679,10,TRUE)</f>
        <v>No</v>
      </c>
      <c r="K345" s="55" t="str">
        <f>VLOOKUP(A345,Medical_Examinations!A344:J2679,3,TRUE)</f>
        <v>Underweight</v>
      </c>
      <c r="L345" s="55" t="str">
        <f>VLOOKUP(A345,Medical_Examinations!A344:J2679,5,TRUE)</f>
        <v>Normal</v>
      </c>
      <c r="M345" s="57">
        <f>VLOOKUP(A345,Hospitalization!A345:K2687,5,FALSE)</f>
        <v>36413</v>
      </c>
      <c r="N345" s="56">
        <f ca="1">VLOOKUP(A345,Hospitalization!A345:K2687,6,FALSE)</f>
        <v>64</v>
      </c>
      <c r="O345" s="55" t="str">
        <f>VLOOKUP(A336,Hospitalization!A237:K2579,11,FALSE)</f>
        <v>R1013</v>
      </c>
      <c r="P345" s="55" t="str">
        <f>VLOOKUP(A345,Hospitalization!A345:K2687,10,TRUE)</f>
        <v>tier - 2</v>
      </c>
      <c r="Q345" s="58">
        <f>VLOOKUP(A345,Hospitalization!A345:K2687,8,TRUE)</f>
        <v>6207.26</v>
      </c>
      <c r="R345" s="55" t="str">
        <f>VLOOKUP(A345,Hospitalization!A246:K2588,9,TRUE)</f>
        <v>tier - 2</v>
      </c>
    </row>
    <row r="346" spans="1:18" x14ac:dyDescent="0.3">
      <c r="A346" s="69" t="s">
        <v>355</v>
      </c>
      <c r="B346" s="55" t="str">
        <f>VLOOKUP(A346,'Customer Names'!A346:E1664,3,TRUE)</f>
        <v xml:space="preserve"> Ms</v>
      </c>
      <c r="C346" s="55" t="str">
        <f>VLOOKUP(A346,'Customer Names'!A344:E1169,4,FALSE)</f>
        <v>Pitt</v>
      </c>
      <c r="D346" s="50">
        <f>VLOOKUP(HealthCare!A346,Medical_Examinations!A345:J2680,2,TRUE)</f>
        <v>17.579999999999998</v>
      </c>
      <c r="E346" s="50">
        <f>VLOOKUP(HealthCare!A346,Medical_Examinations!A345:J2680,4,TRUE)</f>
        <v>4.51</v>
      </c>
      <c r="F346" s="7" t="str">
        <f>VLOOKUP(A346,Medical_Examinations!A345:J2680,6,TRUE)</f>
        <v>No</v>
      </c>
      <c r="G346" s="7" t="str">
        <f>VLOOKUP(A346,Medical_Examinations!A345:J2680,7,TRUE)</f>
        <v>No</v>
      </c>
      <c r="H346" s="7" t="str">
        <f>VLOOKUP(A346,Medical_Examinations!A345:J2680,8,TRUE)</f>
        <v>No</v>
      </c>
      <c r="I346" s="51">
        <f>VLOOKUP(A346,Medical_Examinations!A345:J2680,9,TRUE)</f>
        <v>1</v>
      </c>
      <c r="J346" s="7" t="str">
        <f>VLOOKUP(A346,Medical_Examinations!A345:J2680,10,TRUE)</f>
        <v>No</v>
      </c>
      <c r="K346" s="7" t="str">
        <f>VLOOKUP(A346,Medical_Examinations!A345:J2680,3,TRUE)</f>
        <v>Underweight</v>
      </c>
      <c r="L346" s="7" t="str">
        <f>VLOOKUP(A346,Medical_Examinations!A345:J2680,5,TRUE)</f>
        <v>Normal</v>
      </c>
      <c r="M346" s="52">
        <f>VLOOKUP(A346,Hospitalization!A346:K2688,5,FALSE)</f>
        <v>31401</v>
      </c>
      <c r="N346" s="51">
        <f ca="1">VLOOKUP(A346,Hospitalization!A346:K2688,6,FALSE)</f>
        <v>67</v>
      </c>
      <c r="O346" s="7" t="str">
        <f>VLOOKUP(A337,Hospitalization!A238:K2580,11,FALSE)</f>
        <v>R1026</v>
      </c>
      <c r="P346" s="7" t="str">
        <f>VLOOKUP(A346,Hospitalization!A346:K2688,10,TRUE)</f>
        <v>tier - 2</v>
      </c>
      <c r="Q346" s="53">
        <f>VLOOKUP(A346,Hospitalization!A346:K2688,8,TRUE)</f>
        <v>6203.9</v>
      </c>
      <c r="R346" s="7" t="str">
        <f>VLOOKUP(A346,Hospitalization!A247:K2589,9,TRUE)</f>
        <v>tier - 1</v>
      </c>
    </row>
    <row r="347" spans="1:18" x14ac:dyDescent="0.3">
      <c r="A347" s="69" t="s">
        <v>356</v>
      </c>
      <c r="B347" s="55" t="str">
        <f>VLOOKUP(A347,'Customer Names'!A347:E1665,3,TRUE)</f>
        <v xml:space="preserve"> Mr</v>
      </c>
      <c r="C347" s="55" t="str">
        <f>VLOOKUP(A347,'Customer Names'!A345:E1170,4,FALSE)</f>
        <v>Lorton</v>
      </c>
      <c r="D347" s="54">
        <f>VLOOKUP(HealthCare!A347,Medical_Examinations!A346:J2681,2,TRUE)</f>
        <v>17.579999999999998</v>
      </c>
      <c r="E347" s="54">
        <f>VLOOKUP(HealthCare!A347,Medical_Examinations!A346:J2681,4,TRUE)</f>
        <v>4.51</v>
      </c>
      <c r="F347" s="55" t="str">
        <f>VLOOKUP(A347,Medical_Examinations!A346:J2681,6,TRUE)</f>
        <v>No</v>
      </c>
      <c r="G347" s="55" t="str">
        <f>VLOOKUP(A347,Medical_Examinations!A346:J2681,7,TRUE)</f>
        <v>No</v>
      </c>
      <c r="H347" s="55" t="str">
        <f>VLOOKUP(A347,Medical_Examinations!A346:J2681,8,TRUE)</f>
        <v>No</v>
      </c>
      <c r="I347" s="56">
        <f>VLOOKUP(A347,Medical_Examinations!A346:J2681,9,TRUE)</f>
        <v>1</v>
      </c>
      <c r="J347" s="55" t="str">
        <f>VLOOKUP(A347,Medical_Examinations!A346:J2681,10,TRUE)</f>
        <v>No</v>
      </c>
      <c r="K347" s="55" t="str">
        <f>VLOOKUP(A347,Medical_Examinations!A346:J2681,3,TRUE)</f>
        <v>Underweight</v>
      </c>
      <c r="L347" s="55" t="str">
        <f>VLOOKUP(A347,Medical_Examinations!A346:J2681,5,TRUE)</f>
        <v>Normal</v>
      </c>
      <c r="M347" s="57">
        <f>VLOOKUP(A347,Hospitalization!A347:K2689,5,FALSE)</f>
        <v>31250</v>
      </c>
      <c r="N347" s="56">
        <f ca="1">VLOOKUP(A347,Hospitalization!A347:K2689,6,FALSE)</f>
        <v>36</v>
      </c>
      <c r="O347" s="55" t="str">
        <f>VLOOKUP(A338,Hospitalization!A239:K2581,11,FALSE)</f>
        <v>R1013</v>
      </c>
      <c r="P347" s="55" t="str">
        <f>VLOOKUP(A347,Hospitalization!A347:K2689,10,TRUE)</f>
        <v>tier - 1</v>
      </c>
      <c r="Q347" s="58">
        <f>VLOOKUP(A347,Hospitalization!A347:K2689,8,TRUE)</f>
        <v>6198.75</v>
      </c>
      <c r="R347" s="55" t="str">
        <f>VLOOKUP(A347,Hospitalization!A248:K2590,9,TRUE)</f>
        <v>tier - 2</v>
      </c>
    </row>
    <row r="348" spans="1:18" x14ac:dyDescent="0.3">
      <c r="A348" s="69" t="s">
        <v>357</v>
      </c>
      <c r="B348" s="55" t="str">
        <f>VLOOKUP(A348,'Customer Names'!A348:E1666,3,TRUE)</f>
        <v xml:space="preserve"> Mr</v>
      </c>
      <c r="C348" s="55" t="str">
        <f>VLOOKUP(A348,'Customer Names'!A346:E1171,4,FALSE)</f>
        <v>Castaneda</v>
      </c>
      <c r="D348" s="50">
        <f>VLOOKUP(HealthCare!A348,Medical_Examinations!A347:J2682,2,TRUE)</f>
        <v>17.579999999999998</v>
      </c>
      <c r="E348" s="50">
        <f>VLOOKUP(HealthCare!A348,Medical_Examinations!A347:J2682,4,TRUE)</f>
        <v>4.51</v>
      </c>
      <c r="F348" s="7" t="str">
        <f>VLOOKUP(A348,Medical_Examinations!A347:J2682,6,TRUE)</f>
        <v>No</v>
      </c>
      <c r="G348" s="7" t="str">
        <f>VLOOKUP(A348,Medical_Examinations!A347:J2682,7,TRUE)</f>
        <v>No</v>
      </c>
      <c r="H348" s="7" t="str">
        <f>VLOOKUP(A348,Medical_Examinations!A347:J2682,8,TRUE)</f>
        <v>No</v>
      </c>
      <c r="I348" s="51">
        <f>VLOOKUP(A348,Medical_Examinations!A347:J2682,9,TRUE)</f>
        <v>1</v>
      </c>
      <c r="J348" s="7" t="str">
        <f>VLOOKUP(A348,Medical_Examinations!A347:J2682,10,TRUE)</f>
        <v>No</v>
      </c>
      <c r="K348" s="7" t="str">
        <f>VLOOKUP(A348,Medical_Examinations!A347:J2682,3,TRUE)</f>
        <v>Underweight</v>
      </c>
      <c r="L348" s="7" t="str">
        <f>VLOOKUP(A348,Medical_Examinations!A347:J2682,5,TRUE)</f>
        <v>Normal</v>
      </c>
      <c r="M348" s="52">
        <f>VLOOKUP(A348,Hospitalization!A348:K2690,5,FALSE)</f>
        <v>32439</v>
      </c>
      <c r="N348" s="51">
        <f ca="1">VLOOKUP(A348,Hospitalization!A348:K2690,6,FALSE)</f>
        <v>67</v>
      </c>
      <c r="O348" s="7" t="str">
        <f>VLOOKUP(A339,Hospitalization!A240:K2582,11,FALSE)</f>
        <v>R1012</v>
      </c>
      <c r="P348" s="7" t="str">
        <f>VLOOKUP(A348,Hospitalization!A348:K2690,10,TRUE)</f>
        <v>tier - 1</v>
      </c>
      <c r="Q348" s="53">
        <f>VLOOKUP(A348,Hospitalization!A348:K2690,8,TRUE)</f>
        <v>6196.45</v>
      </c>
      <c r="R348" s="7" t="str">
        <f>VLOOKUP(A348,Hospitalization!A249:K2591,9,TRUE)</f>
        <v>tier - 2</v>
      </c>
    </row>
    <row r="349" spans="1:18" x14ac:dyDescent="0.3">
      <c r="A349" s="69" t="s">
        <v>358</v>
      </c>
      <c r="B349" s="55" t="str">
        <f>VLOOKUP(A349,'Customer Names'!A349:E1667,3,TRUE)</f>
        <v xml:space="preserve"> Mr</v>
      </c>
      <c r="C349" s="55" t="str">
        <f>VLOOKUP(A349,'Customer Names'!A347:E1172,4,FALSE)</f>
        <v>Cherop</v>
      </c>
      <c r="D349" s="54">
        <f>VLOOKUP(HealthCare!A349,Medical_Examinations!A348:J2683,2,TRUE)</f>
        <v>17.579999999999998</v>
      </c>
      <c r="E349" s="54">
        <f>VLOOKUP(HealthCare!A349,Medical_Examinations!A348:J2683,4,TRUE)</f>
        <v>4.51</v>
      </c>
      <c r="F349" s="55" t="str">
        <f>VLOOKUP(A349,Medical_Examinations!A348:J2683,6,TRUE)</f>
        <v>No</v>
      </c>
      <c r="G349" s="55" t="str">
        <f>VLOOKUP(A349,Medical_Examinations!A348:J2683,7,TRUE)</f>
        <v>No</v>
      </c>
      <c r="H349" s="55" t="str">
        <f>VLOOKUP(A349,Medical_Examinations!A348:J2683,8,TRUE)</f>
        <v>No</v>
      </c>
      <c r="I349" s="56">
        <f>VLOOKUP(A349,Medical_Examinations!A348:J2683,9,TRUE)</f>
        <v>1</v>
      </c>
      <c r="J349" s="55" t="str">
        <f>VLOOKUP(A349,Medical_Examinations!A348:J2683,10,TRUE)</f>
        <v>No</v>
      </c>
      <c r="K349" s="55" t="str">
        <f>VLOOKUP(A349,Medical_Examinations!A348:J2683,3,TRUE)</f>
        <v>Underweight</v>
      </c>
      <c r="L349" s="55" t="str">
        <f>VLOOKUP(A349,Medical_Examinations!A348:J2683,5,TRUE)</f>
        <v>Normal</v>
      </c>
      <c r="M349" s="57">
        <f>VLOOKUP(A349,Hospitalization!A349:K2691,5,FALSE)</f>
        <v>29860</v>
      </c>
      <c r="N349" s="56">
        <f ca="1">VLOOKUP(A349,Hospitalization!A349:K2691,6,FALSE)</f>
        <v>62</v>
      </c>
      <c r="O349" s="55" t="str">
        <f>VLOOKUP(A340,Hospitalization!A241:K2583,11,FALSE)</f>
        <v>R1013</v>
      </c>
      <c r="P349" s="55" t="str">
        <f>VLOOKUP(A349,Hospitalization!A349:K2691,10,TRUE)</f>
        <v>tier - 3</v>
      </c>
      <c r="Q349" s="58">
        <f>VLOOKUP(A349,Hospitalization!A349:K2691,8,TRUE)</f>
        <v>6186.13</v>
      </c>
      <c r="R349" s="55" t="str">
        <f>VLOOKUP(A349,Hospitalization!A250:K2592,9,TRUE)</f>
        <v>tier - 2</v>
      </c>
    </row>
    <row r="350" spans="1:18" x14ac:dyDescent="0.3">
      <c r="A350" s="69" t="s">
        <v>359</v>
      </c>
      <c r="B350" s="55" t="str">
        <f>VLOOKUP(A350,'Customer Names'!A350:E1668,3,TRUE)</f>
        <v xml:space="preserve"> Mr</v>
      </c>
      <c r="C350" s="55" t="str">
        <f>VLOOKUP(A350,'Customer Names'!A348:E1173,4,FALSE)</f>
        <v>Howell</v>
      </c>
      <c r="D350" s="50">
        <f>VLOOKUP(HealthCare!A350,Medical_Examinations!A349:J2684,2,TRUE)</f>
        <v>17.579999999999998</v>
      </c>
      <c r="E350" s="50">
        <f>VLOOKUP(HealthCare!A350,Medical_Examinations!A349:J2684,4,TRUE)</f>
        <v>4.51</v>
      </c>
      <c r="F350" s="7" t="str">
        <f>VLOOKUP(A350,Medical_Examinations!A349:J2684,6,TRUE)</f>
        <v>No</v>
      </c>
      <c r="G350" s="7" t="str">
        <f>VLOOKUP(A350,Medical_Examinations!A349:J2684,7,TRUE)</f>
        <v>No</v>
      </c>
      <c r="H350" s="7" t="str">
        <f>VLOOKUP(A350,Medical_Examinations!A349:J2684,8,TRUE)</f>
        <v>No</v>
      </c>
      <c r="I350" s="51">
        <f>VLOOKUP(A350,Medical_Examinations!A349:J2684,9,TRUE)</f>
        <v>1</v>
      </c>
      <c r="J350" s="7" t="str">
        <f>VLOOKUP(A350,Medical_Examinations!A349:J2684,10,TRUE)</f>
        <v>No</v>
      </c>
      <c r="K350" s="7" t="str">
        <f>VLOOKUP(A350,Medical_Examinations!A349:J2684,3,TRUE)</f>
        <v>Underweight</v>
      </c>
      <c r="L350" s="7" t="str">
        <f>VLOOKUP(A350,Medical_Examinations!A349:J2684,5,TRUE)</f>
        <v>Normal</v>
      </c>
      <c r="M350" s="52">
        <f>VLOOKUP(A350,Hospitalization!A350:K2692,5,FALSE)</f>
        <v>29912</v>
      </c>
      <c r="N350" s="51">
        <f ca="1">VLOOKUP(A350,Hospitalization!A350:K2692,6,FALSE)</f>
        <v>63</v>
      </c>
      <c r="O350" s="7" t="str">
        <f>VLOOKUP(A341,Hospitalization!A242:K2584,11,FALSE)</f>
        <v>R1011</v>
      </c>
      <c r="P350" s="7" t="str">
        <f>VLOOKUP(A350,Hospitalization!A350:K2692,10,TRUE)</f>
        <v>tier - 1</v>
      </c>
      <c r="Q350" s="53">
        <f>VLOOKUP(A350,Hospitalization!A350:K2692,8,TRUE)</f>
        <v>6185.32</v>
      </c>
      <c r="R350" s="7" t="str">
        <f>VLOOKUP(A350,Hospitalization!A251:K2593,9,TRUE)</f>
        <v>tier - 2</v>
      </c>
    </row>
    <row r="351" spans="1:18" x14ac:dyDescent="0.3">
      <c r="A351" s="69" t="s">
        <v>360</v>
      </c>
      <c r="B351" s="55" t="str">
        <f>VLOOKUP(A351,'Customer Names'!A351:E1669,3,TRUE)</f>
        <v xml:space="preserve"> Mr</v>
      </c>
      <c r="C351" s="55" t="str">
        <f>VLOOKUP(A351,'Customer Names'!A349:E1174,4,FALSE)</f>
        <v>Palmer</v>
      </c>
      <c r="D351" s="54">
        <f>VLOOKUP(HealthCare!A351,Medical_Examinations!A350:J2685,2,TRUE)</f>
        <v>17.579999999999998</v>
      </c>
      <c r="E351" s="54">
        <f>VLOOKUP(HealthCare!A351,Medical_Examinations!A350:J2685,4,TRUE)</f>
        <v>4.51</v>
      </c>
      <c r="F351" s="55" t="str">
        <f>VLOOKUP(A351,Medical_Examinations!A350:J2685,6,TRUE)</f>
        <v>No</v>
      </c>
      <c r="G351" s="55" t="str">
        <f>VLOOKUP(A351,Medical_Examinations!A350:J2685,7,TRUE)</f>
        <v>No</v>
      </c>
      <c r="H351" s="55" t="str">
        <f>VLOOKUP(A351,Medical_Examinations!A350:J2685,8,TRUE)</f>
        <v>No</v>
      </c>
      <c r="I351" s="56">
        <f>VLOOKUP(A351,Medical_Examinations!A350:J2685,9,TRUE)</f>
        <v>1</v>
      </c>
      <c r="J351" s="55" t="str">
        <f>VLOOKUP(A351,Medical_Examinations!A350:J2685,10,TRUE)</f>
        <v>No</v>
      </c>
      <c r="K351" s="55" t="str">
        <f>VLOOKUP(A351,Medical_Examinations!A350:J2685,3,TRUE)</f>
        <v>Underweight</v>
      </c>
      <c r="L351" s="55" t="str">
        <f>VLOOKUP(A351,Medical_Examinations!A350:J2685,5,TRUE)</f>
        <v>Normal</v>
      </c>
      <c r="M351" s="57">
        <f>VLOOKUP(A351,Hospitalization!A351:K2693,5,FALSE)</f>
        <v>25846</v>
      </c>
      <c r="N351" s="56">
        <f ca="1">VLOOKUP(A351,Hospitalization!A351:K2693,6,FALSE)</f>
        <v>65</v>
      </c>
      <c r="O351" s="55" t="str">
        <f>VLOOKUP(A342,Hospitalization!A243:K2585,11,FALSE)</f>
        <v>R1013</v>
      </c>
      <c r="P351" s="55" t="str">
        <f>VLOOKUP(A351,Hospitalization!A351:K2693,10,TRUE)</f>
        <v>tier - 2</v>
      </c>
      <c r="Q351" s="58">
        <f>VLOOKUP(A351,Hospitalization!A351:K2693,8,TRUE)</f>
        <v>6183.46</v>
      </c>
      <c r="R351" s="55" t="str">
        <f>VLOOKUP(A351,Hospitalization!A252:K2594,9,TRUE)</f>
        <v>tier - 2</v>
      </c>
    </row>
    <row r="352" spans="1:18" x14ac:dyDescent="0.3">
      <c r="A352" s="69" t="s">
        <v>361</v>
      </c>
      <c r="B352" s="55" t="str">
        <f>VLOOKUP(A352,'Customer Names'!A352:E1670,3,TRUE)</f>
        <v xml:space="preserve"> Mr</v>
      </c>
      <c r="C352" s="55" t="str">
        <f>VLOOKUP(A352,'Customer Names'!A350:E1175,4,FALSE)</f>
        <v>Olson</v>
      </c>
      <c r="D352" s="50">
        <f>VLOOKUP(HealthCare!A352,Medical_Examinations!A351:J2686,2,TRUE)</f>
        <v>17.579999999999998</v>
      </c>
      <c r="E352" s="50">
        <f>VLOOKUP(HealthCare!A352,Medical_Examinations!A351:J2686,4,TRUE)</f>
        <v>4.51</v>
      </c>
      <c r="F352" s="7" t="str">
        <f>VLOOKUP(A352,Medical_Examinations!A351:J2686,6,TRUE)</f>
        <v>No</v>
      </c>
      <c r="G352" s="7" t="str">
        <f>VLOOKUP(A352,Medical_Examinations!A351:J2686,7,TRUE)</f>
        <v>No</v>
      </c>
      <c r="H352" s="7" t="str">
        <f>VLOOKUP(A352,Medical_Examinations!A351:J2686,8,TRUE)</f>
        <v>No</v>
      </c>
      <c r="I352" s="51">
        <f>VLOOKUP(A352,Medical_Examinations!A351:J2686,9,TRUE)</f>
        <v>1</v>
      </c>
      <c r="J352" s="7" t="str">
        <f>VLOOKUP(A352,Medical_Examinations!A351:J2686,10,TRUE)</f>
        <v>No</v>
      </c>
      <c r="K352" s="7" t="str">
        <f>VLOOKUP(A352,Medical_Examinations!A351:J2686,3,TRUE)</f>
        <v>Underweight</v>
      </c>
      <c r="L352" s="7" t="str">
        <f>VLOOKUP(A352,Medical_Examinations!A351:J2686,5,TRUE)</f>
        <v>Normal</v>
      </c>
      <c r="M352" s="52">
        <f>VLOOKUP(A352,Hospitalization!A352:K2694,5,FALSE)</f>
        <v>31268</v>
      </c>
      <c r="N352" s="51">
        <f ca="1">VLOOKUP(A352,Hospitalization!A352:K2694,6,FALSE)</f>
        <v>35</v>
      </c>
      <c r="O352" s="7" t="str">
        <f>VLOOKUP(A343,Hospitalization!A244:K2586,11,FALSE)</f>
        <v>R1013</v>
      </c>
      <c r="P352" s="7" t="str">
        <f>VLOOKUP(A352,Hospitalization!A352:K2694,10,TRUE)</f>
        <v>tier - 2</v>
      </c>
      <c r="Q352" s="53">
        <f>VLOOKUP(A352,Hospitalization!A352:K2694,8,TRUE)</f>
        <v>6183.32</v>
      </c>
      <c r="R352" s="7" t="str">
        <f>VLOOKUP(A352,Hospitalization!A253:K2595,9,TRUE)</f>
        <v>tier - 2</v>
      </c>
    </row>
    <row r="353" spans="1:18" x14ac:dyDescent="0.3">
      <c r="A353" s="69" t="s">
        <v>362</v>
      </c>
      <c r="B353" s="55" t="str">
        <f>VLOOKUP(A353,'Customer Names'!A353:E1671,3,TRUE)</f>
        <v xml:space="preserve"> Mr</v>
      </c>
      <c r="C353" s="55" t="str">
        <f>VLOOKUP(A353,'Customer Names'!A351:E1176,4,FALSE)</f>
        <v>Waldron</v>
      </c>
      <c r="D353" s="54">
        <f>VLOOKUP(HealthCare!A353,Medical_Examinations!A352:J2687,2,TRUE)</f>
        <v>17.579999999999998</v>
      </c>
      <c r="E353" s="54">
        <f>VLOOKUP(HealthCare!A353,Medical_Examinations!A352:J2687,4,TRUE)</f>
        <v>4.51</v>
      </c>
      <c r="F353" s="55" t="str">
        <f>VLOOKUP(A353,Medical_Examinations!A352:J2687,6,TRUE)</f>
        <v>No</v>
      </c>
      <c r="G353" s="55" t="str">
        <f>VLOOKUP(A353,Medical_Examinations!A352:J2687,7,TRUE)</f>
        <v>No</v>
      </c>
      <c r="H353" s="55" t="str">
        <f>VLOOKUP(A353,Medical_Examinations!A352:J2687,8,TRUE)</f>
        <v>No</v>
      </c>
      <c r="I353" s="56">
        <f>VLOOKUP(A353,Medical_Examinations!A352:J2687,9,TRUE)</f>
        <v>1</v>
      </c>
      <c r="J353" s="55" t="str">
        <f>VLOOKUP(A353,Medical_Examinations!A352:J2687,10,TRUE)</f>
        <v>No</v>
      </c>
      <c r="K353" s="55" t="str">
        <f>VLOOKUP(A353,Medical_Examinations!A352:J2687,3,TRUE)</f>
        <v>Underweight</v>
      </c>
      <c r="L353" s="55" t="str">
        <f>VLOOKUP(A353,Medical_Examinations!A352:J2687,5,TRUE)</f>
        <v>Normal</v>
      </c>
      <c r="M353" s="57">
        <f>VLOOKUP(A353,Hospitalization!A353:K2695,5,FALSE)</f>
        <v>30961</v>
      </c>
      <c r="N353" s="56">
        <f ca="1">VLOOKUP(A353,Hospitalization!A353:K2695,6,FALSE)</f>
        <v>50</v>
      </c>
      <c r="O353" s="55" t="str">
        <f>VLOOKUP(A344,Hospitalization!A245:K2587,11,FALSE)</f>
        <v>R1021</v>
      </c>
      <c r="P353" s="55" t="str">
        <f>VLOOKUP(A353,Hospitalization!A353:K2695,10,TRUE)</f>
        <v>tier - 1</v>
      </c>
      <c r="Q353" s="58">
        <f>VLOOKUP(A353,Hospitalization!A353:K2695,8,TRUE)</f>
        <v>6170.96</v>
      </c>
      <c r="R353" s="55" t="str">
        <f>VLOOKUP(A353,Hospitalization!A254:K2596,9,TRUE)</f>
        <v>tier - 2</v>
      </c>
    </row>
    <row r="354" spans="1:18" x14ac:dyDescent="0.3">
      <c r="A354" s="69" t="s">
        <v>363</v>
      </c>
      <c r="B354" s="55" t="str">
        <f>VLOOKUP(A354,'Customer Names'!A354:E1672,3,TRUE)</f>
        <v xml:space="preserve"> Ms</v>
      </c>
      <c r="C354" s="55" t="str">
        <f>VLOOKUP(A354,'Customer Names'!A352:E1177,4,FALSE)</f>
        <v>Meyer</v>
      </c>
      <c r="D354" s="50">
        <f>VLOOKUP(HealthCare!A354,Medical_Examinations!A353:J2688,2,TRUE)</f>
        <v>17.579999999999998</v>
      </c>
      <c r="E354" s="50">
        <f>VLOOKUP(HealthCare!A354,Medical_Examinations!A353:J2688,4,TRUE)</f>
        <v>4.51</v>
      </c>
      <c r="F354" s="7" t="str">
        <f>VLOOKUP(A354,Medical_Examinations!A353:J2688,6,TRUE)</f>
        <v>No</v>
      </c>
      <c r="G354" s="7" t="str">
        <f>VLOOKUP(A354,Medical_Examinations!A353:J2688,7,TRUE)</f>
        <v>No</v>
      </c>
      <c r="H354" s="7" t="str">
        <f>VLOOKUP(A354,Medical_Examinations!A353:J2688,8,TRUE)</f>
        <v>No</v>
      </c>
      <c r="I354" s="51">
        <f>VLOOKUP(A354,Medical_Examinations!A353:J2688,9,TRUE)</f>
        <v>1</v>
      </c>
      <c r="J354" s="7" t="str">
        <f>VLOOKUP(A354,Medical_Examinations!A353:J2688,10,TRUE)</f>
        <v>No</v>
      </c>
      <c r="K354" s="7" t="str">
        <f>VLOOKUP(A354,Medical_Examinations!A353:J2688,3,TRUE)</f>
        <v>Underweight</v>
      </c>
      <c r="L354" s="7" t="str">
        <f>VLOOKUP(A354,Medical_Examinations!A353:J2688,5,TRUE)</f>
        <v>Normal</v>
      </c>
      <c r="M354" s="52">
        <f>VLOOKUP(A354,Hospitalization!A354:K2696,5,FALSE)</f>
        <v>31335</v>
      </c>
      <c r="N354" s="51">
        <f ca="1">VLOOKUP(A354,Hospitalization!A354:K2696,6,FALSE)</f>
        <v>65</v>
      </c>
      <c r="O354" s="7" t="str">
        <f>VLOOKUP(A345,Hospitalization!A246:K2588,11,FALSE)</f>
        <v>R1026</v>
      </c>
      <c r="P354" s="7" t="str">
        <f>VLOOKUP(A354,Hospitalization!A354:K2696,10,TRUE)</f>
        <v>tier - 1</v>
      </c>
      <c r="Q354" s="53">
        <f>VLOOKUP(A354,Hospitalization!A354:K2696,8,TRUE)</f>
        <v>6159.57</v>
      </c>
      <c r="R354" s="7" t="str">
        <f>VLOOKUP(A354,Hospitalization!A255:K2597,9,TRUE)</f>
        <v>tier - 2</v>
      </c>
    </row>
    <row r="355" spans="1:18" x14ac:dyDescent="0.3">
      <c r="A355" s="69" t="s">
        <v>364</v>
      </c>
      <c r="B355" s="55" t="str">
        <f>VLOOKUP(A355,'Customer Names'!A355:E1673,3,TRUE)</f>
        <v xml:space="preserve"> Mr</v>
      </c>
      <c r="C355" s="55" t="str">
        <f>VLOOKUP(A355,'Customer Names'!A353:E1178,4,FALSE)</f>
        <v>Stack</v>
      </c>
      <c r="D355" s="54">
        <f>VLOOKUP(HealthCare!A355,Medical_Examinations!A354:J2689,2,TRUE)</f>
        <v>17.579999999999998</v>
      </c>
      <c r="E355" s="54">
        <f>VLOOKUP(HealthCare!A355,Medical_Examinations!A354:J2689,4,TRUE)</f>
        <v>4.51</v>
      </c>
      <c r="F355" s="55" t="str">
        <f>VLOOKUP(A355,Medical_Examinations!A354:J2689,6,TRUE)</f>
        <v>No</v>
      </c>
      <c r="G355" s="55" t="str">
        <f>VLOOKUP(A355,Medical_Examinations!A354:J2689,7,TRUE)</f>
        <v>No</v>
      </c>
      <c r="H355" s="55" t="str">
        <f>VLOOKUP(A355,Medical_Examinations!A354:J2689,8,TRUE)</f>
        <v>No</v>
      </c>
      <c r="I355" s="56">
        <f>VLOOKUP(A355,Medical_Examinations!A354:J2689,9,TRUE)</f>
        <v>1</v>
      </c>
      <c r="J355" s="55" t="str">
        <f>VLOOKUP(A355,Medical_Examinations!A354:J2689,10,TRUE)</f>
        <v>No</v>
      </c>
      <c r="K355" s="55" t="str">
        <f>VLOOKUP(A355,Medical_Examinations!A354:J2689,3,TRUE)</f>
        <v>Underweight</v>
      </c>
      <c r="L355" s="55" t="str">
        <f>VLOOKUP(A355,Medical_Examinations!A354:J2689,5,TRUE)</f>
        <v>Normal</v>
      </c>
      <c r="M355" s="57">
        <f>VLOOKUP(A355,Hospitalization!A355:K2697,5,FALSE)</f>
        <v>26974</v>
      </c>
      <c r="N355" s="56">
        <f ca="1">VLOOKUP(A355,Hospitalization!A355:K2697,6,FALSE)</f>
        <v>22</v>
      </c>
      <c r="O355" s="55" t="str">
        <f>VLOOKUP(A346,Hospitalization!A247:K2589,11,FALSE)</f>
        <v>R1012</v>
      </c>
      <c r="P355" s="55" t="str">
        <f>VLOOKUP(A355,Hospitalization!A355:K2697,10,TRUE)</f>
        <v>tier - 3</v>
      </c>
      <c r="Q355" s="58">
        <f>VLOOKUP(A355,Hospitalization!A355:K2697,8,TRUE)</f>
        <v>6152.05</v>
      </c>
      <c r="R355" s="55" t="str">
        <f>VLOOKUP(A355,Hospitalization!A256:K2598,9,TRUE)</f>
        <v>tier - 2</v>
      </c>
    </row>
    <row r="356" spans="1:18" x14ac:dyDescent="0.3">
      <c r="A356" s="69" t="s">
        <v>365</v>
      </c>
      <c r="B356" s="55" t="str">
        <f>VLOOKUP(A356,'Customer Names'!A356:E1674,3,TRUE)</f>
        <v xml:space="preserve"> Ms</v>
      </c>
      <c r="C356" s="55" t="str">
        <f>VLOOKUP(A356,'Customer Names'!A354:E1179,4,FALSE)</f>
        <v>Sanchez Y Torres</v>
      </c>
      <c r="D356" s="50">
        <f>VLOOKUP(HealthCare!A356,Medical_Examinations!A355:J2690,2,TRUE)</f>
        <v>17.579999999999998</v>
      </c>
      <c r="E356" s="50">
        <f>VLOOKUP(HealthCare!A356,Medical_Examinations!A355:J2690,4,TRUE)</f>
        <v>4.51</v>
      </c>
      <c r="F356" s="7" t="str">
        <f>VLOOKUP(A356,Medical_Examinations!A355:J2690,6,TRUE)</f>
        <v>No</v>
      </c>
      <c r="G356" s="7" t="str">
        <f>VLOOKUP(A356,Medical_Examinations!A355:J2690,7,TRUE)</f>
        <v>No</v>
      </c>
      <c r="H356" s="7" t="str">
        <f>VLOOKUP(A356,Medical_Examinations!A355:J2690,8,TRUE)</f>
        <v>No</v>
      </c>
      <c r="I356" s="51">
        <f>VLOOKUP(A356,Medical_Examinations!A355:J2690,9,TRUE)</f>
        <v>1</v>
      </c>
      <c r="J356" s="7" t="str">
        <f>VLOOKUP(A356,Medical_Examinations!A355:J2690,10,TRUE)</f>
        <v>No</v>
      </c>
      <c r="K356" s="7" t="str">
        <f>VLOOKUP(A356,Medical_Examinations!A355:J2690,3,TRUE)</f>
        <v>Underweight</v>
      </c>
      <c r="L356" s="7" t="str">
        <f>VLOOKUP(A356,Medical_Examinations!A355:J2690,5,TRUE)</f>
        <v>Normal</v>
      </c>
      <c r="M356" s="52">
        <f>VLOOKUP(A356,Hospitalization!A356:K2698,5,FALSE)</f>
        <v>25855</v>
      </c>
      <c r="N356" s="51">
        <f ca="1">VLOOKUP(A356,Hospitalization!A356:K2698,6,FALSE)</f>
        <v>42</v>
      </c>
      <c r="O356" s="7" t="str">
        <f>VLOOKUP(A347,Hospitalization!A248:K2590,11,FALSE)</f>
        <v>R1012</v>
      </c>
      <c r="P356" s="7" t="str">
        <f>VLOOKUP(A356,Hospitalization!A356:K2698,10,TRUE)</f>
        <v>tier - 3</v>
      </c>
      <c r="Q356" s="53">
        <f>VLOOKUP(A356,Hospitalization!A356:K2698,8,TRUE)</f>
        <v>6147.12</v>
      </c>
      <c r="R356" s="7" t="str">
        <f>VLOOKUP(A356,Hospitalization!A257:K2599,9,TRUE)</f>
        <v>tier - 2</v>
      </c>
    </row>
    <row r="357" spans="1:18" x14ac:dyDescent="0.3">
      <c r="A357" s="69" t="s">
        <v>366</v>
      </c>
      <c r="B357" s="55" t="str">
        <f>VLOOKUP(A357,'Customer Names'!A357:E1675,3,TRUE)</f>
        <v xml:space="preserve"> Ms</v>
      </c>
      <c r="C357" s="55" t="str">
        <f>VLOOKUP(A357,'Customer Names'!A355:E1180,4,FALSE)</f>
        <v>Daniels</v>
      </c>
      <c r="D357" s="54">
        <f>VLOOKUP(HealthCare!A357,Medical_Examinations!A356:J2691,2,TRUE)</f>
        <v>17.579999999999998</v>
      </c>
      <c r="E357" s="54">
        <f>VLOOKUP(HealthCare!A357,Medical_Examinations!A356:J2691,4,TRUE)</f>
        <v>4.51</v>
      </c>
      <c r="F357" s="55" t="str">
        <f>VLOOKUP(A357,Medical_Examinations!A356:J2691,6,TRUE)</f>
        <v>No</v>
      </c>
      <c r="G357" s="55" t="str">
        <f>VLOOKUP(A357,Medical_Examinations!A356:J2691,7,TRUE)</f>
        <v>No</v>
      </c>
      <c r="H357" s="55" t="str">
        <f>VLOOKUP(A357,Medical_Examinations!A356:J2691,8,TRUE)</f>
        <v>No</v>
      </c>
      <c r="I357" s="56">
        <f>VLOOKUP(A357,Medical_Examinations!A356:J2691,9,TRUE)</f>
        <v>1</v>
      </c>
      <c r="J357" s="55" t="str">
        <f>VLOOKUP(A357,Medical_Examinations!A356:J2691,10,TRUE)</f>
        <v>No</v>
      </c>
      <c r="K357" s="55" t="str">
        <f>VLOOKUP(A357,Medical_Examinations!A356:J2691,3,TRUE)</f>
        <v>Underweight</v>
      </c>
      <c r="L357" s="55" t="str">
        <f>VLOOKUP(A357,Medical_Examinations!A356:J2691,5,TRUE)</f>
        <v>Normal</v>
      </c>
      <c r="M357" s="57">
        <f>VLOOKUP(A357,Hospitalization!A357:K2699,5,FALSE)</f>
        <v>28106</v>
      </c>
      <c r="N357" s="56">
        <f ca="1">VLOOKUP(A357,Hospitalization!A357:K2699,6,FALSE)</f>
        <v>57</v>
      </c>
      <c r="O357" s="55" t="str">
        <f>VLOOKUP(A348,Hospitalization!A249:K2591,11,FALSE)</f>
        <v>R1011</v>
      </c>
      <c r="P357" s="55" t="str">
        <f>VLOOKUP(A357,Hospitalization!A357:K2699,10,TRUE)</f>
        <v>tier - 3</v>
      </c>
      <c r="Q357" s="58">
        <f>VLOOKUP(A357,Hospitalization!A357:K2699,8,TRUE)</f>
        <v>6139.14</v>
      </c>
      <c r="R357" s="55" t="str">
        <f>VLOOKUP(A357,Hospitalization!A258:K2600,9,TRUE)</f>
        <v>tier - 2</v>
      </c>
    </row>
    <row r="358" spans="1:18" x14ac:dyDescent="0.3">
      <c r="A358" s="69" t="s">
        <v>367</v>
      </c>
      <c r="B358" s="55" t="str">
        <f>VLOOKUP(A358,'Customer Names'!A358:E1676,3,TRUE)</f>
        <v xml:space="preserve"> Mr</v>
      </c>
      <c r="C358" s="55" t="str">
        <f>VLOOKUP(A358,'Customer Names'!A356:E1181,4,FALSE)</f>
        <v>Pepp</v>
      </c>
      <c r="D358" s="50">
        <f>VLOOKUP(HealthCare!A358,Medical_Examinations!A357:J2692,2,TRUE)</f>
        <v>17.579999999999998</v>
      </c>
      <c r="E358" s="50">
        <f>VLOOKUP(HealthCare!A358,Medical_Examinations!A357:J2692,4,TRUE)</f>
        <v>4.51</v>
      </c>
      <c r="F358" s="7" t="str">
        <f>VLOOKUP(A358,Medical_Examinations!A357:J2692,6,TRUE)</f>
        <v>No</v>
      </c>
      <c r="G358" s="7" t="str">
        <f>VLOOKUP(A358,Medical_Examinations!A357:J2692,7,TRUE)</f>
        <v>No</v>
      </c>
      <c r="H358" s="7" t="str">
        <f>VLOOKUP(A358,Medical_Examinations!A357:J2692,8,TRUE)</f>
        <v>No</v>
      </c>
      <c r="I358" s="51">
        <f>VLOOKUP(A358,Medical_Examinations!A357:J2692,9,TRUE)</f>
        <v>1</v>
      </c>
      <c r="J358" s="7" t="str">
        <f>VLOOKUP(A358,Medical_Examinations!A357:J2692,10,TRUE)</f>
        <v>No</v>
      </c>
      <c r="K358" s="7" t="str">
        <f>VLOOKUP(A358,Medical_Examinations!A357:J2692,3,TRUE)</f>
        <v>Underweight</v>
      </c>
      <c r="L358" s="7" t="str">
        <f>VLOOKUP(A358,Medical_Examinations!A357:J2692,5,TRUE)</f>
        <v>Normal</v>
      </c>
      <c r="M358" s="52">
        <f>VLOOKUP(A358,Hospitalization!A358:K2700,5,FALSE)</f>
        <v>28738</v>
      </c>
      <c r="N358" s="51">
        <f ca="1">VLOOKUP(A358,Hospitalization!A358:K2700,6,FALSE)</f>
        <v>42</v>
      </c>
      <c r="O358" s="7" t="str">
        <f>VLOOKUP(A349,Hospitalization!A250:K2592,11,FALSE)</f>
        <v>R1011</v>
      </c>
      <c r="P358" s="7" t="str">
        <f>VLOOKUP(A358,Hospitalization!A358:K2700,10,TRUE)</f>
        <v>tier - 1</v>
      </c>
      <c r="Q358" s="53">
        <f>VLOOKUP(A358,Hospitalization!A358:K2700,8,TRUE)</f>
        <v>6138.58</v>
      </c>
      <c r="R358" s="7" t="str">
        <f>VLOOKUP(A358,Hospitalization!A259:K2601,9,TRUE)</f>
        <v>tier - 2</v>
      </c>
    </row>
    <row r="359" spans="1:18" x14ac:dyDescent="0.3">
      <c r="A359" s="69" t="s">
        <v>368</v>
      </c>
      <c r="B359" s="55" t="str">
        <f>VLOOKUP(A359,'Customer Names'!A359:E1677,3,TRUE)</f>
        <v xml:space="preserve"> Ms</v>
      </c>
      <c r="C359" s="55" t="str">
        <f>VLOOKUP(A359,'Customer Names'!A357:E1182,4,FALSE)</f>
        <v>Buechler</v>
      </c>
      <c r="D359" s="54">
        <f>VLOOKUP(HealthCare!A359,Medical_Examinations!A358:J2693,2,TRUE)</f>
        <v>17.579999999999998</v>
      </c>
      <c r="E359" s="54">
        <f>VLOOKUP(HealthCare!A359,Medical_Examinations!A358:J2693,4,TRUE)</f>
        <v>4.51</v>
      </c>
      <c r="F359" s="55" t="str">
        <f>VLOOKUP(A359,Medical_Examinations!A358:J2693,6,TRUE)</f>
        <v>No</v>
      </c>
      <c r="G359" s="55" t="str">
        <f>VLOOKUP(A359,Medical_Examinations!A358:J2693,7,TRUE)</f>
        <v>No</v>
      </c>
      <c r="H359" s="55" t="str">
        <f>VLOOKUP(A359,Medical_Examinations!A358:J2693,8,TRUE)</f>
        <v>No</v>
      </c>
      <c r="I359" s="56">
        <f>VLOOKUP(A359,Medical_Examinations!A358:J2693,9,TRUE)</f>
        <v>1</v>
      </c>
      <c r="J359" s="55" t="str">
        <f>VLOOKUP(A359,Medical_Examinations!A358:J2693,10,TRUE)</f>
        <v>No</v>
      </c>
      <c r="K359" s="55" t="str">
        <f>VLOOKUP(A359,Medical_Examinations!A358:J2693,3,TRUE)</f>
        <v>Underweight</v>
      </c>
      <c r="L359" s="55" t="str">
        <f>VLOOKUP(A359,Medical_Examinations!A358:J2693,5,TRUE)</f>
        <v>Normal</v>
      </c>
      <c r="M359" s="57">
        <f>VLOOKUP(A359,Hospitalization!A359:K2701,5,FALSE)</f>
        <v>25516</v>
      </c>
      <c r="N359" s="56">
        <f ca="1">VLOOKUP(A359,Hospitalization!A359:K2701,6,FALSE)</f>
        <v>68</v>
      </c>
      <c r="O359" s="55" t="str">
        <f>VLOOKUP(A350,Hospitalization!A251:K2593,11,FALSE)</f>
        <v>R1013</v>
      </c>
      <c r="P359" s="55" t="str">
        <f>VLOOKUP(A359,Hospitalization!A359:K2701,10,TRUE)</f>
        <v>tier - 2</v>
      </c>
      <c r="Q359" s="58">
        <f>VLOOKUP(A359,Hospitalization!A359:K2701,8,TRUE)</f>
        <v>6138.5</v>
      </c>
      <c r="R359" s="55" t="str">
        <f>VLOOKUP(A359,Hospitalization!A260:K2602,9,TRUE)</f>
        <v>tier - 2</v>
      </c>
    </row>
    <row r="360" spans="1:18" x14ac:dyDescent="0.3">
      <c r="A360" s="69" t="s">
        <v>369</v>
      </c>
      <c r="B360" s="55" t="str">
        <f>VLOOKUP(A360,'Customer Names'!A360:E1678,3,TRUE)</f>
        <v xml:space="preserve"> Ms</v>
      </c>
      <c r="C360" s="55" t="str">
        <f>VLOOKUP(A360,'Customer Names'!A358:E1183,4,FALSE)</f>
        <v>Buenting</v>
      </c>
      <c r="D360" s="50">
        <f>VLOOKUP(HealthCare!A360,Medical_Examinations!A359:J2694,2,TRUE)</f>
        <v>17.579999999999998</v>
      </c>
      <c r="E360" s="50">
        <f>VLOOKUP(HealthCare!A360,Medical_Examinations!A359:J2694,4,TRUE)</f>
        <v>4.51</v>
      </c>
      <c r="F360" s="7" t="str">
        <f>VLOOKUP(A360,Medical_Examinations!A359:J2694,6,TRUE)</f>
        <v>No</v>
      </c>
      <c r="G360" s="7" t="str">
        <f>VLOOKUP(A360,Medical_Examinations!A359:J2694,7,TRUE)</f>
        <v>No</v>
      </c>
      <c r="H360" s="7" t="str">
        <f>VLOOKUP(A360,Medical_Examinations!A359:J2694,8,TRUE)</f>
        <v>No</v>
      </c>
      <c r="I360" s="51">
        <f>VLOOKUP(A360,Medical_Examinations!A359:J2694,9,TRUE)</f>
        <v>1</v>
      </c>
      <c r="J360" s="7" t="str">
        <f>VLOOKUP(A360,Medical_Examinations!A359:J2694,10,TRUE)</f>
        <v>No</v>
      </c>
      <c r="K360" s="7" t="str">
        <f>VLOOKUP(A360,Medical_Examinations!A359:J2694,3,TRUE)</f>
        <v>Underweight</v>
      </c>
      <c r="L360" s="7" t="str">
        <f>VLOOKUP(A360,Medical_Examinations!A359:J2694,5,TRUE)</f>
        <v>Normal</v>
      </c>
      <c r="M360" s="52">
        <f>VLOOKUP(A360,Hospitalization!A360:K2702,5,FALSE)</f>
        <v>33103</v>
      </c>
      <c r="N360" s="51">
        <f ca="1">VLOOKUP(A360,Hospitalization!A360:K2702,6,FALSE)</f>
        <v>65</v>
      </c>
      <c r="O360" s="7" t="str">
        <f>VLOOKUP(A351,Hospitalization!A252:K2594,11,FALSE)</f>
        <v>R1012</v>
      </c>
      <c r="P360" s="7" t="str">
        <f>VLOOKUP(A360,Hospitalization!A360:K2702,10,TRUE)</f>
        <v>tier - 3</v>
      </c>
      <c r="Q360" s="53">
        <f>VLOOKUP(A360,Hospitalization!A360:K2702,8,TRUE)</f>
        <v>6128.8</v>
      </c>
      <c r="R360" s="7" t="str">
        <f>VLOOKUP(A360,Hospitalization!A261:K2603,9,TRUE)</f>
        <v>tier - 2</v>
      </c>
    </row>
    <row r="361" spans="1:18" x14ac:dyDescent="0.3">
      <c r="A361" s="69" t="s">
        <v>370</v>
      </c>
      <c r="B361" s="55" t="str">
        <f>VLOOKUP(A361,'Customer Names'!A361:E1679,3,TRUE)</f>
        <v xml:space="preserve"> Mr</v>
      </c>
      <c r="C361" s="55" t="str">
        <f>VLOOKUP(A361,'Customer Names'!A359:E1184,4,FALSE)</f>
        <v>Evans</v>
      </c>
      <c r="D361" s="54">
        <f>VLOOKUP(HealthCare!A361,Medical_Examinations!A360:J2695,2,TRUE)</f>
        <v>17.579999999999998</v>
      </c>
      <c r="E361" s="54">
        <f>VLOOKUP(HealthCare!A361,Medical_Examinations!A360:J2695,4,TRUE)</f>
        <v>4.51</v>
      </c>
      <c r="F361" s="55" t="str">
        <f>VLOOKUP(A361,Medical_Examinations!A360:J2695,6,TRUE)</f>
        <v>No</v>
      </c>
      <c r="G361" s="55" t="str">
        <f>VLOOKUP(A361,Medical_Examinations!A360:J2695,7,TRUE)</f>
        <v>No</v>
      </c>
      <c r="H361" s="55" t="str">
        <f>VLOOKUP(A361,Medical_Examinations!A360:J2695,8,TRUE)</f>
        <v>No</v>
      </c>
      <c r="I361" s="56">
        <f>VLOOKUP(A361,Medical_Examinations!A360:J2695,9,TRUE)</f>
        <v>1</v>
      </c>
      <c r="J361" s="55" t="str">
        <f>VLOOKUP(A361,Medical_Examinations!A360:J2695,10,TRUE)</f>
        <v>No</v>
      </c>
      <c r="K361" s="55" t="str">
        <f>VLOOKUP(A361,Medical_Examinations!A360:J2695,3,TRUE)</f>
        <v>Underweight</v>
      </c>
      <c r="L361" s="55" t="str">
        <f>VLOOKUP(A361,Medical_Examinations!A360:J2695,5,TRUE)</f>
        <v>Normal</v>
      </c>
      <c r="M361" s="57">
        <f>VLOOKUP(A361,Hospitalization!A361:K2703,5,FALSE)</f>
        <v>30539</v>
      </c>
      <c r="N361" s="56">
        <f ca="1">VLOOKUP(A361,Hospitalization!A361:K2703,6,FALSE)</f>
        <v>66</v>
      </c>
      <c r="O361" s="55" t="str">
        <f>VLOOKUP(A352,Hospitalization!A253:K2595,11,FALSE)</f>
        <v>R1012</v>
      </c>
      <c r="P361" s="55" t="str">
        <f>VLOOKUP(A361,Hospitalization!A361:K2703,10,TRUE)</f>
        <v>tier - 3</v>
      </c>
      <c r="Q361" s="58">
        <f>VLOOKUP(A361,Hospitalization!A361:K2703,8,TRUE)</f>
        <v>6117.49</v>
      </c>
      <c r="R361" s="55" t="str">
        <f>VLOOKUP(A361,Hospitalization!A262:K2604,9,TRUE)</f>
        <v>tier - 2</v>
      </c>
    </row>
    <row r="362" spans="1:18" x14ac:dyDescent="0.3">
      <c r="A362" s="69" t="s">
        <v>371</v>
      </c>
      <c r="B362" s="55" t="str">
        <f>VLOOKUP(A362,'Customer Names'!A362:E1680,3,TRUE)</f>
        <v xml:space="preserve"> Ms</v>
      </c>
      <c r="C362" s="55" t="str">
        <f>VLOOKUP(A362,'Customer Names'!A360:E1185,4,FALSE)</f>
        <v>Arcand</v>
      </c>
      <c r="D362" s="50">
        <f>VLOOKUP(HealthCare!A362,Medical_Examinations!A361:J2696,2,TRUE)</f>
        <v>17.579999999999998</v>
      </c>
      <c r="E362" s="50">
        <f>VLOOKUP(HealthCare!A362,Medical_Examinations!A361:J2696,4,TRUE)</f>
        <v>4.51</v>
      </c>
      <c r="F362" s="7" t="str">
        <f>VLOOKUP(A362,Medical_Examinations!A361:J2696,6,TRUE)</f>
        <v>No</v>
      </c>
      <c r="G362" s="7" t="str">
        <f>VLOOKUP(A362,Medical_Examinations!A361:J2696,7,TRUE)</f>
        <v>No</v>
      </c>
      <c r="H362" s="7" t="str">
        <f>VLOOKUP(A362,Medical_Examinations!A361:J2696,8,TRUE)</f>
        <v>No</v>
      </c>
      <c r="I362" s="51">
        <f>VLOOKUP(A362,Medical_Examinations!A361:J2696,9,TRUE)</f>
        <v>1</v>
      </c>
      <c r="J362" s="7" t="str">
        <f>VLOOKUP(A362,Medical_Examinations!A361:J2696,10,TRUE)</f>
        <v>No</v>
      </c>
      <c r="K362" s="7" t="str">
        <f>VLOOKUP(A362,Medical_Examinations!A361:J2696,3,TRUE)</f>
        <v>Underweight</v>
      </c>
      <c r="L362" s="7" t="str">
        <f>VLOOKUP(A362,Medical_Examinations!A361:J2696,5,TRUE)</f>
        <v>Normal</v>
      </c>
      <c r="M362" s="52">
        <f>VLOOKUP(A362,Hospitalization!A362:K2704,5,FALSE)</f>
        <v>33444</v>
      </c>
      <c r="N362" s="51">
        <f ca="1">VLOOKUP(A362,Hospitalization!A362:K2704,6,FALSE)</f>
        <v>51</v>
      </c>
      <c r="O362" s="7" t="str">
        <f>VLOOKUP(A353,Hospitalization!A254:K2596,11,FALSE)</f>
        <v>R1013</v>
      </c>
      <c r="P362" s="7" t="str">
        <f>VLOOKUP(A362,Hospitalization!A362:K2704,10,TRUE)</f>
        <v>tier - 2</v>
      </c>
      <c r="Q362" s="53">
        <f>VLOOKUP(A362,Hospitalization!A362:K2704,8,TRUE)</f>
        <v>6113.23</v>
      </c>
      <c r="R362" s="7" t="str">
        <f>VLOOKUP(A362,Hospitalization!A263:K2605,9,TRUE)</f>
        <v>tier - 2</v>
      </c>
    </row>
    <row r="363" spans="1:18" x14ac:dyDescent="0.3">
      <c r="A363" s="69" t="s">
        <v>372</v>
      </c>
      <c r="B363" s="55" t="str">
        <f>VLOOKUP(A363,'Customer Names'!A363:E1681,3,TRUE)</f>
        <v xml:space="preserve"> Ms</v>
      </c>
      <c r="C363" s="55" t="str">
        <f>VLOOKUP(A363,'Customer Names'!A361:E1186,4,FALSE)</f>
        <v>Kesack</v>
      </c>
      <c r="D363" s="54">
        <f>VLOOKUP(HealthCare!A363,Medical_Examinations!A362:J2697,2,TRUE)</f>
        <v>17.579999999999998</v>
      </c>
      <c r="E363" s="54">
        <f>VLOOKUP(HealthCare!A363,Medical_Examinations!A362:J2697,4,TRUE)</f>
        <v>4.51</v>
      </c>
      <c r="F363" s="55" t="str">
        <f>VLOOKUP(A363,Medical_Examinations!A362:J2697,6,TRUE)</f>
        <v>No</v>
      </c>
      <c r="G363" s="55" t="str">
        <f>VLOOKUP(A363,Medical_Examinations!A362:J2697,7,TRUE)</f>
        <v>No</v>
      </c>
      <c r="H363" s="55" t="str">
        <f>VLOOKUP(A363,Medical_Examinations!A362:J2697,8,TRUE)</f>
        <v>No</v>
      </c>
      <c r="I363" s="56">
        <f>VLOOKUP(A363,Medical_Examinations!A362:J2697,9,TRUE)</f>
        <v>1</v>
      </c>
      <c r="J363" s="55" t="str">
        <f>VLOOKUP(A363,Medical_Examinations!A362:J2697,10,TRUE)</f>
        <v>No</v>
      </c>
      <c r="K363" s="55" t="str">
        <f>VLOOKUP(A363,Medical_Examinations!A362:J2697,3,TRUE)</f>
        <v>Underweight</v>
      </c>
      <c r="L363" s="55" t="str">
        <f>VLOOKUP(A363,Medical_Examinations!A362:J2697,5,TRUE)</f>
        <v>Normal</v>
      </c>
      <c r="M363" s="57">
        <f>VLOOKUP(A363,Hospitalization!A363:K2705,5,FALSE)</f>
        <v>31249</v>
      </c>
      <c r="N363" s="56">
        <f ca="1">VLOOKUP(A363,Hospitalization!A363:K2705,6,FALSE)</f>
        <v>54</v>
      </c>
      <c r="O363" s="55" t="str">
        <f>VLOOKUP(A354,Hospitalization!A255:K2597,11,FALSE)</f>
        <v>R1012</v>
      </c>
      <c r="P363" s="55" t="str">
        <f>VLOOKUP(A363,Hospitalization!A363:K2705,10,TRUE)</f>
        <v>tier - 1</v>
      </c>
      <c r="Q363" s="58">
        <f>VLOOKUP(A363,Hospitalization!A363:K2705,8,TRUE)</f>
        <v>6112.35</v>
      </c>
      <c r="R363" s="55" t="str">
        <f>VLOOKUP(A363,Hospitalization!A264:K2606,9,TRUE)</f>
        <v>tier - 2</v>
      </c>
    </row>
    <row r="364" spans="1:18" x14ac:dyDescent="0.3">
      <c r="A364" s="69" t="s">
        <v>373</v>
      </c>
      <c r="B364" s="55" t="str">
        <f>VLOOKUP(A364,'Customer Names'!A364:E1682,3,TRUE)</f>
        <v xml:space="preserve"> Mr</v>
      </c>
      <c r="C364" s="55" t="str">
        <f>VLOOKUP(A364,'Customer Names'!A362:E1187,4,FALSE)</f>
        <v>Post</v>
      </c>
      <c r="D364" s="50">
        <f>VLOOKUP(HealthCare!A364,Medical_Examinations!A363:J2698,2,TRUE)</f>
        <v>17.579999999999998</v>
      </c>
      <c r="E364" s="50">
        <f>VLOOKUP(HealthCare!A364,Medical_Examinations!A363:J2698,4,TRUE)</f>
        <v>4.51</v>
      </c>
      <c r="F364" s="7" t="str">
        <f>VLOOKUP(A364,Medical_Examinations!A363:J2698,6,TRUE)</f>
        <v>No</v>
      </c>
      <c r="G364" s="7" t="str">
        <f>VLOOKUP(A364,Medical_Examinations!A363:J2698,7,TRUE)</f>
        <v>No</v>
      </c>
      <c r="H364" s="7" t="str">
        <f>VLOOKUP(A364,Medical_Examinations!A363:J2698,8,TRUE)</f>
        <v>No</v>
      </c>
      <c r="I364" s="51">
        <f>VLOOKUP(A364,Medical_Examinations!A363:J2698,9,TRUE)</f>
        <v>1</v>
      </c>
      <c r="J364" s="7" t="str">
        <f>VLOOKUP(A364,Medical_Examinations!A363:J2698,10,TRUE)</f>
        <v>No</v>
      </c>
      <c r="K364" s="7" t="str">
        <f>VLOOKUP(A364,Medical_Examinations!A363:J2698,3,TRUE)</f>
        <v>Underweight</v>
      </c>
      <c r="L364" s="7" t="str">
        <f>VLOOKUP(A364,Medical_Examinations!A363:J2698,5,TRUE)</f>
        <v>Normal</v>
      </c>
      <c r="M364" s="52">
        <f>VLOOKUP(A364,Hospitalization!A364:K2706,5,FALSE)</f>
        <v>34951</v>
      </c>
      <c r="N364" s="51">
        <f ca="1">VLOOKUP(A364,Hospitalization!A364:K2706,6,FALSE)</f>
        <v>22</v>
      </c>
      <c r="O364" s="7" t="str">
        <f>VLOOKUP(A355,Hospitalization!A256:K2598,11,FALSE)</f>
        <v>R1013</v>
      </c>
      <c r="P364" s="7" t="str">
        <f>VLOOKUP(A364,Hospitalization!A364:K2706,10,TRUE)</f>
        <v>tier - 3</v>
      </c>
      <c r="Q364" s="53">
        <f>VLOOKUP(A364,Hospitalization!A364:K2706,8,TRUE)</f>
        <v>6111.95</v>
      </c>
      <c r="R364" s="7" t="str">
        <f>VLOOKUP(A364,Hospitalization!A265:K2607,9,TRUE)</f>
        <v>tier - 2</v>
      </c>
    </row>
    <row r="365" spans="1:18" x14ac:dyDescent="0.3">
      <c r="A365" s="69" t="s">
        <v>374</v>
      </c>
      <c r="B365" s="55" t="str">
        <f>VLOOKUP(A365,'Customer Names'!A365:E1683,3,TRUE)</f>
        <v xml:space="preserve"> Mr</v>
      </c>
      <c r="C365" s="55" t="str">
        <f>VLOOKUP(A365,'Customer Names'!A363:E1188,4,FALSE)</f>
        <v>Dunne</v>
      </c>
      <c r="D365" s="54">
        <f>VLOOKUP(HealthCare!A365,Medical_Examinations!A364:J2699,2,TRUE)</f>
        <v>17.579999999999998</v>
      </c>
      <c r="E365" s="54">
        <f>VLOOKUP(HealthCare!A365,Medical_Examinations!A364:J2699,4,TRUE)</f>
        <v>4.51</v>
      </c>
      <c r="F365" s="55" t="str">
        <f>VLOOKUP(A365,Medical_Examinations!A364:J2699,6,TRUE)</f>
        <v>No</v>
      </c>
      <c r="G365" s="55" t="str">
        <f>VLOOKUP(A365,Medical_Examinations!A364:J2699,7,TRUE)</f>
        <v>No</v>
      </c>
      <c r="H365" s="55" t="str">
        <f>VLOOKUP(A365,Medical_Examinations!A364:J2699,8,TRUE)</f>
        <v>No</v>
      </c>
      <c r="I365" s="56">
        <f>VLOOKUP(A365,Medical_Examinations!A364:J2699,9,TRUE)</f>
        <v>1</v>
      </c>
      <c r="J365" s="55" t="str">
        <f>VLOOKUP(A365,Medical_Examinations!A364:J2699,10,TRUE)</f>
        <v>No</v>
      </c>
      <c r="K365" s="55" t="str">
        <f>VLOOKUP(A365,Medical_Examinations!A364:J2699,3,TRUE)</f>
        <v>Underweight</v>
      </c>
      <c r="L365" s="55" t="str">
        <f>VLOOKUP(A365,Medical_Examinations!A364:J2699,5,TRUE)</f>
        <v>Normal</v>
      </c>
      <c r="M365" s="57">
        <f>VLOOKUP(A365,Hospitalization!A365:K2707,5,FALSE)</f>
        <v>25728</v>
      </c>
      <c r="N365" s="56">
        <f ca="1">VLOOKUP(A365,Hospitalization!A365:K2707,6,FALSE)</f>
        <v>57</v>
      </c>
      <c r="O365" s="55" t="str">
        <f>VLOOKUP(A356,Hospitalization!A257:K2599,11,FALSE)</f>
        <v>R1012</v>
      </c>
      <c r="P365" s="55" t="str">
        <f>VLOOKUP(A365,Hospitalization!A365:K2707,10,TRUE)</f>
        <v>tier - 2</v>
      </c>
      <c r="Q365" s="58">
        <f>VLOOKUP(A365,Hospitalization!A365:K2707,8,TRUE)</f>
        <v>6098.38</v>
      </c>
      <c r="R365" s="55" t="str">
        <f>VLOOKUP(A365,Hospitalization!A266:K2608,9,TRUE)</f>
        <v>tier - 2</v>
      </c>
    </row>
    <row r="366" spans="1:18" x14ac:dyDescent="0.3">
      <c r="A366" s="69" t="s">
        <v>375</v>
      </c>
      <c r="B366" s="55" t="str">
        <f>VLOOKUP(A366,'Customer Names'!A366:E1684,3,TRUE)</f>
        <v xml:space="preserve"> Ms</v>
      </c>
      <c r="C366" s="55" t="str">
        <f>VLOOKUP(A366,'Customer Names'!A364:E1189,4,FALSE)</f>
        <v>Kilel</v>
      </c>
      <c r="D366" s="50">
        <f>VLOOKUP(HealthCare!A366,Medical_Examinations!A365:J2700,2,TRUE)</f>
        <v>17.579999999999998</v>
      </c>
      <c r="E366" s="50">
        <f>VLOOKUP(HealthCare!A366,Medical_Examinations!A365:J2700,4,TRUE)</f>
        <v>4.51</v>
      </c>
      <c r="F366" s="7" t="str">
        <f>VLOOKUP(A366,Medical_Examinations!A365:J2700,6,TRUE)</f>
        <v>No</v>
      </c>
      <c r="G366" s="7" t="str">
        <f>VLOOKUP(A366,Medical_Examinations!A365:J2700,7,TRUE)</f>
        <v>No</v>
      </c>
      <c r="H366" s="7" t="str">
        <f>VLOOKUP(A366,Medical_Examinations!A365:J2700,8,TRUE)</f>
        <v>No</v>
      </c>
      <c r="I366" s="51">
        <f>VLOOKUP(A366,Medical_Examinations!A365:J2700,9,TRUE)</f>
        <v>1</v>
      </c>
      <c r="J366" s="7" t="str">
        <f>VLOOKUP(A366,Medical_Examinations!A365:J2700,10,TRUE)</f>
        <v>No</v>
      </c>
      <c r="K366" s="7" t="str">
        <f>VLOOKUP(A366,Medical_Examinations!A365:J2700,3,TRUE)</f>
        <v>Underweight</v>
      </c>
      <c r="L366" s="7" t="str">
        <f>VLOOKUP(A366,Medical_Examinations!A365:J2700,5,TRUE)</f>
        <v>Normal</v>
      </c>
      <c r="M366" s="52">
        <f>VLOOKUP(A366,Hospitalization!A366:K2708,5,FALSE)</f>
        <v>30888</v>
      </c>
      <c r="N366" s="51">
        <f ca="1">VLOOKUP(A366,Hospitalization!A366:K2708,6,FALSE)</f>
        <v>68</v>
      </c>
      <c r="O366" s="7" t="str">
        <f>VLOOKUP(A357,Hospitalization!A258:K2600,11,FALSE)</f>
        <v>R1013</v>
      </c>
      <c r="P366" s="7" t="str">
        <f>VLOOKUP(A366,Hospitalization!A366:K2708,10,TRUE)</f>
        <v>tier - 2</v>
      </c>
      <c r="Q366" s="53">
        <f>VLOOKUP(A366,Hospitalization!A366:K2708,8,TRUE)</f>
        <v>6082.41</v>
      </c>
      <c r="R366" s="7" t="str">
        <f>VLOOKUP(A366,Hospitalization!A267:K2609,9,TRUE)</f>
        <v>tier - 1</v>
      </c>
    </row>
    <row r="367" spans="1:18" x14ac:dyDescent="0.3">
      <c r="A367" s="69" t="s">
        <v>376</v>
      </c>
      <c r="B367" s="55" t="str">
        <f>VLOOKUP(A367,'Customer Names'!A367:E1685,3,TRUE)</f>
        <v xml:space="preserve"> Mr</v>
      </c>
      <c r="C367" s="55" t="str">
        <f>VLOOKUP(A367,'Customer Names'!A365:E1190,4,FALSE)</f>
        <v>Nicholson</v>
      </c>
      <c r="D367" s="54">
        <f>VLOOKUP(HealthCare!A367,Medical_Examinations!A366:J2701,2,TRUE)</f>
        <v>17.579999999999998</v>
      </c>
      <c r="E367" s="54">
        <f>VLOOKUP(HealthCare!A367,Medical_Examinations!A366:J2701,4,TRUE)</f>
        <v>4.51</v>
      </c>
      <c r="F367" s="55" t="str">
        <f>VLOOKUP(A367,Medical_Examinations!A366:J2701,6,TRUE)</f>
        <v>No</v>
      </c>
      <c r="G367" s="55" t="str">
        <f>VLOOKUP(A367,Medical_Examinations!A366:J2701,7,TRUE)</f>
        <v>No</v>
      </c>
      <c r="H367" s="55" t="str">
        <f>VLOOKUP(A367,Medical_Examinations!A366:J2701,8,TRUE)</f>
        <v>No</v>
      </c>
      <c r="I367" s="56">
        <f>VLOOKUP(A367,Medical_Examinations!A366:J2701,9,TRUE)</f>
        <v>1</v>
      </c>
      <c r="J367" s="55" t="str">
        <f>VLOOKUP(A367,Medical_Examinations!A366:J2701,10,TRUE)</f>
        <v>No</v>
      </c>
      <c r="K367" s="55" t="str">
        <f>VLOOKUP(A367,Medical_Examinations!A366:J2701,3,TRUE)</f>
        <v>Underweight</v>
      </c>
      <c r="L367" s="55" t="str">
        <f>VLOOKUP(A367,Medical_Examinations!A366:J2701,5,TRUE)</f>
        <v>Normal</v>
      </c>
      <c r="M367" s="57">
        <f>VLOOKUP(A367,Hospitalization!A367:K2709,5,FALSE)</f>
        <v>30969</v>
      </c>
      <c r="N367" s="56">
        <f ca="1">VLOOKUP(A367,Hospitalization!A367:K2709,6,FALSE)</f>
        <v>68</v>
      </c>
      <c r="O367" s="55" t="str">
        <f>VLOOKUP(A358,Hospitalization!A259:K2601,11,FALSE)</f>
        <v>R1013</v>
      </c>
      <c r="P367" s="55" t="str">
        <f>VLOOKUP(A367,Hospitalization!A367:K2709,10,TRUE)</f>
        <v>tier - 1</v>
      </c>
      <c r="Q367" s="58">
        <f>VLOOKUP(A367,Hospitalization!A367:K2709,8,TRUE)</f>
        <v>6079.67</v>
      </c>
      <c r="R367" s="55" t="str">
        <f>VLOOKUP(A367,Hospitalization!A268:K2610,9,TRUE)</f>
        <v>tier - 1</v>
      </c>
    </row>
    <row r="368" spans="1:18" x14ac:dyDescent="0.3">
      <c r="A368" s="69" t="s">
        <v>377</v>
      </c>
      <c r="B368" s="55" t="str">
        <f>VLOOKUP(A368,'Customer Names'!A368:E1686,3,TRUE)</f>
        <v xml:space="preserve"> Mr</v>
      </c>
      <c r="C368" s="55" t="str">
        <f>VLOOKUP(A368,'Customer Names'!A366:E1191,4,FALSE)</f>
        <v>Susmann</v>
      </c>
      <c r="D368" s="50">
        <f>VLOOKUP(HealthCare!A368,Medical_Examinations!A367:J2702,2,TRUE)</f>
        <v>17.579999999999998</v>
      </c>
      <c r="E368" s="50">
        <f>VLOOKUP(HealthCare!A368,Medical_Examinations!A367:J2702,4,TRUE)</f>
        <v>4.51</v>
      </c>
      <c r="F368" s="7" t="str">
        <f>VLOOKUP(A368,Medical_Examinations!A367:J2702,6,TRUE)</f>
        <v>No</v>
      </c>
      <c r="G368" s="7" t="str">
        <f>VLOOKUP(A368,Medical_Examinations!A367:J2702,7,TRUE)</f>
        <v>No</v>
      </c>
      <c r="H368" s="7" t="str">
        <f>VLOOKUP(A368,Medical_Examinations!A367:J2702,8,TRUE)</f>
        <v>No</v>
      </c>
      <c r="I368" s="51">
        <f>VLOOKUP(A368,Medical_Examinations!A367:J2702,9,TRUE)</f>
        <v>1</v>
      </c>
      <c r="J368" s="7" t="str">
        <f>VLOOKUP(A368,Medical_Examinations!A367:J2702,10,TRUE)</f>
        <v>No</v>
      </c>
      <c r="K368" s="7" t="str">
        <f>VLOOKUP(A368,Medical_Examinations!A367:J2702,3,TRUE)</f>
        <v>Underweight</v>
      </c>
      <c r="L368" s="7" t="str">
        <f>VLOOKUP(A368,Medical_Examinations!A367:J2702,5,TRUE)</f>
        <v>Normal</v>
      </c>
      <c r="M368" s="52">
        <f>VLOOKUP(A368,Hospitalization!A368:K2710,5,FALSE)</f>
        <v>29075</v>
      </c>
      <c r="N368" s="51">
        <f ca="1">VLOOKUP(A368,Hospitalization!A368:K2710,6,FALSE)</f>
        <v>57</v>
      </c>
      <c r="O368" s="7" t="str">
        <f>VLOOKUP(A359,Hospitalization!A260:K2602,11,FALSE)</f>
        <v>R1011</v>
      </c>
      <c r="P368" s="7" t="str">
        <f>VLOOKUP(A368,Hospitalization!A368:K2710,10,TRUE)</f>
        <v>tier - 2</v>
      </c>
      <c r="Q368" s="53">
        <f>VLOOKUP(A368,Hospitalization!A368:K2710,8,TRUE)</f>
        <v>6074.37</v>
      </c>
      <c r="R368" s="7" t="str">
        <f>VLOOKUP(A368,Hospitalization!A269:K2611,9,TRUE)</f>
        <v>tier - 2</v>
      </c>
    </row>
    <row r="369" spans="1:18" x14ac:dyDescent="0.3">
      <c r="A369" s="69" t="s">
        <v>378</v>
      </c>
      <c r="B369" s="55" t="str">
        <f>VLOOKUP(A369,'Customer Names'!A369:E1687,3,TRUE)</f>
        <v xml:space="preserve"> Mr</v>
      </c>
      <c r="C369" s="55" t="str">
        <f>VLOOKUP(A369,'Customer Names'!A367:E1192,4,FALSE)</f>
        <v>Harsh</v>
      </c>
      <c r="D369" s="54">
        <f>VLOOKUP(HealthCare!A369,Medical_Examinations!A368:J2703,2,TRUE)</f>
        <v>17.579999999999998</v>
      </c>
      <c r="E369" s="54">
        <f>VLOOKUP(HealthCare!A369,Medical_Examinations!A368:J2703,4,TRUE)</f>
        <v>4.51</v>
      </c>
      <c r="F369" s="55" t="str">
        <f>VLOOKUP(A369,Medical_Examinations!A368:J2703,6,TRUE)</f>
        <v>No</v>
      </c>
      <c r="G369" s="55" t="str">
        <f>VLOOKUP(A369,Medical_Examinations!A368:J2703,7,TRUE)</f>
        <v>No</v>
      </c>
      <c r="H369" s="55" t="str">
        <f>VLOOKUP(A369,Medical_Examinations!A368:J2703,8,TRUE)</f>
        <v>No</v>
      </c>
      <c r="I369" s="56">
        <f>VLOOKUP(A369,Medical_Examinations!A368:J2703,9,TRUE)</f>
        <v>1</v>
      </c>
      <c r="J369" s="55" t="str">
        <f>VLOOKUP(A369,Medical_Examinations!A368:J2703,10,TRUE)</f>
        <v>No</v>
      </c>
      <c r="K369" s="55" t="str">
        <f>VLOOKUP(A369,Medical_Examinations!A368:J2703,3,TRUE)</f>
        <v>Underweight</v>
      </c>
      <c r="L369" s="55" t="str">
        <f>VLOOKUP(A369,Medical_Examinations!A368:J2703,5,TRUE)</f>
        <v>Normal</v>
      </c>
      <c r="M369" s="57">
        <f>VLOOKUP(A369,Hospitalization!A369:K2711,5,FALSE)</f>
        <v>30946</v>
      </c>
      <c r="N369" s="56">
        <f ca="1">VLOOKUP(A369,Hospitalization!A369:K2711,6,FALSE)</f>
        <v>66</v>
      </c>
      <c r="O369" s="55" t="str">
        <f>VLOOKUP(A360,Hospitalization!A261:K2603,11,FALSE)</f>
        <v>R1012</v>
      </c>
      <c r="P369" s="55" t="str">
        <f>VLOOKUP(A369,Hospitalization!A369:K2711,10,TRUE)</f>
        <v>tier - 1</v>
      </c>
      <c r="Q369" s="58">
        <f>VLOOKUP(A369,Hospitalization!A369:K2711,8,TRUE)</f>
        <v>6067.13</v>
      </c>
      <c r="R369" s="55" t="str">
        <f>VLOOKUP(A369,Hospitalization!A270:K2612,9,TRUE)</f>
        <v>tier - 3</v>
      </c>
    </row>
    <row r="370" spans="1:18" x14ac:dyDescent="0.3">
      <c r="A370" s="69" t="s">
        <v>379</v>
      </c>
      <c r="B370" s="55" t="str">
        <f>VLOOKUP(A370,'Customer Names'!A370:E1688,3,TRUE)</f>
        <v xml:space="preserve"> Ms</v>
      </c>
      <c r="C370" s="55" t="str">
        <f>VLOOKUP(A370,'Customer Names'!A368:E1193,4,FALSE)</f>
        <v>Pocasangre</v>
      </c>
      <c r="D370" s="50">
        <f>VLOOKUP(HealthCare!A370,Medical_Examinations!A369:J2704,2,TRUE)</f>
        <v>17.579999999999998</v>
      </c>
      <c r="E370" s="50">
        <f>VLOOKUP(HealthCare!A370,Medical_Examinations!A369:J2704,4,TRUE)</f>
        <v>4.51</v>
      </c>
      <c r="F370" s="7" t="str">
        <f>VLOOKUP(A370,Medical_Examinations!A369:J2704,6,TRUE)</f>
        <v>No</v>
      </c>
      <c r="G370" s="7" t="str">
        <f>VLOOKUP(A370,Medical_Examinations!A369:J2704,7,TRUE)</f>
        <v>No</v>
      </c>
      <c r="H370" s="7" t="str">
        <f>VLOOKUP(A370,Medical_Examinations!A369:J2704,8,TRUE)</f>
        <v>No</v>
      </c>
      <c r="I370" s="51">
        <f>VLOOKUP(A370,Medical_Examinations!A369:J2704,9,TRUE)</f>
        <v>1</v>
      </c>
      <c r="J370" s="7" t="str">
        <f>VLOOKUP(A370,Medical_Examinations!A369:J2704,10,TRUE)</f>
        <v>No</v>
      </c>
      <c r="K370" s="7" t="str">
        <f>VLOOKUP(A370,Medical_Examinations!A369:J2704,3,TRUE)</f>
        <v>Underweight</v>
      </c>
      <c r="L370" s="7" t="str">
        <f>VLOOKUP(A370,Medical_Examinations!A369:J2704,5,TRUE)</f>
        <v>Normal</v>
      </c>
      <c r="M370" s="52">
        <f>VLOOKUP(A370,Hospitalization!A370:K2712,5,FALSE)</f>
        <v>34646</v>
      </c>
      <c r="N370" s="51">
        <f ca="1">VLOOKUP(A370,Hospitalization!A370:K2712,6,FALSE)</f>
        <v>59</v>
      </c>
      <c r="O370" s="7" t="str">
        <f>VLOOKUP(A361,Hospitalization!A262:K2604,11,FALSE)</f>
        <v>R1012</v>
      </c>
      <c r="P370" s="7" t="str">
        <f>VLOOKUP(A370,Hospitalization!A370:K2712,10,TRUE)</f>
        <v>tier - 2</v>
      </c>
      <c r="Q370" s="53">
        <f>VLOOKUP(A370,Hospitalization!A370:K2712,8,TRUE)</f>
        <v>6064.37</v>
      </c>
      <c r="R370" s="7" t="str">
        <f>VLOOKUP(A370,Hospitalization!A271:K2613,9,TRUE)</f>
        <v>tier - 2</v>
      </c>
    </row>
    <row r="371" spans="1:18" x14ac:dyDescent="0.3">
      <c r="A371" s="69" t="s">
        <v>380</v>
      </c>
      <c r="B371" s="55" t="str">
        <f>VLOOKUP(A371,'Customer Names'!A371:E1689,3,TRUE)</f>
        <v xml:space="preserve"> Mrs</v>
      </c>
      <c r="C371" s="55" t="str">
        <f>VLOOKUP(A371,'Customer Names'!A369:E1194,4,FALSE)</f>
        <v>Martinez Lopez</v>
      </c>
      <c r="D371" s="54">
        <f>VLOOKUP(HealthCare!A371,Medical_Examinations!A370:J2705,2,TRUE)</f>
        <v>17.579999999999998</v>
      </c>
      <c r="E371" s="54">
        <f>VLOOKUP(HealthCare!A371,Medical_Examinations!A370:J2705,4,TRUE)</f>
        <v>4.51</v>
      </c>
      <c r="F371" s="55" t="str">
        <f>VLOOKUP(A371,Medical_Examinations!A370:J2705,6,TRUE)</f>
        <v>No</v>
      </c>
      <c r="G371" s="55" t="str">
        <f>VLOOKUP(A371,Medical_Examinations!A370:J2705,7,TRUE)</f>
        <v>No</v>
      </c>
      <c r="H371" s="55" t="str">
        <f>VLOOKUP(A371,Medical_Examinations!A370:J2705,8,TRUE)</f>
        <v>No</v>
      </c>
      <c r="I371" s="56">
        <f>VLOOKUP(A371,Medical_Examinations!A370:J2705,9,TRUE)</f>
        <v>1</v>
      </c>
      <c r="J371" s="55" t="str">
        <f>VLOOKUP(A371,Medical_Examinations!A370:J2705,10,TRUE)</f>
        <v>No</v>
      </c>
      <c r="K371" s="55" t="str">
        <f>VLOOKUP(A371,Medical_Examinations!A370:J2705,3,TRUE)</f>
        <v>Underweight</v>
      </c>
      <c r="L371" s="55" t="str">
        <f>VLOOKUP(A371,Medical_Examinations!A370:J2705,5,TRUE)</f>
        <v>Normal</v>
      </c>
      <c r="M371" s="57">
        <f>VLOOKUP(A371,Hospitalization!A371:K2713,5,FALSE)</f>
        <v>32736</v>
      </c>
      <c r="N371" s="56">
        <f ca="1">VLOOKUP(A371,Hospitalization!A371:K2713,6,FALSE)</f>
        <v>63</v>
      </c>
      <c r="O371" s="55" t="str">
        <f>VLOOKUP(A362,Hospitalization!A263:K2605,11,FALSE)</f>
        <v>R1024</v>
      </c>
      <c r="P371" s="55" t="str">
        <f>VLOOKUP(A371,Hospitalization!A371:K2713,10,TRUE)</f>
        <v>tier - 1</v>
      </c>
      <c r="Q371" s="58">
        <f>VLOOKUP(A371,Hospitalization!A371:K2713,8,TRUE)</f>
        <v>6059.17</v>
      </c>
      <c r="R371" s="55" t="str">
        <f>VLOOKUP(A371,Hospitalization!A272:K2614,9,TRUE)</f>
        <v>tier - 2</v>
      </c>
    </row>
    <row r="372" spans="1:18" x14ac:dyDescent="0.3">
      <c r="A372" s="69" t="s">
        <v>381</v>
      </c>
      <c r="B372" s="55" t="str">
        <f>VLOOKUP(A372,'Customer Names'!A372:E1690,3,TRUE)</f>
        <v xml:space="preserve"> Mr</v>
      </c>
      <c r="C372" s="55" t="str">
        <f>VLOOKUP(A372,'Customer Names'!A370:E1195,4,FALSE)</f>
        <v>Riegel</v>
      </c>
      <c r="D372" s="50">
        <f>VLOOKUP(HealthCare!A372,Medical_Examinations!A371:J2706,2,TRUE)</f>
        <v>17.579999999999998</v>
      </c>
      <c r="E372" s="50">
        <f>VLOOKUP(HealthCare!A372,Medical_Examinations!A371:J2706,4,TRUE)</f>
        <v>4.51</v>
      </c>
      <c r="F372" s="7" t="str">
        <f>VLOOKUP(A372,Medical_Examinations!A371:J2706,6,TRUE)</f>
        <v>No</v>
      </c>
      <c r="G372" s="7" t="str">
        <f>VLOOKUP(A372,Medical_Examinations!A371:J2706,7,TRUE)</f>
        <v>No</v>
      </c>
      <c r="H372" s="7" t="str">
        <f>VLOOKUP(A372,Medical_Examinations!A371:J2706,8,TRUE)</f>
        <v>No</v>
      </c>
      <c r="I372" s="51">
        <f>VLOOKUP(A372,Medical_Examinations!A371:J2706,9,TRUE)</f>
        <v>1</v>
      </c>
      <c r="J372" s="7" t="str">
        <f>VLOOKUP(A372,Medical_Examinations!A371:J2706,10,TRUE)</f>
        <v>No</v>
      </c>
      <c r="K372" s="7" t="str">
        <f>VLOOKUP(A372,Medical_Examinations!A371:J2706,3,TRUE)</f>
        <v>Underweight</v>
      </c>
      <c r="L372" s="7" t="str">
        <f>VLOOKUP(A372,Medical_Examinations!A371:J2706,5,TRUE)</f>
        <v>Normal</v>
      </c>
      <c r="M372" s="52">
        <f>VLOOKUP(A372,Hospitalization!A372:K2714,5,FALSE)</f>
        <v>29441</v>
      </c>
      <c r="N372" s="51">
        <f ca="1">VLOOKUP(A372,Hospitalization!A372:K2714,6,FALSE)</f>
        <v>61</v>
      </c>
      <c r="O372" s="7" t="str">
        <f>VLOOKUP(A363,Hospitalization!A264:K2606,11,FALSE)</f>
        <v>R1012</v>
      </c>
      <c r="P372" s="7" t="str">
        <f>VLOOKUP(A372,Hospitalization!A372:K2714,10,TRUE)</f>
        <v>tier - 3</v>
      </c>
      <c r="Q372" s="53">
        <f>VLOOKUP(A372,Hospitalization!A372:K2714,8,TRUE)</f>
        <v>5993.62</v>
      </c>
      <c r="R372" s="7" t="str">
        <f>VLOOKUP(A372,Hospitalization!A273:K2615,9,TRUE)</f>
        <v>tier - 2</v>
      </c>
    </row>
    <row r="373" spans="1:18" x14ac:dyDescent="0.3">
      <c r="A373" s="69" t="s">
        <v>382</v>
      </c>
      <c r="B373" s="55" t="str">
        <f>VLOOKUP(A373,'Customer Names'!A373:E1691,3,TRUE)</f>
        <v xml:space="preserve"> Ms</v>
      </c>
      <c r="C373" s="55" t="str">
        <f>VLOOKUP(A373,'Customer Names'!A371:E1196,4,FALSE)</f>
        <v>Monson</v>
      </c>
      <c r="D373" s="54">
        <f>VLOOKUP(HealthCare!A373,Medical_Examinations!A372:J2707,2,TRUE)</f>
        <v>17.579999999999998</v>
      </c>
      <c r="E373" s="54">
        <f>VLOOKUP(HealthCare!A373,Medical_Examinations!A372:J2707,4,TRUE)</f>
        <v>4.51</v>
      </c>
      <c r="F373" s="55" t="str">
        <f>VLOOKUP(A373,Medical_Examinations!A372:J2707,6,TRUE)</f>
        <v>No</v>
      </c>
      <c r="G373" s="55" t="str">
        <f>VLOOKUP(A373,Medical_Examinations!A372:J2707,7,TRUE)</f>
        <v>No</v>
      </c>
      <c r="H373" s="55" t="str">
        <f>VLOOKUP(A373,Medical_Examinations!A372:J2707,8,TRUE)</f>
        <v>No</v>
      </c>
      <c r="I373" s="56">
        <f>VLOOKUP(A373,Medical_Examinations!A372:J2707,9,TRUE)</f>
        <v>1</v>
      </c>
      <c r="J373" s="55" t="str">
        <f>VLOOKUP(A373,Medical_Examinations!A372:J2707,10,TRUE)</f>
        <v>No</v>
      </c>
      <c r="K373" s="55" t="str">
        <f>VLOOKUP(A373,Medical_Examinations!A372:J2707,3,TRUE)</f>
        <v>Underweight</v>
      </c>
      <c r="L373" s="55" t="str">
        <f>VLOOKUP(A373,Medical_Examinations!A372:J2707,5,TRUE)</f>
        <v>Normal</v>
      </c>
      <c r="M373" s="57">
        <f>VLOOKUP(A373,Hospitalization!A373:K2715,5,FALSE)</f>
        <v>27258</v>
      </c>
      <c r="N373" s="56">
        <f ca="1">VLOOKUP(A373,Hospitalization!A373:K2715,6,FALSE)</f>
        <v>68</v>
      </c>
      <c r="O373" s="55" t="str">
        <f>VLOOKUP(A364,Hospitalization!A265:K2607,11,FALSE)</f>
        <v>R1026</v>
      </c>
      <c r="P373" s="55" t="str">
        <f>VLOOKUP(A373,Hospitalization!A373:K2715,10,TRUE)</f>
        <v>tier - 2</v>
      </c>
      <c r="Q373" s="58">
        <f>VLOOKUP(A373,Hospitalization!A373:K2715,8,TRUE)</f>
        <v>5990.17</v>
      </c>
      <c r="R373" s="55" t="str">
        <f>VLOOKUP(A373,Hospitalization!A274:K2616,9,TRUE)</f>
        <v>tier - 2</v>
      </c>
    </row>
    <row r="374" spans="1:18" x14ac:dyDescent="0.3">
      <c r="A374" s="69" t="s">
        <v>383</v>
      </c>
      <c r="B374" s="55" t="str">
        <f>VLOOKUP(A374,'Customer Names'!A374:E1692,3,TRUE)</f>
        <v xml:space="preserve"> Ms</v>
      </c>
      <c r="C374" s="55" t="str">
        <f>VLOOKUP(A374,'Customer Names'!A372:E1197,4,FALSE)</f>
        <v>Klubben</v>
      </c>
      <c r="D374" s="50">
        <f>VLOOKUP(HealthCare!A374,Medical_Examinations!A373:J2708,2,TRUE)</f>
        <v>17.579999999999998</v>
      </c>
      <c r="E374" s="50">
        <f>VLOOKUP(HealthCare!A374,Medical_Examinations!A373:J2708,4,TRUE)</f>
        <v>4.51</v>
      </c>
      <c r="F374" s="7" t="str">
        <f>VLOOKUP(A374,Medical_Examinations!A373:J2708,6,TRUE)</f>
        <v>No</v>
      </c>
      <c r="G374" s="7" t="str">
        <f>VLOOKUP(A374,Medical_Examinations!A373:J2708,7,TRUE)</f>
        <v>No</v>
      </c>
      <c r="H374" s="7" t="str">
        <f>VLOOKUP(A374,Medical_Examinations!A373:J2708,8,TRUE)</f>
        <v>No</v>
      </c>
      <c r="I374" s="51">
        <f>VLOOKUP(A374,Medical_Examinations!A373:J2708,9,TRUE)</f>
        <v>1</v>
      </c>
      <c r="J374" s="7" t="str">
        <f>VLOOKUP(A374,Medical_Examinations!A373:J2708,10,TRUE)</f>
        <v>No</v>
      </c>
      <c r="K374" s="7" t="str">
        <f>VLOOKUP(A374,Medical_Examinations!A373:J2708,3,TRUE)</f>
        <v>Underweight</v>
      </c>
      <c r="L374" s="7" t="str">
        <f>VLOOKUP(A374,Medical_Examinations!A373:J2708,5,TRUE)</f>
        <v>Normal</v>
      </c>
      <c r="M374" s="52">
        <f>VLOOKUP(A374,Hospitalization!A374:K2716,5,FALSE)</f>
        <v>32304</v>
      </c>
      <c r="N374" s="51">
        <f ca="1">VLOOKUP(A374,Hospitalization!A374:K2716,6,FALSE)</f>
        <v>68</v>
      </c>
      <c r="O374" s="7" t="str">
        <f>VLOOKUP(A365,Hospitalization!A266:K2608,11,FALSE)</f>
        <v>R1013</v>
      </c>
      <c r="P374" s="7" t="str">
        <f>VLOOKUP(A374,Hospitalization!A374:K2716,10,TRUE)</f>
        <v>tier - 1</v>
      </c>
      <c r="Q374" s="53">
        <f>VLOOKUP(A374,Hospitalization!A374:K2716,8,TRUE)</f>
        <v>5989.52</v>
      </c>
      <c r="R374" s="7" t="str">
        <f>VLOOKUP(A374,Hospitalization!A275:K2617,9,TRUE)</f>
        <v>tier - 2</v>
      </c>
    </row>
    <row r="375" spans="1:18" x14ac:dyDescent="0.3">
      <c r="A375" s="69" t="s">
        <v>384</v>
      </c>
      <c r="B375" s="55" t="str">
        <f>VLOOKUP(A375,'Customer Names'!A375:E1693,3,TRUE)</f>
        <v xml:space="preserve"> Mr</v>
      </c>
      <c r="C375" s="55" t="str">
        <f>VLOOKUP(A375,'Customer Names'!A373:E1198,4,FALSE)</f>
        <v>Mascaro</v>
      </c>
      <c r="D375" s="54">
        <f>VLOOKUP(HealthCare!A375,Medical_Examinations!A374:J2709,2,TRUE)</f>
        <v>17.579999999999998</v>
      </c>
      <c r="E375" s="54">
        <f>VLOOKUP(HealthCare!A375,Medical_Examinations!A374:J2709,4,TRUE)</f>
        <v>4.51</v>
      </c>
      <c r="F375" s="55" t="str">
        <f>VLOOKUP(A375,Medical_Examinations!A374:J2709,6,TRUE)</f>
        <v>No</v>
      </c>
      <c r="G375" s="55" t="str">
        <f>VLOOKUP(A375,Medical_Examinations!A374:J2709,7,TRUE)</f>
        <v>No</v>
      </c>
      <c r="H375" s="55" t="str">
        <f>VLOOKUP(A375,Medical_Examinations!A374:J2709,8,TRUE)</f>
        <v>No</v>
      </c>
      <c r="I375" s="56">
        <f>VLOOKUP(A375,Medical_Examinations!A374:J2709,9,TRUE)</f>
        <v>1</v>
      </c>
      <c r="J375" s="55" t="str">
        <f>VLOOKUP(A375,Medical_Examinations!A374:J2709,10,TRUE)</f>
        <v>No</v>
      </c>
      <c r="K375" s="55" t="str">
        <f>VLOOKUP(A375,Medical_Examinations!A374:J2709,3,TRUE)</f>
        <v>Underweight</v>
      </c>
      <c r="L375" s="55" t="str">
        <f>VLOOKUP(A375,Medical_Examinations!A374:J2709,5,TRUE)</f>
        <v>Normal</v>
      </c>
      <c r="M375" s="57">
        <f>VLOOKUP(A375,Hospitalization!A375:K2717,5,FALSE)</f>
        <v>27313</v>
      </c>
      <c r="N375" s="56">
        <f ca="1">VLOOKUP(A375,Hospitalization!A375:K2717,6,FALSE)</f>
        <v>68</v>
      </c>
      <c r="O375" s="55" t="str">
        <f>VLOOKUP(A366,Hospitalization!A267:K2609,11,FALSE)</f>
        <v>R1011</v>
      </c>
      <c r="P375" s="55" t="str">
        <f>VLOOKUP(A375,Hospitalization!A375:K2717,10,TRUE)</f>
        <v>tier - 3</v>
      </c>
      <c r="Q375" s="58">
        <f>VLOOKUP(A375,Hospitalization!A375:K2717,8,TRUE)</f>
        <v>5979.99</v>
      </c>
      <c r="R375" s="55" t="str">
        <f>VLOOKUP(A375,Hospitalization!A276:K2618,9,TRUE)</f>
        <v>tier - 2</v>
      </c>
    </row>
    <row r="376" spans="1:18" x14ac:dyDescent="0.3">
      <c r="A376" s="69" t="s">
        <v>385</v>
      </c>
      <c r="B376" s="55" t="str">
        <f>VLOOKUP(A376,'Customer Names'!A376:E1694,3,TRUE)</f>
        <v xml:space="preserve"> Mr</v>
      </c>
      <c r="C376" s="55" t="str">
        <f>VLOOKUP(A376,'Customer Names'!A374:E1199,4,FALSE)</f>
        <v>Norvell</v>
      </c>
      <c r="D376" s="50">
        <f>VLOOKUP(HealthCare!A376,Medical_Examinations!A375:J2710,2,TRUE)</f>
        <v>17.579999999999998</v>
      </c>
      <c r="E376" s="50">
        <f>VLOOKUP(HealthCare!A376,Medical_Examinations!A375:J2710,4,TRUE)</f>
        <v>4.51</v>
      </c>
      <c r="F376" s="7" t="str">
        <f>VLOOKUP(A376,Medical_Examinations!A375:J2710,6,TRUE)</f>
        <v>No</v>
      </c>
      <c r="G376" s="7" t="str">
        <f>VLOOKUP(A376,Medical_Examinations!A375:J2710,7,TRUE)</f>
        <v>No</v>
      </c>
      <c r="H376" s="7" t="str">
        <f>VLOOKUP(A376,Medical_Examinations!A375:J2710,8,TRUE)</f>
        <v>No</v>
      </c>
      <c r="I376" s="51">
        <f>VLOOKUP(A376,Medical_Examinations!A375:J2710,9,TRUE)</f>
        <v>1</v>
      </c>
      <c r="J376" s="7" t="str">
        <f>VLOOKUP(A376,Medical_Examinations!A375:J2710,10,TRUE)</f>
        <v>No</v>
      </c>
      <c r="K376" s="7" t="str">
        <f>VLOOKUP(A376,Medical_Examinations!A375:J2710,3,TRUE)</f>
        <v>Underweight</v>
      </c>
      <c r="L376" s="7" t="str">
        <f>VLOOKUP(A376,Medical_Examinations!A375:J2710,5,TRUE)</f>
        <v>Normal</v>
      </c>
      <c r="M376" s="52">
        <f>VLOOKUP(A376,Hospitalization!A376:K2718,5,FALSE)</f>
        <v>29504</v>
      </c>
      <c r="N376" s="51">
        <f ca="1">VLOOKUP(A376,Hospitalization!A376:K2718,6,FALSE)</f>
        <v>27</v>
      </c>
      <c r="O376" s="7" t="str">
        <f>VLOOKUP(A367,Hospitalization!A268:K2610,11,FALSE)</f>
        <v>R1014</v>
      </c>
      <c r="P376" s="7" t="str">
        <f>VLOOKUP(A376,Hospitalization!A376:K2718,10,TRUE)</f>
        <v>tier - 2</v>
      </c>
      <c r="Q376" s="53">
        <f>VLOOKUP(A376,Hospitalization!A376:K2718,8,TRUE)</f>
        <v>5979.73</v>
      </c>
      <c r="R376" s="7" t="str">
        <f>VLOOKUP(A376,Hospitalization!A277:K2619,9,TRUE)</f>
        <v>tier - 2</v>
      </c>
    </row>
    <row r="377" spans="1:18" x14ac:dyDescent="0.3">
      <c r="A377" s="69" t="s">
        <v>386</v>
      </c>
      <c r="B377" s="55" t="str">
        <f>VLOOKUP(A377,'Customer Names'!A377:E1695,3,TRUE)</f>
        <v xml:space="preserve"> Ms</v>
      </c>
      <c r="C377" s="55" t="str">
        <f>VLOOKUP(A377,'Customer Names'!A375:E1200,4,FALSE)</f>
        <v>Ornelas</v>
      </c>
      <c r="D377" s="54">
        <f>VLOOKUP(HealthCare!A377,Medical_Examinations!A376:J2711,2,TRUE)</f>
        <v>17.579999999999998</v>
      </c>
      <c r="E377" s="54">
        <f>VLOOKUP(HealthCare!A377,Medical_Examinations!A376:J2711,4,TRUE)</f>
        <v>4.51</v>
      </c>
      <c r="F377" s="55" t="str">
        <f>VLOOKUP(A377,Medical_Examinations!A376:J2711,6,TRUE)</f>
        <v>No</v>
      </c>
      <c r="G377" s="55" t="str">
        <f>VLOOKUP(A377,Medical_Examinations!A376:J2711,7,TRUE)</f>
        <v>No</v>
      </c>
      <c r="H377" s="55" t="str">
        <f>VLOOKUP(A377,Medical_Examinations!A376:J2711,8,TRUE)</f>
        <v>No</v>
      </c>
      <c r="I377" s="56">
        <f>VLOOKUP(A377,Medical_Examinations!A376:J2711,9,TRUE)</f>
        <v>1</v>
      </c>
      <c r="J377" s="55" t="str">
        <f>VLOOKUP(A377,Medical_Examinations!A376:J2711,10,TRUE)</f>
        <v>No</v>
      </c>
      <c r="K377" s="55" t="str">
        <f>VLOOKUP(A377,Medical_Examinations!A376:J2711,3,TRUE)</f>
        <v>Underweight</v>
      </c>
      <c r="L377" s="55" t="str">
        <f>VLOOKUP(A377,Medical_Examinations!A376:J2711,5,TRUE)</f>
        <v>Normal</v>
      </c>
      <c r="M377" s="57">
        <f>VLOOKUP(A377,Hospitalization!A377:K2719,5,FALSE)</f>
        <v>25744</v>
      </c>
      <c r="N377" s="56">
        <f ca="1">VLOOKUP(A377,Hospitalization!A377:K2719,6,FALSE)</f>
        <v>59</v>
      </c>
      <c r="O377" s="55" t="str">
        <f>VLOOKUP(A368,Hospitalization!A269:K2611,11,FALSE)</f>
        <v>R1012</v>
      </c>
      <c r="P377" s="55" t="str">
        <f>VLOOKUP(A377,Hospitalization!A377:K2719,10,TRUE)</f>
        <v>tier - 3</v>
      </c>
      <c r="Q377" s="58">
        <f>VLOOKUP(A377,Hospitalization!A377:K2719,8,TRUE)</f>
        <v>5979.66</v>
      </c>
      <c r="R377" s="55" t="str">
        <f>VLOOKUP(A377,Hospitalization!A278:K2620,9,TRUE)</f>
        <v>tier - 2</v>
      </c>
    </row>
    <row r="378" spans="1:18" x14ac:dyDescent="0.3">
      <c r="A378" s="69" t="s">
        <v>387</v>
      </c>
      <c r="B378" s="55" t="str">
        <f>VLOOKUP(A378,'Customer Names'!A378:E1696,3,TRUE)</f>
        <v xml:space="preserve"> Ms</v>
      </c>
      <c r="C378" s="55" t="str">
        <f>VLOOKUP(A378,'Customer Names'!A376:E1201,4,FALSE)</f>
        <v>Fitzpatrick</v>
      </c>
      <c r="D378" s="50">
        <f>VLOOKUP(HealthCare!A378,Medical_Examinations!A377:J2712,2,TRUE)</f>
        <v>17.579999999999998</v>
      </c>
      <c r="E378" s="50">
        <f>VLOOKUP(HealthCare!A378,Medical_Examinations!A377:J2712,4,TRUE)</f>
        <v>4.51</v>
      </c>
      <c r="F378" s="7" t="str">
        <f>VLOOKUP(A378,Medical_Examinations!A377:J2712,6,TRUE)</f>
        <v>No</v>
      </c>
      <c r="G378" s="7" t="str">
        <f>VLOOKUP(A378,Medical_Examinations!A377:J2712,7,TRUE)</f>
        <v>No</v>
      </c>
      <c r="H378" s="7" t="str">
        <f>VLOOKUP(A378,Medical_Examinations!A377:J2712,8,TRUE)</f>
        <v>No</v>
      </c>
      <c r="I378" s="51">
        <f>VLOOKUP(A378,Medical_Examinations!A377:J2712,9,TRUE)</f>
        <v>1</v>
      </c>
      <c r="J378" s="7" t="str">
        <f>VLOOKUP(A378,Medical_Examinations!A377:J2712,10,TRUE)</f>
        <v>No</v>
      </c>
      <c r="K378" s="7" t="str">
        <f>VLOOKUP(A378,Medical_Examinations!A377:J2712,3,TRUE)</f>
        <v>Underweight</v>
      </c>
      <c r="L378" s="7" t="str">
        <f>VLOOKUP(A378,Medical_Examinations!A377:J2712,5,TRUE)</f>
        <v>Normal</v>
      </c>
      <c r="M378" s="52">
        <f>VLOOKUP(A378,Hospitalization!A378:K2720,5,FALSE)</f>
        <v>30997</v>
      </c>
      <c r="N378" s="51">
        <f ca="1">VLOOKUP(A378,Hospitalization!A378:K2720,6,FALSE)</f>
        <v>58</v>
      </c>
      <c r="O378" s="7" t="str">
        <f>VLOOKUP(A369,Hospitalization!A270:K2612,11,FALSE)</f>
        <v>R1016</v>
      </c>
      <c r="P378" s="7" t="str">
        <f>VLOOKUP(A378,Hospitalization!A378:K2720,10,TRUE)</f>
        <v>tier - 2</v>
      </c>
      <c r="Q378" s="53">
        <f>VLOOKUP(A378,Hospitalization!A378:K2720,8,TRUE)</f>
        <v>5976.83</v>
      </c>
      <c r="R378" s="7" t="str">
        <f>VLOOKUP(A378,Hospitalization!A279:K2621,9,TRUE)</f>
        <v>tier - 2</v>
      </c>
    </row>
    <row r="379" spans="1:18" x14ac:dyDescent="0.3">
      <c r="A379" s="69" t="s">
        <v>388</v>
      </c>
      <c r="B379" s="55" t="str">
        <f>VLOOKUP(A379,'Customer Names'!A379:E1697,3,TRUE)</f>
        <v xml:space="preserve"> Ms</v>
      </c>
      <c r="C379" s="55" t="str">
        <f>VLOOKUP(A379,'Customer Names'!A377:E1202,4,FALSE)</f>
        <v>Bloomquist</v>
      </c>
      <c r="D379" s="54">
        <f>VLOOKUP(HealthCare!A379,Medical_Examinations!A378:J2713,2,TRUE)</f>
        <v>17.579999999999998</v>
      </c>
      <c r="E379" s="54">
        <f>VLOOKUP(HealthCare!A379,Medical_Examinations!A378:J2713,4,TRUE)</f>
        <v>4.51</v>
      </c>
      <c r="F379" s="55" t="str">
        <f>VLOOKUP(A379,Medical_Examinations!A378:J2713,6,TRUE)</f>
        <v>No</v>
      </c>
      <c r="G379" s="55" t="str">
        <f>VLOOKUP(A379,Medical_Examinations!A378:J2713,7,TRUE)</f>
        <v>No</v>
      </c>
      <c r="H379" s="55" t="str">
        <f>VLOOKUP(A379,Medical_Examinations!A378:J2713,8,TRUE)</f>
        <v>No</v>
      </c>
      <c r="I379" s="56">
        <f>VLOOKUP(A379,Medical_Examinations!A378:J2713,9,TRUE)</f>
        <v>1</v>
      </c>
      <c r="J379" s="55" t="str">
        <f>VLOOKUP(A379,Medical_Examinations!A378:J2713,10,TRUE)</f>
        <v>No</v>
      </c>
      <c r="K379" s="55" t="str">
        <f>VLOOKUP(A379,Medical_Examinations!A378:J2713,3,TRUE)</f>
        <v>Underweight</v>
      </c>
      <c r="L379" s="55" t="str">
        <f>VLOOKUP(A379,Medical_Examinations!A378:J2713,5,TRUE)</f>
        <v>Normal</v>
      </c>
      <c r="M379" s="57">
        <f>VLOOKUP(A379,Hospitalization!A379:K2721,5,FALSE)</f>
        <v>30944</v>
      </c>
      <c r="N379" s="56">
        <f ca="1">VLOOKUP(A379,Hospitalization!A379:K2721,6,FALSE)</f>
        <v>67</v>
      </c>
      <c r="O379" s="55" t="str">
        <f>VLOOKUP(A370,Hospitalization!A271:K2613,11,FALSE)</f>
        <v>R1011</v>
      </c>
      <c r="P379" s="55" t="str">
        <f>VLOOKUP(A379,Hospitalization!A379:K2721,10,TRUE)</f>
        <v>tier - 3</v>
      </c>
      <c r="Q379" s="58">
        <f>VLOOKUP(A379,Hospitalization!A379:K2721,8,TRUE)</f>
        <v>5974.38</v>
      </c>
      <c r="R379" s="55" t="str">
        <f>VLOOKUP(A379,Hospitalization!A280:K2622,9,TRUE)</f>
        <v>tier - 2</v>
      </c>
    </row>
    <row r="380" spans="1:18" x14ac:dyDescent="0.3">
      <c r="A380" s="69" t="s">
        <v>389</v>
      </c>
      <c r="B380" s="55" t="str">
        <f>VLOOKUP(A380,'Customer Names'!A380:E1698,3,TRUE)</f>
        <v xml:space="preserve"> Ms</v>
      </c>
      <c r="C380" s="55" t="str">
        <f>VLOOKUP(A380,'Customer Names'!A378:E1203,4,FALSE)</f>
        <v>Wick</v>
      </c>
      <c r="D380" s="50">
        <f>VLOOKUP(HealthCare!A380,Medical_Examinations!A379:J2714,2,TRUE)</f>
        <v>17.579999999999998</v>
      </c>
      <c r="E380" s="50">
        <f>VLOOKUP(HealthCare!A380,Medical_Examinations!A379:J2714,4,TRUE)</f>
        <v>4.51</v>
      </c>
      <c r="F380" s="7" t="str">
        <f>VLOOKUP(A380,Medical_Examinations!A379:J2714,6,TRUE)</f>
        <v>No</v>
      </c>
      <c r="G380" s="7" t="str">
        <f>VLOOKUP(A380,Medical_Examinations!A379:J2714,7,TRUE)</f>
        <v>No</v>
      </c>
      <c r="H380" s="7" t="str">
        <f>VLOOKUP(A380,Medical_Examinations!A379:J2714,8,TRUE)</f>
        <v>No</v>
      </c>
      <c r="I380" s="51">
        <f>VLOOKUP(A380,Medical_Examinations!A379:J2714,9,TRUE)</f>
        <v>1</v>
      </c>
      <c r="J380" s="7" t="str">
        <f>VLOOKUP(A380,Medical_Examinations!A379:J2714,10,TRUE)</f>
        <v>No</v>
      </c>
      <c r="K380" s="7" t="str">
        <f>VLOOKUP(A380,Medical_Examinations!A379:J2714,3,TRUE)</f>
        <v>Underweight</v>
      </c>
      <c r="L380" s="7" t="str">
        <f>VLOOKUP(A380,Medical_Examinations!A379:J2714,5,TRUE)</f>
        <v>Normal</v>
      </c>
      <c r="M380" s="52">
        <f>VLOOKUP(A380,Hospitalization!A380:K2722,5,FALSE)</f>
        <v>32711</v>
      </c>
      <c r="N380" s="51">
        <f ca="1">VLOOKUP(A380,Hospitalization!A380:K2722,6,FALSE)</f>
        <v>67</v>
      </c>
      <c r="O380" s="7" t="str">
        <f>VLOOKUP(A371,Hospitalization!A272:K2614,11,FALSE)</f>
        <v>R1011</v>
      </c>
      <c r="P380" s="7" t="str">
        <f>VLOOKUP(A380,Hospitalization!A380:K2722,10,TRUE)</f>
        <v>tier - 2</v>
      </c>
      <c r="Q380" s="53">
        <f>VLOOKUP(A380,Hospitalization!A380:K2722,8,TRUE)</f>
        <v>5972.38</v>
      </c>
      <c r="R380" s="7" t="str">
        <f>VLOOKUP(A380,Hospitalization!A281:K2623,9,TRUE)</f>
        <v>tier - 2</v>
      </c>
    </row>
    <row r="381" spans="1:18" x14ac:dyDescent="0.3">
      <c r="A381" s="69" t="s">
        <v>390</v>
      </c>
      <c r="B381" s="55" t="str">
        <f>VLOOKUP(A381,'Customer Names'!A381:E1699,3,TRUE)</f>
        <v xml:space="preserve"> Ms</v>
      </c>
      <c r="C381" s="55" t="str">
        <f>VLOOKUP(A381,'Customer Names'!A379:E1204,4,FALSE)</f>
        <v>Zappala</v>
      </c>
      <c r="D381" s="54">
        <f>VLOOKUP(HealthCare!A381,Medical_Examinations!A380:J2715,2,TRUE)</f>
        <v>17.579999999999998</v>
      </c>
      <c r="E381" s="54">
        <f>VLOOKUP(HealthCare!A381,Medical_Examinations!A380:J2715,4,TRUE)</f>
        <v>4.51</v>
      </c>
      <c r="F381" s="55" t="str">
        <f>VLOOKUP(A381,Medical_Examinations!A380:J2715,6,TRUE)</f>
        <v>No</v>
      </c>
      <c r="G381" s="55" t="str">
        <f>VLOOKUP(A381,Medical_Examinations!A380:J2715,7,TRUE)</f>
        <v>No</v>
      </c>
      <c r="H381" s="55" t="str">
        <f>VLOOKUP(A381,Medical_Examinations!A380:J2715,8,TRUE)</f>
        <v>No</v>
      </c>
      <c r="I381" s="56">
        <f>VLOOKUP(A381,Medical_Examinations!A380:J2715,9,TRUE)</f>
        <v>1</v>
      </c>
      <c r="J381" s="55" t="str">
        <f>VLOOKUP(A381,Medical_Examinations!A380:J2715,10,TRUE)</f>
        <v>No</v>
      </c>
      <c r="K381" s="55" t="str">
        <f>VLOOKUP(A381,Medical_Examinations!A380:J2715,3,TRUE)</f>
        <v>Underweight</v>
      </c>
      <c r="L381" s="55" t="str">
        <f>VLOOKUP(A381,Medical_Examinations!A380:J2715,5,TRUE)</f>
        <v>Normal</v>
      </c>
      <c r="M381" s="57">
        <f>VLOOKUP(A381,Hospitalization!A381:K2723,5,FALSE)</f>
        <v>29438</v>
      </c>
      <c r="N381" s="56">
        <f ca="1">VLOOKUP(A381,Hospitalization!A381:K2723,6,FALSE)</f>
        <v>49</v>
      </c>
      <c r="O381" s="55" t="str">
        <f>VLOOKUP(A372,Hospitalization!A273:K2615,11,FALSE)</f>
        <v>R1013</v>
      </c>
      <c r="P381" s="55" t="str">
        <f>VLOOKUP(A381,Hospitalization!A381:K2723,10,TRUE)</f>
        <v>tier - 3</v>
      </c>
      <c r="Q381" s="58">
        <f>VLOOKUP(A381,Hospitalization!A381:K2723,8,TRUE)</f>
        <v>5966.89</v>
      </c>
      <c r="R381" s="55" t="str">
        <f>VLOOKUP(A381,Hospitalization!A282:K2624,9,TRUE)</f>
        <v>tier - 2</v>
      </c>
    </row>
    <row r="382" spans="1:18" x14ac:dyDescent="0.3">
      <c r="A382" s="69" t="s">
        <v>391</v>
      </c>
      <c r="B382" s="55" t="str">
        <f>VLOOKUP(A382,'Customer Names'!A382:E1700,3,TRUE)</f>
        <v xml:space="preserve"> Mr</v>
      </c>
      <c r="C382" s="55" t="str">
        <f>VLOOKUP(A382,'Customer Names'!A380:E1205,4,FALSE)</f>
        <v>Earle</v>
      </c>
      <c r="D382" s="50">
        <f>VLOOKUP(HealthCare!A382,Medical_Examinations!A381:J2716,2,TRUE)</f>
        <v>17.579999999999998</v>
      </c>
      <c r="E382" s="50">
        <f>VLOOKUP(HealthCare!A382,Medical_Examinations!A381:J2716,4,TRUE)</f>
        <v>4.51</v>
      </c>
      <c r="F382" s="7" t="str">
        <f>VLOOKUP(A382,Medical_Examinations!A381:J2716,6,TRUE)</f>
        <v>No</v>
      </c>
      <c r="G382" s="7" t="str">
        <f>VLOOKUP(A382,Medical_Examinations!A381:J2716,7,TRUE)</f>
        <v>No</v>
      </c>
      <c r="H382" s="7" t="str">
        <f>VLOOKUP(A382,Medical_Examinations!A381:J2716,8,TRUE)</f>
        <v>No</v>
      </c>
      <c r="I382" s="51">
        <f>VLOOKUP(A382,Medical_Examinations!A381:J2716,9,TRUE)</f>
        <v>1</v>
      </c>
      <c r="J382" s="7" t="str">
        <f>VLOOKUP(A382,Medical_Examinations!A381:J2716,10,TRUE)</f>
        <v>No</v>
      </c>
      <c r="K382" s="7" t="str">
        <f>VLOOKUP(A382,Medical_Examinations!A381:J2716,3,TRUE)</f>
        <v>Underweight</v>
      </c>
      <c r="L382" s="7" t="str">
        <f>VLOOKUP(A382,Medical_Examinations!A381:J2716,5,TRUE)</f>
        <v>Normal</v>
      </c>
      <c r="M382" s="52">
        <f>VLOOKUP(A382,Hospitalization!A382:K2724,5,FALSE)</f>
        <v>38183</v>
      </c>
      <c r="N382" s="51">
        <f ca="1">VLOOKUP(A382,Hospitalization!A382:K2724,6,FALSE)</f>
        <v>66</v>
      </c>
      <c r="O382" s="7" t="str">
        <f>VLOOKUP(A373,Hospitalization!A274:K2616,11,FALSE)</f>
        <v>R1013</v>
      </c>
      <c r="P382" s="7" t="str">
        <f>VLOOKUP(A382,Hospitalization!A382:K2724,10,TRUE)</f>
        <v>tier - 1</v>
      </c>
      <c r="Q382" s="53">
        <f>VLOOKUP(A382,Hospitalization!A382:K2724,8,TRUE)</f>
        <v>5960.91</v>
      </c>
      <c r="R382" s="7" t="str">
        <f>VLOOKUP(A382,Hospitalization!A283:K2625,9,TRUE)</f>
        <v>tier - 2</v>
      </c>
    </row>
    <row r="383" spans="1:18" x14ac:dyDescent="0.3">
      <c r="A383" s="69" t="s">
        <v>392</v>
      </c>
      <c r="B383" s="55" t="str">
        <f>VLOOKUP(A383,'Customer Names'!A383:E1701,3,TRUE)</f>
        <v xml:space="preserve"> Ms</v>
      </c>
      <c r="C383" s="55" t="str">
        <f>VLOOKUP(A383,'Customer Names'!A381:E1206,4,FALSE)</f>
        <v>Majewski</v>
      </c>
      <c r="D383" s="54">
        <f>VLOOKUP(HealthCare!A383,Medical_Examinations!A382:J2717,2,TRUE)</f>
        <v>17.579999999999998</v>
      </c>
      <c r="E383" s="54">
        <f>VLOOKUP(HealthCare!A383,Medical_Examinations!A382:J2717,4,TRUE)</f>
        <v>4.51</v>
      </c>
      <c r="F383" s="55" t="str">
        <f>VLOOKUP(A383,Medical_Examinations!A382:J2717,6,TRUE)</f>
        <v>No</v>
      </c>
      <c r="G383" s="55" t="str">
        <f>VLOOKUP(A383,Medical_Examinations!A382:J2717,7,TRUE)</f>
        <v>No</v>
      </c>
      <c r="H383" s="55" t="str">
        <f>VLOOKUP(A383,Medical_Examinations!A382:J2717,8,TRUE)</f>
        <v>No</v>
      </c>
      <c r="I383" s="56">
        <f>VLOOKUP(A383,Medical_Examinations!A382:J2717,9,TRUE)</f>
        <v>1</v>
      </c>
      <c r="J383" s="55" t="str">
        <f>VLOOKUP(A383,Medical_Examinations!A382:J2717,10,TRUE)</f>
        <v>No</v>
      </c>
      <c r="K383" s="55" t="str">
        <f>VLOOKUP(A383,Medical_Examinations!A382:J2717,3,TRUE)</f>
        <v>Underweight</v>
      </c>
      <c r="L383" s="55" t="str">
        <f>VLOOKUP(A383,Medical_Examinations!A382:J2717,5,TRUE)</f>
        <v>Normal</v>
      </c>
      <c r="M383" s="57">
        <f>VLOOKUP(A383,Hospitalization!A383:K2725,5,FALSE)</f>
        <v>37846</v>
      </c>
      <c r="N383" s="56">
        <f ca="1">VLOOKUP(A383,Hospitalization!A383:K2725,6,FALSE)</f>
        <v>46</v>
      </c>
      <c r="O383" s="55" t="str">
        <f>VLOOKUP(A374,Hospitalization!A275:K2617,11,FALSE)</f>
        <v>R1012</v>
      </c>
      <c r="P383" s="55" t="str">
        <f>VLOOKUP(A383,Hospitalization!A383:K2725,10,TRUE)</f>
        <v>tier - 2</v>
      </c>
      <c r="Q383" s="58">
        <f>VLOOKUP(A383,Hospitalization!A383:K2725,8,TRUE)</f>
        <v>5957.35</v>
      </c>
      <c r="R383" s="55" t="str">
        <f>VLOOKUP(A383,Hospitalization!A284:K2626,9,TRUE)</f>
        <v>tier - 2</v>
      </c>
    </row>
    <row r="384" spans="1:18" x14ac:dyDescent="0.3">
      <c r="A384" s="69" t="s">
        <v>393</v>
      </c>
      <c r="B384" s="55" t="str">
        <f>VLOOKUP(A384,'Customer Names'!A384:E1702,3,TRUE)</f>
        <v xml:space="preserve"> Mr</v>
      </c>
      <c r="C384" s="55" t="str">
        <f>VLOOKUP(A384,'Customer Names'!A382:E1207,4,FALSE)</f>
        <v>Apfelbaum</v>
      </c>
      <c r="D384" s="50">
        <f>VLOOKUP(HealthCare!A384,Medical_Examinations!A383:J2718,2,TRUE)</f>
        <v>17.579999999999998</v>
      </c>
      <c r="E384" s="50">
        <f>VLOOKUP(HealthCare!A384,Medical_Examinations!A383:J2718,4,TRUE)</f>
        <v>4.51</v>
      </c>
      <c r="F384" s="7" t="str">
        <f>VLOOKUP(A384,Medical_Examinations!A383:J2718,6,TRUE)</f>
        <v>No</v>
      </c>
      <c r="G384" s="7" t="str">
        <f>VLOOKUP(A384,Medical_Examinations!A383:J2718,7,TRUE)</f>
        <v>No</v>
      </c>
      <c r="H384" s="7" t="str">
        <f>VLOOKUP(A384,Medical_Examinations!A383:J2718,8,TRUE)</f>
        <v>No</v>
      </c>
      <c r="I384" s="51">
        <f>VLOOKUP(A384,Medical_Examinations!A383:J2718,9,TRUE)</f>
        <v>1</v>
      </c>
      <c r="J384" s="7" t="str">
        <f>VLOOKUP(A384,Medical_Examinations!A383:J2718,10,TRUE)</f>
        <v>No</v>
      </c>
      <c r="K384" s="7" t="str">
        <f>VLOOKUP(A384,Medical_Examinations!A383:J2718,3,TRUE)</f>
        <v>Underweight</v>
      </c>
      <c r="L384" s="7" t="str">
        <f>VLOOKUP(A384,Medical_Examinations!A383:J2718,5,TRUE)</f>
        <v>Normal</v>
      </c>
      <c r="M384" s="52">
        <f>VLOOKUP(A384,Hospitalization!A384:K2726,5,FALSE)</f>
        <v>31972</v>
      </c>
      <c r="N384" s="51">
        <f ca="1">VLOOKUP(A384,Hospitalization!A384:K2726,6,FALSE)</f>
        <v>37</v>
      </c>
      <c r="O384" s="7" t="str">
        <f>VLOOKUP(A375,Hospitalization!A276:K2618,11,FALSE)</f>
        <v>R1013</v>
      </c>
      <c r="P384" s="7" t="str">
        <f>VLOOKUP(A384,Hospitalization!A384:K2726,10,TRUE)</f>
        <v>tier - 2</v>
      </c>
      <c r="Q384" s="53">
        <f>VLOOKUP(A384,Hospitalization!A384:K2726,8,TRUE)</f>
        <v>5934.38</v>
      </c>
      <c r="R384" s="7" t="str">
        <f>VLOOKUP(A384,Hospitalization!A285:K2627,9,TRUE)</f>
        <v>tier - 3</v>
      </c>
    </row>
    <row r="385" spans="1:18" x14ac:dyDescent="0.3">
      <c r="A385" s="69" t="s">
        <v>394</v>
      </c>
      <c r="B385" s="55" t="str">
        <f>VLOOKUP(A385,'Customer Names'!A385:E1703,3,TRUE)</f>
        <v xml:space="preserve"> Mr</v>
      </c>
      <c r="C385" s="55" t="str">
        <f>VLOOKUP(A385,'Customer Names'!A383:E1208,4,FALSE)</f>
        <v>Graham</v>
      </c>
      <c r="D385" s="54">
        <f>VLOOKUP(HealthCare!A385,Medical_Examinations!A384:J2719,2,TRUE)</f>
        <v>17.579999999999998</v>
      </c>
      <c r="E385" s="54">
        <f>VLOOKUP(HealthCare!A385,Medical_Examinations!A384:J2719,4,TRUE)</f>
        <v>4.51</v>
      </c>
      <c r="F385" s="55" t="str">
        <f>VLOOKUP(A385,Medical_Examinations!A384:J2719,6,TRUE)</f>
        <v>No</v>
      </c>
      <c r="G385" s="55" t="str">
        <f>VLOOKUP(A385,Medical_Examinations!A384:J2719,7,TRUE)</f>
        <v>No</v>
      </c>
      <c r="H385" s="55" t="str">
        <f>VLOOKUP(A385,Medical_Examinations!A384:J2719,8,TRUE)</f>
        <v>No</v>
      </c>
      <c r="I385" s="56">
        <f>VLOOKUP(A385,Medical_Examinations!A384:J2719,9,TRUE)</f>
        <v>1</v>
      </c>
      <c r="J385" s="55" t="str">
        <f>VLOOKUP(A385,Medical_Examinations!A384:J2719,10,TRUE)</f>
        <v>No</v>
      </c>
      <c r="K385" s="55" t="str">
        <f>VLOOKUP(A385,Medical_Examinations!A384:J2719,3,TRUE)</f>
        <v>Underweight</v>
      </c>
      <c r="L385" s="55" t="str">
        <f>VLOOKUP(A385,Medical_Examinations!A384:J2719,5,TRUE)</f>
        <v>Normal</v>
      </c>
      <c r="M385" s="57">
        <f>VLOOKUP(A385,Hospitalization!A385:K2727,5,FALSE)</f>
        <v>34545</v>
      </c>
      <c r="N385" s="56">
        <f ca="1">VLOOKUP(A385,Hospitalization!A385:K2727,6,FALSE)</f>
        <v>37</v>
      </c>
      <c r="O385" s="55" t="str">
        <f>VLOOKUP(A376,Hospitalization!A277:K2619,11,FALSE)</f>
        <v>R1011</v>
      </c>
      <c r="P385" s="55" t="str">
        <f>VLOOKUP(A385,Hospitalization!A385:K2727,10,TRUE)</f>
        <v>tier - 1</v>
      </c>
      <c r="Q385" s="58">
        <f>VLOOKUP(A385,Hospitalization!A385:K2727,8,TRUE)</f>
        <v>5927.65</v>
      </c>
      <c r="R385" s="55" t="str">
        <f>VLOOKUP(A385,Hospitalization!A286:K2628,9,TRUE)</f>
        <v>tier - 2</v>
      </c>
    </row>
    <row r="386" spans="1:18" x14ac:dyDescent="0.3">
      <c r="A386" s="69" t="s">
        <v>395</v>
      </c>
      <c r="B386" s="55" t="str">
        <f>VLOOKUP(A386,'Customer Names'!A386:E1704,3,TRUE)</f>
        <v xml:space="preserve"> Mr</v>
      </c>
      <c r="C386" s="55" t="str">
        <f>VLOOKUP(A386,'Customer Names'!A384:E1209,4,FALSE)</f>
        <v>Whitacre</v>
      </c>
      <c r="D386" s="50">
        <f>VLOOKUP(HealthCare!A386,Medical_Examinations!A385:J2720,2,TRUE)</f>
        <v>17.579999999999998</v>
      </c>
      <c r="E386" s="50">
        <f>VLOOKUP(HealthCare!A386,Medical_Examinations!A385:J2720,4,TRUE)</f>
        <v>4.51</v>
      </c>
      <c r="F386" s="7" t="str">
        <f>VLOOKUP(A386,Medical_Examinations!A385:J2720,6,TRUE)</f>
        <v>No</v>
      </c>
      <c r="G386" s="7" t="str">
        <f>VLOOKUP(A386,Medical_Examinations!A385:J2720,7,TRUE)</f>
        <v>No</v>
      </c>
      <c r="H386" s="7" t="str">
        <f>VLOOKUP(A386,Medical_Examinations!A385:J2720,8,TRUE)</f>
        <v>No</v>
      </c>
      <c r="I386" s="51">
        <f>VLOOKUP(A386,Medical_Examinations!A385:J2720,9,TRUE)</f>
        <v>1</v>
      </c>
      <c r="J386" s="7" t="str">
        <f>VLOOKUP(A386,Medical_Examinations!A385:J2720,10,TRUE)</f>
        <v>No</v>
      </c>
      <c r="K386" s="7" t="str">
        <f>VLOOKUP(A386,Medical_Examinations!A385:J2720,3,TRUE)</f>
        <v>Underweight</v>
      </c>
      <c r="L386" s="7" t="str">
        <f>VLOOKUP(A386,Medical_Examinations!A385:J2720,5,TRUE)</f>
        <v>Normal</v>
      </c>
      <c r="M386" s="52">
        <f>VLOOKUP(A386,Hospitalization!A386:K2728,5,FALSE)</f>
        <v>34194</v>
      </c>
      <c r="N386" s="51">
        <f ca="1">VLOOKUP(A386,Hospitalization!A386:K2728,6,FALSE)</f>
        <v>28</v>
      </c>
      <c r="O386" s="7" t="str">
        <f>VLOOKUP(A377,Hospitalization!A278:K2620,11,FALSE)</f>
        <v>R1013</v>
      </c>
      <c r="P386" s="7" t="str">
        <f>VLOOKUP(A386,Hospitalization!A386:K2728,10,TRUE)</f>
        <v>tier - 2</v>
      </c>
      <c r="Q386" s="53">
        <f>VLOOKUP(A386,Hospitalization!A386:K2728,8,TRUE)</f>
        <v>5926.93</v>
      </c>
      <c r="R386" s="7" t="str">
        <f>VLOOKUP(A386,Hospitalization!A287:K2629,9,TRUE)</f>
        <v>tier - 2</v>
      </c>
    </row>
    <row r="387" spans="1:18" x14ac:dyDescent="0.3">
      <c r="A387" s="69" t="s">
        <v>396</v>
      </c>
      <c r="B387" s="55" t="str">
        <f>VLOOKUP(A387,'Customer Names'!A387:E1705,3,TRUE)</f>
        <v xml:space="preserve"> Ms</v>
      </c>
      <c r="C387" s="55" t="str">
        <f>VLOOKUP(A387,'Customer Names'!A385:E1210,4,FALSE)</f>
        <v>Wegener</v>
      </c>
      <c r="D387" s="54">
        <f>VLOOKUP(HealthCare!A387,Medical_Examinations!A386:J2721,2,TRUE)</f>
        <v>17.579999999999998</v>
      </c>
      <c r="E387" s="54">
        <f>VLOOKUP(HealthCare!A387,Medical_Examinations!A386:J2721,4,TRUE)</f>
        <v>4.51</v>
      </c>
      <c r="F387" s="55" t="str">
        <f>VLOOKUP(A387,Medical_Examinations!A386:J2721,6,TRUE)</f>
        <v>No</v>
      </c>
      <c r="G387" s="55" t="str">
        <f>VLOOKUP(A387,Medical_Examinations!A386:J2721,7,TRUE)</f>
        <v>No</v>
      </c>
      <c r="H387" s="55" t="str">
        <f>VLOOKUP(A387,Medical_Examinations!A386:J2721,8,TRUE)</f>
        <v>No</v>
      </c>
      <c r="I387" s="56">
        <f>VLOOKUP(A387,Medical_Examinations!A386:J2721,9,TRUE)</f>
        <v>1</v>
      </c>
      <c r="J387" s="55" t="str">
        <f>VLOOKUP(A387,Medical_Examinations!A386:J2721,10,TRUE)</f>
        <v>No</v>
      </c>
      <c r="K387" s="55" t="str">
        <f>VLOOKUP(A387,Medical_Examinations!A386:J2721,3,TRUE)</f>
        <v>Underweight</v>
      </c>
      <c r="L387" s="55" t="str">
        <f>VLOOKUP(A387,Medical_Examinations!A386:J2721,5,TRUE)</f>
        <v>Normal</v>
      </c>
      <c r="M387" s="57">
        <f>VLOOKUP(A387,Hospitalization!A387:K2729,5,FALSE)</f>
        <v>31987</v>
      </c>
      <c r="N387" s="56">
        <f ca="1">VLOOKUP(A387,Hospitalization!A387:K2729,6,FALSE)</f>
        <v>63</v>
      </c>
      <c r="O387" s="55" t="str">
        <f>VLOOKUP(A378,Hospitalization!A279:K2621,11,FALSE)</f>
        <v>R1013</v>
      </c>
      <c r="P387" s="55" t="str">
        <f>VLOOKUP(A387,Hospitalization!A387:K2729,10,TRUE)</f>
        <v>tier - 3</v>
      </c>
      <c r="Q387" s="58">
        <f>VLOOKUP(A387,Hospitalization!A387:K2729,8,TRUE)</f>
        <v>5926.85</v>
      </c>
      <c r="R387" s="55" t="str">
        <f>VLOOKUP(A387,Hospitalization!A288:K2630,9,TRUE)</f>
        <v>tier - 3</v>
      </c>
    </row>
    <row r="388" spans="1:18" x14ac:dyDescent="0.3">
      <c r="A388" s="69" t="s">
        <v>397</v>
      </c>
      <c r="B388" s="55" t="str">
        <f>VLOOKUP(A388,'Customer Names'!A388:E1706,3,TRUE)</f>
        <v xml:space="preserve"> Mr</v>
      </c>
      <c r="C388" s="55" t="str">
        <f>VLOOKUP(A388,'Customer Names'!A386:E1211,4,FALSE)</f>
        <v>Collie</v>
      </c>
      <c r="D388" s="50">
        <f>VLOOKUP(HealthCare!A388,Medical_Examinations!A387:J2722,2,TRUE)</f>
        <v>17.579999999999998</v>
      </c>
      <c r="E388" s="50">
        <f>VLOOKUP(HealthCare!A388,Medical_Examinations!A387:J2722,4,TRUE)</f>
        <v>4.51</v>
      </c>
      <c r="F388" s="7" t="str">
        <f>VLOOKUP(A388,Medical_Examinations!A387:J2722,6,TRUE)</f>
        <v>No</v>
      </c>
      <c r="G388" s="7" t="str">
        <f>VLOOKUP(A388,Medical_Examinations!A387:J2722,7,TRUE)</f>
        <v>No</v>
      </c>
      <c r="H388" s="7" t="str">
        <f>VLOOKUP(A388,Medical_Examinations!A387:J2722,8,TRUE)</f>
        <v>No</v>
      </c>
      <c r="I388" s="51">
        <f>VLOOKUP(A388,Medical_Examinations!A387:J2722,9,TRUE)</f>
        <v>1</v>
      </c>
      <c r="J388" s="7" t="str">
        <f>VLOOKUP(A388,Medical_Examinations!A387:J2722,10,TRUE)</f>
        <v>No</v>
      </c>
      <c r="K388" s="7" t="str">
        <f>VLOOKUP(A388,Medical_Examinations!A387:J2722,3,TRUE)</f>
        <v>Underweight</v>
      </c>
      <c r="L388" s="7" t="str">
        <f>VLOOKUP(A388,Medical_Examinations!A387:J2722,5,TRUE)</f>
        <v>Normal</v>
      </c>
      <c r="M388" s="52">
        <f>VLOOKUP(A388,Hospitalization!A388:K2730,5,FALSE)</f>
        <v>30306</v>
      </c>
      <c r="N388" s="51">
        <f ca="1">VLOOKUP(A388,Hospitalization!A388:K2730,6,FALSE)</f>
        <v>63</v>
      </c>
      <c r="O388" s="7" t="str">
        <f>VLOOKUP(A379,Hospitalization!A280:K2622,11,FALSE)</f>
        <v>R1013</v>
      </c>
      <c r="P388" s="7" t="str">
        <f>VLOOKUP(A388,Hospitalization!A388:K2730,10,TRUE)</f>
        <v>tier - 1</v>
      </c>
      <c r="Q388" s="53">
        <f>VLOOKUP(A388,Hospitalization!A388:K2730,8,TRUE)</f>
        <v>5920.1</v>
      </c>
      <c r="R388" s="7" t="str">
        <f>VLOOKUP(A388,Hospitalization!A289:K2631,9,TRUE)</f>
        <v>tier - 2</v>
      </c>
    </row>
    <row r="389" spans="1:18" x14ac:dyDescent="0.3">
      <c r="A389" s="69" t="s">
        <v>398</v>
      </c>
      <c r="B389" s="55" t="str">
        <f>VLOOKUP(A389,'Customer Names'!A389:E1707,3,TRUE)</f>
        <v xml:space="preserve"> Ms</v>
      </c>
      <c r="C389" s="55" t="str">
        <f>VLOOKUP(A389,'Customer Names'!A387:E1212,4,FALSE)</f>
        <v>Murphy</v>
      </c>
      <c r="D389" s="54">
        <f>VLOOKUP(HealthCare!A389,Medical_Examinations!A388:J2723,2,TRUE)</f>
        <v>17.579999999999998</v>
      </c>
      <c r="E389" s="54">
        <f>VLOOKUP(HealthCare!A389,Medical_Examinations!A388:J2723,4,TRUE)</f>
        <v>4.51</v>
      </c>
      <c r="F389" s="55" t="str">
        <f>VLOOKUP(A389,Medical_Examinations!A388:J2723,6,TRUE)</f>
        <v>No</v>
      </c>
      <c r="G389" s="55" t="str">
        <f>VLOOKUP(A389,Medical_Examinations!A388:J2723,7,TRUE)</f>
        <v>No</v>
      </c>
      <c r="H389" s="55" t="str">
        <f>VLOOKUP(A389,Medical_Examinations!A388:J2723,8,TRUE)</f>
        <v>No</v>
      </c>
      <c r="I389" s="56">
        <f>VLOOKUP(A389,Medical_Examinations!A388:J2723,9,TRUE)</f>
        <v>1</v>
      </c>
      <c r="J389" s="55" t="str">
        <f>VLOOKUP(A389,Medical_Examinations!A388:J2723,10,TRUE)</f>
        <v>No</v>
      </c>
      <c r="K389" s="55" t="str">
        <f>VLOOKUP(A389,Medical_Examinations!A388:J2723,3,TRUE)</f>
        <v>Underweight</v>
      </c>
      <c r="L389" s="55" t="str">
        <f>VLOOKUP(A389,Medical_Examinations!A388:J2723,5,TRUE)</f>
        <v>Normal</v>
      </c>
      <c r="M389" s="57">
        <f>VLOOKUP(A389,Hospitalization!A389:K2731,5,FALSE)</f>
        <v>30140</v>
      </c>
      <c r="N389" s="56">
        <f ca="1">VLOOKUP(A389,Hospitalization!A389:K2731,6,FALSE)</f>
        <v>59</v>
      </c>
      <c r="O389" s="55" t="str">
        <f>VLOOKUP(A380,Hospitalization!A281:K2623,11,FALSE)</f>
        <v>R1011</v>
      </c>
      <c r="P389" s="55" t="str">
        <f>VLOOKUP(A389,Hospitalization!A389:K2731,10,TRUE)</f>
        <v>tier - 1</v>
      </c>
      <c r="Q389" s="58">
        <f>VLOOKUP(A389,Hospitalization!A389:K2731,8,TRUE)</f>
        <v>5910.94</v>
      </c>
      <c r="R389" s="55" t="str">
        <f>VLOOKUP(A389,Hospitalization!A290:K2632,9,TRUE)</f>
        <v>tier - 2</v>
      </c>
    </row>
    <row r="390" spans="1:18" x14ac:dyDescent="0.3">
      <c r="A390" s="69" t="s">
        <v>399</v>
      </c>
      <c r="B390" s="55" t="str">
        <f>VLOOKUP(A390,'Customer Names'!A390:E1708,3,TRUE)</f>
        <v xml:space="preserve"> Ms</v>
      </c>
      <c r="C390" s="55" t="str">
        <f>VLOOKUP(A390,'Customer Names'!A388:E1213,4,FALSE)</f>
        <v>Butters</v>
      </c>
      <c r="D390" s="50">
        <f>VLOOKUP(HealthCare!A390,Medical_Examinations!A389:J2724,2,TRUE)</f>
        <v>17.579999999999998</v>
      </c>
      <c r="E390" s="50">
        <f>VLOOKUP(HealthCare!A390,Medical_Examinations!A389:J2724,4,TRUE)</f>
        <v>4.51</v>
      </c>
      <c r="F390" s="7" t="str">
        <f>VLOOKUP(A390,Medical_Examinations!A389:J2724,6,TRUE)</f>
        <v>No</v>
      </c>
      <c r="G390" s="7" t="str">
        <f>VLOOKUP(A390,Medical_Examinations!A389:J2724,7,TRUE)</f>
        <v>No</v>
      </c>
      <c r="H390" s="7" t="str">
        <f>VLOOKUP(A390,Medical_Examinations!A389:J2724,8,TRUE)</f>
        <v>No</v>
      </c>
      <c r="I390" s="51">
        <f>VLOOKUP(A390,Medical_Examinations!A389:J2724,9,TRUE)</f>
        <v>1</v>
      </c>
      <c r="J390" s="7" t="str">
        <f>VLOOKUP(A390,Medical_Examinations!A389:J2724,10,TRUE)</f>
        <v>No</v>
      </c>
      <c r="K390" s="7" t="str">
        <f>VLOOKUP(A390,Medical_Examinations!A389:J2724,3,TRUE)</f>
        <v>Underweight</v>
      </c>
      <c r="L390" s="7" t="str">
        <f>VLOOKUP(A390,Medical_Examinations!A389:J2724,5,TRUE)</f>
        <v>Normal</v>
      </c>
      <c r="M390" s="52">
        <f>VLOOKUP(A390,Hospitalization!A390:K2732,5,FALSE)</f>
        <v>34261</v>
      </c>
      <c r="N390" s="51">
        <f ca="1">VLOOKUP(A390,Hospitalization!A390:K2732,6,FALSE)</f>
        <v>60</v>
      </c>
      <c r="O390" s="7" t="str">
        <f>VLOOKUP(A381,Hospitalization!A282:K2624,11,FALSE)</f>
        <v>R1013</v>
      </c>
      <c r="P390" s="7" t="str">
        <f>VLOOKUP(A390,Hospitalization!A390:K2732,10,TRUE)</f>
        <v>tier - 2</v>
      </c>
      <c r="Q390" s="53">
        <f>VLOOKUP(A390,Hospitalization!A390:K2732,8,TRUE)</f>
        <v>5877.02</v>
      </c>
      <c r="R390" s="7" t="str">
        <f>VLOOKUP(A390,Hospitalization!A291:K2633,9,TRUE)</f>
        <v>tier - 2</v>
      </c>
    </row>
    <row r="391" spans="1:18" x14ac:dyDescent="0.3">
      <c r="A391" s="69" t="s">
        <v>400</v>
      </c>
      <c r="B391" s="55" t="str">
        <f>VLOOKUP(A391,'Customer Names'!A391:E1709,3,TRUE)</f>
        <v xml:space="preserve"> Mr</v>
      </c>
      <c r="C391" s="55" t="str">
        <f>VLOOKUP(A391,'Customer Names'!A389:E1214,4,FALSE)</f>
        <v>Cook</v>
      </c>
      <c r="D391" s="54">
        <f>VLOOKUP(HealthCare!A391,Medical_Examinations!A390:J2725,2,TRUE)</f>
        <v>17.579999999999998</v>
      </c>
      <c r="E391" s="54">
        <f>VLOOKUP(HealthCare!A391,Medical_Examinations!A390:J2725,4,TRUE)</f>
        <v>4.51</v>
      </c>
      <c r="F391" s="55" t="str">
        <f>VLOOKUP(A391,Medical_Examinations!A390:J2725,6,TRUE)</f>
        <v>No</v>
      </c>
      <c r="G391" s="55" t="str">
        <f>VLOOKUP(A391,Medical_Examinations!A390:J2725,7,TRUE)</f>
        <v>No</v>
      </c>
      <c r="H391" s="55" t="str">
        <f>VLOOKUP(A391,Medical_Examinations!A390:J2725,8,TRUE)</f>
        <v>No</v>
      </c>
      <c r="I391" s="56">
        <f>VLOOKUP(A391,Medical_Examinations!A390:J2725,9,TRUE)</f>
        <v>1</v>
      </c>
      <c r="J391" s="55" t="str">
        <f>VLOOKUP(A391,Medical_Examinations!A390:J2725,10,TRUE)</f>
        <v>No</v>
      </c>
      <c r="K391" s="55" t="str">
        <f>VLOOKUP(A391,Medical_Examinations!A390:J2725,3,TRUE)</f>
        <v>Underweight</v>
      </c>
      <c r="L391" s="55" t="str">
        <f>VLOOKUP(A391,Medical_Examinations!A390:J2725,5,TRUE)</f>
        <v>Normal</v>
      </c>
      <c r="M391" s="57">
        <f>VLOOKUP(A391,Hospitalization!A391:K2733,5,FALSE)</f>
        <v>31216</v>
      </c>
      <c r="N391" s="56">
        <f ca="1">VLOOKUP(A391,Hospitalization!A391:K2733,6,FALSE)</f>
        <v>59</v>
      </c>
      <c r="O391" s="55" t="str">
        <f>VLOOKUP(A382,Hospitalization!A283:K2625,11,FALSE)</f>
        <v>R1026</v>
      </c>
      <c r="P391" s="55" t="str">
        <f>VLOOKUP(A391,Hospitalization!A391:K2733,10,TRUE)</f>
        <v>tier - 1</v>
      </c>
      <c r="Q391" s="58">
        <f>VLOOKUP(A391,Hospitalization!A391:K2733,8,TRUE)</f>
        <v>5847.24</v>
      </c>
      <c r="R391" s="55" t="str">
        <f>VLOOKUP(A391,Hospitalization!A292:K2634,9,TRUE)</f>
        <v>tier - 2</v>
      </c>
    </row>
    <row r="392" spans="1:18" x14ac:dyDescent="0.3">
      <c r="A392" s="69" t="s">
        <v>401</v>
      </c>
      <c r="B392" s="55" t="str">
        <f>VLOOKUP(A392,'Customer Names'!A392:E1710,3,TRUE)</f>
        <v xml:space="preserve"> Ms</v>
      </c>
      <c r="C392" s="55" t="str">
        <f>VLOOKUP(A392,'Customer Names'!A390:E1215,4,FALSE)</f>
        <v>Breen</v>
      </c>
      <c r="D392" s="50">
        <f>VLOOKUP(HealthCare!A392,Medical_Examinations!A391:J2726,2,TRUE)</f>
        <v>17.579999999999998</v>
      </c>
      <c r="E392" s="50">
        <f>VLOOKUP(HealthCare!A392,Medical_Examinations!A391:J2726,4,TRUE)</f>
        <v>4.51</v>
      </c>
      <c r="F392" s="7" t="str">
        <f>VLOOKUP(A392,Medical_Examinations!A391:J2726,6,TRUE)</f>
        <v>No</v>
      </c>
      <c r="G392" s="7" t="str">
        <f>VLOOKUP(A392,Medical_Examinations!A391:J2726,7,TRUE)</f>
        <v>No</v>
      </c>
      <c r="H392" s="7" t="str">
        <f>VLOOKUP(A392,Medical_Examinations!A391:J2726,8,TRUE)</f>
        <v>No</v>
      </c>
      <c r="I392" s="51">
        <f>VLOOKUP(A392,Medical_Examinations!A391:J2726,9,TRUE)</f>
        <v>1</v>
      </c>
      <c r="J392" s="7" t="str">
        <f>VLOOKUP(A392,Medical_Examinations!A391:J2726,10,TRUE)</f>
        <v>No</v>
      </c>
      <c r="K392" s="7" t="str">
        <f>VLOOKUP(A392,Medical_Examinations!A391:J2726,3,TRUE)</f>
        <v>Underweight</v>
      </c>
      <c r="L392" s="7" t="str">
        <f>VLOOKUP(A392,Medical_Examinations!A391:J2726,5,TRUE)</f>
        <v>Normal</v>
      </c>
      <c r="M392" s="52">
        <f>VLOOKUP(A392,Hospitalization!A392:K2734,5,FALSE)</f>
        <v>32050</v>
      </c>
      <c r="N392" s="51">
        <f ca="1">VLOOKUP(A392,Hospitalization!A392:K2734,6,FALSE)</f>
        <v>44</v>
      </c>
      <c r="O392" s="7" t="str">
        <f>VLOOKUP(A383,Hospitalization!A284:K2626,11,FALSE)</f>
        <v>R1012</v>
      </c>
      <c r="P392" s="7" t="str">
        <f>VLOOKUP(A392,Hospitalization!A392:K2734,10,TRUE)</f>
        <v>tier - 2</v>
      </c>
      <c r="Q392" s="53">
        <f>VLOOKUP(A392,Hospitalization!A392:K2734,8,TRUE)</f>
        <v>5846.92</v>
      </c>
      <c r="R392" s="7" t="str">
        <f>VLOOKUP(A392,Hospitalization!A293:K2635,9,TRUE)</f>
        <v>tier - 2</v>
      </c>
    </row>
    <row r="393" spans="1:18" x14ac:dyDescent="0.3">
      <c r="A393" s="69" t="s">
        <v>402</v>
      </c>
      <c r="B393" s="55" t="str">
        <f>VLOOKUP(A393,'Customer Names'!A393:E1711,3,TRUE)</f>
        <v xml:space="preserve"> Ms</v>
      </c>
      <c r="C393" s="55" t="str">
        <f>VLOOKUP(A393,'Customer Names'!A391:E1216,4,FALSE)</f>
        <v>Fitzsimons</v>
      </c>
      <c r="D393" s="54">
        <f>VLOOKUP(HealthCare!A393,Medical_Examinations!A392:J2727,2,TRUE)</f>
        <v>17.579999999999998</v>
      </c>
      <c r="E393" s="54">
        <f>VLOOKUP(HealthCare!A393,Medical_Examinations!A392:J2727,4,TRUE)</f>
        <v>4.51</v>
      </c>
      <c r="F393" s="55" t="str">
        <f>VLOOKUP(A393,Medical_Examinations!A392:J2727,6,TRUE)</f>
        <v>No</v>
      </c>
      <c r="G393" s="55" t="str">
        <f>VLOOKUP(A393,Medical_Examinations!A392:J2727,7,TRUE)</f>
        <v>No</v>
      </c>
      <c r="H393" s="55" t="str">
        <f>VLOOKUP(A393,Medical_Examinations!A392:J2727,8,TRUE)</f>
        <v>No</v>
      </c>
      <c r="I393" s="56">
        <f>VLOOKUP(A393,Medical_Examinations!A392:J2727,9,TRUE)</f>
        <v>1</v>
      </c>
      <c r="J393" s="55" t="str">
        <f>VLOOKUP(A393,Medical_Examinations!A392:J2727,10,TRUE)</f>
        <v>No</v>
      </c>
      <c r="K393" s="55" t="str">
        <f>VLOOKUP(A393,Medical_Examinations!A392:J2727,3,TRUE)</f>
        <v>Underweight</v>
      </c>
      <c r="L393" s="55" t="str">
        <f>VLOOKUP(A393,Medical_Examinations!A392:J2727,5,TRUE)</f>
        <v>Normal</v>
      </c>
      <c r="M393" s="57">
        <f>VLOOKUP(A393,Hospitalization!A393:K2735,5,FALSE)</f>
        <v>34931</v>
      </c>
      <c r="N393" s="56">
        <f ca="1">VLOOKUP(A393,Hospitalization!A393:K2735,6,FALSE)</f>
        <v>56</v>
      </c>
      <c r="O393" s="55" t="str">
        <f>VLOOKUP(A384,Hospitalization!A285:K2627,11,FALSE)</f>
        <v>R1013</v>
      </c>
      <c r="P393" s="55" t="str">
        <f>VLOOKUP(A393,Hospitalization!A393:K2735,10,TRUE)</f>
        <v>tier - 2</v>
      </c>
      <c r="Q393" s="58">
        <f>VLOOKUP(A393,Hospitalization!A393:K2735,8,TRUE)</f>
        <v>5843.99</v>
      </c>
      <c r="R393" s="55" t="str">
        <f>VLOOKUP(A393,Hospitalization!A294:K2636,9,TRUE)</f>
        <v>tier - 2</v>
      </c>
    </row>
    <row r="394" spans="1:18" x14ac:dyDescent="0.3">
      <c r="A394" s="69" t="s">
        <v>403</v>
      </c>
      <c r="B394" s="55" t="str">
        <f>VLOOKUP(A394,'Customer Names'!A394:E1712,3,TRUE)</f>
        <v xml:space="preserve"> Mr</v>
      </c>
      <c r="C394" s="55" t="str">
        <f>VLOOKUP(A394,'Customer Names'!A392:E1217,4,FALSE)</f>
        <v>Houle</v>
      </c>
      <c r="D394" s="50">
        <f>VLOOKUP(HealthCare!A394,Medical_Examinations!A393:J2728,2,TRUE)</f>
        <v>17.579999999999998</v>
      </c>
      <c r="E394" s="50">
        <f>VLOOKUP(HealthCare!A394,Medical_Examinations!A393:J2728,4,TRUE)</f>
        <v>4.51</v>
      </c>
      <c r="F394" s="7" t="str">
        <f>VLOOKUP(A394,Medical_Examinations!A393:J2728,6,TRUE)</f>
        <v>No</v>
      </c>
      <c r="G394" s="7" t="str">
        <f>VLOOKUP(A394,Medical_Examinations!A393:J2728,7,TRUE)</f>
        <v>No</v>
      </c>
      <c r="H394" s="7" t="str">
        <f>VLOOKUP(A394,Medical_Examinations!A393:J2728,8,TRUE)</f>
        <v>No</v>
      </c>
      <c r="I394" s="51">
        <f>VLOOKUP(A394,Medical_Examinations!A393:J2728,9,TRUE)</f>
        <v>1</v>
      </c>
      <c r="J394" s="7" t="str">
        <f>VLOOKUP(A394,Medical_Examinations!A393:J2728,10,TRUE)</f>
        <v>No</v>
      </c>
      <c r="K394" s="7" t="str">
        <f>VLOOKUP(A394,Medical_Examinations!A393:J2728,3,TRUE)</f>
        <v>Underweight</v>
      </c>
      <c r="L394" s="7" t="str">
        <f>VLOOKUP(A394,Medical_Examinations!A393:J2728,5,TRUE)</f>
        <v>Normal</v>
      </c>
      <c r="M394" s="52">
        <f>VLOOKUP(A394,Hospitalization!A394:K2736,5,FALSE)</f>
        <v>31985</v>
      </c>
      <c r="N394" s="51">
        <f ca="1">VLOOKUP(A394,Hospitalization!A394:K2736,6,FALSE)</f>
        <v>68</v>
      </c>
      <c r="O394" s="7" t="str">
        <f>VLOOKUP(A385,Hospitalization!A286:K2628,11,FALSE)</f>
        <v>R1012</v>
      </c>
      <c r="P394" s="7" t="str">
        <f>VLOOKUP(A394,Hospitalization!A394:K2736,10,TRUE)</f>
        <v>tier - 3</v>
      </c>
      <c r="Q394" s="53">
        <f>VLOOKUP(A394,Hospitalization!A394:K2736,8,TRUE)</f>
        <v>5836.52</v>
      </c>
      <c r="R394" s="7" t="str">
        <f>VLOOKUP(A394,Hospitalization!A295:K2637,9,TRUE)</f>
        <v>tier - 2</v>
      </c>
    </row>
    <row r="395" spans="1:18" x14ac:dyDescent="0.3">
      <c r="A395" s="69" t="s">
        <v>404</v>
      </c>
      <c r="B395" s="55" t="str">
        <f>VLOOKUP(A395,'Customer Names'!A395:E1713,3,TRUE)</f>
        <v xml:space="preserve"> Ms</v>
      </c>
      <c r="C395" s="55" t="str">
        <f>VLOOKUP(A395,'Customer Names'!A393:E1218,4,FALSE)</f>
        <v>Woodward</v>
      </c>
      <c r="D395" s="54">
        <f>VLOOKUP(HealthCare!A395,Medical_Examinations!A394:J2729,2,TRUE)</f>
        <v>17.579999999999998</v>
      </c>
      <c r="E395" s="54">
        <f>VLOOKUP(HealthCare!A395,Medical_Examinations!A394:J2729,4,TRUE)</f>
        <v>4.51</v>
      </c>
      <c r="F395" s="55" t="str">
        <f>VLOOKUP(A395,Medical_Examinations!A394:J2729,6,TRUE)</f>
        <v>No</v>
      </c>
      <c r="G395" s="55" t="str">
        <f>VLOOKUP(A395,Medical_Examinations!A394:J2729,7,TRUE)</f>
        <v>No</v>
      </c>
      <c r="H395" s="55" t="str">
        <f>VLOOKUP(A395,Medical_Examinations!A394:J2729,8,TRUE)</f>
        <v>No</v>
      </c>
      <c r="I395" s="56">
        <f>VLOOKUP(A395,Medical_Examinations!A394:J2729,9,TRUE)</f>
        <v>1</v>
      </c>
      <c r="J395" s="55" t="str">
        <f>VLOOKUP(A395,Medical_Examinations!A394:J2729,10,TRUE)</f>
        <v>No</v>
      </c>
      <c r="K395" s="55" t="str">
        <f>VLOOKUP(A395,Medical_Examinations!A394:J2729,3,TRUE)</f>
        <v>Underweight</v>
      </c>
      <c r="L395" s="55" t="str">
        <f>VLOOKUP(A395,Medical_Examinations!A394:J2729,5,TRUE)</f>
        <v>Normal</v>
      </c>
      <c r="M395" s="57">
        <f>VLOOKUP(A395,Hospitalization!A395:K2737,5,FALSE)</f>
        <v>26203</v>
      </c>
      <c r="N395" s="56">
        <f ca="1">VLOOKUP(A395,Hospitalization!A395:K2737,6,FALSE)</f>
        <v>44</v>
      </c>
      <c r="O395" s="55" t="str">
        <f>VLOOKUP(A386,Hospitalization!A287:K2629,11,FALSE)</f>
        <v>R1025</v>
      </c>
      <c r="P395" s="55" t="str">
        <f>VLOOKUP(A395,Hospitalization!A395:K2737,10,TRUE)</f>
        <v>tier - 3</v>
      </c>
      <c r="Q395" s="58">
        <f>VLOOKUP(A395,Hospitalization!A395:K2737,8,TRUE)</f>
        <v>5832.6</v>
      </c>
      <c r="R395" s="55" t="str">
        <f>VLOOKUP(A395,Hospitalization!A296:K2638,9,TRUE)</f>
        <v>tier - 2</v>
      </c>
    </row>
    <row r="396" spans="1:18" x14ac:dyDescent="0.3">
      <c r="A396" s="69" t="s">
        <v>405</v>
      </c>
      <c r="B396" s="55" t="str">
        <f>VLOOKUP(A396,'Customer Names'!A396:E1714,3,TRUE)</f>
        <v xml:space="preserve"> Mr</v>
      </c>
      <c r="C396" s="55" t="str">
        <f>VLOOKUP(A396,'Customer Names'!A394:E1219,4,FALSE)</f>
        <v>Ray</v>
      </c>
      <c r="D396" s="50">
        <f>VLOOKUP(HealthCare!A396,Medical_Examinations!A395:J2730,2,TRUE)</f>
        <v>17.579999999999998</v>
      </c>
      <c r="E396" s="50">
        <f>VLOOKUP(HealthCare!A396,Medical_Examinations!A395:J2730,4,TRUE)</f>
        <v>4.51</v>
      </c>
      <c r="F396" s="7" t="str">
        <f>VLOOKUP(A396,Medical_Examinations!A395:J2730,6,TRUE)</f>
        <v>No</v>
      </c>
      <c r="G396" s="7" t="str">
        <f>VLOOKUP(A396,Medical_Examinations!A395:J2730,7,TRUE)</f>
        <v>No</v>
      </c>
      <c r="H396" s="7" t="str">
        <f>VLOOKUP(A396,Medical_Examinations!A395:J2730,8,TRUE)</f>
        <v>No</v>
      </c>
      <c r="I396" s="51">
        <f>VLOOKUP(A396,Medical_Examinations!A395:J2730,9,TRUE)</f>
        <v>1</v>
      </c>
      <c r="J396" s="7" t="str">
        <f>VLOOKUP(A396,Medical_Examinations!A395:J2730,10,TRUE)</f>
        <v>No</v>
      </c>
      <c r="K396" s="7" t="str">
        <f>VLOOKUP(A396,Medical_Examinations!A395:J2730,3,TRUE)</f>
        <v>Underweight</v>
      </c>
      <c r="L396" s="7" t="str">
        <f>VLOOKUP(A396,Medical_Examinations!A395:J2730,5,TRUE)</f>
        <v>Normal</v>
      </c>
      <c r="M396" s="52">
        <f>VLOOKUP(A396,Hospitalization!A396:K2738,5,FALSE)</f>
        <v>37459</v>
      </c>
      <c r="N396" s="51">
        <f ca="1">VLOOKUP(A396,Hospitalization!A396:K2738,6,FALSE)</f>
        <v>24</v>
      </c>
      <c r="O396" s="7" t="str">
        <f>VLOOKUP(A387,Hospitalization!A288:K2630,11,FALSE)</f>
        <v>R1011</v>
      </c>
      <c r="P396" s="7" t="str">
        <f>VLOOKUP(A396,Hospitalization!A396:K2738,10,TRUE)</f>
        <v>tier - 2</v>
      </c>
      <c r="Q396" s="53">
        <f>VLOOKUP(A396,Hospitalization!A396:K2738,8,TRUE)</f>
        <v>5816.58</v>
      </c>
      <c r="R396" s="7" t="str">
        <f>VLOOKUP(A396,Hospitalization!A297:K2639,9,TRUE)</f>
        <v>tier - 2</v>
      </c>
    </row>
    <row r="397" spans="1:18" x14ac:dyDescent="0.3">
      <c r="A397" s="69" t="s">
        <v>406</v>
      </c>
      <c r="B397" s="55" t="str">
        <f>VLOOKUP(A397,'Customer Names'!A397:E1715,3,TRUE)</f>
        <v xml:space="preserve"> Ms</v>
      </c>
      <c r="C397" s="55" t="str">
        <f>VLOOKUP(A397,'Customer Names'!A395:E1220,4,FALSE)</f>
        <v>Jennings</v>
      </c>
      <c r="D397" s="54">
        <f>VLOOKUP(HealthCare!A397,Medical_Examinations!A396:J2731,2,TRUE)</f>
        <v>17.579999999999998</v>
      </c>
      <c r="E397" s="54">
        <f>VLOOKUP(HealthCare!A397,Medical_Examinations!A396:J2731,4,TRUE)</f>
        <v>4.51</v>
      </c>
      <c r="F397" s="55" t="str">
        <f>VLOOKUP(A397,Medical_Examinations!A396:J2731,6,TRUE)</f>
        <v>No</v>
      </c>
      <c r="G397" s="55" t="str">
        <f>VLOOKUP(A397,Medical_Examinations!A396:J2731,7,TRUE)</f>
        <v>No</v>
      </c>
      <c r="H397" s="55" t="str">
        <f>VLOOKUP(A397,Medical_Examinations!A396:J2731,8,TRUE)</f>
        <v>No</v>
      </c>
      <c r="I397" s="56">
        <f>VLOOKUP(A397,Medical_Examinations!A396:J2731,9,TRUE)</f>
        <v>1</v>
      </c>
      <c r="J397" s="55" t="str">
        <f>VLOOKUP(A397,Medical_Examinations!A396:J2731,10,TRUE)</f>
        <v>No</v>
      </c>
      <c r="K397" s="55" t="str">
        <f>VLOOKUP(A397,Medical_Examinations!A396:J2731,3,TRUE)</f>
        <v>Underweight</v>
      </c>
      <c r="L397" s="55" t="str">
        <f>VLOOKUP(A397,Medical_Examinations!A396:J2731,5,TRUE)</f>
        <v>Normal</v>
      </c>
      <c r="M397" s="57">
        <f>VLOOKUP(A397,Hospitalization!A397:K2739,5,FALSE)</f>
        <v>26605</v>
      </c>
      <c r="N397" s="56">
        <f ca="1">VLOOKUP(A397,Hospitalization!A397:K2739,6,FALSE)</f>
        <v>64</v>
      </c>
      <c r="O397" s="55" t="str">
        <f>VLOOKUP(A388,Hospitalization!A289:K2631,11,FALSE)</f>
        <v>R1013</v>
      </c>
      <c r="P397" s="55" t="str">
        <f>VLOOKUP(A397,Hospitalization!A397:K2739,10,TRUE)</f>
        <v>tier - 2</v>
      </c>
      <c r="Q397" s="58">
        <f>VLOOKUP(A397,Hospitalization!A397:K2739,8,TRUE)</f>
        <v>5812.9</v>
      </c>
      <c r="R397" s="55" t="str">
        <f>VLOOKUP(A397,Hospitalization!A298:K2640,9,TRUE)</f>
        <v>tier - 2</v>
      </c>
    </row>
    <row r="398" spans="1:18" x14ac:dyDescent="0.3">
      <c r="A398" s="69" t="s">
        <v>407</v>
      </c>
      <c r="B398" s="55" t="str">
        <f>VLOOKUP(A398,'Customer Names'!A398:E1716,3,TRUE)</f>
        <v xml:space="preserve"> Ms</v>
      </c>
      <c r="C398" s="55" t="str">
        <f>VLOOKUP(A398,'Customer Names'!A396:E1221,4,FALSE)</f>
        <v>Fuller</v>
      </c>
      <c r="D398" s="50">
        <f>VLOOKUP(HealthCare!A398,Medical_Examinations!A397:J2732,2,TRUE)</f>
        <v>17.579999999999998</v>
      </c>
      <c r="E398" s="50">
        <f>VLOOKUP(HealthCare!A398,Medical_Examinations!A397:J2732,4,TRUE)</f>
        <v>4.51</v>
      </c>
      <c r="F398" s="7" t="str">
        <f>VLOOKUP(A398,Medical_Examinations!A397:J2732,6,TRUE)</f>
        <v>No</v>
      </c>
      <c r="G398" s="7" t="str">
        <f>VLOOKUP(A398,Medical_Examinations!A397:J2732,7,TRUE)</f>
        <v>No</v>
      </c>
      <c r="H398" s="7" t="str">
        <f>VLOOKUP(A398,Medical_Examinations!A397:J2732,8,TRUE)</f>
        <v>No</v>
      </c>
      <c r="I398" s="51">
        <f>VLOOKUP(A398,Medical_Examinations!A397:J2732,9,TRUE)</f>
        <v>1</v>
      </c>
      <c r="J398" s="7" t="str">
        <f>VLOOKUP(A398,Medical_Examinations!A397:J2732,10,TRUE)</f>
        <v>No</v>
      </c>
      <c r="K398" s="7" t="str">
        <f>VLOOKUP(A398,Medical_Examinations!A397:J2732,3,TRUE)</f>
        <v>Underweight</v>
      </c>
      <c r="L398" s="7" t="str">
        <f>VLOOKUP(A398,Medical_Examinations!A397:J2732,5,TRUE)</f>
        <v>Normal</v>
      </c>
      <c r="M398" s="52">
        <f>VLOOKUP(A398,Hospitalization!A398:K2740,5,FALSE)</f>
        <v>29482</v>
      </c>
      <c r="N398" s="51">
        <f ca="1">VLOOKUP(A398,Hospitalization!A398:K2740,6,FALSE)</f>
        <v>61</v>
      </c>
      <c r="O398" s="7" t="str">
        <f>VLOOKUP(A389,Hospitalization!A290:K2632,11,FALSE)</f>
        <v>R1011</v>
      </c>
      <c r="P398" s="7" t="str">
        <f>VLOOKUP(A398,Hospitalization!A398:K2740,10,TRUE)</f>
        <v>tier - 3</v>
      </c>
      <c r="Q398" s="53">
        <f>VLOOKUP(A398,Hospitalization!A398:K2740,8,TRUE)</f>
        <v>5807.06</v>
      </c>
      <c r="R398" s="7" t="str">
        <f>VLOOKUP(A398,Hospitalization!A299:K2641,9,TRUE)</f>
        <v>tier - 2</v>
      </c>
    </row>
    <row r="399" spans="1:18" x14ac:dyDescent="0.3">
      <c r="A399" s="69" t="s">
        <v>408</v>
      </c>
      <c r="B399" s="55" t="str">
        <f>VLOOKUP(A399,'Customer Names'!A399:E1717,3,TRUE)</f>
        <v xml:space="preserve"> Mr</v>
      </c>
      <c r="C399" s="55" t="str">
        <f>VLOOKUP(A399,'Customer Names'!A397:E1222,4,FALSE)</f>
        <v>Lovisek</v>
      </c>
      <c r="D399" s="54">
        <f>VLOOKUP(HealthCare!A399,Medical_Examinations!A398:J2733,2,TRUE)</f>
        <v>17.579999999999998</v>
      </c>
      <c r="E399" s="54">
        <f>VLOOKUP(HealthCare!A399,Medical_Examinations!A398:J2733,4,TRUE)</f>
        <v>4.51</v>
      </c>
      <c r="F399" s="55" t="str">
        <f>VLOOKUP(A399,Medical_Examinations!A398:J2733,6,TRUE)</f>
        <v>No</v>
      </c>
      <c r="G399" s="55" t="str">
        <f>VLOOKUP(A399,Medical_Examinations!A398:J2733,7,TRUE)</f>
        <v>No</v>
      </c>
      <c r="H399" s="55" t="str">
        <f>VLOOKUP(A399,Medical_Examinations!A398:J2733,8,TRUE)</f>
        <v>No</v>
      </c>
      <c r="I399" s="56">
        <f>VLOOKUP(A399,Medical_Examinations!A398:J2733,9,TRUE)</f>
        <v>1</v>
      </c>
      <c r="J399" s="55" t="str">
        <f>VLOOKUP(A399,Medical_Examinations!A398:J2733,10,TRUE)</f>
        <v>No</v>
      </c>
      <c r="K399" s="55" t="str">
        <f>VLOOKUP(A399,Medical_Examinations!A398:J2733,3,TRUE)</f>
        <v>Underweight</v>
      </c>
      <c r="L399" s="55" t="str">
        <f>VLOOKUP(A399,Medical_Examinations!A398:J2733,5,TRUE)</f>
        <v>Normal</v>
      </c>
      <c r="M399" s="57">
        <f>VLOOKUP(A399,Hospitalization!A399:K2741,5,FALSE)</f>
        <v>38292</v>
      </c>
      <c r="N399" s="56">
        <f ca="1">VLOOKUP(A399,Hospitalization!A399:K2741,6,FALSE)</f>
        <v>50</v>
      </c>
      <c r="O399" s="55" t="str">
        <f>VLOOKUP(A390,Hospitalization!A291:K2633,11,FALSE)</f>
        <v>R1021</v>
      </c>
      <c r="P399" s="55" t="str">
        <f>VLOOKUP(A399,Hospitalization!A399:K2741,10,TRUE)</f>
        <v>tier - 3</v>
      </c>
      <c r="Q399" s="58">
        <f>VLOOKUP(A399,Hospitalization!A399:K2741,8,TRUE)</f>
        <v>5778.71</v>
      </c>
      <c r="R399" s="55" t="str">
        <f>VLOOKUP(A399,Hospitalization!A300:K2642,9,TRUE)</f>
        <v>tier - 2</v>
      </c>
    </row>
    <row r="400" spans="1:18" x14ac:dyDescent="0.3">
      <c r="A400" s="69" t="s">
        <v>409</v>
      </c>
      <c r="B400" s="55" t="str">
        <f>VLOOKUP(A400,'Customer Names'!A400:E1718,3,TRUE)</f>
        <v xml:space="preserve"> Ms</v>
      </c>
      <c r="C400" s="55" t="str">
        <f>VLOOKUP(A400,'Customer Names'!A398:E1223,4,FALSE)</f>
        <v>Painter</v>
      </c>
      <c r="D400" s="50">
        <f>VLOOKUP(HealthCare!A400,Medical_Examinations!A399:J2734,2,TRUE)</f>
        <v>17.579999999999998</v>
      </c>
      <c r="E400" s="50">
        <f>VLOOKUP(HealthCare!A400,Medical_Examinations!A399:J2734,4,TRUE)</f>
        <v>4.51</v>
      </c>
      <c r="F400" s="7" t="str">
        <f>VLOOKUP(A400,Medical_Examinations!A399:J2734,6,TRUE)</f>
        <v>No</v>
      </c>
      <c r="G400" s="7" t="str">
        <f>VLOOKUP(A400,Medical_Examinations!A399:J2734,7,TRUE)</f>
        <v>No</v>
      </c>
      <c r="H400" s="7" t="str">
        <f>VLOOKUP(A400,Medical_Examinations!A399:J2734,8,TRUE)</f>
        <v>No</v>
      </c>
      <c r="I400" s="51">
        <f>VLOOKUP(A400,Medical_Examinations!A399:J2734,9,TRUE)</f>
        <v>1</v>
      </c>
      <c r="J400" s="7" t="str">
        <f>VLOOKUP(A400,Medical_Examinations!A399:J2734,10,TRUE)</f>
        <v>No</v>
      </c>
      <c r="K400" s="7" t="str">
        <f>VLOOKUP(A400,Medical_Examinations!A399:J2734,3,TRUE)</f>
        <v>Underweight</v>
      </c>
      <c r="L400" s="7" t="str">
        <f>VLOOKUP(A400,Medical_Examinations!A399:J2734,5,TRUE)</f>
        <v>Normal</v>
      </c>
      <c r="M400" s="52">
        <f>VLOOKUP(A400,Hospitalization!A400:K2742,5,FALSE)</f>
        <v>30558</v>
      </c>
      <c r="N400" s="51">
        <f ca="1">VLOOKUP(A400,Hospitalization!A400:K2742,6,FALSE)</f>
        <v>46</v>
      </c>
      <c r="O400" s="7" t="str">
        <f>VLOOKUP(A391,Hospitalization!A292:K2634,11,FALSE)</f>
        <v>R1013</v>
      </c>
      <c r="P400" s="7" t="str">
        <f>VLOOKUP(A400,Hospitalization!A400:K2742,10,TRUE)</f>
        <v>tier - 3</v>
      </c>
      <c r="Q400" s="53">
        <f>VLOOKUP(A400,Hospitalization!A400:K2742,8,TRUE)</f>
        <v>5757.41</v>
      </c>
      <c r="R400" s="7" t="str">
        <f>VLOOKUP(A400,Hospitalization!A301:K2643,9,TRUE)</f>
        <v>tier - 2</v>
      </c>
    </row>
    <row r="401" spans="1:18" x14ac:dyDescent="0.3">
      <c r="A401" s="69" t="s">
        <v>410</v>
      </c>
      <c r="B401" s="55" t="str">
        <f>VLOOKUP(A401,'Customer Names'!A401:E1719,3,TRUE)</f>
        <v xml:space="preserve"> Ms</v>
      </c>
      <c r="C401" s="55" t="str">
        <f>VLOOKUP(A401,'Customer Names'!A399:E1224,4,FALSE)</f>
        <v>Edwards</v>
      </c>
      <c r="D401" s="54">
        <f>VLOOKUP(HealthCare!A401,Medical_Examinations!A400:J2735,2,TRUE)</f>
        <v>17.579999999999998</v>
      </c>
      <c r="E401" s="54">
        <f>VLOOKUP(HealthCare!A401,Medical_Examinations!A400:J2735,4,TRUE)</f>
        <v>4.51</v>
      </c>
      <c r="F401" s="55" t="str">
        <f>VLOOKUP(A401,Medical_Examinations!A400:J2735,6,TRUE)</f>
        <v>No</v>
      </c>
      <c r="G401" s="55" t="str">
        <f>VLOOKUP(A401,Medical_Examinations!A400:J2735,7,TRUE)</f>
        <v>No</v>
      </c>
      <c r="H401" s="55" t="str">
        <f>VLOOKUP(A401,Medical_Examinations!A400:J2735,8,TRUE)</f>
        <v>No</v>
      </c>
      <c r="I401" s="56">
        <f>VLOOKUP(A401,Medical_Examinations!A400:J2735,9,TRUE)</f>
        <v>1</v>
      </c>
      <c r="J401" s="55" t="str">
        <f>VLOOKUP(A401,Medical_Examinations!A400:J2735,10,TRUE)</f>
        <v>No</v>
      </c>
      <c r="K401" s="55" t="str">
        <f>VLOOKUP(A401,Medical_Examinations!A400:J2735,3,TRUE)</f>
        <v>Underweight</v>
      </c>
      <c r="L401" s="55" t="str">
        <f>VLOOKUP(A401,Medical_Examinations!A400:J2735,5,TRUE)</f>
        <v>Normal</v>
      </c>
      <c r="M401" s="57">
        <f>VLOOKUP(A401,Hospitalization!A401:K2743,5,FALSE)</f>
        <v>32069</v>
      </c>
      <c r="N401" s="56">
        <f ca="1">VLOOKUP(A401,Hospitalization!A401:K2743,6,FALSE)</f>
        <v>67</v>
      </c>
      <c r="O401" s="55" t="str">
        <f>VLOOKUP(A392,Hospitalization!A293:K2635,11,FALSE)</f>
        <v>R1013</v>
      </c>
      <c r="P401" s="55" t="str">
        <f>VLOOKUP(A401,Hospitalization!A401:K2743,10,TRUE)</f>
        <v>tier - 2</v>
      </c>
      <c r="Q401" s="58">
        <f>VLOOKUP(A401,Hospitalization!A401:K2743,8,TRUE)</f>
        <v>5729.01</v>
      </c>
      <c r="R401" s="55" t="str">
        <f>VLOOKUP(A401,Hospitalization!A302:K2644,9,TRUE)</f>
        <v>tier - 1</v>
      </c>
    </row>
    <row r="402" spans="1:18" x14ac:dyDescent="0.3">
      <c r="A402" s="69" t="s">
        <v>411</v>
      </c>
      <c r="B402" s="55" t="str">
        <f>VLOOKUP(A402,'Customer Names'!A402:E1720,3,TRUE)</f>
        <v xml:space="preserve"> Ms</v>
      </c>
      <c r="C402" s="55" t="str">
        <f>VLOOKUP(A402,'Customer Names'!A400:E1225,4,FALSE)</f>
        <v>Liebl</v>
      </c>
      <c r="D402" s="50">
        <f>VLOOKUP(HealthCare!A402,Medical_Examinations!A401:J2736,2,TRUE)</f>
        <v>17.579999999999998</v>
      </c>
      <c r="E402" s="50">
        <f>VLOOKUP(HealthCare!A402,Medical_Examinations!A401:J2736,4,TRUE)</f>
        <v>4.51</v>
      </c>
      <c r="F402" s="7" t="str">
        <f>VLOOKUP(A402,Medical_Examinations!A401:J2736,6,TRUE)</f>
        <v>No</v>
      </c>
      <c r="G402" s="7" t="str">
        <f>VLOOKUP(A402,Medical_Examinations!A401:J2736,7,TRUE)</f>
        <v>No</v>
      </c>
      <c r="H402" s="7" t="str">
        <f>VLOOKUP(A402,Medical_Examinations!A401:J2736,8,TRUE)</f>
        <v>No</v>
      </c>
      <c r="I402" s="51">
        <f>VLOOKUP(A402,Medical_Examinations!A401:J2736,9,TRUE)</f>
        <v>1</v>
      </c>
      <c r="J402" s="7" t="str">
        <f>VLOOKUP(A402,Medical_Examinations!A401:J2736,10,TRUE)</f>
        <v>No</v>
      </c>
      <c r="K402" s="7" t="str">
        <f>VLOOKUP(A402,Medical_Examinations!A401:J2736,3,TRUE)</f>
        <v>Underweight</v>
      </c>
      <c r="L402" s="7" t="str">
        <f>VLOOKUP(A402,Medical_Examinations!A401:J2736,5,TRUE)</f>
        <v>Normal</v>
      </c>
      <c r="M402" s="52">
        <f>VLOOKUP(A402,Hospitalization!A402:K2744,5,FALSE)</f>
        <v>26285</v>
      </c>
      <c r="N402" s="51">
        <f ca="1">VLOOKUP(A402,Hospitalization!A402:K2744,6,FALSE)</f>
        <v>45</v>
      </c>
      <c r="O402" s="7" t="str">
        <f>VLOOKUP(A393,Hospitalization!A294:K2636,11,FALSE)</f>
        <v>R1025</v>
      </c>
      <c r="P402" s="7" t="str">
        <f>VLOOKUP(A402,Hospitalization!A402:K2744,10,TRUE)</f>
        <v>tier - 1</v>
      </c>
      <c r="Q402" s="53">
        <f>VLOOKUP(A402,Hospitalization!A402:K2744,8,TRUE)</f>
        <v>5720.38</v>
      </c>
      <c r="R402" s="7" t="str">
        <f>VLOOKUP(A402,Hospitalization!A303:K2645,9,TRUE)</f>
        <v>tier - 2</v>
      </c>
    </row>
    <row r="403" spans="1:18" x14ac:dyDescent="0.3">
      <c r="A403" s="69" t="s">
        <v>412</v>
      </c>
      <c r="B403" s="55" t="str">
        <f>VLOOKUP(A403,'Customer Names'!A403:E1721,3,TRUE)</f>
        <v xml:space="preserve"> Ms</v>
      </c>
      <c r="C403" s="55" t="str">
        <f>VLOOKUP(A403,'Customer Names'!A401:E1226,4,FALSE)</f>
        <v>Kasabian-Larson</v>
      </c>
      <c r="D403" s="54">
        <f>VLOOKUP(HealthCare!A403,Medical_Examinations!A402:J2737,2,TRUE)</f>
        <v>17.579999999999998</v>
      </c>
      <c r="E403" s="54">
        <f>VLOOKUP(HealthCare!A403,Medical_Examinations!A402:J2737,4,TRUE)</f>
        <v>4.51</v>
      </c>
      <c r="F403" s="55" t="str">
        <f>VLOOKUP(A403,Medical_Examinations!A402:J2737,6,TRUE)</f>
        <v>No</v>
      </c>
      <c r="G403" s="55" t="str">
        <f>VLOOKUP(A403,Medical_Examinations!A402:J2737,7,TRUE)</f>
        <v>No</v>
      </c>
      <c r="H403" s="55" t="str">
        <f>VLOOKUP(A403,Medical_Examinations!A402:J2737,8,TRUE)</f>
        <v>No</v>
      </c>
      <c r="I403" s="56">
        <f>VLOOKUP(A403,Medical_Examinations!A402:J2737,9,TRUE)</f>
        <v>1</v>
      </c>
      <c r="J403" s="55" t="str">
        <f>VLOOKUP(A403,Medical_Examinations!A402:J2737,10,TRUE)</f>
        <v>No</v>
      </c>
      <c r="K403" s="55" t="str">
        <f>VLOOKUP(A403,Medical_Examinations!A402:J2737,3,TRUE)</f>
        <v>Underweight</v>
      </c>
      <c r="L403" s="55" t="str">
        <f>VLOOKUP(A403,Medical_Examinations!A402:J2737,5,TRUE)</f>
        <v>Normal</v>
      </c>
      <c r="M403" s="57">
        <f>VLOOKUP(A403,Hospitalization!A403:K2745,5,FALSE)</f>
        <v>29828</v>
      </c>
      <c r="N403" s="56">
        <f ca="1">VLOOKUP(A403,Hospitalization!A403:K2745,6,FALSE)</f>
        <v>57</v>
      </c>
      <c r="O403" s="55" t="str">
        <f>VLOOKUP(A394,Hospitalization!A295:K2637,11,FALSE)</f>
        <v>R1013</v>
      </c>
      <c r="P403" s="55" t="str">
        <f>VLOOKUP(A403,Hospitalization!A403:K2745,10,TRUE)</f>
        <v>tier - 3</v>
      </c>
      <c r="Q403" s="58">
        <f>VLOOKUP(A403,Hospitalization!A403:K2745,8,TRUE)</f>
        <v>5709.16</v>
      </c>
      <c r="R403" s="55" t="str">
        <f>VLOOKUP(A403,Hospitalization!A304:K2646,9,TRUE)</f>
        <v>tier - 3</v>
      </c>
    </row>
    <row r="404" spans="1:18" x14ac:dyDescent="0.3">
      <c r="A404" s="69" t="s">
        <v>413</v>
      </c>
      <c r="B404" s="55" t="str">
        <f>VLOOKUP(A404,'Customer Names'!A404:E1722,3,TRUE)</f>
        <v xml:space="preserve"> Mr</v>
      </c>
      <c r="C404" s="55" t="str">
        <f>VLOOKUP(A404,'Customer Names'!A402:E1227,4,FALSE)</f>
        <v>Creamer</v>
      </c>
      <c r="D404" s="50">
        <f>VLOOKUP(HealthCare!A404,Medical_Examinations!A403:J2738,2,TRUE)</f>
        <v>17.579999999999998</v>
      </c>
      <c r="E404" s="50">
        <f>VLOOKUP(HealthCare!A404,Medical_Examinations!A403:J2738,4,TRUE)</f>
        <v>4.51</v>
      </c>
      <c r="F404" s="7" t="str">
        <f>VLOOKUP(A404,Medical_Examinations!A403:J2738,6,TRUE)</f>
        <v>No</v>
      </c>
      <c r="G404" s="7" t="str">
        <f>VLOOKUP(A404,Medical_Examinations!A403:J2738,7,TRUE)</f>
        <v>No</v>
      </c>
      <c r="H404" s="7" t="str">
        <f>VLOOKUP(A404,Medical_Examinations!A403:J2738,8,TRUE)</f>
        <v>No</v>
      </c>
      <c r="I404" s="51">
        <f>VLOOKUP(A404,Medical_Examinations!A403:J2738,9,TRUE)</f>
        <v>1</v>
      </c>
      <c r="J404" s="7" t="str">
        <f>VLOOKUP(A404,Medical_Examinations!A403:J2738,10,TRUE)</f>
        <v>No</v>
      </c>
      <c r="K404" s="7" t="str">
        <f>VLOOKUP(A404,Medical_Examinations!A403:J2738,3,TRUE)</f>
        <v>Underweight</v>
      </c>
      <c r="L404" s="7" t="str">
        <f>VLOOKUP(A404,Medical_Examinations!A403:J2738,5,TRUE)</f>
        <v>Normal</v>
      </c>
      <c r="M404" s="52">
        <f>VLOOKUP(A404,Hospitalization!A404:K2746,5,FALSE)</f>
        <v>34276</v>
      </c>
      <c r="N404" s="51">
        <f ca="1">VLOOKUP(A404,Hospitalization!A404:K2746,6,FALSE)</f>
        <v>63</v>
      </c>
      <c r="O404" s="7" t="str">
        <f>VLOOKUP(A395,Hospitalization!A296:K2638,11,FALSE)</f>
        <v>R1012</v>
      </c>
      <c r="P404" s="7" t="str">
        <f>VLOOKUP(A404,Hospitalization!A404:K2746,10,TRUE)</f>
        <v>tier - 1</v>
      </c>
      <c r="Q404" s="53">
        <f>VLOOKUP(A404,Hospitalization!A404:K2746,8,TRUE)</f>
        <v>5708.87</v>
      </c>
      <c r="R404" s="7" t="str">
        <f>VLOOKUP(A404,Hospitalization!A305:K2647,9,TRUE)</f>
        <v>tier - 2</v>
      </c>
    </row>
    <row r="405" spans="1:18" x14ac:dyDescent="0.3">
      <c r="A405" s="69" t="s">
        <v>414</v>
      </c>
      <c r="B405" s="55" t="str">
        <f>VLOOKUP(A405,'Customer Names'!A405:E1723,3,TRUE)</f>
        <v xml:space="preserve"> Mr</v>
      </c>
      <c r="C405" s="55" t="str">
        <f>VLOOKUP(A405,'Customer Names'!A403:E1228,4,FALSE)</f>
        <v>Kimbel</v>
      </c>
      <c r="D405" s="54">
        <f>VLOOKUP(HealthCare!A405,Medical_Examinations!A404:J2739,2,TRUE)</f>
        <v>17.579999999999998</v>
      </c>
      <c r="E405" s="54">
        <f>VLOOKUP(HealthCare!A405,Medical_Examinations!A404:J2739,4,TRUE)</f>
        <v>4.51</v>
      </c>
      <c r="F405" s="55" t="str">
        <f>VLOOKUP(A405,Medical_Examinations!A404:J2739,6,TRUE)</f>
        <v>No</v>
      </c>
      <c r="G405" s="55" t="str">
        <f>VLOOKUP(A405,Medical_Examinations!A404:J2739,7,TRUE)</f>
        <v>No</v>
      </c>
      <c r="H405" s="55" t="str">
        <f>VLOOKUP(A405,Medical_Examinations!A404:J2739,8,TRUE)</f>
        <v>No</v>
      </c>
      <c r="I405" s="56">
        <f>VLOOKUP(A405,Medical_Examinations!A404:J2739,9,TRUE)</f>
        <v>1</v>
      </c>
      <c r="J405" s="55" t="str">
        <f>VLOOKUP(A405,Medical_Examinations!A404:J2739,10,TRUE)</f>
        <v>No</v>
      </c>
      <c r="K405" s="55" t="str">
        <f>VLOOKUP(A405,Medical_Examinations!A404:J2739,3,TRUE)</f>
        <v>Underweight</v>
      </c>
      <c r="L405" s="55" t="str">
        <f>VLOOKUP(A405,Medical_Examinations!A404:J2739,5,TRUE)</f>
        <v>Normal</v>
      </c>
      <c r="M405" s="57">
        <f>VLOOKUP(A405,Hospitalization!A405:K2747,5,FALSE)</f>
        <v>29752</v>
      </c>
      <c r="N405" s="56">
        <f ca="1">VLOOKUP(A405,Hospitalization!A405:K2747,6,FALSE)</f>
        <v>68</v>
      </c>
      <c r="O405" s="55" t="str">
        <f>VLOOKUP(A396,Hospitalization!A297:K2639,11,FALSE)</f>
        <v>R1026</v>
      </c>
      <c r="P405" s="55" t="str">
        <f>VLOOKUP(A405,Hospitalization!A405:K2747,10,TRUE)</f>
        <v>tier - 3</v>
      </c>
      <c r="Q405" s="58">
        <f>VLOOKUP(A405,Hospitalization!A405:K2747,8,TRUE)</f>
        <v>5699.84</v>
      </c>
      <c r="R405" s="55" t="str">
        <f>VLOOKUP(A405,Hospitalization!A306:K2648,9,TRUE)</f>
        <v>tier - 2</v>
      </c>
    </row>
    <row r="406" spans="1:18" x14ac:dyDescent="0.3">
      <c r="A406" s="69" t="s">
        <v>415</v>
      </c>
      <c r="B406" s="55" t="str">
        <f>VLOOKUP(A406,'Customer Names'!A406:E1724,3,TRUE)</f>
        <v xml:space="preserve"> Ms</v>
      </c>
      <c r="C406" s="55" t="str">
        <f>VLOOKUP(A406,'Customer Names'!A404:E1229,4,FALSE)</f>
        <v>Livensparger</v>
      </c>
      <c r="D406" s="50">
        <f>VLOOKUP(HealthCare!A406,Medical_Examinations!A405:J2740,2,TRUE)</f>
        <v>17.579999999999998</v>
      </c>
      <c r="E406" s="50">
        <f>VLOOKUP(HealthCare!A406,Medical_Examinations!A405:J2740,4,TRUE)</f>
        <v>4.51</v>
      </c>
      <c r="F406" s="7" t="str">
        <f>VLOOKUP(A406,Medical_Examinations!A405:J2740,6,TRUE)</f>
        <v>No</v>
      </c>
      <c r="G406" s="7" t="str">
        <f>VLOOKUP(A406,Medical_Examinations!A405:J2740,7,TRUE)</f>
        <v>No</v>
      </c>
      <c r="H406" s="7" t="str">
        <f>VLOOKUP(A406,Medical_Examinations!A405:J2740,8,TRUE)</f>
        <v>No</v>
      </c>
      <c r="I406" s="51">
        <f>VLOOKUP(A406,Medical_Examinations!A405:J2740,9,TRUE)</f>
        <v>1</v>
      </c>
      <c r="J406" s="7" t="str">
        <f>VLOOKUP(A406,Medical_Examinations!A405:J2740,10,TRUE)</f>
        <v>No</v>
      </c>
      <c r="K406" s="7" t="str">
        <f>VLOOKUP(A406,Medical_Examinations!A405:J2740,3,TRUE)</f>
        <v>Underweight</v>
      </c>
      <c r="L406" s="7" t="str">
        <f>VLOOKUP(A406,Medical_Examinations!A405:J2740,5,TRUE)</f>
        <v>Normal</v>
      </c>
      <c r="M406" s="52">
        <f>VLOOKUP(A406,Hospitalization!A406:K2748,5,FALSE)</f>
        <v>27216</v>
      </c>
      <c r="N406" s="51">
        <f ca="1">VLOOKUP(A406,Hospitalization!A406:K2748,6,FALSE)</f>
        <v>31</v>
      </c>
      <c r="O406" s="7" t="str">
        <f>VLOOKUP(A397,Hospitalization!A298:K2640,11,FALSE)</f>
        <v>R1013</v>
      </c>
      <c r="P406" s="7" t="str">
        <f>VLOOKUP(A406,Hospitalization!A406:K2748,10,TRUE)</f>
        <v>tier - 2</v>
      </c>
      <c r="Q406" s="53">
        <f>VLOOKUP(A406,Hospitalization!A406:K2748,8,TRUE)</f>
        <v>5698.74</v>
      </c>
      <c r="R406" s="7" t="str">
        <f>VLOOKUP(A406,Hospitalization!A307:K2649,9,TRUE)</f>
        <v>tier - 2</v>
      </c>
    </row>
    <row r="407" spans="1:18" x14ac:dyDescent="0.3">
      <c r="A407" s="69" t="s">
        <v>416</v>
      </c>
      <c r="B407" s="55" t="str">
        <f>VLOOKUP(A407,'Customer Names'!A407:E1725,3,TRUE)</f>
        <v xml:space="preserve"> Mr</v>
      </c>
      <c r="C407" s="55" t="str">
        <f>VLOOKUP(A407,'Customer Names'!A405:E1230,4,FALSE)</f>
        <v>Grange</v>
      </c>
      <c r="D407" s="54">
        <f>VLOOKUP(HealthCare!A407,Medical_Examinations!A406:J2741,2,TRUE)</f>
        <v>17.579999999999998</v>
      </c>
      <c r="E407" s="54">
        <f>VLOOKUP(HealthCare!A407,Medical_Examinations!A406:J2741,4,TRUE)</f>
        <v>4.51</v>
      </c>
      <c r="F407" s="55" t="str">
        <f>VLOOKUP(A407,Medical_Examinations!A406:J2741,6,TRUE)</f>
        <v>No</v>
      </c>
      <c r="G407" s="55" t="str">
        <f>VLOOKUP(A407,Medical_Examinations!A406:J2741,7,TRUE)</f>
        <v>No</v>
      </c>
      <c r="H407" s="55" t="str">
        <f>VLOOKUP(A407,Medical_Examinations!A406:J2741,8,TRUE)</f>
        <v>No</v>
      </c>
      <c r="I407" s="56">
        <f>VLOOKUP(A407,Medical_Examinations!A406:J2741,9,TRUE)</f>
        <v>1</v>
      </c>
      <c r="J407" s="55" t="str">
        <f>VLOOKUP(A407,Medical_Examinations!A406:J2741,10,TRUE)</f>
        <v>No</v>
      </c>
      <c r="K407" s="55" t="str">
        <f>VLOOKUP(A407,Medical_Examinations!A406:J2741,3,TRUE)</f>
        <v>Underweight</v>
      </c>
      <c r="L407" s="55" t="str">
        <f>VLOOKUP(A407,Medical_Examinations!A406:J2741,5,TRUE)</f>
        <v>Normal</v>
      </c>
      <c r="M407" s="57">
        <f>VLOOKUP(A407,Hospitalization!A407:K2749,5,FALSE)</f>
        <v>33911</v>
      </c>
      <c r="N407" s="56">
        <f ca="1">VLOOKUP(A407,Hospitalization!A407:K2749,6,FALSE)</f>
        <v>66</v>
      </c>
      <c r="O407" s="55" t="str">
        <f>VLOOKUP(A398,Hospitalization!A299:K2641,11,FALSE)</f>
        <v>R1013</v>
      </c>
      <c r="P407" s="55" t="str">
        <f>VLOOKUP(A407,Hospitalization!A407:K2749,10,TRUE)</f>
        <v>tier - 3</v>
      </c>
      <c r="Q407" s="58">
        <f>VLOOKUP(A407,Hospitalization!A407:K2749,8,TRUE)</f>
        <v>5693.43</v>
      </c>
      <c r="R407" s="55" t="str">
        <f>VLOOKUP(A407,Hospitalization!A308:K2650,9,TRUE)</f>
        <v>tier - 2</v>
      </c>
    </row>
    <row r="408" spans="1:18" x14ac:dyDescent="0.3">
      <c r="A408" s="69" t="s">
        <v>417</v>
      </c>
      <c r="B408" s="55" t="str">
        <f>VLOOKUP(A408,'Customer Names'!A408:E1726,3,TRUE)</f>
        <v xml:space="preserve"> Ms</v>
      </c>
      <c r="C408" s="55" t="str">
        <f>VLOOKUP(A408,'Customer Names'!A406:E1231,4,FALSE)</f>
        <v>Nunlist</v>
      </c>
      <c r="D408" s="50">
        <f>VLOOKUP(HealthCare!A408,Medical_Examinations!A407:J2742,2,TRUE)</f>
        <v>17.579999999999998</v>
      </c>
      <c r="E408" s="50">
        <f>VLOOKUP(HealthCare!A408,Medical_Examinations!A407:J2742,4,TRUE)</f>
        <v>4.51</v>
      </c>
      <c r="F408" s="7" t="str">
        <f>VLOOKUP(A408,Medical_Examinations!A407:J2742,6,TRUE)</f>
        <v>No</v>
      </c>
      <c r="G408" s="7" t="str">
        <f>VLOOKUP(A408,Medical_Examinations!A407:J2742,7,TRUE)</f>
        <v>No</v>
      </c>
      <c r="H408" s="7" t="str">
        <f>VLOOKUP(A408,Medical_Examinations!A407:J2742,8,TRUE)</f>
        <v>No</v>
      </c>
      <c r="I408" s="51">
        <f>VLOOKUP(A408,Medical_Examinations!A407:J2742,9,TRUE)</f>
        <v>1</v>
      </c>
      <c r="J408" s="7" t="str">
        <f>VLOOKUP(A408,Medical_Examinations!A407:J2742,10,TRUE)</f>
        <v>No</v>
      </c>
      <c r="K408" s="7" t="str">
        <f>VLOOKUP(A408,Medical_Examinations!A407:J2742,3,TRUE)</f>
        <v>Underweight</v>
      </c>
      <c r="L408" s="7" t="str">
        <f>VLOOKUP(A408,Medical_Examinations!A407:J2742,5,TRUE)</f>
        <v>Normal</v>
      </c>
      <c r="M408" s="52">
        <f>VLOOKUP(A408,Hospitalization!A408:K2750,5,FALSE)</f>
        <v>26600</v>
      </c>
      <c r="N408" s="51">
        <f ca="1">VLOOKUP(A408,Hospitalization!A408:K2750,6,FALSE)</f>
        <v>46</v>
      </c>
      <c r="O408" s="7" t="str">
        <f>VLOOKUP(A399,Hospitalization!A300:K2642,11,FALSE)</f>
        <v>R1022</v>
      </c>
      <c r="P408" s="7" t="str">
        <f>VLOOKUP(A408,Hospitalization!A408:K2750,10,TRUE)</f>
        <v>tier - 1</v>
      </c>
      <c r="Q408" s="53">
        <f>VLOOKUP(A408,Hospitalization!A408:K2750,8,TRUE)</f>
        <v>5690.79</v>
      </c>
      <c r="R408" s="7" t="str">
        <f>VLOOKUP(A408,Hospitalization!A309:K2651,9,TRUE)</f>
        <v>tier - 2</v>
      </c>
    </row>
    <row r="409" spans="1:18" x14ac:dyDescent="0.3">
      <c r="A409" s="69" t="s">
        <v>418</v>
      </c>
      <c r="B409" s="55" t="str">
        <f>VLOOKUP(A409,'Customer Names'!A409:E1727,3,TRUE)</f>
        <v xml:space="preserve"> Ms</v>
      </c>
      <c r="C409" s="55" t="str">
        <f>VLOOKUP(A409,'Customer Names'!A407:E1232,4,FALSE)</f>
        <v>Cutter</v>
      </c>
      <c r="D409" s="54">
        <f>VLOOKUP(HealthCare!A409,Medical_Examinations!A408:J2743,2,TRUE)</f>
        <v>17.579999999999998</v>
      </c>
      <c r="E409" s="54">
        <f>VLOOKUP(HealthCare!A409,Medical_Examinations!A408:J2743,4,TRUE)</f>
        <v>4.51</v>
      </c>
      <c r="F409" s="55" t="str">
        <f>VLOOKUP(A409,Medical_Examinations!A408:J2743,6,TRUE)</f>
        <v>No</v>
      </c>
      <c r="G409" s="55" t="str">
        <f>VLOOKUP(A409,Medical_Examinations!A408:J2743,7,TRUE)</f>
        <v>No</v>
      </c>
      <c r="H409" s="55" t="str">
        <f>VLOOKUP(A409,Medical_Examinations!A408:J2743,8,TRUE)</f>
        <v>No</v>
      </c>
      <c r="I409" s="56">
        <f>VLOOKUP(A409,Medical_Examinations!A408:J2743,9,TRUE)</f>
        <v>1</v>
      </c>
      <c r="J409" s="55" t="str">
        <f>VLOOKUP(A409,Medical_Examinations!A408:J2743,10,TRUE)</f>
        <v>No</v>
      </c>
      <c r="K409" s="55" t="str">
        <f>VLOOKUP(A409,Medical_Examinations!A408:J2743,3,TRUE)</f>
        <v>Underweight</v>
      </c>
      <c r="L409" s="55" t="str">
        <f>VLOOKUP(A409,Medical_Examinations!A408:J2743,5,TRUE)</f>
        <v>Normal</v>
      </c>
      <c r="M409" s="57">
        <f>VLOOKUP(A409,Hospitalization!A409:K2751,5,FALSE)</f>
        <v>30906</v>
      </c>
      <c r="N409" s="56">
        <f ca="1">VLOOKUP(A409,Hospitalization!A409:K2751,6,FALSE)</f>
        <v>56</v>
      </c>
      <c r="O409" s="55" t="str">
        <f>VLOOKUP(A400,Hospitalization!A301:K2643,11,FALSE)</f>
        <v>R1019</v>
      </c>
      <c r="P409" s="55" t="str">
        <f>VLOOKUP(A409,Hospitalization!A409:K2751,10,TRUE)</f>
        <v>tier - 2</v>
      </c>
      <c r="Q409" s="58">
        <f>VLOOKUP(A409,Hospitalization!A409:K2751,8,TRUE)</f>
        <v>5679.13</v>
      </c>
      <c r="R409" s="55" t="str">
        <f>VLOOKUP(A409,Hospitalization!A310:K2652,9,TRUE)</f>
        <v>tier - 2</v>
      </c>
    </row>
    <row r="410" spans="1:18" x14ac:dyDescent="0.3">
      <c r="A410" s="69" t="s">
        <v>419</v>
      </c>
      <c r="B410" s="55" t="str">
        <f>VLOOKUP(A410,'Customer Names'!A410:E1728,3,TRUE)</f>
        <v xml:space="preserve"> Ms</v>
      </c>
      <c r="C410" s="55" t="str">
        <f>VLOOKUP(A410,'Customer Names'!A408:E1233,4,FALSE)</f>
        <v>Martin</v>
      </c>
      <c r="D410" s="50">
        <f>VLOOKUP(HealthCare!A410,Medical_Examinations!A409:J2744,2,TRUE)</f>
        <v>17.579999999999998</v>
      </c>
      <c r="E410" s="50">
        <f>VLOOKUP(HealthCare!A410,Medical_Examinations!A409:J2744,4,TRUE)</f>
        <v>4.51</v>
      </c>
      <c r="F410" s="7" t="str">
        <f>VLOOKUP(A410,Medical_Examinations!A409:J2744,6,TRUE)</f>
        <v>No</v>
      </c>
      <c r="G410" s="7" t="str">
        <f>VLOOKUP(A410,Medical_Examinations!A409:J2744,7,TRUE)</f>
        <v>No</v>
      </c>
      <c r="H410" s="7" t="str">
        <f>VLOOKUP(A410,Medical_Examinations!A409:J2744,8,TRUE)</f>
        <v>No</v>
      </c>
      <c r="I410" s="51">
        <f>VLOOKUP(A410,Medical_Examinations!A409:J2744,9,TRUE)</f>
        <v>1</v>
      </c>
      <c r="J410" s="7" t="str">
        <f>VLOOKUP(A410,Medical_Examinations!A409:J2744,10,TRUE)</f>
        <v>No</v>
      </c>
      <c r="K410" s="7" t="str">
        <f>VLOOKUP(A410,Medical_Examinations!A409:J2744,3,TRUE)</f>
        <v>Underweight</v>
      </c>
      <c r="L410" s="7" t="str">
        <f>VLOOKUP(A410,Medical_Examinations!A409:J2744,5,TRUE)</f>
        <v>Normal</v>
      </c>
      <c r="M410" s="52">
        <f>VLOOKUP(A410,Hospitalization!A410:K2752,5,FALSE)</f>
        <v>30562</v>
      </c>
      <c r="N410" s="51">
        <f ca="1">VLOOKUP(A410,Hospitalization!A410:K2752,6,FALSE)</f>
        <v>55</v>
      </c>
      <c r="O410" s="7" t="str">
        <f>VLOOKUP(A401,Hospitalization!A302:K2644,11,FALSE)</f>
        <v>R1012</v>
      </c>
      <c r="P410" s="7" t="str">
        <f>VLOOKUP(A410,Hospitalization!A410:K2752,10,TRUE)</f>
        <v>tier - 1</v>
      </c>
      <c r="Q410" s="53">
        <f>VLOOKUP(A410,Hospitalization!A410:K2752,8,TRUE)</f>
        <v>5662.23</v>
      </c>
      <c r="R410" s="7" t="str">
        <f>VLOOKUP(A410,Hospitalization!A311:K2653,9,TRUE)</f>
        <v>tier - 2</v>
      </c>
    </row>
    <row r="411" spans="1:18" x14ac:dyDescent="0.3">
      <c r="A411" s="69" t="s">
        <v>420</v>
      </c>
      <c r="B411" s="55" t="str">
        <f>VLOOKUP(A411,'Customer Names'!A411:E1729,3,TRUE)</f>
        <v xml:space="preserve"> Mr</v>
      </c>
      <c r="C411" s="55" t="str">
        <f>VLOOKUP(A411,'Customer Names'!A409:E1234,4,FALSE)</f>
        <v>Cooney</v>
      </c>
      <c r="D411" s="54">
        <f>VLOOKUP(HealthCare!A411,Medical_Examinations!A410:J2745,2,TRUE)</f>
        <v>17.579999999999998</v>
      </c>
      <c r="E411" s="54">
        <f>VLOOKUP(HealthCare!A411,Medical_Examinations!A410:J2745,4,TRUE)</f>
        <v>4.51</v>
      </c>
      <c r="F411" s="55" t="str">
        <f>VLOOKUP(A411,Medical_Examinations!A410:J2745,6,TRUE)</f>
        <v>No</v>
      </c>
      <c r="G411" s="55" t="str">
        <f>VLOOKUP(A411,Medical_Examinations!A410:J2745,7,TRUE)</f>
        <v>No</v>
      </c>
      <c r="H411" s="55" t="str">
        <f>VLOOKUP(A411,Medical_Examinations!A410:J2745,8,TRUE)</f>
        <v>No</v>
      </c>
      <c r="I411" s="56">
        <f>VLOOKUP(A411,Medical_Examinations!A410:J2745,9,TRUE)</f>
        <v>1</v>
      </c>
      <c r="J411" s="55" t="str">
        <f>VLOOKUP(A411,Medical_Examinations!A410:J2745,10,TRUE)</f>
        <v>No</v>
      </c>
      <c r="K411" s="55" t="str">
        <f>VLOOKUP(A411,Medical_Examinations!A410:J2745,3,TRUE)</f>
        <v>Underweight</v>
      </c>
      <c r="L411" s="55" t="str">
        <f>VLOOKUP(A411,Medical_Examinations!A410:J2745,5,TRUE)</f>
        <v>Normal</v>
      </c>
      <c r="M411" s="57">
        <f>VLOOKUP(A411,Hospitalization!A411:K2753,5,FALSE)</f>
        <v>30475</v>
      </c>
      <c r="N411" s="56">
        <f ca="1">VLOOKUP(A411,Hospitalization!A411:K2753,6,FALSE)</f>
        <v>50</v>
      </c>
      <c r="O411" s="55" t="str">
        <f>VLOOKUP(A402,Hospitalization!A303:K2645,11,FALSE)</f>
        <v>R1013</v>
      </c>
      <c r="P411" s="55" t="str">
        <f>VLOOKUP(A411,Hospitalization!A411:K2753,10,TRUE)</f>
        <v>tier - 3</v>
      </c>
      <c r="Q411" s="58">
        <f>VLOOKUP(A411,Hospitalization!A411:K2753,8,TRUE)</f>
        <v>5649.72</v>
      </c>
      <c r="R411" s="55" t="str">
        <f>VLOOKUP(A411,Hospitalization!A312:K2654,9,TRUE)</f>
        <v>tier - 2</v>
      </c>
    </row>
    <row r="412" spans="1:18" x14ac:dyDescent="0.3">
      <c r="A412" s="69" t="s">
        <v>421</v>
      </c>
      <c r="B412" s="55" t="str">
        <f>VLOOKUP(A412,'Customer Names'!A412:E1730,3,TRUE)</f>
        <v xml:space="preserve"> Mr</v>
      </c>
      <c r="C412" s="55" t="str">
        <f>VLOOKUP(A412,'Customer Names'!A410:E1235,4,FALSE)</f>
        <v>Bier</v>
      </c>
      <c r="D412" s="50">
        <f>VLOOKUP(HealthCare!A412,Medical_Examinations!A411:J2746,2,TRUE)</f>
        <v>17.579999999999998</v>
      </c>
      <c r="E412" s="50">
        <f>VLOOKUP(HealthCare!A412,Medical_Examinations!A411:J2746,4,TRUE)</f>
        <v>4.51</v>
      </c>
      <c r="F412" s="7" t="str">
        <f>VLOOKUP(A412,Medical_Examinations!A411:J2746,6,TRUE)</f>
        <v>No</v>
      </c>
      <c r="G412" s="7" t="str">
        <f>VLOOKUP(A412,Medical_Examinations!A411:J2746,7,TRUE)</f>
        <v>No</v>
      </c>
      <c r="H412" s="7" t="str">
        <f>VLOOKUP(A412,Medical_Examinations!A411:J2746,8,TRUE)</f>
        <v>No</v>
      </c>
      <c r="I412" s="51">
        <f>VLOOKUP(A412,Medical_Examinations!A411:J2746,9,TRUE)</f>
        <v>1</v>
      </c>
      <c r="J412" s="7" t="str">
        <f>VLOOKUP(A412,Medical_Examinations!A411:J2746,10,TRUE)</f>
        <v>No</v>
      </c>
      <c r="K412" s="7" t="str">
        <f>VLOOKUP(A412,Medical_Examinations!A411:J2746,3,TRUE)</f>
        <v>Underweight</v>
      </c>
      <c r="L412" s="7" t="str">
        <f>VLOOKUP(A412,Medical_Examinations!A411:J2746,5,TRUE)</f>
        <v>Normal</v>
      </c>
      <c r="M412" s="52">
        <f>VLOOKUP(A412,Hospitalization!A412:K2754,5,FALSE)</f>
        <v>32120</v>
      </c>
      <c r="N412" s="51">
        <f ca="1">VLOOKUP(A412,Hospitalization!A412:K2754,6,FALSE)</f>
        <v>53</v>
      </c>
      <c r="O412" s="7" t="str">
        <f>VLOOKUP(A403,Hospitalization!A304:K2646,11,FALSE)</f>
        <v>R1013</v>
      </c>
      <c r="P412" s="7" t="str">
        <f>VLOOKUP(A412,Hospitalization!A412:K2754,10,TRUE)</f>
        <v>tier - 3</v>
      </c>
      <c r="Q412" s="53">
        <f>VLOOKUP(A412,Hospitalization!A412:K2754,8,TRUE)</f>
        <v>5630.46</v>
      </c>
      <c r="R412" s="7" t="str">
        <f>VLOOKUP(A412,Hospitalization!A313:K2655,9,TRUE)</f>
        <v>tier - 2</v>
      </c>
    </row>
    <row r="413" spans="1:18" x14ac:dyDescent="0.3">
      <c r="A413" s="69" t="s">
        <v>422</v>
      </c>
      <c r="B413" s="55" t="str">
        <f>VLOOKUP(A413,'Customer Names'!A413:E1731,3,TRUE)</f>
        <v xml:space="preserve"> Mr</v>
      </c>
      <c r="C413" s="55" t="str">
        <f>VLOOKUP(A413,'Customer Names'!A411:E1236,4,FALSE)</f>
        <v>Muskopf</v>
      </c>
      <c r="D413" s="54">
        <f>VLOOKUP(HealthCare!A413,Medical_Examinations!A412:J2747,2,TRUE)</f>
        <v>17.579999999999998</v>
      </c>
      <c r="E413" s="54">
        <f>VLOOKUP(HealthCare!A413,Medical_Examinations!A412:J2747,4,TRUE)</f>
        <v>4.51</v>
      </c>
      <c r="F413" s="55" t="str">
        <f>VLOOKUP(A413,Medical_Examinations!A412:J2747,6,TRUE)</f>
        <v>No</v>
      </c>
      <c r="G413" s="55" t="str">
        <f>VLOOKUP(A413,Medical_Examinations!A412:J2747,7,TRUE)</f>
        <v>No</v>
      </c>
      <c r="H413" s="55" t="str">
        <f>VLOOKUP(A413,Medical_Examinations!A412:J2747,8,TRUE)</f>
        <v>No</v>
      </c>
      <c r="I413" s="56">
        <f>VLOOKUP(A413,Medical_Examinations!A412:J2747,9,TRUE)</f>
        <v>1</v>
      </c>
      <c r="J413" s="55" t="str">
        <f>VLOOKUP(A413,Medical_Examinations!A412:J2747,10,TRUE)</f>
        <v>No</v>
      </c>
      <c r="K413" s="55" t="str">
        <f>VLOOKUP(A413,Medical_Examinations!A412:J2747,3,TRUE)</f>
        <v>Underweight</v>
      </c>
      <c r="L413" s="55" t="str">
        <f>VLOOKUP(A413,Medical_Examinations!A412:J2747,5,TRUE)</f>
        <v>Normal</v>
      </c>
      <c r="M413" s="57">
        <f>VLOOKUP(A413,Hospitalization!A413:K2755,5,FALSE)</f>
        <v>34653</v>
      </c>
      <c r="N413" s="56">
        <f ca="1">VLOOKUP(A413,Hospitalization!A413:K2755,6,FALSE)</f>
        <v>48</v>
      </c>
      <c r="O413" s="55" t="str">
        <f>VLOOKUP(A404,Hospitalization!A305:K2647,11,FALSE)</f>
        <v>R1011</v>
      </c>
      <c r="P413" s="55" t="str">
        <f>VLOOKUP(A413,Hospitalization!A413:K2755,10,TRUE)</f>
        <v>tier - 3</v>
      </c>
      <c r="Q413" s="58">
        <f>VLOOKUP(A413,Hospitalization!A413:K2755,8,TRUE)</f>
        <v>5615.37</v>
      </c>
      <c r="R413" s="55" t="str">
        <f>VLOOKUP(A413,Hospitalization!A314:K2656,9,TRUE)</f>
        <v>tier - 2</v>
      </c>
    </row>
    <row r="414" spans="1:18" x14ac:dyDescent="0.3">
      <c r="A414" s="69" t="s">
        <v>423</v>
      </c>
      <c r="B414" s="55" t="str">
        <f>VLOOKUP(A414,'Customer Names'!A414:E1732,3,TRUE)</f>
        <v xml:space="preserve"> Ms</v>
      </c>
      <c r="C414" s="55" t="str">
        <f>VLOOKUP(A414,'Customer Names'!A412:E1237,4,FALSE)</f>
        <v>Sirak</v>
      </c>
      <c r="D414" s="50">
        <f>VLOOKUP(HealthCare!A414,Medical_Examinations!A413:J2748,2,TRUE)</f>
        <v>17.579999999999998</v>
      </c>
      <c r="E414" s="50">
        <f>VLOOKUP(HealthCare!A414,Medical_Examinations!A413:J2748,4,TRUE)</f>
        <v>4.51</v>
      </c>
      <c r="F414" s="7" t="str">
        <f>VLOOKUP(A414,Medical_Examinations!A413:J2748,6,TRUE)</f>
        <v>No</v>
      </c>
      <c r="G414" s="7" t="str">
        <f>VLOOKUP(A414,Medical_Examinations!A413:J2748,7,TRUE)</f>
        <v>No</v>
      </c>
      <c r="H414" s="7" t="str">
        <f>VLOOKUP(A414,Medical_Examinations!A413:J2748,8,TRUE)</f>
        <v>No</v>
      </c>
      <c r="I414" s="51">
        <f>VLOOKUP(A414,Medical_Examinations!A413:J2748,9,TRUE)</f>
        <v>1</v>
      </c>
      <c r="J414" s="7" t="str">
        <f>VLOOKUP(A414,Medical_Examinations!A413:J2748,10,TRUE)</f>
        <v>No</v>
      </c>
      <c r="K414" s="7" t="str">
        <f>VLOOKUP(A414,Medical_Examinations!A413:J2748,3,TRUE)</f>
        <v>Underweight</v>
      </c>
      <c r="L414" s="7" t="str">
        <f>VLOOKUP(A414,Medical_Examinations!A413:J2748,5,TRUE)</f>
        <v>Normal</v>
      </c>
      <c r="M414" s="52">
        <f>VLOOKUP(A414,Hospitalization!A414:K2756,5,FALSE)</f>
        <v>28744</v>
      </c>
      <c r="N414" s="51">
        <f ca="1">VLOOKUP(A414,Hospitalization!A414:K2756,6,FALSE)</f>
        <v>54</v>
      </c>
      <c r="O414" s="7" t="str">
        <f>VLOOKUP(A405,Hospitalization!A306:K2648,11,FALSE)</f>
        <v>R1013</v>
      </c>
      <c r="P414" s="7" t="str">
        <f>VLOOKUP(A414,Hospitalization!A414:K2756,10,TRUE)</f>
        <v>tier - 3</v>
      </c>
      <c r="Q414" s="53">
        <f>VLOOKUP(A414,Hospitalization!A414:K2756,8,TRUE)</f>
        <v>5612.83</v>
      </c>
      <c r="R414" s="7" t="str">
        <f>VLOOKUP(A414,Hospitalization!A315:K2657,9,TRUE)</f>
        <v>tier - 2</v>
      </c>
    </row>
    <row r="415" spans="1:18" x14ac:dyDescent="0.3">
      <c r="A415" s="69" t="s">
        <v>424</v>
      </c>
      <c r="B415" s="55" t="str">
        <f>VLOOKUP(A415,'Customer Names'!A415:E1733,3,TRUE)</f>
        <v xml:space="preserve"> Ms</v>
      </c>
      <c r="C415" s="55" t="str">
        <f>VLOOKUP(A415,'Customer Names'!A413:E1238,4,FALSE)</f>
        <v>Nelsen</v>
      </c>
      <c r="D415" s="54">
        <f>VLOOKUP(HealthCare!A415,Medical_Examinations!A414:J2749,2,TRUE)</f>
        <v>17.579999999999998</v>
      </c>
      <c r="E415" s="54">
        <f>VLOOKUP(HealthCare!A415,Medical_Examinations!A414:J2749,4,TRUE)</f>
        <v>4.51</v>
      </c>
      <c r="F415" s="55" t="str">
        <f>VLOOKUP(A415,Medical_Examinations!A414:J2749,6,TRUE)</f>
        <v>No</v>
      </c>
      <c r="G415" s="55" t="str">
        <f>VLOOKUP(A415,Medical_Examinations!A414:J2749,7,TRUE)</f>
        <v>No</v>
      </c>
      <c r="H415" s="55" t="str">
        <f>VLOOKUP(A415,Medical_Examinations!A414:J2749,8,TRUE)</f>
        <v>No</v>
      </c>
      <c r="I415" s="56">
        <f>VLOOKUP(A415,Medical_Examinations!A414:J2749,9,TRUE)</f>
        <v>1</v>
      </c>
      <c r="J415" s="55" t="str">
        <f>VLOOKUP(A415,Medical_Examinations!A414:J2749,10,TRUE)</f>
        <v>No</v>
      </c>
      <c r="K415" s="55" t="str">
        <f>VLOOKUP(A415,Medical_Examinations!A414:J2749,3,TRUE)</f>
        <v>Underweight</v>
      </c>
      <c r="L415" s="55" t="str">
        <f>VLOOKUP(A415,Medical_Examinations!A414:J2749,5,TRUE)</f>
        <v>Normal</v>
      </c>
      <c r="M415" s="57">
        <f>VLOOKUP(A415,Hospitalization!A415:K2757,5,FALSE)</f>
        <v>32465</v>
      </c>
      <c r="N415" s="56">
        <f ca="1">VLOOKUP(A415,Hospitalization!A415:K2757,6,FALSE)</f>
        <v>63</v>
      </c>
      <c r="O415" s="55" t="str">
        <f>VLOOKUP(A406,Hospitalization!A307:K2649,11,FALSE)</f>
        <v>R1012</v>
      </c>
      <c r="P415" s="55" t="str">
        <f>VLOOKUP(A415,Hospitalization!A415:K2757,10,TRUE)</f>
        <v>tier - 3</v>
      </c>
      <c r="Q415" s="58">
        <f>VLOOKUP(A415,Hospitalization!A415:K2757,8,TRUE)</f>
        <v>5594.85</v>
      </c>
      <c r="R415" s="55" t="str">
        <f>VLOOKUP(A415,Hospitalization!A316:K2658,9,TRUE)</f>
        <v>tier - 2</v>
      </c>
    </row>
    <row r="416" spans="1:18" x14ac:dyDescent="0.3">
      <c r="A416" s="69" t="s">
        <v>425</v>
      </c>
      <c r="B416" s="55" t="str">
        <f>VLOOKUP(A416,'Customer Names'!A416:E1734,3,TRUE)</f>
        <v xml:space="preserve"> Ms</v>
      </c>
      <c r="C416" s="55" t="str">
        <f>VLOOKUP(A416,'Customer Names'!A414:E1239,4,FALSE)</f>
        <v>Schallner</v>
      </c>
      <c r="D416" s="50">
        <f>VLOOKUP(HealthCare!A416,Medical_Examinations!A415:J2750,2,TRUE)</f>
        <v>17.579999999999998</v>
      </c>
      <c r="E416" s="50">
        <f>VLOOKUP(HealthCare!A416,Medical_Examinations!A415:J2750,4,TRUE)</f>
        <v>4.51</v>
      </c>
      <c r="F416" s="7" t="str">
        <f>VLOOKUP(A416,Medical_Examinations!A415:J2750,6,TRUE)</f>
        <v>No</v>
      </c>
      <c r="G416" s="7" t="str">
        <f>VLOOKUP(A416,Medical_Examinations!A415:J2750,7,TRUE)</f>
        <v>No</v>
      </c>
      <c r="H416" s="7" t="str">
        <f>VLOOKUP(A416,Medical_Examinations!A415:J2750,8,TRUE)</f>
        <v>No</v>
      </c>
      <c r="I416" s="51">
        <f>VLOOKUP(A416,Medical_Examinations!A415:J2750,9,TRUE)</f>
        <v>1</v>
      </c>
      <c r="J416" s="7" t="str">
        <f>VLOOKUP(A416,Medical_Examinations!A415:J2750,10,TRUE)</f>
        <v>No</v>
      </c>
      <c r="K416" s="7" t="str">
        <f>VLOOKUP(A416,Medical_Examinations!A415:J2750,3,TRUE)</f>
        <v>Underweight</v>
      </c>
      <c r="L416" s="7" t="str">
        <f>VLOOKUP(A416,Medical_Examinations!A415:J2750,5,TRUE)</f>
        <v>Normal</v>
      </c>
      <c r="M416" s="52">
        <f>VLOOKUP(A416,Hospitalization!A416:K2758,5,FALSE)</f>
        <v>30592</v>
      </c>
      <c r="N416" s="51">
        <f ca="1">VLOOKUP(A416,Hospitalization!A416:K2758,6,FALSE)</f>
        <v>67</v>
      </c>
      <c r="O416" s="7" t="str">
        <f>VLOOKUP(A407,Hospitalization!A308:K2650,11,FALSE)</f>
        <v>R1012</v>
      </c>
      <c r="P416" s="7" t="str">
        <f>VLOOKUP(A416,Hospitalization!A416:K2758,10,TRUE)</f>
        <v>tier - 1</v>
      </c>
      <c r="Q416" s="53">
        <f>VLOOKUP(A416,Hospitalization!A416:K2758,8,TRUE)</f>
        <v>5587.59</v>
      </c>
      <c r="R416" s="7" t="str">
        <f>VLOOKUP(A416,Hospitalization!A317:K2659,9,TRUE)</f>
        <v>tier - 2</v>
      </c>
    </row>
    <row r="417" spans="1:18" x14ac:dyDescent="0.3">
      <c r="A417" s="69" t="s">
        <v>426</v>
      </c>
      <c r="B417" s="55" t="str">
        <f>VLOOKUP(A417,'Customer Names'!A417:E1735,3,TRUE)</f>
        <v xml:space="preserve"> Ms</v>
      </c>
      <c r="C417" s="55" t="str">
        <f>VLOOKUP(A417,'Customer Names'!A415:E1240,4,FALSE)</f>
        <v>Dunlap</v>
      </c>
      <c r="D417" s="54">
        <f>VLOOKUP(HealthCare!A417,Medical_Examinations!A416:J2751,2,TRUE)</f>
        <v>17.579999999999998</v>
      </c>
      <c r="E417" s="54">
        <f>VLOOKUP(HealthCare!A417,Medical_Examinations!A416:J2751,4,TRUE)</f>
        <v>4.51</v>
      </c>
      <c r="F417" s="55" t="str">
        <f>VLOOKUP(A417,Medical_Examinations!A416:J2751,6,TRUE)</f>
        <v>No</v>
      </c>
      <c r="G417" s="55" t="str">
        <f>VLOOKUP(A417,Medical_Examinations!A416:J2751,7,TRUE)</f>
        <v>No</v>
      </c>
      <c r="H417" s="55" t="str">
        <f>VLOOKUP(A417,Medical_Examinations!A416:J2751,8,TRUE)</f>
        <v>No</v>
      </c>
      <c r="I417" s="56">
        <f>VLOOKUP(A417,Medical_Examinations!A416:J2751,9,TRUE)</f>
        <v>1</v>
      </c>
      <c r="J417" s="55" t="str">
        <f>VLOOKUP(A417,Medical_Examinations!A416:J2751,10,TRUE)</f>
        <v>No</v>
      </c>
      <c r="K417" s="55" t="str">
        <f>VLOOKUP(A417,Medical_Examinations!A416:J2751,3,TRUE)</f>
        <v>Underweight</v>
      </c>
      <c r="L417" s="55" t="str">
        <f>VLOOKUP(A417,Medical_Examinations!A416:J2751,5,TRUE)</f>
        <v>Normal</v>
      </c>
      <c r="M417" s="57">
        <f>VLOOKUP(A417,Hospitalization!A417:K2759,5,FALSE)</f>
        <v>31737</v>
      </c>
      <c r="N417" s="56">
        <f ca="1">VLOOKUP(A417,Hospitalization!A417:K2759,6,FALSE)</f>
        <v>66</v>
      </c>
      <c r="O417" s="55" t="str">
        <f>VLOOKUP(A408,Hospitalization!A309:K2651,11,FALSE)</f>
        <v>R1013</v>
      </c>
      <c r="P417" s="55" t="str">
        <f>VLOOKUP(A417,Hospitalization!A417:K2759,10,TRUE)</f>
        <v>tier - 1</v>
      </c>
      <c r="Q417" s="58">
        <f>VLOOKUP(A417,Hospitalization!A417:K2759,8,TRUE)</f>
        <v>5584.31</v>
      </c>
      <c r="R417" s="55" t="str">
        <f>VLOOKUP(A417,Hospitalization!A318:K2660,9,TRUE)</f>
        <v>tier - 3</v>
      </c>
    </row>
    <row r="418" spans="1:18" x14ac:dyDescent="0.3">
      <c r="A418" s="69" t="s">
        <v>427</v>
      </c>
      <c r="B418" s="55" t="str">
        <f>VLOOKUP(A418,'Customer Names'!A418:E1736,3,TRUE)</f>
        <v xml:space="preserve"> Mrs</v>
      </c>
      <c r="C418" s="55" t="str">
        <f>VLOOKUP(A418,'Customer Names'!A416:E1241,4,FALSE)</f>
        <v>Messing</v>
      </c>
      <c r="D418" s="50">
        <f>VLOOKUP(HealthCare!A418,Medical_Examinations!A417:J2752,2,TRUE)</f>
        <v>17.579999999999998</v>
      </c>
      <c r="E418" s="50">
        <f>VLOOKUP(HealthCare!A418,Medical_Examinations!A417:J2752,4,TRUE)</f>
        <v>4.51</v>
      </c>
      <c r="F418" s="7" t="str">
        <f>VLOOKUP(A418,Medical_Examinations!A417:J2752,6,TRUE)</f>
        <v>No</v>
      </c>
      <c r="G418" s="7" t="str">
        <f>VLOOKUP(A418,Medical_Examinations!A417:J2752,7,TRUE)</f>
        <v>No</v>
      </c>
      <c r="H418" s="7" t="str">
        <f>VLOOKUP(A418,Medical_Examinations!A417:J2752,8,TRUE)</f>
        <v>No</v>
      </c>
      <c r="I418" s="51">
        <f>VLOOKUP(A418,Medical_Examinations!A417:J2752,9,TRUE)</f>
        <v>1</v>
      </c>
      <c r="J418" s="7" t="str">
        <f>VLOOKUP(A418,Medical_Examinations!A417:J2752,10,TRUE)</f>
        <v>No</v>
      </c>
      <c r="K418" s="7" t="str">
        <f>VLOOKUP(A418,Medical_Examinations!A417:J2752,3,TRUE)</f>
        <v>Underweight</v>
      </c>
      <c r="L418" s="7" t="str">
        <f>VLOOKUP(A418,Medical_Examinations!A417:J2752,5,TRUE)</f>
        <v>Normal</v>
      </c>
      <c r="M418" s="52">
        <f>VLOOKUP(A418,Hospitalization!A418:K2760,5,FALSE)</f>
        <v>31295</v>
      </c>
      <c r="N418" s="51">
        <f ca="1">VLOOKUP(A418,Hospitalization!A418:K2760,6,FALSE)</f>
        <v>64</v>
      </c>
      <c r="O418" s="7" t="str">
        <f>VLOOKUP(A409,Hospitalization!A310:K2652,11,FALSE)</f>
        <v>R1013</v>
      </c>
      <c r="P418" s="7" t="str">
        <f>VLOOKUP(A418,Hospitalization!A418:K2760,10,TRUE)</f>
        <v>tier - 1</v>
      </c>
      <c r="Q418" s="53">
        <f>VLOOKUP(A418,Hospitalization!A418:K2760,8,TRUE)</f>
        <v>5582.95</v>
      </c>
      <c r="R418" s="7" t="str">
        <f>VLOOKUP(A418,Hospitalization!A319:K2661,9,TRUE)</f>
        <v>tier - 2</v>
      </c>
    </row>
    <row r="419" spans="1:18" x14ac:dyDescent="0.3">
      <c r="A419" s="69" t="s">
        <v>428</v>
      </c>
      <c r="B419" s="55" t="str">
        <f>VLOOKUP(A419,'Customer Names'!A419:E1737,3,TRUE)</f>
        <v xml:space="preserve"> Ms</v>
      </c>
      <c r="C419" s="55" t="str">
        <f>VLOOKUP(A419,'Customer Names'!A417:E1242,4,FALSE)</f>
        <v>Bondell</v>
      </c>
      <c r="D419" s="54">
        <f>VLOOKUP(HealthCare!A419,Medical_Examinations!A418:J2753,2,TRUE)</f>
        <v>17.579999999999998</v>
      </c>
      <c r="E419" s="54">
        <f>VLOOKUP(HealthCare!A419,Medical_Examinations!A418:J2753,4,TRUE)</f>
        <v>4.51</v>
      </c>
      <c r="F419" s="55" t="str">
        <f>VLOOKUP(A419,Medical_Examinations!A418:J2753,6,TRUE)</f>
        <v>No</v>
      </c>
      <c r="G419" s="55" t="str">
        <f>VLOOKUP(A419,Medical_Examinations!A418:J2753,7,TRUE)</f>
        <v>No</v>
      </c>
      <c r="H419" s="55" t="str">
        <f>VLOOKUP(A419,Medical_Examinations!A418:J2753,8,TRUE)</f>
        <v>No</v>
      </c>
      <c r="I419" s="56">
        <f>VLOOKUP(A419,Medical_Examinations!A418:J2753,9,TRUE)</f>
        <v>1</v>
      </c>
      <c r="J419" s="55" t="str">
        <f>VLOOKUP(A419,Medical_Examinations!A418:J2753,10,TRUE)</f>
        <v>No</v>
      </c>
      <c r="K419" s="55" t="str">
        <f>VLOOKUP(A419,Medical_Examinations!A418:J2753,3,TRUE)</f>
        <v>Underweight</v>
      </c>
      <c r="L419" s="55" t="str">
        <f>VLOOKUP(A419,Medical_Examinations!A418:J2753,5,TRUE)</f>
        <v>Normal</v>
      </c>
      <c r="M419" s="57">
        <f>VLOOKUP(A419,Hospitalization!A419:K2761,5,FALSE)</f>
        <v>27290</v>
      </c>
      <c r="N419" s="56">
        <f ca="1">VLOOKUP(A419,Hospitalization!A419:K2761,6,FALSE)</f>
        <v>47</v>
      </c>
      <c r="O419" s="55" t="str">
        <f>VLOOKUP(A410,Hospitalization!A311:K2653,11,FALSE)</f>
        <v>R1013</v>
      </c>
      <c r="P419" s="55" t="str">
        <f>VLOOKUP(A419,Hospitalization!A419:K2761,10,TRUE)</f>
        <v>tier - 3</v>
      </c>
      <c r="Q419" s="58">
        <f>VLOOKUP(A419,Hospitalization!A419:K2761,8,TRUE)</f>
        <v>5576.35</v>
      </c>
      <c r="R419" s="55" t="str">
        <f>VLOOKUP(A419,Hospitalization!A320:K2662,9,TRUE)</f>
        <v>tier - 2</v>
      </c>
    </row>
    <row r="420" spans="1:18" x14ac:dyDescent="0.3">
      <c r="A420" s="69" t="s">
        <v>429</v>
      </c>
      <c r="B420" s="55" t="str">
        <f>VLOOKUP(A420,'Customer Names'!A420:E1738,3,TRUE)</f>
        <v xml:space="preserve"> Mr</v>
      </c>
      <c r="C420" s="55" t="str">
        <f>VLOOKUP(A420,'Customer Names'!A418:E1243,4,FALSE)</f>
        <v>Gaughan</v>
      </c>
      <c r="D420" s="50">
        <f>VLOOKUP(HealthCare!A420,Medical_Examinations!A419:J2754,2,TRUE)</f>
        <v>17.579999999999998</v>
      </c>
      <c r="E420" s="50">
        <f>VLOOKUP(HealthCare!A420,Medical_Examinations!A419:J2754,4,TRUE)</f>
        <v>4.51</v>
      </c>
      <c r="F420" s="7" t="str">
        <f>VLOOKUP(A420,Medical_Examinations!A419:J2754,6,TRUE)</f>
        <v>No</v>
      </c>
      <c r="G420" s="7" t="str">
        <f>VLOOKUP(A420,Medical_Examinations!A419:J2754,7,TRUE)</f>
        <v>No</v>
      </c>
      <c r="H420" s="7" t="str">
        <f>VLOOKUP(A420,Medical_Examinations!A419:J2754,8,TRUE)</f>
        <v>No</v>
      </c>
      <c r="I420" s="51">
        <f>VLOOKUP(A420,Medical_Examinations!A419:J2754,9,TRUE)</f>
        <v>1</v>
      </c>
      <c r="J420" s="7" t="str">
        <f>VLOOKUP(A420,Medical_Examinations!A419:J2754,10,TRUE)</f>
        <v>No</v>
      </c>
      <c r="K420" s="7" t="str">
        <f>VLOOKUP(A420,Medical_Examinations!A419:J2754,3,TRUE)</f>
        <v>Underweight</v>
      </c>
      <c r="L420" s="7" t="str">
        <f>VLOOKUP(A420,Medical_Examinations!A419:J2754,5,TRUE)</f>
        <v>Normal</v>
      </c>
      <c r="M420" s="52">
        <f>VLOOKUP(A420,Hospitalization!A420:K2762,5,FALSE)</f>
        <v>36425</v>
      </c>
      <c r="N420" s="51">
        <f ca="1">VLOOKUP(A420,Hospitalization!A420:K2762,6,FALSE)</f>
        <v>66</v>
      </c>
      <c r="O420" s="7" t="str">
        <f>VLOOKUP(A411,Hospitalization!A312:K2654,11,FALSE)</f>
        <v>R1011</v>
      </c>
      <c r="P420" s="7" t="str">
        <f>VLOOKUP(A420,Hospitalization!A420:K2762,10,TRUE)</f>
        <v>tier - 3</v>
      </c>
      <c r="Q420" s="53">
        <f>VLOOKUP(A420,Hospitalization!A420:K2762,8,TRUE)</f>
        <v>5552.61</v>
      </c>
      <c r="R420" s="7" t="str">
        <f>VLOOKUP(A420,Hospitalization!A321:K2663,9,TRUE)</f>
        <v>tier - 2</v>
      </c>
    </row>
    <row r="421" spans="1:18" x14ac:dyDescent="0.3">
      <c r="A421" s="69" t="s">
        <v>430</v>
      </c>
      <c r="B421" s="55" t="str">
        <f>VLOOKUP(A421,'Customer Names'!A421:E1739,3,TRUE)</f>
        <v xml:space="preserve"> Mr</v>
      </c>
      <c r="C421" s="55" t="str">
        <f>VLOOKUP(A421,'Customer Names'!A419:E1244,4,FALSE)</f>
        <v>Gruman</v>
      </c>
      <c r="D421" s="54">
        <f>VLOOKUP(HealthCare!A421,Medical_Examinations!A420:J2755,2,TRUE)</f>
        <v>17.579999999999998</v>
      </c>
      <c r="E421" s="54">
        <f>VLOOKUP(HealthCare!A421,Medical_Examinations!A420:J2755,4,TRUE)</f>
        <v>4.51</v>
      </c>
      <c r="F421" s="55" t="str">
        <f>VLOOKUP(A421,Medical_Examinations!A420:J2755,6,TRUE)</f>
        <v>No</v>
      </c>
      <c r="G421" s="55" t="str">
        <f>VLOOKUP(A421,Medical_Examinations!A420:J2755,7,TRUE)</f>
        <v>No</v>
      </c>
      <c r="H421" s="55" t="str">
        <f>VLOOKUP(A421,Medical_Examinations!A420:J2755,8,TRUE)</f>
        <v>No</v>
      </c>
      <c r="I421" s="56">
        <f>VLOOKUP(A421,Medical_Examinations!A420:J2755,9,TRUE)</f>
        <v>1</v>
      </c>
      <c r="J421" s="55" t="str">
        <f>VLOOKUP(A421,Medical_Examinations!A420:J2755,10,TRUE)</f>
        <v>No</v>
      </c>
      <c r="K421" s="55" t="str">
        <f>VLOOKUP(A421,Medical_Examinations!A420:J2755,3,TRUE)</f>
        <v>Underweight</v>
      </c>
      <c r="L421" s="55" t="str">
        <f>VLOOKUP(A421,Medical_Examinations!A420:J2755,5,TRUE)</f>
        <v>Normal</v>
      </c>
      <c r="M421" s="57">
        <f>VLOOKUP(A421,Hospitalization!A421:K2763,5,FALSE)</f>
        <v>29897</v>
      </c>
      <c r="N421" s="56">
        <f ca="1">VLOOKUP(A421,Hospitalization!A421:K2763,6,FALSE)</f>
        <v>62</v>
      </c>
      <c r="O421" s="55" t="str">
        <f>VLOOKUP(A412,Hospitalization!A313:K2655,11,FALSE)</f>
        <v>R1012</v>
      </c>
      <c r="P421" s="55" t="str">
        <f>VLOOKUP(A421,Hospitalization!A421:K2763,10,TRUE)</f>
        <v>tier - 2</v>
      </c>
      <c r="Q421" s="58">
        <f>VLOOKUP(A421,Hospitalization!A421:K2763,8,TRUE)</f>
        <v>5539.4</v>
      </c>
      <c r="R421" s="55" t="str">
        <f>VLOOKUP(A421,Hospitalization!A322:K2664,9,TRUE)</f>
        <v>tier - 2</v>
      </c>
    </row>
    <row r="422" spans="1:18" x14ac:dyDescent="0.3">
      <c r="A422" s="69" t="s">
        <v>431</v>
      </c>
      <c r="B422" s="55" t="str">
        <f>VLOOKUP(A422,'Customer Names'!A422:E1740,3,TRUE)</f>
        <v xml:space="preserve"> Mr</v>
      </c>
      <c r="C422" s="55" t="str">
        <f>VLOOKUP(A422,'Customer Names'!A420:E1245,4,FALSE)</f>
        <v>Whitlow</v>
      </c>
      <c r="D422" s="50">
        <f>VLOOKUP(HealthCare!A422,Medical_Examinations!A421:J2756,2,TRUE)</f>
        <v>17.579999999999998</v>
      </c>
      <c r="E422" s="50">
        <f>VLOOKUP(HealthCare!A422,Medical_Examinations!A421:J2756,4,TRUE)</f>
        <v>4.51</v>
      </c>
      <c r="F422" s="7" t="str">
        <f>VLOOKUP(A422,Medical_Examinations!A421:J2756,6,TRUE)</f>
        <v>No</v>
      </c>
      <c r="G422" s="7" t="str">
        <f>VLOOKUP(A422,Medical_Examinations!A421:J2756,7,TRUE)</f>
        <v>No</v>
      </c>
      <c r="H422" s="7" t="str">
        <f>VLOOKUP(A422,Medical_Examinations!A421:J2756,8,TRUE)</f>
        <v>No</v>
      </c>
      <c r="I422" s="51">
        <f>VLOOKUP(A422,Medical_Examinations!A421:J2756,9,TRUE)</f>
        <v>1</v>
      </c>
      <c r="J422" s="7" t="str">
        <f>VLOOKUP(A422,Medical_Examinations!A421:J2756,10,TRUE)</f>
        <v>No</v>
      </c>
      <c r="K422" s="7" t="str">
        <f>VLOOKUP(A422,Medical_Examinations!A421:J2756,3,TRUE)</f>
        <v>Underweight</v>
      </c>
      <c r="L422" s="7" t="str">
        <f>VLOOKUP(A422,Medical_Examinations!A421:J2756,5,TRUE)</f>
        <v>Normal</v>
      </c>
      <c r="M422" s="52">
        <f>VLOOKUP(A422,Hospitalization!A422:K2764,5,FALSE)</f>
        <v>32353</v>
      </c>
      <c r="N422" s="51">
        <f ca="1">VLOOKUP(A422,Hospitalization!A422:K2764,6,FALSE)</f>
        <v>25</v>
      </c>
      <c r="O422" s="7" t="str">
        <f>VLOOKUP(A413,Hospitalization!A314:K2656,11,FALSE)</f>
        <v>R1011</v>
      </c>
      <c r="P422" s="7" t="str">
        <f>VLOOKUP(A422,Hospitalization!A422:K2764,10,TRUE)</f>
        <v>tier - 2</v>
      </c>
      <c r="Q422" s="53">
        <f>VLOOKUP(A422,Hospitalization!A422:K2764,8,TRUE)</f>
        <v>5503.36</v>
      </c>
      <c r="R422" s="7" t="str">
        <f>VLOOKUP(A422,Hospitalization!A323:K2665,9,TRUE)</f>
        <v>tier - 2</v>
      </c>
    </row>
    <row r="423" spans="1:18" x14ac:dyDescent="0.3">
      <c r="A423" s="69" t="s">
        <v>432</v>
      </c>
      <c r="B423" s="55" t="str">
        <f>VLOOKUP(A423,'Customer Names'!A423:E1741,3,TRUE)</f>
        <v xml:space="preserve"> Ms</v>
      </c>
      <c r="C423" s="55" t="str">
        <f>VLOOKUP(A423,'Customer Names'!A421:E1246,4,FALSE)</f>
        <v>Robinson</v>
      </c>
      <c r="D423" s="54">
        <f>VLOOKUP(HealthCare!A423,Medical_Examinations!A422:J2757,2,TRUE)</f>
        <v>17.579999999999998</v>
      </c>
      <c r="E423" s="54">
        <f>VLOOKUP(HealthCare!A423,Medical_Examinations!A422:J2757,4,TRUE)</f>
        <v>4.51</v>
      </c>
      <c r="F423" s="55" t="str">
        <f>VLOOKUP(A423,Medical_Examinations!A422:J2757,6,TRUE)</f>
        <v>No</v>
      </c>
      <c r="G423" s="55" t="str">
        <f>VLOOKUP(A423,Medical_Examinations!A422:J2757,7,TRUE)</f>
        <v>No</v>
      </c>
      <c r="H423" s="55" t="str">
        <f>VLOOKUP(A423,Medical_Examinations!A422:J2757,8,TRUE)</f>
        <v>No</v>
      </c>
      <c r="I423" s="56">
        <f>VLOOKUP(A423,Medical_Examinations!A422:J2757,9,TRUE)</f>
        <v>1</v>
      </c>
      <c r="J423" s="55" t="str">
        <f>VLOOKUP(A423,Medical_Examinations!A422:J2757,10,TRUE)</f>
        <v>No</v>
      </c>
      <c r="K423" s="55" t="str">
        <f>VLOOKUP(A423,Medical_Examinations!A422:J2757,3,TRUE)</f>
        <v>Underweight</v>
      </c>
      <c r="L423" s="55" t="str">
        <f>VLOOKUP(A423,Medical_Examinations!A422:J2757,5,TRUE)</f>
        <v>Normal</v>
      </c>
      <c r="M423" s="57">
        <f>VLOOKUP(A423,Hospitalization!A423:K2765,5,FALSE)</f>
        <v>30911</v>
      </c>
      <c r="N423" s="56">
        <f ca="1">VLOOKUP(A423,Hospitalization!A423:K2765,6,FALSE)</f>
        <v>37</v>
      </c>
      <c r="O423" s="55" t="str">
        <f>VLOOKUP(A414,Hospitalization!A315:K2657,11,FALSE)</f>
        <v>R1013</v>
      </c>
      <c r="P423" s="55" t="str">
        <f>VLOOKUP(A423,Hospitalization!A423:K2765,10,TRUE)</f>
        <v>tier - 3</v>
      </c>
      <c r="Q423" s="58">
        <f>VLOOKUP(A423,Hospitalization!A423:K2765,8,TRUE)</f>
        <v>5488.26</v>
      </c>
      <c r="R423" s="55" t="str">
        <f>VLOOKUP(A423,Hospitalization!A324:K2666,9,TRUE)</f>
        <v>tier - 2</v>
      </c>
    </row>
    <row r="424" spans="1:18" x14ac:dyDescent="0.3">
      <c r="A424" s="69" t="s">
        <v>433</v>
      </c>
      <c r="B424" s="55" t="str">
        <f>VLOOKUP(A424,'Customer Names'!A424:E1742,3,TRUE)</f>
        <v xml:space="preserve"> Ms</v>
      </c>
      <c r="C424" s="55" t="str">
        <f>VLOOKUP(A424,'Customer Names'!A422:E1247,4,FALSE)</f>
        <v>Sabo</v>
      </c>
      <c r="D424" s="50">
        <f>VLOOKUP(HealthCare!A424,Medical_Examinations!A423:J2758,2,TRUE)</f>
        <v>17.579999999999998</v>
      </c>
      <c r="E424" s="50">
        <f>VLOOKUP(HealthCare!A424,Medical_Examinations!A423:J2758,4,TRUE)</f>
        <v>4.51</v>
      </c>
      <c r="F424" s="7" t="str">
        <f>VLOOKUP(A424,Medical_Examinations!A423:J2758,6,TRUE)</f>
        <v>No</v>
      </c>
      <c r="G424" s="7" t="str">
        <f>VLOOKUP(A424,Medical_Examinations!A423:J2758,7,TRUE)</f>
        <v>No</v>
      </c>
      <c r="H424" s="7" t="str">
        <f>VLOOKUP(A424,Medical_Examinations!A423:J2758,8,TRUE)</f>
        <v>No</v>
      </c>
      <c r="I424" s="51">
        <f>VLOOKUP(A424,Medical_Examinations!A423:J2758,9,TRUE)</f>
        <v>1</v>
      </c>
      <c r="J424" s="7" t="str">
        <f>VLOOKUP(A424,Medical_Examinations!A423:J2758,10,TRUE)</f>
        <v>No</v>
      </c>
      <c r="K424" s="7" t="str">
        <f>VLOOKUP(A424,Medical_Examinations!A423:J2758,3,TRUE)</f>
        <v>Underweight</v>
      </c>
      <c r="L424" s="7" t="str">
        <f>VLOOKUP(A424,Medical_Examinations!A423:J2758,5,TRUE)</f>
        <v>Normal</v>
      </c>
      <c r="M424" s="52">
        <f>VLOOKUP(A424,Hospitalization!A424:K2766,5,FALSE)</f>
        <v>30920</v>
      </c>
      <c r="N424" s="51">
        <f ca="1">VLOOKUP(A424,Hospitalization!A424:K2766,6,FALSE)</f>
        <v>58</v>
      </c>
      <c r="O424" s="7" t="str">
        <f>VLOOKUP(A415,Hospitalization!A316:K2658,11,FALSE)</f>
        <v>R1024</v>
      </c>
      <c r="P424" s="7" t="str">
        <f>VLOOKUP(A424,Hospitalization!A424:K2766,10,TRUE)</f>
        <v>tier - 2</v>
      </c>
      <c r="Q424" s="53">
        <f>VLOOKUP(A424,Hospitalization!A424:K2766,8,TRUE)</f>
        <v>5484.47</v>
      </c>
      <c r="R424" s="7" t="str">
        <f>VLOOKUP(A424,Hospitalization!A325:K2667,9,TRUE)</f>
        <v>tier - 2</v>
      </c>
    </row>
    <row r="425" spans="1:18" x14ac:dyDescent="0.3">
      <c r="A425" s="69" t="s">
        <v>434</v>
      </c>
      <c r="B425" s="55" t="str">
        <f>VLOOKUP(A425,'Customer Names'!A425:E1743,3,TRUE)</f>
        <v xml:space="preserve"> Ms</v>
      </c>
      <c r="C425" s="55" t="str">
        <f>VLOOKUP(A425,'Customer Names'!A423:E1248,4,FALSE)</f>
        <v>Nazarian</v>
      </c>
      <c r="D425" s="54">
        <f>VLOOKUP(HealthCare!A425,Medical_Examinations!A424:J2759,2,TRUE)</f>
        <v>17.579999999999998</v>
      </c>
      <c r="E425" s="54">
        <f>VLOOKUP(HealthCare!A425,Medical_Examinations!A424:J2759,4,TRUE)</f>
        <v>4.51</v>
      </c>
      <c r="F425" s="55" t="str">
        <f>VLOOKUP(A425,Medical_Examinations!A424:J2759,6,TRUE)</f>
        <v>No</v>
      </c>
      <c r="G425" s="55" t="str">
        <f>VLOOKUP(A425,Medical_Examinations!A424:J2759,7,TRUE)</f>
        <v>No</v>
      </c>
      <c r="H425" s="55" t="str">
        <f>VLOOKUP(A425,Medical_Examinations!A424:J2759,8,TRUE)</f>
        <v>No</v>
      </c>
      <c r="I425" s="56">
        <f>VLOOKUP(A425,Medical_Examinations!A424:J2759,9,TRUE)</f>
        <v>1</v>
      </c>
      <c r="J425" s="55" t="str">
        <f>VLOOKUP(A425,Medical_Examinations!A424:J2759,10,TRUE)</f>
        <v>No</v>
      </c>
      <c r="K425" s="55" t="str">
        <f>VLOOKUP(A425,Medical_Examinations!A424:J2759,3,TRUE)</f>
        <v>Underweight</v>
      </c>
      <c r="L425" s="55" t="str">
        <f>VLOOKUP(A425,Medical_Examinations!A424:J2759,5,TRUE)</f>
        <v>Normal</v>
      </c>
      <c r="M425" s="57">
        <f>VLOOKUP(A425,Hospitalization!A425:K2767,5,FALSE)</f>
        <v>31685</v>
      </c>
      <c r="N425" s="56">
        <f ca="1">VLOOKUP(A425,Hospitalization!A425:K2767,6,FALSE)</f>
        <v>64</v>
      </c>
      <c r="O425" s="55" t="str">
        <f>VLOOKUP(A416,Hospitalization!A317:K2659,11,FALSE)</f>
        <v>R1013</v>
      </c>
      <c r="P425" s="55" t="str">
        <f>VLOOKUP(A425,Hospitalization!A425:K2767,10,TRUE)</f>
        <v>tier - 3</v>
      </c>
      <c r="Q425" s="58">
        <f>VLOOKUP(A425,Hospitalization!A425:K2767,8,TRUE)</f>
        <v>5478.04</v>
      </c>
      <c r="R425" s="55" t="str">
        <f>VLOOKUP(A425,Hospitalization!A326:K2668,9,TRUE)</f>
        <v>tier - 2</v>
      </c>
    </row>
    <row r="426" spans="1:18" x14ac:dyDescent="0.3">
      <c r="A426" s="69" t="s">
        <v>435</v>
      </c>
      <c r="B426" s="55" t="str">
        <f>VLOOKUP(A426,'Customer Names'!A426:E1744,3,TRUE)</f>
        <v xml:space="preserve"> Ms</v>
      </c>
      <c r="C426" s="55" t="str">
        <f>VLOOKUP(A426,'Customer Names'!A424:E1249,4,FALSE)</f>
        <v>Lerma</v>
      </c>
      <c r="D426" s="50">
        <f>VLOOKUP(HealthCare!A426,Medical_Examinations!A425:J2760,2,TRUE)</f>
        <v>17.579999999999998</v>
      </c>
      <c r="E426" s="50">
        <f>VLOOKUP(HealthCare!A426,Medical_Examinations!A425:J2760,4,TRUE)</f>
        <v>4.51</v>
      </c>
      <c r="F426" s="7" t="str">
        <f>VLOOKUP(A426,Medical_Examinations!A425:J2760,6,TRUE)</f>
        <v>No</v>
      </c>
      <c r="G426" s="7" t="str">
        <f>VLOOKUP(A426,Medical_Examinations!A425:J2760,7,TRUE)</f>
        <v>No</v>
      </c>
      <c r="H426" s="7" t="str">
        <f>VLOOKUP(A426,Medical_Examinations!A425:J2760,8,TRUE)</f>
        <v>No</v>
      </c>
      <c r="I426" s="51">
        <f>VLOOKUP(A426,Medical_Examinations!A425:J2760,9,TRUE)</f>
        <v>1</v>
      </c>
      <c r="J426" s="7" t="str">
        <f>VLOOKUP(A426,Medical_Examinations!A425:J2760,10,TRUE)</f>
        <v>No</v>
      </c>
      <c r="K426" s="7" t="str">
        <f>VLOOKUP(A426,Medical_Examinations!A425:J2760,3,TRUE)</f>
        <v>Underweight</v>
      </c>
      <c r="L426" s="7" t="str">
        <f>VLOOKUP(A426,Medical_Examinations!A425:J2760,5,TRUE)</f>
        <v>Normal</v>
      </c>
      <c r="M426" s="52">
        <f>VLOOKUP(A426,Hospitalization!A426:K2768,5,FALSE)</f>
        <v>31605</v>
      </c>
      <c r="N426" s="51">
        <f ca="1">VLOOKUP(A426,Hospitalization!A426:K2768,6,FALSE)</f>
        <v>62</v>
      </c>
      <c r="O426" s="7" t="str">
        <f>VLOOKUP(A417,Hospitalization!A318:K2660,11,FALSE)</f>
        <v>R1013</v>
      </c>
      <c r="P426" s="7" t="str">
        <f>VLOOKUP(A426,Hospitalization!A426:K2768,10,TRUE)</f>
        <v>tier - 3</v>
      </c>
      <c r="Q426" s="53">
        <f>VLOOKUP(A426,Hospitalization!A426:K2768,8,TRUE)</f>
        <v>5472.45</v>
      </c>
      <c r="R426" s="7" t="str">
        <f>VLOOKUP(A426,Hospitalization!A327:K2669,9,TRUE)</f>
        <v>tier - 2</v>
      </c>
    </row>
    <row r="427" spans="1:18" x14ac:dyDescent="0.3">
      <c r="A427" s="69" t="s">
        <v>436</v>
      </c>
      <c r="B427" s="55" t="str">
        <f>VLOOKUP(A427,'Customer Names'!A427:E1745,3,TRUE)</f>
        <v xml:space="preserve"> Ms</v>
      </c>
      <c r="C427" s="55" t="str">
        <f>VLOOKUP(A427,'Customer Names'!A425:E1250,4,FALSE)</f>
        <v>Dahl</v>
      </c>
      <c r="D427" s="54">
        <f>VLOOKUP(HealthCare!A427,Medical_Examinations!A426:J2761,2,TRUE)</f>
        <v>17.579999999999998</v>
      </c>
      <c r="E427" s="54">
        <f>VLOOKUP(HealthCare!A427,Medical_Examinations!A426:J2761,4,TRUE)</f>
        <v>4.51</v>
      </c>
      <c r="F427" s="55" t="str">
        <f>VLOOKUP(A427,Medical_Examinations!A426:J2761,6,TRUE)</f>
        <v>No</v>
      </c>
      <c r="G427" s="55" t="str">
        <f>VLOOKUP(A427,Medical_Examinations!A426:J2761,7,TRUE)</f>
        <v>No</v>
      </c>
      <c r="H427" s="55" t="str">
        <f>VLOOKUP(A427,Medical_Examinations!A426:J2761,8,TRUE)</f>
        <v>No</v>
      </c>
      <c r="I427" s="56">
        <f>VLOOKUP(A427,Medical_Examinations!A426:J2761,9,TRUE)</f>
        <v>1</v>
      </c>
      <c r="J427" s="55" t="str">
        <f>VLOOKUP(A427,Medical_Examinations!A426:J2761,10,TRUE)</f>
        <v>No</v>
      </c>
      <c r="K427" s="55" t="str">
        <f>VLOOKUP(A427,Medical_Examinations!A426:J2761,3,TRUE)</f>
        <v>Underweight</v>
      </c>
      <c r="L427" s="55" t="str">
        <f>VLOOKUP(A427,Medical_Examinations!A426:J2761,5,TRUE)</f>
        <v>Normal</v>
      </c>
      <c r="M427" s="57">
        <f>VLOOKUP(A427,Hospitalization!A427:K2769,5,FALSE)</f>
        <v>31748</v>
      </c>
      <c r="N427" s="56">
        <f ca="1">VLOOKUP(A427,Hospitalization!A427:K2769,6,FALSE)</f>
        <v>35</v>
      </c>
      <c r="O427" s="55" t="str">
        <f>VLOOKUP(A418,Hospitalization!A319:K2661,11,FALSE)</f>
        <v>R1012</v>
      </c>
      <c r="P427" s="55" t="str">
        <f>VLOOKUP(A427,Hospitalization!A427:K2769,10,TRUE)</f>
        <v>tier - 2</v>
      </c>
      <c r="Q427" s="58">
        <f>VLOOKUP(A427,Hospitalization!A427:K2769,8,TRUE)</f>
        <v>5469.01</v>
      </c>
      <c r="R427" s="55" t="str">
        <f>VLOOKUP(A427,Hospitalization!A328:K2670,9,TRUE)</f>
        <v>tier - 2</v>
      </c>
    </row>
    <row r="428" spans="1:18" x14ac:dyDescent="0.3">
      <c r="A428" s="69" t="s">
        <v>437</v>
      </c>
      <c r="B428" s="55" t="str">
        <f>VLOOKUP(A428,'Customer Names'!A428:E1746,3,TRUE)</f>
        <v xml:space="preserve"> Mr</v>
      </c>
      <c r="C428" s="55" t="str">
        <f>VLOOKUP(A428,'Customer Names'!A426:E1251,4,FALSE)</f>
        <v>Surtees</v>
      </c>
      <c r="D428" s="50">
        <f>VLOOKUP(HealthCare!A428,Medical_Examinations!A427:J2762,2,TRUE)</f>
        <v>17.579999999999998</v>
      </c>
      <c r="E428" s="50">
        <f>VLOOKUP(HealthCare!A428,Medical_Examinations!A427:J2762,4,TRUE)</f>
        <v>4.51</v>
      </c>
      <c r="F428" s="7" t="str">
        <f>VLOOKUP(A428,Medical_Examinations!A427:J2762,6,TRUE)</f>
        <v>No</v>
      </c>
      <c r="G428" s="7" t="str">
        <f>VLOOKUP(A428,Medical_Examinations!A427:J2762,7,TRUE)</f>
        <v>No</v>
      </c>
      <c r="H428" s="7" t="str">
        <f>VLOOKUP(A428,Medical_Examinations!A427:J2762,8,TRUE)</f>
        <v>No</v>
      </c>
      <c r="I428" s="51">
        <f>VLOOKUP(A428,Medical_Examinations!A427:J2762,9,TRUE)</f>
        <v>1</v>
      </c>
      <c r="J428" s="7" t="str">
        <f>VLOOKUP(A428,Medical_Examinations!A427:J2762,10,TRUE)</f>
        <v>No</v>
      </c>
      <c r="K428" s="7" t="str">
        <f>VLOOKUP(A428,Medical_Examinations!A427:J2762,3,TRUE)</f>
        <v>Underweight</v>
      </c>
      <c r="L428" s="7" t="str">
        <f>VLOOKUP(A428,Medical_Examinations!A427:J2762,5,TRUE)</f>
        <v>Normal</v>
      </c>
      <c r="M428" s="52">
        <f>VLOOKUP(A428,Hospitalization!A428:K2770,5,FALSE)</f>
        <v>26961</v>
      </c>
      <c r="N428" s="51">
        <f ca="1">VLOOKUP(A428,Hospitalization!A428:K2770,6,FALSE)</f>
        <v>50</v>
      </c>
      <c r="O428" s="7" t="str">
        <f>VLOOKUP(A419,Hospitalization!A320:K2662,11,FALSE)</f>
        <v>R1013</v>
      </c>
      <c r="P428" s="7" t="str">
        <f>VLOOKUP(A428,Hospitalization!A428:K2770,10,TRUE)</f>
        <v>tier - 2</v>
      </c>
      <c r="Q428" s="53">
        <f>VLOOKUP(A428,Hospitalization!A428:K2770,8,TRUE)</f>
        <v>5466.88</v>
      </c>
      <c r="R428" s="7" t="str">
        <f>VLOOKUP(A428,Hospitalization!A329:K2671,9,TRUE)</f>
        <v>tier - 2</v>
      </c>
    </row>
    <row r="429" spans="1:18" x14ac:dyDescent="0.3">
      <c r="A429" s="69" t="s">
        <v>438</v>
      </c>
      <c r="B429" s="55" t="str">
        <f>VLOOKUP(A429,'Customer Names'!A429:E1747,3,TRUE)</f>
        <v xml:space="preserve"> Ms</v>
      </c>
      <c r="C429" s="55" t="str">
        <f>VLOOKUP(A429,'Customer Names'!A427:E1252,4,FALSE)</f>
        <v>Spetner</v>
      </c>
      <c r="D429" s="54">
        <f>VLOOKUP(HealthCare!A429,Medical_Examinations!A428:J2763,2,TRUE)</f>
        <v>17.579999999999998</v>
      </c>
      <c r="E429" s="54">
        <f>VLOOKUP(HealthCare!A429,Medical_Examinations!A428:J2763,4,TRUE)</f>
        <v>4.51</v>
      </c>
      <c r="F429" s="55" t="str">
        <f>VLOOKUP(A429,Medical_Examinations!A428:J2763,6,TRUE)</f>
        <v>No</v>
      </c>
      <c r="G429" s="55" t="str">
        <f>VLOOKUP(A429,Medical_Examinations!A428:J2763,7,TRUE)</f>
        <v>No</v>
      </c>
      <c r="H429" s="55" t="str">
        <f>VLOOKUP(A429,Medical_Examinations!A428:J2763,8,TRUE)</f>
        <v>No</v>
      </c>
      <c r="I429" s="56">
        <f>VLOOKUP(A429,Medical_Examinations!A428:J2763,9,TRUE)</f>
        <v>1</v>
      </c>
      <c r="J429" s="55" t="str">
        <f>VLOOKUP(A429,Medical_Examinations!A428:J2763,10,TRUE)</f>
        <v>No</v>
      </c>
      <c r="K429" s="55" t="str">
        <f>VLOOKUP(A429,Medical_Examinations!A428:J2763,3,TRUE)</f>
        <v>Underweight</v>
      </c>
      <c r="L429" s="55" t="str">
        <f>VLOOKUP(A429,Medical_Examinations!A428:J2763,5,TRUE)</f>
        <v>Normal</v>
      </c>
      <c r="M429" s="57">
        <f>VLOOKUP(A429,Hospitalization!A429:K2771,5,FALSE)</f>
        <v>31771</v>
      </c>
      <c r="N429" s="56">
        <f ca="1">VLOOKUP(A429,Hospitalization!A429:K2771,6,FALSE)</f>
        <v>22</v>
      </c>
      <c r="O429" s="55" t="str">
        <f>VLOOKUP(A420,Hospitalization!A321:K2663,11,FALSE)</f>
        <v>R1026</v>
      </c>
      <c r="P429" s="55" t="str">
        <f>VLOOKUP(A429,Hospitalization!A429:K2771,10,TRUE)</f>
        <v>tier - 2</v>
      </c>
      <c r="Q429" s="58">
        <f>VLOOKUP(A429,Hospitalization!A429:K2771,8,TRUE)</f>
        <v>5458.05</v>
      </c>
      <c r="R429" s="55" t="str">
        <f>VLOOKUP(A429,Hospitalization!A330:K2672,9,TRUE)</f>
        <v>tier - 2</v>
      </c>
    </row>
    <row r="430" spans="1:18" x14ac:dyDescent="0.3">
      <c r="A430" s="69" t="s">
        <v>439</v>
      </c>
      <c r="B430" s="55" t="str">
        <f>VLOOKUP(A430,'Customer Names'!A430:E1748,3,TRUE)</f>
        <v xml:space="preserve"> Ms</v>
      </c>
      <c r="C430" s="55" t="str">
        <f>VLOOKUP(A430,'Customer Names'!A428:E1253,4,FALSE)</f>
        <v>Brandon</v>
      </c>
      <c r="D430" s="50">
        <f>VLOOKUP(HealthCare!A430,Medical_Examinations!A429:J2764,2,TRUE)</f>
        <v>17.579999999999998</v>
      </c>
      <c r="E430" s="50">
        <f>VLOOKUP(HealthCare!A430,Medical_Examinations!A429:J2764,4,TRUE)</f>
        <v>4.51</v>
      </c>
      <c r="F430" s="7" t="str">
        <f>VLOOKUP(A430,Medical_Examinations!A429:J2764,6,TRUE)</f>
        <v>No</v>
      </c>
      <c r="G430" s="7" t="str">
        <f>VLOOKUP(A430,Medical_Examinations!A429:J2764,7,TRUE)</f>
        <v>No</v>
      </c>
      <c r="H430" s="7" t="str">
        <f>VLOOKUP(A430,Medical_Examinations!A429:J2764,8,TRUE)</f>
        <v>No</v>
      </c>
      <c r="I430" s="51">
        <f>VLOOKUP(A430,Medical_Examinations!A429:J2764,9,TRUE)</f>
        <v>1</v>
      </c>
      <c r="J430" s="7" t="str">
        <f>VLOOKUP(A430,Medical_Examinations!A429:J2764,10,TRUE)</f>
        <v>No</v>
      </c>
      <c r="K430" s="7" t="str">
        <f>VLOOKUP(A430,Medical_Examinations!A429:J2764,3,TRUE)</f>
        <v>Underweight</v>
      </c>
      <c r="L430" s="7" t="str">
        <f>VLOOKUP(A430,Medical_Examinations!A429:J2764,5,TRUE)</f>
        <v>Normal</v>
      </c>
      <c r="M430" s="52">
        <f>VLOOKUP(A430,Hospitalization!A430:K2772,5,FALSE)</f>
        <v>30188</v>
      </c>
      <c r="N430" s="51">
        <f ca="1">VLOOKUP(A430,Hospitalization!A430:K2772,6,FALSE)</f>
        <v>52</v>
      </c>
      <c r="O430" s="7" t="str">
        <f>VLOOKUP(A421,Hospitalization!A322:K2664,11,FALSE)</f>
        <v>R1013</v>
      </c>
      <c r="P430" s="7" t="str">
        <f>VLOOKUP(A430,Hospitalization!A430:K2772,10,TRUE)</f>
        <v>tier - 2</v>
      </c>
      <c r="Q430" s="53">
        <f>VLOOKUP(A430,Hospitalization!A430:K2772,8,TRUE)</f>
        <v>5438.75</v>
      </c>
      <c r="R430" s="7" t="str">
        <f>VLOOKUP(A430,Hospitalization!A331:K2673,9,TRUE)</f>
        <v>tier - 3</v>
      </c>
    </row>
    <row r="431" spans="1:18" x14ac:dyDescent="0.3">
      <c r="A431" s="69" t="s">
        <v>440</v>
      </c>
      <c r="B431" s="55" t="str">
        <f>VLOOKUP(A431,'Customer Names'!A431:E1749,3,TRUE)</f>
        <v xml:space="preserve"> Mr</v>
      </c>
      <c r="C431" s="55" t="str">
        <f>VLOOKUP(A431,'Customer Names'!A429:E1254,4,FALSE)</f>
        <v>Eley</v>
      </c>
      <c r="D431" s="54">
        <f>VLOOKUP(HealthCare!A431,Medical_Examinations!A430:J2765,2,TRUE)</f>
        <v>17.579999999999998</v>
      </c>
      <c r="E431" s="54">
        <f>VLOOKUP(HealthCare!A431,Medical_Examinations!A430:J2765,4,TRUE)</f>
        <v>4.51</v>
      </c>
      <c r="F431" s="55" t="str">
        <f>VLOOKUP(A431,Medical_Examinations!A430:J2765,6,TRUE)</f>
        <v>No</v>
      </c>
      <c r="G431" s="55" t="str">
        <f>VLOOKUP(A431,Medical_Examinations!A430:J2765,7,TRUE)</f>
        <v>No</v>
      </c>
      <c r="H431" s="55" t="str">
        <f>VLOOKUP(A431,Medical_Examinations!A430:J2765,8,TRUE)</f>
        <v>No</v>
      </c>
      <c r="I431" s="56">
        <f>VLOOKUP(A431,Medical_Examinations!A430:J2765,9,TRUE)</f>
        <v>1</v>
      </c>
      <c r="J431" s="55" t="str">
        <f>VLOOKUP(A431,Medical_Examinations!A430:J2765,10,TRUE)</f>
        <v>No</v>
      </c>
      <c r="K431" s="55" t="str">
        <f>VLOOKUP(A431,Medical_Examinations!A430:J2765,3,TRUE)</f>
        <v>Underweight</v>
      </c>
      <c r="L431" s="55" t="str">
        <f>VLOOKUP(A431,Medical_Examinations!A430:J2765,5,TRUE)</f>
        <v>Normal</v>
      </c>
      <c r="M431" s="57">
        <f>VLOOKUP(A431,Hospitalization!A431:K2773,5,FALSE)</f>
        <v>33864</v>
      </c>
      <c r="N431" s="56">
        <f ca="1">VLOOKUP(A431,Hospitalization!A431:K2773,6,FALSE)</f>
        <v>52</v>
      </c>
      <c r="O431" s="55" t="str">
        <f>VLOOKUP(A422,Hospitalization!A323:K2665,11,FALSE)</f>
        <v>R1012</v>
      </c>
      <c r="P431" s="55" t="str">
        <f>VLOOKUP(A431,Hospitalization!A431:K2773,10,TRUE)</f>
        <v>tier - 1</v>
      </c>
      <c r="Q431" s="58">
        <f>VLOOKUP(A431,Hospitalization!A431:K2773,8,TRUE)</f>
        <v>5428.73</v>
      </c>
      <c r="R431" s="55" t="str">
        <f>VLOOKUP(A431,Hospitalization!A332:K2674,9,TRUE)</f>
        <v>tier - 3</v>
      </c>
    </row>
    <row r="432" spans="1:18" x14ac:dyDescent="0.3">
      <c r="A432" s="69" t="s">
        <v>441</v>
      </c>
      <c r="B432" s="55" t="str">
        <f>VLOOKUP(A432,'Customer Names'!A432:E1750,3,TRUE)</f>
        <v xml:space="preserve"> Mr</v>
      </c>
      <c r="C432" s="55" t="str">
        <f>VLOOKUP(A432,'Customer Names'!A430:E1255,4,FALSE)</f>
        <v>Sedicum</v>
      </c>
      <c r="D432" s="50">
        <f>VLOOKUP(HealthCare!A432,Medical_Examinations!A431:J2766,2,TRUE)</f>
        <v>17.579999999999998</v>
      </c>
      <c r="E432" s="50">
        <f>VLOOKUP(HealthCare!A432,Medical_Examinations!A431:J2766,4,TRUE)</f>
        <v>4.51</v>
      </c>
      <c r="F432" s="7" t="str">
        <f>VLOOKUP(A432,Medical_Examinations!A431:J2766,6,TRUE)</f>
        <v>No</v>
      </c>
      <c r="G432" s="7" t="str">
        <f>VLOOKUP(A432,Medical_Examinations!A431:J2766,7,TRUE)</f>
        <v>No</v>
      </c>
      <c r="H432" s="7" t="str">
        <f>VLOOKUP(A432,Medical_Examinations!A431:J2766,8,TRUE)</f>
        <v>No</v>
      </c>
      <c r="I432" s="51">
        <f>VLOOKUP(A432,Medical_Examinations!A431:J2766,9,TRUE)</f>
        <v>1</v>
      </c>
      <c r="J432" s="7" t="str">
        <f>VLOOKUP(A432,Medical_Examinations!A431:J2766,10,TRUE)</f>
        <v>No</v>
      </c>
      <c r="K432" s="7" t="str">
        <f>VLOOKUP(A432,Medical_Examinations!A431:J2766,3,TRUE)</f>
        <v>Underweight</v>
      </c>
      <c r="L432" s="7" t="str">
        <f>VLOOKUP(A432,Medical_Examinations!A431:J2766,5,TRUE)</f>
        <v>Normal</v>
      </c>
      <c r="M432" s="52">
        <f>VLOOKUP(A432,Hospitalization!A432:K2774,5,FALSE)</f>
        <v>33425</v>
      </c>
      <c r="N432" s="51">
        <f ca="1">VLOOKUP(A432,Hospitalization!A432:K2774,6,FALSE)</f>
        <v>60</v>
      </c>
      <c r="O432" s="7" t="str">
        <f>VLOOKUP(A423,Hospitalization!A324:K2666,11,FALSE)</f>
        <v>R1011</v>
      </c>
      <c r="P432" s="7" t="str">
        <f>VLOOKUP(A432,Hospitalization!A432:K2774,10,TRUE)</f>
        <v>tier - 1</v>
      </c>
      <c r="Q432" s="53">
        <f>VLOOKUP(A432,Hospitalization!A432:K2774,8,TRUE)</f>
        <v>5425.02</v>
      </c>
      <c r="R432" s="7" t="str">
        <f>VLOOKUP(A432,Hospitalization!A333:K2675,9,TRUE)</f>
        <v>tier - 2</v>
      </c>
    </row>
    <row r="433" spans="1:18" x14ac:dyDescent="0.3">
      <c r="A433" s="69" t="s">
        <v>442</v>
      </c>
      <c r="B433" s="55" t="str">
        <f>VLOOKUP(A433,'Customer Names'!A433:E1751,3,TRUE)</f>
        <v xml:space="preserve"> Mr</v>
      </c>
      <c r="C433" s="55" t="str">
        <f>VLOOKUP(A433,'Customer Names'!A431:E1256,4,FALSE)</f>
        <v>Markle</v>
      </c>
      <c r="D433" s="54">
        <f>VLOOKUP(HealthCare!A433,Medical_Examinations!A432:J2767,2,TRUE)</f>
        <v>17.579999999999998</v>
      </c>
      <c r="E433" s="54">
        <f>VLOOKUP(HealthCare!A433,Medical_Examinations!A432:J2767,4,TRUE)</f>
        <v>4.51</v>
      </c>
      <c r="F433" s="55" t="str">
        <f>VLOOKUP(A433,Medical_Examinations!A432:J2767,6,TRUE)</f>
        <v>No</v>
      </c>
      <c r="G433" s="55" t="str">
        <f>VLOOKUP(A433,Medical_Examinations!A432:J2767,7,TRUE)</f>
        <v>No</v>
      </c>
      <c r="H433" s="55" t="str">
        <f>VLOOKUP(A433,Medical_Examinations!A432:J2767,8,TRUE)</f>
        <v>No</v>
      </c>
      <c r="I433" s="56">
        <f>VLOOKUP(A433,Medical_Examinations!A432:J2767,9,TRUE)</f>
        <v>1</v>
      </c>
      <c r="J433" s="55" t="str">
        <f>VLOOKUP(A433,Medical_Examinations!A432:J2767,10,TRUE)</f>
        <v>No</v>
      </c>
      <c r="K433" s="55" t="str">
        <f>VLOOKUP(A433,Medical_Examinations!A432:J2767,3,TRUE)</f>
        <v>Underweight</v>
      </c>
      <c r="L433" s="55" t="str">
        <f>VLOOKUP(A433,Medical_Examinations!A432:J2767,5,TRUE)</f>
        <v>Normal</v>
      </c>
      <c r="M433" s="57">
        <f>VLOOKUP(A433,Hospitalization!A433:K2775,5,FALSE)</f>
        <v>30221</v>
      </c>
      <c r="N433" s="56">
        <f ca="1">VLOOKUP(A433,Hospitalization!A433:K2775,6,FALSE)</f>
        <v>66</v>
      </c>
      <c r="O433" s="55" t="str">
        <f>VLOOKUP(A424,Hospitalization!A325:K2667,11,FALSE)</f>
        <v>R1013</v>
      </c>
      <c r="P433" s="55" t="str">
        <f>VLOOKUP(A433,Hospitalization!A433:K2775,10,TRUE)</f>
        <v>tier - 3</v>
      </c>
      <c r="Q433" s="58">
        <f>VLOOKUP(A433,Hospitalization!A433:K2775,8,TRUE)</f>
        <v>5415.66</v>
      </c>
      <c r="R433" s="55" t="str">
        <f>VLOOKUP(A433,Hospitalization!A334:K2676,9,TRUE)</f>
        <v>tier - 2</v>
      </c>
    </row>
    <row r="434" spans="1:18" x14ac:dyDescent="0.3">
      <c r="A434" s="69" t="s">
        <v>443</v>
      </c>
      <c r="B434" s="55" t="str">
        <f>VLOOKUP(A434,'Customer Names'!A434:E1752,3,TRUE)</f>
        <v xml:space="preserve"> Mrs</v>
      </c>
      <c r="C434" s="55" t="str">
        <f>VLOOKUP(A434,'Customer Names'!A432:E1257,4,FALSE)</f>
        <v>Kunz</v>
      </c>
      <c r="D434" s="50">
        <f>VLOOKUP(HealthCare!A434,Medical_Examinations!A433:J2768,2,TRUE)</f>
        <v>17.579999999999998</v>
      </c>
      <c r="E434" s="50">
        <f>VLOOKUP(HealthCare!A434,Medical_Examinations!A433:J2768,4,TRUE)</f>
        <v>4.51</v>
      </c>
      <c r="F434" s="7" t="str">
        <f>VLOOKUP(A434,Medical_Examinations!A433:J2768,6,TRUE)</f>
        <v>No</v>
      </c>
      <c r="G434" s="7" t="str">
        <f>VLOOKUP(A434,Medical_Examinations!A433:J2768,7,TRUE)</f>
        <v>No</v>
      </c>
      <c r="H434" s="7" t="str">
        <f>VLOOKUP(A434,Medical_Examinations!A433:J2768,8,TRUE)</f>
        <v>No</v>
      </c>
      <c r="I434" s="51">
        <f>VLOOKUP(A434,Medical_Examinations!A433:J2768,9,TRUE)</f>
        <v>1</v>
      </c>
      <c r="J434" s="7" t="str">
        <f>VLOOKUP(A434,Medical_Examinations!A433:J2768,10,TRUE)</f>
        <v>No</v>
      </c>
      <c r="K434" s="7" t="str">
        <f>VLOOKUP(A434,Medical_Examinations!A433:J2768,3,TRUE)</f>
        <v>Underweight</v>
      </c>
      <c r="L434" s="7" t="str">
        <f>VLOOKUP(A434,Medical_Examinations!A433:J2768,5,TRUE)</f>
        <v>Normal</v>
      </c>
      <c r="M434" s="52">
        <f>VLOOKUP(A434,Hospitalization!A434:K2776,5,FALSE)</f>
        <v>27664</v>
      </c>
      <c r="N434" s="51">
        <f ca="1">VLOOKUP(A434,Hospitalization!A434:K2776,6,FALSE)</f>
        <v>37</v>
      </c>
      <c r="O434" s="7" t="str">
        <f>VLOOKUP(A425,Hospitalization!A326:K2668,11,FALSE)</f>
        <v>R1013</v>
      </c>
      <c r="P434" s="7" t="str">
        <f>VLOOKUP(A434,Hospitalization!A434:K2776,10,TRUE)</f>
        <v>tier - 3</v>
      </c>
      <c r="Q434" s="53">
        <f>VLOOKUP(A434,Hospitalization!A434:K2776,8,TRUE)</f>
        <v>5411.99</v>
      </c>
      <c r="R434" s="7" t="str">
        <f>VLOOKUP(A434,Hospitalization!A335:K2677,9,TRUE)</f>
        <v>tier - 2</v>
      </c>
    </row>
    <row r="435" spans="1:18" x14ac:dyDescent="0.3">
      <c r="A435" s="69" t="s">
        <v>444</v>
      </c>
      <c r="B435" s="55" t="str">
        <f>VLOOKUP(A435,'Customer Names'!A435:E1753,3,TRUE)</f>
        <v xml:space="preserve"> Mr</v>
      </c>
      <c r="C435" s="55" t="str">
        <f>VLOOKUP(A435,'Customer Names'!A433:E1258,4,FALSE)</f>
        <v>Wimert</v>
      </c>
      <c r="D435" s="54">
        <f>VLOOKUP(HealthCare!A435,Medical_Examinations!A434:J2769,2,TRUE)</f>
        <v>17.579999999999998</v>
      </c>
      <c r="E435" s="54">
        <f>VLOOKUP(HealthCare!A435,Medical_Examinations!A434:J2769,4,TRUE)</f>
        <v>4.51</v>
      </c>
      <c r="F435" s="55" t="str">
        <f>VLOOKUP(A435,Medical_Examinations!A434:J2769,6,TRUE)</f>
        <v>No</v>
      </c>
      <c r="G435" s="55" t="str">
        <f>VLOOKUP(A435,Medical_Examinations!A434:J2769,7,TRUE)</f>
        <v>No</v>
      </c>
      <c r="H435" s="55" t="str">
        <f>VLOOKUP(A435,Medical_Examinations!A434:J2769,8,TRUE)</f>
        <v>No</v>
      </c>
      <c r="I435" s="56">
        <f>VLOOKUP(A435,Medical_Examinations!A434:J2769,9,TRUE)</f>
        <v>1</v>
      </c>
      <c r="J435" s="55" t="str">
        <f>VLOOKUP(A435,Medical_Examinations!A434:J2769,10,TRUE)</f>
        <v>No</v>
      </c>
      <c r="K435" s="55" t="str">
        <f>VLOOKUP(A435,Medical_Examinations!A434:J2769,3,TRUE)</f>
        <v>Underweight</v>
      </c>
      <c r="L435" s="55" t="str">
        <f>VLOOKUP(A435,Medical_Examinations!A434:J2769,5,TRUE)</f>
        <v>Normal</v>
      </c>
      <c r="M435" s="57">
        <f>VLOOKUP(A435,Hospitalization!A435:K2777,5,FALSE)</f>
        <v>31404</v>
      </c>
      <c r="N435" s="56">
        <f ca="1">VLOOKUP(A435,Hospitalization!A435:K2777,6,FALSE)</f>
        <v>53</v>
      </c>
      <c r="O435" s="55" t="str">
        <f>VLOOKUP(A426,Hospitalization!A327:K2669,11,FALSE)</f>
        <v>R1011</v>
      </c>
      <c r="P435" s="55" t="str">
        <f>VLOOKUP(A435,Hospitalization!A435:K2777,10,TRUE)</f>
        <v>tier - 1</v>
      </c>
      <c r="Q435" s="58">
        <f>VLOOKUP(A435,Hospitalization!A435:K2777,8,TRUE)</f>
        <v>5402.89</v>
      </c>
      <c r="R435" s="55" t="str">
        <f>VLOOKUP(A435,Hospitalization!A336:K2678,9,TRUE)</f>
        <v>tier - 2</v>
      </c>
    </row>
    <row r="436" spans="1:18" x14ac:dyDescent="0.3">
      <c r="A436" s="69" t="s">
        <v>445</v>
      </c>
      <c r="B436" s="55" t="str">
        <f>VLOOKUP(A436,'Customer Names'!A436:E1754,3,TRUE)</f>
        <v xml:space="preserve"> Mr</v>
      </c>
      <c r="C436" s="55" t="str">
        <f>VLOOKUP(A436,'Customer Names'!A434:E1259,4,FALSE)</f>
        <v>Peterson</v>
      </c>
      <c r="D436" s="50">
        <f>VLOOKUP(HealthCare!A436,Medical_Examinations!A435:J2770,2,TRUE)</f>
        <v>17.579999999999998</v>
      </c>
      <c r="E436" s="50">
        <f>VLOOKUP(HealthCare!A436,Medical_Examinations!A435:J2770,4,TRUE)</f>
        <v>4.51</v>
      </c>
      <c r="F436" s="7" t="str">
        <f>VLOOKUP(A436,Medical_Examinations!A435:J2770,6,TRUE)</f>
        <v>No</v>
      </c>
      <c r="G436" s="7" t="str">
        <f>VLOOKUP(A436,Medical_Examinations!A435:J2770,7,TRUE)</f>
        <v>No</v>
      </c>
      <c r="H436" s="7" t="str">
        <f>VLOOKUP(A436,Medical_Examinations!A435:J2770,8,TRUE)</f>
        <v>No</v>
      </c>
      <c r="I436" s="51">
        <f>VLOOKUP(A436,Medical_Examinations!A435:J2770,9,TRUE)</f>
        <v>1</v>
      </c>
      <c r="J436" s="7" t="str">
        <f>VLOOKUP(A436,Medical_Examinations!A435:J2770,10,TRUE)</f>
        <v>No</v>
      </c>
      <c r="K436" s="7" t="str">
        <f>VLOOKUP(A436,Medical_Examinations!A435:J2770,3,TRUE)</f>
        <v>Underweight</v>
      </c>
      <c r="L436" s="7" t="str">
        <f>VLOOKUP(A436,Medical_Examinations!A435:J2770,5,TRUE)</f>
        <v>Normal</v>
      </c>
      <c r="M436" s="52">
        <f>VLOOKUP(A436,Hospitalization!A436:K2778,5,FALSE)</f>
        <v>30895</v>
      </c>
      <c r="N436" s="51">
        <f ca="1">VLOOKUP(A436,Hospitalization!A436:K2778,6,FALSE)</f>
        <v>50</v>
      </c>
      <c r="O436" s="7" t="str">
        <f>VLOOKUP(A427,Hospitalization!A328:K2670,11,FALSE)</f>
        <v>R1024</v>
      </c>
      <c r="P436" s="7" t="str">
        <f>VLOOKUP(A436,Hospitalization!A436:K2778,10,TRUE)</f>
        <v>tier - 2</v>
      </c>
      <c r="Q436" s="53">
        <f>VLOOKUP(A436,Hospitalization!A436:K2778,8,TRUE)</f>
        <v>5400.98</v>
      </c>
      <c r="R436" s="7" t="str">
        <f>VLOOKUP(A436,Hospitalization!A337:K2679,9,TRUE)</f>
        <v>tier - 2</v>
      </c>
    </row>
    <row r="437" spans="1:18" x14ac:dyDescent="0.3">
      <c r="A437" s="69" t="s">
        <v>446</v>
      </c>
      <c r="B437" s="55" t="str">
        <f>VLOOKUP(A437,'Customer Names'!A437:E1755,3,TRUE)</f>
        <v xml:space="preserve"> Mr</v>
      </c>
      <c r="C437" s="55" t="str">
        <f>VLOOKUP(A437,'Customer Names'!A435:E1260,4,FALSE)</f>
        <v>Mercier</v>
      </c>
      <c r="D437" s="54">
        <f>VLOOKUP(HealthCare!A437,Medical_Examinations!A436:J2771,2,TRUE)</f>
        <v>17.579999999999998</v>
      </c>
      <c r="E437" s="54">
        <f>VLOOKUP(HealthCare!A437,Medical_Examinations!A436:J2771,4,TRUE)</f>
        <v>4.51</v>
      </c>
      <c r="F437" s="55" t="str">
        <f>VLOOKUP(A437,Medical_Examinations!A436:J2771,6,TRUE)</f>
        <v>No</v>
      </c>
      <c r="G437" s="55" t="str">
        <f>VLOOKUP(A437,Medical_Examinations!A436:J2771,7,TRUE)</f>
        <v>No</v>
      </c>
      <c r="H437" s="55" t="str">
        <f>VLOOKUP(A437,Medical_Examinations!A436:J2771,8,TRUE)</f>
        <v>No</v>
      </c>
      <c r="I437" s="56">
        <f>VLOOKUP(A437,Medical_Examinations!A436:J2771,9,TRUE)</f>
        <v>1</v>
      </c>
      <c r="J437" s="55" t="str">
        <f>VLOOKUP(A437,Medical_Examinations!A436:J2771,10,TRUE)</f>
        <v>No</v>
      </c>
      <c r="K437" s="55" t="str">
        <f>VLOOKUP(A437,Medical_Examinations!A436:J2771,3,TRUE)</f>
        <v>Underweight</v>
      </c>
      <c r="L437" s="55" t="str">
        <f>VLOOKUP(A437,Medical_Examinations!A436:J2771,5,TRUE)</f>
        <v>Normal</v>
      </c>
      <c r="M437" s="57">
        <f>VLOOKUP(A437,Hospitalization!A437:K2779,5,FALSE)</f>
        <v>30928</v>
      </c>
      <c r="N437" s="56">
        <f ca="1">VLOOKUP(A437,Hospitalization!A437:K2779,6,FALSE)</f>
        <v>52</v>
      </c>
      <c r="O437" s="55" t="str">
        <f>VLOOKUP(A428,Hospitalization!A329:K2671,11,FALSE)</f>
        <v>R1013</v>
      </c>
      <c r="P437" s="55" t="str">
        <f>VLOOKUP(A437,Hospitalization!A437:K2779,10,TRUE)</f>
        <v>tier - 2</v>
      </c>
      <c r="Q437" s="58">
        <f>VLOOKUP(A437,Hospitalization!A437:K2779,8,TRUE)</f>
        <v>5397.62</v>
      </c>
      <c r="R437" s="55" t="str">
        <f>VLOOKUP(A437,Hospitalization!A338:K2680,9,TRUE)</f>
        <v>tier - 2</v>
      </c>
    </row>
    <row r="438" spans="1:18" x14ac:dyDescent="0.3">
      <c r="A438" s="69" t="s">
        <v>447</v>
      </c>
      <c r="B438" s="55" t="str">
        <f>VLOOKUP(A438,'Customer Names'!A438:E1756,3,TRUE)</f>
        <v xml:space="preserve"> Ms</v>
      </c>
      <c r="C438" s="55" t="str">
        <f>VLOOKUP(A438,'Customer Names'!A436:E1261,4,FALSE)</f>
        <v>Laurie</v>
      </c>
      <c r="D438" s="50">
        <f>VLOOKUP(HealthCare!A438,Medical_Examinations!A437:J2772,2,TRUE)</f>
        <v>17.579999999999998</v>
      </c>
      <c r="E438" s="50">
        <f>VLOOKUP(HealthCare!A438,Medical_Examinations!A437:J2772,4,TRUE)</f>
        <v>4.51</v>
      </c>
      <c r="F438" s="7" t="str">
        <f>VLOOKUP(A438,Medical_Examinations!A437:J2772,6,TRUE)</f>
        <v>No</v>
      </c>
      <c r="G438" s="7" t="str">
        <f>VLOOKUP(A438,Medical_Examinations!A437:J2772,7,TRUE)</f>
        <v>No</v>
      </c>
      <c r="H438" s="7" t="str">
        <f>VLOOKUP(A438,Medical_Examinations!A437:J2772,8,TRUE)</f>
        <v>No</v>
      </c>
      <c r="I438" s="51">
        <f>VLOOKUP(A438,Medical_Examinations!A437:J2772,9,TRUE)</f>
        <v>1</v>
      </c>
      <c r="J438" s="7" t="str">
        <f>VLOOKUP(A438,Medical_Examinations!A437:J2772,10,TRUE)</f>
        <v>No</v>
      </c>
      <c r="K438" s="7" t="str">
        <f>VLOOKUP(A438,Medical_Examinations!A437:J2772,3,TRUE)</f>
        <v>Underweight</v>
      </c>
      <c r="L438" s="7" t="str">
        <f>VLOOKUP(A438,Medical_Examinations!A437:J2772,5,TRUE)</f>
        <v>Normal</v>
      </c>
      <c r="M438" s="52">
        <f>VLOOKUP(A438,Hospitalization!A438:K2780,5,FALSE)</f>
        <v>32818</v>
      </c>
      <c r="N438" s="51">
        <f ca="1">VLOOKUP(A438,Hospitalization!A438:K2780,6,FALSE)</f>
        <v>29</v>
      </c>
      <c r="O438" s="7" t="str">
        <f>VLOOKUP(A429,Hospitalization!A330:K2672,11,FALSE)</f>
        <v>R1024</v>
      </c>
      <c r="P438" s="7" t="str">
        <f>VLOOKUP(A438,Hospitalization!A438:K2780,10,TRUE)</f>
        <v>tier - 3</v>
      </c>
      <c r="Q438" s="53">
        <f>VLOOKUP(A438,Hospitalization!A438:K2780,8,TRUE)</f>
        <v>5396.44</v>
      </c>
      <c r="R438" s="7" t="str">
        <f>VLOOKUP(A438,Hospitalization!A339:K2681,9,TRUE)</f>
        <v>tier - 2</v>
      </c>
    </row>
    <row r="439" spans="1:18" x14ac:dyDescent="0.3">
      <c r="A439" s="69" t="s">
        <v>448</v>
      </c>
      <c r="B439" s="55" t="str">
        <f>VLOOKUP(A439,'Customer Names'!A439:E1757,3,TRUE)</f>
        <v xml:space="preserve"> Ms</v>
      </c>
      <c r="C439" s="55" t="str">
        <f>VLOOKUP(A439,'Customer Names'!A437:E1262,4,FALSE)</f>
        <v>Sekaquaptewa</v>
      </c>
      <c r="D439" s="54">
        <f>VLOOKUP(HealthCare!A439,Medical_Examinations!A438:J2773,2,TRUE)</f>
        <v>17.579999999999998</v>
      </c>
      <c r="E439" s="54">
        <f>VLOOKUP(HealthCare!A439,Medical_Examinations!A438:J2773,4,TRUE)</f>
        <v>4.51</v>
      </c>
      <c r="F439" s="55" t="str">
        <f>VLOOKUP(A439,Medical_Examinations!A438:J2773,6,TRUE)</f>
        <v>No</v>
      </c>
      <c r="G439" s="55" t="str">
        <f>VLOOKUP(A439,Medical_Examinations!A438:J2773,7,TRUE)</f>
        <v>No</v>
      </c>
      <c r="H439" s="55" t="str">
        <f>VLOOKUP(A439,Medical_Examinations!A438:J2773,8,TRUE)</f>
        <v>No</v>
      </c>
      <c r="I439" s="56">
        <f>VLOOKUP(A439,Medical_Examinations!A438:J2773,9,TRUE)</f>
        <v>1</v>
      </c>
      <c r="J439" s="55" t="str">
        <f>VLOOKUP(A439,Medical_Examinations!A438:J2773,10,TRUE)</f>
        <v>No</v>
      </c>
      <c r="K439" s="55" t="str">
        <f>VLOOKUP(A439,Medical_Examinations!A438:J2773,3,TRUE)</f>
        <v>Underweight</v>
      </c>
      <c r="L439" s="55" t="str">
        <f>VLOOKUP(A439,Medical_Examinations!A438:J2773,5,TRUE)</f>
        <v>Normal</v>
      </c>
      <c r="M439" s="57">
        <f>VLOOKUP(A439,Hospitalization!A439:K2781,5,FALSE)</f>
        <v>32363</v>
      </c>
      <c r="N439" s="56">
        <f ca="1">VLOOKUP(A439,Hospitalization!A439:K2781,6,FALSE)</f>
        <v>42</v>
      </c>
      <c r="O439" s="55" t="str">
        <f>VLOOKUP(A430,Hospitalization!A331:K2673,11,FALSE)</f>
        <v>R1013</v>
      </c>
      <c r="P439" s="55" t="str">
        <f>VLOOKUP(A439,Hospitalization!A439:K2781,10,TRUE)</f>
        <v>tier - 3</v>
      </c>
      <c r="Q439" s="58">
        <f>VLOOKUP(A439,Hospitalization!A439:K2781,8,TRUE)</f>
        <v>5385.34</v>
      </c>
      <c r="R439" s="55" t="str">
        <f>VLOOKUP(A439,Hospitalization!A340:K2682,9,TRUE)</f>
        <v>tier - 2</v>
      </c>
    </row>
    <row r="440" spans="1:18" x14ac:dyDescent="0.3">
      <c r="A440" s="69" t="s">
        <v>449</v>
      </c>
      <c r="B440" s="55" t="str">
        <f>VLOOKUP(A440,'Customer Names'!A440:E1758,3,TRUE)</f>
        <v xml:space="preserve"> Mr</v>
      </c>
      <c r="C440" s="55" t="str">
        <f>VLOOKUP(A440,'Customer Names'!A438:E1263,4,FALSE)</f>
        <v>Frash</v>
      </c>
      <c r="D440" s="50">
        <f>VLOOKUP(HealthCare!A440,Medical_Examinations!A439:J2774,2,TRUE)</f>
        <v>17.579999999999998</v>
      </c>
      <c r="E440" s="50">
        <f>VLOOKUP(HealthCare!A440,Medical_Examinations!A439:J2774,4,TRUE)</f>
        <v>4.51</v>
      </c>
      <c r="F440" s="7" t="str">
        <f>VLOOKUP(A440,Medical_Examinations!A439:J2774,6,TRUE)</f>
        <v>No</v>
      </c>
      <c r="G440" s="7" t="str">
        <f>VLOOKUP(A440,Medical_Examinations!A439:J2774,7,TRUE)</f>
        <v>No</v>
      </c>
      <c r="H440" s="7" t="str">
        <f>VLOOKUP(A440,Medical_Examinations!A439:J2774,8,TRUE)</f>
        <v>No</v>
      </c>
      <c r="I440" s="51">
        <f>VLOOKUP(A440,Medical_Examinations!A439:J2774,9,TRUE)</f>
        <v>1</v>
      </c>
      <c r="J440" s="7" t="str">
        <f>VLOOKUP(A440,Medical_Examinations!A439:J2774,10,TRUE)</f>
        <v>No</v>
      </c>
      <c r="K440" s="7" t="str">
        <f>VLOOKUP(A440,Medical_Examinations!A439:J2774,3,TRUE)</f>
        <v>Underweight</v>
      </c>
      <c r="L440" s="7" t="str">
        <f>VLOOKUP(A440,Medical_Examinations!A439:J2774,5,TRUE)</f>
        <v>Normal</v>
      </c>
      <c r="M440" s="52">
        <f>VLOOKUP(A440,Hospitalization!A440:K2782,5,FALSE)</f>
        <v>30834</v>
      </c>
      <c r="N440" s="51">
        <f ca="1">VLOOKUP(A440,Hospitalization!A440:K2782,6,FALSE)</f>
        <v>43</v>
      </c>
      <c r="O440" s="7" t="str">
        <f>VLOOKUP(A431,Hospitalization!A332:K2674,11,FALSE)</f>
        <v>R1017</v>
      </c>
      <c r="P440" s="7" t="str">
        <f>VLOOKUP(A440,Hospitalization!A440:K2782,10,TRUE)</f>
        <v>tier - 3</v>
      </c>
      <c r="Q440" s="53">
        <f>VLOOKUP(A440,Hospitalization!A440:K2782,8,TRUE)</f>
        <v>5383.54</v>
      </c>
      <c r="R440" s="7" t="str">
        <f>VLOOKUP(A440,Hospitalization!A341:K2683,9,TRUE)</f>
        <v>tier - 2</v>
      </c>
    </row>
    <row r="441" spans="1:18" x14ac:dyDescent="0.3">
      <c r="A441" s="69" t="s">
        <v>450</v>
      </c>
      <c r="B441" s="55" t="str">
        <f>VLOOKUP(A441,'Customer Names'!A441:E1759,3,TRUE)</f>
        <v xml:space="preserve"> Mrs</v>
      </c>
      <c r="C441" s="55" t="str">
        <f>VLOOKUP(A441,'Customer Names'!A439:E1264,4,FALSE)</f>
        <v>Bukowski</v>
      </c>
      <c r="D441" s="54">
        <f>VLOOKUP(HealthCare!A441,Medical_Examinations!A440:J2775,2,TRUE)</f>
        <v>17.579999999999998</v>
      </c>
      <c r="E441" s="54">
        <f>VLOOKUP(HealthCare!A441,Medical_Examinations!A440:J2775,4,TRUE)</f>
        <v>4.51</v>
      </c>
      <c r="F441" s="55" t="str">
        <f>VLOOKUP(A441,Medical_Examinations!A440:J2775,6,TRUE)</f>
        <v>No</v>
      </c>
      <c r="G441" s="55" t="str">
        <f>VLOOKUP(A441,Medical_Examinations!A440:J2775,7,TRUE)</f>
        <v>No</v>
      </c>
      <c r="H441" s="55" t="str">
        <f>VLOOKUP(A441,Medical_Examinations!A440:J2775,8,TRUE)</f>
        <v>No</v>
      </c>
      <c r="I441" s="56">
        <f>VLOOKUP(A441,Medical_Examinations!A440:J2775,9,TRUE)</f>
        <v>1</v>
      </c>
      <c r="J441" s="55" t="str">
        <f>VLOOKUP(A441,Medical_Examinations!A440:J2775,10,TRUE)</f>
        <v>No</v>
      </c>
      <c r="K441" s="55" t="str">
        <f>VLOOKUP(A441,Medical_Examinations!A440:J2775,3,TRUE)</f>
        <v>Underweight</v>
      </c>
      <c r="L441" s="55" t="str">
        <f>VLOOKUP(A441,Medical_Examinations!A440:J2775,5,TRUE)</f>
        <v>Normal</v>
      </c>
      <c r="M441" s="57">
        <f>VLOOKUP(A441,Hospitalization!A441:K2783,5,FALSE)</f>
        <v>32830</v>
      </c>
      <c r="N441" s="56">
        <f ca="1">VLOOKUP(A441,Hospitalization!A441:K2783,6,FALSE)</f>
        <v>46</v>
      </c>
      <c r="O441" s="55" t="str">
        <f>VLOOKUP(A432,Hospitalization!A333:K2675,11,FALSE)</f>
        <v>R1012</v>
      </c>
      <c r="P441" s="55" t="str">
        <f>VLOOKUP(A441,Hospitalization!A441:K2783,10,TRUE)</f>
        <v>tier - 1</v>
      </c>
      <c r="Q441" s="58">
        <f>VLOOKUP(A441,Hospitalization!A441:K2783,8,TRUE)</f>
        <v>5375.04</v>
      </c>
      <c r="R441" s="55" t="str">
        <f>VLOOKUP(A441,Hospitalization!A342:K2684,9,TRUE)</f>
        <v>tier - 2</v>
      </c>
    </row>
    <row r="442" spans="1:18" x14ac:dyDescent="0.3">
      <c r="A442" s="69" t="s">
        <v>451</v>
      </c>
      <c r="B442" s="55" t="str">
        <f>VLOOKUP(A442,'Customer Names'!A442:E1760,3,TRUE)</f>
        <v xml:space="preserve"> Mr</v>
      </c>
      <c r="C442" s="55" t="str">
        <f>VLOOKUP(A442,'Customer Names'!A440:E1265,4,FALSE)</f>
        <v>Sandahl</v>
      </c>
      <c r="D442" s="50">
        <f>VLOOKUP(HealthCare!A442,Medical_Examinations!A441:J2776,2,TRUE)</f>
        <v>17.579999999999998</v>
      </c>
      <c r="E442" s="50">
        <f>VLOOKUP(HealthCare!A442,Medical_Examinations!A441:J2776,4,TRUE)</f>
        <v>4.51</v>
      </c>
      <c r="F442" s="7" t="str">
        <f>VLOOKUP(A442,Medical_Examinations!A441:J2776,6,TRUE)</f>
        <v>No</v>
      </c>
      <c r="G442" s="7" t="str">
        <f>VLOOKUP(A442,Medical_Examinations!A441:J2776,7,TRUE)</f>
        <v>No</v>
      </c>
      <c r="H442" s="7" t="str">
        <f>VLOOKUP(A442,Medical_Examinations!A441:J2776,8,TRUE)</f>
        <v>No</v>
      </c>
      <c r="I442" s="51">
        <f>VLOOKUP(A442,Medical_Examinations!A441:J2776,9,TRUE)</f>
        <v>1</v>
      </c>
      <c r="J442" s="7" t="str">
        <f>VLOOKUP(A442,Medical_Examinations!A441:J2776,10,TRUE)</f>
        <v>No</v>
      </c>
      <c r="K442" s="7" t="str">
        <f>VLOOKUP(A442,Medical_Examinations!A441:J2776,3,TRUE)</f>
        <v>Underweight</v>
      </c>
      <c r="L442" s="7" t="str">
        <f>VLOOKUP(A442,Medical_Examinations!A441:J2776,5,TRUE)</f>
        <v>Normal</v>
      </c>
      <c r="M442" s="52">
        <f>VLOOKUP(A442,Hospitalization!A442:K2784,5,FALSE)</f>
        <v>31564</v>
      </c>
      <c r="N442" s="51">
        <f ca="1">VLOOKUP(A442,Hospitalization!A442:K2784,6,FALSE)</f>
        <v>44</v>
      </c>
      <c r="O442" s="7" t="str">
        <f>VLOOKUP(A433,Hospitalization!A334:K2676,11,FALSE)</f>
        <v>R1013</v>
      </c>
      <c r="P442" s="7" t="str">
        <f>VLOOKUP(A442,Hospitalization!A442:K2784,10,TRUE)</f>
        <v>tier - 2</v>
      </c>
      <c r="Q442" s="53">
        <f>VLOOKUP(A442,Hospitalization!A442:K2784,8,TRUE)</f>
        <v>5373.36</v>
      </c>
      <c r="R442" s="7" t="str">
        <f>VLOOKUP(A442,Hospitalization!A343:K2685,9,TRUE)</f>
        <v>tier - 2</v>
      </c>
    </row>
    <row r="443" spans="1:18" x14ac:dyDescent="0.3">
      <c r="A443" s="69" t="s">
        <v>452</v>
      </c>
      <c r="B443" s="55" t="str">
        <f>VLOOKUP(A443,'Customer Names'!A443:E1761,3,TRUE)</f>
        <v xml:space="preserve"> Mr</v>
      </c>
      <c r="C443" s="55" t="str">
        <f>VLOOKUP(A443,'Customer Names'!A441:E1266,4,FALSE)</f>
        <v>Speight</v>
      </c>
      <c r="D443" s="54">
        <f>VLOOKUP(HealthCare!A443,Medical_Examinations!A442:J2777,2,TRUE)</f>
        <v>17.579999999999998</v>
      </c>
      <c r="E443" s="54">
        <f>VLOOKUP(HealthCare!A443,Medical_Examinations!A442:J2777,4,TRUE)</f>
        <v>4.51</v>
      </c>
      <c r="F443" s="55" t="str">
        <f>VLOOKUP(A443,Medical_Examinations!A442:J2777,6,TRUE)</f>
        <v>No</v>
      </c>
      <c r="G443" s="55" t="str">
        <f>VLOOKUP(A443,Medical_Examinations!A442:J2777,7,TRUE)</f>
        <v>No</v>
      </c>
      <c r="H443" s="55" t="str">
        <f>VLOOKUP(A443,Medical_Examinations!A442:J2777,8,TRUE)</f>
        <v>No</v>
      </c>
      <c r="I443" s="56">
        <f>VLOOKUP(A443,Medical_Examinations!A442:J2777,9,TRUE)</f>
        <v>1</v>
      </c>
      <c r="J443" s="55" t="str">
        <f>VLOOKUP(A443,Medical_Examinations!A442:J2777,10,TRUE)</f>
        <v>No</v>
      </c>
      <c r="K443" s="55" t="str">
        <f>VLOOKUP(A443,Medical_Examinations!A442:J2777,3,TRUE)</f>
        <v>Underweight</v>
      </c>
      <c r="L443" s="55" t="str">
        <f>VLOOKUP(A443,Medical_Examinations!A442:J2777,5,TRUE)</f>
        <v>Normal</v>
      </c>
      <c r="M443" s="57">
        <f>VLOOKUP(A443,Hospitalization!A443:K2785,5,FALSE)</f>
        <v>34675</v>
      </c>
      <c r="N443" s="56">
        <f ca="1">VLOOKUP(A443,Hospitalization!A443:K2785,6,FALSE)</f>
        <v>46</v>
      </c>
      <c r="O443" s="55" t="str">
        <f>VLOOKUP(A434,Hospitalization!A335:K2677,11,FALSE)</f>
        <v>R1012</v>
      </c>
      <c r="P443" s="55" t="str">
        <f>VLOOKUP(A443,Hospitalization!A443:K2785,10,TRUE)</f>
        <v>tier - 1</v>
      </c>
      <c r="Q443" s="58">
        <f>VLOOKUP(A443,Hospitalization!A443:K2785,8,TRUE)</f>
        <v>5364.66</v>
      </c>
      <c r="R443" s="55" t="str">
        <f>VLOOKUP(A443,Hospitalization!A344:K2686,9,TRUE)</f>
        <v>tier - 2</v>
      </c>
    </row>
    <row r="444" spans="1:18" x14ac:dyDescent="0.3">
      <c r="A444" s="69" t="s">
        <v>453</v>
      </c>
      <c r="B444" s="55" t="str">
        <f>VLOOKUP(A444,'Customer Names'!A444:E1762,3,TRUE)</f>
        <v xml:space="preserve"> Mr</v>
      </c>
      <c r="C444" s="55" t="str">
        <f>VLOOKUP(A444,'Customer Names'!A442:E1267,4,FALSE)</f>
        <v>Lee</v>
      </c>
      <c r="D444" s="50">
        <f>VLOOKUP(HealthCare!A444,Medical_Examinations!A443:J2778,2,TRUE)</f>
        <v>17.579999999999998</v>
      </c>
      <c r="E444" s="50">
        <f>VLOOKUP(HealthCare!A444,Medical_Examinations!A443:J2778,4,TRUE)</f>
        <v>4.51</v>
      </c>
      <c r="F444" s="7" t="str">
        <f>VLOOKUP(A444,Medical_Examinations!A443:J2778,6,TRUE)</f>
        <v>No</v>
      </c>
      <c r="G444" s="7" t="str">
        <f>VLOOKUP(A444,Medical_Examinations!A443:J2778,7,TRUE)</f>
        <v>No</v>
      </c>
      <c r="H444" s="7" t="str">
        <f>VLOOKUP(A444,Medical_Examinations!A443:J2778,8,TRUE)</f>
        <v>No</v>
      </c>
      <c r="I444" s="51">
        <f>VLOOKUP(A444,Medical_Examinations!A443:J2778,9,TRUE)</f>
        <v>1</v>
      </c>
      <c r="J444" s="7" t="str">
        <f>VLOOKUP(A444,Medical_Examinations!A443:J2778,10,TRUE)</f>
        <v>No</v>
      </c>
      <c r="K444" s="7" t="str">
        <f>VLOOKUP(A444,Medical_Examinations!A443:J2778,3,TRUE)</f>
        <v>Underweight</v>
      </c>
      <c r="L444" s="7" t="str">
        <f>VLOOKUP(A444,Medical_Examinations!A443:J2778,5,TRUE)</f>
        <v>Normal</v>
      </c>
      <c r="M444" s="52">
        <f>VLOOKUP(A444,Hospitalization!A444:K2786,5,FALSE)</f>
        <v>32819</v>
      </c>
      <c r="N444" s="51">
        <f ca="1">VLOOKUP(A444,Hospitalization!A444:K2786,6,FALSE)</f>
        <v>37</v>
      </c>
      <c r="O444" s="7" t="str">
        <f>VLOOKUP(A435,Hospitalization!A336:K2678,11,FALSE)</f>
        <v>R1013</v>
      </c>
      <c r="P444" s="7" t="str">
        <f>VLOOKUP(A444,Hospitalization!A444:K2786,10,TRUE)</f>
        <v>tier - 3</v>
      </c>
      <c r="Q444" s="53">
        <f>VLOOKUP(A444,Hospitalization!A444:K2786,8,TRUE)</f>
        <v>5354.07</v>
      </c>
      <c r="R444" s="7" t="str">
        <f>VLOOKUP(A444,Hospitalization!A345:K2687,9,TRUE)</f>
        <v>tier - 2</v>
      </c>
    </row>
    <row r="445" spans="1:18" x14ac:dyDescent="0.3">
      <c r="A445" s="69" t="s">
        <v>454</v>
      </c>
      <c r="B445" s="55" t="str">
        <f>VLOOKUP(A445,'Customer Names'!A445:E1763,3,TRUE)</f>
        <v xml:space="preserve"> Ms</v>
      </c>
      <c r="C445" s="55" t="str">
        <f>VLOOKUP(A445,'Customer Names'!A443:E1268,4,FALSE)</f>
        <v>Nielsen</v>
      </c>
      <c r="D445" s="54">
        <f>VLOOKUP(HealthCare!A445,Medical_Examinations!A444:J2779,2,TRUE)</f>
        <v>17.579999999999998</v>
      </c>
      <c r="E445" s="54">
        <f>VLOOKUP(HealthCare!A445,Medical_Examinations!A444:J2779,4,TRUE)</f>
        <v>4.51</v>
      </c>
      <c r="F445" s="55" t="str">
        <f>VLOOKUP(A445,Medical_Examinations!A444:J2779,6,TRUE)</f>
        <v>No</v>
      </c>
      <c r="G445" s="55" t="str">
        <f>VLOOKUP(A445,Medical_Examinations!A444:J2779,7,TRUE)</f>
        <v>No</v>
      </c>
      <c r="H445" s="55" t="str">
        <f>VLOOKUP(A445,Medical_Examinations!A444:J2779,8,TRUE)</f>
        <v>No</v>
      </c>
      <c r="I445" s="56">
        <f>VLOOKUP(A445,Medical_Examinations!A444:J2779,9,TRUE)</f>
        <v>1</v>
      </c>
      <c r="J445" s="55" t="str">
        <f>VLOOKUP(A445,Medical_Examinations!A444:J2779,10,TRUE)</f>
        <v>No</v>
      </c>
      <c r="K445" s="55" t="str">
        <f>VLOOKUP(A445,Medical_Examinations!A444:J2779,3,TRUE)</f>
        <v>Underweight</v>
      </c>
      <c r="L445" s="55" t="str">
        <f>VLOOKUP(A445,Medical_Examinations!A444:J2779,5,TRUE)</f>
        <v>Normal</v>
      </c>
      <c r="M445" s="57">
        <f>VLOOKUP(A445,Hospitalization!A445:K2787,5,FALSE)</f>
        <v>26648</v>
      </c>
      <c r="N445" s="56">
        <f ca="1">VLOOKUP(A445,Hospitalization!A445:K2787,6,FALSE)</f>
        <v>48</v>
      </c>
      <c r="O445" s="55" t="str">
        <f>VLOOKUP(A436,Hospitalization!A337:K2679,11,FALSE)</f>
        <v>R1013</v>
      </c>
      <c r="P445" s="55" t="str">
        <f>VLOOKUP(A445,Hospitalization!A445:K2787,10,TRUE)</f>
        <v>tier - 3</v>
      </c>
      <c r="Q445" s="58">
        <f>VLOOKUP(A445,Hospitalization!A445:K2787,8,TRUE)</f>
        <v>5344.81</v>
      </c>
      <c r="R445" s="55" t="str">
        <f>VLOOKUP(A445,Hospitalization!A346:K2688,9,TRUE)</f>
        <v>tier - 2</v>
      </c>
    </row>
    <row r="446" spans="1:18" x14ac:dyDescent="0.3">
      <c r="A446" s="69" t="s">
        <v>455</v>
      </c>
      <c r="B446" s="55" t="str">
        <f>VLOOKUP(A446,'Customer Names'!A446:E1764,3,TRUE)</f>
        <v xml:space="preserve"> Ms</v>
      </c>
      <c r="C446" s="55" t="str">
        <f>VLOOKUP(A446,'Customer Names'!A444:E1269,4,FALSE)</f>
        <v>Zirdok</v>
      </c>
      <c r="D446" s="50">
        <f>VLOOKUP(HealthCare!A446,Medical_Examinations!A445:J2780,2,TRUE)</f>
        <v>17.579999999999998</v>
      </c>
      <c r="E446" s="50">
        <f>VLOOKUP(HealthCare!A446,Medical_Examinations!A445:J2780,4,TRUE)</f>
        <v>4.51</v>
      </c>
      <c r="F446" s="7" t="str">
        <f>VLOOKUP(A446,Medical_Examinations!A445:J2780,6,TRUE)</f>
        <v>No</v>
      </c>
      <c r="G446" s="7" t="str">
        <f>VLOOKUP(A446,Medical_Examinations!A445:J2780,7,TRUE)</f>
        <v>No</v>
      </c>
      <c r="H446" s="7" t="str">
        <f>VLOOKUP(A446,Medical_Examinations!A445:J2780,8,TRUE)</f>
        <v>No</v>
      </c>
      <c r="I446" s="51">
        <f>VLOOKUP(A446,Medical_Examinations!A445:J2780,9,TRUE)</f>
        <v>1</v>
      </c>
      <c r="J446" s="7" t="str">
        <f>VLOOKUP(A446,Medical_Examinations!A445:J2780,10,TRUE)</f>
        <v>No</v>
      </c>
      <c r="K446" s="7" t="str">
        <f>VLOOKUP(A446,Medical_Examinations!A445:J2780,3,TRUE)</f>
        <v>Underweight</v>
      </c>
      <c r="L446" s="7" t="str">
        <f>VLOOKUP(A446,Medical_Examinations!A445:J2780,5,TRUE)</f>
        <v>Normal</v>
      </c>
      <c r="M446" s="52">
        <f>VLOOKUP(A446,Hospitalization!A446:K2788,5,FALSE)</f>
        <v>33478</v>
      </c>
      <c r="N446" s="51">
        <f ca="1">VLOOKUP(A446,Hospitalization!A446:K2788,6,FALSE)</f>
        <v>67</v>
      </c>
      <c r="O446" s="7" t="str">
        <f>VLOOKUP(A437,Hospitalization!A338:K2680,11,FALSE)</f>
        <v>R1013</v>
      </c>
      <c r="P446" s="7" t="str">
        <f>VLOOKUP(A446,Hospitalization!A446:K2788,10,TRUE)</f>
        <v>tier - 1</v>
      </c>
      <c r="Q446" s="53">
        <f>VLOOKUP(A446,Hospitalization!A446:K2788,8,TRUE)</f>
        <v>5327.4</v>
      </c>
      <c r="R446" s="7" t="str">
        <f>VLOOKUP(A446,Hospitalization!A347:K2689,9,TRUE)</f>
        <v>tier - 2</v>
      </c>
    </row>
    <row r="447" spans="1:18" x14ac:dyDescent="0.3">
      <c r="A447" s="69" t="s">
        <v>456</v>
      </c>
      <c r="B447" s="55" t="str">
        <f>VLOOKUP(A447,'Customer Names'!A447:E1765,3,TRUE)</f>
        <v xml:space="preserve"> Ms</v>
      </c>
      <c r="C447" s="55" t="str">
        <f>VLOOKUP(A447,'Customer Names'!A445:E1270,4,FALSE)</f>
        <v>Crudale</v>
      </c>
      <c r="D447" s="54">
        <f>VLOOKUP(HealthCare!A447,Medical_Examinations!A446:J2781,2,TRUE)</f>
        <v>17.579999999999998</v>
      </c>
      <c r="E447" s="54">
        <f>VLOOKUP(HealthCare!A447,Medical_Examinations!A446:J2781,4,TRUE)</f>
        <v>4.51</v>
      </c>
      <c r="F447" s="55" t="str">
        <f>VLOOKUP(A447,Medical_Examinations!A446:J2781,6,TRUE)</f>
        <v>No</v>
      </c>
      <c r="G447" s="55" t="str">
        <f>VLOOKUP(A447,Medical_Examinations!A446:J2781,7,TRUE)</f>
        <v>No</v>
      </c>
      <c r="H447" s="55" t="str">
        <f>VLOOKUP(A447,Medical_Examinations!A446:J2781,8,TRUE)</f>
        <v>No</v>
      </c>
      <c r="I447" s="56">
        <f>VLOOKUP(A447,Medical_Examinations!A446:J2781,9,TRUE)</f>
        <v>1</v>
      </c>
      <c r="J447" s="55" t="str">
        <f>VLOOKUP(A447,Medical_Examinations!A446:J2781,10,TRUE)</f>
        <v>No</v>
      </c>
      <c r="K447" s="55" t="str">
        <f>VLOOKUP(A447,Medical_Examinations!A446:J2781,3,TRUE)</f>
        <v>Underweight</v>
      </c>
      <c r="L447" s="55" t="str">
        <f>VLOOKUP(A447,Medical_Examinations!A446:J2781,5,TRUE)</f>
        <v>Normal</v>
      </c>
      <c r="M447" s="57">
        <f>VLOOKUP(A447,Hospitalization!A447:K2789,5,FALSE)</f>
        <v>33773</v>
      </c>
      <c r="N447" s="56">
        <f ca="1">VLOOKUP(A447,Hospitalization!A447:K2789,6,FALSE)</f>
        <v>68</v>
      </c>
      <c r="O447" s="55" t="str">
        <f>VLOOKUP(A438,Hospitalization!A339:K2681,11,FALSE)</f>
        <v>R1013</v>
      </c>
      <c r="P447" s="55" t="str">
        <f>VLOOKUP(A447,Hospitalization!A447:K2789,10,TRUE)</f>
        <v>tier - 1</v>
      </c>
      <c r="Q447" s="58">
        <f>VLOOKUP(A447,Hospitalization!A447:K2789,8,TRUE)</f>
        <v>5325.65</v>
      </c>
      <c r="R447" s="55" t="str">
        <f>VLOOKUP(A447,Hospitalization!A348:K2690,9,TRUE)</f>
        <v>tier - 2</v>
      </c>
    </row>
    <row r="448" spans="1:18" x14ac:dyDescent="0.3">
      <c r="A448" s="69" t="s">
        <v>457</v>
      </c>
      <c r="B448" s="55" t="str">
        <f>VLOOKUP(A448,'Customer Names'!A448:E1766,3,TRUE)</f>
        <v xml:space="preserve"> Ms</v>
      </c>
      <c r="C448" s="55" t="str">
        <f>VLOOKUP(A448,'Customer Names'!A446:E1271,4,FALSE)</f>
        <v>Koopmans</v>
      </c>
      <c r="D448" s="50">
        <f>VLOOKUP(HealthCare!A448,Medical_Examinations!A447:J2782,2,TRUE)</f>
        <v>17.579999999999998</v>
      </c>
      <c r="E448" s="50">
        <f>VLOOKUP(HealthCare!A448,Medical_Examinations!A447:J2782,4,TRUE)</f>
        <v>4.51</v>
      </c>
      <c r="F448" s="7" t="str">
        <f>VLOOKUP(A448,Medical_Examinations!A447:J2782,6,TRUE)</f>
        <v>No</v>
      </c>
      <c r="G448" s="7" t="str">
        <f>VLOOKUP(A448,Medical_Examinations!A447:J2782,7,TRUE)</f>
        <v>No</v>
      </c>
      <c r="H448" s="7" t="str">
        <f>VLOOKUP(A448,Medical_Examinations!A447:J2782,8,TRUE)</f>
        <v>No</v>
      </c>
      <c r="I448" s="51">
        <f>VLOOKUP(A448,Medical_Examinations!A447:J2782,9,TRUE)</f>
        <v>1</v>
      </c>
      <c r="J448" s="7" t="str">
        <f>VLOOKUP(A448,Medical_Examinations!A447:J2782,10,TRUE)</f>
        <v>No</v>
      </c>
      <c r="K448" s="7" t="str">
        <f>VLOOKUP(A448,Medical_Examinations!A447:J2782,3,TRUE)</f>
        <v>Underweight</v>
      </c>
      <c r="L448" s="7" t="str">
        <f>VLOOKUP(A448,Medical_Examinations!A447:J2782,5,TRUE)</f>
        <v>Normal</v>
      </c>
      <c r="M448" s="52">
        <f>VLOOKUP(A448,Hospitalization!A448:K2790,5,FALSE)</f>
        <v>27274</v>
      </c>
      <c r="N448" s="51">
        <f ca="1">VLOOKUP(A448,Hospitalization!A448:K2790,6,FALSE)</f>
        <v>41</v>
      </c>
      <c r="O448" s="7" t="str">
        <f>VLOOKUP(A439,Hospitalization!A340:K2682,11,FALSE)</f>
        <v>R1012</v>
      </c>
      <c r="P448" s="7" t="str">
        <f>VLOOKUP(A448,Hospitalization!A448:K2790,10,TRUE)</f>
        <v>tier - 1</v>
      </c>
      <c r="Q448" s="53">
        <f>VLOOKUP(A448,Hospitalization!A448:K2790,8,TRUE)</f>
        <v>5322.24</v>
      </c>
      <c r="R448" s="7" t="str">
        <f>VLOOKUP(A448,Hospitalization!A349:K2691,9,TRUE)</f>
        <v>tier - 2</v>
      </c>
    </row>
    <row r="449" spans="1:18" x14ac:dyDescent="0.3">
      <c r="A449" s="69" t="s">
        <v>458</v>
      </c>
      <c r="B449" s="55" t="str">
        <f>VLOOKUP(A449,'Customer Names'!A449:E1767,3,TRUE)</f>
        <v xml:space="preserve"> Mr</v>
      </c>
      <c r="C449" s="55" t="str">
        <f>VLOOKUP(A449,'Customer Names'!A447:E1272,4,FALSE)</f>
        <v>Milani</v>
      </c>
      <c r="D449" s="54">
        <f>VLOOKUP(HealthCare!A449,Medical_Examinations!A448:J2783,2,TRUE)</f>
        <v>17.579999999999998</v>
      </c>
      <c r="E449" s="54">
        <f>VLOOKUP(HealthCare!A449,Medical_Examinations!A448:J2783,4,TRUE)</f>
        <v>4.51</v>
      </c>
      <c r="F449" s="55" t="str">
        <f>VLOOKUP(A449,Medical_Examinations!A448:J2783,6,TRUE)</f>
        <v>No</v>
      </c>
      <c r="G449" s="55" t="str">
        <f>VLOOKUP(A449,Medical_Examinations!A448:J2783,7,TRUE)</f>
        <v>No</v>
      </c>
      <c r="H449" s="55" t="str">
        <f>VLOOKUP(A449,Medical_Examinations!A448:J2783,8,TRUE)</f>
        <v>No</v>
      </c>
      <c r="I449" s="56">
        <f>VLOOKUP(A449,Medical_Examinations!A448:J2783,9,TRUE)</f>
        <v>1</v>
      </c>
      <c r="J449" s="55" t="str">
        <f>VLOOKUP(A449,Medical_Examinations!A448:J2783,10,TRUE)</f>
        <v>No</v>
      </c>
      <c r="K449" s="55" t="str">
        <f>VLOOKUP(A449,Medical_Examinations!A448:J2783,3,TRUE)</f>
        <v>Underweight</v>
      </c>
      <c r="L449" s="55" t="str">
        <f>VLOOKUP(A449,Medical_Examinations!A448:J2783,5,TRUE)</f>
        <v>Normal</v>
      </c>
      <c r="M449" s="57">
        <f>VLOOKUP(A449,Hospitalization!A449:K2791,5,FALSE)</f>
        <v>34651</v>
      </c>
      <c r="N449" s="56">
        <f ca="1">VLOOKUP(A449,Hospitalization!A449:K2791,6,FALSE)</f>
        <v>33</v>
      </c>
      <c r="O449" s="55" t="str">
        <f>VLOOKUP(A440,Hospitalization!A341:K2683,11,FALSE)</f>
        <v>R1011</v>
      </c>
      <c r="P449" s="55" t="str">
        <f>VLOOKUP(A449,Hospitalization!A449:K2791,10,TRUE)</f>
        <v>tier - 2</v>
      </c>
      <c r="Q449" s="58">
        <f>VLOOKUP(A449,Hospitalization!A449:K2791,8,TRUE)</f>
        <v>5312.17</v>
      </c>
      <c r="R449" s="55" t="str">
        <f>VLOOKUP(A449,Hospitalization!A350:K2692,9,TRUE)</f>
        <v>tier - 2</v>
      </c>
    </row>
    <row r="450" spans="1:18" x14ac:dyDescent="0.3">
      <c r="A450" s="69" t="s">
        <v>459</v>
      </c>
      <c r="B450" s="55" t="str">
        <f>VLOOKUP(A450,'Customer Names'!A450:E1768,3,TRUE)</f>
        <v xml:space="preserve"> Ms</v>
      </c>
      <c r="C450" s="55" t="str">
        <f>VLOOKUP(A450,'Customer Names'!A448:E1273,4,FALSE)</f>
        <v>Kelly</v>
      </c>
      <c r="D450" s="50">
        <f>VLOOKUP(HealthCare!A450,Medical_Examinations!A449:J2784,2,TRUE)</f>
        <v>17.579999999999998</v>
      </c>
      <c r="E450" s="50">
        <f>VLOOKUP(HealthCare!A450,Medical_Examinations!A449:J2784,4,TRUE)</f>
        <v>4.51</v>
      </c>
      <c r="F450" s="7" t="str">
        <f>VLOOKUP(A450,Medical_Examinations!A449:J2784,6,TRUE)</f>
        <v>No</v>
      </c>
      <c r="G450" s="7" t="str">
        <f>VLOOKUP(A450,Medical_Examinations!A449:J2784,7,TRUE)</f>
        <v>No</v>
      </c>
      <c r="H450" s="7" t="str">
        <f>VLOOKUP(A450,Medical_Examinations!A449:J2784,8,TRUE)</f>
        <v>No</v>
      </c>
      <c r="I450" s="51">
        <f>VLOOKUP(A450,Medical_Examinations!A449:J2784,9,TRUE)</f>
        <v>1</v>
      </c>
      <c r="J450" s="7" t="str">
        <f>VLOOKUP(A450,Medical_Examinations!A449:J2784,10,TRUE)</f>
        <v>No</v>
      </c>
      <c r="K450" s="7" t="str">
        <f>VLOOKUP(A450,Medical_Examinations!A449:J2784,3,TRUE)</f>
        <v>Underweight</v>
      </c>
      <c r="L450" s="7" t="str">
        <f>VLOOKUP(A450,Medical_Examinations!A449:J2784,5,TRUE)</f>
        <v>Normal</v>
      </c>
      <c r="M450" s="52">
        <f>VLOOKUP(A450,Hospitalization!A450:K2792,5,FALSE)</f>
        <v>36778</v>
      </c>
      <c r="N450" s="51">
        <f ca="1">VLOOKUP(A450,Hospitalization!A450:K2792,6,FALSE)</f>
        <v>39</v>
      </c>
      <c r="O450" s="7" t="str">
        <f>VLOOKUP(A441,Hospitalization!A342:K2684,11,FALSE)</f>
        <v>R1011</v>
      </c>
      <c r="P450" s="7" t="str">
        <f>VLOOKUP(A450,Hospitalization!A450:K2792,10,TRUE)</f>
        <v>tier - 3</v>
      </c>
      <c r="Q450" s="53">
        <f>VLOOKUP(A450,Hospitalization!A450:K2792,8,TRUE)</f>
        <v>5306.7</v>
      </c>
      <c r="R450" s="7" t="str">
        <f>VLOOKUP(A450,Hospitalization!A351:K2693,9,TRUE)</f>
        <v>tier - 2</v>
      </c>
    </row>
    <row r="451" spans="1:18" x14ac:dyDescent="0.3">
      <c r="A451" s="69" t="s">
        <v>460</v>
      </c>
      <c r="B451" s="55" t="str">
        <f>VLOOKUP(A451,'Customer Names'!A451:E1769,3,TRUE)</f>
        <v xml:space="preserve"> Ms</v>
      </c>
      <c r="C451" s="55" t="str">
        <f>VLOOKUP(A451,'Customer Names'!A449:E1274,4,FALSE)</f>
        <v>Finelli</v>
      </c>
      <c r="D451" s="54">
        <f>VLOOKUP(HealthCare!A451,Medical_Examinations!A450:J2785,2,TRUE)</f>
        <v>17.579999999999998</v>
      </c>
      <c r="E451" s="54">
        <f>VLOOKUP(HealthCare!A451,Medical_Examinations!A450:J2785,4,TRUE)</f>
        <v>4.51</v>
      </c>
      <c r="F451" s="55" t="str">
        <f>VLOOKUP(A451,Medical_Examinations!A450:J2785,6,TRUE)</f>
        <v>No</v>
      </c>
      <c r="G451" s="55" t="str">
        <f>VLOOKUP(A451,Medical_Examinations!A450:J2785,7,TRUE)</f>
        <v>No</v>
      </c>
      <c r="H451" s="55" t="str">
        <f>VLOOKUP(A451,Medical_Examinations!A450:J2785,8,TRUE)</f>
        <v>No</v>
      </c>
      <c r="I451" s="56">
        <f>VLOOKUP(A451,Medical_Examinations!A450:J2785,9,TRUE)</f>
        <v>1</v>
      </c>
      <c r="J451" s="55" t="str">
        <f>VLOOKUP(A451,Medical_Examinations!A450:J2785,10,TRUE)</f>
        <v>No</v>
      </c>
      <c r="K451" s="55" t="str">
        <f>VLOOKUP(A451,Medical_Examinations!A450:J2785,3,TRUE)</f>
        <v>Underweight</v>
      </c>
      <c r="L451" s="55" t="str">
        <f>VLOOKUP(A451,Medical_Examinations!A450:J2785,5,TRUE)</f>
        <v>Normal</v>
      </c>
      <c r="M451" s="57">
        <f>VLOOKUP(A451,Hospitalization!A451:K2793,5,FALSE)</f>
        <v>27345</v>
      </c>
      <c r="N451" s="56">
        <f ca="1">VLOOKUP(A451,Hospitalization!A451:K2793,6,FALSE)</f>
        <v>44</v>
      </c>
      <c r="O451" s="55" t="str">
        <f>VLOOKUP(A442,Hospitalization!A343:K2685,11,FALSE)</f>
        <v>R1012</v>
      </c>
      <c r="P451" s="55" t="str">
        <f>VLOOKUP(A451,Hospitalization!A451:K2793,10,TRUE)</f>
        <v>tier - 2</v>
      </c>
      <c r="Q451" s="58">
        <f>VLOOKUP(A451,Hospitalization!A451:K2793,8,TRUE)</f>
        <v>5291.71</v>
      </c>
      <c r="R451" s="55" t="str">
        <f>VLOOKUP(A451,Hospitalization!A352:K2694,9,TRUE)</f>
        <v>tier - 2</v>
      </c>
    </row>
    <row r="452" spans="1:18" x14ac:dyDescent="0.3">
      <c r="A452" s="69" t="s">
        <v>461</v>
      </c>
      <c r="B452" s="55" t="str">
        <f>VLOOKUP(A452,'Customer Names'!A452:E1770,3,TRUE)</f>
        <v xml:space="preserve"> Ms</v>
      </c>
      <c r="C452" s="55" t="str">
        <f>VLOOKUP(A452,'Customer Names'!A450:E1275,4,FALSE)</f>
        <v>Palmer</v>
      </c>
      <c r="D452" s="50">
        <f>VLOOKUP(HealthCare!A452,Medical_Examinations!A451:J2786,2,TRUE)</f>
        <v>17.579999999999998</v>
      </c>
      <c r="E452" s="50">
        <f>VLOOKUP(HealthCare!A452,Medical_Examinations!A451:J2786,4,TRUE)</f>
        <v>4.51</v>
      </c>
      <c r="F452" s="7" t="str">
        <f>VLOOKUP(A452,Medical_Examinations!A451:J2786,6,TRUE)</f>
        <v>No</v>
      </c>
      <c r="G452" s="7" t="str">
        <f>VLOOKUP(A452,Medical_Examinations!A451:J2786,7,TRUE)</f>
        <v>No</v>
      </c>
      <c r="H452" s="7" t="str">
        <f>VLOOKUP(A452,Medical_Examinations!A451:J2786,8,TRUE)</f>
        <v>No</v>
      </c>
      <c r="I452" s="51">
        <f>VLOOKUP(A452,Medical_Examinations!A451:J2786,9,TRUE)</f>
        <v>1</v>
      </c>
      <c r="J452" s="7" t="str">
        <f>VLOOKUP(A452,Medical_Examinations!A451:J2786,10,TRUE)</f>
        <v>No</v>
      </c>
      <c r="K452" s="7" t="str">
        <f>VLOOKUP(A452,Medical_Examinations!A451:J2786,3,TRUE)</f>
        <v>Underweight</v>
      </c>
      <c r="L452" s="7" t="str">
        <f>VLOOKUP(A452,Medical_Examinations!A451:J2786,5,TRUE)</f>
        <v>Normal</v>
      </c>
      <c r="M452" s="52">
        <f>VLOOKUP(A452,Hospitalization!A452:K2794,5,FALSE)</f>
        <v>32021</v>
      </c>
      <c r="N452" s="51">
        <f ca="1">VLOOKUP(A452,Hospitalization!A452:K2794,6,FALSE)</f>
        <v>52</v>
      </c>
      <c r="O452" s="7" t="str">
        <f>VLOOKUP(A443,Hospitalization!A344:K2686,11,FALSE)</f>
        <v>R1011</v>
      </c>
      <c r="P452" s="7" t="str">
        <f>VLOOKUP(A452,Hospitalization!A452:K2794,10,TRUE)</f>
        <v>tier - 2</v>
      </c>
      <c r="Q452" s="53">
        <f>VLOOKUP(A452,Hospitalization!A452:K2794,8,TRUE)</f>
        <v>5275.86</v>
      </c>
      <c r="R452" s="7" t="str">
        <f>VLOOKUP(A452,Hospitalization!A353:K2695,9,TRUE)</f>
        <v>tier - 2</v>
      </c>
    </row>
    <row r="453" spans="1:18" x14ac:dyDescent="0.3">
      <c r="A453" s="69" t="s">
        <v>462</v>
      </c>
      <c r="B453" s="55" t="str">
        <f>VLOOKUP(A453,'Customer Names'!A453:E1771,3,TRUE)</f>
        <v xml:space="preserve"> Ms</v>
      </c>
      <c r="C453" s="55" t="str">
        <f>VLOOKUP(A453,'Customer Names'!A451:E1276,4,FALSE)</f>
        <v>Wang</v>
      </c>
      <c r="D453" s="54">
        <f>VLOOKUP(HealthCare!A453,Medical_Examinations!A452:J2787,2,TRUE)</f>
        <v>17.579999999999998</v>
      </c>
      <c r="E453" s="54">
        <f>VLOOKUP(HealthCare!A453,Medical_Examinations!A452:J2787,4,TRUE)</f>
        <v>4.51</v>
      </c>
      <c r="F453" s="55" t="str">
        <f>VLOOKUP(A453,Medical_Examinations!A452:J2787,6,TRUE)</f>
        <v>No</v>
      </c>
      <c r="G453" s="55" t="str">
        <f>VLOOKUP(A453,Medical_Examinations!A452:J2787,7,TRUE)</f>
        <v>No</v>
      </c>
      <c r="H453" s="55" t="str">
        <f>VLOOKUP(A453,Medical_Examinations!A452:J2787,8,TRUE)</f>
        <v>No</v>
      </c>
      <c r="I453" s="56">
        <f>VLOOKUP(A453,Medical_Examinations!A452:J2787,9,TRUE)</f>
        <v>1</v>
      </c>
      <c r="J453" s="55" t="str">
        <f>VLOOKUP(A453,Medical_Examinations!A452:J2787,10,TRUE)</f>
        <v>No</v>
      </c>
      <c r="K453" s="55" t="str">
        <f>VLOOKUP(A453,Medical_Examinations!A452:J2787,3,TRUE)</f>
        <v>Underweight</v>
      </c>
      <c r="L453" s="55" t="str">
        <f>VLOOKUP(A453,Medical_Examinations!A452:J2787,5,TRUE)</f>
        <v>Normal</v>
      </c>
      <c r="M453" s="57">
        <f>VLOOKUP(A453,Hospitalization!A453:K2795,5,FALSE)</f>
        <v>31705</v>
      </c>
      <c r="N453" s="56">
        <f ca="1">VLOOKUP(A453,Hospitalization!A453:K2795,6,FALSE)</f>
        <v>38</v>
      </c>
      <c r="O453" s="55" t="str">
        <f>VLOOKUP(A444,Hospitalization!A345:K2687,11,FALSE)</f>
        <v>R1024</v>
      </c>
      <c r="P453" s="55" t="str">
        <f>VLOOKUP(A453,Hospitalization!A453:K2795,10,TRUE)</f>
        <v>tier - 3</v>
      </c>
      <c r="Q453" s="58">
        <f>VLOOKUP(A453,Hospitalization!A453:K2795,8,TRUE)</f>
        <v>5272.18</v>
      </c>
      <c r="R453" s="55" t="str">
        <f>VLOOKUP(A453,Hospitalization!A354:K2696,9,TRUE)</f>
        <v>tier - 2</v>
      </c>
    </row>
    <row r="454" spans="1:18" x14ac:dyDescent="0.3">
      <c r="A454" s="69" t="s">
        <v>463</v>
      </c>
      <c r="B454" s="55" t="str">
        <f>VLOOKUP(A454,'Customer Names'!A454:E1772,3,TRUE)</f>
        <v xml:space="preserve"> Ms</v>
      </c>
      <c r="C454" s="55" t="str">
        <f>VLOOKUP(A454,'Customer Names'!A452:E1277,4,FALSE)</f>
        <v>Beasley</v>
      </c>
      <c r="D454" s="50">
        <f>VLOOKUP(HealthCare!A454,Medical_Examinations!A453:J2788,2,TRUE)</f>
        <v>17.579999999999998</v>
      </c>
      <c r="E454" s="50">
        <f>VLOOKUP(HealthCare!A454,Medical_Examinations!A453:J2788,4,TRUE)</f>
        <v>4.51</v>
      </c>
      <c r="F454" s="7" t="str">
        <f>VLOOKUP(A454,Medical_Examinations!A453:J2788,6,TRUE)</f>
        <v>No</v>
      </c>
      <c r="G454" s="7" t="str">
        <f>VLOOKUP(A454,Medical_Examinations!A453:J2788,7,TRUE)</f>
        <v>No</v>
      </c>
      <c r="H454" s="7" t="str">
        <f>VLOOKUP(A454,Medical_Examinations!A453:J2788,8,TRUE)</f>
        <v>No</v>
      </c>
      <c r="I454" s="51">
        <f>VLOOKUP(A454,Medical_Examinations!A453:J2788,9,TRUE)</f>
        <v>1</v>
      </c>
      <c r="J454" s="7" t="str">
        <f>VLOOKUP(A454,Medical_Examinations!A453:J2788,10,TRUE)</f>
        <v>No</v>
      </c>
      <c r="K454" s="7" t="str">
        <f>VLOOKUP(A454,Medical_Examinations!A453:J2788,3,TRUE)</f>
        <v>Underweight</v>
      </c>
      <c r="L454" s="7" t="str">
        <f>VLOOKUP(A454,Medical_Examinations!A453:J2788,5,TRUE)</f>
        <v>Normal</v>
      </c>
      <c r="M454" s="52">
        <f>VLOOKUP(A454,Hospitalization!A454:K2796,5,FALSE)</f>
        <v>31675</v>
      </c>
      <c r="N454" s="51">
        <f ca="1">VLOOKUP(A454,Hospitalization!A454:K2796,6,FALSE)</f>
        <v>38</v>
      </c>
      <c r="O454" s="7" t="str">
        <f>VLOOKUP(A445,Hospitalization!A346:K2688,11,FALSE)</f>
        <v>R1013</v>
      </c>
      <c r="P454" s="7" t="str">
        <f>VLOOKUP(A454,Hospitalization!A454:K2796,10,TRUE)</f>
        <v>tier - 2</v>
      </c>
      <c r="Q454" s="53">
        <f>VLOOKUP(A454,Hospitalization!A454:K2796,8,TRUE)</f>
        <v>5267.82</v>
      </c>
      <c r="R454" s="7" t="str">
        <f>VLOOKUP(A454,Hospitalization!A355:K2697,9,TRUE)</f>
        <v>tier - 2</v>
      </c>
    </row>
    <row r="455" spans="1:18" x14ac:dyDescent="0.3">
      <c r="A455" s="69" t="s">
        <v>464</v>
      </c>
      <c r="B455" s="55" t="str">
        <f>VLOOKUP(A455,'Customer Names'!A455:E1773,3,TRUE)</f>
        <v xml:space="preserve"> Ms</v>
      </c>
      <c r="C455" s="55" t="str">
        <f>VLOOKUP(A455,'Customer Names'!A453:E1278,4,FALSE)</f>
        <v>Bedbury</v>
      </c>
      <c r="D455" s="54">
        <f>VLOOKUP(HealthCare!A455,Medical_Examinations!A454:J2789,2,TRUE)</f>
        <v>17.579999999999998</v>
      </c>
      <c r="E455" s="54">
        <f>VLOOKUP(HealthCare!A455,Medical_Examinations!A454:J2789,4,TRUE)</f>
        <v>4.51</v>
      </c>
      <c r="F455" s="55" t="str">
        <f>VLOOKUP(A455,Medical_Examinations!A454:J2789,6,TRUE)</f>
        <v>No</v>
      </c>
      <c r="G455" s="55" t="str">
        <f>VLOOKUP(A455,Medical_Examinations!A454:J2789,7,TRUE)</f>
        <v>No</v>
      </c>
      <c r="H455" s="55" t="str">
        <f>VLOOKUP(A455,Medical_Examinations!A454:J2789,8,TRUE)</f>
        <v>No</v>
      </c>
      <c r="I455" s="56">
        <f>VLOOKUP(A455,Medical_Examinations!A454:J2789,9,TRUE)</f>
        <v>1</v>
      </c>
      <c r="J455" s="55" t="str">
        <f>VLOOKUP(A455,Medical_Examinations!A454:J2789,10,TRUE)</f>
        <v>No</v>
      </c>
      <c r="K455" s="55" t="str">
        <f>VLOOKUP(A455,Medical_Examinations!A454:J2789,3,TRUE)</f>
        <v>Underweight</v>
      </c>
      <c r="L455" s="55" t="str">
        <f>VLOOKUP(A455,Medical_Examinations!A454:J2789,5,TRUE)</f>
        <v>Normal</v>
      </c>
      <c r="M455" s="57">
        <f>VLOOKUP(A455,Hospitalization!A455:K2797,5,FALSE)</f>
        <v>31710</v>
      </c>
      <c r="N455" s="56">
        <f ca="1">VLOOKUP(A455,Hospitalization!A455:K2797,6,FALSE)</f>
        <v>24</v>
      </c>
      <c r="O455" s="55" t="str">
        <f>VLOOKUP(A446,Hospitalization!A347:K2689,11,FALSE)</f>
        <v>R1012</v>
      </c>
      <c r="P455" s="55" t="str">
        <f>VLOOKUP(A455,Hospitalization!A455:K2797,10,TRUE)</f>
        <v>tier - 2</v>
      </c>
      <c r="Q455" s="58">
        <f>VLOOKUP(A455,Hospitalization!A455:K2797,8,TRUE)</f>
        <v>5266.37</v>
      </c>
      <c r="R455" s="55" t="str">
        <f>VLOOKUP(A455,Hospitalization!A356:K2698,9,TRUE)</f>
        <v>tier - 2</v>
      </c>
    </row>
    <row r="456" spans="1:18" x14ac:dyDescent="0.3">
      <c r="A456" s="69" t="s">
        <v>465</v>
      </c>
      <c r="B456" s="55" t="str">
        <f>VLOOKUP(A456,'Customer Names'!A456:E1774,3,TRUE)</f>
        <v xml:space="preserve"> Ms</v>
      </c>
      <c r="C456" s="55" t="str">
        <f>VLOOKUP(A456,'Customer Names'!A454:E1279,4,FALSE)</f>
        <v>Stemberger</v>
      </c>
      <c r="D456" s="50">
        <f>VLOOKUP(HealthCare!A456,Medical_Examinations!A455:J2790,2,TRUE)</f>
        <v>17.579999999999998</v>
      </c>
      <c r="E456" s="50">
        <f>VLOOKUP(HealthCare!A456,Medical_Examinations!A455:J2790,4,TRUE)</f>
        <v>4.51</v>
      </c>
      <c r="F456" s="7" t="str">
        <f>VLOOKUP(A456,Medical_Examinations!A455:J2790,6,TRUE)</f>
        <v>No</v>
      </c>
      <c r="G456" s="7" t="str">
        <f>VLOOKUP(A456,Medical_Examinations!A455:J2790,7,TRUE)</f>
        <v>No</v>
      </c>
      <c r="H456" s="7" t="str">
        <f>VLOOKUP(A456,Medical_Examinations!A455:J2790,8,TRUE)</f>
        <v>No</v>
      </c>
      <c r="I456" s="51">
        <f>VLOOKUP(A456,Medical_Examinations!A455:J2790,9,TRUE)</f>
        <v>1</v>
      </c>
      <c r="J456" s="7" t="str">
        <f>VLOOKUP(A456,Medical_Examinations!A455:J2790,10,TRUE)</f>
        <v>No</v>
      </c>
      <c r="K456" s="7" t="str">
        <f>VLOOKUP(A456,Medical_Examinations!A455:J2790,3,TRUE)</f>
        <v>Underweight</v>
      </c>
      <c r="L456" s="7" t="str">
        <f>VLOOKUP(A456,Medical_Examinations!A455:J2790,5,TRUE)</f>
        <v>Normal</v>
      </c>
      <c r="M456" s="52">
        <f>VLOOKUP(A456,Hospitalization!A456:K2798,5,FALSE)</f>
        <v>32708</v>
      </c>
      <c r="N456" s="51">
        <f ca="1">VLOOKUP(A456,Hospitalization!A456:K2798,6,FALSE)</f>
        <v>54</v>
      </c>
      <c r="O456" s="7" t="str">
        <f>VLOOKUP(A447,Hospitalization!A348:K2690,11,FALSE)</f>
        <v>R1011</v>
      </c>
      <c r="P456" s="7" t="str">
        <f>VLOOKUP(A456,Hospitalization!A456:K2798,10,TRUE)</f>
        <v>tier - 2</v>
      </c>
      <c r="Q456" s="53">
        <f>VLOOKUP(A456,Hospitalization!A456:K2798,8,TRUE)</f>
        <v>5261.47</v>
      </c>
      <c r="R456" s="7" t="str">
        <f>VLOOKUP(A456,Hospitalization!A357:K2699,9,TRUE)</f>
        <v>tier - 2</v>
      </c>
    </row>
    <row r="457" spans="1:18" x14ac:dyDescent="0.3">
      <c r="A457" s="69" t="s">
        <v>466</v>
      </c>
      <c r="B457" s="55" t="str">
        <f>VLOOKUP(A457,'Customer Names'!A457:E1775,3,TRUE)</f>
        <v xml:space="preserve"> Mr</v>
      </c>
      <c r="C457" s="55" t="str">
        <f>VLOOKUP(A457,'Customer Names'!A455:E1280,4,FALSE)</f>
        <v>Chebet</v>
      </c>
      <c r="D457" s="54">
        <f>VLOOKUP(HealthCare!A457,Medical_Examinations!A456:J2791,2,TRUE)</f>
        <v>17.579999999999998</v>
      </c>
      <c r="E457" s="54">
        <f>VLOOKUP(HealthCare!A457,Medical_Examinations!A456:J2791,4,TRUE)</f>
        <v>4.51</v>
      </c>
      <c r="F457" s="55" t="str">
        <f>VLOOKUP(A457,Medical_Examinations!A456:J2791,6,TRUE)</f>
        <v>No</v>
      </c>
      <c r="G457" s="55" t="str">
        <f>VLOOKUP(A457,Medical_Examinations!A456:J2791,7,TRUE)</f>
        <v>No</v>
      </c>
      <c r="H457" s="55" t="str">
        <f>VLOOKUP(A457,Medical_Examinations!A456:J2791,8,TRUE)</f>
        <v>No</v>
      </c>
      <c r="I457" s="56">
        <f>VLOOKUP(A457,Medical_Examinations!A456:J2791,9,TRUE)</f>
        <v>1</v>
      </c>
      <c r="J457" s="55" t="str">
        <f>VLOOKUP(A457,Medical_Examinations!A456:J2791,10,TRUE)</f>
        <v>No</v>
      </c>
      <c r="K457" s="55" t="str">
        <f>VLOOKUP(A457,Medical_Examinations!A456:J2791,3,TRUE)</f>
        <v>Underweight</v>
      </c>
      <c r="L457" s="55" t="str">
        <f>VLOOKUP(A457,Medical_Examinations!A456:J2791,5,TRUE)</f>
        <v>Normal</v>
      </c>
      <c r="M457" s="57">
        <f>VLOOKUP(A457,Hospitalization!A457:K2799,5,FALSE)</f>
        <v>32837</v>
      </c>
      <c r="N457" s="56">
        <f ca="1">VLOOKUP(A457,Hospitalization!A457:K2799,6,FALSE)</f>
        <v>23</v>
      </c>
      <c r="O457" s="55" t="str">
        <f>VLOOKUP(A448,Hospitalization!A349:K2691,11,FALSE)</f>
        <v>R1012</v>
      </c>
      <c r="P457" s="55" t="str">
        <f>VLOOKUP(A457,Hospitalization!A457:K2799,10,TRUE)</f>
        <v>tier - 2</v>
      </c>
      <c r="Q457" s="58">
        <f>VLOOKUP(A457,Hospitalization!A457:K2799,8,TRUE)</f>
        <v>5257.51</v>
      </c>
      <c r="R457" s="55" t="str">
        <f>VLOOKUP(A457,Hospitalization!A358:K2700,9,TRUE)</f>
        <v>tier - 2</v>
      </c>
    </row>
    <row r="458" spans="1:18" x14ac:dyDescent="0.3">
      <c r="A458" s="69" t="s">
        <v>467</v>
      </c>
      <c r="B458" s="55" t="str">
        <f>VLOOKUP(A458,'Customer Names'!A458:E1776,3,TRUE)</f>
        <v xml:space="preserve"> Ms</v>
      </c>
      <c r="C458" s="55" t="str">
        <f>VLOOKUP(A458,'Customer Names'!A456:E1281,4,FALSE)</f>
        <v>Muir</v>
      </c>
      <c r="D458" s="50">
        <f>VLOOKUP(HealthCare!A458,Medical_Examinations!A457:J2792,2,TRUE)</f>
        <v>17.579999999999998</v>
      </c>
      <c r="E458" s="50">
        <f>VLOOKUP(HealthCare!A458,Medical_Examinations!A457:J2792,4,TRUE)</f>
        <v>4.51</v>
      </c>
      <c r="F458" s="7" t="str">
        <f>VLOOKUP(A458,Medical_Examinations!A457:J2792,6,TRUE)</f>
        <v>No</v>
      </c>
      <c r="G458" s="7" t="str">
        <f>VLOOKUP(A458,Medical_Examinations!A457:J2792,7,TRUE)</f>
        <v>No</v>
      </c>
      <c r="H458" s="7" t="str">
        <f>VLOOKUP(A458,Medical_Examinations!A457:J2792,8,TRUE)</f>
        <v>No</v>
      </c>
      <c r="I458" s="51">
        <f>VLOOKUP(A458,Medical_Examinations!A457:J2792,9,TRUE)</f>
        <v>1</v>
      </c>
      <c r="J458" s="7" t="str">
        <f>VLOOKUP(A458,Medical_Examinations!A457:J2792,10,TRUE)</f>
        <v>No</v>
      </c>
      <c r="K458" s="7" t="str">
        <f>VLOOKUP(A458,Medical_Examinations!A457:J2792,3,TRUE)</f>
        <v>Underweight</v>
      </c>
      <c r="L458" s="7" t="str">
        <f>VLOOKUP(A458,Medical_Examinations!A457:J2792,5,TRUE)</f>
        <v>Normal</v>
      </c>
      <c r="M458" s="52">
        <f>VLOOKUP(A458,Hospitalization!A458:K2800,5,FALSE)</f>
        <v>33060</v>
      </c>
      <c r="N458" s="51">
        <f ca="1">VLOOKUP(A458,Hospitalization!A458:K2800,6,FALSE)</f>
        <v>57</v>
      </c>
      <c r="O458" s="7" t="str">
        <f>VLOOKUP(A449,Hospitalization!A350:K2692,11,FALSE)</f>
        <v>R1012</v>
      </c>
      <c r="P458" s="7" t="str">
        <f>VLOOKUP(A458,Hospitalization!A458:K2800,10,TRUE)</f>
        <v>tier - 3</v>
      </c>
      <c r="Q458" s="53">
        <f>VLOOKUP(A458,Hospitalization!A458:K2800,8,TRUE)</f>
        <v>5253.52</v>
      </c>
      <c r="R458" s="7" t="str">
        <f>VLOOKUP(A458,Hospitalization!A359:K2701,9,TRUE)</f>
        <v>tier - 3</v>
      </c>
    </row>
    <row r="459" spans="1:18" x14ac:dyDescent="0.3">
      <c r="A459" s="69" t="s">
        <v>468</v>
      </c>
      <c r="B459" s="55" t="str">
        <f>VLOOKUP(A459,'Customer Names'!A459:E1777,3,TRUE)</f>
        <v xml:space="preserve"> Ms</v>
      </c>
      <c r="C459" s="55" t="str">
        <f>VLOOKUP(A459,'Customer Names'!A457:E1282,4,FALSE)</f>
        <v>Yang</v>
      </c>
      <c r="D459" s="54">
        <f>VLOOKUP(HealthCare!A459,Medical_Examinations!A458:J2793,2,TRUE)</f>
        <v>17.579999999999998</v>
      </c>
      <c r="E459" s="54">
        <f>VLOOKUP(HealthCare!A459,Medical_Examinations!A458:J2793,4,TRUE)</f>
        <v>4.51</v>
      </c>
      <c r="F459" s="55" t="str">
        <f>VLOOKUP(A459,Medical_Examinations!A458:J2793,6,TRUE)</f>
        <v>No</v>
      </c>
      <c r="G459" s="55" t="str">
        <f>VLOOKUP(A459,Medical_Examinations!A458:J2793,7,TRUE)</f>
        <v>No</v>
      </c>
      <c r="H459" s="55" t="str">
        <f>VLOOKUP(A459,Medical_Examinations!A458:J2793,8,TRUE)</f>
        <v>No</v>
      </c>
      <c r="I459" s="56">
        <f>VLOOKUP(A459,Medical_Examinations!A458:J2793,9,TRUE)</f>
        <v>1</v>
      </c>
      <c r="J459" s="55" t="str">
        <f>VLOOKUP(A459,Medical_Examinations!A458:J2793,10,TRUE)</f>
        <v>No</v>
      </c>
      <c r="K459" s="55" t="str">
        <f>VLOOKUP(A459,Medical_Examinations!A458:J2793,3,TRUE)</f>
        <v>Underweight</v>
      </c>
      <c r="L459" s="55" t="str">
        <f>VLOOKUP(A459,Medical_Examinations!A458:J2793,5,TRUE)</f>
        <v>Normal</v>
      </c>
      <c r="M459" s="57">
        <f>VLOOKUP(A459,Hospitalization!A459:K2801,5,FALSE)</f>
        <v>32029</v>
      </c>
      <c r="N459" s="56">
        <f ca="1">VLOOKUP(A459,Hospitalization!A459:K2801,6,FALSE)</f>
        <v>60</v>
      </c>
      <c r="O459" s="55" t="str">
        <f>VLOOKUP(A450,Hospitalization!A351:K2693,11,FALSE)</f>
        <v>R1012</v>
      </c>
      <c r="P459" s="55" t="str">
        <f>VLOOKUP(A459,Hospitalization!A459:K2801,10,TRUE)</f>
        <v>tier - 3</v>
      </c>
      <c r="Q459" s="58">
        <f>VLOOKUP(A459,Hospitalization!A459:K2801,8,TRUE)</f>
        <v>5246.05</v>
      </c>
      <c r="R459" s="55" t="str">
        <f>VLOOKUP(A459,Hospitalization!A360:K2702,9,TRUE)</f>
        <v>tier - 2</v>
      </c>
    </row>
    <row r="460" spans="1:18" x14ac:dyDescent="0.3">
      <c r="A460" s="69" t="s">
        <v>469</v>
      </c>
      <c r="B460" s="55" t="str">
        <f>VLOOKUP(A460,'Customer Names'!A460:E1778,3,TRUE)</f>
        <v xml:space="preserve"> Mr</v>
      </c>
      <c r="C460" s="55" t="str">
        <f>VLOOKUP(A460,'Customer Names'!A458:E1283,4,FALSE)</f>
        <v>Gravel</v>
      </c>
      <c r="D460" s="50">
        <f>VLOOKUP(HealthCare!A460,Medical_Examinations!A459:J2794,2,TRUE)</f>
        <v>17.579999999999998</v>
      </c>
      <c r="E460" s="50">
        <f>VLOOKUP(HealthCare!A460,Medical_Examinations!A459:J2794,4,TRUE)</f>
        <v>4.51</v>
      </c>
      <c r="F460" s="7" t="str">
        <f>VLOOKUP(A460,Medical_Examinations!A459:J2794,6,TRUE)</f>
        <v>No</v>
      </c>
      <c r="G460" s="7" t="str">
        <f>VLOOKUP(A460,Medical_Examinations!A459:J2794,7,TRUE)</f>
        <v>No</v>
      </c>
      <c r="H460" s="7" t="str">
        <f>VLOOKUP(A460,Medical_Examinations!A459:J2794,8,TRUE)</f>
        <v>No</v>
      </c>
      <c r="I460" s="51">
        <f>VLOOKUP(A460,Medical_Examinations!A459:J2794,9,TRUE)</f>
        <v>1</v>
      </c>
      <c r="J460" s="7" t="str">
        <f>VLOOKUP(A460,Medical_Examinations!A459:J2794,10,TRUE)</f>
        <v>No</v>
      </c>
      <c r="K460" s="7" t="str">
        <f>VLOOKUP(A460,Medical_Examinations!A459:J2794,3,TRUE)</f>
        <v>Underweight</v>
      </c>
      <c r="L460" s="7" t="str">
        <f>VLOOKUP(A460,Medical_Examinations!A459:J2794,5,TRUE)</f>
        <v>Normal</v>
      </c>
      <c r="M460" s="52">
        <f>VLOOKUP(A460,Hospitalization!A460:K2802,5,FALSE)</f>
        <v>31963</v>
      </c>
      <c r="N460" s="51">
        <f ca="1">VLOOKUP(A460,Hospitalization!A460:K2802,6,FALSE)</f>
        <v>31</v>
      </c>
      <c r="O460" s="7" t="str">
        <f>VLOOKUP(A451,Hospitalization!A352:K2694,11,FALSE)</f>
        <v>R1012</v>
      </c>
      <c r="P460" s="7" t="str">
        <f>VLOOKUP(A460,Hospitalization!A460:K2802,10,TRUE)</f>
        <v>tier - 2</v>
      </c>
      <c r="Q460" s="53">
        <f>VLOOKUP(A460,Hospitalization!A460:K2802,8,TRUE)</f>
        <v>5245.23</v>
      </c>
      <c r="R460" s="7" t="str">
        <f>VLOOKUP(A460,Hospitalization!A361:K2703,9,TRUE)</f>
        <v>tier - 2</v>
      </c>
    </row>
    <row r="461" spans="1:18" x14ac:dyDescent="0.3">
      <c r="A461" s="69" t="s">
        <v>470</v>
      </c>
      <c r="B461" s="55" t="str">
        <f>VLOOKUP(A461,'Customer Names'!A461:E1779,3,TRUE)</f>
        <v xml:space="preserve"> Ms</v>
      </c>
      <c r="C461" s="55" t="str">
        <f>VLOOKUP(A461,'Customer Names'!A459:E1284,4,FALSE)</f>
        <v>Smith</v>
      </c>
      <c r="D461" s="54">
        <f>VLOOKUP(HealthCare!A461,Medical_Examinations!A460:J2795,2,TRUE)</f>
        <v>17.579999999999998</v>
      </c>
      <c r="E461" s="54">
        <f>VLOOKUP(HealthCare!A461,Medical_Examinations!A460:J2795,4,TRUE)</f>
        <v>4.51</v>
      </c>
      <c r="F461" s="55" t="str">
        <f>VLOOKUP(A461,Medical_Examinations!A460:J2795,6,TRUE)</f>
        <v>No</v>
      </c>
      <c r="G461" s="55" t="str">
        <f>VLOOKUP(A461,Medical_Examinations!A460:J2795,7,TRUE)</f>
        <v>No</v>
      </c>
      <c r="H461" s="55" t="str">
        <f>VLOOKUP(A461,Medical_Examinations!A460:J2795,8,TRUE)</f>
        <v>No</v>
      </c>
      <c r="I461" s="56">
        <f>VLOOKUP(A461,Medical_Examinations!A460:J2795,9,TRUE)</f>
        <v>1</v>
      </c>
      <c r="J461" s="55" t="str">
        <f>VLOOKUP(A461,Medical_Examinations!A460:J2795,10,TRUE)</f>
        <v>No</v>
      </c>
      <c r="K461" s="55" t="str">
        <f>VLOOKUP(A461,Medical_Examinations!A460:J2795,3,TRUE)</f>
        <v>Underweight</v>
      </c>
      <c r="L461" s="55" t="str">
        <f>VLOOKUP(A461,Medical_Examinations!A460:J2795,5,TRUE)</f>
        <v>Normal</v>
      </c>
      <c r="M461" s="57">
        <f>VLOOKUP(A461,Hospitalization!A461:K2803,5,FALSE)</f>
        <v>31957</v>
      </c>
      <c r="N461" s="56">
        <f ca="1">VLOOKUP(A461,Hospitalization!A461:K2803,6,FALSE)</f>
        <v>68</v>
      </c>
      <c r="O461" s="55" t="str">
        <f>VLOOKUP(A452,Hospitalization!A353:K2695,11,FALSE)</f>
        <v>R1013</v>
      </c>
      <c r="P461" s="55" t="str">
        <f>VLOOKUP(A461,Hospitalization!A461:K2803,10,TRUE)</f>
        <v>tier - 1</v>
      </c>
      <c r="Q461" s="58">
        <f>VLOOKUP(A461,Hospitalization!A461:K2803,8,TRUE)</f>
        <v>5227.99</v>
      </c>
      <c r="R461" s="55" t="str">
        <f>VLOOKUP(A461,Hospitalization!A362:K2704,9,TRUE)</f>
        <v>tier - 2</v>
      </c>
    </row>
    <row r="462" spans="1:18" x14ac:dyDescent="0.3">
      <c r="A462" s="69" t="s">
        <v>471</v>
      </c>
      <c r="B462" s="55" t="str">
        <f>VLOOKUP(A462,'Customer Names'!A462:E1780,3,TRUE)</f>
        <v xml:space="preserve"> Mr</v>
      </c>
      <c r="C462" s="55" t="str">
        <f>VLOOKUP(A462,'Customer Names'!A460:E1285,4,FALSE)</f>
        <v>Williams</v>
      </c>
      <c r="D462" s="50">
        <f>VLOOKUP(HealthCare!A462,Medical_Examinations!A461:J2796,2,TRUE)</f>
        <v>17.579999999999998</v>
      </c>
      <c r="E462" s="50">
        <f>VLOOKUP(HealthCare!A462,Medical_Examinations!A461:J2796,4,TRUE)</f>
        <v>4.51</v>
      </c>
      <c r="F462" s="7" t="str">
        <f>VLOOKUP(A462,Medical_Examinations!A461:J2796,6,TRUE)</f>
        <v>No</v>
      </c>
      <c r="G462" s="7" t="str">
        <f>VLOOKUP(A462,Medical_Examinations!A461:J2796,7,TRUE)</f>
        <v>No</v>
      </c>
      <c r="H462" s="7" t="str">
        <f>VLOOKUP(A462,Medical_Examinations!A461:J2796,8,TRUE)</f>
        <v>No</v>
      </c>
      <c r="I462" s="51">
        <f>VLOOKUP(A462,Medical_Examinations!A461:J2796,9,TRUE)</f>
        <v>1</v>
      </c>
      <c r="J462" s="7" t="str">
        <f>VLOOKUP(A462,Medical_Examinations!A461:J2796,10,TRUE)</f>
        <v>No</v>
      </c>
      <c r="K462" s="7" t="str">
        <f>VLOOKUP(A462,Medical_Examinations!A461:J2796,3,TRUE)</f>
        <v>Underweight</v>
      </c>
      <c r="L462" s="7" t="str">
        <f>VLOOKUP(A462,Medical_Examinations!A461:J2796,5,TRUE)</f>
        <v>Normal</v>
      </c>
      <c r="M462" s="52">
        <f>VLOOKUP(A462,Hospitalization!A462:K2804,5,FALSE)</f>
        <v>34856</v>
      </c>
      <c r="N462" s="51">
        <f ca="1">VLOOKUP(A462,Hospitalization!A462:K2804,6,FALSE)</f>
        <v>30</v>
      </c>
      <c r="O462" s="7" t="str">
        <f>VLOOKUP(A453,Hospitalization!A354:K2696,11,FALSE)</f>
        <v>R1012</v>
      </c>
      <c r="P462" s="7" t="str">
        <f>VLOOKUP(A462,Hospitalization!A462:K2804,10,TRUE)</f>
        <v>tier - 2</v>
      </c>
      <c r="Q462" s="53">
        <f>VLOOKUP(A462,Hospitalization!A462:K2804,8,TRUE)</f>
        <v>5216.4799999999996</v>
      </c>
      <c r="R462" s="7" t="str">
        <f>VLOOKUP(A462,Hospitalization!A363:K2705,9,TRUE)</f>
        <v>tier - 2</v>
      </c>
    </row>
    <row r="463" spans="1:18" x14ac:dyDescent="0.3">
      <c r="A463" s="69" t="s">
        <v>472</v>
      </c>
      <c r="B463" s="55" t="str">
        <f>VLOOKUP(A463,'Customer Names'!A463:E1781,3,TRUE)</f>
        <v xml:space="preserve"> Ms</v>
      </c>
      <c r="C463" s="55" t="str">
        <f>VLOOKUP(A463,'Customer Names'!A461:E1286,4,FALSE)</f>
        <v>Meyer</v>
      </c>
      <c r="D463" s="54">
        <f>VLOOKUP(HealthCare!A463,Medical_Examinations!A462:J2797,2,TRUE)</f>
        <v>17.579999999999998</v>
      </c>
      <c r="E463" s="54">
        <f>VLOOKUP(HealthCare!A463,Medical_Examinations!A462:J2797,4,TRUE)</f>
        <v>4.51</v>
      </c>
      <c r="F463" s="55" t="str">
        <f>VLOOKUP(A463,Medical_Examinations!A462:J2797,6,TRUE)</f>
        <v>No</v>
      </c>
      <c r="G463" s="55" t="str">
        <f>VLOOKUP(A463,Medical_Examinations!A462:J2797,7,TRUE)</f>
        <v>No</v>
      </c>
      <c r="H463" s="55" t="str">
        <f>VLOOKUP(A463,Medical_Examinations!A462:J2797,8,TRUE)</f>
        <v>No</v>
      </c>
      <c r="I463" s="56">
        <f>VLOOKUP(A463,Medical_Examinations!A462:J2797,9,TRUE)</f>
        <v>1</v>
      </c>
      <c r="J463" s="55" t="str">
        <f>VLOOKUP(A463,Medical_Examinations!A462:J2797,10,TRUE)</f>
        <v>No</v>
      </c>
      <c r="K463" s="55" t="str">
        <f>VLOOKUP(A463,Medical_Examinations!A462:J2797,3,TRUE)</f>
        <v>Underweight</v>
      </c>
      <c r="L463" s="55" t="str">
        <f>VLOOKUP(A463,Medical_Examinations!A462:J2797,5,TRUE)</f>
        <v>Normal</v>
      </c>
      <c r="M463" s="57">
        <f>VLOOKUP(A463,Hospitalization!A463:K2805,5,FALSE)</f>
        <v>36495</v>
      </c>
      <c r="N463" s="56">
        <f ca="1">VLOOKUP(A463,Hospitalization!A463:K2805,6,FALSE)</f>
        <v>25</v>
      </c>
      <c r="O463" s="55" t="str">
        <f>VLOOKUP(A454,Hospitalization!A355:K2697,11,FALSE)</f>
        <v>R1012</v>
      </c>
      <c r="P463" s="55" t="str">
        <f>VLOOKUP(A463,Hospitalization!A463:K2805,10,TRUE)</f>
        <v>tier - 1</v>
      </c>
      <c r="Q463" s="58">
        <f>VLOOKUP(A463,Hospitalization!A463:K2805,8,TRUE)</f>
        <v>5213.22</v>
      </c>
      <c r="R463" s="55" t="str">
        <f>VLOOKUP(A463,Hospitalization!A364:K2706,9,TRUE)</f>
        <v>tier - 2</v>
      </c>
    </row>
    <row r="464" spans="1:18" x14ac:dyDescent="0.3">
      <c r="A464" s="69" t="s">
        <v>473</v>
      </c>
      <c r="B464" s="55" t="str">
        <f>VLOOKUP(A464,'Customer Names'!A464:E1782,3,TRUE)</f>
        <v xml:space="preserve"> Ms</v>
      </c>
      <c r="C464" s="55" t="str">
        <f>VLOOKUP(A464,'Customer Names'!A462:E1287,4,FALSE)</f>
        <v>Jamieson</v>
      </c>
      <c r="D464" s="50">
        <f>VLOOKUP(HealthCare!A464,Medical_Examinations!A463:J2798,2,TRUE)</f>
        <v>17.579999999999998</v>
      </c>
      <c r="E464" s="50">
        <f>VLOOKUP(HealthCare!A464,Medical_Examinations!A463:J2798,4,TRUE)</f>
        <v>4.51</v>
      </c>
      <c r="F464" s="7" t="str">
        <f>VLOOKUP(A464,Medical_Examinations!A463:J2798,6,TRUE)</f>
        <v>No</v>
      </c>
      <c r="G464" s="7" t="str">
        <f>VLOOKUP(A464,Medical_Examinations!A463:J2798,7,TRUE)</f>
        <v>No</v>
      </c>
      <c r="H464" s="7" t="str">
        <f>VLOOKUP(A464,Medical_Examinations!A463:J2798,8,TRUE)</f>
        <v>No</v>
      </c>
      <c r="I464" s="51">
        <f>VLOOKUP(A464,Medical_Examinations!A463:J2798,9,TRUE)</f>
        <v>1</v>
      </c>
      <c r="J464" s="7" t="str">
        <f>VLOOKUP(A464,Medical_Examinations!A463:J2798,10,TRUE)</f>
        <v>No</v>
      </c>
      <c r="K464" s="7" t="str">
        <f>VLOOKUP(A464,Medical_Examinations!A463:J2798,3,TRUE)</f>
        <v>Underweight</v>
      </c>
      <c r="L464" s="7" t="str">
        <f>VLOOKUP(A464,Medical_Examinations!A463:J2798,5,TRUE)</f>
        <v>Normal</v>
      </c>
      <c r="M464" s="52">
        <f>VLOOKUP(A464,Hospitalization!A464:K2806,5,FALSE)</f>
        <v>34137</v>
      </c>
      <c r="N464" s="51">
        <f ca="1">VLOOKUP(A464,Hospitalization!A464:K2806,6,FALSE)</f>
        <v>63</v>
      </c>
      <c r="O464" s="7" t="str">
        <f>VLOOKUP(A455,Hospitalization!A356:K2698,11,FALSE)</f>
        <v>R1012</v>
      </c>
      <c r="P464" s="7" t="str">
        <f>VLOOKUP(A464,Hospitalization!A464:K2806,10,TRUE)</f>
        <v>tier - 3</v>
      </c>
      <c r="Q464" s="53">
        <f>VLOOKUP(A464,Hospitalization!A464:K2806,8,TRUE)</f>
        <v>5209.58</v>
      </c>
      <c r="R464" s="7" t="str">
        <f>VLOOKUP(A464,Hospitalization!A365:K2707,9,TRUE)</f>
        <v>tier - 3</v>
      </c>
    </row>
    <row r="465" spans="1:18" x14ac:dyDescent="0.3">
      <c r="A465" s="69" t="s">
        <v>474</v>
      </c>
      <c r="B465" s="55" t="str">
        <f>VLOOKUP(A465,'Customer Names'!A465:E1783,3,TRUE)</f>
        <v xml:space="preserve"> Mr</v>
      </c>
      <c r="C465" s="55" t="str">
        <f>VLOOKUP(A465,'Customer Names'!A463:E1288,4,FALSE)</f>
        <v>Dufeal</v>
      </c>
      <c r="D465" s="54">
        <f>VLOOKUP(HealthCare!A465,Medical_Examinations!A464:J2799,2,TRUE)</f>
        <v>17.579999999999998</v>
      </c>
      <c r="E465" s="54">
        <f>VLOOKUP(HealthCare!A465,Medical_Examinations!A464:J2799,4,TRUE)</f>
        <v>4.51</v>
      </c>
      <c r="F465" s="55" t="str">
        <f>VLOOKUP(A465,Medical_Examinations!A464:J2799,6,TRUE)</f>
        <v>No</v>
      </c>
      <c r="G465" s="55" t="str">
        <f>VLOOKUP(A465,Medical_Examinations!A464:J2799,7,TRUE)</f>
        <v>No</v>
      </c>
      <c r="H465" s="55" t="str">
        <f>VLOOKUP(A465,Medical_Examinations!A464:J2799,8,TRUE)</f>
        <v>No</v>
      </c>
      <c r="I465" s="56">
        <f>VLOOKUP(A465,Medical_Examinations!A464:J2799,9,TRUE)</f>
        <v>1</v>
      </c>
      <c r="J465" s="55" t="str">
        <f>VLOOKUP(A465,Medical_Examinations!A464:J2799,10,TRUE)</f>
        <v>No</v>
      </c>
      <c r="K465" s="55" t="str">
        <f>VLOOKUP(A465,Medical_Examinations!A464:J2799,3,TRUE)</f>
        <v>Underweight</v>
      </c>
      <c r="L465" s="55" t="str">
        <f>VLOOKUP(A465,Medical_Examinations!A464:J2799,5,TRUE)</f>
        <v>Normal</v>
      </c>
      <c r="M465" s="57">
        <f>VLOOKUP(A465,Hospitalization!A465:K2807,5,FALSE)</f>
        <v>30613</v>
      </c>
      <c r="N465" s="56">
        <f ca="1">VLOOKUP(A465,Hospitalization!A465:K2807,6,FALSE)</f>
        <v>56</v>
      </c>
      <c r="O465" s="55" t="str">
        <f>VLOOKUP(A456,Hospitalization!A357:K2699,11,FALSE)</f>
        <v>R1012</v>
      </c>
      <c r="P465" s="55" t="str">
        <f>VLOOKUP(A465,Hospitalization!A465:K2807,10,TRUE)</f>
        <v>tier - 2</v>
      </c>
      <c r="Q465" s="58">
        <f>VLOOKUP(A465,Hospitalization!A465:K2807,8,TRUE)</f>
        <v>5207.97</v>
      </c>
      <c r="R465" s="55" t="str">
        <f>VLOOKUP(A465,Hospitalization!A366:K2708,9,TRUE)</f>
        <v>tier - 2</v>
      </c>
    </row>
    <row r="466" spans="1:18" x14ac:dyDescent="0.3">
      <c r="A466" s="69" t="s">
        <v>475</v>
      </c>
      <c r="B466" s="55" t="str">
        <f>VLOOKUP(A466,'Customer Names'!A466:E1784,3,TRUE)</f>
        <v xml:space="preserve"> Ms</v>
      </c>
      <c r="C466" s="55" t="str">
        <f>VLOOKUP(A466,'Customer Names'!A464:E1289,4,FALSE)</f>
        <v>Sansonetti</v>
      </c>
      <c r="D466" s="50">
        <f>VLOOKUP(HealthCare!A466,Medical_Examinations!A465:J2800,2,TRUE)</f>
        <v>17.579999999999998</v>
      </c>
      <c r="E466" s="50">
        <f>VLOOKUP(HealthCare!A466,Medical_Examinations!A465:J2800,4,TRUE)</f>
        <v>4.51</v>
      </c>
      <c r="F466" s="7" t="str">
        <f>VLOOKUP(A466,Medical_Examinations!A465:J2800,6,TRUE)</f>
        <v>No</v>
      </c>
      <c r="G466" s="7" t="str">
        <f>VLOOKUP(A466,Medical_Examinations!A465:J2800,7,TRUE)</f>
        <v>No</v>
      </c>
      <c r="H466" s="7" t="str">
        <f>VLOOKUP(A466,Medical_Examinations!A465:J2800,8,TRUE)</f>
        <v>No</v>
      </c>
      <c r="I466" s="51">
        <f>VLOOKUP(A466,Medical_Examinations!A465:J2800,9,TRUE)</f>
        <v>1</v>
      </c>
      <c r="J466" s="7" t="str">
        <f>VLOOKUP(A466,Medical_Examinations!A465:J2800,10,TRUE)</f>
        <v>No</v>
      </c>
      <c r="K466" s="7" t="str">
        <f>VLOOKUP(A466,Medical_Examinations!A465:J2800,3,TRUE)</f>
        <v>Underweight</v>
      </c>
      <c r="L466" s="7" t="str">
        <f>VLOOKUP(A466,Medical_Examinations!A465:J2800,5,TRUE)</f>
        <v>Normal</v>
      </c>
      <c r="M466" s="52">
        <f>VLOOKUP(A466,Hospitalization!A466:K2808,5,FALSE)</f>
        <v>38144</v>
      </c>
      <c r="N466" s="51">
        <f ca="1">VLOOKUP(A466,Hospitalization!A466:K2808,6,FALSE)</f>
        <v>51</v>
      </c>
      <c r="O466" s="7" t="str">
        <f>VLOOKUP(A457,Hospitalization!A358:K2700,11,FALSE)</f>
        <v>R1012</v>
      </c>
      <c r="P466" s="7" t="str">
        <f>VLOOKUP(A466,Hospitalization!A466:K2808,10,TRUE)</f>
        <v>tier - 2</v>
      </c>
      <c r="Q466" s="53">
        <f>VLOOKUP(A466,Hospitalization!A466:K2808,8,TRUE)</f>
        <v>5198.6899999999996</v>
      </c>
      <c r="R466" s="7" t="str">
        <f>VLOOKUP(A466,Hospitalization!A367:K2709,9,TRUE)</f>
        <v>tier - 2</v>
      </c>
    </row>
    <row r="467" spans="1:18" x14ac:dyDescent="0.3">
      <c r="A467" s="69" t="s">
        <v>476</v>
      </c>
      <c r="B467" s="55" t="str">
        <f>VLOOKUP(A467,'Customer Names'!A467:E1785,3,TRUE)</f>
        <v xml:space="preserve"> Mr</v>
      </c>
      <c r="C467" s="55" t="str">
        <f>VLOOKUP(A467,'Customer Names'!A465:E1290,4,FALSE)</f>
        <v>Koneazny</v>
      </c>
      <c r="D467" s="54">
        <f>VLOOKUP(HealthCare!A467,Medical_Examinations!A466:J2801,2,TRUE)</f>
        <v>17.579999999999998</v>
      </c>
      <c r="E467" s="54">
        <f>VLOOKUP(HealthCare!A467,Medical_Examinations!A466:J2801,4,TRUE)</f>
        <v>4.51</v>
      </c>
      <c r="F467" s="55" t="str">
        <f>VLOOKUP(A467,Medical_Examinations!A466:J2801,6,TRUE)</f>
        <v>No</v>
      </c>
      <c r="G467" s="55" t="str">
        <f>VLOOKUP(A467,Medical_Examinations!A466:J2801,7,TRUE)</f>
        <v>No</v>
      </c>
      <c r="H467" s="55" t="str">
        <f>VLOOKUP(A467,Medical_Examinations!A466:J2801,8,TRUE)</f>
        <v>No</v>
      </c>
      <c r="I467" s="56">
        <f>VLOOKUP(A467,Medical_Examinations!A466:J2801,9,TRUE)</f>
        <v>1</v>
      </c>
      <c r="J467" s="55" t="str">
        <f>VLOOKUP(A467,Medical_Examinations!A466:J2801,10,TRUE)</f>
        <v>No</v>
      </c>
      <c r="K467" s="55" t="str">
        <f>VLOOKUP(A467,Medical_Examinations!A466:J2801,3,TRUE)</f>
        <v>Underweight</v>
      </c>
      <c r="L467" s="55" t="str">
        <f>VLOOKUP(A467,Medical_Examinations!A466:J2801,5,TRUE)</f>
        <v>Normal</v>
      </c>
      <c r="M467" s="57">
        <f>VLOOKUP(A467,Hospitalization!A467:K2809,5,FALSE)</f>
        <v>29110</v>
      </c>
      <c r="N467" s="56">
        <f ca="1">VLOOKUP(A467,Hospitalization!A467:K2809,6,FALSE)</f>
        <v>49</v>
      </c>
      <c r="O467" s="55" t="str">
        <f>VLOOKUP(A458,Hospitalization!A359:K2701,11,FALSE)</f>
        <v>R1011</v>
      </c>
      <c r="P467" s="55" t="str">
        <f>VLOOKUP(A467,Hospitalization!A467:K2809,10,TRUE)</f>
        <v>tier - 2</v>
      </c>
      <c r="Q467" s="58">
        <f>VLOOKUP(A467,Hospitalization!A467:K2809,8,TRUE)</f>
        <v>5195.58</v>
      </c>
      <c r="R467" s="55" t="str">
        <f>VLOOKUP(A467,Hospitalization!A368:K2710,9,TRUE)</f>
        <v>tier - 2</v>
      </c>
    </row>
    <row r="468" spans="1:18" x14ac:dyDescent="0.3">
      <c r="A468" s="69" t="s">
        <v>477</v>
      </c>
      <c r="B468" s="55" t="str">
        <f>VLOOKUP(A468,'Customer Names'!A468:E1786,3,TRUE)</f>
        <v xml:space="preserve"> Mr</v>
      </c>
      <c r="C468" s="55" t="str">
        <f>VLOOKUP(A468,'Customer Names'!A466:E1291,4,FALSE)</f>
        <v>Johnson</v>
      </c>
      <c r="D468" s="50">
        <f>VLOOKUP(HealthCare!A468,Medical_Examinations!A467:J2802,2,TRUE)</f>
        <v>17.579999999999998</v>
      </c>
      <c r="E468" s="50">
        <f>VLOOKUP(HealthCare!A468,Medical_Examinations!A467:J2802,4,TRUE)</f>
        <v>4.51</v>
      </c>
      <c r="F468" s="7" t="str">
        <f>VLOOKUP(A468,Medical_Examinations!A467:J2802,6,TRUE)</f>
        <v>No</v>
      </c>
      <c r="G468" s="7" t="str">
        <f>VLOOKUP(A468,Medical_Examinations!A467:J2802,7,TRUE)</f>
        <v>No</v>
      </c>
      <c r="H468" s="7" t="str">
        <f>VLOOKUP(A468,Medical_Examinations!A467:J2802,8,TRUE)</f>
        <v>No</v>
      </c>
      <c r="I468" s="51">
        <f>VLOOKUP(A468,Medical_Examinations!A467:J2802,9,TRUE)</f>
        <v>1</v>
      </c>
      <c r="J468" s="7" t="str">
        <f>VLOOKUP(A468,Medical_Examinations!A467:J2802,10,TRUE)</f>
        <v>No</v>
      </c>
      <c r="K468" s="7" t="str">
        <f>VLOOKUP(A468,Medical_Examinations!A467:J2802,3,TRUE)</f>
        <v>Underweight</v>
      </c>
      <c r="L468" s="7" t="str">
        <f>VLOOKUP(A468,Medical_Examinations!A467:J2802,5,TRUE)</f>
        <v>Normal</v>
      </c>
      <c r="M468" s="52">
        <f>VLOOKUP(A468,Hospitalization!A468:K2810,5,FALSE)</f>
        <v>30971</v>
      </c>
      <c r="N468" s="51">
        <f ca="1">VLOOKUP(A468,Hospitalization!A468:K2810,6,FALSE)</f>
        <v>32</v>
      </c>
      <c r="O468" s="7" t="str">
        <f>VLOOKUP(A459,Hospitalization!A360:K2702,11,FALSE)</f>
        <v>R1011</v>
      </c>
      <c r="P468" s="7" t="str">
        <f>VLOOKUP(A468,Hospitalization!A468:K2810,10,TRUE)</f>
        <v>tier - 1</v>
      </c>
      <c r="Q468" s="53">
        <f>VLOOKUP(A468,Hospitalization!A468:K2810,8,TRUE)</f>
        <v>5177.12</v>
      </c>
      <c r="R468" s="7" t="str">
        <f>VLOOKUP(A468,Hospitalization!A369:K2711,9,TRUE)</f>
        <v>tier - 2</v>
      </c>
    </row>
    <row r="469" spans="1:18" x14ac:dyDescent="0.3">
      <c r="A469" s="69" t="s">
        <v>478</v>
      </c>
      <c r="B469" s="55" t="str">
        <f>VLOOKUP(A469,'Customer Names'!A469:E1787,3,TRUE)</f>
        <v xml:space="preserve"> Mr</v>
      </c>
      <c r="C469" s="55" t="str">
        <f>VLOOKUP(A469,'Customer Names'!A467:E1292,4,FALSE)</f>
        <v>Glasson</v>
      </c>
      <c r="D469" s="54">
        <f>VLOOKUP(HealthCare!A469,Medical_Examinations!A468:J2803,2,TRUE)</f>
        <v>17.579999999999998</v>
      </c>
      <c r="E469" s="54">
        <f>VLOOKUP(HealthCare!A469,Medical_Examinations!A468:J2803,4,TRUE)</f>
        <v>4.51</v>
      </c>
      <c r="F469" s="55" t="str">
        <f>VLOOKUP(A469,Medical_Examinations!A468:J2803,6,TRUE)</f>
        <v>No</v>
      </c>
      <c r="G469" s="55" t="str">
        <f>VLOOKUP(A469,Medical_Examinations!A468:J2803,7,TRUE)</f>
        <v>No</v>
      </c>
      <c r="H469" s="55" t="str">
        <f>VLOOKUP(A469,Medical_Examinations!A468:J2803,8,TRUE)</f>
        <v>No</v>
      </c>
      <c r="I469" s="56">
        <f>VLOOKUP(A469,Medical_Examinations!A468:J2803,9,TRUE)</f>
        <v>1</v>
      </c>
      <c r="J469" s="55" t="str">
        <f>VLOOKUP(A469,Medical_Examinations!A468:J2803,10,TRUE)</f>
        <v>No</v>
      </c>
      <c r="K469" s="55" t="str">
        <f>VLOOKUP(A469,Medical_Examinations!A468:J2803,3,TRUE)</f>
        <v>Underweight</v>
      </c>
      <c r="L469" s="55" t="str">
        <f>VLOOKUP(A469,Medical_Examinations!A468:J2803,5,TRUE)</f>
        <v>Normal</v>
      </c>
      <c r="M469" s="57">
        <f>VLOOKUP(A469,Hospitalization!A469:K2811,5,FALSE)</f>
        <v>33479</v>
      </c>
      <c r="N469" s="56">
        <f ca="1">VLOOKUP(A469,Hospitalization!A469:K2811,6,FALSE)</f>
        <v>52</v>
      </c>
      <c r="O469" s="55" t="str">
        <f>VLOOKUP(A460,Hospitalization!A361:K2703,11,FALSE)</f>
        <v>R1013</v>
      </c>
      <c r="P469" s="55" t="str">
        <f>VLOOKUP(A469,Hospitalization!A469:K2811,10,TRUE)</f>
        <v>tier - 2</v>
      </c>
      <c r="Q469" s="58">
        <f>VLOOKUP(A469,Hospitalization!A469:K2811,8,TRUE)</f>
        <v>5166.96</v>
      </c>
      <c r="R469" s="55" t="str">
        <f>VLOOKUP(A469,Hospitalization!A370:K2712,9,TRUE)</f>
        <v>tier - 2</v>
      </c>
    </row>
    <row r="470" spans="1:18" x14ac:dyDescent="0.3">
      <c r="A470" s="69" t="s">
        <v>479</v>
      </c>
      <c r="B470" s="55" t="str">
        <f>VLOOKUP(A470,'Customer Names'!A470:E1788,3,TRUE)</f>
        <v xml:space="preserve"> Mr</v>
      </c>
      <c r="C470" s="55" t="str">
        <f>VLOOKUP(A470,'Customer Names'!A468:E1293,4,FALSE)</f>
        <v>Canitz</v>
      </c>
      <c r="D470" s="50">
        <f>VLOOKUP(HealthCare!A470,Medical_Examinations!A469:J2804,2,TRUE)</f>
        <v>17.579999999999998</v>
      </c>
      <c r="E470" s="50">
        <f>VLOOKUP(HealthCare!A470,Medical_Examinations!A469:J2804,4,TRUE)</f>
        <v>4.51</v>
      </c>
      <c r="F470" s="7" t="str">
        <f>VLOOKUP(A470,Medical_Examinations!A469:J2804,6,TRUE)</f>
        <v>No</v>
      </c>
      <c r="G470" s="7" t="str">
        <f>VLOOKUP(A470,Medical_Examinations!A469:J2804,7,TRUE)</f>
        <v>No</v>
      </c>
      <c r="H470" s="7" t="str">
        <f>VLOOKUP(A470,Medical_Examinations!A469:J2804,8,TRUE)</f>
        <v>No</v>
      </c>
      <c r="I470" s="51">
        <f>VLOOKUP(A470,Medical_Examinations!A469:J2804,9,TRUE)</f>
        <v>1</v>
      </c>
      <c r="J470" s="7" t="str">
        <f>VLOOKUP(A470,Medical_Examinations!A469:J2804,10,TRUE)</f>
        <v>No</v>
      </c>
      <c r="K470" s="7" t="str">
        <f>VLOOKUP(A470,Medical_Examinations!A469:J2804,3,TRUE)</f>
        <v>Underweight</v>
      </c>
      <c r="L470" s="7" t="str">
        <f>VLOOKUP(A470,Medical_Examinations!A469:J2804,5,TRUE)</f>
        <v>Normal</v>
      </c>
      <c r="M470" s="52">
        <f>VLOOKUP(A470,Hospitalization!A470:K2812,5,FALSE)</f>
        <v>33155</v>
      </c>
      <c r="N470" s="51">
        <f ca="1">VLOOKUP(A470,Hospitalization!A470:K2812,6,FALSE)</f>
        <v>37</v>
      </c>
      <c r="O470" s="7" t="str">
        <f>VLOOKUP(A461,Hospitalization!A362:K2704,11,FALSE)</f>
        <v>R1024</v>
      </c>
      <c r="P470" s="7" t="str">
        <f>VLOOKUP(A470,Hospitalization!A470:K2812,10,TRUE)</f>
        <v>tier - 2</v>
      </c>
      <c r="Q470" s="53">
        <f>VLOOKUP(A470,Hospitalization!A470:K2812,8,TRUE)</f>
        <v>5152.13</v>
      </c>
      <c r="R470" s="7" t="str">
        <f>VLOOKUP(A470,Hospitalization!A371:K2713,9,TRUE)</f>
        <v>tier - 2</v>
      </c>
    </row>
    <row r="471" spans="1:18" x14ac:dyDescent="0.3">
      <c r="A471" s="69" t="s">
        <v>480</v>
      </c>
      <c r="B471" s="55" t="str">
        <f>VLOOKUP(A471,'Customer Names'!A471:E1789,3,TRUE)</f>
        <v xml:space="preserve"> Mr</v>
      </c>
      <c r="C471" s="55" t="str">
        <f>VLOOKUP(A471,'Customer Names'!A469:E1294,4,FALSE)</f>
        <v>Li</v>
      </c>
      <c r="D471" s="54">
        <f>VLOOKUP(HealthCare!A471,Medical_Examinations!A470:J2805,2,TRUE)</f>
        <v>17.579999999999998</v>
      </c>
      <c r="E471" s="54">
        <f>VLOOKUP(HealthCare!A471,Medical_Examinations!A470:J2805,4,TRUE)</f>
        <v>4.51</v>
      </c>
      <c r="F471" s="55" t="str">
        <f>VLOOKUP(A471,Medical_Examinations!A470:J2805,6,TRUE)</f>
        <v>No</v>
      </c>
      <c r="G471" s="55" t="str">
        <f>VLOOKUP(A471,Medical_Examinations!A470:J2805,7,TRUE)</f>
        <v>No</v>
      </c>
      <c r="H471" s="55" t="str">
        <f>VLOOKUP(A471,Medical_Examinations!A470:J2805,8,TRUE)</f>
        <v>No</v>
      </c>
      <c r="I471" s="56">
        <f>VLOOKUP(A471,Medical_Examinations!A470:J2805,9,TRUE)</f>
        <v>1</v>
      </c>
      <c r="J471" s="55" t="str">
        <f>VLOOKUP(A471,Medical_Examinations!A470:J2805,10,TRUE)</f>
        <v>No</v>
      </c>
      <c r="K471" s="55" t="str">
        <f>VLOOKUP(A471,Medical_Examinations!A470:J2805,3,TRUE)</f>
        <v>Underweight</v>
      </c>
      <c r="L471" s="55" t="str">
        <f>VLOOKUP(A471,Medical_Examinations!A470:J2805,5,TRUE)</f>
        <v>Normal</v>
      </c>
      <c r="M471" s="57">
        <f>VLOOKUP(A471,Hospitalization!A471:K2813,5,FALSE)</f>
        <v>30916</v>
      </c>
      <c r="N471" s="56">
        <f ca="1">VLOOKUP(A471,Hospitalization!A471:K2813,6,FALSE)</f>
        <v>30</v>
      </c>
      <c r="O471" s="55" t="str">
        <f>VLOOKUP(A462,Hospitalization!A363:K2705,11,FALSE)</f>
        <v>R1025</v>
      </c>
      <c r="P471" s="55" t="str">
        <f>VLOOKUP(A471,Hospitalization!A471:K2813,10,TRUE)</f>
        <v>tier - 1</v>
      </c>
      <c r="Q471" s="58">
        <f>VLOOKUP(A471,Hospitalization!A471:K2813,8,TRUE)</f>
        <v>5144.18</v>
      </c>
      <c r="R471" s="55" t="str">
        <f>VLOOKUP(A471,Hospitalization!A372:K2714,9,TRUE)</f>
        <v>tier - 2</v>
      </c>
    </row>
    <row r="472" spans="1:18" x14ac:dyDescent="0.3">
      <c r="A472" s="69" t="s">
        <v>481</v>
      </c>
      <c r="B472" s="55" t="str">
        <f>VLOOKUP(A472,'Customer Names'!A472:E1790,3,TRUE)</f>
        <v xml:space="preserve"> Mr</v>
      </c>
      <c r="C472" s="55" t="str">
        <f>VLOOKUP(A472,'Customer Names'!A470:E1295,4,FALSE)</f>
        <v>Parsons</v>
      </c>
      <c r="D472" s="50">
        <f>VLOOKUP(HealthCare!A472,Medical_Examinations!A471:J2806,2,TRUE)</f>
        <v>17.579999999999998</v>
      </c>
      <c r="E472" s="50">
        <f>VLOOKUP(HealthCare!A472,Medical_Examinations!A471:J2806,4,TRUE)</f>
        <v>4.51</v>
      </c>
      <c r="F472" s="7" t="str">
        <f>VLOOKUP(A472,Medical_Examinations!A471:J2806,6,TRUE)</f>
        <v>No</v>
      </c>
      <c r="G472" s="7" t="str">
        <f>VLOOKUP(A472,Medical_Examinations!A471:J2806,7,TRUE)</f>
        <v>No</v>
      </c>
      <c r="H472" s="7" t="str">
        <f>VLOOKUP(A472,Medical_Examinations!A471:J2806,8,TRUE)</f>
        <v>No</v>
      </c>
      <c r="I472" s="51">
        <f>VLOOKUP(A472,Medical_Examinations!A471:J2806,9,TRUE)</f>
        <v>1</v>
      </c>
      <c r="J472" s="7" t="str">
        <f>VLOOKUP(A472,Medical_Examinations!A471:J2806,10,TRUE)</f>
        <v>No</v>
      </c>
      <c r="K472" s="7" t="str">
        <f>VLOOKUP(A472,Medical_Examinations!A471:J2806,3,TRUE)</f>
        <v>Underweight</v>
      </c>
      <c r="L472" s="7" t="str">
        <f>VLOOKUP(A472,Medical_Examinations!A471:J2806,5,TRUE)</f>
        <v>Normal</v>
      </c>
      <c r="M472" s="52">
        <f>VLOOKUP(A472,Hospitalization!A472:K2814,5,FALSE)</f>
        <v>34313</v>
      </c>
      <c r="N472" s="51">
        <f ca="1">VLOOKUP(A472,Hospitalization!A472:K2814,6,FALSE)</f>
        <v>52</v>
      </c>
      <c r="O472" s="7" t="str">
        <f>VLOOKUP(A463,Hospitalization!A364:K2706,11,FALSE)</f>
        <v>R1012</v>
      </c>
      <c r="P472" s="7" t="str">
        <f>VLOOKUP(A472,Hospitalization!A472:K2814,10,TRUE)</f>
        <v>tier - 2</v>
      </c>
      <c r="Q472" s="53">
        <f>VLOOKUP(A472,Hospitalization!A472:K2814,8,TRUE)</f>
        <v>5138.26</v>
      </c>
      <c r="R472" s="7" t="str">
        <f>VLOOKUP(A472,Hospitalization!A373:K2715,9,TRUE)</f>
        <v>tier - 2</v>
      </c>
    </row>
    <row r="473" spans="1:18" x14ac:dyDescent="0.3">
      <c r="A473" s="69" t="s">
        <v>482</v>
      </c>
      <c r="B473" s="55" t="str">
        <f>VLOOKUP(A473,'Customer Names'!A473:E1791,3,TRUE)</f>
        <v xml:space="preserve"> Mr</v>
      </c>
      <c r="C473" s="55" t="str">
        <f>VLOOKUP(A473,'Customer Names'!A471:E1296,4,FALSE)</f>
        <v>Raulli</v>
      </c>
      <c r="D473" s="54">
        <f>VLOOKUP(HealthCare!A473,Medical_Examinations!A472:J2807,2,TRUE)</f>
        <v>17.579999999999998</v>
      </c>
      <c r="E473" s="54">
        <f>VLOOKUP(HealthCare!A473,Medical_Examinations!A472:J2807,4,TRUE)</f>
        <v>4.51</v>
      </c>
      <c r="F473" s="55" t="str">
        <f>VLOOKUP(A473,Medical_Examinations!A472:J2807,6,TRUE)</f>
        <v>No</v>
      </c>
      <c r="G473" s="55" t="str">
        <f>VLOOKUP(A473,Medical_Examinations!A472:J2807,7,TRUE)</f>
        <v>No</v>
      </c>
      <c r="H473" s="55" t="str">
        <f>VLOOKUP(A473,Medical_Examinations!A472:J2807,8,TRUE)</f>
        <v>No</v>
      </c>
      <c r="I473" s="56">
        <f>VLOOKUP(A473,Medical_Examinations!A472:J2807,9,TRUE)</f>
        <v>1</v>
      </c>
      <c r="J473" s="55" t="str">
        <f>VLOOKUP(A473,Medical_Examinations!A472:J2807,10,TRUE)</f>
        <v>No</v>
      </c>
      <c r="K473" s="55" t="str">
        <f>VLOOKUP(A473,Medical_Examinations!A472:J2807,3,TRUE)</f>
        <v>Underweight</v>
      </c>
      <c r="L473" s="55" t="str">
        <f>VLOOKUP(A473,Medical_Examinations!A472:J2807,5,TRUE)</f>
        <v>Normal</v>
      </c>
      <c r="M473" s="57">
        <f>VLOOKUP(A473,Hospitalization!A473:K2815,5,FALSE)</f>
        <v>32401</v>
      </c>
      <c r="N473" s="56">
        <f ca="1">VLOOKUP(A473,Hospitalization!A473:K2815,6,FALSE)</f>
        <v>23</v>
      </c>
      <c r="O473" s="55" t="str">
        <f>VLOOKUP(A464,Hospitalization!A365:K2707,11,FALSE)</f>
        <v>R1017</v>
      </c>
      <c r="P473" s="55" t="str">
        <f>VLOOKUP(A473,Hospitalization!A473:K2815,10,TRUE)</f>
        <v>tier - 1</v>
      </c>
      <c r="Q473" s="58">
        <f>VLOOKUP(A473,Hospitalization!A473:K2815,8,TRUE)</f>
        <v>5136.75</v>
      </c>
      <c r="R473" s="55" t="str">
        <f>VLOOKUP(A473,Hospitalization!A374:K2716,9,TRUE)</f>
        <v>tier - 2</v>
      </c>
    </row>
    <row r="474" spans="1:18" x14ac:dyDescent="0.3">
      <c r="A474" s="69" t="s">
        <v>483</v>
      </c>
      <c r="B474" s="55" t="str">
        <f>VLOOKUP(A474,'Customer Names'!A474:E1792,3,TRUE)</f>
        <v xml:space="preserve"> Mr</v>
      </c>
      <c r="C474" s="55" t="str">
        <f>VLOOKUP(A474,'Customer Names'!A472:E1297,4,FALSE)</f>
        <v>Frome</v>
      </c>
      <c r="D474" s="50">
        <f>VLOOKUP(HealthCare!A474,Medical_Examinations!A473:J2808,2,TRUE)</f>
        <v>17.579999999999998</v>
      </c>
      <c r="E474" s="50">
        <f>VLOOKUP(HealthCare!A474,Medical_Examinations!A473:J2808,4,TRUE)</f>
        <v>4.51</v>
      </c>
      <c r="F474" s="7" t="str">
        <f>VLOOKUP(A474,Medical_Examinations!A473:J2808,6,TRUE)</f>
        <v>No</v>
      </c>
      <c r="G474" s="7" t="str">
        <f>VLOOKUP(A474,Medical_Examinations!A473:J2808,7,TRUE)</f>
        <v>No</v>
      </c>
      <c r="H474" s="7" t="str">
        <f>VLOOKUP(A474,Medical_Examinations!A473:J2808,8,TRUE)</f>
        <v>No</v>
      </c>
      <c r="I474" s="51">
        <f>VLOOKUP(A474,Medical_Examinations!A473:J2808,9,TRUE)</f>
        <v>1</v>
      </c>
      <c r="J474" s="7" t="str">
        <f>VLOOKUP(A474,Medical_Examinations!A473:J2808,10,TRUE)</f>
        <v>No</v>
      </c>
      <c r="K474" s="7" t="str">
        <f>VLOOKUP(A474,Medical_Examinations!A473:J2808,3,TRUE)</f>
        <v>Underweight</v>
      </c>
      <c r="L474" s="7" t="str">
        <f>VLOOKUP(A474,Medical_Examinations!A473:J2808,5,TRUE)</f>
        <v>Normal</v>
      </c>
      <c r="M474" s="52">
        <f>VLOOKUP(A474,Hospitalization!A474:K2816,5,FALSE)</f>
        <v>32033</v>
      </c>
      <c r="N474" s="51">
        <f ca="1">VLOOKUP(A474,Hospitalization!A474:K2816,6,FALSE)</f>
        <v>57</v>
      </c>
      <c r="O474" s="7" t="str">
        <f>VLOOKUP(A465,Hospitalization!A366:K2708,11,FALSE)</f>
        <v>R1012</v>
      </c>
      <c r="P474" s="7" t="str">
        <f>VLOOKUP(A474,Hospitalization!A474:K2816,10,TRUE)</f>
        <v>tier - 2</v>
      </c>
      <c r="Q474" s="53">
        <f>VLOOKUP(A474,Hospitalization!A474:K2816,8,TRUE)</f>
        <v>5125.22</v>
      </c>
      <c r="R474" s="7" t="str">
        <f>VLOOKUP(A474,Hospitalization!A375:K2717,9,TRUE)</f>
        <v>tier - 1</v>
      </c>
    </row>
    <row r="475" spans="1:18" x14ac:dyDescent="0.3">
      <c r="A475" s="69" t="s">
        <v>484</v>
      </c>
      <c r="B475" s="55" t="str">
        <f>VLOOKUP(A475,'Customer Names'!A475:E1793,3,TRUE)</f>
        <v xml:space="preserve"> Ms</v>
      </c>
      <c r="C475" s="55" t="str">
        <f>VLOOKUP(A475,'Customer Names'!A473:E1298,4,FALSE)</f>
        <v>Sevcik</v>
      </c>
      <c r="D475" s="54">
        <f>VLOOKUP(HealthCare!A475,Medical_Examinations!A474:J2809,2,TRUE)</f>
        <v>17.579999999999998</v>
      </c>
      <c r="E475" s="54">
        <f>VLOOKUP(HealthCare!A475,Medical_Examinations!A474:J2809,4,TRUE)</f>
        <v>4.51</v>
      </c>
      <c r="F475" s="55" t="str">
        <f>VLOOKUP(A475,Medical_Examinations!A474:J2809,6,TRUE)</f>
        <v>No</v>
      </c>
      <c r="G475" s="55" t="str">
        <f>VLOOKUP(A475,Medical_Examinations!A474:J2809,7,TRUE)</f>
        <v>No</v>
      </c>
      <c r="H475" s="55" t="str">
        <f>VLOOKUP(A475,Medical_Examinations!A474:J2809,8,TRUE)</f>
        <v>No</v>
      </c>
      <c r="I475" s="56">
        <f>VLOOKUP(A475,Medical_Examinations!A474:J2809,9,TRUE)</f>
        <v>1</v>
      </c>
      <c r="J475" s="55" t="str">
        <f>VLOOKUP(A475,Medical_Examinations!A474:J2809,10,TRUE)</f>
        <v>No</v>
      </c>
      <c r="K475" s="55" t="str">
        <f>VLOOKUP(A475,Medical_Examinations!A474:J2809,3,TRUE)</f>
        <v>Underweight</v>
      </c>
      <c r="L475" s="55" t="str">
        <f>VLOOKUP(A475,Medical_Examinations!A474:J2809,5,TRUE)</f>
        <v>Normal</v>
      </c>
      <c r="M475" s="57">
        <f>VLOOKUP(A475,Hospitalization!A475:K2817,5,FALSE)</f>
        <v>32448</v>
      </c>
      <c r="N475" s="56">
        <f ca="1">VLOOKUP(A475,Hospitalization!A475:K2817,6,FALSE)</f>
        <v>49</v>
      </c>
      <c r="O475" s="55" t="str">
        <f>VLOOKUP(A466,Hospitalization!A367:K2709,11,FALSE)</f>
        <v>R1022</v>
      </c>
      <c r="P475" s="55" t="str">
        <f>VLOOKUP(A475,Hospitalization!A475:K2817,10,TRUE)</f>
        <v>tier - 3</v>
      </c>
      <c r="Q475" s="58">
        <f>VLOOKUP(A475,Hospitalization!A475:K2817,8,TRUE)</f>
        <v>5124.1899999999996</v>
      </c>
      <c r="R475" s="55" t="str">
        <f>VLOOKUP(A475,Hospitalization!A376:K2718,9,TRUE)</f>
        <v>tier - 2</v>
      </c>
    </row>
    <row r="476" spans="1:18" x14ac:dyDescent="0.3">
      <c r="A476" s="69" t="s">
        <v>485</v>
      </c>
      <c r="B476" s="55" t="str">
        <f>VLOOKUP(A476,'Customer Names'!A476:E1794,3,TRUE)</f>
        <v xml:space="preserve"> Mr</v>
      </c>
      <c r="C476" s="55" t="str">
        <f>VLOOKUP(A476,'Customer Names'!A474:E1299,4,FALSE)</f>
        <v>Narang</v>
      </c>
      <c r="D476" s="50">
        <f>VLOOKUP(HealthCare!A476,Medical_Examinations!A475:J2810,2,TRUE)</f>
        <v>17.579999999999998</v>
      </c>
      <c r="E476" s="50">
        <f>VLOOKUP(HealthCare!A476,Medical_Examinations!A475:J2810,4,TRUE)</f>
        <v>4.51</v>
      </c>
      <c r="F476" s="7" t="str">
        <f>VLOOKUP(A476,Medical_Examinations!A475:J2810,6,TRUE)</f>
        <v>No</v>
      </c>
      <c r="G476" s="7" t="str">
        <f>VLOOKUP(A476,Medical_Examinations!A475:J2810,7,TRUE)</f>
        <v>No</v>
      </c>
      <c r="H476" s="7" t="str">
        <f>VLOOKUP(A476,Medical_Examinations!A475:J2810,8,TRUE)</f>
        <v>No</v>
      </c>
      <c r="I476" s="51">
        <f>VLOOKUP(A476,Medical_Examinations!A475:J2810,9,TRUE)</f>
        <v>1</v>
      </c>
      <c r="J476" s="7" t="str">
        <f>VLOOKUP(A476,Medical_Examinations!A475:J2810,10,TRUE)</f>
        <v>No</v>
      </c>
      <c r="K476" s="7" t="str">
        <f>VLOOKUP(A476,Medical_Examinations!A475:J2810,3,TRUE)</f>
        <v>Underweight</v>
      </c>
      <c r="L476" s="7" t="str">
        <f>VLOOKUP(A476,Medical_Examinations!A475:J2810,5,TRUE)</f>
        <v>Normal</v>
      </c>
      <c r="M476" s="52">
        <f>VLOOKUP(A476,Hospitalization!A476:K2818,5,FALSE)</f>
        <v>32099</v>
      </c>
      <c r="N476" s="51">
        <f ca="1">VLOOKUP(A476,Hospitalization!A476:K2818,6,FALSE)</f>
        <v>46</v>
      </c>
      <c r="O476" s="7" t="str">
        <f>VLOOKUP(A467,Hospitalization!A368:K2710,11,FALSE)</f>
        <v>R1013</v>
      </c>
      <c r="P476" s="7" t="str">
        <f>VLOOKUP(A476,Hospitalization!A476:K2818,10,TRUE)</f>
        <v>tier - 2</v>
      </c>
      <c r="Q476" s="53">
        <f>VLOOKUP(A476,Hospitalization!A476:K2818,8,TRUE)</f>
        <v>5116.5</v>
      </c>
      <c r="R476" s="7" t="str">
        <f>VLOOKUP(A476,Hospitalization!A377:K2719,9,TRUE)</f>
        <v>tier - 2</v>
      </c>
    </row>
    <row r="477" spans="1:18" x14ac:dyDescent="0.3">
      <c r="A477" s="69" t="s">
        <v>486</v>
      </c>
      <c r="B477" s="55" t="str">
        <f>VLOOKUP(A477,'Customer Names'!A477:E1795,3,TRUE)</f>
        <v xml:space="preserve"> Ms</v>
      </c>
      <c r="C477" s="55" t="str">
        <f>VLOOKUP(A477,'Customer Names'!A475:E1300,4,FALSE)</f>
        <v>Royston</v>
      </c>
      <c r="D477" s="54">
        <f>VLOOKUP(HealthCare!A477,Medical_Examinations!A476:J2811,2,TRUE)</f>
        <v>17.579999999999998</v>
      </c>
      <c r="E477" s="54">
        <f>VLOOKUP(HealthCare!A477,Medical_Examinations!A476:J2811,4,TRUE)</f>
        <v>4.51</v>
      </c>
      <c r="F477" s="55" t="str">
        <f>VLOOKUP(A477,Medical_Examinations!A476:J2811,6,TRUE)</f>
        <v>No</v>
      </c>
      <c r="G477" s="55" t="str">
        <f>VLOOKUP(A477,Medical_Examinations!A476:J2811,7,TRUE)</f>
        <v>No</v>
      </c>
      <c r="H477" s="55" t="str">
        <f>VLOOKUP(A477,Medical_Examinations!A476:J2811,8,TRUE)</f>
        <v>No</v>
      </c>
      <c r="I477" s="56">
        <f>VLOOKUP(A477,Medical_Examinations!A476:J2811,9,TRUE)</f>
        <v>1</v>
      </c>
      <c r="J477" s="55" t="str">
        <f>VLOOKUP(A477,Medical_Examinations!A476:J2811,10,TRUE)</f>
        <v>No</v>
      </c>
      <c r="K477" s="55" t="str">
        <f>VLOOKUP(A477,Medical_Examinations!A476:J2811,3,TRUE)</f>
        <v>Underweight</v>
      </c>
      <c r="L477" s="55" t="str">
        <f>VLOOKUP(A477,Medical_Examinations!A476:J2811,5,TRUE)</f>
        <v>Normal</v>
      </c>
      <c r="M477" s="57">
        <f>VLOOKUP(A477,Hospitalization!A477:K2819,5,FALSE)</f>
        <v>36330</v>
      </c>
      <c r="N477" s="56">
        <f ca="1">VLOOKUP(A477,Hospitalization!A477:K2819,6,FALSE)</f>
        <v>55</v>
      </c>
      <c r="O477" s="55" t="str">
        <f>VLOOKUP(A468,Hospitalization!A369:K2711,11,FALSE)</f>
        <v>R1013</v>
      </c>
      <c r="P477" s="55" t="str">
        <f>VLOOKUP(A477,Hospitalization!A477:K2819,10,TRUE)</f>
        <v>tier - 2</v>
      </c>
      <c r="Q477" s="58">
        <f>VLOOKUP(A477,Hospitalization!A477:K2819,8,TRUE)</f>
        <v>5087.92</v>
      </c>
      <c r="R477" s="55" t="str">
        <f>VLOOKUP(A477,Hospitalization!A378:K2720,9,TRUE)</f>
        <v>tier - 2</v>
      </c>
    </row>
    <row r="478" spans="1:18" x14ac:dyDescent="0.3">
      <c r="A478" s="69" t="s">
        <v>487</v>
      </c>
      <c r="B478" s="55" t="str">
        <f>VLOOKUP(A478,'Customer Names'!A478:E1796,3,TRUE)</f>
        <v xml:space="preserve"> Mr</v>
      </c>
      <c r="C478" s="55" t="str">
        <f>VLOOKUP(A478,'Customer Names'!A476:E1301,4,FALSE)</f>
        <v>Tieri</v>
      </c>
      <c r="D478" s="50">
        <f>VLOOKUP(HealthCare!A478,Medical_Examinations!A477:J2812,2,TRUE)</f>
        <v>17.579999999999998</v>
      </c>
      <c r="E478" s="50">
        <f>VLOOKUP(HealthCare!A478,Medical_Examinations!A477:J2812,4,TRUE)</f>
        <v>4.51</v>
      </c>
      <c r="F478" s="7" t="str">
        <f>VLOOKUP(A478,Medical_Examinations!A477:J2812,6,TRUE)</f>
        <v>No</v>
      </c>
      <c r="G478" s="7" t="str">
        <f>VLOOKUP(A478,Medical_Examinations!A477:J2812,7,TRUE)</f>
        <v>No</v>
      </c>
      <c r="H478" s="7" t="str">
        <f>VLOOKUP(A478,Medical_Examinations!A477:J2812,8,TRUE)</f>
        <v>No</v>
      </c>
      <c r="I478" s="51">
        <f>VLOOKUP(A478,Medical_Examinations!A477:J2812,9,TRUE)</f>
        <v>1</v>
      </c>
      <c r="J478" s="7" t="str">
        <f>VLOOKUP(A478,Medical_Examinations!A477:J2812,10,TRUE)</f>
        <v>No</v>
      </c>
      <c r="K478" s="7" t="str">
        <f>VLOOKUP(A478,Medical_Examinations!A477:J2812,3,TRUE)</f>
        <v>Underweight</v>
      </c>
      <c r="L478" s="7" t="str">
        <f>VLOOKUP(A478,Medical_Examinations!A477:J2812,5,TRUE)</f>
        <v>Normal</v>
      </c>
      <c r="M478" s="52">
        <f>VLOOKUP(A478,Hospitalization!A478:K2820,5,FALSE)</f>
        <v>35625</v>
      </c>
      <c r="N478" s="51">
        <f ca="1">VLOOKUP(A478,Hospitalization!A478:K2820,6,FALSE)</f>
        <v>30</v>
      </c>
      <c r="O478" s="7" t="str">
        <f>VLOOKUP(A469,Hospitalization!A370:K2712,11,FALSE)</f>
        <v>R1012</v>
      </c>
      <c r="P478" s="7" t="str">
        <f>VLOOKUP(A478,Hospitalization!A478:K2820,10,TRUE)</f>
        <v>tier - 2</v>
      </c>
      <c r="Q478" s="53">
        <f>VLOOKUP(A478,Hospitalization!A478:K2820,8,TRUE)</f>
        <v>5080.1000000000004</v>
      </c>
      <c r="R478" s="7" t="str">
        <f>VLOOKUP(A478,Hospitalization!A379:K2721,9,TRUE)</f>
        <v>tier - 3</v>
      </c>
    </row>
    <row r="479" spans="1:18" x14ac:dyDescent="0.3">
      <c r="A479" s="69" t="s">
        <v>488</v>
      </c>
      <c r="B479" s="55" t="str">
        <f>VLOOKUP(A479,'Customer Names'!A479:E1797,3,TRUE)</f>
        <v xml:space="preserve"> Ms</v>
      </c>
      <c r="C479" s="55" t="str">
        <f>VLOOKUP(A479,'Customer Names'!A477:E1302,4,FALSE)</f>
        <v>Whitney</v>
      </c>
      <c r="D479" s="54">
        <f>VLOOKUP(HealthCare!A479,Medical_Examinations!A478:J2813,2,TRUE)</f>
        <v>17.579999999999998</v>
      </c>
      <c r="E479" s="54">
        <f>VLOOKUP(HealthCare!A479,Medical_Examinations!A478:J2813,4,TRUE)</f>
        <v>4.51</v>
      </c>
      <c r="F479" s="55" t="str">
        <f>VLOOKUP(A479,Medical_Examinations!A478:J2813,6,TRUE)</f>
        <v>No</v>
      </c>
      <c r="G479" s="55" t="str">
        <f>VLOOKUP(A479,Medical_Examinations!A478:J2813,7,TRUE)</f>
        <v>No</v>
      </c>
      <c r="H479" s="55" t="str">
        <f>VLOOKUP(A479,Medical_Examinations!A478:J2813,8,TRUE)</f>
        <v>No</v>
      </c>
      <c r="I479" s="56">
        <f>VLOOKUP(A479,Medical_Examinations!A478:J2813,9,TRUE)</f>
        <v>1</v>
      </c>
      <c r="J479" s="55" t="str">
        <f>VLOOKUP(A479,Medical_Examinations!A478:J2813,10,TRUE)</f>
        <v>No</v>
      </c>
      <c r="K479" s="55" t="str">
        <f>VLOOKUP(A479,Medical_Examinations!A478:J2813,3,TRUE)</f>
        <v>Underweight</v>
      </c>
      <c r="L479" s="55" t="str">
        <f>VLOOKUP(A479,Medical_Examinations!A478:J2813,5,TRUE)</f>
        <v>Normal</v>
      </c>
      <c r="M479" s="57">
        <f>VLOOKUP(A479,Hospitalization!A479:K2821,5,FALSE)</f>
        <v>28816</v>
      </c>
      <c r="N479" s="56">
        <f ca="1">VLOOKUP(A479,Hospitalization!A479:K2821,6,FALSE)</f>
        <v>22</v>
      </c>
      <c r="O479" s="55" t="str">
        <f>VLOOKUP(A470,Hospitalization!A371:K2713,11,FALSE)</f>
        <v>R1011</v>
      </c>
      <c r="P479" s="55" t="str">
        <f>VLOOKUP(A479,Hospitalization!A479:K2821,10,TRUE)</f>
        <v>tier - 3</v>
      </c>
      <c r="Q479" s="58">
        <f>VLOOKUP(A479,Hospitalization!A479:K2821,8,TRUE)</f>
        <v>5077.1899999999996</v>
      </c>
      <c r="R479" s="55" t="str">
        <f>VLOOKUP(A479,Hospitalization!A380:K2722,9,TRUE)</f>
        <v>tier - 2</v>
      </c>
    </row>
    <row r="480" spans="1:18" x14ac:dyDescent="0.3">
      <c r="A480" s="69" t="s">
        <v>489</v>
      </c>
      <c r="B480" s="55" t="str">
        <f>VLOOKUP(A480,'Customer Names'!A480:E1798,3,TRUE)</f>
        <v xml:space="preserve"> Mr</v>
      </c>
      <c r="C480" s="55" t="str">
        <f>VLOOKUP(A480,'Customer Names'!A478:E1303,4,FALSE)</f>
        <v>Wandzilak</v>
      </c>
      <c r="D480" s="50">
        <f>VLOOKUP(HealthCare!A480,Medical_Examinations!A479:J2814,2,TRUE)</f>
        <v>17.579999999999998</v>
      </c>
      <c r="E480" s="50">
        <f>VLOOKUP(HealthCare!A480,Medical_Examinations!A479:J2814,4,TRUE)</f>
        <v>4.51</v>
      </c>
      <c r="F480" s="7" t="str">
        <f>VLOOKUP(A480,Medical_Examinations!A479:J2814,6,TRUE)</f>
        <v>No</v>
      </c>
      <c r="G480" s="7" t="str">
        <f>VLOOKUP(A480,Medical_Examinations!A479:J2814,7,TRUE)</f>
        <v>No</v>
      </c>
      <c r="H480" s="7" t="str">
        <f>VLOOKUP(A480,Medical_Examinations!A479:J2814,8,TRUE)</f>
        <v>No</v>
      </c>
      <c r="I480" s="51">
        <f>VLOOKUP(A480,Medical_Examinations!A479:J2814,9,TRUE)</f>
        <v>1</v>
      </c>
      <c r="J480" s="7" t="str">
        <f>VLOOKUP(A480,Medical_Examinations!A479:J2814,10,TRUE)</f>
        <v>No</v>
      </c>
      <c r="K480" s="7" t="str">
        <f>VLOOKUP(A480,Medical_Examinations!A479:J2814,3,TRUE)</f>
        <v>Underweight</v>
      </c>
      <c r="L480" s="7" t="str">
        <f>VLOOKUP(A480,Medical_Examinations!A479:J2814,5,TRUE)</f>
        <v>Normal</v>
      </c>
      <c r="M480" s="52">
        <f>VLOOKUP(A480,Hospitalization!A480:K2822,5,FALSE)</f>
        <v>34131</v>
      </c>
      <c r="N480" s="51">
        <f ca="1">VLOOKUP(A480,Hospitalization!A480:K2822,6,FALSE)</f>
        <v>24</v>
      </c>
      <c r="O480" s="7" t="str">
        <f>VLOOKUP(A471,Hospitalization!A372:K2714,11,FALSE)</f>
        <v>R1013</v>
      </c>
      <c r="P480" s="7" t="str">
        <f>VLOOKUP(A480,Hospitalization!A480:K2822,10,TRUE)</f>
        <v>tier - 1</v>
      </c>
      <c r="Q480" s="53">
        <f>VLOOKUP(A480,Hospitalization!A480:K2822,8,TRUE)</f>
        <v>5059.5600000000004</v>
      </c>
      <c r="R480" s="7" t="str">
        <f>VLOOKUP(A480,Hospitalization!A381:K2723,9,TRUE)</f>
        <v>tier - 2</v>
      </c>
    </row>
    <row r="481" spans="1:18" x14ac:dyDescent="0.3">
      <c r="A481" s="69" t="s">
        <v>490</v>
      </c>
      <c r="B481" s="55" t="str">
        <f>VLOOKUP(A481,'Customer Names'!A481:E1799,3,TRUE)</f>
        <v xml:space="preserve"> Ms</v>
      </c>
      <c r="C481" s="55" t="str">
        <f>VLOOKUP(A481,'Customer Names'!A479:E1304,4,FALSE)</f>
        <v>Valenzona</v>
      </c>
      <c r="D481" s="54">
        <f>VLOOKUP(HealthCare!A481,Medical_Examinations!A480:J2815,2,TRUE)</f>
        <v>17.579999999999998</v>
      </c>
      <c r="E481" s="54">
        <f>VLOOKUP(HealthCare!A481,Medical_Examinations!A480:J2815,4,TRUE)</f>
        <v>4.51</v>
      </c>
      <c r="F481" s="55" t="str">
        <f>VLOOKUP(A481,Medical_Examinations!A480:J2815,6,TRUE)</f>
        <v>No</v>
      </c>
      <c r="G481" s="55" t="str">
        <f>VLOOKUP(A481,Medical_Examinations!A480:J2815,7,TRUE)</f>
        <v>No</v>
      </c>
      <c r="H481" s="55" t="str">
        <f>VLOOKUP(A481,Medical_Examinations!A480:J2815,8,TRUE)</f>
        <v>No</v>
      </c>
      <c r="I481" s="56">
        <f>VLOOKUP(A481,Medical_Examinations!A480:J2815,9,TRUE)</f>
        <v>1</v>
      </c>
      <c r="J481" s="55" t="str">
        <f>VLOOKUP(A481,Medical_Examinations!A480:J2815,10,TRUE)</f>
        <v>No</v>
      </c>
      <c r="K481" s="55" t="str">
        <f>VLOOKUP(A481,Medical_Examinations!A480:J2815,3,TRUE)</f>
        <v>Underweight</v>
      </c>
      <c r="L481" s="55" t="str">
        <f>VLOOKUP(A481,Medical_Examinations!A480:J2815,5,TRUE)</f>
        <v>Normal</v>
      </c>
      <c r="M481" s="57">
        <f>VLOOKUP(A481,Hospitalization!A481:K2823,5,FALSE)</f>
        <v>35640</v>
      </c>
      <c r="N481" s="56">
        <f ca="1">VLOOKUP(A481,Hospitalization!A481:K2823,6,FALSE)</f>
        <v>61</v>
      </c>
      <c r="O481" s="55" t="str">
        <f>VLOOKUP(A472,Hospitalization!A373:K2715,11,FALSE)</f>
        <v>R1013</v>
      </c>
      <c r="P481" s="55" t="str">
        <f>VLOOKUP(A481,Hospitalization!A481:K2823,10,TRUE)</f>
        <v>tier - 2</v>
      </c>
      <c r="Q481" s="58">
        <f>VLOOKUP(A481,Hospitalization!A481:K2823,8,TRUE)</f>
        <v>5045.1499999999996</v>
      </c>
      <c r="R481" s="55" t="str">
        <f>VLOOKUP(A481,Hospitalization!A382:K2724,9,TRUE)</f>
        <v>tier - 2</v>
      </c>
    </row>
    <row r="482" spans="1:18" x14ac:dyDescent="0.3">
      <c r="A482" s="69" t="s">
        <v>491</v>
      </c>
      <c r="B482" s="55" t="str">
        <f>VLOOKUP(A482,'Customer Names'!A482:E1800,3,TRUE)</f>
        <v xml:space="preserve"> Ms</v>
      </c>
      <c r="C482" s="55" t="str">
        <f>VLOOKUP(A482,'Customer Names'!A480:E1305,4,FALSE)</f>
        <v>Young</v>
      </c>
      <c r="D482" s="50">
        <f>VLOOKUP(HealthCare!A482,Medical_Examinations!A481:J2816,2,TRUE)</f>
        <v>17.579999999999998</v>
      </c>
      <c r="E482" s="50">
        <f>VLOOKUP(HealthCare!A482,Medical_Examinations!A481:J2816,4,TRUE)</f>
        <v>4.51</v>
      </c>
      <c r="F482" s="7" t="str">
        <f>VLOOKUP(A482,Medical_Examinations!A481:J2816,6,TRUE)</f>
        <v>No</v>
      </c>
      <c r="G482" s="7" t="str">
        <f>VLOOKUP(A482,Medical_Examinations!A481:J2816,7,TRUE)</f>
        <v>No</v>
      </c>
      <c r="H482" s="7" t="str">
        <f>VLOOKUP(A482,Medical_Examinations!A481:J2816,8,TRUE)</f>
        <v>No</v>
      </c>
      <c r="I482" s="51">
        <f>VLOOKUP(A482,Medical_Examinations!A481:J2816,9,TRUE)</f>
        <v>1</v>
      </c>
      <c r="J482" s="7" t="str">
        <f>VLOOKUP(A482,Medical_Examinations!A481:J2816,10,TRUE)</f>
        <v>No</v>
      </c>
      <c r="K482" s="7" t="str">
        <f>VLOOKUP(A482,Medical_Examinations!A481:J2816,3,TRUE)</f>
        <v>Underweight</v>
      </c>
      <c r="L482" s="7" t="str">
        <f>VLOOKUP(A482,Medical_Examinations!A481:J2816,5,TRUE)</f>
        <v>Normal</v>
      </c>
      <c r="M482" s="52">
        <f>VLOOKUP(A482,Hospitalization!A482:K2824,5,FALSE)</f>
        <v>37180</v>
      </c>
      <c r="N482" s="51">
        <f ca="1">VLOOKUP(A482,Hospitalization!A482:K2824,6,FALSE)</f>
        <v>62</v>
      </c>
      <c r="O482" s="7" t="str">
        <f>VLOOKUP(A473,Hospitalization!A374:K2716,11,FALSE)</f>
        <v>R1013</v>
      </c>
      <c r="P482" s="7" t="str">
        <f>VLOOKUP(A482,Hospitalization!A482:K2824,10,TRUE)</f>
        <v>tier - 3</v>
      </c>
      <c r="Q482" s="53">
        <f>VLOOKUP(A482,Hospitalization!A482:K2824,8,TRUE)</f>
        <v>5043.13</v>
      </c>
      <c r="R482" s="7" t="str">
        <f>VLOOKUP(A482,Hospitalization!A383:K2725,9,TRUE)</f>
        <v>tier - 2</v>
      </c>
    </row>
    <row r="483" spans="1:18" x14ac:dyDescent="0.3">
      <c r="A483" s="69" t="s">
        <v>492</v>
      </c>
      <c r="B483" s="55" t="str">
        <f>VLOOKUP(A483,'Customer Names'!A483:E1801,3,TRUE)</f>
        <v xml:space="preserve"> Mr</v>
      </c>
      <c r="C483" s="55" t="str">
        <f>VLOOKUP(A483,'Customer Names'!A481:E1306,4,FALSE)</f>
        <v>Richards</v>
      </c>
      <c r="D483" s="54">
        <f>VLOOKUP(HealthCare!A483,Medical_Examinations!A482:J2817,2,TRUE)</f>
        <v>17.579999999999998</v>
      </c>
      <c r="E483" s="54">
        <f>VLOOKUP(HealthCare!A483,Medical_Examinations!A482:J2817,4,TRUE)</f>
        <v>4.51</v>
      </c>
      <c r="F483" s="55" t="str">
        <f>VLOOKUP(A483,Medical_Examinations!A482:J2817,6,TRUE)</f>
        <v>No</v>
      </c>
      <c r="G483" s="55" t="str">
        <f>VLOOKUP(A483,Medical_Examinations!A482:J2817,7,TRUE)</f>
        <v>No</v>
      </c>
      <c r="H483" s="55" t="str">
        <f>VLOOKUP(A483,Medical_Examinations!A482:J2817,8,TRUE)</f>
        <v>No</v>
      </c>
      <c r="I483" s="56">
        <f>VLOOKUP(A483,Medical_Examinations!A482:J2817,9,TRUE)</f>
        <v>1</v>
      </c>
      <c r="J483" s="55" t="str">
        <f>VLOOKUP(A483,Medical_Examinations!A482:J2817,10,TRUE)</f>
        <v>No</v>
      </c>
      <c r="K483" s="55" t="str">
        <f>VLOOKUP(A483,Medical_Examinations!A482:J2817,3,TRUE)</f>
        <v>Underweight</v>
      </c>
      <c r="L483" s="55" t="str">
        <f>VLOOKUP(A483,Medical_Examinations!A482:J2817,5,TRUE)</f>
        <v>Normal</v>
      </c>
      <c r="M483" s="57">
        <f>VLOOKUP(A483,Hospitalization!A483:K2825,5,FALSE)</f>
        <v>35768</v>
      </c>
      <c r="N483" s="56">
        <f ca="1">VLOOKUP(A483,Hospitalization!A483:K2825,6,FALSE)</f>
        <v>22</v>
      </c>
      <c r="O483" s="55" t="str">
        <f>VLOOKUP(A474,Hospitalization!A375:K2717,11,FALSE)</f>
        <v>R1012</v>
      </c>
      <c r="P483" s="55" t="str">
        <f>VLOOKUP(A483,Hospitalization!A483:K2825,10,TRUE)</f>
        <v>tier - 2</v>
      </c>
      <c r="Q483" s="58">
        <f>VLOOKUP(A483,Hospitalization!A483:K2825,8,TRUE)</f>
        <v>5038.57</v>
      </c>
      <c r="R483" s="55" t="str">
        <f>VLOOKUP(A483,Hospitalization!A384:K2726,9,TRUE)</f>
        <v>tier - 2</v>
      </c>
    </row>
    <row r="484" spans="1:18" x14ac:dyDescent="0.3">
      <c r="A484" s="69" t="s">
        <v>493</v>
      </c>
      <c r="B484" s="55" t="str">
        <f>VLOOKUP(A484,'Customer Names'!A484:E1802,3,TRUE)</f>
        <v xml:space="preserve"> Ms</v>
      </c>
      <c r="C484" s="55" t="str">
        <f>VLOOKUP(A484,'Customer Names'!A482:E1307,4,FALSE)</f>
        <v>Alexson</v>
      </c>
      <c r="D484" s="50">
        <f>VLOOKUP(HealthCare!A484,Medical_Examinations!A483:J2818,2,TRUE)</f>
        <v>17.579999999999998</v>
      </c>
      <c r="E484" s="50">
        <f>VLOOKUP(HealthCare!A484,Medical_Examinations!A483:J2818,4,TRUE)</f>
        <v>4.51</v>
      </c>
      <c r="F484" s="7" t="str">
        <f>VLOOKUP(A484,Medical_Examinations!A483:J2818,6,TRUE)</f>
        <v>No</v>
      </c>
      <c r="G484" s="7" t="str">
        <f>VLOOKUP(A484,Medical_Examinations!A483:J2818,7,TRUE)</f>
        <v>No</v>
      </c>
      <c r="H484" s="7" t="str">
        <f>VLOOKUP(A484,Medical_Examinations!A483:J2818,8,TRUE)</f>
        <v>No</v>
      </c>
      <c r="I484" s="51">
        <f>VLOOKUP(A484,Medical_Examinations!A483:J2818,9,TRUE)</f>
        <v>1</v>
      </c>
      <c r="J484" s="7" t="str">
        <f>VLOOKUP(A484,Medical_Examinations!A483:J2818,10,TRUE)</f>
        <v>No</v>
      </c>
      <c r="K484" s="7" t="str">
        <f>VLOOKUP(A484,Medical_Examinations!A483:J2818,3,TRUE)</f>
        <v>Underweight</v>
      </c>
      <c r="L484" s="7" t="str">
        <f>VLOOKUP(A484,Medical_Examinations!A483:J2818,5,TRUE)</f>
        <v>Normal</v>
      </c>
      <c r="M484" s="52">
        <f>VLOOKUP(A484,Hospitalization!A484:K2826,5,FALSE)</f>
        <v>31592</v>
      </c>
      <c r="N484" s="51">
        <f ca="1">VLOOKUP(A484,Hospitalization!A484:K2826,6,FALSE)</f>
        <v>43</v>
      </c>
      <c r="O484" s="7" t="str">
        <f>VLOOKUP(A475,Hospitalization!A376:K2718,11,FALSE)</f>
        <v>R1013</v>
      </c>
      <c r="P484" s="7" t="str">
        <f>VLOOKUP(A484,Hospitalization!A484:K2826,10,TRUE)</f>
        <v>tier - 2</v>
      </c>
      <c r="Q484" s="53">
        <f>VLOOKUP(A484,Hospitalization!A484:K2826,8,TRUE)</f>
        <v>5034.1000000000004</v>
      </c>
      <c r="R484" s="7" t="str">
        <f>VLOOKUP(A484,Hospitalization!A385:K2727,9,TRUE)</f>
        <v>tier - 2</v>
      </c>
    </row>
    <row r="485" spans="1:18" x14ac:dyDescent="0.3">
      <c r="A485" s="69" t="s">
        <v>494</v>
      </c>
      <c r="B485" s="55" t="str">
        <f>VLOOKUP(A485,'Customer Names'!A485:E1803,3,TRUE)</f>
        <v xml:space="preserve"> Mr</v>
      </c>
      <c r="C485" s="55" t="str">
        <f>VLOOKUP(A485,'Customer Names'!A483:E1308,4,FALSE)</f>
        <v>Wright</v>
      </c>
      <c r="D485" s="54">
        <f>VLOOKUP(HealthCare!A485,Medical_Examinations!A484:J2819,2,TRUE)</f>
        <v>17.579999999999998</v>
      </c>
      <c r="E485" s="54">
        <f>VLOOKUP(HealthCare!A485,Medical_Examinations!A484:J2819,4,TRUE)</f>
        <v>4.51</v>
      </c>
      <c r="F485" s="55" t="str">
        <f>VLOOKUP(A485,Medical_Examinations!A484:J2819,6,TRUE)</f>
        <v>No</v>
      </c>
      <c r="G485" s="55" t="str">
        <f>VLOOKUP(A485,Medical_Examinations!A484:J2819,7,TRUE)</f>
        <v>No</v>
      </c>
      <c r="H485" s="55" t="str">
        <f>VLOOKUP(A485,Medical_Examinations!A484:J2819,8,TRUE)</f>
        <v>No</v>
      </c>
      <c r="I485" s="56">
        <f>VLOOKUP(A485,Medical_Examinations!A484:J2819,9,TRUE)</f>
        <v>1</v>
      </c>
      <c r="J485" s="55" t="str">
        <f>VLOOKUP(A485,Medical_Examinations!A484:J2819,10,TRUE)</f>
        <v>No</v>
      </c>
      <c r="K485" s="55" t="str">
        <f>VLOOKUP(A485,Medical_Examinations!A484:J2819,3,TRUE)</f>
        <v>Underweight</v>
      </c>
      <c r="L485" s="55" t="str">
        <f>VLOOKUP(A485,Medical_Examinations!A484:J2819,5,TRUE)</f>
        <v>Normal</v>
      </c>
      <c r="M485" s="57">
        <f>VLOOKUP(A485,Hospitalization!A485:K2827,5,FALSE)</f>
        <v>33491</v>
      </c>
      <c r="N485" s="56">
        <f ca="1">VLOOKUP(A485,Hospitalization!A485:K2827,6,FALSE)</f>
        <v>51</v>
      </c>
      <c r="O485" s="55" t="str">
        <f>VLOOKUP(A476,Hospitalization!A377:K2719,11,FALSE)</f>
        <v>R1012</v>
      </c>
      <c r="P485" s="55" t="str">
        <f>VLOOKUP(A485,Hospitalization!A485:K2827,10,TRUE)</f>
        <v>tier - 1</v>
      </c>
      <c r="Q485" s="58">
        <f>VLOOKUP(A485,Hospitalization!A485:K2827,8,TRUE)</f>
        <v>5031.2700000000004</v>
      </c>
      <c r="R485" s="55" t="str">
        <f>VLOOKUP(A485,Hospitalization!A386:K2728,9,TRUE)</f>
        <v>tier - 3</v>
      </c>
    </row>
    <row r="486" spans="1:18" x14ac:dyDescent="0.3">
      <c r="A486" s="69" t="s">
        <v>495</v>
      </c>
      <c r="B486" s="55" t="str">
        <f>VLOOKUP(A486,'Customer Names'!A486:E1804,3,TRUE)</f>
        <v xml:space="preserve"> Mr</v>
      </c>
      <c r="C486" s="55" t="str">
        <f>VLOOKUP(A486,'Customer Names'!A484:E1309,4,FALSE)</f>
        <v>McKenna</v>
      </c>
      <c r="D486" s="50">
        <f>VLOOKUP(HealthCare!A486,Medical_Examinations!A485:J2820,2,TRUE)</f>
        <v>17.579999999999998</v>
      </c>
      <c r="E486" s="50">
        <f>VLOOKUP(HealthCare!A486,Medical_Examinations!A485:J2820,4,TRUE)</f>
        <v>4.51</v>
      </c>
      <c r="F486" s="7" t="str">
        <f>VLOOKUP(A486,Medical_Examinations!A485:J2820,6,TRUE)</f>
        <v>No</v>
      </c>
      <c r="G486" s="7" t="str">
        <f>VLOOKUP(A486,Medical_Examinations!A485:J2820,7,TRUE)</f>
        <v>No</v>
      </c>
      <c r="H486" s="7" t="str">
        <f>VLOOKUP(A486,Medical_Examinations!A485:J2820,8,TRUE)</f>
        <v>No</v>
      </c>
      <c r="I486" s="51">
        <f>VLOOKUP(A486,Medical_Examinations!A485:J2820,9,TRUE)</f>
        <v>1</v>
      </c>
      <c r="J486" s="7" t="str">
        <f>VLOOKUP(A486,Medical_Examinations!A485:J2820,10,TRUE)</f>
        <v>No</v>
      </c>
      <c r="K486" s="7" t="str">
        <f>VLOOKUP(A486,Medical_Examinations!A485:J2820,3,TRUE)</f>
        <v>Underweight</v>
      </c>
      <c r="L486" s="7" t="str">
        <f>VLOOKUP(A486,Medical_Examinations!A485:J2820,5,TRUE)</f>
        <v>Normal</v>
      </c>
      <c r="M486" s="52">
        <f>VLOOKUP(A486,Hospitalization!A486:K2828,5,FALSE)</f>
        <v>31409</v>
      </c>
      <c r="N486" s="51">
        <f ca="1">VLOOKUP(A486,Hospitalization!A486:K2828,6,FALSE)</f>
        <v>63</v>
      </c>
      <c r="O486" s="7" t="str">
        <f>VLOOKUP(A477,Hospitalization!A378:K2720,11,FALSE)</f>
        <v>R1026</v>
      </c>
      <c r="P486" s="7" t="str">
        <f>VLOOKUP(A486,Hospitalization!A486:K2828,10,TRUE)</f>
        <v>tier - 2</v>
      </c>
      <c r="Q486" s="53">
        <f>VLOOKUP(A486,Hospitalization!A486:K2828,8,TRUE)</f>
        <v>5028.1499999999996</v>
      </c>
      <c r="R486" s="7" t="str">
        <f>VLOOKUP(A486,Hospitalization!A387:K2729,9,TRUE)</f>
        <v>tier - 1</v>
      </c>
    </row>
    <row r="487" spans="1:18" x14ac:dyDescent="0.3">
      <c r="A487" s="69" t="s">
        <v>496</v>
      </c>
      <c r="B487" s="55" t="str">
        <f>VLOOKUP(A487,'Customer Names'!A487:E1805,3,TRUE)</f>
        <v xml:space="preserve"> Mr</v>
      </c>
      <c r="C487" s="55" t="str">
        <f>VLOOKUP(A487,'Customer Names'!A485:E1310,4,FALSE)</f>
        <v>Sallade</v>
      </c>
      <c r="D487" s="54">
        <f>VLOOKUP(HealthCare!A487,Medical_Examinations!A486:J2821,2,TRUE)</f>
        <v>17.579999999999998</v>
      </c>
      <c r="E487" s="54">
        <f>VLOOKUP(HealthCare!A487,Medical_Examinations!A486:J2821,4,TRUE)</f>
        <v>4.51</v>
      </c>
      <c r="F487" s="55" t="str">
        <f>VLOOKUP(A487,Medical_Examinations!A486:J2821,6,TRUE)</f>
        <v>No</v>
      </c>
      <c r="G487" s="55" t="str">
        <f>VLOOKUP(A487,Medical_Examinations!A486:J2821,7,TRUE)</f>
        <v>No</v>
      </c>
      <c r="H487" s="55" t="str">
        <f>VLOOKUP(A487,Medical_Examinations!A486:J2821,8,TRUE)</f>
        <v>No</v>
      </c>
      <c r="I487" s="56">
        <f>VLOOKUP(A487,Medical_Examinations!A486:J2821,9,TRUE)</f>
        <v>1</v>
      </c>
      <c r="J487" s="55" t="str">
        <f>VLOOKUP(A487,Medical_Examinations!A486:J2821,10,TRUE)</f>
        <v>No</v>
      </c>
      <c r="K487" s="55" t="str">
        <f>VLOOKUP(A487,Medical_Examinations!A486:J2821,3,TRUE)</f>
        <v>Underweight</v>
      </c>
      <c r="L487" s="55" t="str">
        <f>VLOOKUP(A487,Medical_Examinations!A486:J2821,5,TRUE)</f>
        <v>Normal</v>
      </c>
      <c r="M487" s="57">
        <f>VLOOKUP(A487,Hospitalization!A487:K2829,5,FALSE)</f>
        <v>32456</v>
      </c>
      <c r="N487" s="56">
        <f ca="1">VLOOKUP(A487,Hospitalization!A487:K2829,6,FALSE)</f>
        <v>22</v>
      </c>
      <c r="O487" s="55" t="str">
        <f>VLOOKUP(A478,Hospitalization!A379:K2721,11,FALSE)</f>
        <v>R1011</v>
      </c>
      <c r="P487" s="55" t="str">
        <f>VLOOKUP(A487,Hospitalization!A487:K2829,10,TRUE)</f>
        <v>tier - 3</v>
      </c>
      <c r="Q487" s="58">
        <f>VLOOKUP(A487,Hospitalization!A487:K2829,8,TRUE)</f>
        <v>5012.47</v>
      </c>
      <c r="R487" s="55" t="str">
        <f>VLOOKUP(A487,Hospitalization!A388:K2730,9,TRUE)</f>
        <v>tier - 2</v>
      </c>
    </row>
    <row r="488" spans="1:18" x14ac:dyDescent="0.3">
      <c r="A488" s="69" t="s">
        <v>497</v>
      </c>
      <c r="B488" s="55" t="str">
        <f>VLOOKUP(A488,'Customer Names'!A488:E1806,3,TRUE)</f>
        <v xml:space="preserve"> Mr</v>
      </c>
      <c r="C488" s="55" t="str">
        <f>VLOOKUP(A488,'Customer Names'!A486:E1311,4,FALSE)</f>
        <v>Argall</v>
      </c>
      <c r="D488" s="50">
        <f>VLOOKUP(HealthCare!A488,Medical_Examinations!A487:J2822,2,TRUE)</f>
        <v>17.579999999999998</v>
      </c>
      <c r="E488" s="50">
        <f>VLOOKUP(HealthCare!A488,Medical_Examinations!A487:J2822,4,TRUE)</f>
        <v>4.51</v>
      </c>
      <c r="F488" s="7" t="str">
        <f>VLOOKUP(A488,Medical_Examinations!A487:J2822,6,TRUE)</f>
        <v>No</v>
      </c>
      <c r="G488" s="7" t="str">
        <f>VLOOKUP(A488,Medical_Examinations!A487:J2822,7,TRUE)</f>
        <v>No</v>
      </c>
      <c r="H488" s="7" t="str">
        <f>VLOOKUP(A488,Medical_Examinations!A487:J2822,8,TRUE)</f>
        <v>No</v>
      </c>
      <c r="I488" s="51">
        <f>VLOOKUP(A488,Medical_Examinations!A487:J2822,9,TRUE)</f>
        <v>1</v>
      </c>
      <c r="J488" s="7" t="str">
        <f>VLOOKUP(A488,Medical_Examinations!A487:J2822,10,TRUE)</f>
        <v>No</v>
      </c>
      <c r="K488" s="7" t="str">
        <f>VLOOKUP(A488,Medical_Examinations!A487:J2822,3,TRUE)</f>
        <v>Underweight</v>
      </c>
      <c r="L488" s="7" t="str">
        <f>VLOOKUP(A488,Medical_Examinations!A487:J2822,5,TRUE)</f>
        <v>Normal</v>
      </c>
      <c r="M488" s="52">
        <f>VLOOKUP(A488,Hospitalization!A488:K2830,5,FALSE)</f>
        <v>32332</v>
      </c>
      <c r="N488" s="51">
        <f ca="1">VLOOKUP(A488,Hospitalization!A488:K2830,6,FALSE)</f>
        <v>33</v>
      </c>
      <c r="O488" s="7" t="str">
        <f>VLOOKUP(A479,Hospitalization!A380:K2722,11,FALSE)</f>
        <v>R1012</v>
      </c>
      <c r="P488" s="7" t="str">
        <f>VLOOKUP(A488,Hospitalization!A488:K2830,10,TRUE)</f>
        <v>tier - 3</v>
      </c>
      <c r="Q488" s="53">
        <f>VLOOKUP(A488,Hospitalization!A488:K2830,8,TRUE)</f>
        <v>5003.8500000000004</v>
      </c>
      <c r="R488" s="7" t="str">
        <f>VLOOKUP(A488,Hospitalization!A389:K2731,9,TRUE)</f>
        <v>tier - 2</v>
      </c>
    </row>
    <row r="489" spans="1:18" x14ac:dyDescent="0.3">
      <c r="A489" s="69" t="s">
        <v>498</v>
      </c>
      <c r="B489" s="55" t="str">
        <f>VLOOKUP(A489,'Customer Names'!A489:E1807,3,TRUE)</f>
        <v xml:space="preserve"> Ms</v>
      </c>
      <c r="C489" s="55" t="str">
        <f>VLOOKUP(A489,'Customer Names'!A487:E1312,4,FALSE)</f>
        <v>Patchell</v>
      </c>
      <c r="D489" s="54">
        <f>VLOOKUP(HealthCare!A489,Medical_Examinations!A488:J2823,2,TRUE)</f>
        <v>17.579999999999998</v>
      </c>
      <c r="E489" s="54">
        <f>VLOOKUP(HealthCare!A489,Medical_Examinations!A488:J2823,4,TRUE)</f>
        <v>4.51</v>
      </c>
      <c r="F489" s="55" t="str">
        <f>VLOOKUP(A489,Medical_Examinations!A488:J2823,6,TRUE)</f>
        <v>No</v>
      </c>
      <c r="G489" s="55" t="str">
        <f>VLOOKUP(A489,Medical_Examinations!A488:J2823,7,TRUE)</f>
        <v>No</v>
      </c>
      <c r="H489" s="55" t="str">
        <f>VLOOKUP(A489,Medical_Examinations!A488:J2823,8,TRUE)</f>
        <v>No</v>
      </c>
      <c r="I489" s="56">
        <f>VLOOKUP(A489,Medical_Examinations!A488:J2823,9,TRUE)</f>
        <v>1</v>
      </c>
      <c r="J489" s="55" t="str">
        <f>VLOOKUP(A489,Medical_Examinations!A488:J2823,10,TRUE)</f>
        <v>No</v>
      </c>
      <c r="K489" s="55" t="str">
        <f>VLOOKUP(A489,Medical_Examinations!A488:J2823,3,TRUE)</f>
        <v>Underweight</v>
      </c>
      <c r="L489" s="55" t="str">
        <f>VLOOKUP(A489,Medical_Examinations!A488:J2823,5,TRUE)</f>
        <v>Normal</v>
      </c>
      <c r="M489" s="57">
        <f>VLOOKUP(A489,Hospitalization!A489:K2831,5,FALSE)</f>
        <v>28285</v>
      </c>
      <c r="N489" s="56">
        <f ca="1">VLOOKUP(A489,Hospitalization!A489:K2831,6,FALSE)</f>
        <v>22</v>
      </c>
      <c r="O489" s="55" t="str">
        <f>VLOOKUP(A480,Hospitalization!A381:K2723,11,FALSE)</f>
        <v>R1021</v>
      </c>
      <c r="P489" s="55" t="str">
        <f>VLOOKUP(A489,Hospitalization!A489:K2831,10,TRUE)</f>
        <v>tier - 3</v>
      </c>
      <c r="Q489" s="58">
        <f>VLOOKUP(A489,Hospitalization!A489:K2831,8,TRUE)</f>
        <v>5003.7700000000004</v>
      </c>
      <c r="R489" s="55" t="str">
        <f>VLOOKUP(A489,Hospitalization!A390:K2732,9,TRUE)</f>
        <v>tier - 2</v>
      </c>
    </row>
    <row r="490" spans="1:18" x14ac:dyDescent="0.3">
      <c r="A490" s="69" t="s">
        <v>499</v>
      </c>
      <c r="B490" s="55" t="str">
        <f>VLOOKUP(A490,'Customer Names'!A490:E1808,3,TRUE)</f>
        <v xml:space="preserve"> Ms</v>
      </c>
      <c r="C490" s="55" t="str">
        <f>VLOOKUP(A490,'Customer Names'!A488:E1313,4,FALSE)</f>
        <v>Catoggio</v>
      </c>
      <c r="D490" s="50">
        <f>VLOOKUP(HealthCare!A490,Medical_Examinations!A489:J2824,2,TRUE)</f>
        <v>17.579999999999998</v>
      </c>
      <c r="E490" s="50">
        <f>VLOOKUP(HealthCare!A490,Medical_Examinations!A489:J2824,4,TRUE)</f>
        <v>4.51</v>
      </c>
      <c r="F490" s="7" t="str">
        <f>VLOOKUP(A490,Medical_Examinations!A489:J2824,6,TRUE)</f>
        <v>No</v>
      </c>
      <c r="G490" s="7" t="str">
        <f>VLOOKUP(A490,Medical_Examinations!A489:J2824,7,TRUE)</f>
        <v>No</v>
      </c>
      <c r="H490" s="7" t="str">
        <f>VLOOKUP(A490,Medical_Examinations!A489:J2824,8,TRUE)</f>
        <v>No</v>
      </c>
      <c r="I490" s="51">
        <f>VLOOKUP(A490,Medical_Examinations!A489:J2824,9,TRUE)</f>
        <v>1</v>
      </c>
      <c r="J490" s="7" t="str">
        <f>VLOOKUP(A490,Medical_Examinations!A489:J2824,10,TRUE)</f>
        <v>No</v>
      </c>
      <c r="K490" s="7" t="str">
        <f>VLOOKUP(A490,Medical_Examinations!A489:J2824,3,TRUE)</f>
        <v>Underweight</v>
      </c>
      <c r="L490" s="7" t="str">
        <f>VLOOKUP(A490,Medical_Examinations!A489:J2824,5,TRUE)</f>
        <v>Normal</v>
      </c>
      <c r="M490" s="52">
        <f>VLOOKUP(A490,Hospitalization!A490:K2832,5,FALSE)</f>
        <v>32390</v>
      </c>
      <c r="N490" s="51">
        <f ca="1">VLOOKUP(A490,Hospitalization!A490:K2832,6,FALSE)</f>
        <v>55</v>
      </c>
      <c r="O490" s="7" t="str">
        <f>VLOOKUP(A481,Hospitalization!A382:K2724,11,FALSE)</f>
        <v>R1012</v>
      </c>
      <c r="P490" s="7" t="str">
        <f>VLOOKUP(A490,Hospitalization!A490:K2832,10,TRUE)</f>
        <v>tier - 2</v>
      </c>
      <c r="Q490" s="53">
        <f>VLOOKUP(A490,Hospitalization!A490:K2832,8,TRUE)</f>
        <v>5002.78</v>
      </c>
      <c r="R490" s="7" t="str">
        <f>VLOOKUP(A490,Hospitalization!A391:K2733,9,TRUE)</f>
        <v>tier - 2</v>
      </c>
    </row>
    <row r="491" spans="1:18" x14ac:dyDescent="0.3">
      <c r="A491" s="69" t="s">
        <v>500</v>
      </c>
      <c r="B491" s="55" t="str">
        <f>VLOOKUP(A491,'Customer Names'!A491:E1809,3,TRUE)</f>
        <v xml:space="preserve"> Ms</v>
      </c>
      <c r="C491" s="55" t="str">
        <f>VLOOKUP(A491,'Customer Names'!A489:E1314,4,FALSE)</f>
        <v>Adams</v>
      </c>
      <c r="D491" s="54">
        <f>VLOOKUP(HealthCare!A491,Medical_Examinations!A490:J2825,2,TRUE)</f>
        <v>17.579999999999998</v>
      </c>
      <c r="E491" s="54">
        <f>VLOOKUP(HealthCare!A491,Medical_Examinations!A490:J2825,4,TRUE)</f>
        <v>4.51</v>
      </c>
      <c r="F491" s="55" t="str">
        <f>VLOOKUP(A491,Medical_Examinations!A490:J2825,6,TRUE)</f>
        <v>No</v>
      </c>
      <c r="G491" s="55" t="str">
        <f>VLOOKUP(A491,Medical_Examinations!A490:J2825,7,TRUE)</f>
        <v>No</v>
      </c>
      <c r="H491" s="55" t="str">
        <f>VLOOKUP(A491,Medical_Examinations!A490:J2825,8,TRUE)</f>
        <v>No</v>
      </c>
      <c r="I491" s="56">
        <f>VLOOKUP(A491,Medical_Examinations!A490:J2825,9,TRUE)</f>
        <v>1</v>
      </c>
      <c r="J491" s="55" t="str">
        <f>VLOOKUP(A491,Medical_Examinations!A490:J2825,10,TRUE)</f>
        <v>No</v>
      </c>
      <c r="K491" s="55" t="str">
        <f>VLOOKUP(A491,Medical_Examinations!A490:J2825,3,TRUE)</f>
        <v>Underweight</v>
      </c>
      <c r="L491" s="55" t="str">
        <f>VLOOKUP(A491,Medical_Examinations!A490:J2825,5,TRUE)</f>
        <v>Normal</v>
      </c>
      <c r="M491" s="57">
        <f>VLOOKUP(A491,Hospitalization!A491:K2833,5,FALSE)</f>
        <v>32318</v>
      </c>
      <c r="N491" s="56">
        <f ca="1">VLOOKUP(A491,Hospitalization!A491:K2833,6,FALSE)</f>
        <v>61</v>
      </c>
      <c r="O491" s="55" t="str">
        <f>VLOOKUP(A482,Hospitalization!A383:K2725,11,FALSE)</f>
        <v>R1011</v>
      </c>
      <c r="P491" s="55" t="str">
        <f>VLOOKUP(A491,Hospitalization!A491:K2833,10,TRUE)</f>
        <v>tier - 3</v>
      </c>
      <c r="Q491" s="58">
        <f>VLOOKUP(A491,Hospitalization!A491:K2833,8,TRUE)</f>
        <v>4992.38</v>
      </c>
      <c r="R491" s="55" t="str">
        <f>VLOOKUP(A491,Hospitalization!A392:K2734,9,TRUE)</f>
        <v>tier - 2</v>
      </c>
    </row>
    <row r="492" spans="1:18" x14ac:dyDescent="0.3">
      <c r="A492" s="69" t="s">
        <v>501</v>
      </c>
      <c r="B492" s="55" t="str">
        <f>VLOOKUP(A492,'Customer Names'!A492:E1810,3,TRUE)</f>
        <v xml:space="preserve"> Ms</v>
      </c>
      <c r="C492" s="55" t="str">
        <f>VLOOKUP(A492,'Customer Names'!A490:E1315,4,FALSE)</f>
        <v>Windt</v>
      </c>
      <c r="D492" s="50">
        <f>VLOOKUP(HealthCare!A492,Medical_Examinations!A491:J2826,2,TRUE)</f>
        <v>17.579999999999998</v>
      </c>
      <c r="E492" s="50">
        <f>VLOOKUP(HealthCare!A492,Medical_Examinations!A491:J2826,4,TRUE)</f>
        <v>4.51</v>
      </c>
      <c r="F492" s="7" t="str">
        <f>VLOOKUP(A492,Medical_Examinations!A491:J2826,6,TRUE)</f>
        <v>No</v>
      </c>
      <c r="G492" s="7" t="str">
        <f>VLOOKUP(A492,Medical_Examinations!A491:J2826,7,TRUE)</f>
        <v>No</v>
      </c>
      <c r="H492" s="7" t="str">
        <f>VLOOKUP(A492,Medical_Examinations!A491:J2826,8,TRUE)</f>
        <v>No</v>
      </c>
      <c r="I492" s="51">
        <f>VLOOKUP(A492,Medical_Examinations!A491:J2826,9,TRUE)</f>
        <v>1</v>
      </c>
      <c r="J492" s="7" t="str">
        <f>VLOOKUP(A492,Medical_Examinations!A491:J2826,10,TRUE)</f>
        <v>No</v>
      </c>
      <c r="K492" s="7" t="str">
        <f>VLOOKUP(A492,Medical_Examinations!A491:J2826,3,TRUE)</f>
        <v>Underweight</v>
      </c>
      <c r="L492" s="7" t="str">
        <f>VLOOKUP(A492,Medical_Examinations!A491:J2826,5,TRUE)</f>
        <v>Normal</v>
      </c>
      <c r="M492" s="52">
        <f>VLOOKUP(A492,Hospitalization!A492:K2834,5,FALSE)</f>
        <v>26975</v>
      </c>
      <c r="N492" s="51">
        <f ca="1">VLOOKUP(A492,Hospitalization!A492:K2834,6,FALSE)</f>
        <v>58</v>
      </c>
      <c r="O492" s="7" t="str">
        <f>VLOOKUP(A483,Hospitalization!A384:K2726,11,FALSE)</f>
        <v>R1025</v>
      </c>
      <c r="P492" s="7" t="str">
        <f>VLOOKUP(A492,Hospitalization!A492:K2834,10,TRUE)</f>
        <v>tier - 3</v>
      </c>
      <c r="Q492" s="53">
        <f>VLOOKUP(A492,Hospitalization!A492:K2834,8,TRUE)</f>
        <v>4985.22</v>
      </c>
      <c r="R492" s="7" t="str">
        <f>VLOOKUP(A492,Hospitalization!A393:K2735,9,TRUE)</f>
        <v>tier - 2</v>
      </c>
    </row>
    <row r="493" spans="1:18" x14ac:dyDescent="0.3">
      <c r="A493" s="69" t="s">
        <v>502</v>
      </c>
      <c r="B493" s="55" t="str">
        <f>VLOOKUP(A493,'Customer Names'!A493:E1811,3,TRUE)</f>
        <v xml:space="preserve"> Ms</v>
      </c>
      <c r="C493" s="55" t="str">
        <f>VLOOKUP(A493,'Customer Names'!A491:E1316,4,FALSE)</f>
        <v>Ryan</v>
      </c>
      <c r="D493" s="54">
        <f>VLOOKUP(HealthCare!A493,Medical_Examinations!A492:J2827,2,TRUE)</f>
        <v>17.579999999999998</v>
      </c>
      <c r="E493" s="54">
        <f>VLOOKUP(HealthCare!A493,Medical_Examinations!A492:J2827,4,TRUE)</f>
        <v>4.51</v>
      </c>
      <c r="F493" s="55" t="str">
        <f>VLOOKUP(A493,Medical_Examinations!A492:J2827,6,TRUE)</f>
        <v>No</v>
      </c>
      <c r="G493" s="55" t="str">
        <f>VLOOKUP(A493,Medical_Examinations!A492:J2827,7,TRUE)</f>
        <v>No</v>
      </c>
      <c r="H493" s="55" t="str">
        <f>VLOOKUP(A493,Medical_Examinations!A492:J2827,8,TRUE)</f>
        <v>No</v>
      </c>
      <c r="I493" s="56">
        <f>VLOOKUP(A493,Medical_Examinations!A492:J2827,9,TRUE)</f>
        <v>1</v>
      </c>
      <c r="J493" s="55" t="str">
        <f>VLOOKUP(A493,Medical_Examinations!A492:J2827,10,TRUE)</f>
        <v>No</v>
      </c>
      <c r="K493" s="55" t="str">
        <f>VLOOKUP(A493,Medical_Examinations!A492:J2827,3,TRUE)</f>
        <v>Underweight</v>
      </c>
      <c r="L493" s="55" t="str">
        <f>VLOOKUP(A493,Medical_Examinations!A492:J2827,5,TRUE)</f>
        <v>Normal</v>
      </c>
      <c r="M493" s="57">
        <f>VLOOKUP(A493,Hospitalization!A493:K2835,5,FALSE)</f>
        <v>33480</v>
      </c>
      <c r="N493" s="56">
        <f ca="1">VLOOKUP(A493,Hospitalization!A493:K2835,6,FALSE)</f>
        <v>62</v>
      </c>
      <c r="O493" s="55" t="str">
        <f>VLOOKUP(A484,Hospitalization!A385:K2727,11,FALSE)</f>
        <v>R1013</v>
      </c>
      <c r="P493" s="55" t="str">
        <f>VLOOKUP(A493,Hospitalization!A493:K2835,10,TRUE)</f>
        <v>tier - 1</v>
      </c>
      <c r="Q493" s="58">
        <f>VLOOKUP(A493,Hospitalization!A493:K2835,8,TRUE)</f>
        <v>4949.76</v>
      </c>
      <c r="R493" s="55" t="str">
        <f>VLOOKUP(A493,Hospitalization!A394:K2736,9,TRUE)</f>
        <v>tier - 2</v>
      </c>
    </row>
    <row r="494" spans="1:18" x14ac:dyDescent="0.3">
      <c r="A494" s="69" t="s">
        <v>503</v>
      </c>
      <c r="B494" s="55" t="str">
        <f>VLOOKUP(A494,'Customer Names'!A494:E1812,3,TRUE)</f>
        <v xml:space="preserve"> Ms</v>
      </c>
      <c r="C494" s="55" t="str">
        <f>VLOOKUP(A494,'Customer Names'!A492:E1317,4,FALSE)</f>
        <v>Marion</v>
      </c>
      <c r="D494" s="50">
        <f>VLOOKUP(HealthCare!A494,Medical_Examinations!A493:J2828,2,TRUE)</f>
        <v>17.579999999999998</v>
      </c>
      <c r="E494" s="50">
        <f>VLOOKUP(HealthCare!A494,Medical_Examinations!A493:J2828,4,TRUE)</f>
        <v>4.51</v>
      </c>
      <c r="F494" s="7" t="str">
        <f>VLOOKUP(A494,Medical_Examinations!A493:J2828,6,TRUE)</f>
        <v>No</v>
      </c>
      <c r="G494" s="7" t="str">
        <f>VLOOKUP(A494,Medical_Examinations!A493:J2828,7,TRUE)</f>
        <v>No</v>
      </c>
      <c r="H494" s="7" t="str">
        <f>VLOOKUP(A494,Medical_Examinations!A493:J2828,8,TRUE)</f>
        <v>No</v>
      </c>
      <c r="I494" s="51">
        <f>VLOOKUP(A494,Medical_Examinations!A493:J2828,9,TRUE)</f>
        <v>1</v>
      </c>
      <c r="J494" s="7" t="str">
        <f>VLOOKUP(A494,Medical_Examinations!A493:J2828,10,TRUE)</f>
        <v>No</v>
      </c>
      <c r="K494" s="7" t="str">
        <f>VLOOKUP(A494,Medical_Examinations!A493:J2828,3,TRUE)</f>
        <v>Underweight</v>
      </c>
      <c r="L494" s="7" t="str">
        <f>VLOOKUP(A494,Medical_Examinations!A493:J2828,5,TRUE)</f>
        <v>Normal</v>
      </c>
      <c r="M494" s="52">
        <f>VLOOKUP(A494,Hospitalization!A494:K2836,5,FALSE)</f>
        <v>27206</v>
      </c>
      <c r="N494" s="51">
        <f ca="1">VLOOKUP(A494,Hospitalization!A494:K2836,6,FALSE)</f>
        <v>24</v>
      </c>
      <c r="O494" s="7" t="str">
        <f>VLOOKUP(A485,Hospitalization!A386:K2728,11,FALSE)</f>
        <v>R1016</v>
      </c>
      <c r="P494" s="7" t="str">
        <f>VLOOKUP(A494,Hospitalization!A494:K2836,10,TRUE)</f>
        <v>tier - 2</v>
      </c>
      <c r="Q494" s="53">
        <f>VLOOKUP(A494,Hospitalization!A494:K2836,8,TRUE)</f>
        <v>4942.0600000000004</v>
      </c>
      <c r="R494" s="7" t="str">
        <f>VLOOKUP(A494,Hospitalization!A395:K2737,9,TRUE)</f>
        <v>tier - 2</v>
      </c>
    </row>
    <row r="495" spans="1:18" x14ac:dyDescent="0.3">
      <c r="A495" s="69" t="s">
        <v>504</v>
      </c>
      <c r="B495" s="55" t="str">
        <f>VLOOKUP(A495,'Customer Names'!A495:E1813,3,TRUE)</f>
        <v xml:space="preserve"> Ms</v>
      </c>
      <c r="C495" s="55" t="str">
        <f>VLOOKUP(A495,'Customer Names'!A493:E1318,4,FALSE)</f>
        <v>Raffetto</v>
      </c>
      <c r="D495" s="54">
        <f>VLOOKUP(HealthCare!A495,Medical_Examinations!A494:J2829,2,TRUE)</f>
        <v>17.579999999999998</v>
      </c>
      <c r="E495" s="54">
        <f>VLOOKUP(HealthCare!A495,Medical_Examinations!A494:J2829,4,TRUE)</f>
        <v>4.51</v>
      </c>
      <c r="F495" s="55" t="str">
        <f>VLOOKUP(A495,Medical_Examinations!A494:J2829,6,TRUE)</f>
        <v>No</v>
      </c>
      <c r="G495" s="55" t="str">
        <f>VLOOKUP(A495,Medical_Examinations!A494:J2829,7,TRUE)</f>
        <v>No</v>
      </c>
      <c r="H495" s="55" t="str">
        <f>VLOOKUP(A495,Medical_Examinations!A494:J2829,8,TRUE)</f>
        <v>No</v>
      </c>
      <c r="I495" s="56">
        <f>VLOOKUP(A495,Medical_Examinations!A494:J2829,9,TRUE)</f>
        <v>1</v>
      </c>
      <c r="J495" s="55" t="str">
        <f>VLOOKUP(A495,Medical_Examinations!A494:J2829,10,TRUE)</f>
        <v>No</v>
      </c>
      <c r="K495" s="55" t="str">
        <f>VLOOKUP(A495,Medical_Examinations!A494:J2829,3,TRUE)</f>
        <v>Underweight</v>
      </c>
      <c r="L495" s="55" t="str">
        <f>VLOOKUP(A495,Medical_Examinations!A494:J2829,5,TRUE)</f>
        <v>Normal</v>
      </c>
      <c r="M495" s="57">
        <f>VLOOKUP(A495,Hospitalization!A495:K2837,5,FALSE)</f>
        <v>33569</v>
      </c>
      <c r="N495" s="56">
        <f ca="1">VLOOKUP(A495,Hospitalization!A495:K2837,6,FALSE)</f>
        <v>56</v>
      </c>
      <c r="O495" s="55" t="str">
        <f>VLOOKUP(A486,Hospitalization!A387:K2729,11,FALSE)</f>
        <v>R1012</v>
      </c>
      <c r="P495" s="55" t="str">
        <f>VLOOKUP(A495,Hospitalization!A495:K2837,10,TRUE)</f>
        <v>tier - 3</v>
      </c>
      <c r="Q495" s="58">
        <f>VLOOKUP(A495,Hospitalization!A495:K2837,8,TRUE)</f>
        <v>4934.71</v>
      </c>
      <c r="R495" s="55" t="str">
        <f>VLOOKUP(A495,Hospitalization!A396:K2738,9,TRUE)</f>
        <v>tier - 2</v>
      </c>
    </row>
    <row r="496" spans="1:18" x14ac:dyDescent="0.3">
      <c r="A496" s="69" t="s">
        <v>505</v>
      </c>
      <c r="B496" s="55" t="str">
        <f>VLOOKUP(A496,'Customer Names'!A496:E1814,3,TRUE)</f>
        <v xml:space="preserve"> Mr</v>
      </c>
      <c r="C496" s="55" t="str">
        <f>VLOOKUP(A496,'Customer Names'!A494:E1319,4,FALSE)</f>
        <v>Young</v>
      </c>
      <c r="D496" s="50">
        <f>VLOOKUP(HealthCare!A496,Medical_Examinations!A495:J2830,2,TRUE)</f>
        <v>17.579999999999998</v>
      </c>
      <c r="E496" s="50">
        <f>VLOOKUP(HealthCare!A496,Medical_Examinations!A495:J2830,4,TRUE)</f>
        <v>4.51</v>
      </c>
      <c r="F496" s="7" t="str">
        <f>VLOOKUP(A496,Medical_Examinations!A495:J2830,6,TRUE)</f>
        <v>No</v>
      </c>
      <c r="G496" s="7" t="str">
        <f>VLOOKUP(A496,Medical_Examinations!A495:J2830,7,TRUE)</f>
        <v>No</v>
      </c>
      <c r="H496" s="7" t="str">
        <f>VLOOKUP(A496,Medical_Examinations!A495:J2830,8,TRUE)</f>
        <v>No</v>
      </c>
      <c r="I496" s="51">
        <f>VLOOKUP(A496,Medical_Examinations!A495:J2830,9,TRUE)</f>
        <v>1</v>
      </c>
      <c r="J496" s="7" t="str">
        <f>VLOOKUP(A496,Medical_Examinations!A495:J2830,10,TRUE)</f>
        <v>No</v>
      </c>
      <c r="K496" s="7" t="str">
        <f>VLOOKUP(A496,Medical_Examinations!A495:J2830,3,TRUE)</f>
        <v>Underweight</v>
      </c>
      <c r="L496" s="7" t="str">
        <f>VLOOKUP(A496,Medical_Examinations!A495:J2830,5,TRUE)</f>
        <v>Normal</v>
      </c>
      <c r="M496" s="52">
        <f>VLOOKUP(A496,Hospitalization!A496:K2838,5,FALSE)</f>
        <v>33473</v>
      </c>
      <c r="N496" s="51">
        <f ca="1">VLOOKUP(A496,Hospitalization!A496:K2838,6,FALSE)</f>
        <v>35</v>
      </c>
      <c r="O496" s="7" t="str">
        <f>VLOOKUP(A487,Hospitalization!A388:K2730,11,FALSE)</f>
        <v>R1011</v>
      </c>
      <c r="P496" s="7" t="str">
        <f>VLOOKUP(A496,Hospitalization!A496:K2838,10,TRUE)</f>
        <v>tier - 3</v>
      </c>
      <c r="Q496" s="53">
        <f>VLOOKUP(A496,Hospitalization!A496:K2838,8,TRUE)</f>
        <v>4931.6499999999996</v>
      </c>
      <c r="R496" s="7" t="str">
        <f>VLOOKUP(A496,Hospitalization!A397:K2739,9,TRUE)</f>
        <v>tier - 2</v>
      </c>
    </row>
    <row r="497" spans="1:18" x14ac:dyDescent="0.3">
      <c r="A497" s="69" t="s">
        <v>506</v>
      </c>
      <c r="B497" s="55" t="str">
        <f>VLOOKUP(A497,'Customer Names'!A497:E1815,3,TRUE)</f>
        <v xml:space="preserve"> Ms</v>
      </c>
      <c r="C497" s="55" t="str">
        <f>VLOOKUP(A497,'Customer Names'!A495:E1320,4,FALSE)</f>
        <v>Oehlke</v>
      </c>
      <c r="D497" s="54">
        <f>VLOOKUP(HealthCare!A497,Medical_Examinations!A496:J2831,2,TRUE)</f>
        <v>17.579999999999998</v>
      </c>
      <c r="E497" s="54">
        <f>VLOOKUP(HealthCare!A497,Medical_Examinations!A496:J2831,4,TRUE)</f>
        <v>4.51</v>
      </c>
      <c r="F497" s="55" t="str">
        <f>VLOOKUP(A497,Medical_Examinations!A496:J2831,6,TRUE)</f>
        <v>No</v>
      </c>
      <c r="G497" s="55" t="str">
        <f>VLOOKUP(A497,Medical_Examinations!A496:J2831,7,TRUE)</f>
        <v>No</v>
      </c>
      <c r="H497" s="55" t="str">
        <f>VLOOKUP(A497,Medical_Examinations!A496:J2831,8,TRUE)</f>
        <v>No</v>
      </c>
      <c r="I497" s="56">
        <f>VLOOKUP(A497,Medical_Examinations!A496:J2831,9,TRUE)</f>
        <v>1</v>
      </c>
      <c r="J497" s="55" t="str">
        <f>VLOOKUP(A497,Medical_Examinations!A496:J2831,10,TRUE)</f>
        <v>No</v>
      </c>
      <c r="K497" s="55" t="str">
        <f>VLOOKUP(A497,Medical_Examinations!A496:J2831,3,TRUE)</f>
        <v>Underweight</v>
      </c>
      <c r="L497" s="55" t="str">
        <f>VLOOKUP(A497,Medical_Examinations!A496:J2831,5,TRUE)</f>
        <v>Normal</v>
      </c>
      <c r="M497" s="57">
        <f>VLOOKUP(A497,Hospitalization!A497:K2839,5,FALSE)</f>
        <v>34191</v>
      </c>
      <c r="N497" s="56">
        <f ca="1">VLOOKUP(A497,Hospitalization!A497:K2839,6,FALSE)</f>
        <v>32</v>
      </c>
      <c r="O497" s="55" t="str">
        <f>VLOOKUP(A488,Hospitalization!A389:K2731,11,FALSE)</f>
        <v>R1011</v>
      </c>
      <c r="P497" s="55" t="str">
        <f>VLOOKUP(A497,Hospitalization!A497:K2839,10,TRUE)</f>
        <v>tier - 2</v>
      </c>
      <c r="Q497" s="58">
        <f>VLOOKUP(A497,Hospitalization!A497:K2839,8,TRUE)</f>
        <v>4922.92</v>
      </c>
      <c r="R497" s="55" t="str">
        <f>VLOOKUP(A497,Hospitalization!A398:K2740,9,TRUE)</f>
        <v>tier - 2</v>
      </c>
    </row>
    <row r="498" spans="1:18" x14ac:dyDescent="0.3">
      <c r="A498" s="69" t="s">
        <v>507</v>
      </c>
      <c r="B498" s="55" t="str">
        <f>VLOOKUP(A498,'Customer Names'!A498:E1816,3,TRUE)</f>
        <v xml:space="preserve"> Mr</v>
      </c>
      <c r="C498" s="55" t="str">
        <f>VLOOKUP(A498,'Customer Names'!A496:E1321,4,FALSE)</f>
        <v>Sudol</v>
      </c>
      <c r="D498" s="50">
        <f>VLOOKUP(HealthCare!A498,Medical_Examinations!A497:J2832,2,TRUE)</f>
        <v>17.579999999999998</v>
      </c>
      <c r="E498" s="50">
        <f>VLOOKUP(HealthCare!A498,Medical_Examinations!A497:J2832,4,TRUE)</f>
        <v>4.51</v>
      </c>
      <c r="F498" s="7" t="str">
        <f>VLOOKUP(A498,Medical_Examinations!A497:J2832,6,TRUE)</f>
        <v>No</v>
      </c>
      <c r="G498" s="7" t="str">
        <f>VLOOKUP(A498,Medical_Examinations!A497:J2832,7,TRUE)</f>
        <v>No</v>
      </c>
      <c r="H498" s="7" t="str">
        <f>VLOOKUP(A498,Medical_Examinations!A497:J2832,8,TRUE)</f>
        <v>No</v>
      </c>
      <c r="I498" s="51">
        <f>VLOOKUP(A498,Medical_Examinations!A497:J2832,9,TRUE)</f>
        <v>1</v>
      </c>
      <c r="J498" s="7" t="str">
        <f>VLOOKUP(A498,Medical_Examinations!A497:J2832,10,TRUE)</f>
        <v>No</v>
      </c>
      <c r="K498" s="7" t="str">
        <f>VLOOKUP(A498,Medical_Examinations!A497:J2832,3,TRUE)</f>
        <v>Underweight</v>
      </c>
      <c r="L498" s="7" t="str">
        <f>VLOOKUP(A498,Medical_Examinations!A497:J2832,5,TRUE)</f>
        <v>Normal</v>
      </c>
      <c r="M498" s="52">
        <f>VLOOKUP(A498,Hospitalization!A498:K2840,5,FALSE)</f>
        <v>37489</v>
      </c>
      <c r="N498" s="51">
        <f ca="1">VLOOKUP(A498,Hospitalization!A498:K2840,6,FALSE)</f>
        <v>23</v>
      </c>
      <c r="O498" s="7" t="str">
        <f>VLOOKUP(A489,Hospitalization!A390:K2732,11,FALSE)</f>
        <v>R1013</v>
      </c>
      <c r="P498" s="7" t="str">
        <f>VLOOKUP(A498,Hospitalization!A498:K2840,10,TRUE)</f>
        <v>tier - 1</v>
      </c>
      <c r="Q498" s="53">
        <f>VLOOKUP(A498,Hospitalization!A498:K2840,8,TRUE)</f>
        <v>4915.0600000000004</v>
      </c>
      <c r="R498" s="7" t="str">
        <f>VLOOKUP(A498,Hospitalization!A399:K2741,9,TRUE)</f>
        <v>tier - 2</v>
      </c>
    </row>
    <row r="499" spans="1:18" x14ac:dyDescent="0.3">
      <c r="A499" s="69" t="s">
        <v>508</v>
      </c>
      <c r="B499" s="55" t="str">
        <f>VLOOKUP(A499,'Customer Names'!A499:E1817,3,TRUE)</f>
        <v xml:space="preserve"> Mr</v>
      </c>
      <c r="C499" s="55" t="str">
        <f>VLOOKUP(A499,'Customer Names'!A497:E1322,4,FALSE)</f>
        <v>Van Es</v>
      </c>
      <c r="D499" s="54">
        <f>VLOOKUP(HealthCare!A499,Medical_Examinations!A498:J2833,2,TRUE)</f>
        <v>17.579999999999998</v>
      </c>
      <c r="E499" s="54">
        <f>VLOOKUP(HealthCare!A499,Medical_Examinations!A498:J2833,4,TRUE)</f>
        <v>4.51</v>
      </c>
      <c r="F499" s="55" t="str">
        <f>VLOOKUP(A499,Medical_Examinations!A498:J2833,6,TRUE)</f>
        <v>No</v>
      </c>
      <c r="G499" s="55" t="str">
        <f>VLOOKUP(A499,Medical_Examinations!A498:J2833,7,TRUE)</f>
        <v>No</v>
      </c>
      <c r="H499" s="55" t="str">
        <f>VLOOKUP(A499,Medical_Examinations!A498:J2833,8,TRUE)</f>
        <v>No</v>
      </c>
      <c r="I499" s="56">
        <f>VLOOKUP(A499,Medical_Examinations!A498:J2833,9,TRUE)</f>
        <v>1</v>
      </c>
      <c r="J499" s="55" t="str">
        <f>VLOOKUP(A499,Medical_Examinations!A498:J2833,10,TRUE)</f>
        <v>No</v>
      </c>
      <c r="K499" s="55" t="str">
        <f>VLOOKUP(A499,Medical_Examinations!A498:J2833,3,TRUE)</f>
        <v>Underweight</v>
      </c>
      <c r="L499" s="55" t="str">
        <f>VLOOKUP(A499,Medical_Examinations!A498:J2833,5,TRUE)</f>
        <v>Normal</v>
      </c>
      <c r="M499" s="57">
        <f>VLOOKUP(A499,Hospitalization!A499:K2841,5,FALSE)</f>
        <v>29877</v>
      </c>
      <c r="N499" s="56">
        <f ca="1">VLOOKUP(A499,Hospitalization!A499:K2841,6,FALSE)</f>
        <v>60</v>
      </c>
      <c r="O499" s="55" t="str">
        <f>VLOOKUP(A490,Hospitalization!A391:K2733,11,FALSE)</f>
        <v>R1013</v>
      </c>
      <c r="P499" s="55" t="str">
        <f>VLOOKUP(A499,Hospitalization!A499:K2841,10,TRUE)</f>
        <v>tier - 3</v>
      </c>
      <c r="Q499" s="58">
        <f>VLOOKUP(A499,Hospitalization!A499:K2841,8,TRUE)</f>
        <v>4911.8900000000003</v>
      </c>
      <c r="R499" s="55" t="str">
        <f>VLOOKUP(A499,Hospitalization!A400:K2742,9,TRUE)</f>
        <v>tier - 2</v>
      </c>
    </row>
    <row r="500" spans="1:18" x14ac:dyDescent="0.3">
      <c r="A500" s="69" t="s">
        <v>509</v>
      </c>
      <c r="B500" s="55" t="str">
        <f>VLOOKUP(A500,'Customer Names'!A500:E1818,3,TRUE)</f>
        <v xml:space="preserve"> Mr</v>
      </c>
      <c r="C500" s="55" t="str">
        <f>VLOOKUP(A500,'Customer Names'!A498:E1323,4,FALSE)</f>
        <v>Dolge</v>
      </c>
      <c r="D500" s="50">
        <f>VLOOKUP(HealthCare!A500,Medical_Examinations!A499:J2834,2,TRUE)</f>
        <v>17.579999999999998</v>
      </c>
      <c r="E500" s="50">
        <f>VLOOKUP(HealthCare!A500,Medical_Examinations!A499:J2834,4,TRUE)</f>
        <v>4.51</v>
      </c>
      <c r="F500" s="7" t="str">
        <f>VLOOKUP(A500,Medical_Examinations!A499:J2834,6,TRUE)</f>
        <v>No</v>
      </c>
      <c r="G500" s="7" t="str">
        <f>VLOOKUP(A500,Medical_Examinations!A499:J2834,7,TRUE)</f>
        <v>No</v>
      </c>
      <c r="H500" s="7" t="str">
        <f>VLOOKUP(A500,Medical_Examinations!A499:J2834,8,TRUE)</f>
        <v>No</v>
      </c>
      <c r="I500" s="51">
        <f>VLOOKUP(A500,Medical_Examinations!A499:J2834,9,TRUE)</f>
        <v>1</v>
      </c>
      <c r="J500" s="7" t="str">
        <f>VLOOKUP(A500,Medical_Examinations!A499:J2834,10,TRUE)</f>
        <v>No</v>
      </c>
      <c r="K500" s="7" t="str">
        <f>VLOOKUP(A500,Medical_Examinations!A499:J2834,3,TRUE)</f>
        <v>Underweight</v>
      </c>
      <c r="L500" s="7" t="str">
        <f>VLOOKUP(A500,Medical_Examinations!A499:J2834,5,TRUE)</f>
        <v>Normal</v>
      </c>
      <c r="M500" s="52">
        <f>VLOOKUP(A500,Hospitalization!A500:K2842,5,FALSE)</f>
        <v>34160</v>
      </c>
      <c r="N500" s="51">
        <f ca="1">VLOOKUP(A500,Hospitalization!A500:K2842,6,FALSE)</f>
        <v>47</v>
      </c>
      <c r="O500" s="7" t="str">
        <f>VLOOKUP(A491,Hospitalization!A392:K2734,11,FALSE)</f>
        <v>R1024</v>
      </c>
      <c r="P500" s="7" t="str">
        <f>VLOOKUP(A500,Hospitalization!A500:K2842,10,TRUE)</f>
        <v>tier - 1</v>
      </c>
      <c r="Q500" s="53">
        <f>VLOOKUP(A500,Hospitalization!A500:K2842,8,TRUE)</f>
        <v>4906.41</v>
      </c>
      <c r="R500" s="7" t="str">
        <f>VLOOKUP(A500,Hospitalization!A401:K2743,9,TRUE)</f>
        <v>tier - 2</v>
      </c>
    </row>
    <row r="501" spans="1:18" x14ac:dyDescent="0.3">
      <c r="A501" s="69" t="s">
        <v>510</v>
      </c>
      <c r="B501" s="55" t="str">
        <f>VLOOKUP(A501,'Customer Names'!A501:E1819,3,TRUE)</f>
        <v xml:space="preserve"> Mr</v>
      </c>
      <c r="C501" s="55" t="str">
        <f>VLOOKUP(A501,'Customer Names'!A499:E1324,4,FALSE)</f>
        <v>Marlier</v>
      </c>
      <c r="D501" s="54">
        <f>VLOOKUP(HealthCare!A501,Medical_Examinations!A500:J2835,2,TRUE)</f>
        <v>17.579999999999998</v>
      </c>
      <c r="E501" s="54">
        <f>VLOOKUP(HealthCare!A501,Medical_Examinations!A500:J2835,4,TRUE)</f>
        <v>4.51</v>
      </c>
      <c r="F501" s="55" t="str">
        <f>VLOOKUP(A501,Medical_Examinations!A500:J2835,6,TRUE)</f>
        <v>No</v>
      </c>
      <c r="G501" s="55" t="str">
        <f>VLOOKUP(A501,Medical_Examinations!A500:J2835,7,TRUE)</f>
        <v>No</v>
      </c>
      <c r="H501" s="55" t="str">
        <f>VLOOKUP(A501,Medical_Examinations!A500:J2835,8,TRUE)</f>
        <v>No</v>
      </c>
      <c r="I501" s="56">
        <f>VLOOKUP(A501,Medical_Examinations!A500:J2835,9,TRUE)</f>
        <v>1</v>
      </c>
      <c r="J501" s="55" t="str">
        <f>VLOOKUP(A501,Medical_Examinations!A500:J2835,10,TRUE)</f>
        <v>No</v>
      </c>
      <c r="K501" s="55" t="str">
        <f>VLOOKUP(A501,Medical_Examinations!A500:J2835,3,TRUE)</f>
        <v>Underweight</v>
      </c>
      <c r="L501" s="55" t="str">
        <f>VLOOKUP(A501,Medical_Examinations!A500:J2835,5,TRUE)</f>
        <v>Normal</v>
      </c>
      <c r="M501" s="57">
        <f>VLOOKUP(A501,Hospitalization!A501:K2843,5,FALSE)</f>
        <v>32699</v>
      </c>
      <c r="N501" s="56">
        <f ca="1">VLOOKUP(A501,Hospitalization!A501:K2843,6,FALSE)</f>
        <v>29</v>
      </c>
      <c r="O501" s="55" t="str">
        <f>VLOOKUP(A492,Hospitalization!A393:K2735,11,FALSE)</f>
        <v>R1013</v>
      </c>
      <c r="P501" s="55" t="str">
        <f>VLOOKUP(A501,Hospitalization!A501:K2843,10,TRUE)</f>
        <v>tier - 2</v>
      </c>
      <c r="Q501" s="58">
        <f>VLOOKUP(A501,Hospitalization!A501:K2843,8,TRUE)</f>
        <v>4890</v>
      </c>
      <c r="R501" s="55" t="str">
        <f>VLOOKUP(A501,Hospitalization!A402:K2744,9,TRUE)</f>
        <v>tier - 3</v>
      </c>
    </row>
    <row r="502" spans="1:18" x14ac:dyDescent="0.3">
      <c r="A502" s="69" t="s">
        <v>511</v>
      </c>
      <c r="B502" s="55" t="str">
        <f>VLOOKUP(A502,'Customer Names'!A502:E1820,3,TRUE)</f>
        <v xml:space="preserve"> Mr</v>
      </c>
      <c r="C502" s="55" t="str">
        <f>VLOOKUP(A502,'Customer Names'!A500:E1325,4,FALSE)</f>
        <v>Girard</v>
      </c>
      <c r="D502" s="50">
        <f>VLOOKUP(HealthCare!A502,Medical_Examinations!A501:J2836,2,TRUE)</f>
        <v>17.579999999999998</v>
      </c>
      <c r="E502" s="50">
        <f>VLOOKUP(HealthCare!A502,Medical_Examinations!A501:J2836,4,TRUE)</f>
        <v>4.51</v>
      </c>
      <c r="F502" s="7" t="str">
        <f>VLOOKUP(A502,Medical_Examinations!A501:J2836,6,TRUE)</f>
        <v>No</v>
      </c>
      <c r="G502" s="7" t="str">
        <f>VLOOKUP(A502,Medical_Examinations!A501:J2836,7,TRUE)</f>
        <v>No</v>
      </c>
      <c r="H502" s="7" t="str">
        <f>VLOOKUP(A502,Medical_Examinations!A501:J2836,8,TRUE)</f>
        <v>No</v>
      </c>
      <c r="I502" s="51">
        <f>VLOOKUP(A502,Medical_Examinations!A501:J2836,9,TRUE)</f>
        <v>1</v>
      </c>
      <c r="J502" s="7" t="str">
        <f>VLOOKUP(A502,Medical_Examinations!A501:J2836,10,TRUE)</f>
        <v>No</v>
      </c>
      <c r="K502" s="7" t="str">
        <f>VLOOKUP(A502,Medical_Examinations!A501:J2836,3,TRUE)</f>
        <v>Underweight</v>
      </c>
      <c r="L502" s="7" t="str">
        <f>VLOOKUP(A502,Medical_Examinations!A501:J2836,5,TRUE)</f>
        <v>Normal</v>
      </c>
      <c r="M502" s="52">
        <f>VLOOKUP(A502,Hospitalization!A502:K2844,5,FALSE)</f>
        <v>31712</v>
      </c>
      <c r="N502" s="51">
        <f ca="1">VLOOKUP(A502,Hospitalization!A502:K2844,6,FALSE)</f>
        <v>46</v>
      </c>
      <c r="O502" s="7" t="str">
        <f>VLOOKUP(A493,Hospitalization!A394:K2736,11,FALSE)</f>
        <v>R1013</v>
      </c>
      <c r="P502" s="7" t="str">
        <f>VLOOKUP(A502,Hospitalization!A502:K2844,10,TRUE)</f>
        <v>tier - 1</v>
      </c>
      <c r="Q502" s="53">
        <f>VLOOKUP(A502,Hospitalization!A502:K2844,8,TRUE)</f>
        <v>4889.04</v>
      </c>
      <c r="R502" s="7" t="str">
        <f>VLOOKUP(A502,Hospitalization!A403:K2745,9,TRUE)</f>
        <v>tier - 2</v>
      </c>
    </row>
    <row r="503" spans="1:18" x14ac:dyDescent="0.3">
      <c r="A503" s="69" t="s">
        <v>512</v>
      </c>
      <c r="B503" s="55" t="str">
        <f>VLOOKUP(A503,'Customer Names'!A503:E1821,3,TRUE)</f>
        <v xml:space="preserve"> Mr</v>
      </c>
      <c r="C503" s="55" t="str">
        <f>VLOOKUP(A503,'Customer Names'!A501:E1326,4,FALSE)</f>
        <v>Lee</v>
      </c>
      <c r="D503" s="54">
        <f>VLOOKUP(HealthCare!A503,Medical_Examinations!A502:J2837,2,TRUE)</f>
        <v>17.579999999999998</v>
      </c>
      <c r="E503" s="54">
        <f>VLOOKUP(HealthCare!A503,Medical_Examinations!A502:J2837,4,TRUE)</f>
        <v>4.51</v>
      </c>
      <c r="F503" s="55" t="str">
        <f>VLOOKUP(A503,Medical_Examinations!A502:J2837,6,TRUE)</f>
        <v>No</v>
      </c>
      <c r="G503" s="55" t="str">
        <f>VLOOKUP(A503,Medical_Examinations!A502:J2837,7,TRUE)</f>
        <v>No</v>
      </c>
      <c r="H503" s="55" t="str">
        <f>VLOOKUP(A503,Medical_Examinations!A502:J2837,8,TRUE)</f>
        <v>No</v>
      </c>
      <c r="I503" s="56">
        <f>VLOOKUP(A503,Medical_Examinations!A502:J2837,9,TRUE)</f>
        <v>1</v>
      </c>
      <c r="J503" s="55" t="str">
        <f>VLOOKUP(A503,Medical_Examinations!A502:J2837,10,TRUE)</f>
        <v>No</v>
      </c>
      <c r="K503" s="55" t="str">
        <f>VLOOKUP(A503,Medical_Examinations!A502:J2837,3,TRUE)</f>
        <v>Underweight</v>
      </c>
      <c r="L503" s="55" t="str">
        <f>VLOOKUP(A503,Medical_Examinations!A502:J2837,5,TRUE)</f>
        <v>Normal</v>
      </c>
      <c r="M503" s="57">
        <f>VLOOKUP(A503,Hospitalization!A503:K2845,5,FALSE)</f>
        <v>31769</v>
      </c>
      <c r="N503" s="56">
        <f ca="1">VLOOKUP(A503,Hospitalization!A503:K2845,6,FALSE)</f>
        <v>36</v>
      </c>
      <c r="O503" s="55" t="str">
        <f>VLOOKUP(A494,Hospitalization!A395:K2737,11,FALSE)</f>
        <v>R1013</v>
      </c>
      <c r="P503" s="55" t="str">
        <f>VLOOKUP(A503,Hospitalization!A503:K2845,10,TRUE)</f>
        <v>tier - 1</v>
      </c>
      <c r="Q503" s="58">
        <f>VLOOKUP(A503,Hospitalization!A503:K2845,8,TRUE)</f>
        <v>4883.87</v>
      </c>
      <c r="R503" s="55" t="str">
        <f>VLOOKUP(A503,Hospitalization!A404:K2746,9,TRUE)</f>
        <v>tier - 2</v>
      </c>
    </row>
    <row r="504" spans="1:18" x14ac:dyDescent="0.3">
      <c r="A504" s="69" t="s">
        <v>513</v>
      </c>
      <c r="B504" s="55" t="str">
        <f>VLOOKUP(A504,'Customer Names'!A504:E1822,3,TRUE)</f>
        <v xml:space="preserve"> Mr</v>
      </c>
      <c r="C504" s="55" t="str">
        <f>VLOOKUP(A504,'Customer Names'!A502:E1327,4,FALSE)</f>
        <v>Hubbard</v>
      </c>
      <c r="D504" s="50">
        <f>VLOOKUP(HealthCare!A504,Medical_Examinations!A503:J2838,2,TRUE)</f>
        <v>17.579999999999998</v>
      </c>
      <c r="E504" s="50">
        <f>VLOOKUP(HealthCare!A504,Medical_Examinations!A503:J2838,4,TRUE)</f>
        <v>4.51</v>
      </c>
      <c r="F504" s="7" t="str">
        <f>VLOOKUP(A504,Medical_Examinations!A503:J2838,6,TRUE)</f>
        <v>No</v>
      </c>
      <c r="G504" s="7" t="str">
        <f>VLOOKUP(A504,Medical_Examinations!A503:J2838,7,TRUE)</f>
        <v>No</v>
      </c>
      <c r="H504" s="7" t="str">
        <f>VLOOKUP(A504,Medical_Examinations!A503:J2838,8,TRUE)</f>
        <v>No</v>
      </c>
      <c r="I504" s="51">
        <f>VLOOKUP(A504,Medical_Examinations!A503:J2838,9,TRUE)</f>
        <v>1</v>
      </c>
      <c r="J504" s="7" t="str">
        <f>VLOOKUP(A504,Medical_Examinations!A503:J2838,10,TRUE)</f>
        <v>No</v>
      </c>
      <c r="K504" s="7" t="str">
        <f>VLOOKUP(A504,Medical_Examinations!A503:J2838,3,TRUE)</f>
        <v>Underweight</v>
      </c>
      <c r="L504" s="7" t="str">
        <f>VLOOKUP(A504,Medical_Examinations!A503:J2838,5,TRUE)</f>
        <v>Normal</v>
      </c>
      <c r="M504" s="52">
        <f>VLOOKUP(A504,Hospitalization!A504:K2846,5,FALSE)</f>
        <v>35702</v>
      </c>
      <c r="N504" s="51">
        <f ca="1">VLOOKUP(A504,Hospitalization!A504:K2846,6,FALSE)</f>
        <v>48</v>
      </c>
      <c r="O504" s="7" t="str">
        <f>VLOOKUP(A495,Hospitalization!A396:K2738,11,FALSE)</f>
        <v>R1011</v>
      </c>
      <c r="P504" s="7" t="str">
        <f>VLOOKUP(A504,Hospitalization!A504:K2846,10,TRUE)</f>
        <v>tier - 3</v>
      </c>
      <c r="Q504" s="53">
        <f>VLOOKUP(A504,Hospitalization!A504:K2846,8,TRUE)</f>
        <v>4877.9799999999996</v>
      </c>
      <c r="R504" s="7" t="str">
        <f>VLOOKUP(A504,Hospitalization!A405:K2747,9,TRUE)</f>
        <v>tier - 2</v>
      </c>
    </row>
    <row r="505" spans="1:18" x14ac:dyDescent="0.3">
      <c r="A505" s="69" t="s">
        <v>514</v>
      </c>
      <c r="B505" s="55" t="str">
        <f>VLOOKUP(A505,'Customer Names'!A505:E1823,3,TRUE)</f>
        <v xml:space="preserve"> Mr</v>
      </c>
      <c r="C505" s="55" t="str">
        <f>VLOOKUP(A505,'Customer Names'!A503:E1328,4,FALSE)</f>
        <v>Koester</v>
      </c>
      <c r="D505" s="54">
        <f>VLOOKUP(HealthCare!A505,Medical_Examinations!A504:J2839,2,TRUE)</f>
        <v>17.579999999999998</v>
      </c>
      <c r="E505" s="54">
        <f>VLOOKUP(HealthCare!A505,Medical_Examinations!A504:J2839,4,TRUE)</f>
        <v>4.51</v>
      </c>
      <c r="F505" s="55" t="str">
        <f>VLOOKUP(A505,Medical_Examinations!A504:J2839,6,TRUE)</f>
        <v>No</v>
      </c>
      <c r="G505" s="55" t="str">
        <f>VLOOKUP(A505,Medical_Examinations!A504:J2839,7,TRUE)</f>
        <v>No</v>
      </c>
      <c r="H505" s="55" t="str">
        <f>VLOOKUP(A505,Medical_Examinations!A504:J2839,8,TRUE)</f>
        <v>No</v>
      </c>
      <c r="I505" s="56">
        <f>VLOOKUP(A505,Medical_Examinations!A504:J2839,9,TRUE)</f>
        <v>1</v>
      </c>
      <c r="J505" s="55" t="str">
        <f>VLOOKUP(A505,Medical_Examinations!A504:J2839,10,TRUE)</f>
        <v>No</v>
      </c>
      <c r="K505" s="55" t="str">
        <f>VLOOKUP(A505,Medical_Examinations!A504:J2839,3,TRUE)</f>
        <v>Underweight</v>
      </c>
      <c r="L505" s="55" t="str">
        <f>VLOOKUP(A505,Medical_Examinations!A504:J2839,5,TRUE)</f>
        <v>Normal</v>
      </c>
      <c r="M505" s="57">
        <f>VLOOKUP(A505,Hospitalization!A505:K2847,5,FALSE)</f>
        <v>32752</v>
      </c>
      <c r="N505" s="56">
        <f ca="1">VLOOKUP(A505,Hospitalization!A505:K2847,6,FALSE)</f>
        <v>25</v>
      </c>
      <c r="O505" s="55" t="str">
        <f>VLOOKUP(A496,Hospitalization!A397:K2739,11,FALSE)</f>
        <v>R1011</v>
      </c>
      <c r="P505" s="55" t="str">
        <f>VLOOKUP(A505,Hospitalization!A505:K2847,10,TRUE)</f>
        <v>tier - 3</v>
      </c>
      <c r="Q505" s="58">
        <f>VLOOKUP(A505,Hospitalization!A505:K2847,8,TRUE)</f>
        <v>4859.8900000000003</v>
      </c>
      <c r="R505" s="55" t="str">
        <f>VLOOKUP(A505,Hospitalization!A406:K2748,9,TRUE)</f>
        <v>tier - 2</v>
      </c>
    </row>
    <row r="506" spans="1:18" x14ac:dyDescent="0.3">
      <c r="A506" s="69" t="s">
        <v>515</v>
      </c>
      <c r="B506" s="55" t="str">
        <f>VLOOKUP(A506,'Customer Names'!A506:E1824,3,TRUE)</f>
        <v xml:space="preserve"> Ms</v>
      </c>
      <c r="C506" s="55" t="str">
        <f>VLOOKUP(A506,'Customer Names'!A504:E1329,4,FALSE)</f>
        <v>Matthews</v>
      </c>
      <c r="D506" s="50">
        <f>VLOOKUP(HealthCare!A506,Medical_Examinations!A505:J2840,2,TRUE)</f>
        <v>17.579999999999998</v>
      </c>
      <c r="E506" s="50">
        <f>VLOOKUP(HealthCare!A506,Medical_Examinations!A505:J2840,4,TRUE)</f>
        <v>4.51</v>
      </c>
      <c r="F506" s="7" t="str">
        <f>VLOOKUP(A506,Medical_Examinations!A505:J2840,6,TRUE)</f>
        <v>No</v>
      </c>
      <c r="G506" s="7" t="str">
        <f>VLOOKUP(A506,Medical_Examinations!A505:J2840,7,TRUE)</f>
        <v>No</v>
      </c>
      <c r="H506" s="7" t="str">
        <f>VLOOKUP(A506,Medical_Examinations!A505:J2840,8,TRUE)</f>
        <v>No</v>
      </c>
      <c r="I506" s="51">
        <f>VLOOKUP(A506,Medical_Examinations!A505:J2840,9,TRUE)</f>
        <v>1</v>
      </c>
      <c r="J506" s="7" t="str">
        <f>VLOOKUP(A506,Medical_Examinations!A505:J2840,10,TRUE)</f>
        <v>No</v>
      </c>
      <c r="K506" s="7" t="str">
        <f>VLOOKUP(A506,Medical_Examinations!A505:J2840,3,TRUE)</f>
        <v>Underweight</v>
      </c>
      <c r="L506" s="7" t="str">
        <f>VLOOKUP(A506,Medical_Examinations!A505:J2840,5,TRUE)</f>
        <v>Normal</v>
      </c>
      <c r="M506" s="52">
        <f>VLOOKUP(A506,Hospitalization!A506:K2848,5,FALSE)</f>
        <v>35060</v>
      </c>
      <c r="N506" s="51">
        <f ca="1">VLOOKUP(A506,Hospitalization!A506:K2848,6,FALSE)</f>
        <v>51</v>
      </c>
      <c r="O506" s="7" t="str">
        <f>VLOOKUP(A497,Hospitalization!A398:K2740,11,FALSE)</f>
        <v>R1012</v>
      </c>
      <c r="P506" s="7" t="str">
        <f>VLOOKUP(A506,Hospitalization!A506:K2848,10,TRUE)</f>
        <v>tier - 3</v>
      </c>
      <c r="Q506" s="53">
        <f>VLOOKUP(A506,Hospitalization!A506:K2848,8,TRUE)</f>
        <v>4846.92</v>
      </c>
      <c r="R506" s="7" t="str">
        <f>VLOOKUP(A506,Hospitalization!A407:K2749,9,TRUE)</f>
        <v>tier - 2</v>
      </c>
    </row>
    <row r="507" spans="1:18" x14ac:dyDescent="0.3">
      <c r="A507" s="69" t="s">
        <v>516</v>
      </c>
      <c r="B507" s="55" t="str">
        <f>VLOOKUP(A507,'Customer Names'!A507:E1825,3,TRUE)</f>
        <v xml:space="preserve"> Mr</v>
      </c>
      <c r="C507" s="55" t="str">
        <f>VLOOKUP(A507,'Customer Names'!A505:E1330,4,FALSE)</f>
        <v>Rubinich</v>
      </c>
      <c r="D507" s="54">
        <f>VLOOKUP(HealthCare!A507,Medical_Examinations!A506:J2841,2,TRUE)</f>
        <v>17.579999999999998</v>
      </c>
      <c r="E507" s="54">
        <f>VLOOKUP(HealthCare!A507,Medical_Examinations!A506:J2841,4,TRUE)</f>
        <v>4.51</v>
      </c>
      <c r="F507" s="55" t="str">
        <f>VLOOKUP(A507,Medical_Examinations!A506:J2841,6,TRUE)</f>
        <v>No</v>
      </c>
      <c r="G507" s="55" t="str">
        <f>VLOOKUP(A507,Medical_Examinations!A506:J2841,7,TRUE)</f>
        <v>No</v>
      </c>
      <c r="H507" s="55" t="str">
        <f>VLOOKUP(A507,Medical_Examinations!A506:J2841,8,TRUE)</f>
        <v>No</v>
      </c>
      <c r="I507" s="56">
        <f>VLOOKUP(A507,Medical_Examinations!A506:J2841,9,TRUE)</f>
        <v>1</v>
      </c>
      <c r="J507" s="55" t="str">
        <f>VLOOKUP(A507,Medical_Examinations!A506:J2841,10,TRUE)</f>
        <v>No</v>
      </c>
      <c r="K507" s="55" t="str">
        <f>VLOOKUP(A507,Medical_Examinations!A506:J2841,3,TRUE)</f>
        <v>Underweight</v>
      </c>
      <c r="L507" s="55" t="str">
        <f>VLOOKUP(A507,Medical_Examinations!A506:J2841,5,TRUE)</f>
        <v>Normal</v>
      </c>
      <c r="M507" s="57">
        <f>VLOOKUP(A507,Hospitalization!A507:K2849,5,FALSE)</f>
        <v>37049</v>
      </c>
      <c r="N507" s="56">
        <f ca="1">VLOOKUP(A507,Hospitalization!A507:K2849,6,FALSE)</f>
        <v>60</v>
      </c>
      <c r="O507" s="55" t="str">
        <f>VLOOKUP(A498,Hospitalization!A399:K2741,11,FALSE)</f>
        <v>R1017</v>
      </c>
      <c r="P507" s="55" t="str">
        <f>VLOOKUP(A507,Hospitalization!A507:K2849,10,TRUE)</f>
        <v>tier - 3</v>
      </c>
      <c r="Q507" s="58">
        <f>VLOOKUP(A507,Hospitalization!A507:K2849,8,TRUE)</f>
        <v>4846.53</v>
      </c>
      <c r="R507" s="55" t="str">
        <f>VLOOKUP(A507,Hospitalization!A408:K2750,9,TRUE)</f>
        <v>tier - 2</v>
      </c>
    </row>
    <row r="508" spans="1:18" x14ac:dyDescent="0.3">
      <c r="A508" s="69" t="s">
        <v>517</v>
      </c>
      <c r="B508" s="55" t="str">
        <f>VLOOKUP(A508,'Customer Names'!A508:E1826,3,TRUE)</f>
        <v xml:space="preserve"> Ms</v>
      </c>
      <c r="C508" s="55" t="str">
        <f>VLOOKUP(A508,'Customer Names'!A506:E1331,4,FALSE)</f>
        <v>Alban</v>
      </c>
      <c r="D508" s="50">
        <f>VLOOKUP(HealthCare!A508,Medical_Examinations!A507:J2842,2,TRUE)</f>
        <v>17.579999999999998</v>
      </c>
      <c r="E508" s="50">
        <f>VLOOKUP(HealthCare!A508,Medical_Examinations!A507:J2842,4,TRUE)</f>
        <v>4.51</v>
      </c>
      <c r="F508" s="7" t="str">
        <f>VLOOKUP(A508,Medical_Examinations!A507:J2842,6,TRUE)</f>
        <v>No</v>
      </c>
      <c r="G508" s="7" t="str">
        <f>VLOOKUP(A508,Medical_Examinations!A507:J2842,7,TRUE)</f>
        <v>No</v>
      </c>
      <c r="H508" s="7" t="str">
        <f>VLOOKUP(A508,Medical_Examinations!A507:J2842,8,TRUE)</f>
        <v>No</v>
      </c>
      <c r="I508" s="51">
        <f>VLOOKUP(A508,Medical_Examinations!A507:J2842,9,TRUE)</f>
        <v>1</v>
      </c>
      <c r="J508" s="7" t="str">
        <f>VLOOKUP(A508,Medical_Examinations!A507:J2842,10,TRUE)</f>
        <v>No</v>
      </c>
      <c r="K508" s="7" t="str">
        <f>VLOOKUP(A508,Medical_Examinations!A507:J2842,3,TRUE)</f>
        <v>Underweight</v>
      </c>
      <c r="L508" s="7" t="str">
        <f>VLOOKUP(A508,Medical_Examinations!A507:J2842,5,TRUE)</f>
        <v>Normal</v>
      </c>
      <c r="M508" s="52">
        <f>VLOOKUP(A508,Hospitalization!A508:K2850,5,FALSE)</f>
        <v>27283</v>
      </c>
      <c r="N508" s="51">
        <f ca="1">VLOOKUP(A508,Hospitalization!A508:K2850,6,FALSE)</f>
        <v>26</v>
      </c>
      <c r="O508" s="7" t="str">
        <f>VLOOKUP(A499,Hospitalization!A400:K2742,11,FALSE)</f>
        <v>R1013</v>
      </c>
      <c r="P508" s="7" t="str">
        <f>VLOOKUP(A508,Hospitalization!A508:K2850,10,TRUE)</f>
        <v>tier - 2</v>
      </c>
      <c r="Q508" s="53">
        <f>VLOOKUP(A508,Hospitalization!A508:K2850,8,TRUE)</f>
        <v>4844.67</v>
      </c>
      <c r="R508" s="7" t="str">
        <f>VLOOKUP(A508,Hospitalization!A409:K2751,9,TRUE)</f>
        <v>tier - 2</v>
      </c>
    </row>
    <row r="509" spans="1:18" x14ac:dyDescent="0.3">
      <c r="A509" s="69" t="s">
        <v>518</v>
      </c>
      <c r="B509" s="55" t="str">
        <f>VLOOKUP(A509,'Customer Names'!A509:E1827,3,TRUE)</f>
        <v xml:space="preserve"> Ms</v>
      </c>
      <c r="C509" s="55" t="str">
        <f>VLOOKUP(A509,'Customer Names'!A507:E1332,4,FALSE)</f>
        <v>Corcoran</v>
      </c>
      <c r="D509" s="54">
        <f>VLOOKUP(HealthCare!A509,Medical_Examinations!A508:J2843,2,TRUE)</f>
        <v>17.579999999999998</v>
      </c>
      <c r="E509" s="54">
        <f>VLOOKUP(HealthCare!A509,Medical_Examinations!A508:J2843,4,TRUE)</f>
        <v>4.51</v>
      </c>
      <c r="F509" s="55" t="str">
        <f>VLOOKUP(A509,Medical_Examinations!A508:J2843,6,TRUE)</f>
        <v>No</v>
      </c>
      <c r="G509" s="55" t="str">
        <f>VLOOKUP(A509,Medical_Examinations!A508:J2843,7,TRUE)</f>
        <v>No</v>
      </c>
      <c r="H509" s="55" t="str">
        <f>VLOOKUP(A509,Medical_Examinations!A508:J2843,8,TRUE)</f>
        <v>No</v>
      </c>
      <c r="I509" s="56">
        <f>VLOOKUP(A509,Medical_Examinations!A508:J2843,9,TRUE)</f>
        <v>1</v>
      </c>
      <c r="J509" s="55" t="str">
        <f>VLOOKUP(A509,Medical_Examinations!A508:J2843,10,TRUE)</f>
        <v>No</v>
      </c>
      <c r="K509" s="55" t="str">
        <f>VLOOKUP(A509,Medical_Examinations!A508:J2843,3,TRUE)</f>
        <v>Underweight</v>
      </c>
      <c r="L509" s="55" t="str">
        <f>VLOOKUP(A509,Medical_Examinations!A508:J2843,5,TRUE)</f>
        <v>Normal</v>
      </c>
      <c r="M509" s="57">
        <f>VLOOKUP(A509,Hospitalization!A509:K2851,5,FALSE)</f>
        <v>29202</v>
      </c>
      <c r="N509" s="56">
        <f ca="1">VLOOKUP(A509,Hospitalization!A509:K2851,6,FALSE)</f>
        <v>33</v>
      </c>
      <c r="O509" s="55" t="str">
        <f>VLOOKUP(A500,Hospitalization!A401:K2743,11,FALSE)</f>
        <v>R1012</v>
      </c>
      <c r="P509" s="55" t="str">
        <f>VLOOKUP(A509,Hospitalization!A509:K2851,10,TRUE)</f>
        <v>tier - 3</v>
      </c>
      <c r="Q509" s="58">
        <f>VLOOKUP(A509,Hospitalization!A509:K2851,8,TRUE)</f>
        <v>4843.79</v>
      </c>
      <c r="R509" s="55" t="str">
        <f>VLOOKUP(A509,Hospitalization!A410:K2752,9,TRUE)</f>
        <v>tier - 2</v>
      </c>
    </row>
    <row r="510" spans="1:18" x14ac:dyDescent="0.3">
      <c r="A510" s="69" t="s">
        <v>519</v>
      </c>
      <c r="B510" s="55" t="str">
        <f>VLOOKUP(A510,'Customer Names'!A510:E1828,3,TRUE)</f>
        <v xml:space="preserve"> Ms</v>
      </c>
      <c r="C510" s="55" t="str">
        <f>VLOOKUP(A510,'Customer Names'!A508:E1333,4,FALSE)</f>
        <v>Sargent</v>
      </c>
      <c r="D510" s="50">
        <f>VLOOKUP(HealthCare!A510,Medical_Examinations!A509:J2844,2,TRUE)</f>
        <v>17.579999999999998</v>
      </c>
      <c r="E510" s="50">
        <f>VLOOKUP(HealthCare!A510,Medical_Examinations!A509:J2844,4,TRUE)</f>
        <v>4.51</v>
      </c>
      <c r="F510" s="7" t="str">
        <f>VLOOKUP(A510,Medical_Examinations!A509:J2844,6,TRUE)</f>
        <v>No</v>
      </c>
      <c r="G510" s="7" t="str">
        <f>VLOOKUP(A510,Medical_Examinations!A509:J2844,7,TRUE)</f>
        <v>No</v>
      </c>
      <c r="H510" s="7" t="str">
        <f>VLOOKUP(A510,Medical_Examinations!A509:J2844,8,TRUE)</f>
        <v>No</v>
      </c>
      <c r="I510" s="51">
        <f>VLOOKUP(A510,Medical_Examinations!A509:J2844,9,TRUE)</f>
        <v>1</v>
      </c>
      <c r="J510" s="7" t="str">
        <f>VLOOKUP(A510,Medical_Examinations!A509:J2844,10,TRUE)</f>
        <v>No</v>
      </c>
      <c r="K510" s="7" t="str">
        <f>VLOOKUP(A510,Medical_Examinations!A509:J2844,3,TRUE)</f>
        <v>Underweight</v>
      </c>
      <c r="L510" s="7" t="str">
        <f>VLOOKUP(A510,Medical_Examinations!A509:J2844,5,TRUE)</f>
        <v>Normal</v>
      </c>
      <c r="M510" s="52">
        <f>VLOOKUP(A510,Hospitalization!A510:K2852,5,FALSE)</f>
        <v>34971</v>
      </c>
      <c r="N510" s="51">
        <f ca="1">VLOOKUP(A510,Hospitalization!A510:K2852,6,FALSE)</f>
        <v>63</v>
      </c>
      <c r="O510" s="7" t="str">
        <f>VLOOKUP(A501,Hospitalization!A402:K2744,11,FALSE)</f>
        <v>R1013</v>
      </c>
      <c r="P510" s="7" t="str">
        <f>VLOOKUP(A510,Hospitalization!A510:K2852,10,TRUE)</f>
        <v>tier - 1</v>
      </c>
      <c r="Q510" s="53">
        <f>VLOOKUP(A510,Hospitalization!A510:K2852,8,TRUE)</f>
        <v>4840.95</v>
      </c>
      <c r="R510" s="7" t="str">
        <f>VLOOKUP(A510,Hospitalization!A411:K2753,9,TRUE)</f>
        <v>tier - 2</v>
      </c>
    </row>
    <row r="511" spans="1:18" x14ac:dyDescent="0.3">
      <c r="A511" s="69" t="s">
        <v>520</v>
      </c>
      <c r="B511" s="55" t="str">
        <f>VLOOKUP(A511,'Customer Names'!A511:E1829,3,TRUE)</f>
        <v xml:space="preserve"> Ms</v>
      </c>
      <c r="C511" s="55" t="str">
        <f>VLOOKUP(A511,'Customer Names'!A509:E1334,4,FALSE)</f>
        <v>Watson</v>
      </c>
      <c r="D511" s="54">
        <f>VLOOKUP(HealthCare!A511,Medical_Examinations!A510:J2845,2,TRUE)</f>
        <v>17.579999999999998</v>
      </c>
      <c r="E511" s="54">
        <f>VLOOKUP(HealthCare!A511,Medical_Examinations!A510:J2845,4,TRUE)</f>
        <v>4.51</v>
      </c>
      <c r="F511" s="55" t="str">
        <f>VLOOKUP(A511,Medical_Examinations!A510:J2845,6,TRUE)</f>
        <v>No</v>
      </c>
      <c r="G511" s="55" t="str">
        <f>VLOOKUP(A511,Medical_Examinations!A510:J2845,7,TRUE)</f>
        <v>No</v>
      </c>
      <c r="H511" s="55" t="str">
        <f>VLOOKUP(A511,Medical_Examinations!A510:J2845,8,TRUE)</f>
        <v>No</v>
      </c>
      <c r="I511" s="56">
        <f>VLOOKUP(A511,Medical_Examinations!A510:J2845,9,TRUE)</f>
        <v>1</v>
      </c>
      <c r="J511" s="55" t="str">
        <f>VLOOKUP(A511,Medical_Examinations!A510:J2845,10,TRUE)</f>
        <v>No</v>
      </c>
      <c r="K511" s="55" t="str">
        <f>VLOOKUP(A511,Medical_Examinations!A510:J2845,3,TRUE)</f>
        <v>Underweight</v>
      </c>
      <c r="L511" s="55" t="str">
        <f>VLOOKUP(A511,Medical_Examinations!A510:J2845,5,TRUE)</f>
        <v>Normal</v>
      </c>
      <c r="M511" s="57">
        <f>VLOOKUP(A511,Hospitalization!A511:K2853,5,FALSE)</f>
        <v>33857</v>
      </c>
      <c r="N511" s="56">
        <f ca="1">VLOOKUP(A511,Hospitalization!A511:K2853,6,FALSE)</f>
        <v>22</v>
      </c>
      <c r="O511" s="55" t="str">
        <f>VLOOKUP(A502,Hospitalization!A403:K2745,11,FALSE)</f>
        <v>R1013</v>
      </c>
      <c r="P511" s="55" t="str">
        <f>VLOOKUP(A511,Hospitalization!A511:K2853,10,TRUE)</f>
        <v>tier - 2</v>
      </c>
      <c r="Q511" s="58">
        <f>VLOOKUP(A511,Hospitalization!A511:K2853,8,TRUE)</f>
        <v>4837.58</v>
      </c>
      <c r="R511" s="55" t="str">
        <f>VLOOKUP(A511,Hospitalization!A412:K2754,9,TRUE)</f>
        <v>tier - 3</v>
      </c>
    </row>
    <row r="512" spans="1:18" x14ac:dyDescent="0.3">
      <c r="A512" s="69" t="s">
        <v>521</v>
      </c>
      <c r="B512" s="55" t="str">
        <f>VLOOKUP(A512,'Customer Names'!A512:E1830,3,TRUE)</f>
        <v xml:space="preserve"> Ms</v>
      </c>
      <c r="C512" s="55" t="str">
        <f>VLOOKUP(A512,'Customer Names'!A510:E1335,4,FALSE)</f>
        <v>Esponda</v>
      </c>
      <c r="D512" s="50">
        <f>VLOOKUP(HealthCare!A512,Medical_Examinations!A511:J2846,2,TRUE)</f>
        <v>17.579999999999998</v>
      </c>
      <c r="E512" s="50">
        <f>VLOOKUP(HealthCare!A512,Medical_Examinations!A511:J2846,4,TRUE)</f>
        <v>4.51</v>
      </c>
      <c r="F512" s="7" t="str">
        <f>VLOOKUP(A512,Medical_Examinations!A511:J2846,6,TRUE)</f>
        <v>No</v>
      </c>
      <c r="G512" s="7" t="str">
        <f>VLOOKUP(A512,Medical_Examinations!A511:J2846,7,TRUE)</f>
        <v>No</v>
      </c>
      <c r="H512" s="7" t="str">
        <f>VLOOKUP(A512,Medical_Examinations!A511:J2846,8,TRUE)</f>
        <v>No</v>
      </c>
      <c r="I512" s="51">
        <f>VLOOKUP(A512,Medical_Examinations!A511:J2846,9,TRUE)</f>
        <v>1</v>
      </c>
      <c r="J512" s="7" t="str">
        <f>VLOOKUP(A512,Medical_Examinations!A511:J2846,10,TRUE)</f>
        <v>No</v>
      </c>
      <c r="K512" s="7" t="str">
        <f>VLOOKUP(A512,Medical_Examinations!A511:J2846,3,TRUE)</f>
        <v>Underweight</v>
      </c>
      <c r="L512" s="7" t="str">
        <f>VLOOKUP(A512,Medical_Examinations!A511:J2846,5,TRUE)</f>
        <v>Normal</v>
      </c>
      <c r="M512" s="52">
        <f>VLOOKUP(A512,Hospitalization!A512:K2854,5,FALSE)</f>
        <v>36871</v>
      </c>
      <c r="N512" s="51">
        <f ca="1">VLOOKUP(A512,Hospitalization!A512:K2854,6,FALSE)</f>
        <v>31</v>
      </c>
      <c r="O512" s="7" t="str">
        <f>VLOOKUP(A503,Hospitalization!A404:K2746,11,FALSE)</f>
        <v>R1011</v>
      </c>
      <c r="P512" s="7" t="str">
        <f>VLOOKUP(A512,Hospitalization!A512:K2854,10,TRUE)</f>
        <v>tier - 2</v>
      </c>
      <c r="Q512" s="53">
        <f>VLOOKUP(A512,Hospitalization!A512:K2854,8,TRUE)</f>
        <v>4835.43</v>
      </c>
      <c r="R512" s="7" t="str">
        <f>VLOOKUP(A512,Hospitalization!A413:K2755,9,TRUE)</f>
        <v>tier - 2</v>
      </c>
    </row>
    <row r="513" spans="1:18" x14ac:dyDescent="0.3">
      <c r="A513" s="69" t="s">
        <v>522</v>
      </c>
      <c r="B513" s="55" t="str">
        <f>VLOOKUP(A513,'Customer Names'!A513:E1831,3,TRUE)</f>
        <v xml:space="preserve"> Mr</v>
      </c>
      <c r="C513" s="55" t="str">
        <f>VLOOKUP(A513,'Customer Names'!A511:E1336,4,FALSE)</f>
        <v>Krall</v>
      </c>
      <c r="D513" s="54">
        <f>VLOOKUP(HealthCare!A513,Medical_Examinations!A512:J2847,2,TRUE)</f>
        <v>17.579999999999998</v>
      </c>
      <c r="E513" s="54">
        <f>VLOOKUP(HealthCare!A513,Medical_Examinations!A512:J2847,4,TRUE)</f>
        <v>4.51</v>
      </c>
      <c r="F513" s="55" t="str">
        <f>VLOOKUP(A513,Medical_Examinations!A512:J2847,6,TRUE)</f>
        <v>No</v>
      </c>
      <c r="G513" s="55" t="str">
        <f>VLOOKUP(A513,Medical_Examinations!A512:J2847,7,TRUE)</f>
        <v>No</v>
      </c>
      <c r="H513" s="55" t="str">
        <f>VLOOKUP(A513,Medical_Examinations!A512:J2847,8,TRUE)</f>
        <v>No</v>
      </c>
      <c r="I513" s="56">
        <f>VLOOKUP(A513,Medical_Examinations!A512:J2847,9,TRUE)</f>
        <v>1</v>
      </c>
      <c r="J513" s="55" t="str">
        <f>VLOOKUP(A513,Medical_Examinations!A512:J2847,10,TRUE)</f>
        <v>No</v>
      </c>
      <c r="K513" s="55" t="str">
        <f>VLOOKUP(A513,Medical_Examinations!A512:J2847,3,TRUE)</f>
        <v>Underweight</v>
      </c>
      <c r="L513" s="55" t="str">
        <f>VLOOKUP(A513,Medical_Examinations!A512:J2847,5,TRUE)</f>
        <v>Normal</v>
      </c>
      <c r="M513" s="57">
        <f>VLOOKUP(A513,Hospitalization!A513:K2855,5,FALSE)</f>
        <v>37434</v>
      </c>
      <c r="N513" s="56">
        <f ca="1">VLOOKUP(A513,Hospitalization!A513:K2855,6,FALSE)</f>
        <v>33</v>
      </c>
      <c r="O513" s="55" t="str">
        <f>VLOOKUP(A504,Hospitalization!A405:K2747,11,FALSE)</f>
        <v>R1012</v>
      </c>
      <c r="P513" s="55" t="str">
        <f>VLOOKUP(A513,Hospitalization!A513:K2855,10,TRUE)</f>
        <v>tier - 1</v>
      </c>
      <c r="Q513" s="58">
        <f>VLOOKUP(A513,Hospitalization!A513:K2855,8,TRUE)</f>
        <v>4830.63</v>
      </c>
      <c r="R513" s="55" t="str">
        <f>VLOOKUP(A513,Hospitalization!A414:K2756,9,TRUE)</f>
        <v>tier - 2</v>
      </c>
    </row>
    <row r="514" spans="1:18" x14ac:dyDescent="0.3">
      <c r="A514" s="69" t="s">
        <v>523</v>
      </c>
      <c r="B514" s="55" t="str">
        <f>VLOOKUP(A514,'Customer Names'!A514:E1832,3,TRUE)</f>
        <v xml:space="preserve"> Ms</v>
      </c>
      <c r="C514" s="55" t="str">
        <f>VLOOKUP(A514,'Customer Names'!A512:E1337,4,FALSE)</f>
        <v>Poskin</v>
      </c>
      <c r="D514" s="50">
        <f>VLOOKUP(HealthCare!A514,Medical_Examinations!A513:J2848,2,TRUE)</f>
        <v>17.579999999999998</v>
      </c>
      <c r="E514" s="50">
        <f>VLOOKUP(HealthCare!A514,Medical_Examinations!A513:J2848,4,TRUE)</f>
        <v>4.51</v>
      </c>
      <c r="F514" s="7" t="str">
        <f>VLOOKUP(A514,Medical_Examinations!A513:J2848,6,TRUE)</f>
        <v>No</v>
      </c>
      <c r="G514" s="7" t="str">
        <f>VLOOKUP(A514,Medical_Examinations!A513:J2848,7,TRUE)</f>
        <v>No</v>
      </c>
      <c r="H514" s="7" t="str">
        <f>VLOOKUP(A514,Medical_Examinations!A513:J2848,8,TRUE)</f>
        <v>No</v>
      </c>
      <c r="I514" s="51">
        <f>VLOOKUP(A514,Medical_Examinations!A513:J2848,9,TRUE)</f>
        <v>1</v>
      </c>
      <c r="J514" s="7" t="str">
        <f>VLOOKUP(A514,Medical_Examinations!A513:J2848,10,TRUE)</f>
        <v>No</v>
      </c>
      <c r="K514" s="7" t="str">
        <f>VLOOKUP(A514,Medical_Examinations!A513:J2848,3,TRUE)</f>
        <v>Underweight</v>
      </c>
      <c r="L514" s="7" t="str">
        <f>VLOOKUP(A514,Medical_Examinations!A513:J2848,5,TRUE)</f>
        <v>Normal</v>
      </c>
      <c r="M514" s="52">
        <f>VLOOKUP(A514,Hospitalization!A514:K2856,5,FALSE)</f>
        <v>35034</v>
      </c>
      <c r="N514" s="51">
        <f ca="1">VLOOKUP(A514,Hospitalization!A514:K2856,6,FALSE)</f>
        <v>31</v>
      </c>
      <c r="O514" s="7" t="str">
        <f>VLOOKUP(A505,Hospitalization!A406:K2748,11,FALSE)</f>
        <v>R1011</v>
      </c>
      <c r="P514" s="7" t="str">
        <f>VLOOKUP(A514,Hospitalization!A514:K2856,10,TRUE)</f>
        <v>tier - 2</v>
      </c>
      <c r="Q514" s="53">
        <f>VLOOKUP(A514,Hospitalization!A514:K2856,8,TRUE)</f>
        <v>4827.8999999999996</v>
      </c>
      <c r="R514" s="7" t="str">
        <f>VLOOKUP(A514,Hospitalization!A415:K2757,9,TRUE)</f>
        <v>tier - 1</v>
      </c>
    </row>
    <row r="515" spans="1:18" x14ac:dyDescent="0.3">
      <c r="A515" s="69" t="s">
        <v>524</v>
      </c>
      <c r="B515" s="55" t="str">
        <f>VLOOKUP(A515,'Customer Names'!A515:E1833,3,TRUE)</f>
        <v xml:space="preserve"> Ms</v>
      </c>
      <c r="C515" s="55" t="str">
        <f>VLOOKUP(A515,'Customer Names'!A513:E1338,4,FALSE)</f>
        <v>Halfmann</v>
      </c>
      <c r="D515" s="54">
        <f>VLOOKUP(HealthCare!A515,Medical_Examinations!A514:J2849,2,TRUE)</f>
        <v>17.579999999999998</v>
      </c>
      <c r="E515" s="54">
        <f>VLOOKUP(HealthCare!A515,Medical_Examinations!A514:J2849,4,TRUE)</f>
        <v>4.51</v>
      </c>
      <c r="F515" s="55" t="str">
        <f>VLOOKUP(A515,Medical_Examinations!A514:J2849,6,TRUE)</f>
        <v>No</v>
      </c>
      <c r="G515" s="55" t="str">
        <f>VLOOKUP(A515,Medical_Examinations!A514:J2849,7,TRUE)</f>
        <v>No</v>
      </c>
      <c r="H515" s="55" t="str">
        <f>VLOOKUP(A515,Medical_Examinations!A514:J2849,8,TRUE)</f>
        <v>No</v>
      </c>
      <c r="I515" s="56">
        <f>VLOOKUP(A515,Medical_Examinations!A514:J2849,9,TRUE)</f>
        <v>1</v>
      </c>
      <c r="J515" s="55" t="str">
        <f>VLOOKUP(A515,Medical_Examinations!A514:J2849,10,TRUE)</f>
        <v>No</v>
      </c>
      <c r="K515" s="55" t="str">
        <f>VLOOKUP(A515,Medical_Examinations!A514:J2849,3,TRUE)</f>
        <v>Underweight</v>
      </c>
      <c r="L515" s="55" t="str">
        <f>VLOOKUP(A515,Medical_Examinations!A514:J2849,5,TRUE)</f>
        <v>Normal</v>
      </c>
      <c r="M515" s="57">
        <f>VLOOKUP(A515,Hospitalization!A515:K2857,5,FALSE)</f>
        <v>29770</v>
      </c>
      <c r="N515" s="56">
        <f ca="1">VLOOKUP(A515,Hospitalization!A515:K2857,6,FALSE)</f>
        <v>26</v>
      </c>
      <c r="O515" s="55" t="str">
        <f>VLOOKUP(A506,Hospitalization!A407:K2749,11,FALSE)</f>
        <v>R1017</v>
      </c>
      <c r="P515" s="55" t="str">
        <f>VLOOKUP(A515,Hospitalization!A515:K2857,10,TRUE)</f>
        <v>tier - 1</v>
      </c>
      <c r="Q515" s="58">
        <f>VLOOKUP(A515,Hospitalization!A515:K2857,8,TRUE)</f>
        <v>4827.1000000000004</v>
      </c>
      <c r="R515" s="55" t="str">
        <f>VLOOKUP(A515,Hospitalization!A416:K2758,9,TRUE)</f>
        <v>tier - 2</v>
      </c>
    </row>
    <row r="516" spans="1:18" x14ac:dyDescent="0.3">
      <c r="A516" s="69" t="s">
        <v>525</v>
      </c>
      <c r="B516" s="55" t="str">
        <f>VLOOKUP(A516,'Customer Names'!A516:E1834,3,TRUE)</f>
        <v xml:space="preserve"> Mr</v>
      </c>
      <c r="C516" s="55" t="str">
        <f>VLOOKUP(A516,'Customer Names'!A514:E1339,4,FALSE)</f>
        <v>Klapper</v>
      </c>
      <c r="D516" s="50">
        <f>VLOOKUP(HealthCare!A516,Medical_Examinations!A515:J2850,2,TRUE)</f>
        <v>17.579999999999998</v>
      </c>
      <c r="E516" s="50">
        <f>VLOOKUP(HealthCare!A516,Medical_Examinations!A515:J2850,4,TRUE)</f>
        <v>4.51</v>
      </c>
      <c r="F516" s="7" t="str">
        <f>VLOOKUP(A516,Medical_Examinations!A515:J2850,6,TRUE)</f>
        <v>No</v>
      </c>
      <c r="G516" s="7" t="str">
        <f>VLOOKUP(A516,Medical_Examinations!A515:J2850,7,TRUE)</f>
        <v>No</v>
      </c>
      <c r="H516" s="7" t="str">
        <f>VLOOKUP(A516,Medical_Examinations!A515:J2850,8,TRUE)</f>
        <v>No</v>
      </c>
      <c r="I516" s="51">
        <f>VLOOKUP(A516,Medical_Examinations!A515:J2850,9,TRUE)</f>
        <v>1</v>
      </c>
      <c r="J516" s="7" t="str">
        <f>VLOOKUP(A516,Medical_Examinations!A515:J2850,10,TRUE)</f>
        <v>No</v>
      </c>
      <c r="K516" s="7" t="str">
        <f>VLOOKUP(A516,Medical_Examinations!A515:J2850,3,TRUE)</f>
        <v>Underweight</v>
      </c>
      <c r="L516" s="7" t="str">
        <f>VLOOKUP(A516,Medical_Examinations!A515:J2850,5,TRUE)</f>
        <v>Normal</v>
      </c>
      <c r="M516" s="52">
        <f>VLOOKUP(A516,Hospitalization!A516:K2858,5,FALSE)</f>
        <v>28766</v>
      </c>
      <c r="N516" s="51">
        <f ca="1">VLOOKUP(A516,Hospitalization!A516:K2858,6,FALSE)</f>
        <v>62</v>
      </c>
      <c r="O516" s="7" t="str">
        <f>VLOOKUP(A507,Hospitalization!A408:K2750,11,FALSE)</f>
        <v>R1021</v>
      </c>
      <c r="P516" s="7" t="str">
        <f>VLOOKUP(A516,Hospitalization!A516:K2858,10,TRUE)</f>
        <v>tier - 3</v>
      </c>
      <c r="Q516" s="53">
        <f>VLOOKUP(A516,Hospitalization!A516:K2858,8,TRUE)</f>
        <v>4812.34</v>
      </c>
      <c r="R516" s="7" t="str">
        <f>VLOOKUP(A516,Hospitalization!A417:K2759,9,TRUE)</f>
        <v>tier - 2</v>
      </c>
    </row>
    <row r="517" spans="1:18" x14ac:dyDescent="0.3">
      <c r="A517" s="69" t="s">
        <v>526</v>
      </c>
      <c r="B517" s="55" t="str">
        <f>VLOOKUP(A517,'Customer Names'!A517:E1835,3,TRUE)</f>
        <v xml:space="preserve"> Ms</v>
      </c>
      <c r="C517" s="55" t="str">
        <f>VLOOKUP(A517,'Customer Names'!A515:E1340,4,FALSE)</f>
        <v>George</v>
      </c>
      <c r="D517" s="54">
        <f>VLOOKUP(HealthCare!A517,Medical_Examinations!A516:J2851,2,TRUE)</f>
        <v>17.579999999999998</v>
      </c>
      <c r="E517" s="54">
        <f>VLOOKUP(HealthCare!A517,Medical_Examinations!A516:J2851,4,TRUE)</f>
        <v>4.51</v>
      </c>
      <c r="F517" s="55" t="str">
        <f>VLOOKUP(A517,Medical_Examinations!A516:J2851,6,TRUE)</f>
        <v>No</v>
      </c>
      <c r="G517" s="55" t="str">
        <f>VLOOKUP(A517,Medical_Examinations!A516:J2851,7,TRUE)</f>
        <v>No</v>
      </c>
      <c r="H517" s="55" t="str">
        <f>VLOOKUP(A517,Medical_Examinations!A516:J2851,8,TRUE)</f>
        <v>No</v>
      </c>
      <c r="I517" s="56">
        <f>VLOOKUP(A517,Medical_Examinations!A516:J2851,9,TRUE)</f>
        <v>1</v>
      </c>
      <c r="J517" s="55" t="str">
        <f>VLOOKUP(A517,Medical_Examinations!A516:J2851,10,TRUE)</f>
        <v>No</v>
      </c>
      <c r="K517" s="55" t="str">
        <f>VLOOKUP(A517,Medical_Examinations!A516:J2851,3,TRUE)</f>
        <v>Underweight</v>
      </c>
      <c r="L517" s="55" t="str">
        <f>VLOOKUP(A517,Medical_Examinations!A516:J2851,5,TRUE)</f>
        <v>Normal</v>
      </c>
      <c r="M517" s="57">
        <f>VLOOKUP(A517,Hospitalization!A517:K2859,5,FALSE)</f>
        <v>32858</v>
      </c>
      <c r="N517" s="56">
        <f ca="1">VLOOKUP(A517,Hospitalization!A517:K2859,6,FALSE)</f>
        <v>40</v>
      </c>
      <c r="O517" s="55" t="str">
        <f>VLOOKUP(A508,Hospitalization!A409:K2751,11,FALSE)</f>
        <v>R1013</v>
      </c>
      <c r="P517" s="55" t="str">
        <f>VLOOKUP(A517,Hospitalization!A517:K2859,10,TRUE)</f>
        <v>tier - 1</v>
      </c>
      <c r="Q517" s="58">
        <f>VLOOKUP(A517,Hospitalization!A517:K2859,8,TRUE)</f>
        <v>4795.66</v>
      </c>
      <c r="R517" s="55" t="str">
        <f>VLOOKUP(A517,Hospitalization!A418:K2760,9,TRUE)</f>
        <v>tier - 2</v>
      </c>
    </row>
    <row r="518" spans="1:18" x14ac:dyDescent="0.3">
      <c r="A518" s="69" t="s">
        <v>527</v>
      </c>
      <c r="B518" s="55" t="str">
        <f>VLOOKUP(A518,'Customer Names'!A518:E1836,3,TRUE)</f>
        <v xml:space="preserve"> Mrs</v>
      </c>
      <c r="C518" s="55" t="str">
        <f>VLOOKUP(A518,'Customer Names'!A516:E1341,4,FALSE)</f>
        <v>Hicks</v>
      </c>
      <c r="D518" s="50">
        <f>VLOOKUP(HealthCare!A518,Medical_Examinations!A517:J2852,2,TRUE)</f>
        <v>17.579999999999998</v>
      </c>
      <c r="E518" s="50">
        <f>VLOOKUP(HealthCare!A518,Medical_Examinations!A517:J2852,4,TRUE)</f>
        <v>4.51</v>
      </c>
      <c r="F518" s="7" t="str">
        <f>VLOOKUP(A518,Medical_Examinations!A517:J2852,6,TRUE)</f>
        <v>No</v>
      </c>
      <c r="G518" s="7" t="str">
        <f>VLOOKUP(A518,Medical_Examinations!A517:J2852,7,TRUE)</f>
        <v>No</v>
      </c>
      <c r="H518" s="7" t="str">
        <f>VLOOKUP(A518,Medical_Examinations!A517:J2852,8,TRUE)</f>
        <v>No</v>
      </c>
      <c r="I518" s="51">
        <f>VLOOKUP(A518,Medical_Examinations!A517:J2852,9,TRUE)</f>
        <v>1</v>
      </c>
      <c r="J518" s="7" t="str">
        <f>VLOOKUP(A518,Medical_Examinations!A517:J2852,10,TRUE)</f>
        <v>No</v>
      </c>
      <c r="K518" s="7" t="str">
        <f>VLOOKUP(A518,Medical_Examinations!A517:J2852,3,TRUE)</f>
        <v>Underweight</v>
      </c>
      <c r="L518" s="7" t="str">
        <f>VLOOKUP(A518,Medical_Examinations!A517:J2852,5,TRUE)</f>
        <v>Normal</v>
      </c>
      <c r="M518" s="52">
        <f>VLOOKUP(A518,Hospitalization!A518:K2860,5,FALSE)</f>
        <v>31950</v>
      </c>
      <c r="N518" s="51">
        <f ca="1">VLOOKUP(A518,Hospitalization!A518:K2860,6,FALSE)</f>
        <v>28</v>
      </c>
      <c r="O518" s="7" t="str">
        <f>VLOOKUP(A509,Hospitalization!A410:K2752,11,FALSE)</f>
        <v>R1013</v>
      </c>
      <c r="P518" s="7" t="str">
        <f>VLOOKUP(A518,Hospitalization!A518:K2860,10,TRUE)</f>
        <v>tier - 3</v>
      </c>
      <c r="Q518" s="53">
        <f>VLOOKUP(A518,Hospitalization!A518:K2860,8,TRUE)</f>
        <v>4787.42</v>
      </c>
      <c r="R518" s="7" t="str">
        <f>VLOOKUP(A518,Hospitalization!A419:K2761,9,TRUE)</f>
        <v>tier - 2</v>
      </c>
    </row>
    <row r="519" spans="1:18" x14ac:dyDescent="0.3">
      <c r="A519" s="69" t="s">
        <v>528</v>
      </c>
      <c r="B519" s="55" t="str">
        <f>VLOOKUP(A519,'Customer Names'!A519:E1837,3,TRUE)</f>
        <v xml:space="preserve"> Mr</v>
      </c>
      <c r="C519" s="55" t="str">
        <f>VLOOKUP(A519,'Customer Names'!A517:E1342,4,FALSE)</f>
        <v>Lockyer</v>
      </c>
      <c r="D519" s="54">
        <f>VLOOKUP(HealthCare!A519,Medical_Examinations!A518:J2853,2,TRUE)</f>
        <v>17.579999999999998</v>
      </c>
      <c r="E519" s="54">
        <f>VLOOKUP(HealthCare!A519,Medical_Examinations!A518:J2853,4,TRUE)</f>
        <v>4.51</v>
      </c>
      <c r="F519" s="55" t="str">
        <f>VLOOKUP(A519,Medical_Examinations!A518:J2853,6,TRUE)</f>
        <v>No</v>
      </c>
      <c r="G519" s="55" t="str">
        <f>VLOOKUP(A519,Medical_Examinations!A518:J2853,7,TRUE)</f>
        <v>No</v>
      </c>
      <c r="H519" s="55" t="str">
        <f>VLOOKUP(A519,Medical_Examinations!A518:J2853,8,TRUE)</f>
        <v>No</v>
      </c>
      <c r="I519" s="56">
        <f>VLOOKUP(A519,Medical_Examinations!A518:J2853,9,TRUE)</f>
        <v>1</v>
      </c>
      <c r="J519" s="55" t="str">
        <f>VLOOKUP(A519,Medical_Examinations!A518:J2853,10,TRUE)</f>
        <v>No</v>
      </c>
      <c r="K519" s="55" t="str">
        <f>VLOOKUP(A519,Medical_Examinations!A518:J2853,3,TRUE)</f>
        <v>Underweight</v>
      </c>
      <c r="L519" s="55" t="str">
        <f>VLOOKUP(A519,Medical_Examinations!A518:J2853,5,TRUE)</f>
        <v>Normal</v>
      </c>
      <c r="M519" s="57">
        <f>VLOOKUP(A519,Hospitalization!A519:K2861,5,FALSE)</f>
        <v>32851</v>
      </c>
      <c r="N519" s="56">
        <f ca="1">VLOOKUP(A519,Hospitalization!A519:K2861,6,FALSE)</f>
        <v>55</v>
      </c>
      <c r="O519" s="55" t="str">
        <f>VLOOKUP(A510,Hospitalization!A411:K2753,11,FALSE)</f>
        <v>R1021</v>
      </c>
      <c r="P519" s="55" t="str">
        <f>VLOOKUP(A519,Hospitalization!A519:K2861,10,TRUE)</f>
        <v>tier - 3</v>
      </c>
      <c r="Q519" s="58">
        <f>VLOOKUP(A519,Hospitalization!A519:K2861,8,TRUE)</f>
        <v>4779.6000000000004</v>
      </c>
      <c r="R519" s="55" t="str">
        <f>VLOOKUP(A519,Hospitalization!A420:K2762,9,TRUE)</f>
        <v>tier - 2</v>
      </c>
    </row>
    <row r="520" spans="1:18" x14ac:dyDescent="0.3">
      <c r="A520" s="69" t="s">
        <v>529</v>
      </c>
      <c r="B520" s="55" t="str">
        <f>VLOOKUP(A520,'Customer Names'!A520:E1838,3,TRUE)</f>
        <v xml:space="preserve"> Mr</v>
      </c>
      <c r="C520" s="55" t="str">
        <f>VLOOKUP(A520,'Customer Names'!A518:E1343,4,FALSE)</f>
        <v>Byrnes</v>
      </c>
      <c r="D520" s="50">
        <f>VLOOKUP(HealthCare!A520,Medical_Examinations!A519:J2854,2,TRUE)</f>
        <v>17.579999999999998</v>
      </c>
      <c r="E520" s="50">
        <f>VLOOKUP(HealthCare!A520,Medical_Examinations!A519:J2854,4,TRUE)</f>
        <v>4.51</v>
      </c>
      <c r="F520" s="7" t="str">
        <f>VLOOKUP(A520,Medical_Examinations!A519:J2854,6,TRUE)</f>
        <v>No</v>
      </c>
      <c r="G520" s="7" t="str">
        <f>VLOOKUP(A520,Medical_Examinations!A519:J2854,7,TRUE)</f>
        <v>No</v>
      </c>
      <c r="H520" s="7" t="str">
        <f>VLOOKUP(A520,Medical_Examinations!A519:J2854,8,TRUE)</f>
        <v>No</v>
      </c>
      <c r="I520" s="51">
        <f>VLOOKUP(A520,Medical_Examinations!A519:J2854,9,TRUE)</f>
        <v>1</v>
      </c>
      <c r="J520" s="7" t="str">
        <f>VLOOKUP(A520,Medical_Examinations!A519:J2854,10,TRUE)</f>
        <v>No</v>
      </c>
      <c r="K520" s="7" t="str">
        <f>VLOOKUP(A520,Medical_Examinations!A519:J2854,3,TRUE)</f>
        <v>Underweight</v>
      </c>
      <c r="L520" s="7" t="str">
        <f>VLOOKUP(A520,Medical_Examinations!A519:J2854,5,TRUE)</f>
        <v>Normal</v>
      </c>
      <c r="M520" s="52">
        <f>VLOOKUP(A520,Hospitalization!A520:K2862,5,FALSE)</f>
        <v>32721</v>
      </c>
      <c r="N520" s="51">
        <f ca="1">VLOOKUP(A520,Hospitalization!A520:K2862,6,FALSE)</f>
        <v>59</v>
      </c>
      <c r="O520" s="7" t="str">
        <f>VLOOKUP(A511,Hospitalization!A412:K2754,11,FALSE)</f>
        <v>R1013</v>
      </c>
      <c r="P520" s="7" t="str">
        <f>VLOOKUP(A520,Hospitalization!A520:K2862,10,TRUE)</f>
        <v>tier - 3</v>
      </c>
      <c r="Q520" s="53">
        <f>VLOOKUP(A520,Hospitalization!A520:K2862,8,TRUE)</f>
        <v>4766.0200000000004</v>
      </c>
      <c r="R520" s="7" t="str">
        <f>VLOOKUP(A520,Hospitalization!A421:K2763,9,TRUE)</f>
        <v>tier - 2</v>
      </c>
    </row>
    <row r="521" spans="1:18" x14ac:dyDescent="0.3">
      <c r="A521" s="69" t="s">
        <v>530</v>
      </c>
      <c r="B521" s="55" t="str">
        <f>VLOOKUP(A521,'Customer Names'!A521:E1839,3,TRUE)</f>
        <v xml:space="preserve"> Mr</v>
      </c>
      <c r="C521" s="55" t="str">
        <f>VLOOKUP(A521,'Customer Names'!A519:E1344,4,FALSE)</f>
        <v>Norris</v>
      </c>
      <c r="D521" s="54">
        <f>VLOOKUP(HealthCare!A521,Medical_Examinations!A520:J2855,2,TRUE)</f>
        <v>17.579999999999998</v>
      </c>
      <c r="E521" s="54">
        <f>VLOOKUP(HealthCare!A521,Medical_Examinations!A520:J2855,4,TRUE)</f>
        <v>4.51</v>
      </c>
      <c r="F521" s="55" t="str">
        <f>VLOOKUP(A521,Medical_Examinations!A520:J2855,6,TRUE)</f>
        <v>No</v>
      </c>
      <c r="G521" s="55" t="str">
        <f>VLOOKUP(A521,Medical_Examinations!A520:J2855,7,TRUE)</f>
        <v>No</v>
      </c>
      <c r="H521" s="55" t="str">
        <f>VLOOKUP(A521,Medical_Examinations!A520:J2855,8,TRUE)</f>
        <v>No</v>
      </c>
      <c r="I521" s="56">
        <f>VLOOKUP(A521,Medical_Examinations!A520:J2855,9,TRUE)</f>
        <v>1</v>
      </c>
      <c r="J521" s="55" t="str">
        <f>VLOOKUP(A521,Medical_Examinations!A520:J2855,10,TRUE)</f>
        <v>No</v>
      </c>
      <c r="K521" s="55" t="str">
        <f>VLOOKUP(A521,Medical_Examinations!A520:J2855,3,TRUE)</f>
        <v>Underweight</v>
      </c>
      <c r="L521" s="55" t="str">
        <f>VLOOKUP(A521,Medical_Examinations!A520:J2855,5,TRUE)</f>
        <v>Normal</v>
      </c>
      <c r="M521" s="57">
        <f>VLOOKUP(A521,Hospitalization!A521:K2863,5,FALSE)</f>
        <v>33832</v>
      </c>
      <c r="N521" s="56">
        <f ca="1">VLOOKUP(A521,Hospitalization!A521:K2863,6,FALSE)</f>
        <v>46</v>
      </c>
      <c r="O521" s="55" t="str">
        <f>VLOOKUP(A512,Hospitalization!A413:K2755,11,FALSE)</f>
        <v>R1021</v>
      </c>
      <c r="P521" s="55" t="str">
        <f>VLOOKUP(A521,Hospitalization!A521:K2863,10,TRUE)</f>
        <v>tier - 3</v>
      </c>
      <c r="Q521" s="58">
        <f>VLOOKUP(A521,Hospitalization!A521:K2863,8,TRUE)</f>
        <v>4753.6400000000003</v>
      </c>
      <c r="R521" s="55" t="str">
        <f>VLOOKUP(A521,Hospitalization!A422:K2764,9,TRUE)</f>
        <v>tier - 2</v>
      </c>
    </row>
    <row r="522" spans="1:18" x14ac:dyDescent="0.3">
      <c r="A522" s="69" t="s">
        <v>531</v>
      </c>
      <c r="B522" s="55" t="str">
        <f>VLOOKUP(A522,'Customer Names'!A522:E1840,3,TRUE)</f>
        <v xml:space="preserve"> Mr</v>
      </c>
      <c r="C522" s="55" t="str">
        <f>VLOOKUP(A522,'Customer Names'!A520:E1345,4,FALSE)</f>
        <v>Darda</v>
      </c>
      <c r="D522" s="50">
        <f>VLOOKUP(HealthCare!A522,Medical_Examinations!A521:J2856,2,TRUE)</f>
        <v>17.579999999999998</v>
      </c>
      <c r="E522" s="50">
        <f>VLOOKUP(HealthCare!A522,Medical_Examinations!A521:J2856,4,TRUE)</f>
        <v>4.51</v>
      </c>
      <c r="F522" s="7" t="str">
        <f>VLOOKUP(A522,Medical_Examinations!A521:J2856,6,TRUE)</f>
        <v>No</v>
      </c>
      <c r="G522" s="7" t="str">
        <f>VLOOKUP(A522,Medical_Examinations!A521:J2856,7,TRUE)</f>
        <v>No</v>
      </c>
      <c r="H522" s="7" t="str">
        <f>VLOOKUP(A522,Medical_Examinations!A521:J2856,8,TRUE)</f>
        <v>No</v>
      </c>
      <c r="I522" s="51">
        <f>VLOOKUP(A522,Medical_Examinations!A521:J2856,9,TRUE)</f>
        <v>1</v>
      </c>
      <c r="J522" s="7" t="str">
        <f>VLOOKUP(A522,Medical_Examinations!A521:J2856,10,TRUE)</f>
        <v>No</v>
      </c>
      <c r="K522" s="7" t="str">
        <f>VLOOKUP(A522,Medical_Examinations!A521:J2856,3,TRUE)</f>
        <v>Underweight</v>
      </c>
      <c r="L522" s="7" t="str">
        <f>VLOOKUP(A522,Medical_Examinations!A521:J2856,5,TRUE)</f>
        <v>Normal</v>
      </c>
      <c r="M522" s="52">
        <f>VLOOKUP(A522,Hospitalization!A522:K2864,5,FALSE)</f>
        <v>32103</v>
      </c>
      <c r="N522" s="51">
        <f ca="1">VLOOKUP(A522,Hospitalization!A522:K2864,6,FALSE)</f>
        <v>30</v>
      </c>
      <c r="O522" s="7" t="str">
        <f>VLOOKUP(A513,Hospitalization!A414:K2756,11,FALSE)</f>
        <v>R1011</v>
      </c>
      <c r="P522" s="7" t="str">
        <f>VLOOKUP(A522,Hospitalization!A522:K2864,10,TRUE)</f>
        <v>tier - 1</v>
      </c>
      <c r="Q522" s="53">
        <f>VLOOKUP(A522,Hospitalization!A522:K2864,8,TRUE)</f>
        <v>4751.07</v>
      </c>
      <c r="R522" s="7" t="str">
        <f>VLOOKUP(A522,Hospitalization!A423:K2765,9,TRUE)</f>
        <v>tier - 3</v>
      </c>
    </row>
    <row r="523" spans="1:18" x14ac:dyDescent="0.3">
      <c r="A523" s="69" t="s">
        <v>532</v>
      </c>
      <c r="B523" s="55" t="str">
        <f>VLOOKUP(A523,'Customer Names'!A523:E1841,3,TRUE)</f>
        <v xml:space="preserve"> Mr</v>
      </c>
      <c r="C523" s="55" t="str">
        <f>VLOOKUP(A523,'Customer Names'!A521:E1346,4,FALSE)</f>
        <v>Otstot</v>
      </c>
      <c r="D523" s="54">
        <f>VLOOKUP(HealthCare!A523,Medical_Examinations!A522:J2857,2,TRUE)</f>
        <v>17.579999999999998</v>
      </c>
      <c r="E523" s="54">
        <f>VLOOKUP(HealthCare!A523,Medical_Examinations!A522:J2857,4,TRUE)</f>
        <v>4.51</v>
      </c>
      <c r="F523" s="55" t="str">
        <f>VLOOKUP(A523,Medical_Examinations!A522:J2857,6,TRUE)</f>
        <v>No</v>
      </c>
      <c r="G523" s="55" t="str">
        <f>VLOOKUP(A523,Medical_Examinations!A522:J2857,7,TRUE)</f>
        <v>No</v>
      </c>
      <c r="H523" s="55" t="str">
        <f>VLOOKUP(A523,Medical_Examinations!A522:J2857,8,TRUE)</f>
        <v>No</v>
      </c>
      <c r="I523" s="56">
        <f>VLOOKUP(A523,Medical_Examinations!A522:J2857,9,TRUE)</f>
        <v>1</v>
      </c>
      <c r="J523" s="55" t="str">
        <f>VLOOKUP(A523,Medical_Examinations!A522:J2857,10,TRUE)</f>
        <v>No</v>
      </c>
      <c r="K523" s="55" t="str">
        <f>VLOOKUP(A523,Medical_Examinations!A522:J2857,3,TRUE)</f>
        <v>Underweight</v>
      </c>
      <c r="L523" s="55" t="str">
        <f>VLOOKUP(A523,Medical_Examinations!A522:J2857,5,TRUE)</f>
        <v>Normal</v>
      </c>
      <c r="M523" s="57">
        <f>VLOOKUP(A523,Hospitalization!A523:K2865,5,FALSE)</f>
        <v>32022</v>
      </c>
      <c r="N523" s="56">
        <f ca="1">VLOOKUP(A523,Hospitalization!A523:K2865,6,FALSE)</f>
        <v>47</v>
      </c>
      <c r="O523" s="55" t="str">
        <f>VLOOKUP(A514,Hospitalization!A415:K2757,11,FALSE)</f>
        <v>Unknown</v>
      </c>
      <c r="P523" s="55" t="str">
        <f>VLOOKUP(A523,Hospitalization!A523:K2865,10,TRUE)</f>
        <v>tier - 2</v>
      </c>
      <c r="Q523" s="58">
        <f>VLOOKUP(A523,Hospitalization!A523:K2865,8,TRUE)</f>
        <v>4747.05</v>
      </c>
      <c r="R523" s="55" t="str">
        <f>VLOOKUP(A523,Hospitalization!A424:K2766,9,TRUE)</f>
        <v>tier - 2</v>
      </c>
    </row>
    <row r="524" spans="1:18" x14ac:dyDescent="0.3">
      <c r="A524" s="69" t="s">
        <v>533</v>
      </c>
      <c r="B524" s="55" t="str">
        <f>VLOOKUP(A524,'Customer Names'!A524:E1842,3,TRUE)</f>
        <v xml:space="preserve"> Ms</v>
      </c>
      <c r="C524" s="55" t="str">
        <f>VLOOKUP(A524,'Customer Names'!A522:E1347,4,FALSE)</f>
        <v>Bowley</v>
      </c>
      <c r="D524" s="50">
        <f>VLOOKUP(HealthCare!A524,Medical_Examinations!A523:J2858,2,TRUE)</f>
        <v>17.579999999999998</v>
      </c>
      <c r="E524" s="50">
        <f>VLOOKUP(HealthCare!A524,Medical_Examinations!A523:J2858,4,TRUE)</f>
        <v>4.51</v>
      </c>
      <c r="F524" s="7" t="str">
        <f>VLOOKUP(A524,Medical_Examinations!A523:J2858,6,TRUE)</f>
        <v>No</v>
      </c>
      <c r="G524" s="7" t="str">
        <f>VLOOKUP(A524,Medical_Examinations!A523:J2858,7,TRUE)</f>
        <v>No</v>
      </c>
      <c r="H524" s="7" t="str">
        <f>VLOOKUP(A524,Medical_Examinations!A523:J2858,8,TRUE)</f>
        <v>No</v>
      </c>
      <c r="I524" s="51">
        <f>VLOOKUP(A524,Medical_Examinations!A523:J2858,9,TRUE)</f>
        <v>1</v>
      </c>
      <c r="J524" s="7" t="str">
        <f>VLOOKUP(A524,Medical_Examinations!A523:J2858,10,TRUE)</f>
        <v>No</v>
      </c>
      <c r="K524" s="7" t="str">
        <f>VLOOKUP(A524,Medical_Examinations!A523:J2858,3,TRUE)</f>
        <v>Underweight</v>
      </c>
      <c r="L524" s="7" t="str">
        <f>VLOOKUP(A524,Medical_Examinations!A523:J2858,5,TRUE)</f>
        <v>Normal</v>
      </c>
      <c r="M524" s="52">
        <f>VLOOKUP(A524,Hospitalization!A524:K2866,5,FALSE)</f>
        <v>31933</v>
      </c>
      <c r="N524" s="51">
        <f ca="1">VLOOKUP(A524,Hospitalization!A524:K2866,6,FALSE)</f>
        <v>63</v>
      </c>
      <c r="O524" s="7" t="str">
        <f>VLOOKUP(A515,Hospitalization!A416:K2758,11,FALSE)</f>
        <v>R1013</v>
      </c>
      <c r="P524" s="7" t="str">
        <f>VLOOKUP(A524,Hospitalization!A524:K2866,10,TRUE)</f>
        <v>tier - 2</v>
      </c>
      <c r="Q524" s="53">
        <f>VLOOKUP(A524,Hospitalization!A524:K2866,8,TRUE)</f>
        <v>4746.34</v>
      </c>
      <c r="R524" s="7" t="str">
        <f>VLOOKUP(A524,Hospitalization!A425:K2767,9,TRUE)</f>
        <v>tier - 2</v>
      </c>
    </row>
    <row r="525" spans="1:18" x14ac:dyDescent="0.3">
      <c r="A525" s="69" t="s">
        <v>534</v>
      </c>
      <c r="B525" s="55" t="str">
        <f>VLOOKUP(A525,'Customer Names'!A525:E1843,3,TRUE)</f>
        <v xml:space="preserve"> Ms</v>
      </c>
      <c r="C525" s="55" t="str">
        <f>VLOOKUP(A525,'Customer Names'!A523:E1348,4,FALSE)</f>
        <v>Rogers</v>
      </c>
      <c r="D525" s="54">
        <f>VLOOKUP(HealthCare!A525,Medical_Examinations!A524:J2859,2,TRUE)</f>
        <v>17.579999999999998</v>
      </c>
      <c r="E525" s="54">
        <f>VLOOKUP(HealthCare!A525,Medical_Examinations!A524:J2859,4,TRUE)</f>
        <v>4.51</v>
      </c>
      <c r="F525" s="55" t="str">
        <f>VLOOKUP(A525,Medical_Examinations!A524:J2859,6,TRUE)</f>
        <v>No</v>
      </c>
      <c r="G525" s="55" t="str">
        <f>VLOOKUP(A525,Medical_Examinations!A524:J2859,7,TRUE)</f>
        <v>No</v>
      </c>
      <c r="H525" s="55" t="str">
        <f>VLOOKUP(A525,Medical_Examinations!A524:J2859,8,TRUE)</f>
        <v>No</v>
      </c>
      <c r="I525" s="56">
        <f>VLOOKUP(A525,Medical_Examinations!A524:J2859,9,TRUE)</f>
        <v>1</v>
      </c>
      <c r="J525" s="55" t="str">
        <f>VLOOKUP(A525,Medical_Examinations!A524:J2859,10,TRUE)</f>
        <v>No</v>
      </c>
      <c r="K525" s="55" t="str">
        <f>VLOOKUP(A525,Medical_Examinations!A524:J2859,3,TRUE)</f>
        <v>Underweight</v>
      </c>
      <c r="L525" s="55" t="str">
        <f>VLOOKUP(A525,Medical_Examinations!A524:J2859,5,TRUE)</f>
        <v>Normal</v>
      </c>
      <c r="M525" s="57">
        <f>VLOOKUP(A525,Hospitalization!A525:K2867,5,FALSE)</f>
        <v>38315</v>
      </c>
      <c r="N525" s="56">
        <f ca="1">VLOOKUP(A525,Hospitalization!A525:K2867,6,FALSE)</f>
        <v>23</v>
      </c>
      <c r="O525" s="55" t="str">
        <f>VLOOKUP(A516,Hospitalization!A417:K2759,11,FALSE)</f>
        <v>R1013</v>
      </c>
      <c r="P525" s="55" t="str">
        <f>VLOOKUP(A525,Hospitalization!A525:K2867,10,TRUE)</f>
        <v>tier - 3</v>
      </c>
      <c r="Q525" s="58">
        <f>VLOOKUP(A525,Hospitalization!A525:K2867,8,TRUE)</f>
        <v>4740.78</v>
      </c>
      <c r="R525" s="55" t="str">
        <f>VLOOKUP(A525,Hospitalization!A426:K2768,9,TRUE)</f>
        <v>tier - 2</v>
      </c>
    </row>
    <row r="526" spans="1:18" x14ac:dyDescent="0.3">
      <c r="A526" s="69" t="s">
        <v>535</v>
      </c>
      <c r="B526" s="55" t="str">
        <f>VLOOKUP(A526,'Customer Names'!A526:E1844,3,TRUE)</f>
        <v xml:space="preserve"> Mr</v>
      </c>
      <c r="C526" s="55" t="str">
        <f>VLOOKUP(A526,'Customer Names'!A524:E1349,4,FALSE)</f>
        <v>Mclaughlin</v>
      </c>
      <c r="D526" s="50">
        <f>VLOOKUP(HealthCare!A526,Medical_Examinations!A525:J2860,2,TRUE)</f>
        <v>17.579999999999998</v>
      </c>
      <c r="E526" s="50">
        <f>VLOOKUP(HealthCare!A526,Medical_Examinations!A525:J2860,4,TRUE)</f>
        <v>4.51</v>
      </c>
      <c r="F526" s="7" t="str">
        <f>VLOOKUP(A526,Medical_Examinations!A525:J2860,6,TRUE)</f>
        <v>No</v>
      </c>
      <c r="G526" s="7" t="str">
        <f>VLOOKUP(A526,Medical_Examinations!A525:J2860,7,TRUE)</f>
        <v>No</v>
      </c>
      <c r="H526" s="7" t="str">
        <f>VLOOKUP(A526,Medical_Examinations!A525:J2860,8,TRUE)</f>
        <v>No</v>
      </c>
      <c r="I526" s="51">
        <f>VLOOKUP(A526,Medical_Examinations!A525:J2860,9,TRUE)</f>
        <v>1</v>
      </c>
      <c r="J526" s="7" t="str">
        <f>VLOOKUP(A526,Medical_Examinations!A525:J2860,10,TRUE)</f>
        <v>No</v>
      </c>
      <c r="K526" s="7" t="str">
        <f>VLOOKUP(A526,Medical_Examinations!A525:J2860,3,TRUE)</f>
        <v>Underweight</v>
      </c>
      <c r="L526" s="7" t="str">
        <f>VLOOKUP(A526,Medical_Examinations!A525:J2860,5,TRUE)</f>
        <v>Normal</v>
      </c>
      <c r="M526" s="52">
        <f>VLOOKUP(A526,Hospitalization!A526:K2868,5,FALSE)</f>
        <v>33523</v>
      </c>
      <c r="N526" s="51">
        <f ca="1">VLOOKUP(A526,Hospitalization!A526:K2868,6,FALSE)</f>
        <v>62</v>
      </c>
      <c r="O526" s="7" t="str">
        <f>VLOOKUP(A517,Hospitalization!A418:K2760,11,FALSE)</f>
        <v>R1013</v>
      </c>
      <c r="P526" s="7" t="str">
        <f>VLOOKUP(A526,Hospitalization!A526:K2868,10,TRUE)</f>
        <v>tier - 3</v>
      </c>
      <c r="Q526" s="53">
        <f>VLOOKUP(A526,Hospitalization!A526:K2868,8,TRUE)</f>
        <v>4738.2700000000004</v>
      </c>
      <c r="R526" s="7" t="str">
        <f>VLOOKUP(A526,Hospitalization!A427:K2769,9,TRUE)</f>
        <v>tier - 2</v>
      </c>
    </row>
    <row r="527" spans="1:18" x14ac:dyDescent="0.3">
      <c r="A527" s="69" t="s">
        <v>536</v>
      </c>
      <c r="B527" s="55" t="str">
        <f>VLOOKUP(A527,'Customer Names'!A527:E1845,3,TRUE)</f>
        <v xml:space="preserve"> Mr</v>
      </c>
      <c r="C527" s="55" t="str">
        <f>VLOOKUP(A527,'Customer Names'!A525:E1350,4,FALSE)</f>
        <v>Ziegler</v>
      </c>
      <c r="D527" s="54">
        <f>VLOOKUP(HealthCare!A527,Medical_Examinations!A526:J2861,2,TRUE)</f>
        <v>17.579999999999998</v>
      </c>
      <c r="E527" s="54">
        <f>VLOOKUP(HealthCare!A527,Medical_Examinations!A526:J2861,4,TRUE)</f>
        <v>4.51</v>
      </c>
      <c r="F527" s="55" t="str">
        <f>VLOOKUP(A527,Medical_Examinations!A526:J2861,6,TRUE)</f>
        <v>No</v>
      </c>
      <c r="G527" s="55" t="str">
        <f>VLOOKUP(A527,Medical_Examinations!A526:J2861,7,TRUE)</f>
        <v>No</v>
      </c>
      <c r="H527" s="55" t="str">
        <f>VLOOKUP(A527,Medical_Examinations!A526:J2861,8,TRUE)</f>
        <v>No</v>
      </c>
      <c r="I527" s="56">
        <f>VLOOKUP(A527,Medical_Examinations!A526:J2861,9,TRUE)</f>
        <v>1</v>
      </c>
      <c r="J527" s="55" t="str">
        <f>VLOOKUP(A527,Medical_Examinations!A526:J2861,10,TRUE)</f>
        <v>No</v>
      </c>
      <c r="K527" s="55" t="str">
        <f>VLOOKUP(A527,Medical_Examinations!A526:J2861,3,TRUE)</f>
        <v>Underweight</v>
      </c>
      <c r="L527" s="55" t="str">
        <f>VLOOKUP(A527,Medical_Examinations!A526:J2861,5,TRUE)</f>
        <v>Normal</v>
      </c>
      <c r="M527" s="57">
        <f>VLOOKUP(A527,Hospitalization!A527:K2869,5,FALSE)</f>
        <v>31660</v>
      </c>
      <c r="N527" s="56">
        <f ca="1">VLOOKUP(A527,Hospitalization!A527:K2869,6,FALSE)</f>
        <v>31</v>
      </c>
      <c r="O527" s="55" t="str">
        <f>VLOOKUP(A518,Hospitalization!A419:K2761,11,FALSE)</f>
        <v>R1013</v>
      </c>
      <c r="P527" s="55" t="str">
        <f>VLOOKUP(A527,Hospitalization!A527:K2869,10,TRUE)</f>
        <v>tier - 1</v>
      </c>
      <c r="Q527" s="58">
        <f>VLOOKUP(A527,Hospitalization!A527:K2869,8,TRUE)</f>
        <v>4734.6400000000003</v>
      </c>
      <c r="R527" s="55" t="str">
        <f>VLOOKUP(A527,Hospitalization!A428:K2770,9,TRUE)</f>
        <v>tier - 2</v>
      </c>
    </row>
    <row r="528" spans="1:18" x14ac:dyDescent="0.3">
      <c r="A528" s="69" t="s">
        <v>537</v>
      </c>
      <c r="B528" s="55" t="str">
        <f>VLOOKUP(A528,'Customer Names'!A528:E1846,3,TRUE)</f>
        <v xml:space="preserve"> Mr</v>
      </c>
      <c r="C528" s="55" t="str">
        <f>VLOOKUP(A528,'Customer Names'!A526:E1351,4,FALSE)</f>
        <v>Hughey</v>
      </c>
      <c r="D528" s="50">
        <f>VLOOKUP(HealthCare!A528,Medical_Examinations!A527:J2862,2,TRUE)</f>
        <v>17.579999999999998</v>
      </c>
      <c r="E528" s="50">
        <f>VLOOKUP(HealthCare!A528,Medical_Examinations!A527:J2862,4,TRUE)</f>
        <v>4.51</v>
      </c>
      <c r="F528" s="7" t="str">
        <f>VLOOKUP(A528,Medical_Examinations!A527:J2862,6,TRUE)</f>
        <v>No</v>
      </c>
      <c r="G528" s="7" t="str">
        <f>VLOOKUP(A528,Medical_Examinations!A527:J2862,7,TRUE)</f>
        <v>No</v>
      </c>
      <c r="H528" s="7" t="str">
        <f>VLOOKUP(A528,Medical_Examinations!A527:J2862,8,TRUE)</f>
        <v>No</v>
      </c>
      <c r="I528" s="51">
        <f>VLOOKUP(A528,Medical_Examinations!A527:J2862,9,TRUE)</f>
        <v>1</v>
      </c>
      <c r="J528" s="7" t="str">
        <f>VLOOKUP(A528,Medical_Examinations!A527:J2862,10,TRUE)</f>
        <v>No</v>
      </c>
      <c r="K528" s="7" t="str">
        <f>VLOOKUP(A528,Medical_Examinations!A527:J2862,3,TRUE)</f>
        <v>Underweight</v>
      </c>
      <c r="L528" s="7" t="str">
        <f>VLOOKUP(A528,Medical_Examinations!A527:J2862,5,TRUE)</f>
        <v>Normal</v>
      </c>
      <c r="M528" s="52">
        <f>VLOOKUP(A528,Hospitalization!A528:K2870,5,FALSE)</f>
        <v>29404</v>
      </c>
      <c r="N528" s="51">
        <f ca="1">VLOOKUP(A528,Hospitalization!A528:K2870,6,FALSE)</f>
        <v>57</v>
      </c>
      <c r="O528" s="7" t="str">
        <f>VLOOKUP(A519,Hospitalization!A420:K2762,11,FALSE)</f>
        <v>R1013</v>
      </c>
      <c r="P528" s="7" t="str">
        <f>VLOOKUP(A528,Hospitalization!A528:K2870,10,TRUE)</f>
        <v>tier - 3</v>
      </c>
      <c r="Q528" s="53">
        <f>VLOOKUP(A528,Hospitalization!A528:K2870,8,TRUE)</f>
        <v>4728.71</v>
      </c>
      <c r="R528" s="7" t="str">
        <f>VLOOKUP(A528,Hospitalization!A429:K2771,9,TRUE)</f>
        <v>tier - 2</v>
      </c>
    </row>
    <row r="529" spans="1:18" x14ac:dyDescent="0.3">
      <c r="A529" s="69" t="s">
        <v>538</v>
      </c>
      <c r="B529" s="55" t="str">
        <f>VLOOKUP(A529,'Customer Names'!A529:E1847,3,TRUE)</f>
        <v xml:space="preserve"> Mr</v>
      </c>
      <c r="C529" s="55" t="str">
        <f>VLOOKUP(A529,'Customer Names'!A527:E1352,4,FALSE)</f>
        <v>Knast</v>
      </c>
      <c r="D529" s="54">
        <f>VLOOKUP(HealthCare!A529,Medical_Examinations!A528:J2863,2,TRUE)</f>
        <v>17.579999999999998</v>
      </c>
      <c r="E529" s="54">
        <f>VLOOKUP(HealthCare!A529,Medical_Examinations!A528:J2863,4,TRUE)</f>
        <v>4.51</v>
      </c>
      <c r="F529" s="55" t="str">
        <f>VLOOKUP(A529,Medical_Examinations!A528:J2863,6,TRUE)</f>
        <v>No</v>
      </c>
      <c r="G529" s="55" t="str">
        <f>VLOOKUP(A529,Medical_Examinations!A528:J2863,7,TRUE)</f>
        <v>No</v>
      </c>
      <c r="H529" s="55" t="str">
        <f>VLOOKUP(A529,Medical_Examinations!A528:J2863,8,TRUE)</f>
        <v>No</v>
      </c>
      <c r="I529" s="56">
        <f>VLOOKUP(A529,Medical_Examinations!A528:J2863,9,TRUE)</f>
        <v>1</v>
      </c>
      <c r="J529" s="55" t="str">
        <f>VLOOKUP(A529,Medical_Examinations!A528:J2863,10,TRUE)</f>
        <v>No</v>
      </c>
      <c r="K529" s="55" t="str">
        <f>VLOOKUP(A529,Medical_Examinations!A528:J2863,3,TRUE)</f>
        <v>Underweight</v>
      </c>
      <c r="L529" s="55" t="str">
        <f>VLOOKUP(A529,Medical_Examinations!A528:J2863,5,TRUE)</f>
        <v>Normal</v>
      </c>
      <c r="M529" s="57">
        <f>VLOOKUP(A529,Hospitalization!A529:K2871,5,FALSE)</f>
        <v>34558</v>
      </c>
      <c r="N529" s="56">
        <f ca="1">VLOOKUP(A529,Hospitalization!A529:K2871,6,FALSE)</f>
        <v>62</v>
      </c>
      <c r="O529" s="55" t="str">
        <f>VLOOKUP(A520,Hospitalization!A421:K2763,11,FALSE)</f>
        <v>R1011</v>
      </c>
      <c r="P529" s="55" t="str">
        <f>VLOOKUP(A529,Hospitalization!A529:K2871,10,TRUE)</f>
        <v>tier - 1</v>
      </c>
      <c r="Q529" s="58">
        <f>VLOOKUP(A529,Hospitalization!A529:K2871,8,TRUE)</f>
        <v>4719.74</v>
      </c>
      <c r="R529" s="55" t="str">
        <f>VLOOKUP(A529,Hospitalization!A430:K2772,9,TRUE)</f>
        <v>tier - 2</v>
      </c>
    </row>
    <row r="530" spans="1:18" x14ac:dyDescent="0.3">
      <c r="A530" s="69" t="s">
        <v>539</v>
      </c>
      <c r="B530" s="55" t="str">
        <f>VLOOKUP(A530,'Customer Names'!A530:E1848,3,TRUE)</f>
        <v xml:space="preserve"> Mr</v>
      </c>
      <c r="C530" s="55" t="str">
        <f>VLOOKUP(A530,'Customer Names'!A528:E1353,4,FALSE)</f>
        <v>Stob</v>
      </c>
      <c r="D530" s="50">
        <f>VLOOKUP(HealthCare!A530,Medical_Examinations!A529:J2864,2,TRUE)</f>
        <v>17.579999999999998</v>
      </c>
      <c r="E530" s="50">
        <f>VLOOKUP(HealthCare!A530,Medical_Examinations!A529:J2864,4,TRUE)</f>
        <v>4.51</v>
      </c>
      <c r="F530" s="7" t="str">
        <f>VLOOKUP(A530,Medical_Examinations!A529:J2864,6,TRUE)</f>
        <v>No</v>
      </c>
      <c r="G530" s="7" t="str">
        <f>VLOOKUP(A530,Medical_Examinations!A529:J2864,7,TRUE)</f>
        <v>No</v>
      </c>
      <c r="H530" s="7" t="str">
        <f>VLOOKUP(A530,Medical_Examinations!A529:J2864,8,TRUE)</f>
        <v>No</v>
      </c>
      <c r="I530" s="51">
        <f>VLOOKUP(A530,Medical_Examinations!A529:J2864,9,TRUE)</f>
        <v>1</v>
      </c>
      <c r="J530" s="7" t="str">
        <f>VLOOKUP(A530,Medical_Examinations!A529:J2864,10,TRUE)</f>
        <v>No</v>
      </c>
      <c r="K530" s="7" t="str">
        <f>VLOOKUP(A530,Medical_Examinations!A529:J2864,3,TRUE)</f>
        <v>Underweight</v>
      </c>
      <c r="L530" s="7" t="str">
        <f>VLOOKUP(A530,Medical_Examinations!A529:J2864,5,TRUE)</f>
        <v>Normal</v>
      </c>
      <c r="M530" s="52">
        <f>VLOOKUP(A530,Hospitalization!A530:K2872,5,FALSE)</f>
        <v>33875</v>
      </c>
      <c r="N530" s="51">
        <f ca="1">VLOOKUP(A530,Hospitalization!A530:K2872,6,FALSE)</f>
        <v>28</v>
      </c>
      <c r="O530" s="7" t="str">
        <f>VLOOKUP(A521,Hospitalization!A422:K2764,11,FALSE)</f>
        <v>R1013</v>
      </c>
      <c r="P530" s="7" t="str">
        <f>VLOOKUP(A530,Hospitalization!A530:K2872,10,TRUE)</f>
        <v>tier - 2</v>
      </c>
      <c r="Q530" s="53">
        <f>VLOOKUP(A530,Hospitalization!A530:K2872,8,TRUE)</f>
        <v>4719.5200000000004</v>
      </c>
      <c r="R530" s="7" t="str">
        <f>VLOOKUP(A530,Hospitalization!A431:K2773,9,TRUE)</f>
        <v>tier - 2</v>
      </c>
    </row>
    <row r="531" spans="1:18" x14ac:dyDescent="0.3">
      <c r="A531" s="69" t="s">
        <v>540</v>
      </c>
      <c r="B531" s="55" t="str">
        <f>VLOOKUP(A531,'Customer Names'!A531:E1849,3,TRUE)</f>
        <v xml:space="preserve"> Mr</v>
      </c>
      <c r="C531" s="55" t="str">
        <f>VLOOKUP(A531,'Customer Names'!A529:E1354,4,FALSE)</f>
        <v>Jensen</v>
      </c>
      <c r="D531" s="54">
        <f>VLOOKUP(HealthCare!A531,Medical_Examinations!A530:J2865,2,TRUE)</f>
        <v>17.579999999999998</v>
      </c>
      <c r="E531" s="54">
        <f>VLOOKUP(HealthCare!A531,Medical_Examinations!A530:J2865,4,TRUE)</f>
        <v>4.51</v>
      </c>
      <c r="F531" s="55" t="str">
        <f>VLOOKUP(A531,Medical_Examinations!A530:J2865,6,TRUE)</f>
        <v>No</v>
      </c>
      <c r="G531" s="55" t="str">
        <f>VLOOKUP(A531,Medical_Examinations!A530:J2865,7,TRUE)</f>
        <v>No</v>
      </c>
      <c r="H531" s="55" t="str">
        <f>VLOOKUP(A531,Medical_Examinations!A530:J2865,8,TRUE)</f>
        <v>No</v>
      </c>
      <c r="I531" s="56">
        <f>VLOOKUP(A531,Medical_Examinations!A530:J2865,9,TRUE)</f>
        <v>1</v>
      </c>
      <c r="J531" s="55" t="str">
        <f>VLOOKUP(A531,Medical_Examinations!A530:J2865,10,TRUE)</f>
        <v>No</v>
      </c>
      <c r="K531" s="55" t="str">
        <f>VLOOKUP(A531,Medical_Examinations!A530:J2865,3,TRUE)</f>
        <v>Underweight</v>
      </c>
      <c r="L531" s="55" t="str">
        <f>VLOOKUP(A531,Medical_Examinations!A530:J2865,5,TRUE)</f>
        <v>Normal</v>
      </c>
      <c r="M531" s="57">
        <f>VLOOKUP(A531,Hospitalization!A531:K2873,5,FALSE)</f>
        <v>29810</v>
      </c>
      <c r="N531" s="56">
        <f ca="1">VLOOKUP(A531,Hospitalization!A531:K2873,6,FALSE)</f>
        <v>37</v>
      </c>
      <c r="O531" s="55" t="str">
        <f>VLOOKUP(A522,Hospitalization!A423:K2765,11,FALSE)</f>
        <v>R1011</v>
      </c>
      <c r="P531" s="55" t="str">
        <f>VLOOKUP(A531,Hospitalization!A531:K2873,10,TRUE)</f>
        <v>tier - 3</v>
      </c>
      <c r="Q531" s="58">
        <f>VLOOKUP(A531,Hospitalization!A531:K2873,8,TRUE)</f>
        <v>4712.12</v>
      </c>
      <c r="R531" s="55" t="str">
        <f>VLOOKUP(A531,Hospitalization!A432:K2774,9,TRUE)</f>
        <v>tier - 2</v>
      </c>
    </row>
    <row r="532" spans="1:18" x14ac:dyDescent="0.3">
      <c r="A532" s="69" t="s">
        <v>541</v>
      </c>
      <c r="B532" s="55" t="str">
        <f>VLOOKUP(A532,'Customer Names'!A532:E1850,3,TRUE)</f>
        <v xml:space="preserve"> Mr</v>
      </c>
      <c r="C532" s="55" t="str">
        <f>VLOOKUP(A532,'Customer Names'!A530:E1355,4,FALSE)</f>
        <v>Mutter</v>
      </c>
      <c r="D532" s="50">
        <f>VLOOKUP(HealthCare!A532,Medical_Examinations!A531:J2866,2,TRUE)</f>
        <v>17.579999999999998</v>
      </c>
      <c r="E532" s="50">
        <f>VLOOKUP(HealthCare!A532,Medical_Examinations!A531:J2866,4,TRUE)</f>
        <v>4.51</v>
      </c>
      <c r="F532" s="7" t="str">
        <f>VLOOKUP(A532,Medical_Examinations!A531:J2866,6,TRUE)</f>
        <v>No</v>
      </c>
      <c r="G532" s="7" t="str">
        <f>VLOOKUP(A532,Medical_Examinations!A531:J2866,7,TRUE)</f>
        <v>No</v>
      </c>
      <c r="H532" s="7" t="str">
        <f>VLOOKUP(A532,Medical_Examinations!A531:J2866,8,TRUE)</f>
        <v>No</v>
      </c>
      <c r="I532" s="51">
        <f>VLOOKUP(A532,Medical_Examinations!A531:J2866,9,TRUE)</f>
        <v>1</v>
      </c>
      <c r="J532" s="7" t="str">
        <f>VLOOKUP(A532,Medical_Examinations!A531:J2866,10,TRUE)</f>
        <v>No</v>
      </c>
      <c r="K532" s="7" t="str">
        <f>VLOOKUP(A532,Medical_Examinations!A531:J2866,3,TRUE)</f>
        <v>Underweight</v>
      </c>
      <c r="L532" s="7" t="str">
        <f>VLOOKUP(A532,Medical_Examinations!A531:J2866,5,TRUE)</f>
        <v>Normal</v>
      </c>
      <c r="M532" s="52">
        <f>VLOOKUP(A532,Hospitalization!A532:K2874,5,FALSE)</f>
        <v>28463</v>
      </c>
      <c r="N532" s="51">
        <f ca="1">VLOOKUP(A532,Hospitalization!A532:K2874,6,FALSE)</f>
        <v>42</v>
      </c>
      <c r="O532" s="7" t="str">
        <f>VLOOKUP(A523,Hospitalization!A424:K2766,11,FALSE)</f>
        <v>R1013</v>
      </c>
      <c r="P532" s="7" t="str">
        <f>VLOOKUP(A532,Hospitalization!A532:K2874,10,TRUE)</f>
        <v>tier - 3</v>
      </c>
      <c r="Q532" s="53">
        <f>VLOOKUP(A532,Hospitalization!A532:K2874,8,TRUE)</f>
        <v>4699.47</v>
      </c>
      <c r="R532" s="7" t="str">
        <f>VLOOKUP(A532,Hospitalization!A433:K2775,9,TRUE)</f>
        <v>tier - 2</v>
      </c>
    </row>
    <row r="533" spans="1:18" x14ac:dyDescent="0.3">
      <c r="A533" s="69" t="s">
        <v>542</v>
      </c>
      <c r="B533" s="55" t="str">
        <f>VLOOKUP(A533,'Customer Names'!A533:E1851,3,TRUE)</f>
        <v xml:space="preserve"> Mr</v>
      </c>
      <c r="C533" s="55" t="str">
        <f>VLOOKUP(A533,'Customer Names'!A531:E1356,4,FALSE)</f>
        <v>Ahern</v>
      </c>
      <c r="D533" s="54">
        <f>VLOOKUP(HealthCare!A533,Medical_Examinations!A532:J2867,2,TRUE)</f>
        <v>17.579999999999998</v>
      </c>
      <c r="E533" s="54">
        <f>VLOOKUP(HealthCare!A533,Medical_Examinations!A532:J2867,4,TRUE)</f>
        <v>4.51</v>
      </c>
      <c r="F533" s="55" t="str">
        <f>VLOOKUP(A533,Medical_Examinations!A532:J2867,6,TRUE)</f>
        <v>No</v>
      </c>
      <c r="G533" s="55" t="str">
        <f>VLOOKUP(A533,Medical_Examinations!A532:J2867,7,TRUE)</f>
        <v>No</v>
      </c>
      <c r="H533" s="55" t="str">
        <f>VLOOKUP(A533,Medical_Examinations!A532:J2867,8,TRUE)</f>
        <v>No</v>
      </c>
      <c r="I533" s="56">
        <f>VLOOKUP(A533,Medical_Examinations!A532:J2867,9,TRUE)</f>
        <v>1</v>
      </c>
      <c r="J533" s="55" t="str">
        <f>VLOOKUP(A533,Medical_Examinations!A532:J2867,10,TRUE)</f>
        <v>No</v>
      </c>
      <c r="K533" s="55" t="str">
        <f>VLOOKUP(A533,Medical_Examinations!A532:J2867,3,TRUE)</f>
        <v>Underweight</v>
      </c>
      <c r="L533" s="55" t="str">
        <f>VLOOKUP(A533,Medical_Examinations!A532:J2867,5,TRUE)</f>
        <v>Normal</v>
      </c>
      <c r="M533" s="57">
        <f>VLOOKUP(A533,Hospitalization!A533:K2875,5,FALSE)</f>
        <v>37794</v>
      </c>
      <c r="N533" s="56">
        <f ca="1">VLOOKUP(A533,Hospitalization!A533:K2875,6,FALSE)</f>
        <v>37</v>
      </c>
      <c r="O533" s="55" t="str">
        <f>VLOOKUP(A524,Hospitalization!A425:K2767,11,FALSE)</f>
        <v>R1011</v>
      </c>
      <c r="P533" s="55" t="str">
        <f>VLOOKUP(A533,Hospitalization!A533:K2875,10,TRUE)</f>
        <v>tier - 3</v>
      </c>
      <c r="Q533" s="58">
        <f>VLOOKUP(A533,Hospitalization!A533:K2875,8,TRUE)</f>
        <v>4687.8</v>
      </c>
      <c r="R533" s="55" t="str">
        <f>VLOOKUP(A533,Hospitalization!A434:K2776,9,TRUE)</f>
        <v>tier - 2</v>
      </c>
    </row>
    <row r="534" spans="1:18" x14ac:dyDescent="0.3">
      <c r="A534" s="69" t="s">
        <v>543</v>
      </c>
      <c r="B534" s="55" t="str">
        <f>VLOOKUP(A534,'Customer Names'!A534:E1852,3,TRUE)</f>
        <v xml:space="preserve"> Mr</v>
      </c>
      <c r="C534" s="55" t="str">
        <f>VLOOKUP(A534,'Customer Names'!A532:E1357,4,FALSE)</f>
        <v>Chviruk</v>
      </c>
      <c r="D534" s="50">
        <f>VLOOKUP(HealthCare!A534,Medical_Examinations!A533:J2868,2,TRUE)</f>
        <v>17.579999999999998</v>
      </c>
      <c r="E534" s="50">
        <f>VLOOKUP(HealthCare!A534,Medical_Examinations!A533:J2868,4,TRUE)</f>
        <v>4.51</v>
      </c>
      <c r="F534" s="7" t="str">
        <f>VLOOKUP(A534,Medical_Examinations!A533:J2868,6,TRUE)</f>
        <v>No</v>
      </c>
      <c r="G534" s="7" t="str">
        <f>VLOOKUP(A534,Medical_Examinations!A533:J2868,7,TRUE)</f>
        <v>No</v>
      </c>
      <c r="H534" s="7" t="str">
        <f>VLOOKUP(A534,Medical_Examinations!A533:J2868,8,TRUE)</f>
        <v>No</v>
      </c>
      <c r="I534" s="51">
        <f>VLOOKUP(A534,Medical_Examinations!A533:J2868,9,TRUE)</f>
        <v>1</v>
      </c>
      <c r="J534" s="7" t="str">
        <f>VLOOKUP(A534,Medical_Examinations!A533:J2868,10,TRUE)</f>
        <v>No</v>
      </c>
      <c r="K534" s="7" t="str">
        <f>VLOOKUP(A534,Medical_Examinations!A533:J2868,3,TRUE)</f>
        <v>Underweight</v>
      </c>
      <c r="L534" s="7" t="str">
        <f>VLOOKUP(A534,Medical_Examinations!A533:J2868,5,TRUE)</f>
        <v>Normal</v>
      </c>
      <c r="M534" s="52">
        <f>VLOOKUP(A534,Hospitalization!A534:K2876,5,FALSE)</f>
        <v>33120</v>
      </c>
      <c r="N534" s="51">
        <f ca="1">VLOOKUP(A534,Hospitalization!A534:K2876,6,FALSE)</f>
        <v>33</v>
      </c>
      <c r="O534" s="7" t="str">
        <f>VLOOKUP(A525,Hospitalization!A426:K2768,11,FALSE)</f>
        <v>R1021</v>
      </c>
      <c r="P534" s="7" t="str">
        <f>VLOOKUP(A534,Hospitalization!A534:K2876,10,TRUE)</f>
        <v>tier - 3</v>
      </c>
      <c r="Q534" s="53">
        <f>VLOOKUP(A534,Hospitalization!A534:K2876,8,TRUE)</f>
        <v>4686.3900000000003</v>
      </c>
      <c r="R534" s="7" t="str">
        <f>VLOOKUP(A534,Hospitalization!A435:K2777,9,TRUE)</f>
        <v>tier - 3</v>
      </c>
    </row>
    <row r="535" spans="1:18" x14ac:dyDescent="0.3">
      <c r="A535" s="69" t="s">
        <v>544</v>
      </c>
      <c r="B535" s="55" t="str">
        <f>VLOOKUP(A535,'Customer Names'!A535:E1853,3,TRUE)</f>
        <v xml:space="preserve"> Mr</v>
      </c>
      <c r="C535" s="55" t="str">
        <f>VLOOKUP(A535,'Customer Names'!A533:E1358,4,FALSE)</f>
        <v>Meehan</v>
      </c>
      <c r="D535" s="54">
        <f>VLOOKUP(HealthCare!A535,Medical_Examinations!A534:J2869,2,TRUE)</f>
        <v>17.579999999999998</v>
      </c>
      <c r="E535" s="54">
        <f>VLOOKUP(HealthCare!A535,Medical_Examinations!A534:J2869,4,TRUE)</f>
        <v>4.51</v>
      </c>
      <c r="F535" s="55" t="str">
        <f>VLOOKUP(A535,Medical_Examinations!A534:J2869,6,TRUE)</f>
        <v>No</v>
      </c>
      <c r="G535" s="55" t="str">
        <f>VLOOKUP(A535,Medical_Examinations!A534:J2869,7,TRUE)</f>
        <v>No</v>
      </c>
      <c r="H535" s="55" t="str">
        <f>VLOOKUP(A535,Medical_Examinations!A534:J2869,8,TRUE)</f>
        <v>No</v>
      </c>
      <c r="I535" s="56">
        <f>VLOOKUP(A535,Medical_Examinations!A534:J2869,9,TRUE)</f>
        <v>1</v>
      </c>
      <c r="J535" s="55" t="str">
        <f>VLOOKUP(A535,Medical_Examinations!A534:J2869,10,TRUE)</f>
        <v>No</v>
      </c>
      <c r="K535" s="55" t="str">
        <f>VLOOKUP(A535,Medical_Examinations!A534:J2869,3,TRUE)</f>
        <v>Underweight</v>
      </c>
      <c r="L535" s="55" t="str">
        <f>VLOOKUP(A535,Medical_Examinations!A534:J2869,5,TRUE)</f>
        <v>Normal</v>
      </c>
      <c r="M535" s="57">
        <f>VLOOKUP(A535,Hospitalization!A535:K2877,5,FALSE)</f>
        <v>37898</v>
      </c>
      <c r="N535" s="56">
        <f ca="1">VLOOKUP(A535,Hospitalization!A535:K2877,6,FALSE)</f>
        <v>47</v>
      </c>
      <c r="O535" s="55" t="str">
        <f>VLOOKUP(A526,Hospitalization!A427:K2769,11,FALSE)</f>
        <v>R1012</v>
      </c>
      <c r="P535" s="55" t="str">
        <f>VLOOKUP(A535,Hospitalization!A535:K2877,10,TRUE)</f>
        <v>tier - 1</v>
      </c>
      <c r="Q535" s="58">
        <f>VLOOKUP(A535,Hospitalization!A535:K2877,8,TRUE)</f>
        <v>4678.8</v>
      </c>
      <c r="R535" s="55" t="str">
        <f>VLOOKUP(A535,Hospitalization!A436:K2778,9,TRUE)</f>
        <v>tier - 2</v>
      </c>
    </row>
    <row r="536" spans="1:18" x14ac:dyDescent="0.3">
      <c r="A536" s="69" t="s">
        <v>545</v>
      </c>
      <c r="B536" s="55" t="str">
        <f>VLOOKUP(A536,'Customer Names'!A536:E1854,3,TRUE)</f>
        <v xml:space="preserve"> Mr</v>
      </c>
      <c r="C536" s="55" t="str">
        <f>VLOOKUP(A536,'Customer Names'!A534:E1359,4,FALSE)</f>
        <v>Gammon</v>
      </c>
      <c r="D536" s="50">
        <f>VLOOKUP(HealthCare!A536,Medical_Examinations!A535:J2870,2,TRUE)</f>
        <v>17.579999999999998</v>
      </c>
      <c r="E536" s="50">
        <f>VLOOKUP(HealthCare!A536,Medical_Examinations!A535:J2870,4,TRUE)</f>
        <v>4.51</v>
      </c>
      <c r="F536" s="7" t="str">
        <f>VLOOKUP(A536,Medical_Examinations!A535:J2870,6,TRUE)</f>
        <v>No</v>
      </c>
      <c r="G536" s="7" t="str">
        <f>VLOOKUP(A536,Medical_Examinations!A535:J2870,7,TRUE)</f>
        <v>No</v>
      </c>
      <c r="H536" s="7" t="str">
        <f>VLOOKUP(A536,Medical_Examinations!A535:J2870,8,TRUE)</f>
        <v>No</v>
      </c>
      <c r="I536" s="51">
        <f>VLOOKUP(A536,Medical_Examinations!A535:J2870,9,TRUE)</f>
        <v>1</v>
      </c>
      <c r="J536" s="7" t="str">
        <f>VLOOKUP(A536,Medical_Examinations!A535:J2870,10,TRUE)</f>
        <v>No</v>
      </c>
      <c r="K536" s="7" t="str">
        <f>VLOOKUP(A536,Medical_Examinations!A535:J2870,3,TRUE)</f>
        <v>Underweight</v>
      </c>
      <c r="L536" s="7" t="str">
        <f>VLOOKUP(A536,Medical_Examinations!A535:J2870,5,TRUE)</f>
        <v>Normal</v>
      </c>
      <c r="M536" s="52">
        <f>VLOOKUP(A536,Hospitalization!A536:K2878,5,FALSE)</f>
        <v>29146</v>
      </c>
      <c r="N536" s="51">
        <f ca="1">VLOOKUP(A536,Hospitalization!A536:K2878,6,FALSE)</f>
        <v>35</v>
      </c>
      <c r="O536" s="7" t="str">
        <f>VLOOKUP(A527,Hospitalization!A428:K2770,11,FALSE)</f>
        <v>R1013</v>
      </c>
      <c r="P536" s="7" t="str">
        <f>VLOOKUP(A536,Hospitalization!A536:K2878,10,TRUE)</f>
        <v>tier - 1</v>
      </c>
      <c r="Q536" s="53">
        <f>VLOOKUP(A536,Hospitalization!A536:K2878,8,TRUE)</f>
        <v>4674.2</v>
      </c>
      <c r="R536" s="7" t="str">
        <f>VLOOKUP(A536,Hospitalization!A437:K2779,9,TRUE)</f>
        <v>tier - 2</v>
      </c>
    </row>
    <row r="537" spans="1:18" x14ac:dyDescent="0.3">
      <c r="A537" s="69" t="s">
        <v>546</v>
      </c>
      <c r="B537" s="55" t="str">
        <f>VLOOKUP(A537,'Customer Names'!A537:E1855,3,TRUE)</f>
        <v xml:space="preserve"> Ms</v>
      </c>
      <c r="C537" s="55" t="str">
        <f>VLOOKUP(A537,'Customer Names'!A535:E1360,4,FALSE)</f>
        <v>Lee</v>
      </c>
      <c r="D537" s="54">
        <f>VLOOKUP(HealthCare!A537,Medical_Examinations!A536:J2871,2,TRUE)</f>
        <v>17.579999999999998</v>
      </c>
      <c r="E537" s="54">
        <f>VLOOKUP(HealthCare!A537,Medical_Examinations!A536:J2871,4,TRUE)</f>
        <v>4.51</v>
      </c>
      <c r="F537" s="55" t="str">
        <f>VLOOKUP(A537,Medical_Examinations!A536:J2871,6,TRUE)</f>
        <v>No</v>
      </c>
      <c r="G537" s="55" t="str">
        <f>VLOOKUP(A537,Medical_Examinations!A536:J2871,7,TRUE)</f>
        <v>No</v>
      </c>
      <c r="H537" s="55" t="str">
        <f>VLOOKUP(A537,Medical_Examinations!A536:J2871,8,TRUE)</f>
        <v>No</v>
      </c>
      <c r="I537" s="56">
        <f>VLOOKUP(A537,Medical_Examinations!A536:J2871,9,TRUE)</f>
        <v>1</v>
      </c>
      <c r="J537" s="55" t="str">
        <f>VLOOKUP(A537,Medical_Examinations!A536:J2871,10,TRUE)</f>
        <v>No</v>
      </c>
      <c r="K537" s="55" t="str">
        <f>VLOOKUP(A537,Medical_Examinations!A536:J2871,3,TRUE)</f>
        <v>Underweight</v>
      </c>
      <c r="L537" s="55" t="str">
        <f>VLOOKUP(A537,Medical_Examinations!A536:J2871,5,TRUE)</f>
        <v>Normal</v>
      </c>
      <c r="M537" s="57">
        <f>VLOOKUP(A537,Hospitalization!A537:K2879,5,FALSE)</f>
        <v>33067</v>
      </c>
      <c r="N537" s="56">
        <f ca="1">VLOOKUP(A537,Hospitalization!A537:K2879,6,FALSE)</f>
        <v>40</v>
      </c>
      <c r="O537" s="55" t="str">
        <f>VLOOKUP(A528,Hospitalization!A429:K2771,11,FALSE)</f>
        <v>R1012</v>
      </c>
      <c r="P537" s="55" t="str">
        <f>VLOOKUP(A537,Hospitalization!A537:K2879,10,TRUE)</f>
        <v>tier - 1</v>
      </c>
      <c r="Q537" s="58">
        <f>VLOOKUP(A537,Hospitalization!A537:K2879,8,TRUE)</f>
        <v>4673.3900000000003</v>
      </c>
      <c r="R537" s="55" t="str">
        <f>VLOOKUP(A537,Hospitalization!A438:K2780,9,TRUE)</f>
        <v>tier - 2</v>
      </c>
    </row>
    <row r="538" spans="1:18" x14ac:dyDescent="0.3">
      <c r="A538" s="69" t="s">
        <v>547</v>
      </c>
      <c r="B538" s="55" t="str">
        <f>VLOOKUP(A538,'Customer Names'!A538:E1856,3,TRUE)</f>
        <v xml:space="preserve"> Mr</v>
      </c>
      <c r="C538" s="55" t="str">
        <f>VLOOKUP(A538,'Customer Names'!A536:E1361,4,FALSE)</f>
        <v>Franco</v>
      </c>
      <c r="D538" s="50">
        <f>VLOOKUP(HealthCare!A538,Medical_Examinations!A537:J2872,2,TRUE)</f>
        <v>17.579999999999998</v>
      </c>
      <c r="E538" s="50">
        <f>VLOOKUP(HealthCare!A538,Medical_Examinations!A537:J2872,4,TRUE)</f>
        <v>4.51</v>
      </c>
      <c r="F538" s="7" t="str">
        <f>VLOOKUP(A538,Medical_Examinations!A537:J2872,6,TRUE)</f>
        <v>No</v>
      </c>
      <c r="G538" s="7" t="str">
        <f>VLOOKUP(A538,Medical_Examinations!A537:J2872,7,TRUE)</f>
        <v>No</v>
      </c>
      <c r="H538" s="7" t="str">
        <f>VLOOKUP(A538,Medical_Examinations!A537:J2872,8,TRUE)</f>
        <v>No</v>
      </c>
      <c r="I538" s="51">
        <f>VLOOKUP(A538,Medical_Examinations!A537:J2872,9,TRUE)</f>
        <v>1</v>
      </c>
      <c r="J538" s="7" t="str">
        <f>VLOOKUP(A538,Medical_Examinations!A537:J2872,10,TRUE)</f>
        <v>No</v>
      </c>
      <c r="K538" s="7" t="str">
        <f>VLOOKUP(A538,Medical_Examinations!A537:J2872,3,TRUE)</f>
        <v>Underweight</v>
      </c>
      <c r="L538" s="7" t="str">
        <f>VLOOKUP(A538,Medical_Examinations!A537:J2872,5,TRUE)</f>
        <v>Normal</v>
      </c>
      <c r="M538" s="52">
        <f>VLOOKUP(A538,Hospitalization!A538:K2880,5,FALSE)</f>
        <v>33142</v>
      </c>
      <c r="N538" s="51">
        <f ca="1">VLOOKUP(A538,Hospitalization!A538:K2880,6,FALSE)</f>
        <v>59</v>
      </c>
      <c r="O538" s="7" t="str">
        <f>VLOOKUP(A529,Hospitalization!A430:K2772,11,FALSE)</f>
        <v>R1012</v>
      </c>
      <c r="P538" s="7" t="str">
        <f>VLOOKUP(A538,Hospitalization!A538:K2880,10,TRUE)</f>
        <v>tier - 2</v>
      </c>
      <c r="Q538" s="53">
        <f>VLOOKUP(A538,Hospitalization!A538:K2880,8,TRUE)</f>
        <v>4670.6400000000003</v>
      </c>
      <c r="R538" s="7" t="str">
        <f>VLOOKUP(A538,Hospitalization!A439:K2781,9,TRUE)</f>
        <v>tier - 2</v>
      </c>
    </row>
    <row r="539" spans="1:18" x14ac:dyDescent="0.3">
      <c r="A539" s="69" t="s">
        <v>548</v>
      </c>
      <c r="B539" s="55" t="str">
        <f>VLOOKUP(A539,'Customer Names'!A539:E1857,3,TRUE)</f>
        <v xml:space="preserve"> Mr</v>
      </c>
      <c r="C539" s="55" t="str">
        <f>VLOOKUP(A539,'Customer Names'!A537:E1362,4,FALSE)</f>
        <v>Patterson</v>
      </c>
      <c r="D539" s="54">
        <f>VLOOKUP(HealthCare!A539,Medical_Examinations!A538:J2873,2,TRUE)</f>
        <v>17.579999999999998</v>
      </c>
      <c r="E539" s="54">
        <f>VLOOKUP(HealthCare!A539,Medical_Examinations!A538:J2873,4,TRUE)</f>
        <v>4.51</v>
      </c>
      <c r="F539" s="55" t="str">
        <f>VLOOKUP(A539,Medical_Examinations!A538:J2873,6,TRUE)</f>
        <v>No</v>
      </c>
      <c r="G539" s="55" t="str">
        <f>VLOOKUP(A539,Medical_Examinations!A538:J2873,7,TRUE)</f>
        <v>No</v>
      </c>
      <c r="H539" s="55" t="str">
        <f>VLOOKUP(A539,Medical_Examinations!A538:J2873,8,TRUE)</f>
        <v>No</v>
      </c>
      <c r="I539" s="56">
        <f>VLOOKUP(A539,Medical_Examinations!A538:J2873,9,TRUE)</f>
        <v>1</v>
      </c>
      <c r="J539" s="55" t="str">
        <f>VLOOKUP(A539,Medical_Examinations!A538:J2873,10,TRUE)</f>
        <v>No</v>
      </c>
      <c r="K539" s="55" t="str">
        <f>VLOOKUP(A539,Medical_Examinations!A538:J2873,3,TRUE)</f>
        <v>Underweight</v>
      </c>
      <c r="L539" s="55" t="str">
        <f>VLOOKUP(A539,Medical_Examinations!A538:J2873,5,TRUE)</f>
        <v>Normal</v>
      </c>
      <c r="M539" s="57">
        <f>VLOOKUP(A539,Hospitalization!A539:K2881,5,FALSE)</f>
        <v>33090</v>
      </c>
      <c r="N539" s="56">
        <f ca="1">VLOOKUP(A539,Hospitalization!A539:K2881,6,FALSE)</f>
        <v>59</v>
      </c>
      <c r="O539" s="55" t="str">
        <f>VLOOKUP(A530,Hospitalization!A431:K2773,11,FALSE)</f>
        <v>R1024</v>
      </c>
      <c r="P539" s="55" t="str">
        <f>VLOOKUP(A539,Hospitalization!A539:K2881,10,TRUE)</f>
        <v>tier - 3</v>
      </c>
      <c r="Q539" s="58">
        <f>VLOOKUP(A539,Hospitalization!A539:K2881,8,TRUE)</f>
        <v>4667.6099999999997</v>
      </c>
      <c r="R539" s="55" t="str">
        <f>VLOOKUP(A539,Hospitalization!A440:K2782,9,TRUE)</f>
        <v>tier - 3</v>
      </c>
    </row>
    <row r="540" spans="1:18" x14ac:dyDescent="0.3">
      <c r="A540" s="69" t="s">
        <v>549</v>
      </c>
      <c r="B540" s="55" t="str">
        <f>VLOOKUP(A540,'Customer Names'!A540:E1858,3,TRUE)</f>
        <v xml:space="preserve"> Ms</v>
      </c>
      <c r="C540" s="55" t="str">
        <f>VLOOKUP(A540,'Customer Names'!A538:E1363,4,FALSE)</f>
        <v>Valdes</v>
      </c>
      <c r="D540" s="50">
        <f>VLOOKUP(HealthCare!A540,Medical_Examinations!A539:J2874,2,TRUE)</f>
        <v>17.579999999999998</v>
      </c>
      <c r="E540" s="50">
        <f>VLOOKUP(HealthCare!A540,Medical_Examinations!A539:J2874,4,TRUE)</f>
        <v>4.51</v>
      </c>
      <c r="F540" s="7" t="str">
        <f>VLOOKUP(A540,Medical_Examinations!A539:J2874,6,TRUE)</f>
        <v>No</v>
      </c>
      <c r="G540" s="7" t="str">
        <f>VLOOKUP(A540,Medical_Examinations!A539:J2874,7,TRUE)</f>
        <v>No</v>
      </c>
      <c r="H540" s="7" t="str">
        <f>VLOOKUP(A540,Medical_Examinations!A539:J2874,8,TRUE)</f>
        <v>No</v>
      </c>
      <c r="I540" s="51">
        <f>VLOOKUP(A540,Medical_Examinations!A539:J2874,9,TRUE)</f>
        <v>1</v>
      </c>
      <c r="J540" s="7" t="str">
        <f>VLOOKUP(A540,Medical_Examinations!A539:J2874,10,TRUE)</f>
        <v>No</v>
      </c>
      <c r="K540" s="7" t="str">
        <f>VLOOKUP(A540,Medical_Examinations!A539:J2874,3,TRUE)</f>
        <v>Underweight</v>
      </c>
      <c r="L540" s="7" t="str">
        <f>VLOOKUP(A540,Medical_Examinations!A539:J2874,5,TRUE)</f>
        <v>Normal</v>
      </c>
      <c r="M540" s="52">
        <f>VLOOKUP(A540,Hospitalization!A540:K2882,5,FALSE)</f>
        <v>35363</v>
      </c>
      <c r="N540" s="51">
        <f ca="1">VLOOKUP(A540,Hospitalization!A540:K2882,6,FALSE)</f>
        <v>35</v>
      </c>
      <c r="O540" s="7" t="str">
        <f>VLOOKUP(A531,Hospitalization!A432:K2774,11,FALSE)</f>
        <v>R1011</v>
      </c>
      <c r="P540" s="7" t="str">
        <f>VLOOKUP(A540,Hospitalization!A540:K2882,10,TRUE)</f>
        <v>tier - 1</v>
      </c>
      <c r="Q540" s="53">
        <f>VLOOKUP(A540,Hospitalization!A540:K2882,8,TRUE)</f>
        <v>4661.29</v>
      </c>
      <c r="R540" s="7" t="str">
        <f>VLOOKUP(A540,Hospitalization!A441:K2783,9,TRUE)</f>
        <v>tier - 2</v>
      </c>
    </row>
    <row r="541" spans="1:18" x14ac:dyDescent="0.3">
      <c r="A541" s="69" t="s">
        <v>550</v>
      </c>
      <c r="B541" s="55" t="str">
        <f>VLOOKUP(A541,'Customer Names'!A541:E1859,3,TRUE)</f>
        <v xml:space="preserve"> Mr</v>
      </c>
      <c r="C541" s="55" t="str">
        <f>VLOOKUP(A541,'Customer Names'!A539:E1364,4,FALSE)</f>
        <v>Craig</v>
      </c>
      <c r="D541" s="54">
        <f>VLOOKUP(HealthCare!A541,Medical_Examinations!A540:J2875,2,TRUE)</f>
        <v>17.579999999999998</v>
      </c>
      <c r="E541" s="54">
        <f>VLOOKUP(HealthCare!A541,Medical_Examinations!A540:J2875,4,TRUE)</f>
        <v>4.51</v>
      </c>
      <c r="F541" s="55" t="str">
        <f>VLOOKUP(A541,Medical_Examinations!A540:J2875,6,TRUE)</f>
        <v>No</v>
      </c>
      <c r="G541" s="55" t="str">
        <f>VLOOKUP(A541,Medical_Examinations!A540:J2875,7,TRUE)</f>
        <v>No</v>
      </c>
      <c r="H541" s="55" t="str">
        <f>VLOOKUP(A541,Medical_Examinations!A540:J2875,8,TRUE)</f>
        <v>No</v>
      </c>
      <c r="I541" s="56">
        <f>VLOOKUP(A541,Medical_Examinations!A540:J2875,9,TRUE)</f>
        <v>1</v>
      </c>
      <c r="J541" s="55" t="str">
        <f>VLOOKUP(A541,Medical_Examinations!A540:J2875,10,TRUE)</f>
        <v>No</v>
      </c>
      <c r="K541" s="55" t="str">
        <f>VLOOKUP(A541,Medical_Examinations!A540:J2875,3,TRUE)</f>
        <v>Underweight</v>
      </c>
      <c r="L541" s="55" t="str">
        <f>VLOOKUP(A541,Medical_Examinations!A540:J2875,5,TRUE)</f>
        <v>Normal</v>
      </c>
      <c r="M541" s="57">
        <f>VLOOKUP(A541,Hospitalization!A541:K2883,5,FALSE)</f>
        <v>35975</v>
      </c>
      <c r="N541" s="56">
        <f ca="1">VLOOKUP(A541,Hospitalization!A541:K2883,6,FALSE)</f>
        <v>33</v>
      </c>
      <c r="O541" s="55" t="str">
        <f>VLOOKUP(A532,Hospitalization!A433:K2775,11,FALSE)</f>
        <v>R1013</v>
      </c>
      <c r="P541" s="55" t="str">
        <f>VLOOKUP(A541,Hospitalization!A541:K2883,10,TRUE)</f>
        <v>tier - 1</v>
      </c>
      <c r="Q541" s="58">
        <f>VLOOKUP(A541,Hospitalization!A541:K2883,8,TRUE)</f>
        <v>4618.08</v>
      </c>
      <c r="R541" s="55" t="str">
        <f>VLOOKUP(A541,Hospitalization!A442:K2784,9,TRUE)</f>
        <v>tier - 2</v>
      </c>
    </row>
    <row r="542" spans="1:18" x14ac:dyDescent="0.3">
      <c r="A542" s="69" t="s">
        <v>551</v>
      </c>
      <c r="B542" s="55" t="str">
        <f>VLOOKUP(A542,'Customer Names'!A542:E1860,3,TRUE)</f>
        <v xml:space="preserve"> Ms</v>
      </c>
      <c r="C542" s="55" t="str">
        <f>VLOOKUP(A542,'Customer Names'!A540:E1365,4,FALSE)</f>
        <v>Whipple</v>
      </c>
      <c r="D542" s="50">
        <f>VLOOKUP(HealthCare!A542,Medical_Examinations!A541:J2876,2,TRUE)</f>
        <v>17.579999999999998</v>
      </c>
      <c r="E542" s="50">
        <f>VLOOKUP(HealthCare!A542,Medical_Examinations!A541:J2876,4,TRUE)</f>
        <v>4.51</v>
      </c>
      <c r="F542" s="7" t="str">
        <f>VLOOKUP(A542,Medical_Examinations!A541:J2876,6,TRUE)</f>
        <v>No</v>
      </c>
      <c r="G542" s="7" t="str">
        <f>VLOOKUP(A542,Medical_Examinations!A541:J2876,7,TRUE)</f>
        <v>No</v>
      </c>
      <c r="H542" s="7" t="str">
        <f>VLOOKUP(A542,Medical_Examinations!A541:J2876,8,TRUE)</f>
        <v>No</v>
      </c>
      <c r="I542" s="51">
        <f>VLOOKUP(A542,Medical_Examinations!A541:J2876,9,TRUE)</f>
        <v>1</v>
      </c>
      <c r="J542" s="7" t="str">
        <f>VLOOKUP(A542,Medical_Examinations!A541:J2876,10,TRUE)</f>
        <v>No</v>
      </c>
      <c r="K542" s="7" t="str">
        <f>VLOOKUP(A542,Medical_Examinations!A541:J2876,3,TRUE)</f>
        <v>Underweight</v>
      </c>
      <c r="L542" s="7" t="str">
        <f>VLOOKUP(A542,Medical_Examinations!A541:J2876,5,TRUE)</f>
        <v>Normal</v>
      </c>
      <c r="M542" s="52">
        <f>VLOOKUP(A542,Hospitalization!A542:K2884,5,FALSE)</f>
        <v>36709</v>
      </c>
      <c r="N542" s="51">
        <f ca="1">VLOOKUP(A542,Hospitalization!A542:K2884,6,FALSE)</f>
        <v>43</v>
      </c>
      <c r="O542" s="7" t="str">
        <f>VLOOKUP(A533,Hospitalization!A434:K2776,11,FALSE)</f>
        <v>R1011</v>
      </c>
      <c r="P542" s="7" t="str">
        <f>VLOOKUP(A542,Hospitalization!A542:K2884,10,TRUE)</f>
        <v>tier - 3</v>
      </c>
      <c r="Q542" s="53">
        <f>VLOOKUP(A542,Hospitalization!A542:K2884,8,TRUE)</f>
        <v>4608.03</v>
      </c>
      <c r="R542" s="7" t="str">
        <f>VLOOKUP(A542,Hospitalization!A443:K2785,9,TRUE)</f>
        <v>tier - 2</v>
      </c>
    </row>
    <row r="543" spans="1:18" x14ac:dyDescent="0.3">
      <c r="A543" s="69" t="s">
        <v>552</v>
      </c>
      <c r="B543" s="55" t="str">
        <f>VLOOKUP(A543,'Customer Names'!A543:E1861,3,TRUE)</f>
        <v xml:space="preserve"> Ms</v>
      </c>
      <c r="C543" s="55" t="str">
        <f>VLOOKUP(A543,'Customer Names'!A541:E1366,4,FALSE)</f>
        <v>Marton</v>
      </c>
      <c r="D543" s="54">
        <f>VLOOKUP(HealthCare!A543,Medical_Examinations!A542:J2877,2,TRUE)</f>
        <v>17.579999999999998</v>
      </c>
      <c r="E543" s="54">
        <f>VLOOKUP(HealthCare!A543,Medical_Examinations!A542:J2877,4,TRUE)</f>
        <v>4.51</v>
      </c>
      <c r="F543" s="55" t="str">
        <f>VLOOKUP(A543,Medical_Examinations!A542:J2877,6,TRUE)</f>
        <v>No</v>
      </c>
      <c r="G543" s="55" t="str">
        <f>VLOOKUP(A543,Medical_Examinations!A542:J2877,7,TRUE)</f>
        <v>No</v>
      </c>
      <c r="H543" s="55" t="str">
        <f>VLOOKUP(A543,Medical_Examinations!A542:J2877,8,TRUE)</f>
        <v>No</v>
      </c>
      <c r="I543" s="56">
        <f>VLOOKUP(A543,Medical_Examinations!A542:J2877,9,TRUE)</f>
        <v>1</v>
      </c>
      <c r="J543" s="55" t="str">
        <f>VLOOKUP(A543,Medical_Examinations!A542:J2877,10,TRUE)</f>
        <v>No</v>
      </c>
      <c r="K543" s="55" t="str">
        <f>VLOOKUP(A543,Medical_Examinations!A542:J2877,3,TRUE)</f>
        <v>Underweight</v>
      </c>
      <c r="L543" s="55" t="str">
        <f>VLOOKUP(A543,Medical_Examinations!A542:J2877,5,TRUE)</f>
        <v>Normal</v>
      </c>
      <c r="M543" s="57">
        <f>VLOOKUP(A543,Hospitalization!A543:K2885,5,FALSE)</f>
        <v>32769</v>
      </c>
      <c r="N543" s="56">
        <f ca="1">VLOOKUP(A543,Hospitalization!A543:K2885,6,FALSE)</f>
        <v>38</v>
      </c>
      <c r="O543" s="55" t="str">
        <f>VLOOKUP(A534,Hospitalization!A435:K2777,11,FALSE)</f>
        <v>R1013</v>
      </c>
      <c r="P543" s="55" t="str">
        <f>VLOOKUP(A543,Hospitalization!A543:K2885,10,TRUE)</f>
        <v>tier - 2</v>
      </c>
      <c r="Q543" s="58">
        <f>VLOOKUP(A543,Hospitalization!A543:K2885,8,TRUE)</f>
        <v>4571.41</v>
      </c>
      <c r="R543" s="55" t="str">
        <f>VLOOKUP(A543,Hospitalization!A444:K2786,9,TRUE)</f>
        <v>tier - 2</v>
      </c>
    </row>
    <row r="544" spans="1:18" x14ac:dyDescent="0.3">
      <c r="A544" s="69" t="s">
        <v>553</v>
      </c>
      <c r="B544" s="55" t="str">
        <f>VLOOKUP(A544,'Customer Names'!A544:E1862,3,TRUE)</f>
        <v xml:space="preserve"> Ms</v>
      </c>
      <c r="C544" s="55" t="str">
        <f>VLOOKUP(A544,'Customer Names'!A542:E1367,4,FALSE)</f>
        <v>Hildebrandt</v>
      </c>
      <c r="D544" s="50">
        <f>VLOOKUP(HealthCare!A544,Medical_Examinations!A543:J2878,2,TRUE)</f>
        <v>17.579999999999998</v>
      </c>
      <c r="E544" s="50">
        <f>VLOOKUP(HealthCare!A544,Medical_Examinations!A543:J2878,4,TRUE)</f>
        <v>4.51</v>
      </c>
      <c r="F544" s="7" t="str">
        <f>VLOOKUP(A544,Medical_Examinations!A543:J2878,6,TRUE)</f>
        <v>No</v>
      </c>
      <c r="G544" s="7" t="str">
        <f>VLOOKUP(A544,Medical_Examinations!A543:J2878,7,TRUE)</f>
        <v>No</v>
      </c>
      <c r="H544" s="7" t="str">
        <f>VLOOKUP(A544,Medical_Examinations!A543:J2878,8,TRUE)</f>
        <v>No</v>
      </c>
      <c r="I544" s="51">
        <f>VLOOKUP(A544,Medical_Examinations!A543:J2878,9,TRUE)</f>
        <v>1</v>
      </c>
      <c r="J544" s="7" t="str">
        <f>VLOOKUP(A544,Medical_Examinations!A543:J2878,10,TRUE)</f>
        <v>No</v>
      </c>
      <c r="K544" s="7" t="str">
        <f>VLOOKUP(A544,Medical_Examinations!A543:J2878,3,TRUE)</f>
        <v>Underweight</v>
      </c>
      <c r="L544" s="7" t="str">
        <f>VLOOKUP(A544,Medical_Examinations!A543:J2878,5,TRUE)</f>
        <v>Normal</v>
      </c>
      <c r="M544" s="52">
        <f>VLOOKUP(A544,Hospitalization!A544:K2886,5,FALSE)</f>
        <v>35424</v>
      </c>
      <c r="N544" s="51">
        <f ca="1">VLOOKUP(A544,Hospitalization!A544:K2886,6,FALSE)</f>
        <v>45</v>
      </c>
      <c r="O544" s="7" t="str">
        <f>VLOOKUP(A535,Hospitalization!A436:K2778,11,FALSE)</f>
        <v>R1021</v>
      </c>
      <c r="P544" s="7" t="str">
        <f>VLOOKUP(A544,Hospitalization!A544:K2886,10,TRUE)</f>
        <v>tier - 2</v>
      </c>
      <c r="Q544" s="53">
        <f>VLOOKUP(A544,Hospitalization!A544:K2886,8,TRUE)</f>
        <v>4564.1899999999996</v>
      </c>
      <c r="R544" s="7" t="str">
        <f>VLOOKUP(A544,Hospitalization!A445:K2787,9,TRUE)</f>
        <v>tier - 2</v>
      </c>
    </row>
    <row r="545" spans="1:18" x14ac:dyDescent="0.3">
      <c r="A545" s="69" t="s">
        <v>554</v>
      </c>
      <c r="B545" s="55" t="str">
        <f>VLOOKUP(A545,'Customer Names'!A545:E1863,3,TRUE)</f>
        <v xml:space="preserve"> Ms</v>
      </c>
      <c r="C545" s="55" t="str">
        <f>VLOOKUP(A545,'Customer Names'!A543:E1368,4,FALSE)</f>
        <v>Biggs</v>
      </c>
      <c r="D545" s="54">
        <f>VLOOKUP(HealthCare!A545,Medical_Examinations!A544:J2879,2,TRUE)</f>
        <v>17.579999999999998</v>
      </c>
      <c r="E545" s="54">
        <f>VLOOKUP(HealthCare!A545,Medical_Examinations!A544:J2879,4,TRUE)</f>
        <v>4.51</v>
      </c>
      <c r="F545" s="55" t="str">
        <f>VLOOKUP(A545,Medical_Examinations!A544:J2879,6,TRUE)</f>
        <v>No</v>
      </c>
      <c r="G545" s="55" t="str">
        <f>VLOOKUP(A545,Medical_Examinations!A544:J2879,7,TRUE)</f>
        <v>No</v>
      </c>
      <c r="H545" s="55" t="str">
        <f>VLOOKUP(A545,Medical_Examinations!A544:J2879,8,TRUE)</f>
        <v>No</v>
      </c>
      <c r="I545" s="56">
        <f>VLOOKUP(A545,Medical_Examinations!A544:J2879,9,TRUE)</f>
        <v>1</v>
      </c>
      <c r="J545" s="55" t="str">
        <f>VLOOKUP(A545,Medical_Examinations!A544:J2879,10,TRUE)</f>
        <v>No</v>
      </c>
      <c r="K545" s="55" t="str">
        <f>VLOOKUP(A545,Medical_Examinations!A544:J2879,3,TRUE)</f>
        <v>Underweight</v>
      </c>
      <c r="L545" s="55" t="str">
        <f>VLOOKUP(A545,Medical_Examinations!A544:J2879,5,TRUE)</f>
        <v>Normal</v>
      </c>
      <c r="M545" s="57">
        <f>VLOOKUP(A545,Hospitalization!A545:K2887,5,FALSE)</f>
        <v>33136</v>
      </c>
      <c r="N545" s="56">
        <f ca="1">VLOOKUP(A545,Hospitalization!A545:K2887,6,FALSE)</f>
        <v>34</v>
      </c>
      <c r="O545" s="55" t="str">
        <f>VLOOKUP(A536,Hospitalization!A437:K2779,11,FALSE)</f>
        <v>R1013</v>
      </c>
      <c r="P545" s="55" t="str">
        <f>VLOOKUP(A545,Hospitalization!A545:K2887,10,TRUE)</f>
        <v>tier - 2</v>
      </c>
      <c r="Q545" s="58">
        <f>VLOOKUP(A545,Hospitalization!A545:K2887,8,TRUE)</f>
        <v>4562.84</v>
      </c>
      <c r="R545" s="55" t="str">
        <f>VLOOKUP(A545,Hospitalization!A446:K2788,9,TRUE)</f>
        <v>tier - 2</v>
      </c>
    </row>
    <row r="546" spans="1:18" x14ac:dyDescent="0.3">
      <c r="A546" s="69" t="s">
        <v>555</v>
      </c>
      <c r="B546" s="55" t="str">
        <f>VLOOKUP(A546,'Customer Names'!A546:E1864,3,TRUE)</f>
        <v xml:space="preserve"> Ms</v>
      </c>
      <c r="C546" s="55" t="str">
        <f>VLOOKUP(A546,'Customer Names'!A544:E1369,4,FALSE)</f>
        <v>Shigezumi</v>
      </c>
      <c r="D546" s="50">
        <f>VLOOKUP(HealthCare!A546,Medical_Examinations!A545:J2880,2,TRUE)</f>
        <v>17.579999999999998</v>
      </c>
      <c r="E546" s="50">
        <f>VLOOKUP(HealthCare!A546,Medical_Examinations!A545:J2880,4,TRUE)</f>
        <v>4.51</v>
      </c>
      <c r="F546" s="7" t="str">
        <f>VLOOKUP(A546,Medical_Examinations!A545:J2880,6,TRUE)</f>
        <v>No</v>
      </c>
      <c r="G546" s="7" t="str">
        <f>VLOOKUP(A546,Medical_Examinations!A545:J2880,7,TRUE)</f>
        <v>No</v>
      </c>
      <c r="H546" s="7" t="str">
        <f>VLOOKUP(A546,Medical_Examinations!A545:J2880,8,TRUE)</f>
        <v>No</v>
      </c>
      <c r="I546" s="51">
        <f>VLOOKUP(A546,Medical_Examinations!A545:J2880,9,TRUE)</f>
        <v>1</v>
      </c>
      <c r="J546" s="7" t="str">
        <f>VLOOKUP(A546,Medical_Examinations!A545:J2880,10,TRUE)</f>
        <v>No</v>
      </c>
      <c r="K546" s="7" t="str">
        <f>VLOOKUP(A546,Medical_Examinations!A545:J2880,3,TRUE)</f>
        <v>Underweight</v>
      </c>
      <c r="L546" s="7" t="str">
        <f>VLOOKUP(A546,Medical_Examinations!A545:J2880,5,TRUE)</f>
        <v>Normal</v>
      </c>
      <c r="M546" s="52">
        <f>VLOOKUP(A546,Hospitalization!A546:K2888,5,FALSE)</f>
        <v>38343</v>
      </c>
      <c r="N546" s="51">
        <f ca="1">VLOOKUP(A546,Hospitalization!A546:K2888,6,FALSE)</f>
        <v>41</v>
      </c>
      <c r="O546" s="7" t="str">
        <f>VLOOKUP(A537,Hospitalization!A438:K2780,11,FALSE)</f>
        <v>R1013</v>
      </c>
      <c r="P546" s="7" t="str">
        <f>VLOOKUP(A546,Hospitalization!A546:K2888,10,TRUE)</f>
        <v>tier - 2</v>
      </c>
      <c r="Q546" s="53">
        <f>VLOOKUP(A546,Hospitalization!A546:K2888,8,TRUE)</f>
        <v>4561.1899999999996</v>
      </c>
      <c r="R546" s="7" t="str">
        <f>VLOOKUP(A546,Hospitalization!A447:K2789,9,TRUE)</f>
        <v>tier - 2</v>
      </c>
    </row>
    <row r="547" spans="1:18" x14ac:dyDescent="0.3">
      <c r="A547" s="69" t="s">
        <v>556</v>
      </c>
      <c r="B547" s="55" t="str">
        <f>VLOOKUP(A547,'Customer Names'!A547:E1865,3,TRUE)</f>
        <v xml:space="preserve"> Ms</v>
      </c>
      <c r="C547" s="55" t="str">
        <f>VLOOKUP(A547,'Customer Names'!A545:E1370,4,FALSE)</f>
        <v>Meineke</v>
      </c>
      <c r="D547" s="54">
        <f>VLOOKUP(HealthCare!A547,Medical_Examinations!A546:J2881,2,TRUE)</f>
        <v>17.579999999999998</v>
      </c>
      <c r="E547" s="54">
        <f>VLOOKUP(HealthCare!A547,Medical_Examinations!A546:J2881,4,TRUE)</f>
        <v>4.51</v>
      </c>
      <c r="F547" s="55" t="str">
        <f>VLOOKUP(A547,Medical_Examinations!A546:J2881,6,TRUE)</f>
        <v>No</v>
      </c>
      <c r="G547" s="55" t="str">
        <f>VLOOKUP(A547,Medical_Examinations!A546:J2881,7,TRUE)</f>
        <v>No</v>
      </c>
      <c r="H547" s="55" t="str">
        <f>VLOOKUP(A547,Medical_Examinations!A546:J2881,8,TRUE)</f>
        <v>No</v>
      </c>
      <c r="I547" s="56">
        <f>VLOOKUP(A547,Medical_Examinations!A546:J2881,9,TRUE)</f>
        <v>1</v>
      </c>
      <c r="J547" s="55" t="str">
        <f>VLOOKUP(A547,Medical_Examinations!A546:J2881,10,TRUE)</f>
        <v>No</v>
      </c>
      <c r="K547" s="55" t="str">
        <f>VLOOKUP(A547,Medical_Examinations!A546:J2881,3,TRUE)</f>
        <v>Underweight</v>
      </c>
      <c r="L547" s="55" t="str">
        <f>VLOOKUP(A547,Medical_Examinations!A546:J2881,5,TRUE)</f>
        <v>Normal</v>
      </c>
      <c r="M547" s="57">
        <f>VLOOKUP(A547,Hospitalization!A547:K2889,5,FALSE)</f>
        <v>33194</v>
      </c>
      <c r="N547" s="56">
        <f ca="1">VLOOKUP(A547,Hospitalization!A547:K2889,6,FALSE)</f>
        <v>63</v>
      </c>
      <c r="O547" s="55" t="str">
        <f>VLOOKUP(A538,Hospitalization!A439:K2781,11,FALSE)</f>
        <v>R1011</v>
      </c>
      <c r="P547" s="55" t="str">
        <f>VLOOKUP(A547,Hospitalization!A547:K2889,10,TRUE)</f>
        <v>tier - 1</v>
      </c>
      <c r="Q547" s="58">
        <f>VLOOKUP(A547,Hospitalization!A547:K2889,8,TRUE)</f>
        <v>4544.2299999999996</v>
      </c>
      <c r="R547" s="55" t="str">
        <f>VLOOKUP(A547,Hospitalization!A448:K2790,9,TRUE)</f>
        <v>tier - 2</v>
      </c>
    </row>
    <row r="548" spans="1:18" x14ac:dyDescent="0.3">
      <c r="A548" s="69" t="s">
        <v>557</v>
      </c>
      <c r="B548" s="55" t="str">
        <f>VLOOKUP(A548,'Customer Names'!A548:E1866,3,TRUE)</f>
        <v xml:space="preserve"> Ms</v>
      </c>
      <c r="C548" s="55" t="str">
        <f>VLOOKUP(A548,'Customer Names'!A546:E1371,4,FALSE)</f>
        <v>Ludington</v>
      </c>
      <c r="D548" s="50">
        <f>VLOOKUP(HealthCare!A548,Medical_Examinations!A547:J2882,2,TRUE)</f>
        <v>17.579999999999998</v>
      </c>
      <c r="E548" s="50">
        <f>VLOOKUP(HealthCare!A548,Medical_Examinations!A547:J2882,4,TRUE)</f>
        <v>4.51</v>
      </c>
      <c r="F548" s="7" t="str">
        <f>VLOOKUP(A548,Medical_Examinations!A547:J2882,6,TRUE)</f>
        <v>No</v>
      </c>
      <c r="G548" s="7" t="str">
        <f>VLOOKUP(A548,Medical_Examinations!A547:J2882,7,TRUE)</f>
        <v>No</v>
      </c>
      <c r="H548" s="7" t="str">
        <f>VLOOKUP(A548,Medical_Examinations!A547:J2882,8,TRUE)</f>
        <v>No</v>
      </c>
      <c r="I548" s="51">
        <f>VLOOKUP(A548,Medical_Examinations!A547:J2882,9,TRUE)</f>
        <v>1</v>
      </c>
      <c r="J548" s="7" t="str">
        <f>VLOOKUP(A548,Medical_Examinations!A547:J2882,10,TRUE)</f>
        <v>No</v>
      </c>
      <c r="K548" s="7" t="str">
        <f>VLOOKUP(A548,Medical_Examinations!A547:J2882,3,TRUE)</f>
        <v>Underweight</v>
      </c>
      <c r="L548" s="7" t="str">
        <f>VLOOKUP(A548,Medical_Examinations!A547:J2882,5,TRUE)</f>
        <v>Normal</v>
      </c>
      <c r="M548" s="52">
        <f>VLOOKUP(A548,Hospitalization!A548:K2890,5,FALSE)</f>
        <v>32307</v>
      </c>
      <c r="N548" s="51">
        <f ca="1">VLOOKUP(A548,Hospitalization!A548:K2890,6,FALSE)</f>
        <v>48</v>
      </c>
      <c r="O548" s="7" t="str">
        <f>VLOOKUP(A539,Hospitalization!A440:K2782,11,FALSE)</f>
        <v>R1016</v>
      </c>
      <c r="P548" s="7" t="str">
        <f>VLOOKUP(A548,Hospitalization!A548:K2890,10,TRUE)</f>
        <v>tier - 2</v>
      </c>
      <c r="Q548" s="53">
        <f>VLOOKUP(A548,Hospitalization!A548:K2890,8,TRUE)</f>
        <v>4536.26</v>
      </c>
      <c r="R548" s="7" t="str">
        <f>VLOOKUP(A548,Hospitalization!A449:K2791,9,TRUE)</f>
        <v>tier - 2</v>
      </c>
    </row>
    <row r="549" spans="1:18" x14ac:dyDescent="0.3">
      <c r="A549" s="69" t="s">
        <v>558</v>
      </c>
      <c r="B549" s="55" t="str">
        <f>VLOOKUP(A549,'Customer Names'!A549:E1867,3,TRUE)</f>
        <v xml:space="preserve"> Mr</v>
      </c>
      <c r="C549" s="55" t="str">
        <f>VLOOKUP(A549,'Customer Names'!A547:E1372,4,FALSE)</f>
        <v>Perrich</v>
      </c>
      <c r="D549" s="54">
        <f>VLOOKUP(HealthCare!A549,Medical_Examinations!A548:J2883,2,TRUE)</f>
        <v>17.579999999999998</v>
      </c>
      <c r="E549" s="54">
        <f>VLOOKUP(HealthCare!A549,Medical_Examinations!A548:J2883,4,TRUE)</f>
        <v>4.51</v>
      </c>
      <c r="F549" s="55" t="str">
        <f>VLOOKUP(A549,Medical_Examinations!A548:J2883,6,TRUE)</f>
        <v>No</v>
      </c>
      <c r="G549" s="55" t="str">
        <f>VLOOKUP(A549,Medical_Examinations!A548:J2883,7,TRUE)</f>
        <v>No</v>
      </c>
      <c r="H549" s="55" t="str">
        <f>VLOOKUP(A549,Medical_Examinations!A548:J2883,8,TRUE)</f>
        <v>No</v>
      </c>
      <c r="I549" s="56">
        <f>VLOOKUP(A549,Medical_Examinations!A548:J2883,9,TRUE)</f>
        <v>1</v>
      </c>
      <c r="J549" s="55" t="str">
        <f>VLOOKUP(A549,Medical_Examinations!A548:J2883,10,TRUE)</f>
        <v>No</v>
      </c>
      <c r="K549" s="55" t="str">
        <f>VLOOKUP(A549,Medical_Examinations!A548:J2883,3,TRUE)</f>
        <v>Underweight</v>
      </c>
      <c r="L549" s="55" t="str">
        <f>VLOOKUP(A549,Medical_Examinations!A548:J2883,5,TRUE)</f>
        <v>Normal</v>
      </c>
      <c r="M549" s="57">
        <f>VLOOKUP(A549,Hospitalization!A549:K2891,5,FALSE)</f>
        <v>34149</v>
      </c>
      <c r="N549" s="56">
        <f ca="1">VLOOKUP(A549,Hospitalization!A549:K2891,6,FALSE)</f>
        <v>32</v>
      </c>
      <c r="O549" s="55" t="str">
        <f>VLOOKUP(A540,Hospitalization!A441:K2783,11,FALSE)</f>
        <v>R1017</v>
      </c>
      <c r="P549" s="55" t="str">
        <f>VLOOKUP(A549,Hospitalization!A549:K2891,10,TRUE)</f>
        <v>tier - 1</v>
      </c>
      <c r="Q549" s="58">
        <f>VLOOKUP(A549,Hospitalization!A549:K2891,8,TRUE)</f>
        <v>4529.4799999999996</v>
      </c>
      <c r="R549" s="55" t="str">
        <f>VLOOKUP(A549,Hospitalization!A450:K2792,9,TRUE)</f>
        <v>tier - 2</v>
      </c>
    </row>
    <row r="550" spans="1:18" x14ac:dyDescent="0.3">
      <c r="A550" s="69" t="s">
        <v>559</v>
      </c>
      <c r="B550" s="55" t="str">
        <f>VLOOKUP(A550,'Customer Names'!A550:E1868,3,TRUE)</f>
        <v xml:space="preserve"> Ms</v>
      </c>
      <c r="C550" s="55" t="str">
        <f>VLOOKUP(A550,'Customer Names'!A548:E1373,4,FALSE)</f>
        <v>Cervantes</v>
      </c>
      <c r="D550" s="50">
        <f>VLOOKUP(HealthCare!A550,Medical_Examinations!A549:J2884,2,TRUE)</f>
        <v>17.579999999999998</v>
      </c>
      <c r="E550" s="50">
        <f>VLOOKUP(HealthCare!A550,Medical_Examinations!A549:J2884,4,TRUE)</f>
        <v>4.51</v>
      </c>
      <c r="F550" s="7" t="str">
        <f>VLOOKUP(A550,Medical_Examinations!A549:J2884,6,TRUE)</f>
        <v>No</v>
      </c>
      <c r="G550" s="7" t="str">
        <f>VLOOKUP(A550,Medical_Examinations!A549:J2884,7,TRUE)</f>
        <v>No</v>
      </c>
      <c r="H550" s="7" t="str">
        <f>VLOOKUP(A550,Medical_Examinations!A549:J2884,8,TRUE)</f>
        <v>No</v>
      </c>
      <c r="I550" s="51">
        <f>VLOOKUP(A550,Medical_Examinations!A549:J2884,9,TRUE)</f>
        <v>1</v>
      </c>
      <c r="J550" s="7" t="str">
        <f>VLOOKUP(A550,Medical_Examinations!A549:J2884,10,TRUE)</f>
        <v>No</v>
      </c>
      <c r="K550" s="7" t="str">
        <f>VLOOKUP(A550,Medical_Examinations!A549:J2884,3,TRUE)</f>
        <v>Underweight</v>
      </c>
      <c r="L550" s="7" t="str">
        <f>VLOOKUP(A550,Medical_Examinations!A549:J2884,5,TRUE)</f>
        <v>Normal</v>
      </c>
      <c r="M550" s="52">
        <f>VLOOKUP(A550,Hospitalization!A550:K2892,5,FALSE)</f>
        <v>33829</v>
      </c>
      <c r="N550" s="51">
        <f ca="1">VLOOKUP(A550,Hospitalization!A550:K2892,6,FALSE)</f>
        <v>36</v>
      </c>
      <c r="O550" s="7" t="str">
        <f>VLOOKUP(A541,Hospitalization!A442:K2784,11,FALSE)</f>
        <v>R1012</v>
      </c>
      <c r="P550" s="7" t="str">
        <f>VLOOKUP(A550,Hospitalization!A550:K2892,10,TRUE)</f>
        <v>tier - 2</v>
      </c>
      <c r="Q550" s="53">
        <f>VLOOKUP(A550,Hospitalization!A550:K2892,8,TRUE)</f>
        <v>4527.18</v>
      </c>
      <c r="R550" s="7" t="str">
        <f>VLOOKUP(A550,Hospitalization!A451:K2793,9,TRUE)</f>
        <v>tier - 2</v>
      </c>
    </row>
    <row r="551" spans="1:18" x14ac:dyDescent="0.3">
      <c r="A551" s="69" t="s">
        <v>560</v>
      </c>
      <c r="B551" s="55" t="str">
        <f>VLOOKUP(A551,'Customer Names'!A551:E1869,3,TRUE)</f>
        <v xml:space="preserve"> Mr</v>
      </c>
      <c r="C551" s="55" t="str">
        <f>VLOOKUP(A551,'Customer Names'!A549:E1374,4,FALSE)</f>
        <v>Andrews</v>
      </c>
      <c r="D551" s="54">
        <f>VLOOKUP(HealthCare!A551,Medical_Examinations!A550:J2885,2,TRUE)</f>
        <v>17.579999999999998</v>
      </c>
      <c r="E551" s="54">
        <f>VLOOKUP(HealthCare!A551,Medical_Examinations!A550:J2885,4,TRUE)</f>
        <v>4.51</v>
      </c>
      <c r="F551" s="55" t="str">
        <f>VLOOKUP(A551,Medical_Examinations!A550:J2885,6,TRUE)</f>
        <v>No</v>
      </c>
      <c r="G551" s="55" t="str">
        <f>VLOOKUP(A551,Medical_Examinations!A550:J2885,7,TRUE)</f>
        <v>No</v>
      </c>
      <c r="H551" s="55" t="str">
        <f>VLOOKUP(A551,Medical_Examinations!A550:J2885,8,TRUE)</f>
        <v>No</v>
      </c>
      <c r="I551" s="56">
        <f>VLOOKUP(A551,Medical_Examinations!A550:J2885,9,TRUE)</f>
        <v>1</v>
      </c>
      <c r="J551" s="55" t="str">
        <f>VLOOKUP(A551,Medical_Examinations!A550:J2885,10,TRUE)</f>
        <v>No</v>
      </c>
      <c r="K551" s="55" t="str">
        <f>VLOOKUP(A551,Medical_Examinations!A550:J2885,3,TRUE)</f>
        <v>Underweight</v>
      </c>
      <c r="L551" s="55" t="str">
        <f>VLOOKUP(A551,Medical_Examinations!A550:J2885,5,TRUE)</f>
        <v>Normal</v>
      </c>
      <c r="M551" s="57">
        <f>VLOOKUP(A551,Hospitalization!A551:K2893,5,FALSE)</f>
        <v>32116</v>
      </c>
      <c r="N551" s="56">
        <f ca="1">VLOOKUP(A551,Hospitalization!A551:K2893,6,FALSE)</f>
        <v>46</v>
      </c>
      <c r="O551" s="55" t="str">
        <f>VLOOKUP(A542,Hospitalization!A443:K2785,11,FALSE)</f>
        <v>R1011</v>
      </c>
      <c r="P551" s="55" t="str">
        <f>VLOOKUP(A551,Hospitalization!A551:K2893,10,TRUE)</f>
        <v>tier - 3</v>
      </c>
      <c r="Q551" s="58">
        <f>VLOOKUP(A551,Hospitalization!A551:K2893,8,TRUE)</f>
        <v>4518.7700000000004</v>
      </c>
      <c r="R551" s="55" t="str">
        <f>VLOOKUP(A551,Hospitalization!A452:K2794,9,TRUE)</f>
        <v>tier - 2</v>
      </c>
    </row>
    <row r="552" spans="1:18" x14ac:dyDescent="0.3">
      <c r="A552" s="69" t="s">
        <v>561</v>
      </c>
      <c r="B552" s="55" t="str">
        <f>VLOOKUP(A552,'Customer Names'!A552:E1870,3,TRUE)</f>
        <v xml:space="preserve"> Mr</v>
      </c>
      <c r="C552" s="55" t="str">
        <f>VLOOKUP(A552,'Customer Names'!A550:E1375,4,FALSE)</f>
        <v>Ruvalcaba</v>
      </c>
      <c r="D552" s="50">
        <f>VLOOKUP(HealthCare!A552,Medical_Examinations!A551:J2886,2,TRUE)</f>
        <v>17.579999999999998</v>
      </c>
      <c r="E552" s="50">
        <f>VLOOKUP(HealthCare!A552,Medical_Examinations!A551:J2886,4,TRUE)</f>
        <v>4.51</v>
      </c>
      <c r="F552" s="7" t="str">
        <f>VLOOKUP(A552,Medical_Examinations!A551:J2886,6,TRUE)</f>
        <v>No</v>
      </c>
      <c r="G552" s="7" t="str">
        <f>VLOOKUP(A552,Medical_Examinations!A551:J2886,7,TRUE)</f>
        <v>No</v>
      </c>
      <c r="H552" s="7" t="str">
        <f>VLOOKUP(A552,Medical_Examinations!A551:J2886,8,TRUE)</f>
        <v>No</v>
      </c>
      <c r="I552" s="51">
        <f>VLOOKUP(A552,Medical_Examinations!A551:J2886,9,TRUE)</f>
        <v>1</v>
      </c>
      <c r="J552" s="7" t="str">
        <f>VLOOKUP(A552,Medical_Examinations!A551:J2886,10,TRUE)</f>
        <v>No</v>
      </c>
      <c r="K552" s="7" t="str">
        <f>VLOOKUP(A552,Medical_Examinations!A551:J2886,3,TRUE)</f>
        <v>Underweight</v>
      </c>
      <c r="L552" s="7" t="str">
        <f>VLOOKUP(A552,Medical_Examinations!A551:J2886,5,TRUE)</f>
        <v>Normal</v>
      </c>
      <c r="M552" s="52">
        <f>VLOOKUP(A552,Hospitalization!A552:K2894,5,FALSE)</f>
        <v>37896</v>
      </c>
      <c r="N552" s="51">
        <f ca="1">VLOOKUP(A552,Hospitalization!A552:K2894,6,FALSE)</f>
        <v>28</v>
      </c>
      <c r="O552" s="7" t="str">
        <f>VLOOKUP(A543,Hospitalization!A444:K2786,11,FALSE)</f>
        <v>R1012</v>
      </c>
      <c r="P552" s="7" t="str">
        <f>VLOOKUP(A552,Hospitalization!A552:K2894,10,TRUE)</f>
        <v>tier - 3</v>
      </c>
      <c r="Q552" s="53">
        <f>VLOOKUP(A552,Hospitalization!A552:K2894,8,TRUE)</f>
        <v>4518.3999999999996</v>
      </c>
      <c r="R552" s="7" t="str">
        <f>VLOOKUP(A552,Hospitalization!A453:K2795,9,TRUE)</f>
        <v>tier - 2</v>
      </c>
    </row>
    <row r="553" spans="1:18" x14ac:dyDescent="0.3">
      <c r="A553" s="69" t="s">
        <v>562</v>
      </c>
      <c r="B553" s="55" t="str">
        <f>VLOOKUP(A553,'Customer Names'!A553:E1871,3,TRUE)</f>
        <v xml:space="preserve"> Mr</v>
      </c>
      <c r="C553" s="55" t="str">
        <f>VLOOKUP(A553,'Customer Names'!A551:E1376,4,FALSE)</f>
        <v>King</v>
      </c>
      <c r="D553" s="54">
        <f>VLOOKUP(HealthCare!A553,Medical_Examinations!A552:J2887,2,TRUE)</f>
        <v>17.579999999999998</v>
      </c>
      <c r="E553" s="54">
        <f>VLOOKUP(HealthCare!A553,Medical_Examinations!A552:J2887,4,TRUE)</f>
        <v>4.51</v>
      </c>
      <c r="F553" s="55" t="str">
        <f>VLOOKUP(A553,Medical_Examinations!A552:J2887,6,TRUE)</f>
        <v>No</v>
      </c>
      <c r="G553" s="55" t="str">
        <f>VLOOKUP(A553,Medical_Examinations!A552:J2887,7,TRUE)</f>
        <v>No</v>
      </c>
      <c r="H553" s="55" t="str">
        <f>VLOOKUP(A553,Medical_Examinations!A552:J2887,8,TRUE)</f>
        <v>No</v>
      </c>
      <c r="I553" s="56">
        <f>VLOOKUP(A553,Medical_Examinations!A552:J2887,9,TRUE)</f>
        <v>1</v>
      </c>
      <c r="J553" s="55" t="str">
        <f>VLOOKUP(A553,Medical_Examinations!A552:J2887,10,TRUE)</f>
        <v>No</v>
      </c>
      <c r="K553" s="55" t="str">
        <f>VLOOKUP(A553,Medical_Examinations!A552:J2887,3,TRUE)</f>
        <v>Underweight</v>
      </c>
      <c r="L553" s="55" t="str">
        <f>VLOOKUP(A553,Medical_Examinations!A552:J2887,5,TRUE)</f>
        <v>Normal</v>
      </c>
      <c r="M553" s="57">
        <f>VLOOKUP(A553,Hospitalization!A553:K2895,5,FALSE)</f>
        <v>29388</v>
      </c>
      <c r="N553" s="56">
        <f ca="1">VLOOKUP(A553,Hospitalization!A553:K2895,6,FALSE)</f>
        <v>46</v>
      </c>
      <c r="O553" s="55" t="str">
        <f>VLOOKUP(A544,Hospitalization!A445:K2787,11,FALSE)</f>
        <v>R1024</v>
      </c>
      <c r="P553" s="55" t="str">
        <f>VLOOKUP(A553,Hospitalization!A553:K2895,10,TRUE)</f>
        <v>tier - 3</v>
      </c>
      <c r="Q553" s="58">
        <f>VLOOKUP(A553,Hospitalization!A553:K2895,8,TRUE)</f>
        <v>4515.71</v>
      </c>
      <c r="R553" s="55" t="str">
        <f>VLOOKUP(A553,Hospitalization!A454:K2796,9,TRUE)</f>
        <v>tier - 2</v>
      </c>
    </row>
    <row r="554" spans="1:18" x14ac:dyDescent="0.3">
      <c r="A554" s="69" t="s">
        <v>563</v>
      </c>
      <c r="B554" s="55" t="str">
        <f>VLOOKUP(A554,'Customer Names'!A554:E1872,3,TRUE)</f>
        <v xml:space="preserve"> Mr</v>
      </c>
      <c r="C554" s="55" t="str">
        <f>VLOOKUP(A554,'Customer Names'!A552:E1377,4,FALSE)</f>
        <v>Stone</v>
      </c>
      <c r="D554" s="50">
        <f>VLOOKUP(HealthCare!A554,Medical_Examinations!A553:J2888,2,TRUE)</f>
        <v>17.579999999999998</v>
      </c>
      <c r="E554" s="50">
        <f>VLOOKUP(HealthCare!A554,Medical_Examinations!A553:J2888,4,TRUE)</f>
        <v>4.51</v>
      </c>
      <c r="F554" s="7" t="str">
        <f>VLOOKUP(A554,Medical_Examinations!A553:J2888,6,TRUE)</f>
        <v>No</v>
      </c>
      <c r="G554" s="7" t="str">
        <f>VLOOKUP(A554,Medical_Examinations!A553:J2888,7,TRUE)</f>
        <v>No</v>
      </c>
      <c r="H554" s="7" t="str">
        <f>VLOOKUP(A554,Medical_Examinations!A553:J2888,8,TRUE)</f>
        <v>No</v>
      </c>
      <c r="I554" s="51">
        <f>VLOOKUP(A554,Medical_Examinations!A553:J2888,9,TRUE)</f>
        <v>1</v>
      </c>
      <c r="J554" s="7" t="str">
        <f>VLOOKUP(A554,Medical_Examinations!A553:J2888,10,TRUE)</f>
        <v>No</v>
      </c>
      <c r="K554" s="7" t="str">
        <f>VLOOKUP(A554,Medical_Examinations!A553:J2888,3,TRUE)</f>
        <v>Underweight</v>
      </c>
      <c r="L554" s="7" t="str">
        <f>VLOOKUP(A554,Medical_Examinations!A553:J2888,5,TRUE)</f>
        <v>Normal</v>
      </c>
      <c r="M554" s="52">
        <f>VLOOKUP(A554,Hospitalization!A554:K2896,5,FALSE)</f>
        <v>30221</v>
      </c>
      <c r="N554" s="51">
        <f ca="1">VLOOKUP(A554,Hospitalization!A554:K2896,6,FALSE)</f>
        <v>60</v>
      </c>
      <c r="O554" s="7" t="str">
        <f>VLOOKUP(A545,Hospitalization!A446:K2788,11,FALSE)</f>
        <v>R1013</v>
      </c>
      <c r="P554" s="7" t="str">
        <f>VLOOKUP(A554,Hospitalization!A554:K2896,10,TRUE)</f>
        <v>tier - 3</v>
      </c>
      <c r="Q554" s="53">
        <f>VLOOKUP(A554,Hospitalization!A554:K2896,8,TRUE)</f>
        <v>4511.41</v>
      </c>
      <c r="R554" s="7" t="str">
        <f>VLOOKUP(A554,Hospitalization!A455:K2797,9,TRUE)</f>
        <v>tier - 2</v>
      </c>
    </row>
    <row r="555" spans="1:18" x14ac:dyDescent="0.3">
      <c r="A555" s="69" t="s">
        <v>564</v>
      </c>
      <c r="B555" s="55" t="str">
        <f>VLOOKUP(A555,'Customer Names'!A555:E1873,3,TRUE)</f>
        <v xml:space="preserve"> Mr</v>
      </c>
      <c r="C555" s="55" t="str">
        <f>VLOOKUP(A555,'Customer Names'!A553:E1378,4,FALSE)</f>
        <v>Campbell</v>
      </c>
      <c r="D555" s="54">
        <f>VLOOKUP(HealthCare!A555,Medical_Examinations!A554:J2889,2,TRUE)</f>
        <v>17.579999999999998</v>
      </c>
      <c r="E555" s="54">
        <f>VLOOKUP(HealthCare!A555,Medical_Examinations!A554:J2889,4,TRUE)</f>
        <v>4.51</v>
      </c>
      <c r="F555" s="55" t="str">
        <f>VLOOKUP(A555,Medical_Examinations!A554:J2889,6,TRUE)</f>
        <v>No</v>
      </c>
      <c r="G555" s="55" t="str">
        <f>VLOOKUP(A555,Medical_Examinations!A554:J2889,7,TRUE)</f>
        <v>No</v>
      </c>
      <c r="H555" s="55" t="str">
        <f>VLOOKUP(A555,Medical_Examinations!A554:J2889,8,TRUE)</f>
        <v>No</v>
      </c>
      <c r="I555" s="56">
        <f>VLOOKUP(A555,Medical_Examinations!A554:J2889,9,TRUE)</f>
        <v>1</v>
      </c>
      <c r="J555" s="55" t="str">
        <f>VLOOKUP(A555,Medical_Examinations!A554:J2889,10,TRUE)</f>
        <v>No</v>
      </c>
      <c r="K555" s="55" t="str">
        <f>VLOOKUP(A555,Medical_Examinations!A554:J2889,3,TRUE)</f>
        <v>Underweight</v>
      </c>
      <c r="L555" s="55" t="str">
        <f>VLOOKUP(A555,Medical_Examinations!A554:J2889,5,TRUE)</f>
        <v>Normal</v>
      </c>
      <c r="M555" s="57">
        <f>VLOOKUP(A555,Hospitalization!A555:K2897,5,FALSE)</f>
        <v>35716</v>
      </c>
      <c r="N555" s="56">
        <f ca="1">VLOOKUP(A555,Hospitalization!A555:K2897,6,FALSE)</f>
        <v>38</v>
      </c>
      <c r="O555" s="55" t="str">
        <f>VLOOKUP(A546,Hospitalization!A447:K2789,11,FALSE)</f>
        <v>R1024</v>
      </c>
      <c r="P555" s="55" t="str">
        <f>VLOOKUP(A555,Hospitalization!A555:K2897,10,TRUE)</f>
        <v>tier - 2</v>
      </c>
      <c r="Q555" s="58">
        <f>VLOOKUP(A555,Hospitalization!A555:K2897,8,TRUE)</f>
        <v>4504.66</v>
      </c>
      <c r="R555" s="55" t="str">
        <f>VLOOKUP(A555,Hospitalization!A456:K2798,9,TRUE)</f>
        <v>tier - 1</v>
      </c>
    </row>
    <row r="556" spans="1:18" x14ac:dyDescent="0.3">
      <c r="A556" s="69" t="s">
        <v>565</v>
      </c>
      <c r="B556" s="55" t="str">
        <f>VLOOKUP(A556,'Customer Names'!A556:E1874,3,TRUE)</f>
        <v xml:space="preserve"> Mr</v>
      </c>
      <c r="C556" s="55" t="str">
        <f>VLOOKUP(A556,'Customer Names'!A554:E1379,4,FALSE)</f>
        <v>Asher</v>
      </c>
      <c r="D556" s="50">
        <f>VLOOKUP(HealthCare!A556,Medical_Examinations!A555:J2890,2,TRUE)</f>
        <v>17.579999999999998</v>
      </c>
      <c r="E556" s="50">
        <f>VLOOKUP(HealthCare!A556,Medical_Examinations!A555:J2890,4,TRUE)</f>
        <v>4.51</v>
      </c>
      <c r="F556" s="7" t="str">
        <f>VLOOKUP(A556,Medical_Examinations!A555:J2890,6,TRUE)</f>
        <v>No</v>
      </c>
      <c r="G556" s="7" t="str">
        <f>VLOOKUP(A556,Medical_Examinations!A555:J2890,7,TRUE)</f>
        <v>No</v>
      </c>
      <c r="H556" s="7" t="str">
        <f>VLOOKUP(A556,Medical_Examinations!A555:J2890,8,TRUE)</f>
        <v>No</v>
      </c>
      <c r="I556" s="51">
        <f>VLOOKUP(A556,Medical_Examinations!A555:J2890,9,TRUE)</f>
        <v>1</v>
      </c>
      <c r="J556" s="7" t="str">
        <f>VLOOKUP(A556,Medical_Examinations!A555:J2890,10,TRUE)</f>
        <v>No</v>
      </c>
      <c r="K556" s="7" t="str">
        <f>VLOOKUP(A556,Medical_Examinations!A555:J2890,3,TRUE)</f>
        <v>Underweight</v>
      </c>
      <c r="L556" s="7" t="str">
        <f>VLOOKUP(A556,Medical_Examinations!A555:J2890,5,TRUE)</f>
        <v>Normal</v>
      </c>
      <c r="M556" s="52">
        <f>VLOOKUP(A556,Hospitalization!A556:K2898,5,FALSE)</f>
        <v>32320</v>
      </c>
      <c r="N556" s="51">
        <f ca="1">VLOOKUP(A556,Hospitalization!A556:K2898,6,FALSE)</f>
        <v>43</v>
      </c>
      <c r="O556" s="7" t="str">
        <f>VLOOKUP(A547,Hospitalization!A448:K2790,11,FALSE)</f>
        <v>R1024</v>
      </c>
      <c r="P556" s="7" t="str">
        <f>VLOOKUP(A556,Hospitalization!A556:K2898,10,TRUE)</f>
        <v>tier - 1</v>
      </c>
      <c r="Q556" s="53">
        <f>VLOOKUP(A556,Hospitalization!A556:K2898,8,TRUE)</f>
        <v>4500.34</v>
      </c>
      <c r="R556" s="7" t="str">
        <f>VLOOKUP(A556,Hospitalization!A457:K2799,9,TRUE)</f>
        <v>tier - 2</v>
      </c>
    </row>
    <row r="557" spans="1:18" x14ac:dyDescent="0.3">
      <c r="A557" s="69" t="s">
        <v>566</v>
      </c>
      <c r="B557" s="55" t="str">
        <f>VLOOKUP(A557,'Customer Names'!A557:E1875,3,TRUE)</f>
        <v xml:space="preserve"> Mr</v>
      </c>
      <c r="C557" s="55" t="str">
        <f>VLOOKUP(A557,'Customer Names'!A555:E1380,4,FALSE)</f>
        <v>Mazzotta</v>
      </c>
      <c r="D557" s="54">
        <f>VLOOKUP(HealthCare!A557,Medical_Examinations!A556:J2891,2,TRUE)</f>
        <v>17.579999999999998</v>
      </c>
      <c r="E557" s="54">
        <f>VLOOKUP(HealthCare!A557,Medical_Examinations!A556:J2891,4,TRUE)</f>
        <v>4.51</v>
      </c>
      <c r="F557" s="55" t="str">
        <f>VLOOKUP(A557,Medical_Examinations!A556:J2891,6,TRUE)</f>
        <v>No</v>
      </c>
      <c r="G557" s="55" t="str">
        <f>VLOOKUP(A557,Medical_Examinations!A556:J2891,7,TRUE)</f>
        <v>No</v>
      </c>
      <c r="H557" s="55" t="str">
        <f>VLOOKUP(A557,Medical_Examinations!A556:J2891,8,TRUE)</f>
        <v>No</v>
      </c>
      <c r="I557" s="56">
        <f>VLOOKUP(A557,Medical_Examinations!A556:J2891,9,TRUE)</f>
        <v>1</v>
      </c>
      <c r="J557" s="55" t="str">
        <f>VLOOKUP(A557,Medical_Examinations!A556:J2891,10,TRUE)</f>
        <v>No</v>
      </c>
      <c r="K557" s="55" t="str">
        <f>VLOOKUP(A557,Medical_Examinations!A556:J2891,3,TRUE)</f>
        <v>Underweight</v>
      </c>
      <c r="L557" s="55" t="str">
        <f>VLOOKUP(A557,Medical_Examinations!A556:J2891,5,TRUE)</f>
        <v>Normal</v>
      </c>
      <c r="M557" s="57">
        <f>VLOOKUP(A557,Hospitalization!A557:K2899,5,FALSE)</f>
        <v>33797</v>
      </c>
      <c r="N557" s="56">
        <f ca="1">VLOOKUP(A557,Hospitalization!A557:K2899,6,FALSE)</f>
        <v>24</v>
      </c>
      <c r="O557" s="55" t="str">
        <f>VLOOKUP(A548,Hospitalization!A449:K2791,11,FALSE)</f>
        <v>R1011</v>
      </c>
      <c r="P557" s="55" t="str">
        <f>VLOOKUP(A557,Hospitalization!A557:K2899,10,TRUE)</f>
        <v>tier - 3</v>
      </c>
      <c r="Q557" s="58">
        <f>VLOOKUP(A557,Hospitalization!A557:K2899,8,TRUE)</f>
        <v>4488.58</v>
      </c>
      <c r="R557" s="55" t="str">
        <f>VLOOKUP(A557,Hospitalization!A458:K2800,9,TRUE)</f>
        <v>tier - 2</v>
      </c>
    </row>
    <row r="558" spans="1:18" x14ac:dyDescent="0.3">
      <c r="A558" s="69" t="s">
        <v>567</v>
      </c>
      <c r="B558" s="55" t="str">
        <f>VLOOKUP(A558,'Customer Names'!A558:E1876,3,TRUE)</f>
        <v xml:space="preserve"> Mr</v>
      </c>
      <c r="C558" s="55" t="str">
        <f>VLOOKUP(A558,'Customer Names'!A556:E1381,4,FALSE)</f>
        <v>Huttl</v>
      </c>
      <c r="D558" s="50">
        <f>VLOOKUP(HealthCare!A558,Medical_Examinations!A557:J2892,2,TRUE)</f>
        <v>17.579999999999998</v>
      </c>
      <c r="E558" s="50">
        <f>VLOOKUP(HealthCare!A558,Medical_Examinations!A557:J2892,4,TRUE)</f>
        <v>4.51</v>
      </c>
      <c r="F558" s="7" t="str">
        <f>VLOOKUP(A558,Medical_Examinations!A557:J2892,6,TRUE)</f>
        <v>No</v>
      </c>
      <c r="G558" s="7" t="str">
        <f>VLOOKUP(A558,Medical_Examinations!A557:J2892,7,TRUE)</f>
        <v>No</v>
      </c>
      <c r="H558" s="7" t="str">
        <f>VLOOKUP(A558,Medical_Examinations!A557:J2892,8,TRUE)</f>
        <v>No</v>
      </c>
      <c r="I558" s="51">
        <f>VLOOKUP(A558,Medical_Examinations!A557:J2892,9,TRUE)</f>
        <v>1</v>
      </c>
      <c r="J558" s="7" t="str">
        <f>VLOOKUP(A558,Medical_Examinations!A557:J2892,10,TRUE)</f>
        <v>No</v>
      </c>
      <c r="K558" s="7" t="str">
        <f>VLOOKUP(A558,Medical_Examinations!A557:J2892,3,TRUE)</f>
        <v>Underweight</v>
      </c>
      <c r="L558" s="7" t="str">
        <f>VLOOKUP(A558,Medical_Examinations!A557:J2892,5,TRUE)</f>
        <v>Normal</v>
      </c>
      <c r="M558" s="52">
        <f>VLOOKUP(A558,Hospitalization!A558:K2900,5,FALSE)</f>
        <v>38186</v>
      </c>
      <c r="N558" s="51">
        <f ca="1">VLOOKUP(A558,Hospitalization!A558:K2900,6,FALSE)</f>
        <v>32</v>
      </c>
      <c r="O558" s="7" t="str">
        <f>VLOOKUP(A549,Hospitalization!A450:K2792,11,FALSE)</f>
        <v>R1011</v>
      </c>
      <c r="P558" s="7" t="str">
        <f>VLOOKUP(A558,Hospitalization!A558:K2900,10,TRUE)</f>
        <v>tier - 2</v>
      </c>
      <c r="Q558" s="53">
        <f>VLOOKUP(A558,Hospitalization!A558:K2900,8,TRUE)</f>
        <v>4468.25</v>
      </c>
      <c r="R558" s="7" t="str">
        <f>VLOOKUP(A558,Hospitalization!A459:K2801,9,TRUE)</f>
        <v>tier - 2</v>
      </c>
    </row>
    <row r="559" spans="1:18" x14ac:dyDescent="0.3">
      <c r="A559" s="69" t="s">
        <v>568</v>
      </c>
      <c r="B559" s="55" t="str">
        <f>VLOOKUP(A559,'Customer Names'!A559:E1877,3,TRUE)</f>
        <v xml:space="preserve"> Ms</v>
      </c>
      <c r="C559" s="55" t="str">
        <f>VLOOKUP(A559,'Customer Names'!A557:E1382,4,FALSE)</f>
        <v>Ferron</v>
      </c>
      <c r="D559" s="54">
        <f>VLOOKUP(HealthCare!A559,Medical_Examinations!A558:J2893,2,TRUE)</f>
        <v>17.579999999999998</v>
      </c>
      <c r="E559" s="54">
        <f>VLOOKUP(HealthCare!A559,Medical_Examinations!A558:J2893,4,TRUE)</f>
        <v>4.51</v>
      </c>
      <c r="F559" s="55" t="str">
        <f>VLOOKUP(A559,Medical_Examinations!A558:J2893,6,TRUE)</f>
        <v>No</v>
      </c>
      <c r="G559" s="55" t="str">
        <f>VLOOKUP(A559,Medical_Examinations!A558:J2893,7,TRUE)</f>
        <v>No</v>
      </c>
      <c r="H559" s="55" t="str">
        <f>VLOOKUP(A559,Medical_Examinations!A558:J2893,8,TRUE)</f>
        <v>No</v>
      </c>
      <c r="I559" s="56">
        <f>VLOOKUP(A559,Medical_Examinations!A558:J2893,9,TRUE)</f>
        <v>1</v>
      </c>
      <c r="J559" s="55" t="str">
        <f>VLOOKUP(A559,Medical_Examinations!A558:J2893,10,TRUE)</f>
        <v>No</v>
      </c>
      <c r="K559" s="55" t="str">
        <f>VLOOKUP(A559,Medical_Examinations!A558:J2893,3,TRUE)</f>
        <v>Underweight</v>
      </c>
      <c r="L559" s="55" t="str">
        <f>VLOOKUP(A559,Medical_Examinations!A558:J2893,5,TRUE)</f>
        <v>Normal</v>
      </c>
      <c r="M559" s="57">
        <f>VLOOKUP(A559,Hospitalization!A559:K2901,5,FALSE)</f>
        <v>36484</v>
      </c>
      <c r="N559" s="56">
        <f ca="1">VLOOKUP(A559,Hospitalization!A559:K2901,6,FALSE)</f>
        <v>38</v>
      </c>
      <c r="O559" s="55" t="str">
        <f>VLOOKUP(A550,Hospitalization!A451:K2793,11,FALSE)</f>
        <v>R1012</v>
      </c>
      <c r="P559" s="55" t="str">
        <f>VLOOKUP(A559,Hospitalization!A559:K2901,10,TRUE)</f>
        <v>tier - 2</v>
      </c>
      <c r="Q559" s="58">
        <f>VLOOKUP(A559,Hospitalization!A559:K2901,8,TRUE)</f>
        <v>4466.62</v>
      </c>
      <c r="R559" s="55" t="str">
        <f>VLOOKUP(A559,Hospitalization!A460:K2802,9,TRUE)</f>
        <v>tier - 2</v>
      </c>
    </row>
    <row r="560" spans="1:18" x14ac:dyDescent="0.3">
      <c r="A560" s="69" t="s">
        <v>569</v>
      </c>
      <c r="B560" s="55" t="str">
        <f>VLOOKUP(A560,'Customer Names'!A560:E1878,3,TRUE)</f>
        <v xml:space="preserve"> Ms</v>
      </c>
      <c r="C560" s="55" t="str">
        <f>VLOOKUP(A560,'Customer Names'!A558:E1383,4,FALSE)</f>
        <v>Colarusso</v>
      </c>
      <c r="D560" s="50">
        <f>VLOOKUP(HealthCare!A560,Medical_Examinations!A559:J2894,2,TRUE)</f>
        <v>17.579999999999998</v>
      </c>
      <c r="E560" s="50">
        <f>VLOOKUP(HealthCare!A560,Medical_Examinations!A559:J2894,4,TRUE)</f>
        <v>4.51</v>
      </c>
      <c r="F560" s="7" t="str">
        <f>VLOOKUP(A560,Medical_Examinations!A559:J2894,6,TRUE)</f>
        <v>No</v>
      </c>
      <c r="G560" s="7" t="str">
        <f>VLOOKUP(A560,Medical_Examinations!A559:J2894,7,TRUE)</f>
        <v>No</v>
      </c>
      <c r="H560" s="7" t="str">
        <f>VLOOKUP(A560,Medical_Examinations!A559:J2894,8,TRUE)</f>
        <v>No</v>
      </c>
      <c r="I560" s="51">
        <f>VLOOKUP(A560,Medical_Examinations!A559:J2894,9,TRUE)</f>
        <v>1</v>
      </c>
      <c r="J560" s="7" t="str">
        <f>VLOOKUP(A560,Medical_Examinations!A559:J2894,10,TRUE)</f>
        <v>No</v>
      </c>
      <c r="K560" s="7" t="str">
        <f>VLOOKUP(A560,Medical_Examinations!A559:J2894,3,TRUE)</f>
        <v>Underweight</v>
      </c>
      <c r="L560" s="7" t="str">
        <f>VLOOKUP(A560,Medical_Examinations!A559:J2894,5,TRUE)</f>
        <v>Normal</v>
      </c>
      <c r="M560" s="52">
        <f>VLOOKUP(A560,Hospitalization!A560:K2902,5,FALSE)</f>
        <v>33423</v>
      </c>
      <c r="N560" s="51">
        <f ca="1">VLOOKUP(A560,Hospitalization!A560:K2902,6,FALSE)</f>
        <v>60</v>
      </c>
      <c r="O560" s="7" t="str">
        <f>VLOOKUP(A551,Hospitalization!A452:K2794,11,FALSE)</f>
        <v>R1012</v>
      </c>
      <c r="P560" s="7" t="str">
        <f>VLOOKUP(A560,Hospitalization!A560:K2902,10,TRUE)</f>
        <v>tier - 3</v>
      </c>
      <c r="Q560" s="53">
        <f>VLOOKUP(A560,Hospitalization!A560:K2902,8,TRUE)</f>
        <v>4463.21</v>
      </c>
      <c r="R560" s="7" t="str">
        <f>VLOOKUP(A560,Hospitalization!A461:K2803,9,TRUE)</f>
        <v>tier - 3</v>
      </c>
    </row>
    <row r="561" spans="1:18" x14ac:dyDescent="0.3">
      <c r="A561" s="69" t="s">
        <v>570</v>
      </c>
      <c r="B561" s="55" t="str">
        <f>VLOOKUP(A561,'Customer Names'!A561:E1879,3,TRUE)</f>
        <v xml:space="preserve"> Mrs</v>
      </c>
      <c r="C561" s="55" t="str">
        <f>VLOOKUP(A561,'Customer Names'!A559:E1384,4,FALSE)</f>
        <v>Pearlman</v>
      </c>
      <c r="D561" s="54">
        <f>VLOOKUP(HealthCare!A561,Medical_Examinations!A560:J2895,2,TRUE)</f>
        <v>17.579999999999998</v>
      </c>
      <c r="E561" s="54">
        <f>VLOOKUP(HealthCare!A561,Medical_Examinations!A560:J2895,4,TRUE)</f>
        <v>4.51</v>
      </c>
      <c r="F561" s="55" t="str">
        <f>VLOOKUP(A561,Medical_Examinations!A560:J2895,6,TRUE)</f>
        <v>No</v>
      </c>
      <c r="G561" s="55" t="str">
        <f>VLOOKUP(A561,Medical_Examinations!A560:J2895,7,TRUE)</f>
        <v>No</v>
      </c>
      <c r="H561" s="55" t="str">
        <f>VLOOKUP(A561,Medical_Examinations!A560:J2895,8,TRUE)</f>
        <v>No</v>
      </c>
      <c r="I561" s="56">
        <f>VLOOKUP(A561,Medical_Examinations!A560:J2895,9,TRUE)</f>
        <v>1</v>
      </c>
      <c r="J561" s="55" t="str">
        <f>VLOOKUP(A561,Medical_Examinations!A560:J2895,10,TRUE)</f>
        <v>No</v>
      </c>
      <c r="K561" s="55" t="str">
        <f>VLOOKUP(A561,Medical_Examinations!A560:J2895,3,TRUE)</f>
        <v>Underweight</v>
      </c>
      <c r="L561" s="55" t="str">
        <f>VLOOKUP(A561,Medical_Examinations!A560:J2895,5,TRUE)</f>
        <v>Normal</v>
      </c>
      <c r="M561" s="57">
        <f>VLOOKUP(A561,Hospitalization!A561:K2903,5,FALSE)</f>
        <v>33093</v>
      </c>
      <c r="N561" s="56">
        <f ca="1">VLOOKUP(A561,Hospitalization!A561:K2903,6,FALSE)</f>
        <v>41</v>
      </c>
      <c r="O561" s="55" t="str">
        <f>VLOOKUP(A552,Hospitalization!A453:K2795,11,FALSE)</f>
        <v>R1026</v>
      </c>
      <c r="P561" s="55" t="str">
        <f>VLOOKUP(A561,Hospitalization!A561:K2903,10,TRUE)</f>
        <v>tier - 3</v>
      </c>
      <c r="Q561" s="58">
        <f>VLOOKUP(A561,Hospitalization!A561:K2903,8,TRUE)</f>
        <v>4454.3999999999996</v>
      </c>
      <c r="R561" s="55" t="str">
        <f>VLOOKUP(A561,Hospitalization!A462:K2804,9,TRUE)</f>
        <v>tier - 2</v>
      </c>
    </row>
    <row r="562" spans="1:18" x14ac:dyDescent="0.3">
      <c r="A562" s="69" t="s">
        <v>571</v>
      </c>
      <c r="B562" s="55" t="str">
        <f>VLOOKUP(A562,'Customer Names'!A562:E1880,3,TRUE)</f>
        <v xml:space="preserve"> Ms</v>
      </c>
      <c r="C562" s="55" t="str">
        <f>VLOOKUP(A562,'Customer Names'!A560:E1385,4,FALSE)</f>
        <v>O'Mara</v>
      </c>
      <c r="D562" s="50">
        <f>VLOOKUP(HealthCare!A562,Medical_Examinations!A561:J2896,2,TRUE)</f>
        <v>17.579999999999998</v>
      </c>
      <c r="E562" s="50">
        <f>VLOOKUP(HealthCare!A562,Medical_Examinations!A561:J2896,4,TRUE)</f>
        <v>4.51</v>
      </c>
      <c r="F562" s="7" t="str">
        <f>VLOOKUP(A562,Medical_Examinations!A561:J2896,6,TRUE)</f>
        <v>No</v>
      </c>
      <c r="G562" s="7" t="str">
        <f>VLOOKUP(A562,Medical_Examinations!A561:J2896,7,TRUE)</f>
        <v>No</v>
      </c>
      <c r="H562" s="7" t="str">
        <f>VLOOKUP(A562,Medical_Examinations!A561:J2896,8,TRUE)</f>
        <v>No</v>
      </c>
      <c r="I562" s="51">
        <f>VLOOKUP(A562,Medical_Examinations!A561:J2896,9,TRUE)</f>
        <v>1</v>
      </c>
      <c r="J562" s="7" t="str">
        <f>VLOOKUP(A562,Medical_Examinations!A561:J2896,10,TRUE)</f>
        <v>No</v>
      </c>
      <c r="K562" s="7" t="str">
        <f>VLOOKUP(A562,Medical_Examinations!A561:J2896,3,TRUE)</f>
        <v>Underweight</v>
      </c>
      <c r="L562" s="7" t="str">
        <f>VLOOKUP(A562,Medical_Examinations!A561:J2896,5,TRUE)</f>
        <v>Normal</v>
      </c>
      <c r="M562" s="52">
        <f>VLOOKUP(A562,Hospitalization!A562:K2904,5,FALSE)</f>
        <v>34513</v>
      </c>
      <c r="N562" s="51">
        <f ca="1">VLOOKUP(A562,Hospitalization!A562:K2904,6,FALSE)</f>
        <v>64</v>
      </c>
      <c r="O562" s="7" t="str">
        <f>VLOOKUP(A553,Hospitalization!A454:K2796,11,FALSE)</f>
        <v>R1013</v>
      </c>
      <c r="P562" s="7" t="str">
        <f>VLOOKUP(A562,Hospitalization!A562:K2904,10,TRUE)</f>
        <v>tier - 2</v>
      </c>
      <c r="Q562" s="53">
        <f>VLOOKUP(A562,Hospitalization!A562:K2904,8,TRUE)</f>
        <v>4449.46</v>
      </c>
      <c r="R562" s="7" t="str">
        <f>VLOOKUP(A562,Hospitalization!A463:K2805,9,TRUE)</f>
        <v>tier - 1</v>
      </c>
    </row>
    <row r="563" spans="1:18" x14ac:dyDescent="0.3">
      <c r="A563" s="69" t="s">
        <v>572</v>
      </c>
      <c r="B563" s="55" t="str">
        <f>VLOOKUP(A563,'Customer Names'!A563:E1881,3,TRUE)</f>
        <v xml:space="preserve"> Ms</v>
      </c>
      <c r="C563" s="55" t="str">
        <f>VLOOKUP(A563,'Customer Names'!A561:E1386,4,FALSE)</f>
        <v>Niska</v>
      </c>
      <c r="D563" s="54">
        <f>VLOOKUP(HealthCare!A563,Medical_Examinations!A562:J2897,2,TRUE)</f>
        <v>17.579999999999998</v>
      </c>
      <c r="E563" s="54">
        <f>VLOOKUP(HealthCare!A563,Medical_Examinations!A562:J2897,4,TRUE)</f>
        <v>4.51</v>
      </c>
      <c r="F563" s="55" t="str">
        <f>VLOOKUP(A563,Medical_Examinations!A562:J2897,6,TRUE)</f>
        <v>No</v>
      </c>
      <c r="G563" s="55" t="str">
        <f>VLOOKUP(A563,Medical_Examinations!A562:J2897,7,TRUE)</f>
        <v>No</v>
      </c>
      <c r="H563" s="55" t="str">
        <f>VLOOKUP(A563,Medical_Examinations!A562:J2897,8,TRUE)</f>
        <v>No</v>
      </c>
      <c r="I563" s="56">
        <f>VLOOKUP(A563,Medical_Examinations!A562:J2897,9,TRUE)</f>
        <v>1</v>
      </c>
      <c r="J563" s="55" t="str">
        <f>VLOOKUP(A563,Medical_Examinations!A562:J2897,10,TRUE)</f>
        <v>No</v>
      </c>
      <c r="K563" s="55" t="str">
        <f>VLOOKUP(A563,Medical_Examinations!A562:J2897,3,TRUE)</f>
        <v>Underweight</v>
      </c>
      <c r="L563" s="55" t="str">
        <f>VLOOKUP(A563,Medical_Examinations!A562:J2897,5,TRUE)</f>
        <v>Normal</v>
      </c>
      <c r="M563" s="57">
        <f>VLOOKUP(A563,Hospitalization!A563:K2905,5,FALSE)</f>
        <v>33484</v>
      </c>
      <c r="N563" s="56">
        <f ca="1">VLOOKUP(A563,Hospitalization!A563:K2905,6,FALSE)</f>
        <v>41</v>
      </c>
      <c r="O563" s="55" t="str">
        <f>VLOOKUP(A554,Hospitalization!A455:K2797,11,FALSE)</f>
        <v>R1013</v>
      </c>
      <c r="P563" s="55" t="str">
        <f>VLOOKUP(A563,Hospitalization!A563:K2905,10,TRUE)</f>
        <v>tier - 2</v>
      </c>
      <c r="Q563" s="58">
        <f>VLOOKUP(A563,Hospitalization!A563:K2905,8,TRUE)</f>
        <v>4441.21</v>
      </c>
      <c r="R563" s="55" t="str">
        <f>VLOOKUP(A563,Hospitalization!A464:K2806,9,TRUE)</f>
        <v>tier - 1</v>
      </c>
    </row>
    <row r="564" spans="1:18" x14ac:dyDescent="0.3">
      <c r="A564" s="69" t="s">
        <v>573</v>
      </c>
      <c r="B564" s="55" t="str">
        <f>VLOOKUP(A564,'Customer Names'!A564:E1882,3,TRUE)</f>
        <v xml:space="preserve"> Mr</v>
      </c>
      <c r="C564" s="55" t="str">
        <f>VLOOKUP(A564,'Customer Names'!A562:E1387,4,FALSE)</f>
        <v>Schlich</v>
      </c>
      <c r="D564" s="50">
        <f>VLOOKUP(HealthCare!A564,Medical_Examinations!A563:J2898,2,TRUE)</f>
        <v>17.579999999999998</v>
      </c>
      <c r="E564" s="50">
        <f>VLOOKUP(HealthCare!A564,Medical_Examinations!A563:J2898,4,TRUE)</f>
        <v>4.51</v>
      </c>
      <c r="F564" s="7" t="str">
        <f>VLOOKUP(A564,Medical_Examinations!A563:J2898,6,TRUE)</f>
        <v>No</v>
      </c>
      <c r="G564" s="7" t="str">
        <f>VLOOKUP(A564,Medical_Examinations!A563:J2898,7,TRUE)</f>
        <v>No</v>
      </c>
      <c r="H564" s="7" t="str">
        <f>VLOOKUP(A564,Medical_Examinations!A563:J2898,8,TRUE)</f>
        <v>No</v>
      </c>
      <c r="I564" s="51">
        <f>VLOOKUP(A564,Medical_Examinations!A563:J2898,9,TRUE)</f>
        <v>1</v>
      </c>
      <c r="J564" s="7" t="str">
        <f>VLOOKUP(A564,Medical_Examinations!A563:J2898,10,TRUE)</f>
        <v>No</v>
      </c>
      <c r="K564" s="7" t="str">
        <f>VLOOKUP(A564,Medical_Examinations!A563:J2898,3,TRUE)</f>
        <v>Underweight</v>
      </c>
      <c r="L564" s="7" t="str">
        <f>VLOOKUP(A564,Medical_Examinations!A563:J2898,5,TRUE)</f>
        <v>Normal</v>
      </c>
      <c r="M564" s="52">
        <f>VLOOKUP(A564,Hospitalization!A564:K2906,5,FALSE)</f>
        <v>34631</v>
      </c>
      <c r="N564" s="51">
        <f ca="1">VLOOKUP(A564,Hospitalization!A564:K2906,6,FALSE)</f>
        <v>63</v>
      </c>
      <c r="O564" s="7" t="str">
        <f>VLOOKUP(A555,Hospitalization!A456:K2798,11,FALSE)</f>
        <v>R1013</v>
      </c>
      <c r="P564" s="7" t="str">
        <f>VLOOKUP(A564,Hospitalization!A564:K2906,10,TRUE)</f>
        <v>tier - 3</v>
      </c>
      <c r="Q564" s="53">
        <f>VLOOKUP(A564,Hospitalization!A564:K2906,8,TRUE)</f>
        <v>4438.26</v>
      </c>
      <c r="R564" s="7" t="str">
        <f>VLOOKUP(A564,Hospitalization!A465:K2807,9,TRUE)</f>
        <v>tier - 2</v>
      </c>
    </row>
    <row r="565" spans="1:18" x14ac:dyDescent="0.3">
      <c r="A565" s="69" t="s">
        <v>574</v>
      </c>
      <c r="B565" s="55" t="str">
        <f>VLOOKUP(A565,'Customer Names'!A565:E1883,3,TRUE)</f>
        <v xml:space="preserve"> Ms</v>
      </c>
      <c r="C565" s="55" t="str">
        <f>VLOOKUP(A565,'Customer Names'!A563:E1388,4,FALSE)</f>
        <v>Zidek</v>
      </c>
      <c r="D565" s="54">
        <f>VLOOKUP(HealthCare!A565,Medical_Examinations!A564:J2899,2,TRUE)</f>
        <v>17.579999999999998</v>
      </c>
      <c r="E565" s="54">
        <f>VLOOKUP(HealthCare!A565,Medical_Examinations!A564:J2899,4,TRUE)</f>
        <v>4.51</v>
      </c>
      <c r="F565" s="55" t="str">
        <f>VLOOKUP(A565,Medical_Examinations!A564:J2899,6,TRUE)</f>
        <v>No</v>
      </c>
      <c r="G565" s="55" t="str">
        <f>VLOOKUP(A565,Medical_Examinations!A564:J2899,7,TRUE)</f>
        <v>No</v>
      </c>
      <c r="H565" s="55" t="str">
        <f>VLOOKUP(A565,Medical_Examinations!A564:J2899,8,TRUE)</f>
        <v>No</v>
      </c>
      <c r="I565" s="56">
        <f>VLOOKUP(A565,Medical_Examinations!A564:J2899,9,TRUE)</f>
        <v>1</v>
      </c>
      <c r="J565" s="55" t="str">
        <f>VLOOKUP(A565,Medical_Examinations!A564:J2899,10,TRUE)</f>
        <v>No</v>
      </c>
      <c r="K565" s="55" t="str">
        <f>VLOOKUP(A565,Medical_Examinations!A564:J2899,3,TRUE)</f>
        <v>Underweight</v>
      </c>
      <c r="L565" s="55" t="str">
        <f>VLOOKUP(A565,Medical_Examinations!A564:J2899,5,TRUE)</f>
        <v>Normal</v>
      </c>
      <c r="M565" s="57">
        <f>VLOOKUP(A565,Hospitalization!A565:K2907,5,FALSE)</f>
        <v>34615</v>
      </c>
      <c r="N565" s="56">
        <f ca="1">VLOOKUP(A565,Hospitalization!A565:K2907,6,FALSE)</f>
        <v>57</v>
      </c>
      <c r="O565" s="55" t="str">
        <f>VLOOKUP(A556,Hospitalization!A457:K2799,11,FALSE)</f>
        <v>R1017</v>
      </c>
      <c r="P565" s="55" t="str">
        <f>VLOOKUP(A565,Hospitalization!A565:K2907,10,TRUE)</f>
        <v>tier - 2</v>
      </c>
      <c r="Q565" s="58">
        <f>VLOOKUP(A565,Hospitalization!A565:K2907,8,TRUE)</f>
        <v>4435.09</v>
      </c>
      <c r="R565" s="55" t="str">
        <f>VLOOKUP(A565,Hospitalization!A466:K2808,9,TRUE)</f>
        <v>tier - 3</v>
      </c>
    </row>
    <row r="566" spans="1:18" x14ac:dyDescent="0.3">
      <c r="A566" s="69" t="s">
        <v>575</v>
      </c>
      <c r="B566" s="55" t="str">
        <f>VLOOKUP(A566,'Customer Names'!A566:E1884,3,TRUE)</f>
        <v xml:space="preserve"> Ms</v>
      </c>
      <c r="C566" s="55" t="str">
        <f>VLOOKUP(A566,'Customer Names'!A564:E1389,4,FALSE)</f>
        <v>Ellgass</v>
      </c>
      <c r="D566" s="50">
        <f>VLOOKUP(HealthCare!A566,Medical_Examinations!A565:J2900,2,TRUE)</f>
        <v>17.579999999999998</v>
      </c>
      <c r="E566" s="50">
        <f>VLOOKUP(HealthCare!A566,Medical_Examinations!A565:J2900,4,TRUE)</f>
        <v>4.51</v>
      </c>
      <c r="F566" s="7" t="str">
        <f>VLOOKUP(A566,Medical_Examinations!A565:J2900,6,TRUE)</f>
        <v>No</v>
      </c>
      <c r="G566" s="7" t="str">
        <f>VLOOKUP(A566,Medical_Examinations!A565:J2900,7,TRUE)</f>
        <v>No</v>
      </c>
      <c r="H566" s="7" t="str">
        <f>VLOOKUP(A566,Medical_Examinations!A565:J2900,8,TRUE)</f>
        <v>No</v>
      </c>
      <c r="I566" s="51">
        <f>VLOOKUP(A566,Medical_Examinations!A565:J2900,9,TRUE)</f>
        <v>1</v>
      </c>
      <c r="J566" s="7" t="str">
        <f>VLOOKUP(A566,Medical_Examinations!A565:J2900,10,TRUE)</f>
        <v>No</v>
      </c>
      <c r="K566" s="7" t="str">
        <f>VLOOKUP(A566,Medical_Examinations!A565:J2900,3,TRUE)</f>
        <v>Underweight</v>
      </c>
      <c r="L566" s="7" t="str">
        <f>VLOOKUP(A566,Medical_Examinations!A565:J2900,5,TRUE)</f>
        <v>Normal</v>
      </c>
      <c r="M566" s="52">
        <f>VLOOKUP(A566,Hospitalization!A566:K2908,5,FALSE)</f>
        <v>34326</v>
      </c>
      <c r="N566" s="51">
        <f ca="1">VLOOKUP(A566,Hospitalization!A566:K2908,6,FALSE)</f>
        <v>60</v>
      </c>
      <c r="O566" s="7" t="str">
        <f>VLOOKUP(A557,Hospitalization!A458:K2800,11,FALSE)</f>
        <v>R1012</v>
      </c>
      <c r="P566" s="7" t="str">
        <f>VLOOKUP(A566,Hospitalization!A566:K2908,10,TRUE)</f>
        <v>tier - 2</v>
      </c>
      <c r="Q566" s="53">
        <f>VLOOKUP(A566,Hospitalization!A566:K2908,8,TRUE)</f>
        <v>4433.92</v>
      </c>
      <c r="R566" s="7" t="str">
        <f>VLOOKUP(A566,Hospitalization!A467:K2809,9,TRUE)</f>
        <v>tier - 2</v>
      </c>
    </row>
    <row r="567" spans="1:18" x14ac:dyDescent="0.3">
      <c r="A567" s="69" t="s">
        <v>576</v>
      </c>
      <c r="B567" s="55" t="str">
        <f>VLOOKUP(A567,'Customer Names'!A567:E1885,3,TRUE)</f>
        <v xml:space="preserve"> Ms</v>
      </c>
      <c r="C567" s="55" t="str">
        <f>VLOOKUP(A567,'Customer Names'!A565:E1390,4,FALSE)</f>
        <v>Lowe</v>
      </c>
      <c r="D567" s="54">
        <f>VLOOKUP(HealthCare!A567,Medical_Examinations!A566:J2901,2,TRUE)</f>
        <v>17.579999999999998</v>
      </c>
      <c r="E567" s="54">
        <f>VLOOKUP(HealthCare!A567,Medical_Examinations!A566:J2901,4,TRUE)</f>
        <v>4.51</v>
      </c>
      <c r="F567" s="55" t="str">
        <f>VLOOKUP(A567,Medical_Examinations!A566:J2901,6,TRUE)</f>
        <v>No</v>
      </c>
      <c r="G567" s="55" t="str">
        <f>VLOOKUP(A567,Medical_Examinations!A566:J2901,7,TRUE)</f>
        <v>No</v>
      </c>
      <c r="H567" s="55" t="str">
        <f>VLOOKUP(A567,Medical_Examinations!A566:J2901,8,TRUE)</f>
        <v>No</v>
      </c>
      <c r="I567" s="56">
        <f>VLOOKUP(A567,Medical_Examinations!A566:J2901,9,TRUE)</f>
        <v>1</v>
      </c>
      <c r="J567" s="55" t="str">
        <f>VLOOKUP(A567,Medical_Examinations!A566:J2901,10,TRUE)</f>
        <v>No</v>
      </c>
      <c r="K567" s="55" t="str">
        <f>VLOOKUP(A567,Medical_Examinations!A566:J2901,3,TRUE)</f>
        <v>Underweight</v>
      </c>
      <c r="L567" s="55" t="str">
        <f>VLOOKUP(A567,Medical_Examinations!A566:J2901,5,TRUE)</f>
        <v>Normal</v>
      </c>
      <c r="M567" s="57">
        <f>VLOOKUP(A567,Hospitalization!A567:K2909,5,FALSE)</f>
        <v>34216</v>
      </c>
      <c r="N567" s="56">
        <f ca="1">VLOOKUP(A567,Hospitalization!A567:K2909,6,FALSE)</f>
        <v>58</v>
      </c>
      <c r="O567" s="55" t="str">
        <f>VLOOKUP(A558,Hospitalization!A459:K2801,11,FALSE)</f>
        <v>R1012</v>
      </c>
      <c r="P567" s="55" t="str">
        <f>VLOOKUP(A567,Hospitalization!A567:K2909,10,TRUE)</f>
        <v>tier - 3</v>
      </c>
      <c r="Q567" s="58">
        <f>VLOOKUP(A567,Hospitalization!A567:K2909,8,TRUE)</f>
        <v>4433.3900000000003</v>
      </c>
      <c r="R567" s="55" t="str">
        <f>VLOOKUP(A567,Hospitalization!A468:K2810,9,TRUE)</f>
        <v>tier - 2</v>
      </c>
    </row>
    <row r="568" spans="1:18" x14ac:dyDescent="0.3">
      <c r="A568" s="69" t="s">
        <v>577</v>
      </c>
      <c r="B568" s="55" t="str">
        <f>VLOOKUP(A568,'Customer Names'!A568:E1886,3,TRUE)</f>
        <v xml:space="preserve"> Ms</v>
      </c>
      <c r="C568" s="55" t="str">
        <f>VLOOKUP(A568,'Customer Names'!A566:E1391,4,FALSE)</f>
        <v>Malone</v>
      </c>
      <c r="D568" s="50">
        <f>VLOOKUP(HealthCare!A568,Medical_Examinations!A567:J2902,2,TRUE)</f>
        <v>17.579999999999998</v>
      </c>
      <c r="E568" s="50">
        <f>VLOOKUP(HealthCare!A568,Medical_Examinations!A567:J2902,4,TRUE)</f>
        <v>4.51</v>
      </c>
      <c r="F568" s="7" t="str">
        <f>VLOOKUP(A568,Medical_Examinations!A567:J2902,6,TRUE)</f>
        <v>No</v>
      </c>
      <c r="G568" s="7" t="str">
        <f>VLOOKUP(A568,Medical_Examinations!A567:J2902,7,TRUE)</f>
        <v>No</v>
      </c>
      <c r="H568" s="7" t="str">
        <f>VLOOKUP(A568,Medical_Examinations!A567:J2902,8,TRUE)</f>
        <v>No</v>
      </c>
      <c r="I568" s="51">
        <f>VLOOKUP(A568,Medical_Examinations!A567:J2902,9,TRUE)</f>
        <v>1</v>
      </c>
      <c r="J568" s="7" t="str">
        <f>VLOOKUP(A568,Medical_Examinations!A567:J2902,10,TRUE)</f>
        <v>No</v>
      </c>
      <c r="K568" s="7" t="str">
        <f>VLOOKUP(A568,Medical_Examinations!A567:J2902,3,TRUE)</f>
        <v>Underweight</v>
      </c>
      <c r="L568" s="7" t="str">
        <f>VLOOKUP(A568,Medical_Examinations!A567:J2902,5,TRUE)</f>
        <v>Normal</v>
      </c>
      <c r="M568" s="52">
        <f>VLOOKUP(A568,Hospitalization!A568:K2910,5,FALSE)</f>
        <v>34697</v>
      </c>
      <c r="N568" s="51">
        <f ca="1">VLOOKUP(A568,Hospitalization!A568:K2910,6,FALSE)</f>
        <v>61</v>
      </c>
      <c r="O568" s="7" t="str">
        <f>VLOOKUP(A559,Hospitalization!A460:K2802,11,FALSE)</f>
        <v>R1012</v>
      </c>
      <c r="P568" s="7" t="str">
        <f>VLOOKUP(A568,Hospitalization!A568:K2910,10,TRUE)</f>
        <v>tier - 1</v>
      </c>
      <c r="Q568" s="53">
        <f>VLOOKUP(A568,Hospitalization!A568:K2910,8,TRUE)</f>
        <v>4428.8900000000003</v>
      </c>
      <c r="R568" s="7" t="str">
        <f>VLOOKUP(A568,Hospitalization!A469:K2811,9,TRUE)</f>
        <v>tier - 3</v>
      </c>
    </row>
    <row r="569" spans="1:18" x14ac:dyDescent="0.3">
      <c r="A569" s="69" t="s">
        <v>578</v>
      </c>
      <c r="B569" s="55" t="str">
        <f>VLOOKUP(A569,'Customer Names'!A569:E1887,3,TRUE)</f>
        <v xml:space="preserve"> Ms</v>
      </c>
      <c r="C569" s="55" t="str">
        <f>VLOOKUP(A569,'Customer Names'!A567:E1392,4,FALSE)</f>
        <v>Dumke</v>
      </c>
      <c r="D569" s="54">
        <f>VLOOKUP(HealthCare!A569,Medical_Examinations!A568:J2903,2,TRUE)</f>
        <v>17.579999999999998</v>
      </c>
      <c r="E569" s="54">
        <f>VLOOKUP(HealthCare!A569,Medical_Examinations!A568:J2903,4,TRUE)</f>
        <v>4.51</v>
      </c>
      <c r="F569" s="55" t="str">
        <f>VLOOKUP(A569,Medical_Examinations!A568:J2903,6,TRUE)</f>
        <v>No</v>
      </c>
      <c r="G569" s="55" t="str">
        <f>VLOOKUP(A569,Medical_Examinations!A568:J2903,7,TRUE)</f>
        <v>No</v>
      </c>
      <c r="H569" s="55" t="str">
        <f>VLOOKUP(A569,Medical_Examinations!A568:J2903,8,TRUE)</f>
        <v>No</v>
      </c>
      <c r="I569" s="56">
        <f>VLOOKUP(A569,Medical_Examinations!A568:J2903,9,TRUE)</f>
        <v>1</v>
      </c>
      <c r="J569" s="55" t="str">
        <f>VLOOKUP(A569,Medical_Examinations!A568:J2903,10,TRUE)</f>
        <v>No</v>
      </c>
      <c r="K569" s="55" t="str">
        <f>VLOOKUP(A569,Medical_Examinations!A568:J2903,3,TRUE)</f>
        <v>Underweight</v>
      </c>
      <c r="L569" s="55" t="str">
        <f>VLOOKUP(A569,Medical_Examinations!A568:J2903,5,TRUE)</f>
        <v>Normal</v>
      </c>
      <c r="M569" s="57">
        <f>VLOOKUP(A569,Hospitalization!A569:K2911,5,FALSE)</f>
        <v>33831</v>
      </c>
      <c r="N569" s="56">
        <f ca="1">VLOOKUP(A569,Hospitalization!A569:K2911,6,FALSE)</f>
        <v>34</v>
      </c>
      <c r="O569" s="55" t="str">
        <f>VLOOKUP(A560,Hospitalization!A461:K2803,11,FALSE)</f>
        <v>R1013</v>
      </c>
      <c r="P569" s="55" t="str">
        <f>VLOOKUP(A569,Hospitalization!A569:K2911,10,TRUE)</f>
        <v>tier - 3</v>
      </c>
      <c r="Q569" s="58">
        <f>VLOOKUP(A569,Hospitalization!A569:K2911,8,TRUE)</f>
        <v>4420.95</v>
      </c>
      <c r="R569" s="55" t="str">
        <f>VLOOKUP(A569,Hospitalization!A470:K2812,9,TRUE)</f>
        <v>tier - 2</v>
      </c>
    </row>
    <row r="570" spans="1:18" x14ac:dyDescent="0.3">
      <c r="A570" s="69" t="s">
        <v>579</v>
      </c>
      <c r="B570" s="55" t="str">
        <f>VLOOKUP(A570,'Customer Names'!A570:E1888,3,TRUE)</f>
        <v xml:space="preserve"> Mr</v>
      </c>
      <c r="C570" s="55" t="str">
        <f>VLOOKUP(A570,'Customer Names'!A568:E1393,4,FALSE)</f>
        <v>Strong</v>
      </c>
      <c r="D570" s="50">
        <f>VLOOKUP(HealthCare!A570,Medical_Examinations!A569:J2904,2,TRUE)</f>
        <v>17.579999999999998</v>
      </c>
      <c r="E570" s="50">
        <f>VLOOKUP(HealthCare!A570,Medical_Examinations!A569:J2904,4,TRUE)</f>
        <v>4.51</v>
      </c>
      <c r="F570" s="7" t="str">
        <f>VLOOKUP(A570,Medical_Examinations!A569:J2904,6,TRUE)</f>
        <v>No</v>
      </c>
      <c r="G570" s="7" t="str">
        <f>VLOOKUP(A570,Medical_Examinations!A569:J2904,7,TRUE)</f>
        <v>No</v>
      </c>
      <c r="H570" s="7" t="str">
        <f>VLOOKUP(A570,Medical_Examinations!A569:J2904,8,TRUE)</f>
        <v>No</v>
      </c>
      <c r="I570" s="51">
        <f>VLOOKUP(A570,Medical_Examinations!A569:J2904,9,TRUE)</f>
        <v>1</v>
      </c>
      <c r="J570" s="7" t="str">
        <f>VLOOKUP(A570,Medical_Examinations!A569:J2904,10,TRUE)</f>
        <v>No</v>
      </c>
      <c r="K570" s="7" t="str">
        <f>VLOOKUP(A570,Medical_Examinations!A569:J2904,3,TRUE)</f>
        <v>Underweight</v>
      </c>
      <c r="L570" s="7" t="str">
        <f>VLOOKUP(A570,Medical_Examinations!A569:J2904,5,TRUE)</f>
        <v>Normal</v>
      </c>
      <c r="M570" s="52">
        <f>VLOOKUP(A570,Hospitalization!A570:K2912,5,FALSE)</f>
        <v>32402</v>
      </c>
      <c r="N570" s="51">
        <f ca="1">VLOOKUP(A570,Hospitalization!A570:K2912,6,FALSE)</f>
        <v>40</v>
      </c>
      <c r="O570" s="7" t="str">
        <f>VLOOKUP(A561,Hospitalization!A462:K2804,11,FALSE)</f>
        <v>R1012</v>
      </c>
      <c r="P570" s="7" t="str">
        <f>VLOOKUP(A570,Hospitalization!A570:K2912,10,TRUE)</f>
        <v>tier - 1</v>
      </c>
      <c r="Q570" s="53">
        <f>VLOOKUP(A570,Hospitalization!A570:K2912,8,TRUE)</f>
        <v>4415.16</v>
      </c>
      <c r="R570" s="7" t="str">
        <f>VLOOKUP(A570,Hospitalization!A471:K2813,9,TRUE)</f>
        <v>tier - 2</v>
      </c>
    </row>
    <row r="571" spans="1:18" x14ac:dyDescent="0.3">
      <c r="A571" s="69" t="s">
        <v>580</v>
      </c>
      <c r="B571" s="55" t="str">
        <f>VLOOKUP(A571,'Customer Names'!A571:E1889,3,TRUE)</f>
        <v xml:space="preserve"> Mr</v>
      </c>
      <c r="C571" s="55" t="str">
        <f>VLOOKUP(A571,'Customer Names'!A569:E1394,4,FALSE)</f>
        <v>Ferguson</v>
      </c>
      <c r="D571" s="54">
        <f>VLOOKUP(HealthCare!A571,Medical_Examinations!A570:J2905,2,TRUE)</f>
        <v>17.579999999999998</v>
      </c>
      <c r="E571" s="54">
        <f>VLOOKUP(HealthCare!A571,Medical_Examinations!A570:J2905,4,TRUE)</f>
        <v>4.51</v>
      </c>
      <c r="F571" s="55" t="str">
        <f>VLOOKUP(A571,Medical_Examinations!A570:J2905,6,TRUE)</f>
        <v>No</v>
      </c>
      <c r="G571" s="55" t="str">
        <f>VLOOKUP(A571,Medical_Examinations!A570:J2905,7,TRUE)</f>
        <v>No</v>
      </c>
      <c r="H571" s="55" t="str">
        <f>VLOOKUP(A571,Medical_Examinations!A570:J2905,8,TRUE)</f>
        <v>No</v>
      </c>
      <c r="I571" s="56">
        <f>VLOOKUP(A571,Medical_Examinations!A570:J2905,9,TRUE)</f>
        <v>1</v>
      </c>
      <c r="J571" s="55" t="str">
        <f>VLOOKUP(A571,Medical_Examinations!A570:J2905,10,TRUE)</f>
        <v>No</v>
      </c>
      <c r="K571" s="55" t="str">
        <f>VLOOKUP(A571,Medical_Examinations!A570:J2905,3,TRUE)</f>
        <v>Underweight</v>
      </c>
      <c r="L571" s="55" t="str">
        <f>VLOOKUP(A571,Medical_Examinations!A570:J2905,5,TRUE)</f>
        <v>Normal</v>
      </c>
      <c r="M571" s="57">
        <f>VLOOKUP(A571,Hospitalization!A571:K2913,5,FALSE)</f>
        <v>31635</v>
      </c>
      <c r="N571" s="56">
        <f ca="1">VLOOKUP(A571,Hospitalization!A571:K2913,6,FALSE)</f>
        <v>50</v>
      </c>
      <c r="O571" s="55" t="str">
        <f>VLOOKUP(A562,Hospitalization!A463:K2805,11,FALSE)</f>
        <v>R1013</v>
      </c>
      <c r="P571" s="55" t="str">
        <f>VLOOKUP(A571,Hospitalization!A571:K2913,10,TRUE)</f>
        <v>tier - 2</v>
      </c>
      <c r="Q571" s="58">
        <f>VLOOKUP(A571,Hospitalization!A571:K2913,8,TRUE)</f>
        <v>4399.7299999999996</v>
      </c>
      <c r="R571" s="55" t="str">
        <f>VLOOKUP(A571,Hospitalization!A472:K2814,9,TRUE)</f>
        <v>tier - 3</v>
      </c>
    </row>
    <row r="572" spans="1:18" x14ac:dyDescent="0.3">
      <c r="A572" s="69" t="s">
        <v>581</v>
      </c>
      <c r="B572" s="55" t="str">
        <f>VLOOKUP(A572,'Customer Names'!A572:E1890,3,TRUE)</f>
        <v xml:space="preserve"> Mr</v>
      </c>
      <c r="C572" s="55" t="str">
        <f>VLOOKUP(A572,'Customer Names'!A570:E1395,4,FALSE)</f>
        <v>Klein</v>
      </c>
      <c r="D572" s="50">
        <f>VLOOKUP(HealthCare!A572,Medical_Examinations!A571:J2906,2,TRUE)</f>
        <v>17.579999999999998</v>
      </c>
      <c r="E572" s="50">
        <f>VLOOKUP(HealthCare!A572,Medical_Examinations!A571:J2906,4,TRUE)</f>
        <v>4.51</v>
      </c>
      <c r="F572" s="7" t="str">
        <f>VLOOKUP(A572,Medical_Examinations!A571:J2906,6,TRUE)</f>
        <v>No</v>
      </c>
      <c r="G572" s="7" t="str">
        <f>VLOOKUP(A572,Medical_Examinations!A571:J2906,7,TRUE)</f>
        <v>No</v>
      </c>
      <c r="H572" s="7" t="str">
        <f>VLOOKUP(A572,Medical_Examinations!A571:J2906,8,TRUE)</f>
        <v>No</v>
      </c>
      <c r="I572" s="51">
        <f>VLOOKUP(A572,Medical_Examinations!A571:J2906,9,TRUE)</f>
        <v>1</v>
      </c>
      <c r="J572" s="7" t="str">
        <f>VLOOKUP(A572,Medical_Examinations!A571:J2906,10,TRUE)</f>
        <v>No</v>
      </c>
      <c r="K572" s="7" t="str">
        <f>VLOOKUP(A572,Medical_Examinations!A571:J2906,3,TRUE)</f>
        <v>Underweight</v>
      </c>
      <c r="L572" s="7" t="str">
        <f>VLOOKUP(A572,Medical_Examinations!A571:J2906,5,TRUE)</f>
        <v>Normal</v>
      </c>
      <c r="M572" s="52">
        <f>VLOOKUP(A572,Hospitalization!A572:K2914,5,FALSE)</f>
        <v>32342</v>
      </c>
      <c r="N572" s="51">
        <f ca="1">VLOOKUP(A572,Hospitalization!A572:K2914,6,FALSE)</f>
        <v>61</v>
      </c>
      <c r="O572" s="7" t="str">
        <f>VLOOKUP(A563,Hospitalization!A464:K2806,11,FALSE)</f>
        <v>R1014</v>
      </c>
      <c r="P572" s="7" t="str">
        <f>VLOOKUP(A572,Hospitalization!A572:K2914,10,TRUE)</f>
        <v>tier - 2</v>
      </c>
      <c r="Q572" s="53">
        <f>VLOOKUP(A572,Hospitalization!A572:K2914,8,TRUE)</f>
        <v>4397.3100000000004</v>
      </c>
      <c r="R572" s="7" t="str">
        <f>VLOOKUP(A572,Hospitalization!A473:K2815,9,TRUE)</f>
        <v>tier - 2</v>
      </c>
    </row>
    <row r="573" spans="1:18" x14ac:dyDescent="0.3">
      <c r="A573" s="69" t="s">
        <v>582</v>
      </c>
      <c r="B573" s="55" t="str">
        <f>VLOOKUP(A573,'Customer Names'!A573:E1891,3,TRUE)</f>
        <v xml:space="preserve"> Ms</v>
      </c>
      <c r="C573" s="55" t="str">
        <f>VLOOKUP(A573,'Customer Names'!A571:E1396,4,FALSE)</f>
        <v>Eusebio</v>
      </c>
      <c r="D573" s="54">
        <f>VLOOKUP(HealthCare!A573,Medical_Examinations!A572:J2907,2,TRUE)</f>
        <v>17.579999999999998</v>
      </c>
      <c r="E573" s="54">
        <f>VLOOKUP(HealthCare!A573,Medical_Examinations!A572:J2907,4,TRUE)</f>
        <v>4.51</v>
      </c>
      <c r="F573" s="55" t="str">
        <f>VLOOKUP(A573,Medical_Examinations!A572:J2907,6,TRUE)</f>
        <v>No</v>
      </c>
      <c r="G573" s="55" t="str">
        <f>VLOOKUP(A573,Medical_Examinations!A572:J2907,7,TRUE)</f>
        <v>No</v>
      </c>
      <c r="H573" s="55" t="str">
        <f>VLOOKUP(A573,Medical_Examinations!A572:J2907,8,TRUE)</f>
        <v>No</v>
      </c>
      <c r="I573" s="56">
        <f>VLOOKUP(A573,Medical_Examinations!A572:J2907,9,TRUE)</f>
        <v>1</v>
      </c>
      <c r="J573" s="55" t="str">
        <f>VLOOKUP(A573,Medical_Examinations!A572:J2907,10,TRUE)</f>
        <v>No</v>
      </c>
      <c r="K573" s="55" t="str">
        <f>VLOOKUP(A573,Medical_Examinations!A572:J2907,3,TRUE)</f>
        <v>Underweight</v>
      </c>
      <c r="L573" s="55" t="str">
        <f>VLOOKUP(A573,Medical_Examinations!A572:J2907,5,TRUE)</f>
        <v>Normal</v>
      </c>
      <c r="M573" s="57">
        <f>VLOOKUP(A573,Hospitalization!A573:K2915,5,FALSE)</f>
        <v>30131</v>
      </c>
      <c r="N573" s="56">
        <f ca="1">VLOOKUP(A573,Hospitalization!A573:K2915,6,FALSE)</f>
        <v>38</v>
      </c>
      <c r="O573" s="55" t="str">
        <f>VLOOKUP(A564,Hospitalization!A465:K2807,11,FALSE)</f>
        <v>R1017</v>
      </c>
      <c r="P573" s="55" t="str">
        <f>VLOOKUP(A573,Hospitalization!A573:K2915,10,TRUE)</f>
        <v>tier - 2</v>
      </c>
      <c r="Q573" s="58">
        <f>VLOOKUP(A573,Hospitalization!A573:K2915,8,TRUE)</f>
        <v>4392.7</v>
      </c>
      <c r="R573" s="55" t="str">
        <f>VLOOKUP(A573,Hospitalization!A474:K2816,9,TRUE)</f>
        <v>tier - 2</v>
      </c>
    </row>
    <row r="574" spans="1:18" x14ac:dyDescent="0.3">
      <c r="A574" s="69" t="s">
        <v>583</v>
      </c>
      <c r="B574" s="55" t="str">
        <f>VLOOKUP(A574,'Customer Names'!A574:E1892,3,TRUE)</f>
        <v xml:space="preserve"> Mr</v>
      </c>
      <c r="C574" s="55" t="str">
        <f>VLOOKUP(A574,'Customer Names'!A572:E1397,4,FALSE)</f>
        <v>Szolosi</v>
      </c>
      <c r="D574" s="50">
        <f>VLOOKUP(HealthCare!A574,Medical_Examinations!A573:J2908,2,TRUE)</f>
        <v>17.579999999999998</v>
      </c>
      <c r="E574" s="50">
        <f>VLOOKUP(HealthCare!A574,Medical_Examinations!A573:J2908,4,TRUE)</f>
        <v>4.51</v>
      </c>
      <c r="F574" s="7" t="str">
        <f>VLOOKUP(A574,Medical_Examinations!A573:J2908,6,TRUE)</f>
        <v>No</v>
      </c>
      <c r="G574" s="7" t="str">
        <f>VLOOKUP(A574,Medical_Examinations!A573:J2908,7,TRUE)</f>
        <v>No</v>
      </c>
      <c r="H574" s="7" t="str">
        <f>VLOOKUP(A574,Medical_Examinations!A573:J2908,8,TRUE)</f>
        <v>No</v>
      </c>
      <c r="I574" s="51">
        <f>VLOOKUP(A574,Medical_Examinations!A573:J2908,9,TRUE)</f>
        <v>1</v>
      </c>
      <c r="J574" s="7" t="str">
        <f>VLOOKUP(A574,Medical_Examinations!A573:J2908,10,TRUE)</f>
        <v>No</v>
      </c>
      <c r="K574" s="7" t="str">
        <f>VLOOKUP(A574,Medical_Examinations!A573:J2908,3,TRUE)</f>
        <v>Underweight</v>
      </c>
      <c r="L574" s="7" t="str">
        <f>VLOOKUP(A574,Medical_Examinations!A573:J2908,5,TRUE)</f>
        <v>Normal</v>
      </c>
      <c r="M574" s="52">
        <f>VLOOKUP(A574,Hospitalization!A574:K2916,5,FALSE)</f>
        <v>35763</v>
      </c>
      <c r="N574" s="51">
        <f ca="1">VLOOKUP(A574,Hospitalization!A574:K2916,6,FALSE)</f>
        <v>43</v>
      </c>
      <c r="O574" s="7" t="str">
        <f>VLOOKUP(A565,Hospitalization!A466:K2808,11,FALSE)</f>
        <v>R1016</v>
      </c>
      <c r="P574" s="7" t="str">
        <f>VLOOKUP(A574,Hospitalization!A574:K2916,10,TRUE)</f>
        <v>tier - 2</v>
      </c>
      <c r="Q574" s="53">
        <f>VLOOKUP(A574,Hospitalization!A574:K2916,8,TRUE)</f>
        <v>4391.6499999999996</v>
      </c>
      <c r="R574" s="7" t="str">
        <f>VLOOKUP(A574,Hospitalization!A475:K2817,9,TRUE)</f>
        <v>tier - 2</v>
      </c>
    </row>
    <row r="575" spans="1:18" x14ac:dyDescent="0.3">
      <c r="A575" s="69" t="s">
        <v>584</v>
      </c>
      <c r="B575" s="55" t="str">
        <f>VLOOKUP(A575,'Customer Names'!A575:E1893,3,TRUE)</f>
        <v xml:space="preserve"> Mr</v>
      </c>
      <c r="C575" s="55" t="str">
        <f>VLOOKUP(A575,'Customer Names'!A573:E1398,4,FALSE)</f>
        <v>Butler</v>
      </c>
      <c r="D575" s="54">
        <f>VLOOKUP(HealthCare!A575,Medical_Examinations!A574:J2909,2,TRUE)</f>
        <v>17.579999999999998</v>
      </c>
      <c r="E575" s="54">
        <f>VLOOKUP(HealthCare!A575,Medical_Examinations!A574:J2909,4,TRUE)</f>
        <v>4.51</v>
      </c>
      <c r="F575" s="55" t="str">
        <f>VLOOKUP(A575,Medical_Examinations!A574:J2909,6,TRUE)</f>
        <v>No</v>
      </c>
      <c r="G575" s="55" t="str">
        <f>VLOOKUP(A575,Medical_Examinations!A574:J2909,7,TRUE)</f>
        <v>No</v>
      </c>
      <c r="H575" s="55" t="str">
        <f>VLOOKUP(A575,Medical_Examinations!A574:J2909,8,TRUE)</f>
        <v>No</v>
      </c>
      <c r="I575" s="56">
        <f>VLOOKUP(A575,Medical_Examinations!A574:J2909,9,TRUE)</f>
        <v>1</v>
      </c>
      <c r="J575" s="55" t="str">
        <f>VLOOKUP(A575,Medical_Examinations!A574:J2909,10,TRUE)</f>
        <v>No</v>
      </c>
      <c r="K575" s="55" t="str">
        <f>VLOOKUP(A575,Medical_Examinations!A574:J2909,3,TRUE)</f>
        <v>Underweight</v>
      </c>
      <c r="L575" s="55" t="str">
        <f>VLOOKUP(A575,Medical_Examinations!A574:J2909,5,TRUE)</f>
        <v>Normal</v>
      </c>
      <c r="M575" s="57">
        <f>VLOOKUP(A575,Hospitalization!A575:K2917,5,FALSE)</f>
        <v>33113</v>
      </c>
      <c r="N575" s="56">
        <f ca="1">VLOOKUP(A575,Hospitalization!A575:K2917,6,FALSE)</f>
        <v>48</v>
      </c>
      <c r="O575" s="55" t="str">
        <f>VLOOKUP(A566,Hospitalization!A467:K2809,11,FALSE)</f>
        <v>R1012</v>
      </c>
      <c r="P575" s="55" t="str">
        <f>VLOOKUP(A575,Hospitalization!A575:K2917,10,TRUE)</f>
        <v>tier - 3</v>
      </c>
      <c r="Q575" s="58">
        <f>VLOOKUP(A575,Hospitalization!A575:K2917,8,TRUE)</f>
        <v>4357.04</v>
      </c>
      <c r="R575" s="55" t="str">
        <f>VLOOKUP(A575,Hospitalization!A476:K2818,9,TRUE)</f>
        <v>tier - 2</v>
      </c>
    </row>
    <row r="576" spans="1:18" x14ac:dyDescent="0.3">
      <c r="A576" s="69" t="s">
        <v>585</v>
      </c>
      <c r="B576" s="55" t="str">
        <f>VLOOKUP(A576,'Customer Names'!A576:E1894,3,TRUE)</f>
        <v xml:space="preserve"> Ms</v>
      </c>
      <c r="C576" s="55" t="str">
        <f>VLOOKUP(A576,'Customer Names'!A574:E1399,4,FALSE)</f>
        <v>Fukuchi</v>
      </c>
      <c r="D576" s="50">
        <f>VLOOKUP(HealthCare!A576,Medical_Examinations!A575:J2910,2,TRUE)</f>
        <v>17.579999999999998</v>
      </c>
      <c r="E576" s="50">
        <f>VLOOKUP(HealthCare!A576,Medical_Examinations!A575:J2910,4,TRUE)</f>
        <v>4.51</v>
      </c>
      <c r="F576" s="7" t="str">
        <f>VLOOKUP(A576,Medical_Examinations!A575:J2910,6,TRUE)</f>
        <v>No</v>
      </c>
      <c r="G576" s="7" t="str">
        <f>VLOOKUP(A576,Medical_Examinations!A575:J2910,7,TRUE)</f>
        <v>No</v>
      </c>
      <c r="H576" s="7" t="str">
        <f>VLOOKUP(A576,Medical_Examinations!A575:J2910,8,TRUE)</f>
        <v>No</v>
      </c>
      <c r="I576" s="51">
        <f>VLOOKUP(A576,Medical_Examinations!A575:J2910,9,TRUE)</f>
        <v>1</v>
      </c>
      <c r="J576" s="7" t="str">
        <f>VLOOKUP(A576,Medical_Examinations!A575:J2910,10,TRUE)</f>
        <v>No</v>
      </c>
      <c r="K576" s="7" t="str">
        <f>VLOOKUP(A576,Medical_Examinations!A575:J2910,3,TRUE)</f>
        <v>Underweight</v>
      </c>
      <c r="L576" s="7" t="str">
        <f>VLOOKUP(A576,Medical_Examinations!A575:J2910,5,TRUE)</f>
        <v>Normal</v>
      </c>
      <c r="M576" s="52">
        <f>VLOOKUP(A576,Hospitalization!A576:K2918,5,FALSE)</f>
        <v>33494</v>
      </c>
      <c r="N576" s="51">
        <f ca="1">VLOOKUP(A576,Hospitalization!A576:K2918,6,FALSE)</f>
        <v>57</v>
      </c>
      <c r="O576" s="7" t="str">
        <f>VLOOKUP(A567,Hospitalization!A468:K2810,11,FALSE)</f>
        <v>R1012</v>
      </c>
      <c r="P576" s="7" t="str">
        <f>VLOOKUP(A576,Hospitalization!A576:K2918,10,TRUE)</f>
        <v>tier - 2</v>
      </c>
      <c r="Q576" s="53">
        <f>VLOOKUP(A576,Hospitalization!A576:K2918,8,TRUE)</f>
        <v>4350.51</v>
      </c>
      <c r="R576" s="7" t="str">
        <f>VLOOKUP(A576,Hospitalization!A477:K2819,9,TRUE)</f>
        <v>tier - 2</v>
      </c>
    </row>
    <row r="577" spans="1:18" x14ac:dyDescent="0.3">
      <c r="A577" s="69" t="s">
        <v>586</v>
      </c>
      <c r="B577" s="55" t="str">
        <f>VLOOKUP(A577,'Customer Names'!A577:E1895,3,TRUE)</f>
        <v xml:space="preserve"> Mr</v>
      </c>
      <c r="C577" s="55" t="str">
        <f>VLOOKUP(A577,'Customer Names'!A575:E1400,4,FALSE)</f>
        <v>Drucker</v>
      </c>
      <c r="D577" s="54">
        <f>VLOOKUP(HealthCare!A577,Medical_Examinations!A576:J2911,2,TRUE)</f>
        <v>17.579999999999998</v>
      </c>
      <c r="E577" s="54">
        <f>VLOOKUP(HealthCare!A577,Medical_Examinations!A576:J2911,4,TRUE)</f>
        <v>4.51</v>
      </c>
      <c r="F577" s="55" t="str">
        <f>VLOOKUP(A577,Medical_Examinations!A576:J2911,6,TRUE)</f>
        <v>No</v>
      </c>
      <c r="G577" s="55" t="str">
        <f>VLOOKUP(A577,Medical_Examinations!A576:J2911,7,TRUE)</f>
        <v>No</v>
      </c>
      <c r="H577" s="55" t="str">
        <f>VLOOKUP(A577,Medical_Examinations!A576:J2911,8,TRUE)</f>
        <v>No</v>
      </c>
      <c r="I577" s="56">
        <f>VLOOKUP(A577,Medical_Examinations!A576:J2911,9,TRUE)</f>
        <v>1</v>
      </c>
      <c r="J577" s="55" t="str">
        <f>VLOOKUP(A577,Medical_Examinations!A576:J2911,10,TRUE)</f>
        <v>No</v>
      </c>
      <c r="K577" s="55" t="str">
        <f>VLOOKUP(A577,Medical_Examinations!A576:J2911,3,TRUE)</f>
        <v>Underweight</v>
      </c>
      <c r="L577" s="55" t="str">
        <f>VLOOKUP(A577,Medical_Examinations!A576:J2911,5,TRUE)</f>
        <v>Normal</v>
      </c>
      <c r="M577" s="57">
        <f>VLOOKUP(A577,Hospitalization!A577:K2919,5,FALSE)</f>
        <v>34639</v>
      </c>
      <c r="N577" s="56">
        <f ca="1">VLOOKUP(A577,Hospitalization!A577:K2919,6,FALSE)</f>
        <v>52</v>
      </c>
      <c r="O577" s="55" t="str">
        <f>VLOOKUP(A568,Hospitalization!A469:K2811,11,FALSE)</f>
        <v>R1017</v>
      </c>
      <c r="P577" s="55" t="str">
        <f>VLOOKUP(A577,Hospitalization!A577:K2919,10,TRUE)</f>
        <v>tier - 2</v>
      </c>
      <c r="Q577" s="58">
        <f>VLOOKUP(A577,Hospitalization!A577:K2919,8,TRUE)</f>
        <v>4349.46</v>
      </c>
      <c r="R577" s="55" t="str">
        <f>VLOOKUP(A577,Hospitalization!A478:K2820,9,TRUE)</f>
        <v>tier - 2</v>
      </c>
    </row>
    <row r="578" spans="1:18" x14ac:dyDescent="0.3">
      <c r="A578" s="69" t="s">
        <v>587</v>
      </c>
      <c r="B578" s="55" t="str">
        <f>VLOOKUP(A578,'Customer Names'!A578:E1896,3,TRUE)</f>
        <v xml:space="preserve"> Ms</v>
      </c>
      <c r="C578" s="55" t="str">
        <f>VLOOKUP(A578,'Customer Names'!A576:E1401,4,FALSE)</f>
        <v>Aziz</v>
      </c>
      <c r="D578" s="50">
        <f>VLOOKUP(HealthCare!A578,Medical_Examinations!A577:J2912,2,TRUE)</f>
        <v>17.579999999999998</v>
      </c>
      <c r="E578" s="50">
        <f>VLOOKUP(HealthCare!A578,Medical_Examinations!A577:J2912,4,TRUE)</f>
        <v>4.51</v>
      </c>
      <c r="F578" s="7" t="str">
        <f>VLOOKUP(A578,Medical_Examinations!A577:J2912,6,TRUE)</f>
        <v>No</v>
      </c>
      <c r="G578" s="7" t="str">
        <f>VLOOKUP(A578,Medical_Examinations!A577:J2912,7,TRUE)</f>
        <v>No</v>
      </c>
      <c r="H578" s="7" t="str">
        <f>VLOOKUP(A578,Medical_Examinations!A577:J2912,8,TRUE)</f>
        <v>No</v>
      </c>
      <c r="I578" s="51">
        <f>VLOOKUP(A578,Medical_Examinations!A577:J2912,9,TRUE)</f>
        <v>1</v>
      </c>
      <c r="J578" s="7" t="str">
        <f>VLOOKUP(A578,Medical_Examinations!A577:J2912,10,TRUE)</f>
        <v>No</v>
      </c>
      <c r="K578" s="7" t="str">
        <f>VLOOKUP(A578,Medical_Examinations!A577:J2912,3,TRUE)</f>
        <v>Underweight</v>
      </c>
      <c r="L578" s="7" t="str">
        <f>VLOOKUP(A578,Medical_Examinations!A577:J2912,5,TRUE)</f>
        <v>Normal</v>
      </c>
      <c r="M578" s="52">
        <f>VLOOKUP(A578,Hospitalization!A578:K2920,5,FALSE)</f>
        <v>33390</v>
      </c>
      <c r="N578" s="51">
        <f ca="1">VLOOKUP(A578,Hospitalization!A578:K2920,6,FALSE)</f>
        <v>52</v>
      </c>
      <c r="O578" s="7" t="str">
        <f>VLOOKUP(A569,Hospitalization!A470:K2812,11,FALSE)</f>
        <v>R1020</v>
      </c>
      <c r="P578" s="7" t="str">
        <f>VLOOKUP(A578,Hospitalization!A578:K2920,10,TRUE)</f>
        <v>tier - 1</v>
      </c>
      <c r="Q578" s="53">
        <f>VLOOKUP(A578,Hospitalization!A578:K2920,8,TRUE)</f>
        <v>4347.0200000000004</v>
      </c>
      <c r="R578" s="7" t="str">
        <f>VLOOKUP(A578,Hospitalization!A479:K2821,9,TRUE)</f>
        <v>tier - 2</v>
      </c>
    </row>
    <row r="579" spans="1:18" x14ac:dyDescent="0.3">
      <c r="A579" s="69" t="s">
        <v>588</v>
      </c>
      <c r="B579" s="55" t="str">
        <f>VLOOKUP(A579,'Customer Names'!A579:E1897,3,TRUE)</f>
        <v xml:space="preserve"> Mr</v>
      </c>
      <c r="C579" s="55" t="str">
        <f>VLOOKUP(A579,'Customer Names'!A577:E1402,4,FALSE)</f>
        <v>Pak</v>
      </c>
      <c r="D579" s="54">
        <f>VLOOKUP(HealthCare!A579,Medical_Examinations!A578:J2913,2,TRUE)</f>
        <v>17.579999999999998</v>
      </c>
      <c r="E579" s="54">
        <f>VLOOKUP(HealthCare!A579,Medical_Examinations!A578:J2913,4,TRUE)</f>
        <v>4.51</v>
      </c>
      <c r="F579" s="55" t="str">
        <f>VLOOKUP(A579,Medical_Examinations!A578:J2913,6,TRUE)</f>
        <v>No</v>
      </c>
      <c r="G579" s="55" t="str">
        <f>VLOOKUP(A579,Medical_Examinations!A578:J2913,7,TRUE)</f>
        <v>No</v>
      </c>
      <c r="H579" s="55" t="str">
        <f>VLOOKUP(A579,Medical_Examinations!A578:J2913,8,TRUE)</f>
        <v>No</v>
      </c>
      <c r="I579" s="56">
        <f>VLOOKUP(A579,Medical_Examinations!A578:J2913,9,TRUE)</f>
        <v>1</v>
      </c>
      <c r="J579" s="55" t="str">
        <f>VLOOKUP(A579,Medical_Examinations!A578:J2913,10,TRUE)</f>
        <v>No</v>
      </c>
      <c r="K579" s="55" t="str">
        <f>VLOOKUP(A579,Medical_Examinations!A578:J2913,3,TRUE)</f>
        <v>Underweight</v>
      </c>
      <c r="L579" s="55" t="str">
        <f>VLOOKUP(A579,Medical_Examinations!A578:J2913,5,TRUE)</f>
        <v>Normal</v>
      </c>
      <c r="M579" s="57">
        <f>VLOOKUP(A579,Hospitalization!A579:K2921,5,FALSE)</f>
        <v>34633</v>
      </c>
      <c r="N579" s="56">
        <f ca="1">VLOOKUP(A579,Hospitalization!A579:K2921,6,FALSE)</f>
        <v>45</v>
      </c>
      <c r="O579" s="55" t="str">
        <f>VLOOKUP(A570,Hospitalization!A471:K2813,11,FALSE)</f>
        <v>R1013</v>
      </c>
      <c r="P579" s="55" t="str">
        <f>VLOOKUP(A579,Hospitalization!A579:K2921,10,TRUE)</f>
        <v>tier - 1</v>
      </c>
      <c r="Q579" s="58">
        <f>VLOOKUP(A579,Hospitalization!A579:K2921,8,TRUE)</f>
        <v>4340.4399999999996</v>
      </c>
      <c r="R579" s="55" t="str">
        <f>VLOOKUP(A579,Hospitalization!A480:K2822,9,TRUE)</f>
        <v>tier - 2</v>
      </c>
    </row>
    <row r="580" spans="1:18" x14ac:dyDescent="0.3">
      <c r="A580" s="69" t="s">
        <v>589</v>
      </c>
      <c r="B580" s="55" t="str">
        <f>VLOOKUP(A580,'Customer Names'!A580:E1898,3,TRUE)</f>
        <v xml:space="preserve"> Mr</v>
      </c>
      <c r="C580" s="55" t="str">
        <f>VLOOKUP(A580,'Customer Names'!A578:E1403,4,FALSE)</f>
        <v>Kieta</v>
      </c>
      <c r="D580" s="50">
        <f>VLOOKUP(HealthCare!A580,Medical_Examinations!A579:J2914,2,TRUE)</f>
        <v>17.579999999999998</v>
      </c>
      <c r="E580" s="50">
        <f>VLOOKUP(HealthCare!A580,Medical_Examinations!A579:J2914,4,TRUE)</f>
        <v>4.51</v>
      </c>
      <c r="F580" s="7" t="str">
        <f>VLOOKUP(A580,Medical_Examinations!A579:J2914,6,TRUE)</f>
        <v>No</v>
      </c>
      <c r="G580" s="7" t="str">
        <f>VLOOKUP(A580,Medical_Examinations!A579:J2914,7,TRUE)</f>
        <v>No</v>
      </c>
      <c r="H580" s="7" t="str">
        <f>VLOOKUP(A580,Medical_Examinations!A579:J2914,8,TRUE)</f>
        <v>No</v>
      </c>
      <c r="I580" s="51">
        <f>VLOOKUP(A580,Medical_Examinations!A579:J2914,9,TRUE)</f>
        <v>1</v>
      </c>
      <c r="J580" s="7" t="str">
        <f>VLOOKUP(A580,Medical_Examinations!A579:J2914,10,TRUE)</f>
        <v>No</v>
      </c>
      <c r="K580" s="7" t="str">
        <f>VLOOKUP(A580,Medical_Examinations!A579:J2914,3,TRUE)</f>
        <v>Underweight</v>
      </c>
      <c r="L580" s="7" t="str">
        <f>VLOOKUP(A580,Medical_Examinations!A579:J2914,5,TRUE)</f>
        <v>Normal</v>
      </c>
      <c r="M580" s="52">
        <f>VLOOKUP(A580,Hospitalization!A580:K2922,5,FALSE)</f>
        <v>34640</v>
      </c>
      <c r="N580" s="51">
        <f ca="1">VLOOKUP(A580,Hospitalization!A580:K2922,6,FALSE)</f>
        <v>22</v>
      </c>
      <c r="O580" s="7" t="str">
        <f>VLOOKUP(A571,Hospitalization!A472:K2814,11,FALSE)</f>
        <v>R1013</v>
      </c>
      <c r="P580" s="7" t="str">
        <f>VLOOKUP(A580,Hospitalization!A580:K2922,10,TRUE)</f>
        <v>tier - 1</v>
      </c>
      <c r="Q580" s="53">
        <f>VLOOKUP(A580,Hospitalization!A580:K2922,8,TRUE)</f>
        <v>4337.74</v>
      </c>
      <c r="R580" s="7" t="str">
        <f>VLOOKUP(A580,Hospitalization!A481:K2823,9,TRUE)</f>
        <v>tier - 2</v>
      </c>
    </row>
    <row r="581" spans="1:18" x14ac:dyDescent="0.3">
      <c r="A581" s="69" t="s">
        <v>590</v>
      </c>
      <c r="B581" s="55" t="str">
        <f>VLOOKUP(A581,'Customer Names'!A581:E1899,3,TRUE)</f>
        <v xml:space="preserve"> Mr</v>
      </c>
      <c r="C581" s="55" t="str">
        <f>VLOOKUP(A581,'Customer Names'!A579:E1404,4,FALSE)</f>
        <v>Velez</v>
      </c>
      <c r="D581" s="54">
        <f>VLOOKUP(HealthCare!A581,Medical_Examinations!A580:J2915,2,TRUE)</f>
        <v>17.579999999999998</v>
      </c>
      <c r="E581" s="54">
        <f>VLOOKUP(HealthCare!A581,Medical_Examinations!A580:J2915,4,TRUE)</f>
        <v>4.51</v>
      </c>
      <c r="F581" s="55" t="str">
        <f>VLOOKUP(A581,Medical_Examinations!A580:J2915,6,TRUE)</f>
        <v>No</v>
      </c>
      <c r="G581" s="55" t="str">
        <f>VLOOKUP(A581,Medical_Examinations!A580:J2915,7,TRUE)</f>
        <v>No</v>
      </c>
      <c r="H581" s="55" t="str">
        <f>VLOOKUP(A581,Medical_Examinations!A580:J2915,8,TRUE)</f>
        <v>No</v>
      </c>
      <c r="I581" s="56">
        <f>VLOOKUP(A581,Medical_Examinations!A580:J2915,9,TRUE)</f>
        <v>1</v>
      </c>
      <c r="J581" s="55" t="str">
        <f>VLOOKUP(A581,Medical_Examinations!A580:J2915,10,TRUE)</f>
        <v>No</v>
      </c>
      <c r="K581" s="55" t="str">
        <f>VLOOKUP(A581,Medical_Examinations!A580:J2915,3,TRUE)</f>
        <v>Underweight</v>
      </c>
      <c r="L581" s="55" t="str">
        <f>VLOOKUP(A581,Medical_Examinations!A580:J2915,5,TRUE)</f>
        <v>Normal</v>
      </c>
      <c r="M581" s="57">
        <f>VLOOKUP(A581,Hospitalization!A581:K2923,5,FALSE)</f>
        <v>36855</v>
      </c>
      <c r="N581" s="56">
        <f ca="1">VLOOKUP(A581,Hospitalization!A581:K2923,6,FALSE)</f>
        <v>35</v>
      </c>
      <c r="O581" s="55" t="str">
        <f>VLOOKUP(A572,Hospitalization!A473:K2815,11,FALSE)</f>
        <v>R1013</v>
      </c>
      <c r="P581" s="55" t="str">
        <f>VLOOKUP(A581,Hospitalization!A581:K2923,10,TRUE)</f>
        <v>tier - 3</v>
      </c>
      <c r="Q581" s="58">
        <f>VLOOKUP(A581,Hospitalization!A581:K2923,8,TRUE)</f>
        <v>4296.2700000000004</v>
      </c>
      <c r="R581" s="55" t="str">
        <f>VLOOKUP(A581,Hospitalization!A482:K2824,9,TRUE)</f>
        <v>tier - 2</v>
      </c>
    </row>
    <row r="582" spans="1:18" x14ac:dyDescent="0.3">
      <c r="A582" s="69" t="s">
        <v>591</v>
      </c>
      <c r="B582" s="55" t="str">
        <f>VLOOKUP(A582,'Customer Names'!A582:E1900,3,TRUE)</f>
        <v xml:space="preserve"> Mr</v>
      </c>
      <c r="C582" s="55" t="str">
        <f>VLOOKUP(A582,'Customer Names'!A580:E1405,4,FALSE)</f>
        <v>Bussiere</v>
      </c>
      <c r="D582" s="50">
        <f>VLOOKUP(HealthCare!A582,Medical_Examinations!A581:J2916,2,TRUE)</f>
        <v>17.579999999999998</v>
      </c>
      <c r="E582" s="50">
        <f>VLOOKUP(HealthCare!A582,Medical_Examinations!A581:J2916,4,TRUE)</f>
        <v>4.51</v>
      </c>
      <c r="F582" s="7" t="str">
        <f>VLOOKUP(A582,Medical_Examinations!A581:J2916,6,TRUE)</f>
        <v>No</v>
      </c>
      <c r="G582" s="7" t="str">
        <f>VLOOKUP(A582,Medical_Examinations!A581:J2916,7,TRUE)</f>
        <v>No</v>
      </c>
      <c r="H582" s="7" t="str">
        <f>VLOOKUP(A582,Medical_Examinations!A581:J2916,8,TRUE)</f>
        <v>No</v>
      </c>
      <c r="I582" s="51">
        <f>VLOOKUP(A582,Medical_Examinations!A581:J2916,9,TRUE)</f>
        <v>1</v>
      </c>
      <c r="J582" s="7" t="str">
        <f>VLOOKUP(A582,Medical_Examinations!A581:J2916,10,TRUE)</f>
        <v>No</v>
      </c>
      <c r="K582" s="7" t="str">
        <f>VLOOKUP(A582,Medical_Examinations!A581:J2916,3,TRUE)</f>
        <v>Underweight</v>
      </c>
      <c r="L582" s="7" t="str">
        <f>VLOOKUP(A582,Medical_Examinations!A581:J2916,5,TRUE)</f>
        <v>Normal</v>
      </c>
      <c r="M582" s="52">
        <f>VLOOKUP(A582,Hospitalization!A582:K2924,5,FALSE)</f>
        <v>37780</v>
      </c>
      <c r="N582" s="51">
        <f ca="1">VLOOKUP(A582,Hospitalization!A582:K2924,6,FALSE)</f>
        <v>27</v>
      </c>
      <c r="O582" s="7" t="str">
        <f>VLOOKUP(A573,Hospitalization!A474:K2816,11,FALSE)</f>
        <v>R1013</v>
      </c>
      <c r="P582" s="7" t="str">
        <f>VLOOKUP(A582,Hospitalization!A582:K2924,10,TRUE)</f>
        <v>tier - 1</v>
      </c>
      <c r="Q582" s="53">
        <f>VLOOKUP(A582,Hospitalization!A582:K2924,8,TRUE)</f>
        <v>4278.55</v>
      </c>
      <c r="R582" s="7" t="str">
        <f>VLOOKUP(A582,Hospitalization!A483:K2825,9,TRUE)</f>
        <v>tier - 2</v>
      </c>
    </row>
    <row r="583" spans="1:18" x14ac:dyDescent="0.3">
      <c r="A583" s="69" t="s">
        <v>592</v>
      </c>
      <c r="B583" s="55" t="str">
        <f>VLOOKUP(A583,'Customer Names'!A583:E1901,3,TRUE)</f>
        <v xml:space="preserve"> Ms</v>
      </c>
      <c r="C583" s="55" t="str">
        <f>VLOOKUP(A583,'Customer Names'!A581:E1406,4,FALSE)</f>
        <v>McCartney</v>
      </c>
      <c r="D583" s="54">
        <f>VLOOKUP(HealthCare!A583,Medical_Examinations!A582:J2917,2,TRUE)</f>
        <v>17.579999999999998</v>
      </c>
      <c r="E583" s="54">
        <f>VLOOKUP(HealthCare!A583,Medical_Examinations!A582:J2917,4,TRUE)</f>
        <v>4.51</v>
      </c>
      <c r="F583" s="55" t="str">
        <f>VLOOKUP(A583,Medical_Examinations!A582:J2917,6,TRUE)</f>
        <v>No</v>
      </c>
      <c r="G583" s="55" t="str">
        <f>VLOOKUP(A583,Medical_Examinations!A582:J2917,7,TRUE)</f>
        <v>No</v>
      </c>
      <c r="H583" s="55" t="str">
        <f>VLOOKUP(A583,Medical_Examinations!A582:J2917,8,TRUE)</f>
        <v>No</v>
      </c>
      <c r="I583" s="56">
        <f>VLOOKUP(A583,Medical_Examinations!A582:J2917,9,TRUE)</f>
        <v>1</v>
      </c>
      <c r="J583" s="55" t="str">
        <f>VLOOKUP(A583,Medical_Examinations!A582:J2917,10,TRUE)</f>
        <v>No</v>
      </c>
      <c r="K583" s="55" t="str">
        <f>VLOOKUP(A583,Medical_Examinations!A582:J2917,3,TRUE)</f>
        <v>Underweight</v>
      </c>
      <c r="L583" s="55" t="str">
        <f>VLOOKUP(A583,Medical_Examinations!A582:J2917,5,TRUE)</f>
        <v>Normal</v>
      </c>
      <c r="M583" s="57">
        <f>VLOOKUP(A583,Hospitalization!A583:K2925,5,FALSE)</f>
        <v>33773</v>
      </c>
      <c r="N583" s="56">
        <f ca="1">VLOOKUP(A583,Hospitalization!A583:K2925,6,FALSE)</f>
        <v>42</v>
      </c>
      <c r="O583" s="55" t="str">
        <f>VLOOKUP(A574,Hospitalization!A475:K2817,11,FALSE)</f>
        <v>R1011</v>
      </c>
      <c r="P583" s="55" t="str">
        <f>VLOOKUP(A583,Hospitalization!A583:K2925,10,TRUE)</f>
        <v>tier - 2</v>
      </c>
      <c r="Q583" s="58">
        <f>VLOOKUP(A583,Hospitalization!A583:K2925,8,TRUE)</f>
        <v>4266.17</v>
      </c>
      <c r="R583" s="55" t="str">
        <f>VLOOKUP(A583,Hospitalization!A484:K2826,9,TRUE)</f>
        <v>tier - 3</v>
      </c>
    </row>
    <row r="584" spans="1:18" x14ac:dyDescent="0.3">
      <c r="A584" s="69" t="s">
        <v>593</v>
      </c>
      <c r="B584" s="55" t="str">
        <f>VLOOKUP(A584,'Customer Names'!A584:E1902,3,TRUE)</f>
        <v xml:space="preserve"> Ms</v>
      </c>
      <c r="C584" s="55" t="str">
        <f>VLOOKUP(A584,'Customer Names'!A582:E1407,4,FALSE)</f>
        <v>Bambauer</v>
      </c>
      <c r="D584" s="50">
        <f>VLOOKUP(HealthCare!A584,Medical_Examinations!A583:J2918,2,TRUE)</f>
        <v>17.579999999999998</v>
      </c>
      <c r="E584" s="50">
        <f>VLOOKUP(HealthCare!A584,Medical_Examinations!A583:J2918,4,TRUE)</f>
        <v>4.51</v>
      </c>
      <c r="F584" s="7" t="str">
        <f>VLOOKUP(A584,Medical_Examinations!A583:J2918,6,TRUE)</f>
        <v>No</v>
      </c>
      <c r="G584" s="7" t="str">
        <f>VLOOKUP(A584,Medical_Examinations!A583:J2918,7,TRUE)</f>
        <v>No</v>
      </c>
      <c r="H584" s="7" t="str">
        <f>VLOOKUP(A584,Medical_Examinations!A583:J2918,8,TRUE)</f>
        <v>No</v>
      </c>
      <c r="I584" s="51">
        <f>VLOOKUP(A584,Medical_Examinations!A583:J2918,9,TRUE)</f>
        <v>1</v>
      </c>
      <c r="J584" s="7" t="str">
        <f>VLOOKUP(A584,Medical_Examinations!A583:J2918,10,TRUE)</f>
        <v>No</v>
      </c>
      <c r="K584" s="7" t="str">
        <f>VLOOKUP(A584,Medical_Examinations!A583:J2918,3,TRUE)</f>
        <v>Underweight</v>
      </c>
      <c r="L584" s="7" t="str">
        <f>VLOOKUP(A584,Medical_Examinations!A583:J2918,5,TRUE)</f>
        <v>Normal</v>
      </c>
      <c r="M584" s="52">
        <f>VLOOKUP(A584,Hospitalization!A584:K2926,5,FALSE)</f>
        <v>30640</v>
      </c>
      <c r="N584" s="51">
        <f ca="1">VLOOKUP(A584,Hospitalization!A584:K2926,6,FALSE)</f>
        <v>63</v>
      </c>
      <c r="O584" s="7" t="str">
        <f>VLOOKUP(A575,Hospitalization!A476:K2818,11,FALSE)</f>
        <v>R1012</v>
      </c>
      <c r="P584" s="7" t="str">
        <f>VLOOKUP(A584,Hospitalization!A584:K2926,10,TRUE)</f>
        <v>tier - 1</v>
      </c>
      <c r="Q584" s="53">
        <f>VLOOKUP(A584,Hospitalization!A584:K2926,8,TRUE)</f>
        <v>4265.01</v>
      </c>
      <c r="R584" s="7" t="str">
        <f>VLOOKUP(A584,Hospitalization!A485:K2827,9,TRUE)</f>
        <v>tier - 2</v>
      </c>
    </row>
    <row r="585" spans="1:18" x14ac:dyDescent="0.3">
      <c r="A585" s="69" t="s">
        <v>594</v>
      </c>
      <c r="B585" s="55" t="str">
        <f>VLOOKUP(A585,'Customer Names'!A585:E1903,3,TRUE)</f>
        <v xml:space="preserve"> Ms</v>
      </c>
      <c r="C585" s="55" t="str">
        <f>VLOOKUP(A585,'Customer Names'!A583:E1408,4,FALSE)</f>
        <v>Mertz</v>
      </c>
      <c r="D585" s="54">
        <f>VLOOKUP(HealthCare!A585,Medical_Examinations!A584:J2919,2,TRUE)</f>
        <v>17.579999999999998</v>
      </c>
      <c r="E585" s="54">
        <f>VLOOKUP(HealthCare!A585,Medical_Examinations!A584:J2919,4,TRUE)</f>
        <v>4.51</v>
      </c>
      <c r="F585" s="55" t="str">
        <f>VLOOKUP(A585,Medical_Examinations!A584:J2919,6,TRUE)</f>
        <v>No</v>
      </c>
      <c r="G585" s="55" t="str">
        <f>VLOOKUP(A585,Medical_Examinations!A584:J2919,7,TRUE)</f>
        <v>No</v>
      </c>
      <c r="H585" s="55" t="str">
        <f>VLOOKUP(A585,Medical_Examinations!A584:J2919,8,TRUE)</f>
        <v>No</v>
      </c>
      <c r="I585" s="56">
        <f>VLOOKUP(A585,Medical_Examinations!A584:J2919,9,TRUE)</f>
        <v>1</v>
      </c>
      <c r="J585" s="55" t="str">
        <f>VLOOKUP(A585,Medical_Examinations!A584:J2919,10,TRUE)</f>
        <v>No</v>
      </c>
      <c r="K585" s="55" t="str">
        <f>VLOOKUP(A585,Medical_Examinations!A584:J2919,3,TRUE)</f>
        <v>Underweight</v>
      </c>
      <c r="L585" s="55" t="str">
        <f>VLOOKUP(A585,Medical_Examinations!A584:J2919,5,TRUE)</f>
        <v>Normal</v>
      </c>
      <c r="M585" s="57">
        <f>VLOOKUP(A585,Hospitalization!A585:K2927,5,FALSE)</f>
        <v>34986</v>
      </c>
      <c r="N585" s="56">
        <f ca="1">VLOOKUP(A585,Hospitalization!A585:K2927,6,FALSE)</f>
        <v>50</v>
      </c>
      <c r="O585" s="55" t="str">
        <f>VLOOKUP(A576,Hospitalization!A477:K2819,11,FALSE)</f>
        <v>R1013</v>
      </c>
      <c r="P585" s="55" t="str">
        <f>VLOOKUP(A585,Hospitalization!A585:K2927,10,TRUE)</f>
        <v>tier - 2</v>
      </c>
      <c r="Q585" s="58">
        <f>VLOOKUP(A585,Hospitalization!A585:K2927,8,TRUE)</f>
        <v>4260.74</v>
      </c>
      <c r="R585" s="55" t="str">
        <f>VLOOKUP(A585,Hospitalization!A486:K2828,9,TRUE)</f>
        <v>tier - 3</v>
      </c>
    </row>
    <row r="586" spans="1:18" x14ac:dyDescent="0.3">
      <c r="A586" s="69" t="s">
        <v>595</v>
      </c>
      <c r="B586" s="55" t="str">
        <f>VLOOKUP(A586,'Customer Names'!A586:E1904,3,TRUE)</f>
        <v xml:space="preserve"> Ms</v>
      </c>
      <c r="C586" s="55" t="str">
        <f>VLOOKUP(A586,'Customer Names'!A584:E1409,4,FALSE)</f>
        <v>Mason</v>
      </c>
      <c r="D586" s="50">
        <f>VLOOKUP(HealthCare!A586,Medical_Examinations!A585:J2920,2,TRUE)</f>
        <v>17.579999999999998</v>
      </c>
      <c r="E586" s="50">
        <f>VLOOKUP(HealthCare!A586,Medical_Examinations!A585:J2920,4,TRUE)</f>
        <v>4.51</v>
      </c>
      <c r="F586" s="7" t="str">
        <f>VLOOKUP(A586,Medical_Examinations!A585:J2920,6,TRUE)</f>
        <v>No</v>
      </c>
      <c r="G586" s="7" t="str">
        <f>VLOOKUP(A586,Medical_Examinations!A585:J2920,7,TRUE)</f>
        <v>No</v>
      </c>
      <c r="H586" s="7" t="str">
        <f>VLOOKUP(A586,Medical_Examinations!A585:J2920,8,TRUE)</f>
        <v>No</v>
      </c>
      <c r="I586" s="51">
        <f>VLOOKUP(A586,Medical_Examinations!A585:J2920,9,TRUE)</f>
        <v>1</v>
      </c>
      <c r="J586" s="7" t="str">
        <f>VLOOKUP(A586,Medical_Examinations!A585:J2920,10,TRUE)</f>
        <v>No</v>
      </c>
      <c r="K586" s="7" t="str">
        <f>VLOOKUP(A586,Medical_Examinations!A585:J2920,3,TRUE)</f>
        <v>Underweight</v>
      </c>
      <c r="L586" s="7" t="str">
        <f>VLOOKUP(A586,Medical_Examinations!A585:J2920,5,TRUE)</f>
        <v>Normal</v>
      </c>
      <c r="M586" s="52">
        <f>VLOOKUP(A586,Hospitalization!A586:K2928,5,FALSE)</f>
        <v>30118</v>
      </c>
      <c r="N586" s="51">
        <f ca="1">VLOOKUP(A586,Hospitalization!A586:K2928,6,FALSE)</f>
        <v>47</v>
      </c>
      <c r="O586" s="7" t="str">
        <f>VLOOKUP(A577,Hospitalization!A478:K2820,11,FALSE)</f>
        <v>R1013</v>
      </c>
      <c r="P586" s="7" t="str">
        <f>VLOOKUP(A586,Hospitalization!A586:K2928,10,TRUE)</f>
        <v>tier - 3</v>
      </c>
      <c r="Q586" s="53">
        <f>VLOOKUP(A586,Hospitalization!A586:K2928,8,TRUE)</f>
        <v>4250.24</v>
      </c>
      <c r="R586" s="7" t="str">
        <f>VLOOKUP(A586,Hospitalization!A487:K2829,9,TRUE)</f>
        <v>tier - 2</v>
      </c>
    </row>
    <row r="587" spans="1:18" x14ac:dyDescent="0.3">
      <c r="A587" s="69" t="s">
        <v>596</v>
      </c>
      <c r="B587" s="55" t="str">
        <f>VLOOKUP(A587,'Customer Names'!A587:E1905,3,TRUE)</f>
        <v xml:space="preserve"> Ms</v>
      </c>
      <c r="C587" s="55" t="str">
        <f>VLOOKUP(A587,'Customer Names'!A585:E1410,4,FALSE)</f>
        <v>Rotich</v>
      </c>
      <c r="D587" s="54">
        <f>VLOOKUP(HealthCare!A587,Medical_Examinations!A586:J2921,2,TRUE)</f>
        <v>17.579999999999998</v>
      </c>
      <c r="E587" s="54">
        <f>VLOOKUP(HealthCare!A587,Medical_Examinations!A586:J2921,4,TRUE)</f>
        <v>4.51</v>
      </c>
      <c r="F587" s="55" t="str">
        <f>VLOOKUP(A587,Medical_Examinations!A586:J2921,6,TRUE)</f>
        <v>No</v>
      </c>
      <c r="G587" s="55" t="str">
        <f>VLOOKUP(A587,Medical_Examinations!A586:J2921,7,TRUE)</f>
        <v>No</v>
      </c>
      <c r="H587" s="55" t="str">
        <f>VLOOKUP(A587,Medical_Examinations!A586:J2921,8,TRUE)</f>
        <v>No</v>
      </c>
      <c r="I587" s="56">
        <f>VLOOKUP(A587,Medical_Examinations!A586:J2921,9,TRUE)</f>
        <v>1</v>
      </c>
      <c r="J587" s="55" t="str">
        <f>VLOOKUP(A587,Medical_Examinations!A586:J2921,10,TRUE)</f>
        <v>No</v>
      </c>
      <c r="K587" s="55" t="str">
        <f>VLOOKUP(A587,Medical_Examinations!A586:J2921,3,TRUE)</f>
        <v>Underweight</v>
      </c>
      <c r="L587" s="55" t="str">
        <f>VLOOKUP(A587,Medical_Examinations!A586:J2921,5,TRUE)</f>
        <v>Normal</v>
      </c>
      <c r="M587" s="57">
        <f>VLOOKUP(A587,Hospitalization!A587:K2929,5,FALSE)</f>
        <v>33573</v>
      </c>
      <c r="N587" s="56">
        <f ca="1">VLOOKUP(A587,Hospitalization!A587:K2929,6,FALSE)</f>
        <v>47</v>
      </c>
      <c r="O587" s="55" t="str">
        <f>VLOOKUP(A578,Hospitalization!A479:K2821,11,FALSE)</f>
        <v>R1024</v>
      </c>
      <c r="P587" s="55" t="str">
        <f>VLOOKUP(A587,Hospitalization!A587:K2929,10,TRUE)</f>
        <v>tier - 1</v>
      </c>
      <c r="Q587" s="58">
        <f>VLOOKUP(A587,Hospitalization!A587:K2929,8,TRUE)</f>
        <v>4243.59</v>
      </c>
      <c r="R587" s="55" t="str">
        <f>VLOOKUP(A587,Hospitalization!A488:K2830,9,TRUE)</f>
        <v>tier - 3</v>
      </c>
    </row>
    <row r="588" spans="1:18" x14ac:dyDescent="0.3">
      <c r="A588" s="69" t="s">
        <v>597</v>
      </c>
      <c r="B588" s="55" t="str">
        <f>VLOOKUP(A588,'Customer Names'!A588:E1906,3,TRUE)</f>
        <v xml:space="preserve"> Ms</v>
      </c>
      <c r="C588" s="55" t="str">
        <f>VLOOKUP(A588,'Customer Names'!A586:E1411,4,FALSE)</f>
        <v>Fetzer</v>
      </c>
      <c r="D588" s="50">
        <f>VLOOKUP(HealthCare!A588,Medical_Examinations!A587:J2922,2,TRUE)</f>
        <v>17.579999999999998</v>
      </c>
      <c r="E588" s="50">
        <f>VLOOKUP(HealthCare!A588,Medical_Examinations!A587:J2922,4,TRUE)</f>
        <v>4.51</v>
      </c>
      <c r="F588" s="7" t="str">
        <f>VLOOKUP(A588,Medical_Examinations!A587:J2922,6,TRUE)</f>
        <v>No</v>
      </c>
      <c r="G588" s="7" t="str">
        <f>VLOOKUP(A588,Medical_Examinations!A587:J2922,7,TRUE)</f>
        <v>No</v>
      </c>
      <c r="H588" s="7" t="str">
        <f>VLOOKUP(A588,Medical_Examinations!A587:J2922,8,TRUE)</f>
        <v>No</v>
      </c>
      <c r="I588" s="51">
        <f>VLOOKUP(A588,Medical_Examinations!A587:J2922,9,TRUE)</f>
        <v>1</v>
      </c>
      <c r="J588" s="7" t="str">
        <f>VLOOKUP(A588,Medical_Examinations!A587:J2922,10,TRUE)</f>
        <v>No</v>
      </c>
      <c r="K588" s="7" t="str">
        <f>VLOOKUP(A588,Medical_Examinations!A587:J2922,3,TRUE)</f>
        <v>Underweight</v>
      </c>
      <c r="L588" s="7" t="str">
        <f>VLOOKUP(A588,Medical_Examinations!A587:J2922,5,TRUE)</f>
        <v>Normal</v>
      </c>
      <c r="M588" s="52">
        <f>VLOOKUP(A588,Hospitalization!A588:K2930,5,FALSE)</f>
        <v>33545</v>
      </c>
      <c r="N588" s="51">
        <f ca="1">VLOOKUP(A588,Hospitalization!A588:K2930,6,FALSE)</f>
        <v>63</v>
      </c>
      <c r="O588" s="7" t="str">
        <f>VLOOKUP(A579,Hospitalization!A480:K2822,11,FALSE)</f>
        <v>R1013</v>
      </c>
      <c r="P588" s="7" t="str">
        <f>VLOOKUP(A588,Hospitalization!A588:K2930,10,TRUE)</f>
        <v>tier - 2</v>
      </c>
      <c r="Q588" s="53">
        <f>VLOOKUP(A588,Hospitalization!A588:K2930,8,TRUE)</f>
        <v>4239.8900000000003</v>
      </c>
      <c r="R588" s="7" t="str">
        <f>VLOOKUP(A588,Hospitalization!A489:K2831,9,TRUE)</f>
        <v>tier - 2</v>
      </c>
    </row>
    <row r="589" spans="1:18" x14ac:dyDescent="0.3">
      <c r="A589" s="69" t="s">
        <v>598</v>
      </c>
      <c r="B589" s="55" t="str">
        <f>VLOOKUP(A589,'Customer Names'!A589:E1907,3,TRUE)</f>
        <v xml:space="preserve"> Mr</v>
      </c>
      <c r="C589" s="55" t="str">
        <f>VLOOKUP(A589,'Customer Names'!A587:E1412,4,FALSE)</f>
        <v>Mattis</v>
      </c>
      <c r="D589" s="54">
        <f>VLOOKUP(HealthCare!A589,Medical_Examinations!A588:J2923,2,TRUE)</f>
        <v>17.579999999999998</v>
      </c>
      <c r="E589" s="54">
        <f>VLOOKUP(HealthCare!A589,Medical_Examinations!A588:J2923,4,TRUE)</f>
        <v>4.51</v>
      </c>
      <c r="F589" s="55" t="str">
        <f>VLOOKUP(A589,Medical_Examinations!A588:J2923,6,TRUE)</f>
        <v>No</v>
      </c>
      <c r="G589" s="55" t="str">
        <f>VLOOKUP(A589,Medical_Examinations!A588:J2923,7,TRUE)</f>
        <v>No</v>
      </c>
      <c r="H589" s="55" t="str">
        <f>VLOOKUP(A589,Medical_Examinations!A588:J2923,8,TRUE)</f>
        <v>No</v>
      </c>
      <c r="I589" s="56">
        <f>VLOOKUP(A589,Medical_Examinations!A588:J2923,9,TRUE)</f>
        <v>1</v>
      </c>
      <c r="J589" s="55" t="str">
        <f>VLOOKUP(A589,Medical_Examinations!A588:J2923,10,TRUE)</f>
        <v>No</v>
      </c>
      <c r="K589" s="55" t="str">
        <f>VLOOKUP(A589,Medical_Examinations!A588:J2923,3,TRUE)</f>
        <v>Underweight</v>
      </c>
      <c r="L589" s="55" t="str">
        <f>VLOOKUP(A589,Medical_Examinations!A588:J2923,5,TRUE)</f>
        <v>Normal</v>
      </c>
      <c r="M589" s="57">
        <f>VLOOKUP(A589,Hospitalization!A589:K2931,5,FALSE)</f>
        <v>33782</v>
      </c>
      <c r="N589" s="56">
        <f ca="1">VLOOKUP(A589,Hospitalization!A589:K2931,6,FALSE)</f>
        <v>47</v>
      </c>
      <c r="O589" s="55" t="str">
        <f>VLOOKUP(A580,Hospitalization!A481:K2823,11,FALSE)</f>
        <v>R1024</v>
      </c>
      <c r="P589" s="55" t="str">
        <f>VLOOKUP(A589,Hospitalization!A589:K2931,10,TRUE)</f>
        <v>tier - 1</v>
      </c>
      <c r="Q589" s="58">
        <f>VLOOKUP(A589,Hospitalization!A589:K2931,8,TRUE)</f>
        <v>4237.13</v>
      </c>
      <c r="R589" s="55" t="str">
        <f>VLOOKUP(A589,Hospitalization!A490:K2832,9,TRUE)</f>
        <v>tier - 3</v>
      </c>
    </row>
    <row r="590" spans="1:18" x14ac:dyDescent="0.3">
      <c r="A590" s="69" t="s">
        <v>599</v>
      </c>
      <c r="B590" s="55" t="str">
        <f>VLOOKUP(A590,'Customer Names'!A590:E1908,3,TRUE)</f>
        <v xml:space="preserve"> Ms</v>
      </c>
      <c r="C590" s="55" t="str">
        <f>VLOOKUP(A590,'Customer Names'!A588:E1413,4,FALSE)</f>
        <v>Cochran</v>
      </c>
      <c r="D590" s="50">
        <f>VLOOKUP(HealthCare!A590,Medical_Examinations!A589:J2924,2,TRUE)</f>
        <v>17.579999999999998</v>
      </c>
      <c r="E590" s="50">
        <f>VLOOKUP(HealthCare!A590,Medical_Examinations!A589:J2924,4,TRUE)</f>
        <v>4.51</v>
      </c>
      <c r="F590" s="7" t="str">
        <f>VLOOKUP(A590,Medical_Examinations!A589:J2924,6,TRUE)</f>
        <v>No</v>
      </c>
      <c r="G590" s="7" t="str">
        <f>VLOOKUP(A590,Medical_Examinations!A589:J2924,7,TRUE)</f>
        <v>No</v>
      </c>
      <c r="H590" s="7" t="str">
        <f>VLOOKUP(A590,Medical_Examinations!A589:J2924,8,TRUE)</f>
        <v>No</v>
      </c>
      <c r="I590" s="51">
        <f>VLOOKUP(A590,Medical_Examinations!A589:J2924,9,TRUE)</f>
        <v>1</v>
      </c>
      <c r="J590" s="7" t="str">
        <f>VLOOKUP(A590,Medical_Examinations!A589:J2924,10,TRUE)</f>
        <v>No</v>
      </c>
      <c r="K590" s="7" t="str">
        <f>VLOOKUP(A590,Medical_Examinations!A589:J2924,3,TRUE)</f>
        <v>Underweight</v>
      </c>
      <c r="L590" s="7" t="str">
        <f>VLOOKUP(A590,Medical_Examinations!A589:J2924,5,TRUE)</f>
        <v>Normal</v>
      </c>
      <c r="M590" s="52">
        <f>VLOOKUP(A590,Hospitalization!A590:K2932,5,FALSE)</f>
        <v>36143</v>
      </c>
      <c r="N590" s="51">
        <f ca="1">VLOOKUP(A590,Hospitalization!A590:K2932,6,FALSE)</f>
        <v>23</v>
      </c>
      <c r="O590" s="7" t="str">
        <f>VLOOKUP(A581,Hospitalization!A482:K2824,11,FALSE)</f>
        <v>R1012</v>
      </c>
      <c r="P590" s="7" t="str">
        <f>VLOOKUP(A590,Hospitalization!A590:K2932,10,TRUE)</f>
        <v>tier - 1</v>
      </c>
      <c r="Q590" s="53">
        <f>VLOOKUP(A590,Hospitalization!A590:K2932,8,TRUE)</f>
        <v>4234.93</v>
      </c>
      <c r="R590" s="7" t="str">
        <f>VLOOKUP(A590,Hospitalization!A491:K2833,9,TRUE)</f>
        <v>tier - 2</v>
      </c>
    </row>
    <row r="591" spans="1:18" x14ac:dyDescent="0.3">
      <c r="A591" s="69" t="s">
        <v>600</v>
      </c>
      <c r="B591" s="55" t="str">
        <f>VLOOKUP(A591,'Customer Names'!A591:E1909,3,TRUE)</f>
        <v xml:space="preserve"> Ms</v>
      </c>
      <c r="C591" s="55" t="str">
        <f>VLOOKUP(A591,'Customer Names'!A589:E1414,4,FALSE)</f>
        <v>Balinsky</v>
      </c>
      <c r="D591" s="54">
        <f>VLOOKUP(HealthCare!A591,Medical_Examinations!A590:J2925,2,TRUE)</f>
        <v>17.579999999999998</v>
      </c>
      <c r="E591" s="54">
        <f>VLOOKUP(HealthCare!A591,Medical_Examinations!A590:J2925,4,TRUE)</f>
        <v>4.51</v>
      </c>
      <c r="F591" s="55" t="str">
        <f>VLOOKUP(A591,Medical_Examinations!A590:J2925,6,TRUE)</f>
        <v>No</v>
      </c>
      <c r="G591" s="55" t="str">
        <f>VLOOKUP(A591,Medical_Examinations!A590:J2925,7,TRUE)</f>
        <v>No</v>
      </c>
      <c r="H591" s="55" t="str">
        <f>VLOOKUP(A591,Medical_Examinations!A590:J2925,8,TRUE)</f>
        <v>No</v>
      </c>
      <c r="I591" s="56">
        <f>VLOOKUP(A591,Medical_Examinations!A590:J2925,9,TRUE)</f>
        <v>1</v>
      </c>
      <c r="J591" s="55" t="str">
        <f>VLOOKUP(A591,Medical_Examinations!A590:J2925,10,TRUE)</f>
        <v>No</v>
      </c>
      <c r="K591" s="55" t="str">
        <f>VLOOKUP(A591,Medical_Examinations!A590:J2925,3,TRUE)</f>
        <v>Underweight</v>
      </c>
      <c r="L591" s="55" t="str">
        <f>VLOOKUP(A591,Medical_Examinations!A590:J2925,5,TRUE)</f>
        <v>Normal</v>
      </c>
      <c r="M591" s="57">
        <f>VLOOKUP(A591,Hospitalization!A591:K2933,5,FALSE)</f>
        <v>34975</v>
      </c>
      <c r="N591" s="56">
        <f ca="1">VLOOKUP(A591,Hospitalization!A591:K2933,6,FALSE)</f>
        <v>37</v>
      </c>
      <c r="O591" s="55" t="str">
        <f>VLOOKUP(A582,Hospitalization!A483:K2825,11,FALSE)</f>
        <v>R1021</v>
      </c>
      <c r="P591" s="55" t="str">
        <f>VLOOKUP(A591,Hospitalization!A591:K2933,10,TRUE)</f>
        <v>tier - 2</v>
      </c>
      <c r="Q591" s="58">
        <f>VLOOKUP(A591,Hospitalization!A591:K2933,8,TRUE)</f>
        <v>4188.7299999999996</v>
      </c>
      <c r="R591" s="55" t="str">
        <f>VLOOKUP(A591,Hospitalization!A492:K2834,9,TRUE)</f>
        <v>tier - 2</v>
      </c>
    </row>
    <row r="592" spans="1:18" x14ac:dyDescent="0.3">
      <c r="A592" s="69" t="s">
        <v>601</v>
      </c>
      <c r="B592" s="55" t="str">
        <f>VLOOKUP(A592,'Customer Names'!A592:E1910,3,TRUE)</f>
        <v xml:space="preserve"> Mr</v>
      </c>
      <c r="C592" s="55" t="str">
        <f>VLOOKUP(A592,'Customer Names'!A590:E1415,4,FALSE)</f>
        <v>Reilly</v>
      </c>
      <c r="D592" s="50">
        <f>VLOOKUP(HealthCare!A592,Medical_Examinations!A591:J2926,2,TRUE)</f>
        <v>17.579999999999998</v>
      </c>
      <c r="E592" s="50">
        <f>VLOOKUP(HealthCare!A592,Medical_Examinations!A591:J2926,4,TRUE)</f>
        <v>4.51</v>
      </c>
      <c r="F592" s="7" t="str">
        <f>VLOOKUP(A592,Medical_Examinations!A591:J2926,6,TRUE)</f>
        <v>No</v>
      </c>
      <c r="G592" s="7" t="str">
        <f>VLOOKUP(A592,Medical_Examinations!A591:J2926,7,TRUE)</f>
        <v>No</v>
      </c>
      <c r="H592" s="7" t="str">
        <f>VLOOKUP(A592,Medical_Examinations!A591:J2926,8,TRUE)</f>
        <v>No</v>
      </c>
      <c r="I592" s="51">
        <f>VLOOKUP(A592,Medical_Examinations!A591:J2926,9,TRUE)</f>
        <v>1</v>
      </c>
      <c r="J592" s="7" t="str">
        <f>VLOOKUP(A592,Medical_Examinations!A591:J2926,10,TRUE)</f>
        <v>No</v>
      </c>
      <c r="K592" s="7" t="str">
        <f>VLOOKUP(A592,Medical_Examinations!A591:J2926,3,TRUE)</f>
        <v>Underweight</v>
      </c>
      <c r="L592" s="7" t="str">
        <f>VLOOKUP(A592,Medical_Examinations!A591:J2926,5,TRUE)</f>
        <v>Normal</v>
      </c>
      <c r="M592" s="52">
        <f>VLOOKUP(A592,Hospitalization!A592:K2934,5,FALSE)</f>
        <v>32684</v>
      </c>
      <c r="N592" s="51">
        <f ca="1">VLOOKUP(A592,Hospitalization!A592:K2934,6,FALSE)</f>
        <v>25</v>
      </c>
      <c r="O592" s="7" t="str">
        <f>VLOOKUP(A583,Hospitalization!A484:K2826,11,FALSE)</f>
        <v>R1013</v>
      </c>
      <c r="P592" s="7" t="str">
        <f>VLOOKUP(A592,Hospitalization!A592:K2934,10,TRUE)</f>
        <v>tier - 3</v>
      </c>
      <c r="Q592" s="53">
        <f>VLOOKUP(A592,Hospitalization!A592:K2934,8,TRUE)</f>
        <v>4185.1000000000004</v>
      </c>
      <c r="R592" s="7" t="str">
        <f>VLOOKUP(A592,Hospitalization!A493:K2835,9,TRUE)</f>
        <v>tier - 2</v>
      </c>
    </row>
    <row r="593" spans="1:18" x14ac:dyDescent="0.3">
      <c r="A593" s="69" t="s">
        <v>602</v>
      </c>
      <c r="B593" s="55" t="str">
        <f>VLOOKUP(A593,'Customer Names'!A593:E1911,3,TRUE)</f>
        <v xml:space="preserve"> Mr</v>
      </c>
      <c r="C593" s="55" t="str">
        <f>VLOOKUP(A593,'Customer Names'!A591:E1416,4,FALSE)</f>
        <v>Johnson</v>
      </c>
      <c r="D593" s="54">
        <f>VLOOKUP(HealthCare!A593,Medical_Examinations!A592:J2927,2,TRUE)</f>
        <v>17.579999999999998</v>
      </c>
      <c r="E593" s="54">
        <f>VLOOKUP(HealthCare!A593,Medical_Examinations!A592:J2927,4,TRUE)</f>
        <v>4.51</v>
      </c>
      <c r="F593" s="55" t="str">
        <f>VLOOKUP(A593,Medical_Examinations!A592:J2927,6,TRUE)</f>
        <v>No</v>
      </c>
      <c r="G593" s="55" t="str">
        <f>VLOOKUP(A593,Medical_Examinations!A592:J2927,7,TRUE)</f>
        <v>No</v>
      </c>
      <c r="H593" s="55" t="str">
        <f>VLOOKUP(A593,Medical_Examinations!A592:J2927,8,TRUE)</f>
        <v>No</v>
      </c>
      <c r="I593" s="56">
        <f>VLOOKUP(A593,Medical_Examinations!A592:J2927,9,TRUE)</f>
        <v>1</v>
      </c>
      <c r="J593" s="55" t="str">
        <f>VLOOKUP(A593,Medical_Examinations!A592:J2927,10,TRUE)</f>
        <v>No</v>
      </c>
      <c r="K593" s="55" t="str">
        <f>VLOOKUP(A593,Medical_Examinations!A592:J2927,3,TRUE)</f>
        <v>Underweight</v>
      </c>
      <c r="L593" s="55" t="str">
        <f>VLOOKUP(A593,Medical_Examinations!A592:J2927,5,TRUE)</f>
        <v>Normal</v>
      </c>
      <c r="M593" s="57">
        <f>VLOOKUP(A593,Hospitalization!A593:K2935,5,FALSE)</f>
        <v>30941</v>
      </c>
      <c r="N593" s="56">
        <f ca="1">VLOOKUP(A593,Hospitalization!A593:K2935,6,FALSE)</f>
        <v>46</v>
      </c>
      <c r="O593" s="55" t="str">
        <f>VLOOKUP(A584,Hospitalization!A485:K2827,11,FALSE)</f>
        <v>R1012</v>
      </c>
      <c r="P593" s="55" t="str">
        <f>VLOOKUP(A593,Hospitalization!A593:K2935,10,TRUE)</f>
        <v>tier - 2</v>
      </c>
      <c r="Q593" s="58">
        <f>VLOOKUP(A593,Hospitalization!A593:K2935,8,TRUE)</f>
        <v>4163.21</v>
      </c>
      <c r="R593" s="55" t="str">
        <f>VLOOKUP(A593,Hospitalization!A494:K2836,9,TRUE)</f>
        <v>tier - 2</v>
      </c>
    </row>
    <row r="594" spans="1:18" x14ac:dyDescent="0.3">
      <c r="A594" s="69" t="s">
        <v>603</v>
      </c>
      <c r="B594" s="55" t="str">
        <f>VLOOKUP(A594,'Customer Names'!A594:E1912,3,TRUE)</f>
        <v xml:space="preserve"> Ms</v>
      </c>
      <c r="C594" s="55" t="str">
        <f>VLOOKUP(A594,'Customer Names'!A592:E1417,4,FALSE)</f>
        <v>Petry</v>
      </c>
      <c r="D594" s="50">
        <f>VLOOKUP(HealthCare!A594,Medical_Examinations!A593:J2928,2,TRUE)</f>
        <v>17.579999999999998</v>
      </c>
      <c r="E594" s="50">
        <f>VLOOKUP(HealthCare!A594,Medical_Examinations!A593:J2928,4,TRUE)</f>
        <v>4.51</v>
      </c>
      <c r="F594" s="7" t="str">
        <f>VLOOKUP(A594,Medical_Examinations!A593:J2928,6,TRUE)</f>
        <v>No</v>
      </c>
      <c r="G594" s="7" t="str">
        <f>VLOOKUP(A594,Medical_Examinations!A593:J2928,7,TRUE)</f>
        <v>No</v>
      </c>
      <c r="H594" s="7" t="str">
        <f>VLOOKUP(A594,Medical_Examinations!A593:J2928,8,TRUE)</f>
        <v>No</v>
      </c>
      <c r="I594" s="51">
        <f>VLOOKUP(A594,Medical_Examinations!A593:J2928,9,TRUE)</f>
        <v>1</v>
      </c>
      <c r="J594" s="7" t="str">
        <f>VLOOKUP(A594,Medical_Examinations!A593:J2928,10,TRUE)</f>
        <v>No</v>
      </c>
      <c r="K594" s="7" t="str">
        <f>VLOOKUP(A594,Medical_Examinations!A593:J2928,3,TRUE)</f>
        <v>Underweight</v>
      </c>
      <c r="L594" s="7" t="str">
        <f>VLOOKUP(A594,Medical_Examinations!A593:J2928,5,TRUE)</f>
        <v>Normal</v>
      </c>
      <c r="M594" s="52">
        <f>VLOOKUP(A594,Hospitalization!A594:K2936,5,FALSE)</f>
        <v>36125</v>
      </c>
      <c r="N594" s="51">
        <f ca="1">VLOOKUP(A594,Hospitalization!A594:K2936,6,FALSE)</f>
        <v>61</v>
      </c>
      <c r="O594" s="7" t="str">
        <f>VLOOKUP(A585,Hospitalization!A486:K2828,11,FALSE)</f>
        <v>R1011</v>
      </c>
      <c r="P594" s="7" t="str">
        <f>VLOOKUP(A594,Hospitalization!A594:K2936,10,TRUE)</f>
        <v>tier - 1</v>
      </c>
      <c r="Q594" s="53">
        <f>VLOOKUP(A594,Hospitalization!A594:K2936,8,TRUE)</f>
        <v>4154.97</v>
      </c>
      <c r="R594" s="7" t="str">
        <f>VLOOKUP(A594,Hospitalization!A495:K2837,9,TRUE)</f>
        <v>tier - 2</v>
      </c>
    </row>
    <row r="595" spans="1:18" x14ac:dyDescent="0.3">
      <c r="A595" s="69" t="s">
        <v>604</v>
      </c>
      <c r="B595" s="55" t="str">
        <f>VLOOKUP(A595,'Customer Names'!A595:E1913,3,TRUE)</f>
        <v xml:space="preserve"> Mr</v>
      </c>
      <c r="C595" s="55" t="str">
        <f>VLOOKUP(A595,'Customer Names'!A593:E1418,4,FALSE)</f>
        <v>Laleman</v>
      </c>
      <c r="D595" s="54">
        <f>VLOOKUP(HealthCare!A595,Medical_Examinations!A594:J2929,2,TRUE)</f>
        <v>17.579999999999998</v>
      </c>
      <c r="E595" s="54">
        <f>VLOOKUP(HealthCare!A595,Medical_Examinations!A594:J2929,4,TRUE)</f>
        <v>4.51</v>
      </c>
      <c r="F595" s="55" t="str">
        <f>VLOOKUP(A595,Medical_Examinations!A594:J2929,6,TRUE)</f>
        <v>No</v>
      </c>
      <c r="G595" s="55" t="str">
        <f>VLOOKUP(A595,Medical_Examinations!A594:J2929,7,TRUE)</f>
        <v>No</v>
      </c>
      <c r="H595" s="55" t="str">
        <f>VLOOKUP(A595,Medical_Examinations!A594:J2929,8,TRUE)</f>
        <v>No</v>
      </c>
      <c r="I595" s="56">
        <f>VLOOKUP(A595,Medical_Examinations!A594:J2929,9,TRUE)</f>
        <v>1</v>
      </c>
      <c r="J595" s="55" t="str">
        <f>VLOOKUP(A595,Medical_Examinations!A594:J2929,10,TRUE)</f>
        <v>No</v>
      </c>
      <c r="K595" s="55" t="str">
        <f>VLOOKUP(A595,Medical_Examinations!A594:J2929,3,TRUE)</f>
        <v>Underweight</v>
      </c>
      <c r="L595" s="55" t="str">
        <f>VLOOKUP(A595,Medical_Examinations!A594:J2929,5,TRUE)</f>
        <v>Normal</v>
      </c>
      <c r="M595" s="57">
        <f>VLOOKUP(A595,Hospitalization!A595:K2937,5,FALSE)</f>
        <v>33820</v>
      </c>
      <c r="N595" s="56">
        <f ca="1">VLOOKUP(A595,Hospitalization!A595:K2937,6,FALSE)</f>
        <v>55</v>
      </c>
      <c r="O595" s="55" t="str">
        <f>VLOOKUP(A586,Hospitalization!A487:K2829,11,FALSE)</f>
        <v>R1013</v>
      </c>
      <c r="P595" s="55" t="str">
        <f>VLOOKUP(A595,Hospitalization!A595:K2937,10,TRUE)</f>
        <v>tier - 2</v>
      </c>
      <c r="Q595" s="58">
        <f>VLOOKUP(A595,Hospitalization!A595:K2937,8,TRUE)</f>
        <v>4151.03</v>
      </c>
      <c r="R595" s="55" t="str">
        <f>VLOOKUP(A595,Hospitalization!A496:K2838,9,TRUE)</f>
        <v>tier - 2</v>
      </c>
    </row>
    <row r="596" spans="1:18" x14ac:dyDescent="0.3">
      <c r="A596" s="69" t="s">
        <v>605</v>
      </c>
      <c r="B596" s="55" t="str">
        <f>VLOOKUP(A596,'Customer Names'!A596:E1914,3,TRUE)</f>
        <v xml:space="preserve"> Mr</v>
      </c>
      <c r="C596" s="55" t="str">
        <f>VLOOKUP(A596,'Customer Names'!A594:E1419,4,FALSE)</f>
        <v>Colby</v>
      </c>
      <c r="D596" s="50">
        <f>VLOOKUP(HealthCare!A596,Medical_Examinations!A595:J2930,2,TRUE)</f>
        <v>17.579999999999998</v>
      </c>
      <c r="E596" s="50">
        <f>VLOOKUP(HealthCare!A596,Medical_Examinations!A595:J2930,4,TRUE)</f>
        <v>4.51</v>
      </c>
      <c r="F596" s="7" t="str">
        <f>VLOOKUP(A596,Medical_Examinations!A595:J2930,6,TRUE)</f>
        <v>No</v>
      </c>
      <c r="G596" s="7" t="str">
        <f>VLOOKUP(A596,Medical_Examinations!A595:J2930,7,TRUE)</f>
        <v>No</v>
      </c>
      <c r="H596" s="7" t="str">
        <f>VLOOKUP(A596,Medical_Examinations!A595:J2930,8,TRUE)</f>
        <v>No</v>
      </c>
      <c r="I596" s="51">
        <f>VLOOKUP(A596,Medical_Examinations!A595:J2930,9,TRUE)</f>
        <v>1</v>
      </c>
      <c r="J596" s="7" t="str">
        <f>VLOOKUP(A596,Medical_Examinations!A595:J2930,10,TRUE)</f>
        <v>No</v>
      </c>
      <c r="K596" s="7" t="str">
        <f>VLOOKUP(A596,Medical_Examinations!A595:J2930,3,TRUE)</f>
        <v>Underweight</v>
      </c>
      <c r="L596" s="7" t="str">
        <f>VLOOKUP(A596,Medical_Examinations!A595:J2930,5,TRUE)</f>
        <v>Normal</v>
      </c>
      <c r="M596" s="52">
        <f>VLOOKUP(A596,Hospitalization!A596:K2938,5,FALSE)</f>
        <v>33783</v>
      </c>
      <c r="N596" s="51">
        <f ca="1">VLOOKUP(A596,Hospitalization!A596:K2938,6,FALSE)</f>
        <v>43</v>
      </c>
      <c r="O596" s="7" t="str">
        <f>VLOOKUP(A587,Hospitalization!A488:K2830,11,FALSE)</f>
        <v>R1012</v>
      </c>
      <c r="P596" s="7" t="str">
        <f>VLOOKUP(A596,Hospitalization!A596:K2938,10,TRUE)</f>
        <v>tier - 1</v>
      </c>
      <c r="Q596" s="53">
        <f>VLOOKUP(A596,Hospitalization!A596:K2938,8,TRUE)</f>
        <v>4149.74</v>
      </c>
      <c r="R596" s="7" t="str">
        <f>VLOOKUP(A596,Hospitalization!A497:K2839,9,TRUE)</f>
        <v>tier - 2</v>
      </c>
    </row>
    <row r="597" spans="1:18" x14ac:dyDescent="0.3">
      <c r="A597" s="69" t="s">
        <v>606</v>
      </c>
      <c r="B597" s="55" t="str">
        <f>VLOOKUP(A597,'Customer Names'!A597:E1915,3,TRUE)</f>
        <v xml:space="preserve"> Mr</v>
      </c>
      <c r="C597" s="55" t="str">
        <f>VLOOKUP(A597,'Customer Names'!A595:E1420,4,FALSE)</f>
        <v>Wathke</v>
      </c>
      <c r="D597" s="54">
        <f>VLOOKUP(HealthCare!A597,Medical_Examinations!A596:J2931,2,TRUE)</f>
        <v>17.579999999999998</v>
      </c>
      <c r="E597" s="54">
        <f>VLOOKUP(HealthCare!A597,Medical_Examinations!A596:J2931,4,TRUE)</f>
        <v>4.51</v>
      </c>
      <c r="F597" s="55" t="str">
        <f>VLOOKUP(A597,Medical_Examinations!A596:J2931,6,TRUE)</f>
        <v>No</v>
      </c>
      <c r="G597" s="55" t="str">
        <f>VLOOKUP(A597,Medical_Examinations!A596:J2931,7,TRUE)</f>
        <v>No</v>
      </c>
      <c r="H597" s="55" t="str">
        <f>VLOOKUP(A597,Medical_Examinations!A596:J2931,8,TRUE)</f>
        <v>No</v>
      </c>
      <c r="I597" s="56">
        <f>VLOOKUP(A597,Medical_Examinations!A596:J2931,9,TRUE)</f>
        <v>1</v>
      </c>
      <c r="J597" s="55" t="str">
        <f>VLOOKUP(A597,Medical_Examinations!A596:J2931,10,TRUE)</f>
        <v>No</v>
      </c>
      <c r="K597" s="55" t="str">
        <f>VLOOKUP(A597,Medical_Examinations!A596:J2931,3,TRUE)</f>
        <v>Underweight</v>
      </c>
      <c r="L597" s="55" t="str">
        <f>VLOOKUP(A597,Medical_Examinations!A596:J2931,5,TRUE)</f>
        <v>Normal</v>
      </c>
      <c r="M597" s="57">
        <f>VLOOKUP(A597,Hospitalization!A597:K2939,5,FALSE)</f>
        <v>33773</v>
      </c>
      <c r="N597" s="56">
        <f ca="1">VLOOKUP(A597,Hospitalization!A597:K2939,6,FALSE)</f>
        <v>27</v>
      </c>
      <c r="O597" s="55" t="str">
        <f>VLOOKUP(A588,Hospitalization!A489:K2831,11,FALSE)</f>
        <v>R1012</v>
      </c>
      <c r="P597" s="55" t="str">
        <f>VLOOKUP(A597,Hospitalization!A597:K2939,10,TRUE)</f>
        <v>tier - 3</v>
      </c>
      <c r="Q597" s="58">
        <f>VLOOKUP(A597,Hospitalization!A597:K2939,8,TRUE)</f>
        <v>4137.5200000000004</v>
      </c>
      <c r="R597" s="55" t="str">
        <f>VLOOKUP(A597,Hospitalization!A498:K2840,9,TRUE)</f>
        <v>tier - 2</v>
      </c>
    </row>
    <row r="598" spans="1:18" x14ac:dyDescent="0.3">
      <c r="A598" s="69" t="s">
        <v>607</v>
      </c>
      <c r="B598" s="55" t="str">
        <f>VLOOKUP(A598,'Customer Names'!A598:E1916,3,TRUE)</f>
        <v xml:space="preserve"> Ms</v>
      </c>
      <c r="C598" s="55" t="str">
        <f>VLOOKUP(A598,'Customer Names'!A596:E1421,4,FALSE)</f>
        <v>Daly</v>
      </c>
      <c r="D598" s="50">
        <f>VLOOKUP(HealthCare!A598,Medical_Examinations!A597:J2932,2,TRUE)</f>
        <v>17.579999999999998</v>
      </c>
      <c r="E598" s="50">
        <f>VLOOKUP(HealthCare!A598,Medical_Examinations!A597:J2932,4,TRUE)</f>
        <v>4.51</v>
      </c>
      <c r="F598" s="7" t="str">
        <f>VLOOKUP(A598,Medical_Examinations!A597:J2932,6,TRUE)</f>
        <v>No</v>
      </c>
      <c r="G598" s="7" t="str">
        <f>VLOOKUP(A598,Medical_Examinations!A597:J2932,7,TRUE)</f>
        <v>No</v>
      </c>
      <c r="H598" s="7" t="str">
        <f>VLOOKUP(A598,Medical_Examinations!A597:J2932,8,TRUE)</f>
        <v>No</v>
      </c>
      <c r="I598" s="51">
        <f>VLOOKUP(A598,Medical_Examinations!A597:J2932,9,TRUE)</f>
        <v>1</v>
      </c>
      <c r="J598" s="7" t="str">
        <f>VLOOKUP(A598,Medical_Examinations!A597:J2932,10,TRUE)</f>
        <v>No</v>
      </c>
      <c r="K598" s="7" t="str">
        <f>VLOOKUP(A598,Medical_Examinations!A597:J2932,3,TRUE)</f>
        <v>Underweight</v>
      </c>
      <c r="L598" s="7" t="str">
        <f>VLOOKUP(A598,Medical_Examinations!A597:J2932,5,TRUE)</f>
        <v>Normal</v>
      </c>
      <c r="M598" s="52">
        <f>VLOOKUP(A598,Hospitalization!A598:K2940,5,FALSE)</f>
        <v>33456</v>
      </c>
      <c r="N598" s="51">
        <f ca="1">VLOOKUP(A598,Hospitalization!A598:K2940,6,FALSE)</f>
        <v>60</v>
      </c>
      <c r="O598" s="7" t="str">
        <f>VLOOKUP(A589,Hospitalization!A490:K2832,11,FALSE)</f>
        <v>R1016</v>
      </c>
      <c r="P598" s="7" t="str">
        <f>VLOOKUP(A598,Hospitalization!A598:K2940,10,TRUE)</f>
        <v>tier - 1</v>
      </c>
      <c r="Q598" s="53">
        <f>VLOOKUP(A598,Hospitalization!A598:K2940,8,TRUE)</f>
        <v>4134.08</v>
      </c>
      <c r="R598" s="7" t="str">
        <f>VLOOKUP(A598,Hospitalization!A499:K2841,9,TRUE)</f>
        <v>tier - 2</v>
      </c>
    </row>
    <row r="599" spans="1:18" x14ac:dyDescent="0.3">
      <c r="A599" s="69" t="s">
        <v>608</v>
      </c>
      <c r="B599" s="55" t="str">
        <f>VLOOKUP(A599,'Customer Names'!A599:E1917,3,TRUE)</f>
        <v xml:space="preserve"> Mr</v>
      </c>
      <c r="C599" s="55" t="str">
        <f>VLOOKUP(A599,'Customer Names'!A597:E1422,4,FALSE)</f>
        <v>Dillon</v>
      </c>
      <c r="D599" s="54">
        <f>VLOOKUP(HealthCare!A599,Medical_Examinations!A598:J2933,2,TRUE)</f>
        <v>17.579999999999998</v>
      </c>
      <c r="E599" s="54">
        <f>VLOOKUP(HealthCare!A599,Medical_Examinations!A598:J2933,4,TRUE)</f>
        <v>4.51</v>
      </c>
      <c r="F599" s="55" t="str">
        <f>VLOOKUP(A599,Medical_Examinations!A598:J2933,6,TRUE)</f>
        <v>No</v>
      </c>
      <c r="G599" s="55" t="str">
        <f>VLOOKUP(A599,Medical_Examinations!A598:J2933,7,TRUE)</f>
        <v>No</v>
      </c>
      <c r="H599" s="55" t="str">
        <f>VLOOKUP(A599,Medical_Examinations!A598:J2933,8,TRUE)</f>
        <v>No</v>
      </c>
      <c r="I599" s="56">
        <f>VLOOKUP(A599,Medical_Examinations!A598:J2933,9,TRUE)</f>
        <v>1</v>
      </c>
      <c r="J599" s="55" t="str">
        <f>VLOOKUP(A599,Medical_Examinations!A598:J2933,10,TRUE)</f>
        <v>No</v>
      </c>
      <c r="K599" s="55" t="str">
        <f>VLOOKUP(A599,Medical_Examinations!A598:J2933,3,TRUE)</f>
        <v>Underweight</v>
      </c>
      <c r="L599" s="55" t="str">
        <f>VLOOKUP(A599,Medical_Examinations!A598:J2933,5,TRUE)</f>
        <v>Normal</v>
      </c>
      <c r="M599" s="57">
        <f>VLOOKUP(A599,Hospitalization!A599:K2941,5,FALSE)</f>
        <v>34567</v>
      </c>
      <c r="N599" s="56">
        <f ca="1">VLOOKUP(A599,Hospitalization!A599:K2941,6,FALSE)</f>
        <v>42</v>
      </c>
      <c r="O599" s="55" t="str">
        <f>VLOOKUP(A590,Hospitalization!A491:K2833,11,FALSE)</f>
        <v>R1011</v>
      </c>
      <c r="P599" s="55" t="str">
        <f>VLOOKUP(A599,Hospitalization!A599:K2941,10,TRUE)</f>
        <v>tier - 3</v>
      </c>
      <c r="Q599" s="58">
        <f>VLOOKUP(A599,Hospitalization!A599:K2941,8,TRUE)</f>
        <v>4133.6400000000003</v>
      </c>
      <c r="R599" s="55" t="str">
        <f>VLOOKUP(A599,Hospitalization!A500:K2842,9,TRUE)</f>
        <v>tier - 2</v>
      </c>
    </row>
    <row r="600" spans="1:18" x14ac:dyDescent="0.3">
      <c r="A600" s="69" t="s">
        <v>609</v>
      </c>
      <c r="B600" s="55" t="str">
        <f>VLOOKUP(A600,'Customer Names'!A600:E1918,3,TRUE)</f>
        <v xml:space="preserve"> Mr</v>
      </c>
      <c r="C600" s="55" t="str">
        <f>VLOOKUP(A600,'Customer Names'!A598:E1423,4,FALSE)</f>
        <v>Pontes</v>
      </c>
      <c r="D600" s="50">
        <f>VLOOKUP(HealthCare!A600,Medical_Examinations!A599:J2934,2,TRUE)</f>
        <v>17.579999999999998</v>
      </c>
      <c r="E600" s="50">
        <f>VLOOKUP(HealthCare!A600,Medical_Examinations!A599:J2934,4,TRUE)</f>
        <v>4.51</v>
      </c>
      <c r="F600" s="7" t="str">
        <f>VLOOKUP(A600,Medical_Examinations!A599:J2934,6,TRUE)</f>
        <v>No</v>
      </c>
      <c r="G600" s="7" t="str">
        <f>VLOOKUP(A600,Medical_Examinations!A599:J2934,7,TRUE)</f>
        <v>No</v>
      </c>
      <c r="H600" s="7" t="str">
        <f>VLOOKUP(A600,Medical_Examinations!A599:J2934,8,TRUE)</f>
        <v>No</v>
      </c>
      <c r="I600" s="51">
        <f>VLOOKUP(A600,Medical_Examinations!A599:J2934,9,TRUE)</f>
        <v>1</v>
      </c>
      <c r="J600" s="7" t="str">
        <f>VLOOKUP(A600,Medical_Examinations!A599:J2934,10,TRUE)</f>
        <v>No</v>
      </c>
      <c r="K600" s="7" t="str">
        <f>VLOOKUP(A600,Medical_Examinations!A599:J2934,3,TRUE)</f>
        <v>Underweight</v>
      </c>
      <c r="L600" s="7" t="str">
        <f>VLOOKUP(A600,Medical_Examinations!A599:J2934,5,TRUE)</f>
        <v>Normal</v>
      </c>
      <c r="M600" s="52">
        <f>VLOOKUP(A600,Hospitalization!A600:K2942,5,FALSE)</f>
        <v>33221</v>
      </c>
      <c r="N600" s="51">
        <f ca="1">VLOOKUP(A600,Hospitalization!A600:K2942,6,FALSE)</f>
        <v>46</v>
      </c>
      <c r="O600" s="7" t="str">
        <f>VLOOKUP(A591,Hospitalization!A492:K2834,11,FALSE)</f>
        <v>R1025</v>
      </c>
      <c r="P600" s="7" t="str">
        <f>VLOOKUP(A600,Hospitalization!A600:K2942,10,TRUE)</f>
        <v>tier - 3</v>
      </c>
      <c r="Q600" s="53">
        <f>VLOOKUP(A600,Hospitalization!A600:K2942,8,TRUE)</f>
        <v>4076.5</v>
      </c>
      <c r="R600" s="7" t="str">
        <f>VLOOKUP(A600,Hospitalization!A501:K2843,9,TRUE)</f>
        <v>tier - 2</v>
      </c>
    </row>
    <row r="601" spans="1:18" x14ac:dyDescent="0.3">
      <c r="A601" s="69" t="s">
        <v>610</v>
      </c>
      <c r="B601" s="55" t="str">
        <f>VLOOKUP(A601,'Customer Names'!A601:E1919,3,TRUE)</f>
        <v xml:space="preserve"> Mr</v>
      </c>
      <c r="C601" s="55" t="str">
        <f>VLOOKUP(A601,'Customer Names'!A599:E1424,4,FALSE)</f>
        <v>Spies</v>
      </c>
      <c r="D601" s="54">
        <f>VLOOKUP(HealthCare!A601,Medical_Examinations!A600:J2935,2,TRUE)</f>
        <v>17.579999999999998</v>
      </c>
      <c r="E601" s="54">
        <f>VLOOKUP(HealthCare!A601,Medical_Examinations!A600:J2935,4,TRUE)</f>
        <v>4.51</v>
      </c>
      <c r="F601" s="55" t="str">
        <f>VLOOKUP(A601,Medical_Examinations!A600:J2935,6,TRUE)</f>
        <v>No</v>
      </c>
      <c r="G601" s="55" t="str">
        <f>VLOOKUP(A601,Medical_Examinations!A600:J2935,7,TRUE)</f>
        <v>No</v>
      </c>
      <c r="H601" s="55" t="str">
        <f>VLOOKUP(A601,Medical_Examinations!A600:J2935,8,TRUE)</f>
        <v>No</v>
      </c>
      <c r="I601" s="56">
        <f>VLOOKUP(A601,Medical_Examinations!A600:J2935,9,TRUE)</f>
        <v>1</v>
      </c>
      <c r="J601" s="55" t="str">
        <f>VLOOKUP(A601,Medical_Examinations!A600:J2935,10,TRUE)</f>
        <v>No</v>
      </c>
      <c r="K601" s="55" t="str">
        <f>VLOOKUP(A601,Medical_Examinations!A600:J2935,3,TRUE)</f>
        <v>Underweight</v>
      </c>
      <c r="L601" s="55" t="str">
        <f>VLOOKUP(A601,Medical_Examinations!A600:J2935,5,TRUE)</f>
        <v>Normal</v>
      </c>
      <c r="M601" s="57">
        <f>VLOOKUP(A601,Hospitalization!A601:K2943,5,FALSE)</f>
        <v>30575</v>
      </c>
      <c r="N601" s="56">
        <f ca="1">VLOOKUP(A601,Hospitalization!A601:K2943,6,FALSE)</f>
        <v>51</v>
      </c>
      <c r="O601" s="55" t="str">
        <f>VLOOKUP(A592,Hospitalization!A493:K2835,11,FALSE)</f>
        <v>R1013</v>
      </c>
      <c r="P601" s="55" t="str">
        <f>VLOOKUP(A601,Hospitalization!A601:K2943,10,TRUE)</f>
        <v>tier - 1</v>
      </c>
      <c r="Q601" s="58">
        <f>VLOOKUP(A601,Hospitalization!A601:K2943,8,TRUE)</f>
        <v>4070.42</v>
      </c>
      <c r="R601" s="55" t="str">
        <f>VLOOKUP(A601,Hospitalization!A502:K2844,9,TRUE)</f>
        <v>tier - 2</v>
      </c>
    </row>
    <row r="602" spans="1:18" x14ac:dyDescent="0.3">
      <c r="A602" s="69" t="s">
        <v>611</v>
      </c>
      <c r="B602" s="55" t="str">
        <f>VLOOKUP(A602,'Customer Names'!A602:E1920,3,TRUE)</f>
        <v xml:space="preserve"> Mr</v>
      </c>
      <c r="C602" s="55" t="str">
        <f>VLOOKUP(A602,'Customer Names'!A600:E1425,4,FALSE)</f>
        <v>Greig</v>
      </c>
      <c r="D602" s="50">
        <f>VLOOKUP(HealthCare!A602,Medical_Examinations!A601:J2936,2,TRUE)</f>
        <v>17.579999999999998</v>
      </c>
      <c r="E602" s="50">
        <f>VLOOKUP(HealthCare!A602,Medical_Examinations!A601:J2936,4,TRUE)</f>
        <v>4.51</v>
      </c>
      <c r="F602" s="7" t="str">
        <f>VLOOKUP(A602,Medical_Examinations!A601:J2936,6,TRUE)</f>
        <v>No</v>
      </c>
      <c r="G602" s="7" t="str">
        <f>VLOOKUP(A602,Medical_Examinations!A601:J2936,7,TRUE)</f>
        <v>No</v>
      </c>
      <c r="H602" s="7" t="str">
        <f>VLOOKUP(A602,Medical_Examinations!A601:J2936,8,TRUE)</f>
        <v>No</v>
      </c>
      <c r="I602" s="51">
        <f>VLOOKUP(A602,Medical_Examinations!A601:J2936,9,TRUE)</f>
        <v>1</v>
      </c>
      <c r="J602" s="7" t="str">
        <f>VLOOKUP(A602,Medical_Examinations!A601:J2936,10,TRUE)</f>
        <v>No</v>
      </c>
      <c r="K602" s="7" t="str">
        <f>VLOOKUP(A602,Medical_Examinations!A601:J2936,3,TRUE)</f>
        <v>Underweight</v>
      </c>
      <c r="L602" s="7" t="str">
        <f>VLOOKUP(A602,Medical_Examinations!A601:J2936,5,TRUE)</f>
        <v>Normal</v>
      </c>
      <c r="M602" s="52">
        <f>VLOOKUP(A602,Hospitalization!A602:K2944,5,FALSE)</f>
        <v>34956</v>
      </c>
      <c r="N602" s="51">
        <f ca="1">VLOOKUP(A602,Hospitalization!A602:K2944,6,FALSE)</f>
        <v>22</v>
      </c>
      <c r="O602" s="7" t="str">
        <f>VLOOKUP(A593,Hospitalization!A494:K2836,11,FALSE)</f>
        <v>R1012</v>
      </c>
      <c r="P602" s="7" t="str">
        <f>VLOOKUP(A602,Hospitalization!A602:K2944,10,TRUE)</f>
        <v>tier - 3</v>
      </c>
      <c r="Q602" s="53">
        <f>VLOOKUP(A602,Hospitalization!A602:K2944,8,TRUE)</f>
        <v>4058.71</v>
      </c>
      <c r="R602" s="7" t="str">
        <f>VLOOKUP(A602,Hospitalization!A503:K2845,9,TRUE)</f>
        <v>tier - 3</v>
      </c>
    </row>
    <row r="603" spans="1:18" x14ac:dyDescent="0.3">
      <c r="A603" s="69" t="s">
        <v>612</v>
      </c>
      <c r="B603" s="55" t="str">
        <f>VLOOKUP(A603,'Customer Names'!A603:E1921,3,TRUE)</f>
        <v xml:space="preserve"> Mr</v>
      </c>
      <c r="C603" s="55" t="str">
        <f>VLOOKUP(A603,'Customer Names'!A601:E1426,4,FALSE)</f>
        <v>Scott</v>
      </c>
      <c r="D603" s="54">
        <f>VLOOKUP(HealthCare!A603,Medical_Examinations!A602:J2937,2,TRUE)</f>
        <v>17.579999999999998</v>
      </c>
      <c r="E603" s="54">
        <f>VLOOKUP(HealthCare!A603,Medical_Examinations!A602:J2937,4,TRUE)</f>
        <v>4.51</v>
      </c>
      <c r="F603" s="55" t="str">
        <f>VLOOKUP(A603,Medical_Examinations!A602:J2937,6,TRUE)</f>
        <v>No</v>
      </c>
      <c r="G603" s="55" t="str">
        <f>VLOOKUP(A603,Medical_Examinations!A602:J2937,7,TRUE)</f>
        <v>No</v>
      </c>
      <c r="H603" s="55" t="str">
        <f>VLOOKUP(A603,Medical_Examinations!A602:J2937,8,TRUE)</f>
        <v>No</v>
      </c>
      <c r="I603" s="56">
        <f>VLOOKUP(A603,Medical_Examinations!A602:J2937,9,TRUE)</f>
        <v>1</v>
      </c>
      <c r="J603" s="55" t="str">
        <f>VLOOKUP(A603,Medical_Examinations!A602:J2937,10,TRUE)</f>
        <v>No</v>
      </c>
      <c r="K603" s="55" t="str">
        <f>VLOOKUP(A603,Medical_Examinations!A602:J2937,3,TRUE)</f>
        <v>Underweight</v>
      </c>
      <c r="L603" s="55" t="str">
        <f>VLOOKUP(A603,Medical_Examinations!A602:J2937,5,TRUE)</f>
        <v>Normal</v>
      </c>
      <c r="M603" s="57">
        <f>VLOOKUP(A603,Hospitalization!A603:K2945,5,FALSE)</f>
        <v>34194</v>
      </c>
      <c r="N603" s="56">
        <f ca="1">VLOOKUP(A603,Hospitalization!A603:K2945,6,FALSE)</f>
        <v>29</v>
      </c>
      <c r="O603" s="55" t="str">
        <f>VLOOKUP(A594,Hospitalization!A495:K2837,11,FALSE)</f>
        <v>R1012</v>
      </c>
      <c r="P603" s="55" t="str">
        <f>VLOOKUP(A603,Hospitalization!A603:K2945,10,TRUE)</f>
        <v>tier - 1</v>
      </c>
      <c r="Q603" s="58">
        <f>VLOOKUP(A603,Hospitalization!A603:K2945,8,TRUE)</f>
        <v>4058.12</v>
      </c>
      <c r="R603" s="55" t="str">
        <f>VLOOKUP(A603,Hospitalization!A504:K2846,9,TRUE)</f>
        <v>tier - 2</v>
      </c>
    </row>
    <row r="604" spans="1:18" x14ac:dyDescent="0.3">
      <c r="A604" s="69" t="s">
        <v>613</v>
      </c>
      <c r="B604" s="55" t="str">
        <f>VLOOKUP(A604,'Customer Names'!A604:E1922,3,TRUE)</f>
        <v xml:space="preserve"> Mrs</v>
      </c>
      <c r="C604" s="55" t="str">
        <f>VLOOKUP(A604,'Customer Names'!A602:E1427,4,FALSE)</f>
        <v>Erlandson</v>
      </c>
      <c r="D604" s="50">
        <f>VLOOKUP(HealthCare!A604,Medical_Examinations!A603:J2938,2,TRUE)</f>
        <v>17.579999999999998</v>
      </c>
      <c r="E604" s="50">
        <f>VLOOKUP(HealthCare!A604,Medical_Examinations!A603:J2938,4,TRUE)</f>
        <v>4.51</v>
      </c>
      <c r="F604" s="7" t="str">
        <f>VLOOKUP(A604,Medical_Examinations!A603:J2938,6,TRUE)</f>
        <v>No</v>
      </c>
      <c r="G604" s="7" t="str">
        <f>VLOOKUP(A604,Medical_Examinations!A603:J2938,7,TRUE)</f>
        <v>No</v>
      </c>
      <c r="H604" s="7" t="str">
        <f>VLOOKUP(A604,Medical_Examinations!A603:J2938,8,TRUE)</f>
        <v>No</v>
      </c>
      <c r="I604" s="51">
        <f>VLOOKUP(A604,Medical_Examinations!A603:J2938,9,TRUE)</f>
        <v>1</v>
      </c>
      <c r="J604" s="7" t="str">
        <f>VLOOKUP(A604,Medical_Examinations!A603:J2938,10,TRUE)</f>
        <v>No</v>
      </c>
      <c r="K604" s="7" t="str">
        <f>VLOOKUP(A604,Medical_Examinations!A603:J2938,3,TRUE)</f>
        <v>Underweight</v>
      </c>
      <c r="L604" s="7" t="str">
        <f>VLOOKUP(A604,Medical_Examinations!A603:J2938,5,TRUE)</f>
        <v>Normal</v>
      </c>
      <c r="M604" s="52">
        <f>VLOOKUP(A604,Hospitalization!A604:K2946,5,FALSE)</f>
        <v>32477</v>
      </c>
      <c r="N604" s="51">
        <f ca="1">VLOOKUP(A604,Hospitalization!A604:K2946,6,FALSE)</f>
        <v>56</v>
      </c>
      <c r="O604" s="7" t="str">
        <f>VLOOKUP(A595,Hospitalization!A496:K2838,11,FALSE)</f>
        <v>R1013</v>
      </c>
      <c r="P604" s="7" t="str">
        <f>VLOOKUP(A604,Hospitalization!A604:K2946,10,TRUE)</f>
        <v>tier - 1</v>
      </c>
      <c r="Q604" s="53">
        <f>VLOOKUP(A604,Hospitalization!A604:K2946,8,TRUE)</f>
        <v>4047.94</v>
      </c>
      <c r="R604" s="7" t="str">
        <f>VLOOKUP(A604,Hospitalization!A505:K2847,9,TRUE)</f>
        <v>tier - 2</v>
      </c>
    </row>
    <row r="605" spans="1:18" x14ac:dyDescent="0.3">
      <c r="A605" s="69" t="s">
        <v>614</v>
      </c>
      <c r="B605" s="55" t="str">
        <f>VLOOKUP(A605,'Customer Names'!A605:E1923,3,TRUE)</f>
        <v xml:space="preserve"> Mr</v>
      </c>
      <c r="C605" s="55" t="str">
        <f>VLOOKUP(A605,'Customer Names'!A603:E1428,4,FALSE)</f>
        <v>Autrey</v>
      </c>
      <c r="D605" s="54">
        <f>VLOOKUP(HealthCare!A605,Medical_Examinations!A604:J2939,2,TRUE)</f>
        <v>17.579999999999998</v>
      </c>
      <c r="E605" s="54">
        <f>VLOOKUP(HealthCare!A605,Medical_Examinations!A604:J2939,4,TRUE)</f>
        <v>4.51</v>
      </c>
      <c r="F605" s="55" t="str">
        <f>VLOOKUP(A605,Medical_Examinations!A604:J2939,6,TRUE)</f>
        <v>No</v>
      </c>
      <c r="G605" s="55" t="str">
        <f>VLOOKUP(A605,Medical_Examinations!A604:J2939,7,TRUE)</f>
        <v>No</v>
      </c>
      <c r="H605" s="55" t="str">
        <f>VLOOKUP(A605,Medical_Examinations!A604:J2939,8,TRUE)</f>
        <v>No</v>
      </c>
      <c r="I605" s="56">
        <f>VLOOKUP(A605,Medical_Examinations!A604:J2939,9,TRUE)</f>
        <v>1</v>
      </c>
      <c r="J605" s="55" t="str">
        <f>VLOOKUP(A605,Medical_Examinations!A604:J2939,10,TRUE)</f>
        <v>No</v>
      </c>
      <c r="K605" s="55" t="str">
        <f>VLOOKUP(A605,Medical_Examinations!A604:J2939,3,TRUE)</f>
        <v>Underweight</v>
      </c>
      <c r="L605" s="55" t="str">
        <f>VLOOKUP(A605,Medical_Examinations!A604:J2939,5,TRUE)</f>
        <v>Normal</v>
      </c>
      <c r="M605" s="57">
        <f>VLOOKUP(A605,Hospitalization!A605:K2947,5,FALSE)</f>
        <v>34329</v>
      </c>
      <c r="N605" s="56">
        <f ca="1">VLOOKUP(A605,Hospitalization!A605:K2947,6,FALSE)</f>
        <v>32</v>
      </c>
      <c r="O605" s="55" t="str">
        <f>VLOOKUP(A596,Hospitalization!A497:K2839,11,FALSE)</f>
        <v>R1011</v>
      </c>
      <c r="P605" s="55" t="str">
        <f>VLOOKUP(A605,Hospitalization!A605:K2947,10,TRUE)</f>
        <v>tier - 3</v>
      </c>
      <c r="Q605" s="58">
        <f>VLOOKUP(A605,Hospitalization!A605:K2947,8,TRUE)</f>
        <v>4040.56</v>
      </c>
      <c r="R605" s="55" t="str">
        <f>VLOOKUP(A605,Hospitalization!A506:K2848,9,TRUE)</f>
        <v>tier - 3</v>
      </c>
    </row>
    <row r="606" spans="1:18" x14ac:dyDescent="0.3">
      <c r="A606" s="69" t="s">
        <v>615</v>
      </c>
      <c r="B606" s="55" t="str">
        <f>VLOOKUP(A606,'Customer Names'!A606:E1924,3,TRUE)</f>
        <v xml:space="preserve"> Mr</v>
      </c>
      <c r="C606" s="55" t="str">
        <f>VLOOKUP(A606,'Customer Names'!A604:E1429,4,FALSE)</f>
        <v>Alleman</v>
      </c>
      <c r="D606" s="50">
        <f>VLOOKUP(HealthCare!A606,Medical_Examinations!A605:J2940,2,TRUE)</f>
        <v>17.579999999999998</v>
      </c>
      <c r="E606" s="50">
        <f>VLOOKUP(HealthCare!A606,Medical_Examinations!A605:J2940,4,TRUE)</f>
        <v>4.51</v>
      </c>
      <c r="F606" s="7" t="str">
        <f>VLOOKUP(A606,Medical_Examinations!A605:J2940,6,TRUE)</f>
        <v>No</v>
      </c>
      <c r="G606" s="7" t="str">
        <f>VLOOKUP(A606,Medical_Examinations!A605:J2940,7,TRUE)</f>
        <v>No</v>
      </c>
      <c r="H606" s="7" t="str">
        <f>VLOOKUP(A606,Medical_Examinations!A605:J2940,8,TRUE)</f>
        <v>No</v>
      </c>
      <c r="I606" s="51">
        <f>VLOOKUP(A606,Medical_Examinations!A605:J2940,9,TRUE)</f>
        <v>1</v>
      </c>
      <c r="J606" s="7" t="str">
        <f>VLOOKUP(A606,Medical_Examinations!A605:J2940,10,TRUE)</f>
        <v>No</v>
      </c>
      <c r="K606" s="7" t="str">
        <f>VLOOKUP(A606,Medical_Examinations!A605:J2940,3,TRUE)</f>
        <v>Underweight</v>
      </c>
      <c r="L606" s="7" t="str">
        <f>VLOOKUP(A606,Medical_Examinations!A605:J2940,5,TRUE)</f>
        <v>Normal</v>
      </c>
      <c r="M606" s="52">
        <f>VLOOKUP(A606,Hospitalization!A606:K2948,5,FALSE)</f>
        <v>30630</v>
      </c>
      <c r="N606" s="51">
        <f ca="1">VLOOKUP(A606,Hospitalization!A606:K2948,6,FALSE)</f>
        <v>52</v>
      </c>
      <c r="O606" s="7" t="str">
        <f>VLOOKUP(A597,Hospitalization!A498:K2840,11,FALSE)</f>
        <v>R1024</v>
      </c>
      <c r="P606" s="7" t="str">
        <f>VLOOKUP(A606,Hospitalization!A606:K2948,10,TRUE)</f>
        <v>tier - 1</v>
      </c>
      <c r="Q606" s="53">
        <f>VLOOKUP(A606,Hospitalization!A606:K2948,8,TRUE)</f>
        <v>4039.9</v>
      </c>
      <c r="R606" s="7" t="str">
        <f>VLOOKUP(A606,Hospitalization!A507:K2849,9,TRUE)</f>
        <v>tier - 2</v>
      </c>
    </row>
    <row r="607" spans="1:18" x14ac:dyDescent="0.3">
      <c r="A607" s="69" t="s">
        <v>616</v>
      </c>
      <c r="B607" s="55" t="str">
        <f>VLOOKUP(A607,'Customer Names'!A607:E1925,3,TRUE)</f>
        <v xml:space="preserve"> Mr</v>
      </c>
      <c r="C607" s="55" t="str">
        <f>VLOOKUP(A607,'Customer Names'!A605:E1430,4,FALSE)</f>
        <v>Michalski</v>
      </c>
      <c r="D607" s="54">
        <f>VLOOKUP(HealthCare!A607,Medical_Examinations!A606:J2941,2,TRUE)</f>
        <v>17.579999999999998</v>
      </c>
      <c r="E607" s="54">
        <f>VLOOKUP(HealthCare!A607,Medical_Examinations!A606:J2941,4,TRUE)</f>
        <v>4.51</v>
      </c>
      <c r="F607" s="55" t="str">
        <f>VLOOKUP(A607,Medical_Examinations!A606:J2941,6,TRUE)</f>
        <v>No</v>
      </c>
      <c r="G607" s="55" t="str">
        <f>VLOOKUP(A607,Medical_Examinations!A606:J2941,7,TRUE)</f>
        <v>No</v>
      </c>
      <c r="H607" s="55" t="str">
        <f>VLOOKUP(A607,Medical_Examinations!A606:J2941,8,TRUE)</f>
        <v>No</v>
      </c>
      <c r="I607" s="56">
        <f>VLOOKUP(A607,Medical_Examinations!A606:J2941,9,TRUE)</f>
        <v>1</v>
      </c>
      <c r="J607" s="55" t="str">
        <f>VLOOKUP(A607,Medical_Examinations!A606:J2941,10,TRUE)</f>
        <v>No</v>
      </c>
      <c r="K607" s="55" t="str">
        <f>VLOOKUP(A607,Medical_Examinations!A606:J2941,3,TRUE)</f>
        <v>Underweight</v>
      </c>
      <c r="L607" s="55" t="str">
        <f>VLOOKUP(A607,Medical_Examinations!A606:J2941,5,TRUE)</f>
        <v>Normal</v>
      </c>
      <c r="M607" s="57">
        <f>VLOOKUP(A607,Hospitalization!A607:K2949,5,FALSE)</f>
        <v>30870</v>
      </c>
      <c r="N607" s="56">
        <f ca="1">VLOOKUP(A607,Hospitalization!A607:K2949,6,FALSE)</f>
        <v>50</v>
      </c>
      <c r="O607" s="55" t="str">
        <f>VLOOKUP(A598,Hospitalization!A499:K2841,11,FALSE)</f>
        <v>R1012</v>
      </c>
      <c r="P607" s="55" t="str">
        <f>VLOOKUP(A607,Hospitalization!A607:K2949,10,TRUE)</f>
        <v>tier - 1</v>
      </c>
      <c r="Q607" s="58">
        <f>VLOOKUP(A607,Hospitalization!A607:K2949,8,TRUE)</f>
        <v>4038.41</v>
      </c>
      <c r="R607" s="55" t="str">
        <f>VLOOKUP(A607,Hospitalization!A508:K2850,9,TRUE)</f>
        <v>tier - 2</v>
      </c>
    </row>
    <row r="608" spans="1:18" x14ac:dyDescent="0.3">
      <c r="A608" s="69" t="s">
        <v>617</v>
      </c>
      <c r="B608" s="55" t="str">
        <f>VLOOKUP(A608,'Customer Names'!A608:E1926,3,TRUE)</f>
        <v xml:space="preserve"> Mr</v>
      </c>
      <c r="C608" s="55" t="str">
        <f>VLOOKUP(A608,'Customer Names'!A606:E1431,4,FALSE)</f>
        <v>Grillo</v>
      </c>
      <c r="D608" s="50">
        <f>VLOOKUP(HealthCare!A608,Medical_Examinations!A607:J2942,2,TRUE)</f>
        <v>17.579999999999998</v>
      </c>
      <c r="E608" s="50">
        <f>VLOOKUP(HealthCare!A608,Medical_Examinations!A607:J2942,4,TRUE)</f>
        <v>4.51</v>
      </c>
      <c r="F608" s="7" t="str">
        <f>VLOOKUP(A608,Medical_Examinations!A607:J2942,6,TRUE)</f>
        <v>No</v>
      </c>
      <c r="G608" s="7" t="str">
        <f>VLOOKUP(A608,Medical_Examinations!A607:J2942,7,TRUE)</f>
        <v>No</v>
      </c>
      <c r="H608" s="7" t="str">
        <f>VLOOKUP(A608,Medical_Examinations!A607:J2942,8,TRUE)</f>
        <v>No</v>
      </c>
      <c r="I608" s="51">
        <f>VLOOKUP(A608,Medical_Examinations!A607:J2942,9,TRUE)</f>
        <v>1</v>
      </c>
      <c r="J608" s="7" t="str">
        <f>VLOOKUP(A608,Medical_Examinations!A607:J2942,10,TRUE)</f>
        <v>No</v>
      </c>
      <c r="K608" s="7" t="str">
        <f>VLOOKUP(A608,Medical_Examinations!A607:J2942,3,TRUE)</f>
        <v>Underweight</v>
      </c>
      <c r="L608" s="7" t="str">
        <f>VLOOKUP(A608,Medical_Examinations!A607:J2942,5,TRUE)</f>
        <v>Normal</v>
      </c>
      <c r="M608" s="52">
        <f>VLOOKUP(A608,Hospitalization!A608:K2950,5,FALSE)</f>
        <v>33888</v>
      </c>
      <c r="N608" s="51">
        <f ca="1">VLOOKUP(A608,Hospitalization!A608:K2950,6,FALSE)</f>
        <v>43</v>
      </c>
      <c r="O608" s="7" t="str">
        <f>VLOOKUP(A599,Hospitalization!A500:K2842,11,FALSE)</f>
        <v>R1012</v>
      </c>
      <c r="P608" s="7" t="str">
        <f>VLOOKUP(A608,Hospitalization!A608:K2950,10,TRUE)</f>
        <v>tier - 3</v>
      </c>
      <c r="Q608" s="53">
        <f>VLOOKUP(A608,Hospitalization!A608:K2950,8,TRUE)</f>
        <v>4032.24</v>
      </c>
      <c r="R608" s="7" t="str">
        <f>VLOOKUP(A608,Hospitalization!A509:K2851,9,TRUE)</f>
        <v>tier - 3</v>
      </c>
    </row>
    <row r="609" spans="1:18" x14ac:dyDescent="0.3">
      <c r="A609" s="69" t="s">
        <v>618</v>
      </c>
      <c r="B609" s="55" t="str">
        <f>VLOOKUP(A609,'Customer Names'!A609:E1927,3,TRUE)</f>
        <v xml:space="preserve"> Ms</v>
      </c>
      <c r="C609" s="55" t="str">
        <f>VLOOKUP(A609,'Customer Names'!A607:E1432,4,FALSE)</f>
        <v>Coronado</v>
      </c>
      <c r="D609" s="54">
        <f>VLOOKUP(HealthCare!A609,Medical_Examinations!A608:J2943,2,TRUE)</f>
        <v>17.579999999999998</v>
      </c>
      <c r="E609" s="54">
        <f>VLOOKUP(HealthCare!A609,Medical_Examinations!A608:J2943,4,TRUE)</f>
        <v>4.51</v>
      </c>
      <c r="F609" s="55" t="str">
        <f>VLOOKUP(A609,Medical_Examinations!A608:J2943,6,TRUE)</f>
        <v>No</v>
      </c>
      <c r="G609" s="55" t="str">
        <f>VLOOKUP(A609,Medical_Examinations!A608:J2943,7,TRUE)</f>
        <v>No</v>
      </c>
      <c r="H609" s="55" t="str">
        <f>VLOOKUP(A609,Medical_Examinations!A608:J2943,8,TRUE)</f>
        <v>No</v>
      </c>
      <c r="I609" s="56">
        <f>VLOOKUP(A609,Medical_Examinations!A608:J2943,9,TRUE)</f>
        <v>1</v>
      </c>
      <c r="J609" s="55" t="str">
        <f>VLOOKUP(A609,Medical_Examinations!A608:J2943,10,TRUE)</f>
        <v>No</v>
      </c>
      <c r="K609" s="55" t="str">
        <f>VLOOKUP(A609,Medical_Examinations!A608:J2943,3,TRUE)</f>
        <v>Underweight</v>
      </c>
      <c r="L609" s="55" t="str">
        <f>VLOOKUP(A609,Medical_Examinations!A608:J2943,5,TRUE)</f>
        <v>Normal</v>
      </c>
      <c r="M609" s="57">
        <f>VLOOKUP(A609,Hospitalization!A609:K2951,5,FALSE)</f>
        <v>36782</v>
      </c>
      <c r="N609" s="56">
        <f ca="1">VLOOKUP(A609,Hospitalization!A609:K2951,6,FALSE)</f>
        <v>52</v>
      </c>
      <c r="O609" s="55" t="str">
        <f>VLOOKUP(A600,Hospitalization!A501:K2843,11,FALSE)</f>
        <v>R1011</v>
      </c>
      <c r="P609" s="55" t="str">
        <f>VLOOKUP(A609,Hospitalization!A609:K2951,10,TRUE)</f>
        <v>tier - 1</v>
      </c>
      <c r="Q609" s="58">
        <f>VLOOKUP(A609,Hospitalization!A609:K2951,8,TRUE)</f>
        <v>4005.42</v>
      </c>
      <c r="R609" s="55" t="str">
        <f>VLOOKUP(A609,Hospitalization!A510:K2852,9,TRUE)</f>
        <v>tier - 2</v>
      </c>
    </row>
    <row r="610" spans="1:18" x14ac:dyDescent="0.3">
      <c r="A610" s="69" t="s">
        <v>619</v>
      </c>
      <c r="B610" s="55" t="str">
        <f>VLOOKUP(A610,'Customer Names'!A610:E1928,3,TRUE)</f>
        <v xml:space="preserve"> Ms</v>
      </c>
      <c r="C610" s="55" t="str">
        <f>VLOOKUP(A610,'Customer Names'!A608:E1433,4,FALSE)</f>
        <v>Dewine</v>
      </c>
      <c r="D610" s="50">
        <f>VLOOKUP(HealthCare!A610,Medical_Examinations!A609:J2944,2,TRUE)</f>
        <v>17.579999999999998</v>
      </c>
      <c r="E610" s="50">
        <f>VLOOKUP(HealthCare!A610,Medical_Examinations!A609:J2944,4,TRUE)</f>
        <v>4.51</v>
      </c>
      <c r="F610" s="7" t="str">
        <f>VLOOKUP(A610,Medical_Examinations!A609:J2944,6,TRUE)</f>
        <v>No</v>
      </c>
      <c r="G610" s="7" t="str">
        <f>VLOOKUP(A610,Medical_Examinations!A609:J2944,7,TRUE)</f>
        <v>No</v>
      </c>
      <c r="H610" s="7" t="str">
        <f>VLOOKUP(A610,Medical_Examinations!A609:J2944,8,TRUE)</f>
        <v>No</v>
      </c>
      <c r="I610" s="51">
        <f>VLOOKUP(A610,Medical_Examinations!A609:J2944,9,TRUE)</f>
        <v>1</v>
      </c>
      <c r="J610" s="7" t="str">
        <f>VLOOKUP(A610,Medical_Examinations!A609:J2944,10,TRUE)</f>
        <v>No</v>
      </c>
      <c r="K610" s="7" t="str">
        <f>VLOOKUP(A610,Medical_Examinations!A609:J2944,3,TRUE)</f>
        <v>Underweight</v>
      </c>
      <c r="L610" s="7" t="str">
        <f>VLOOKUP(A610,Medical_Examinations!A609:J2944,5,TRUE)</f>
        <v>Normal</v>
      </c>
      <c r="M610" s="52">
        <f>VLOOKUP(A610,Hospitalization!A610:K2952,5,FALSE)</f>
        <v>32699</v>
      </c>
      <c r="N610" s="51">
        <f ca="1">VLOOKUP(A610,Hospitalization!A610:K2952,6,FALSE)</f>
        <v>53</v>
      </c>
      <c r="O610" s="7" t="str">
        <f>VLOOKUP(A601,Hospitalization!A502:K2844,11,FALSE)</f>
        <v>R1013</v>
      </c>
      <c r="P610" s="7" t="str">
        <f>VLOOKUP(A610,Hospitalization!A610:K2952,10,TRUE)</f>
        <v>tier - 1</v>
      </c>
      <c r="Q610" s="53">
        <f>VLOOKUP(A610,Hospitalization!A610:K2952,8,TRUE)</f>
        <v>4002.36</v>
      </c>
      <c r="R610" s="7" t="str">
        <f>VLOOKUP(A610,Hospitalization!A511:K2853,9,TRUE)</f>
        <v>tier - 2</v>
      </c>
    </row>
    <row r="611" spans="1:18" x14ac:dyDescent="0.3">
      <c r="A611" s="69" t="s">
        <v>620</v>
      </c>
      <c r="B611" s="55" t="str">
        <f>VLOOKUP(A611,'Customer Names'!A611:E1929,3,TRUE)</f>
        <v xml:space="preserve"> Mr</v>
      </c>
      <c r="C611" s="55" t="str">
        <f>VLOOKUP(A611,'Customer Names'!A609:E1434,4,FALSE)</f>
        <v>Carman</v>
      </c>
      <c r="D611" s="54">
        <f>VLOOKUP(HealthCare!A611,Medical_Examinations!A610:J2945,2,TRUE)</f>
        <v>17.579999999999998</v>
      </c>
      <c r="E611" s="54">
        <f>VLOOKUP(HealthCare!A611,Medical_Examinations!A610:J2945,4,TRUE)</f>
        <v>4.51</v>
      </c>
      <c r="F611" s="55" t="str">
        <f>VLOOKUP(A611,Medical_Examinations!A610:J2945,6,TRUE)</f>
        <v>No</v>
      </c>
      <c r="G611" s="55" t="str">
        <f>VLOOKUP(A611,Medical_Examinations!A610:J2945,7,TRUE)</f>
        <v>No</v>
      </c>
      <c r="H611" s="55" t="str">
        <f>VLOOKUP(A611,Medical_Examinations!A610:J2945,8,TRUE)</f>
        <v>No</v>
      </c>
      <c r="I611" s="56">
        <f>VLOOKUP(A611,Medical_Examinations!A610:J2945,9,TRUE)</f>
        <v>1</v>
      </c>
      <c r="J611" s="55" t="str">
        <f>VLOOKUP(A611,Medical_Examinations!A610:J2945,10,TRUE)</f>
        <v>No</v>
      </c>
      <c r="K611" s="55" t="str">
        <f>VLOOKUP(A611,Medical_Examinations!A610:J2945,3,TRUE)</f>
        <v>Underweight</v>
      </c>
      <c r="L611" s="55" t="str">
        <f>VLOOKUP(A611,Medical_Examinations!A610:J2945,5,TRUE)</f>
        <v>Normal</v>
      </c>
      <c r="M611" s="57">
        <f>VLOOKUP(A611,Hospitalization!A611:K2953,5,FALSE)</f>
        <v>33199</v>
      </c>
      <c r="N611" s="56">
        <f ca="1">VLOOKUP(A611,Hospitalization!A611:K2953,6,FALSE)</f>
        <v>55</v>
      </c>
      <c r="O611" s="55" t="str">
        <f>VLOOKUP(A602,Hospitalization!A503:K2845,11,FALSE)</f>
        <v>R1012</v>
      </c>
      <c r="P611" s="55" t="str">
        <f>VLOOKUP(A611,Hospitalization!A611:K2953,10,TRUE)</f>
        <v>tier - 2</v>
      </c>
      <c r="Q611" s="58">
        <f>VLOOKUP(A611,Hospitalization!A611:K2953,8,TRUE)</f>
        <v>3989.84</v>
      </c>
      <c r="R611" s="55" t="str">
        <f>VLOOKUP(A611,Hospitalization!A512:K2854,9,TRUE)</f>
        <v>tier - 2</v>
      </c>
    </row>
    <row r="612" spans="1:18" x14ac:dyDescent="0.3">
      <c r="A612" s="69" t="s">
        <v>621</v>
      </c>
      <c r="B612" s="55" t="str">
        <f>VLOOKUP(A612,'Customer Names'!A612:E1930,3,TRUE)</f>
        <v xml:space="preserve"> Ms</v>
      </c>
      <c r="C612" s="55" t="str">
        <f>VLOOKUP(A612,'Customer Names'!A610:E1435,4,FALSE)</f>
        <v>Neems</v>
      </c>
      <c r="D612" s="50">
        <f>VLOOKUP(HealthCare!A612,Medical_Examinations!A611:J2946,2,TRUE)</f>
        <v>17.579999999999998</v>
      </c>
      <c r="E612" s="50">
        <f>VLOOKUP(HealthCare!A612,Medical_Examinations!A611:J2946,4,TRUE)</f>
        <v>4.51</v>
      </c>
      <c r="F612" s="7" t="str">
        <f>VLOOKUP(A612,Medical_Examinations!A611:J2946,6,TRUE)</f>
        <v>No</v>
      </c>
      <c r="G612" s="7" t="str">
        <f>VLOOKUP(A612,Medical_Examinations!A611:J2946,7,TRUE)</f>
        <v>No</v>
      </c>
      <c r="H612" s="7" t="str">
        <f>VLOOKUP(A612,Medical_Examinations!A611:J2946,8,TRUE)</f>
        <v>No</v>
      </c>
      <c r="I612" s="51">
        <f>VLOOKUP(A612,Medical_Examinations!A611:J2946,9,TRUE)</f>
        <v>1</v>
      </c>
      <c r="J612" s="7" t="str">
        <f>VLOOKUP(A612,Medical_Examinations!A611:J2946,10,TRUE)</f>
        <v>No</v>
      </c>
      <c r="K612" s="7" t="str">
        <f>VLOOKUP(A612,Medical_Examinations!A611:J2946,3,TRUE)</f>
        <v>Underweight</v>
      </c>
      <c r="L612" s="7" t="str">
        <f>VLOOKUP(A612,Medical_Examinations!A611:J2946,5,TRUE)</f>
        <v>Normal</v>
      </c>
      <c r="M612" s="52">
        <f>VLOOKUP(A612,Hospitalization!A612:K2954,5,FALSE)</f>
        <v>35316</v>
      </c>
      <c r="N612" s="51">
        <f ca="1">VLOOKUP(A612,Hospitalization!A612:K2954,6,FALSE)</f>
        <v>22</v>
      </c>
      <c r="O612" s="7" t="str">
        <f>VLOOKUP(A603,Hospitalization!A504:K2846,11,FALSE)</f>
        <v>R1013</v>
      </c>
      <c r="P612" s="7" t="str">
        <f>VLOOKUP(A612,Hospitalization!A612:K2954,10,TRUE)</f>
        <v>tier - 2</v>
      </c>
      <c r="Q612" s="53">
        <f>VLOOKUP(A612,Hospitalization!A612:K2954,8,TRUE)</f>
        <v>3987.93</v>
      </c>
      <c r="R612" s="7" t="str">
        <f>VLOOKUP(A612,Hospitalization!A513:K2855,9,TRUE)</f>
        <v>tier - 2</v>
      </c>
    </row>
    <row r="613" spans="1:18" x14ac:dyDescent="0.3">
      <c r="A613" s="69" t="s">
        <v>622</v>
      </c>
      <c r="B613" s="55" t="str">
        <f>VLOOKUP(A613,'Customer Names'!A613:E1931,3,TRUE)</f>
        <v xml:space="preserve"> Ms</v>
      </c>
      <c r="C613" s="55" t="str">
        <f>VLOOKUP(A613,'Customer Names'!A611:E1436,4,FALSE)</f>
        <v>Pesyna</v>
      </c>
      <c r="D613" s="54">
        <f>VLOOKUP(HealthCare!A613,Medical_Examinations!A612:J2947,2,TRUE)</f>
        <v>17.579999999999998</v>
      </c>
      <c r="E613" s="54">
        <f>VLOOKUP(HealthCare!A613,Medical_Examinations!A612:J2947,4,TRUE)</f>
        <v>4.51</v>
      </c>
      <c r="F613" s="55" t="str">
        <f>VLOOKUP(A613,Medical_Examinations!A612:J2947,6,TRUE)</f>
        <v>No</v>
      </c>
      <c r="G613" s="55" t="str">
        <f>VLOOKUP(A613,Medical_Examinations!A612:J2947,7,TRUE)</f>
        <v>No</v>
      </c>
      <c r="H613" s="55" t="str">
        <f>VLOOKUP(A613,Medical_Examinations!A612:J2947,8,TRUE)</f>
        <v>No</v>
      </c>
      <c r="I613" s="56">
        <f>VLOOKUP(A613,Medical_Examinations!A612:J2947,9,TRUE)</f>
        <v>1</v>
      </c>
      <c r="J613" s="55" t="str">
        <f>VLOOKUP(A613,Medical_Examinations!A612:J2947,10,TRUE)</f>
        <v>No</v>
      </c>
      <c r="K613" s="55" t="str">
        <f>VLOOKUP(A613,Medical_Examinations!A612:J2947,3,TRUE)</f>
        <v>Underweight</v>
      </c>
      <c r="L613" s="55" t="str">
        <f>VLOOKUP(A613,Medical_Examinations!A612:J2947,5,TRUE)</f>
        <v>Normal</v>
      </c>
      <c r="M613" s="57">
        <f>VLOOKUP(A613,Hospitalization!A613:K2955,5,FALSE)</f>
        <v>35294</v>
      </c>
      <c r="N613" s="56">
        <f ca="1">VLOOKUP(A613,Hospitalization!A613:K2955,6,FALSE)</f>
        <v>53</v>
      </c>
      <c r="O613" s="55" t="str">
        <f>VLOOKUP(A604,Hospitalization!A505:K2847,11,FALSE)</f>
        <v>R1013</v>
      </c>
      <c r="P613" s="55" t="str">
        <f>VLOOKUP(A613,Hospitalization!A613:K2955,10,TRUE)</f>
        <v>tier - 2</v>
      </c>
      <c r="Q613" s="58">
        <f>VLOOKUP(A613,Hospitalization!A613:K2955,8,TRUE)</f>
        <v>3981.98</v>
      </c>
      <c r="R613" s="55" t="str">
        <f>VLOOKUP(A613,Hospitalization!A514:K2856,9,TRUE)</f>
        <v>tier - 2</v>
      </c>
    </row>
    <row r="614" spans="1:18" x14ac:dyDescent="0.3">
      <c r="A614" s="69" t="s">
        <v>623</v>
      </c>
      <c r="B614" s="55" t="str">
        <f>VLOOKUP(A614,'Customer Names'!A614:E1932,3,TRUE)</f>
        <v xml:space="preserve"> Ms</v>
      </c>
      <c r="C614" s="55" t="str">
        <f>VLOOKUP(A614,'Customer Names'!A612:E1437,4,FALSE)</f>
        <v>Meling</v>
      </c>
      <c r="D614" s="50">
        <f>VLOOKUP(HealthCare!A614,Medical_Examinations!A613:J2948,2,TRUE)</f>
        <v>17.579999999999998</v>
      </c>
      <c r="E614" s="50">
        <f>VLOOKUP(HealthCare!A614,Medical_Examinations!A613:J2948,4,TRUE)</f>
        <v>4.51</v>
      </c>
      <c r="F614" s="7" t="str">
        <f>VLOOKUP(A614,Medical_Examinations!A613:J2948,6,TRUE)</f>
        <v>No</v>
      </c>
      <c r="G614" s="7" t="str">
        <f>VLOOKUP(A614,Medical_Examinations!A613:J2948,7,TRUE)</f>
        <v>No</v>
      </c>
      <c r="H614" s="7" t="str">
        <f>VLOOKUP(A614,Medical_Examinations!A613:J2948,8,TRUE)</f>
        <v>No</v>
      </c>
      <c r="I614" s="51">
        <f>VLOOKUP(A614,Medical_Examinations!A613:J2948,9,TRUE)</f>
        <v>1</v>
      </c>
      <c r="J614" s="7" t="str">
        <f>VLOOKUP(A614,Medical_Examinations!A613:J2948,10,TRUE)</f>
        <v>No</v>
      </c>
      <c r="K614" s="7" t="str">
        <f>VLOOKUP(A614,Medical_Examinations!A613:J2948,3,TRUE)</f>
        <v>Underweight</v>
      </c>
      <c r="L614" s="7" t="str">
        <f>VLOOKUP(A614,Medical_Examinations!A613:J2948,5,TRUE)</f>
        <v>Normal</v>
      </c>
      <c r="M614" s="52">
        <f>VLOOKUP(A614,Hospitalization!A614:K2956,5,FALSE)</f>
        <v>33083</v>
      </c>
      <c r="N614" s="51">
        <f ca="1">VLOOKUP(A614,Hospitalization!A614:K2956,6,FALSE)</f>
        <v>52</v>
      </c>
      <c r="O614" s="7" t="str">
        <f>VLOOKUP(A605,Hospitalization!A506:K2848,11,FALSE)</f>
        <v>R1015</v>
      </c>
      <c r="P614" s="7" t="str">
        <f>VLOOKUP(A614,Hospitalization!A614:K2956,10,TRUE)</f>
        <v>tier - 3</v>
      </c>
      <c r="Q614" s="53">
        <f>VLOOKUP(A614,Hospitalization!A614:K2956,8,TRUE)</f>
        <v>3972.92</v>
      </c>
      <c r="R614" s="7" t="str">
        <f>VLOOKUP(A614,Hospitalization!A515:K2857,9,TRUE)</f>
        <v>tier - 2</v>
      </c>
    </row>
    <row r="615" spans="1:18" x14ac:dyDescent="0.3">
      <c r="A615" s="69" t="s">
        <v>624</v>
      </c>
      <c r="B615" s="55" t="str">
        <f>VLOOKUP(A615,'Customer Names'!A615:E1933,3,TRUE)</f>
        <v xml:space="preserve"> Ms</v>
      </c>
      <c r="C615" s="55" t="str">
        <f>VLOOKUP(A615,'Customer Names'!A613:E1438,4,FALSE)</f>
        <v>Widlowski</v>
      </c>
      <c r="D615" s="54">
        <f>VLOOKUP(HealthCare!A615,Medical_Examinations!A614:J2949,2,TRUE)</f>
        <v>17.579999999999998</v>
      </c>
      <c r="E615" s="54">
        <f>VLOOKUP(HealthCare!A615,Medical_Examinations!A614:J2949,4,TRUE)</f>
        <v>4.51</v>
      </c>
      <c r="F615" s="55" t="str">
        <f>VLOOKUP(A615,Medical_Examinations!A614:J2949,6,TRUE)</f>
        <v>No</v>
      </c>
      <c r="G615" s="55" t="str">
        <f>VLOOKUP(A615,Medical_Examinations!A614:J2949,7,TRUE)</f>
        <v>No</v>
      </c>
      <c r="H615" s="55" t="str">
        <f>VLOOKUP(A615,Medical_Examinations!A614:J2949,8,TRUE)</f>
        <v>No</v>
      </c>
      <c r="I615" s="56">
        <f>VLOOKUP(A615,Medical_Examinations!A614:J2949,9,TRUE)</f>
        <v>1</v>
      </c>
      <c r="J615" s="55" t="str">
        <f>VLOOKUP(A615,Medical_Examinations!A614:J2949,10,TRUE)</f>
        <v>No</v>
      </c>
      <c r="K615" s="55" t="str">
        <f>VLOOKUP(A615,Medical_Examinations!A614:J2949,3,TRUE)</f>
        <v>Underweight</v>
      </c>
      <c r="L615" s="55" t="str">
        <f>VLOOKUP(A615,Medical_Examinations!A614:J2949,5,TRUE)</f>
        <v>Normal</v>
      </c>
      <c r="M615" s="57">
        <f>VLOOKUP(A615,Hospitalization!A615:K2957,5,FALSE)</f>
        <v>34891</v>
      </c>
      <c r="N615" s="56">
        <f ca="1">VLOOKUP(A615,Hospitalization!A615:K2957,6,FALSE)</f>
        <v>61</v>
      </c>
      <c r="O615" s="55" t="str">
        <f>VLOOKUP(A606,Hospitalization!A507:K2849,11,FALSE)</f>
        <v>R1013</v>
      </c>
      <c r="P615" s="55" t="str">
        <f>VLOOKUP(A615,Hospitalization!A615:K2957,10,TRUE)</f>
        <v>tier - 2</v>
      </c>
      <c r="Q615" s="58">
        <f>VLOOKUP(A615,Hospitalization!A615:K2957,8,TRUE)</f>
        <v>3956.07</v>
      </c>
      <c r="R615" s="55" t="str">
        <f>VLOOKUP(A615,Hospitalization!A516:K2858,9,TRUE)</f>
        <v>tier - 2</v>
      </c>
    </row>
    <row r="616" spans="1:18" x14ac:dyDescent="0.3">
      <c r="A616" s="69" t="s">
        <v>625</v>
      </c>
      <c r="B616" s="55" t="str">
        <f>VLOOKUP(A616,'Customer Names'!A616:E1934,3,TRUE)</f>
        <v xml:space="preserve"> Mr</v>
      </c>
      <c r="C616" s="55" t="str">
        <f>VLOOKUP(A616,'Customer Names'!A614:E1439,4,FALSE)</f>
        <v>Nadar</v>
      </c>
      <c r="D616" s="50">
        <f>VLOOKUP(HealthCare!A616,Medical_Examinations!A615:J2950,2,TRUE)</f>
        <v>17.579999999999998</v>
      </c>
      <c r="E616" s="50">
        <f>VLOOKUP(HealthCare!A616,Medical_Examinations!A615:J2950,4,TRUE)</f>
        <v>4.51</v>
      </c>
      <c r="F616" s="7" t="str">
        <f>VLOOKUP(A616,Medical_Examinations!A615:J2950,6,TRUE)</f>
        <v>No</v>
      </c>
      <c r="G616" s="7" t="str">
        <f>VLOOKUP(A616,Medical_Examinations!A615:J2950,7,TRUE)</f>
        <v>No</v>
      </c>
      <c r="H616" s="7" t="str">
        <f>VLOOKUP(A616,Medical_Examinations!A615:J2950,8,TRUE)</f>
        <v>No</v>
      </c>
      <c r="I616" s="51">
        <f>VLOOKUP(A616,Medical_Examinations!A615:J2950,9,TRUE)</f>
        <v>1</v>
      </c>
      <c r="J616" s="7" t="str">
        <f>VLOOKUP(A616,Medical_Examinations!A615:J2950,10,TRUE)</f>
        <v>No</v>
      </c>
      <c r="K616" s="7" t="str">
        <f>VLOOKUP(A616,Medical_Examinations!A615:J2950,3,TRUE)</f>
        <v>Underweight</v>
      </c>
      <c r="L616" s="7" t="str">
        <f>VLOOKUP(A616,Medical_Examinations!A615:J2950,5,TRUE)</f>
        <v>Normal</v>
      </c>
      <c r="M616" s="52">
        <f>VLOOKUP(A616,Hospitalization!A616:K2958,5,FALSE)</f>
        <v>36351</v>
      </c>
      <c r="N616" s="51">
        <f ca="1">VLOOKUP(A616,Hospitalization!A616:K2958,6,FALSE)</f>
        <v>22</v>
      </c>
      <c r="O616" s="7" t="str">
        <f>VLOOKUP(A607,Hospitalization!A508:K2850,11,FALSE)</f>
        <v>R1013</v>
      </c>
      <c r="P616" s="7" t="str">
        <f>VLOOKUP(A616,Hospitalization!A616:K2958,10,TRUE)</f>
        <v>tier - 3</v>
      </c>
      <c r="Q616" s="53">
        <f>VLOOKUP(A616,Hospitalization!A616:K2958,8,TRUE)</f>
        <v>3955.98</v>
      </c>
      <c r="R616" s="7" t="str">
        <f>VLOOKUP(A616,Hospitalization!A517:K2859,9,TRUE)</f>
        <v>tier - 2</v>
      </c>
    </row>
    <row r="617" spans="1:18" x14ac:dyDescent="0.3">
      <c r="A617" s="69" t="s">
        <v>626</v>
      </c>
      <c r="B617" s="55" t="str">
        <f>VLOOKUP(A617,'Customer Names'!A617:E1935,3,TRUE)</f>
        <v xml:space="preserve"> Ms</v>
      </c>
      <c r="C617" s="55" t="str">
        <f>VLOOKUP(A617,'Customer Names'!A615:E1440,4,FALSE)</f>
        <v>Turner</v>
      </c>
      <c r="D617" s="54">
        <f>VLOOKUP(HealthCare!A617,Medical_Examinations!A616:J2951,2,TRUE)</f>
        <v>17.579999999999998</v>
      </c>
      <c r="E617" s="54">
        <f>VLOOKUP(HealthCare!A617,Medical_Examinations!A616:J2951,4,TRUE)</f>
        <v>4.51</v>
      </c>
      <c r="F617" s="55" t="str">
        <f>VLOOKUP(A617,Medical_Examinations!A616:J2951,6,TRUE)</f>
        <v>No</v>
      </c>
      <c r="G617" s="55" t="str">
        <f>VLOOKUP(A617,Medical_Examinations!A616:J2951,7,TRUE)</f>
        <v>No</v>
      </c>
      <c r="H617" s="55" t="str">
        <f>VLOOKUP(A617,Medical_Examinations!A616:J2951,8,TRUE)</f>
        <v>No</v>
      </c>
      <c r="I617" s="56">
        <f>VLOOKUP(A617,Medical_Examinations!A616:J2951,9,TRUE)</f>
        <v>1</v>
      </c>
      <c r="J617" s="55" t="str">
        <f>VLOOKUP(A617,Medical_Examinations!A616:J2951,10,TRUE)</f>
        <v>No</v>
      </c>
      <c r="K617" s="55" t="str">
        <f>VLOOKUP(A617,Medical_Examinations!A616:J2951,3,TRUE)</f>
        <v>Underweight</v>
      </c>
      <c r="L617" s="55" t="str">
        <f>VLOOKUP(A617,Medical_Examinations!A616:J2951,5,TRUE)</f>
        <v>Normal</v>
      </c>
      <c r="M617" s="57">
        <f>VLOOKUP(A617,Hospitalization!A617:K2959,5,FALSE)</f>
        <v>34284</v>
      </c>
      <c r="N617" s="56">
        <f ca="1">VLOOKUP(A617,Hospitalization!A617:K2959,6,FALSE)</f>
        <v>27</v>
      </c>
      <c r="O617" s="55" t="str">
        <f>VLOOKUP(A608,Hospitalization!A509:K2851,11,FALSE)</f>
        <v>R1012</v>
      </c>
      <c r="P617" s="55" t="str">
        <f>VLOOKUP(A617,Hospitalization!A617:K2959,10,TRUE)</f>
        <v>tier - 2</v>
      </c>
      <c r="Q617" s="58">
        <f>VLOOKUP(A617,Hospitalization!A617:K2959,8,TRUE)</f>
        <v>3947.41</v>
      </c>
      <c r="R617" s="55" t="str">
        <f>VLOOKUP(A617,Hospitalization!A518:K2860,9,TRUE)</f>
        <v>tier - 2</v>
      </c>
    </row>
    <row r="618" spans="1:18" x14ac:dyDescent="0.3">
      <c r="A618" s="69" t="s">
        <v>627</v>
      </c>
      <c r="B618" s="55" t="str">
        <f>VLOOKUP(A618,'Customer Names'!A618:E1936,3,TRUE)</f>
        <v xml:space="preserve"> Ms</v>
      </c>
      <c r="C618" s="55" t="str">
        <f>VLOOKUP(A618,'Customer Names'!A616:E1441,4,FALSE)</f>
        <v>Walker</v>
      </c>
      <c r="D618" s="50">
        <f>VLOOKUP(HealthCare!A618,Medical_Examinations!A617:J2952,2,TRUE)</f>
        <v>17.579999999999998</v>
      </c>
      <c r="E618" s="50">
        <f>VLOOKUP(HealthCare!A618,Medical_Examinations!A617:J2952,4,TRUE)</f>
        <v>4.51</v>
      </c>
      <c r="F618" s="7" t="str">
        <f>VLOOKUP(A618,Medical_Examinations!A617:J2952,6,TRUE)</f>
        <v>No</v>
      </c>
      <c r="G618" s="7" t="str">
        <f>VLOOKUP(A618,Medical_Examinations!A617:J2952,7,TRUE)</f>
        <v>No</v>
      </c>
      <c r="H618" s="7" t="str">
        <f>VLOOKUP(A618,Medical_Examinations!A617:J2952,8,TRUE)</f>
        <v>No</v>
      </c>
      <c r="I618" s="51">
        <f>VLOOKUP(A618,Medical_Examinations!A617:J2952,9,TRUE)</f>
        <v>1</v>
      </c>
      <c r="J618" s="7" t="str">
        <f>VLOOKUP(A618,Medical_Examinations!A617:J2952,10,TRUE)</f>
        <v>No</v>
      </c>
      <c r="K618" s="7" t="str">
        <f>VLOOKUP(A618,Medical_Examinations!A617:J2952,3,TRUE)</f>
        <v>Underweight</v>
      </c>
      <c r="L618" s="7" t="str">
        <f>VLOOKUP(A618,Medical_Examinations!A617:J2952,5,TRUE)</f>
        <v>Normal</v>
      </c>
      <c r="M618" s="52">
        <f>VLOOKUP(A618,Hospitalization!A618:K2960,5,FALSE)</f>
        <v>34241</v>
      </c>
      <c r="N618" s="51">
        <f ca="1">VLOOKUP(A618,Hospitalization!A618:K2960,6,FALSE)</f>
        <v>55</v>
      </c>
      <c r="O618" s="7" t="str">
        <f>VLOOKUP(A609,Hospitalization!A510:K2852,11,FALSE)</f>
        <v>R1015</v>
      </c>
      <c r="P618" s="7" t="str">
        <f>VLOOKUP(A618,Hospitalization!A618:K2960,10,TRUE)</f>
        <v>tier - 3</v>
      </c>
      <c r="Q618" s="53">
        <f>VLOOKUP(A618,Hospitalization!A618:K2960,8,TRUE)</f>
        <v>3943.6</v>
      </c>
      <c r="R618" s="7" t="str">
        <f>VLOOKUP(A618,Hospitalization!A519:K2861,9,TRUE)</f>
        <v>tier - 2</v>
      </c>
    </row>
    <row r="619" spans="1:18" x14ac:dyDescent="0.3">
      <c r="A619" s="69" t="s">
        <v>628</v>
      </c>
      <c r="B619" s="55" t="str">
        <f>VLOOKUP(A619,'Customer Names'!A619:E1937,3,TRUE)</f>
        <v xml:space="preserve"> Mr</v>
      </c>
      <c r="C619" s="55" t="str">
        <f>VLOOKUP(A619,'Customer Names'!A617:E1442,4,FALSE)</f>
        <v>Leedham</v>
      </c>
      <c r="D619" s="54">
        <f>VLOOKUP(HealthCare!A619,Medical_Examinations!A618:J2953,2,TRUE)</f>
        <v>17.579999999999998</v>
      </c>
      <c r="E619" s="54">
        <f>VLOOKUP(HealthCare!A619,Medical_Examinations!A618:J2953,4,TRUE)</f>
        <v>4.51</v>
      </c>
      <c r="F619" s="55" t="str">
        <f>VLOOKUP(A619,Medical_Examinations!A618:J2953,6,TRUE)</f>
        <v>No</v>
      </c>
      <c r="G619" s="55" t="str">
        <f>VLOOKUP(A619,Medical_Examinations!A618:J2953,7,TRUE)</f>
        <v>No</v>
      </c>
      <c r="H619" s="55" t="str">
        <f>VLOOKUP(A619,Medical_Examinations!A618:J2953,8,TRUE)</f>
        <v>No</v>
      </c>
      <c r="I619" s="56">
        <f>VLOOKUP(A619,Medical_Examinations!A618:J2953,9,TRUE)</f>
        <v>1</v>
      </c>
      <c r="J619" s="55" t="str">
        <f>VLOOKUP(A619,Medical_Examinations!A618:J2953,10,TRUE)</f>
        <v>No</v>
      </c>
      <c r="K619" s="55" t="str">
        <f>VLOOKUP(A619,Medical_Examinations!A618:J2953,3,TRUE)</f>
        <v>Underweight</v>
      </c>
      <c r="L619" s="55" t="str">
        <f>VLOOKUP(A619,Medical_Examinations!A618:J2953,5,TRUE)</f>
        <v>Normal</v>
      </c>
      <c r="M619" s="57">
        <f>VLOOKUP(A619,Hospitalization!A619:K2961,5,FALSE)</f>
        <v>32440</v>
      </c>
      <c r="N619" s="56">
        <f ca="1">VLOOKUP(A619,Hospitalization!A619:K2961,6,FALSE)</f>
        <v>58</v>
      </c>
      <c r="O619" s="55" t="str">
        <f>VLOOKUP(A610,Hospitalization!A511:K2853,11,FALSE)</f>
        <v>R1013</v>
      </c>
      <c r="P619" s="55" t="str">
        <f>VLOOKUP(A619,Hospitalization!A619:K2961,10,TRUE)</f>
        <v>tier - 1</v>
      </c>
      <c r="Q619" s="58">
        <f>VLOOKUP(A619,Hospitalization!A619:K2961,8,TRUE)</f>
        <v>3935.18</v>
      </c>
      <c r="R619" s="55" t="str">
        <f>VLOOKUP(A619,Hospitalization!A520:K2862,9,TRUE)</f>
        <v>tier - 3</v>
      </c>
    </row>
    <row r="620" spans="1:18" x14ac:dyDescent="0.3">
      <c r="A620" s="69" t="s">
        <v>629</v>
      </c>
      <c r="B620" s="55" t="str">
        <f>VLOOKUP(A620,'Customer Names'!A620:E1938,3,TRUE)</f>
        <v xml:space="preserve"> Mrs</v>
      </c>
      <c r="C620" s="55" t="str">
        <f>VLOOKUP(A620,'Customer Names'!A618:E1443,4,FALSE)</f>
        <v>Haglund</v>
      </c>
      <c r="D620" s="50">
        <f>VLOOKUP(HealthCare!A620,Medical_Examinations!A619:J2954,2,TRUE)</f>
        <v>17.579999999999998</v>
      </c>
      <c r="E620" s="50">
        <f>VLOOKUP(HealthCare!A620,Medical_Examinations!A619:J2954,4,TRUE)</f>
        <v>4.51</v>
      </c>
      <c r="F620" s="7" t="str">
        <f>VLOOKUP(A620,Medical_Examinations!A619:J2954,6,TRUE)</f>
        <v>No</v>
      </c>
      <c r="G620" s="7" t="str">
        <f>VLOOKUP(A620,Medical_Examinations!A619:J2954,7,TRUE)</f>
        <v>No</v>
      </c>
      <c r="H620" s="7" t="str">
        <f>VLOOKUP(A620,Medical_Examinations!A619:J2954,8,TRUE)</f>
        <v>No</v>
      </c>
      <c r="I620" s="51">
        <f>VLOOKUP(A620,Medical_Examinations!A619:J2954,9,TRUE)</f>
        <v>1</v>
      </c>
      <c r="J620" s="7" t="str">
        <f>VLOOKUP(A620,Medical_Examinations!A619:J2954,10,TRUE)</f>
        <v>No</v>
      </c>
      <c r="K620" s="7" t="str">
        <f>VLOOKUP(A620,Medical_Examinations!A619:J2954,3,TRUE)</f>
        <v>Underweight</v>
      </c>
      <c r="L620" s="7" t="str">
        <f>VLOOKUP(A620,Medical_Examinations!A619:J2954,5,TRUE)</f>
        <v>Normal</v>
      </c>
      <c r="M620" s="52">
        <f>VLOOKUP(A620,Hospitalization!A620:K2962,5,FALSE)</f>
        <v>37422</v>
      </c>
      <c r="N620" s="51">
        <f ca="1">VLOOKUP(A620,Hospitalization!A620:K2962,6,FALSE)</f>
        <v>64</v>
      </c>
      <c r="O620" s="7" t="str">
        <f>VLOOKUP(A611,Hospitalization!A512:K2854,11,FALSE)</f>
        <v>R1011</v>
      </c>
      <c r="P620" s="7" t="str">
        <f>VLOOKUP(A620,Hospitalization!A620:K2962,10,TRUE)</f>
        <v>tier - 3</v>
      </c>
      <c r="Q620" s="53">
        <f>VLOOKUP(A620,Hospitalization!A620:K2962,8,TRUE)</f>
        <v>3931.51</v>
      </c>
      <c r="R620" s="7" t="str">
        <f>VLOOKUP(A620,Hospitalization!A521:K2863,9,TRUE)</f>
        <v>tier - 2</v>
      </c>
    </row>
    <row r="621" spans="1:18" x14ac:dyDescent="0.3">
      <c r="A621" s="69" t="s">
        <v>630</v>
      </c>
      <c r="B621" s="55" t="str">
        <f>VLOOKUP(A621,'Customer Names'!A621:E1939,3,TRUE)</f>
        <v xml:space="preserve"> Mr</v>
      </c>
      <c r="C621" s="55" t="str">
        <f>VLOOKUP(A621,'Customer Names'!A619:E1444,4,FALSE)</f>
        <v>Mills</v>
      </c>
      <c r="D621" s="54">
        <f>VLOOKUP(HealthCare!A621,Medical_Examinations!A620:J2955,2,TRUE)</f>
        <v>17.579999999999998</v>
      </c>
      <c r="E621" s="54">
        <f>VLOOKUP(HealthCare!A621,Medical_Examinations!A620:J2955,4,TRUE)</f>
        <v>4.51</v>
      </c>
      <c r="F621" s="55" t="str">
        <f>VLOOKUP(A621,Medical_Examinations!A620:J2955,6,TRUE)</f>
        <v>No</v>
      </c>
      <c r="G621" s="55" t="str">
        <f>VLOOKUP(A621,Medical_Examinations!A620:J2955,7,TRUE)</f>
        <v>No</v>
      </c>
      <c r="H621" s="55" t="str">
        <f>VLOOKUP(A621,Medical_Examinations!A620:J2955,8,TRUE)</f>
        <v>No</v>
      </c>
      <c r="I621" s="56">
        <f>VLOOKUP(A621,Medical_Examinations!A620:J2955,9,TRUE)</f>
        <v>1</v>
      </c>
      <c r="J621" s="55" t="str">
        <f>VLOOKUP(A621,Medical_Examinations!A620:J2955,10,TRUE)</f>
        <v>No</v>
      </c>
      <c r="K621" s="55" t="str">
        <f>VLOOKUP(A621,Medical_Examinations!A620:J2955,3,TRUE)</f>
        <v>Underweight</v>
      </c>
      <c r="L621" s="55" t="str">
        <f>VLOOKUP(A621,Medical_Examinations!A620:J2955,5,TRUE)</f>
        <v>Normal</v>
      </c>
      <c r="M621" s="57">
        <f>VLOOKUP(A621,Hospitalization!A621:K2963,5,FALSE)</f>
        <v>31233</v>
      </c>
      <c r="N621" s="56">
        <f ca="1">VLOOKUP(A621,Hospitalization!A621:K2963,6,FALSE)</f>
        <v>51</v>
      </c>
      <c r="O621" s="55" t="str">
        <f>VLOOKUP(A612,Hospitalization!A513:K2855,11,FALSE)</f>
        <v>R1011</v>
      </c>
      <c r="P621" s="55" t="str">
        <f>VLOOKUP(A621,Hospitalization!A621:K2963,10,TRUE)</f>
        <v>tier - 2</v>
      </c>
      <c r="Q621" s="58">
        <f>VLOOKUP(A621,Hospitalization!A621:K2963,8,TRUE)</f>
        <v>3910.44</v>
      </c>
      <c r="R621" s="55" t="str">
        <f>VLOOKUP(A621,Hospitalization!A522:K2864,9,TRUE)</f>
        <v>tier - 2</v>
      </c>
    </row>
    <row r="622" spans="1:18" x14ac:dyDescent="0.3">
      <c r="A622" s="69" t="s">
        <v>631</v>
      </c>
      <c r="B622" s="55" t="str">
        <f>VLOOKUP(A622,'Customer Names'!A622:E1940,3,TRUE)</f>
        <v xml:space="preserve"> Mr</v>
      </c>
      <c r="C622" s="55" t="str">
        <f>VLOOKUP(A622,'Customer Names'!A620:E1445,4,FALSE)</f>
        <v>Drnjevich</v>
      </c>
      <c r="D622" s="50">
        <f>VLOOKUP(HealthCare!A622,Medical_Examinations!A621:J2956,2,TRUE)</f>
        <v>17.579999999999998</v>
      </c>
      <c r="E622" s="50">
        <f>VLOOKUP(HealthCare!A622,Medical_Examinations!A621:J2956,4,TRUE)</f>
        <v>4.51</v>
      </c>
      <c r="F622" s="7" t="str">
        <f>VLOOKUP(A622,Medical_Examinations!A621:J2956,6,TRUE)</f>
        <v>No</v>
      </c>
      <c r="G622" s="7" t="str">
        <f>VLOOKUP(A622,Medical_Examinations!A621:J2956,7,TRUE)</f>
        <v>No</v>
      </c>
      <c r="H622" s="7" t="str">
        <f>VLOOKUP(A622,Medical_Examinations!A621:J2956,8,TRUE)</f>
        <v>No</v>
      </c>
      <c r="I622" s="51">
        <f>VLOOKUP(A622,Medical_Examinations!A621:J2956,9,TRUE)</f>
        <v>1</v>
      </c>
      <c r="J622" s="7" t="str">
        <f>VLOOKUP(A622,Medical_Examinations!A621:J2956,10,TRUE)</f>
        <v>No</v>
      </c>
      <c r="K622" s="7" t="str">
        <f>VLOOKUP(A622,Medical_Examinations!A621:J2956,3,TRUE)</f>
        <v>Underweight</v>
      </c>
      <c r="L622" s="7" t="str">
        <f>VLOOKUP(A622,Medical_Examinations!A621:J2956,5,TRUE)</f>
        <v>Normal</v>
      </c>
      <c r="M622" s="52">
        <f>VLOOKUP(A622,Hospitalization!A622:K2964,5,FALSE)</f>
        <v>35758</v>
      </c>
      <c r="N622" s="51">
        <f ca="1">VLOOKUP(A622,Hospitalization!A622:K2964,6,FALSE)</f>
        <v>50</v>
      </c>
      <c r="O622" s="7" t="str">
        <f>VLOOKUP(A613,Hospitalization!A514:K2856,11,FALSE)</f>
        <v>R1013</v>
      </c>
      <c r="P622" s="7" t="str">
        <f>VLOOKUP(A622,Hospitalization!A622:K2964,10,TRUE)</f>
        <v>tier - 3</v>
      </c>
      <c r="Q622" s="53">
        <f>VLOOKUP(A622,Hospitalization!A622:K2964,8,TRUE)</f>
        <v>3906.13</v>
      </c>
      <c r="R622" s="7" t="str">
        <f>VLOOKUP(A622,Hospitalization!A523:K2865,9,TRUE)</f>
        <v>tier - 3</v>
      </c>
    </row>
    <row r="623" spans="1:18" x14ac:dyDescent="0.3">
      <c r="A623" s="69" t="s">
        <v>632</v>
      </c>
      <c r="B623" s="55" t="str">
        <f>VLOOKUP(A623,'Customer Names'!A623:E1941,3,TRUE)</f>
        <v xml:space="preserve"> Mr</v>
      </c>
      <c r="C623" s="55" t="str">
        <f>VLOOKUP(A623,'Customer Names'!A621:E1446,4,FALSE)</f>
        <v>Clay</v>
      </c>
      <c r="D623" s="54">
        <f>VLOOKUP(HealthCare!A623,Medical_Examinations!A622:J2957,2,TRUE)</f>
        <v>17.579999999999998</v>
      </c>
      <c r="E623" s="54">
        <f>VLOOKUP(HealthCare!A623,Medical_Examinations!A622:J2957,4,TRUE)</f>
        <v>4.51</v>
      </c>
      <c r="F623" s="55" t="str">
        <f>VLOOKUP(A623,Medical_Examinations!A622:J2957,6,TRUE)</f>
        <v>No</v>
      </c>
      <c r="G623" s="55" t="str">
        <f>VLOOKUP(A623,Medical_Examinations!A622:J2957,7,TRUE)</f>
        <v>No</v>
      </c>
      <c r="H623" s="55" t="str">
        <f>VLOOKUP(A623,Medical_Examinations!A622:J2957,8,TRUE)</f>
        <v>No</v>
      </c>
      <c r="I623" s="56">
        <f>VLOOKUP(A623,Medical_Examinations!A622:J2957,9,TRUE)</f>
        <v>1</v>
      </c>
      <c r="J623" s="55" t="str">
        <f>VLOOKUP(A623,Medical_Examinations!A622:J2957,10,TRUE)</f>
        <v>No</v>
      </c>
      <c r="K623" s="55" t="str">
        <f>VLOOKUP(A623,Medical_Examinations!A622:J2957,3,TRUE)</f>
        <v>Underweight</v>
      </c>
      <c r="L623" s="55" t="str">
        <f>VLOOKUP(A623,Medical_Examinations!A622:J2957,5,TRUE)</f>
        <v>Normal</v>
      </c>
      <c r="M623" s="57">
        <f>VLOOKUP(A623,Hospitalization!A623:K2965,5,FALSE)</f>
        <v>29825</v>
      </c>
      <c r="N623" s="56">
        <f ca="1">VLOOKUP(A623,Hospitalization!A623:K2965,6,FALSE)</f>
        <v>56</v>
      </c>
      <c r="O623" s="55" t="str">
        <f>VLOOKUP(A614,Hospitalization!A515:K2857,11,FALSE)</f>
        <v>R1013</v>
      </c>
      <c r="P623" s="55" t="str">
        <f>VLOOKUP(A623,Hospitalization!A623:K2965,10,TRUE)</f>
        <v>tier - 2</v>
      </c>
      <c r="Q623" s="58">
        <f>VLOOKUP(A623,Hospitalization!A623:K2965,8,TRUE)</f>
        <v>3902.07</v>
      </c>
      <c r="R623" s="55" t="str">
        <f>VLOOKUP(A623,Hospitalization!A524:K2866,9,TRUE)</f>
        <v>tier - 2</v>
      </c>
    </row>
    <row r="624" spans="1:18" x14ac:dyDescent="0.3">
      <c r="A624" s="69" t="s">
        <v>633</v>
      </c>
      <c r="B624" s="55" t="str">
        <f>VLOOKUP(A624,'Customer Names'!A624:E1942,3,TRUE)</f>
        <v xml:space="preserve"> Mr</v>
      </c>
      <c r="C624" s="55" t="str">
        <f>VLOOKUP(A624,'Customer Names'!A622:E1447,4,FALSE)</f>
        <v>Marbury</v>
      </c>
      <c r="D624" s="50">
        <f>VLOOKUP(HealthCare!A624,Medical_Examinations!A623:J2958,2,TRUE)</f>
        <v>17.579999999999998</v>
      </c>
      <c r="E624" s="50">
        <f>VLOOKUP(HealthCare!A624,Medical_Examinations!A623:J2958,4,TRUE)</f>
        <v>4.51</v>
      </c>
      <c r="F624" s="7" t="str">
        <f>VLOOKUP(A624,Medical_Examinations!A623:J2958,6,TRUE)</f>
        <v>No</v>
      </c>
      <c r="G624" s="7" t="str">
        <f>VLOOKUP(A624,Medical_Examinations!A623:J2958,7,TRUE)</f>
        <v>No</v>
      </c>
      <c r="H624" s="7" t="str">
        <f>VLOOKUP(A624,Medical_Examinations!A623:J2958,8,TRUE)</f>
        <v>No</v>
      </c>
      <c r="I624" s="51">
        <f>VLOOKUP(A624,Medical_Examinations!A623:J2958,9,TRUE)</f>
        <v>1</v>
      </c>
      <c r="J624" s="7" t="str">
        <f>VLOOKUP(A624,Medical_Examinations!A623:J2958,10,TRUE)</f>
        <v>No</v>
      </c>
      <c r="K624" s="7" t="str">
        <f>VLOOKUP(A624,Medical_Examinations!A623:J2958,3,TRUE)</f>
        <v>Underweight</v>
      </c>
      <c r="L624" s="7" t="str">
        <f>VLOOKUP(A624,Medical_Examinations!A623:J2958,5,TRUE)</f>
        <v>Normal</v>
      </c>
      <c r="M624" s="52">
        <f>VLOOKUP(A624,Hospitalization!A624:K2966,5,FALSE)</f>
        <v>34226</v>
      </c>
      <c r="N624" s="51">
        <f ca="1">VLOOKUP(A624,Hospitalization!A624:K2966,6,FALSE)</f>
        <v>30</v>
      </c>
      <c r="O624" s="7" t="str">
        <f>VLOOKUP(A615,Hospitalization!A516:K2858,11,FALSE)</f>
        <v>R1012</v>
      </c>
      <c r="P624" s="7" t="str">
        <f>VLOOKUP(A624,Hospitalization!A624:K2966,10,TRUE)</f>
        <v>tier - 2</v>
      </c>
      <c r="Q624" s="53">
        <f>VLOOKUP(A624,Hospitalization!A624:K2966,8,TRUE)</f>
        <v>3898.35</v>
      </c>
      <c r="R624" s="7" t="str">
        <f>VLOOKUP(A624,Hospitalization!A525:K2867,9,TRUE)</f>
        <v>tier - 2</v>
      </c>
    </row>
    <row r="625" spans="1:18" x14ac:dyDescent="0.3">
      <c r="A625" s="69" t="s">
        <v>634</v>
      </c>
      <c r="B625" s="55" t="str">
        <f>VLOOKUP(A625,'Customer Names'!A625:E1943,3,TRUE)</f>
        <v xml:space="preserve"> Mr</v>
      </c>
      <c r="C625" s="55" t="str">
        <f>VLOOKUP(A625,'Customer Names'!A623:E1448,4,FALSE)</f>
        <v>Coon</v>
      </c>
      <c r="D625" s="54">
        <f>VLOOKUP(HealthCare!A625,Medical_Examinations!A624:J2959,2,TRUE)</f>
        <v>17.579999999999998</v>
      </c>
      <c r="E625" s="54">
        <f>VLOOKUP(HealthCare!A625,Medical_Examinations!A624:J2959,4,TRUE)</f>
        <v>4.51</v>
      </c>
      <c r="F625" s="55" t="str">
        <f>VLOOKUP(A625,Medical_Examinations!A624:J2959,6,TRUE)</f>
        <v>No</v>
      </c>
      <c r="G625" s="55" t="str">
        <f>VLOOKUP(A625,Medical_Examinations!A624:J2959,7,TRUE)</f>
        <v>No</v>
      </c>
      <c r="H625" s="55" t="str">
        <f>VLOOKUP(A625,Medical_Examinations!A624:J2959,8,TRUE)</f>
        <v>No</v>
      </c>
      <c r="I625" s="56">
        <f>VLOOKUP(A625,Medical_Examinations!A624:J2959,9,TRUE)</f>
        <v>1</v>
      </c>
      <c r="J625" s="55" t="str">
        <f>VLOOKUP(A625,Medical_Examinations!A624:J2959,10,TRUE)</f>
        <v>No</v>
      </c>
      <c r="K625" s="55" t="str">
        <f>VLOOKUP(A625,Medical_Examinations!A624:J2959,3,TRUE)</f>
        <v>Underweight</v>
      </c>
      <c r="L625" s="55" t="str">
        <f>VLOOKUP(A625,Medical_Examinations!A624:J2959,5,TRUE)</f>
        <v>Normal</v>
      </c>
      <c r="M625" s="57">
        <f>VLOOKUP(A625,Hospitalization!A625:K2967,5,FALSE)</f>
        <v>38181</v>
      </c>
      <c r="N625" s="56">
        <f ca="1">VLOOKUP(A625,Hospitalization!A625:K2967,6,FALSE)</f>
        <v>34</v>
      </c>
      <c r="O625" s="55" t="str">
        <f>VLOOKUP(A616,Hospitalization!A517:K2859,11,FALSE)</f>
        <v>R1021</v>
      </c>
      <c r="P625" s="55" t="str">
        <f>VLOOKUP(A625,Hospitalization!A625:K2967,10,TRUE)</f>
        <v>tier - 2</v>
      </c>
      <c r="Q625" s="58">
        <f>VLOOKUP(A625,Hospitalization!A625:K2967,8,TRUE)</f>
        <v>3889.2</v>
      </c>
      <c r="R625" s="55" t="str">
        <f>VLOOKUP(A625,Hospitalization!A526:K2868,9,TRUE)</f>
        <v>tier - 2</v>
      </c>
    </row>
    <row r="626" spans="1:18" x14ac:dyDescent="0.3">
      <c r="A626" s="69" t="s">
        <v>635</v>
      </c>
      <c r="B626" s="55" t="str">
        <f>VLOOKUP(A626,'Customer Names'!A626:E1944,3,TRUE)</f>
        <v xml:space="preserve"> Mr</v>
      </c>
      <c r="C626" s="55" t="str">
        <f>VLOOKUP(A626,'Customer Names'!A624:E1449,4,FALSE)</f>
        <v>Vanttinen</v>
      </c>
      <c r="D626" s="50">
        <f>VLOOKUP(HealthCare!A626,Medical_Examinations!A625:J2960,2,TRUE)</f>
        <v>17.579999999999998</v>
      </c>
      <c r="E626" s="50">
        <f>VLOOKUP(HealthCare!A626,Medical_Examinations!A625:J2960,4,TRUE)</f>
        <v>4.51</v>
      </c>
      <c r="F626" s="7" t="str">
        <f>VLOOKUP(A626,Medical_Examinations!A625:J2960,6,TRUE)</f>
        <v>No</v>
      </c>
      <c r="G626" s="7" t="str">
        <f>VLOOKUP(A626,Medical_Examinations!A625:J2960,7,TRUE)</f>
        <v>No</v>
      </c>
      <c r="H626" s="7" t="str">
        <f>VLOOKUP(A626,Medical_Examinations!A625:J2960,8,TRUE)</f>
        <v>No</v>
      </c>
      <c r="I626" s="51">
        <f>VLOOKUP(A626,Medical_Examinations!A625:J2960,9,TRUE)</f>
        <v>1</v>
      </c>
      <c r="J626" s="7" t="str">
        <f>VLOOKUP(A626,Medical_Examinations!A625:J2960,10,TRUE)</f>
        <v>No</v>
      </c>
      <c r="K626" s="7" t="str">
        <f>VLOOKUP(A626,Medical_Examinations!A625:J2960,3,TRUE)</f>
        <v>Underweight</v>
      </c>
      <c r="L626" s="7" t="str">
        <f>VLOOKUP(A626,Medical_Examinations!A625:J2960,5,TRUE)</f>
        <v>Normal</v>
      </c>
      <c r="M626" s="52">
        <f>VLOOKUP(A626,Hospitalization!A626:K2968,5,FALSE)</f>
        <v>35361</v>
      </c>
      <c r="N626" s="51">
        <f ca="1">VLOOKUP(A626,Hospitalization!A626:K2968,6,FALSE)</f>
        <v>32</v>
      </c>
      <c r="O626" s="7" t="str">
        <f>VLOOKUP(A617,Hospitalization!A518:K2860,11,FALSE)</f>
        <v>R1013</v>
      </c>
      <c r="P626" s="7" t="str">
        <f>VLOOKUP(A626,Hospitalization!A626:K2968,10,TRUE)</f>
        <v>tier - 3</v>
      </c>
      <c r="Q626" s="53">
        <f>VLOOKUP(A626,Hospitalization!A626:K2968,8,TRUE)</f>
        <v>3877.3</v>
      </c>
      <c r="R626" s="7" t="str">
        <f>VLOOKUP(A626,Hospitalization!A527:K2869,9,TRUE)</f>
        <v>tier - 1</v>
      </c>
    </row>
    <row r="627" spans="1:18" x14ac:dyDescent="0.3">
      <c r="A627" s="69" t="s">
        <v>636</v>
      </c>
      <c r="B627" s="55" t="str">
        <f>VLOOKUP(A627,'Customer Names'!A627:E1945,3,TRUE)</f>
        <v xml:space="preserve"> Mr</v>
      </c>
      <c r="C627" s="55" t="str">
        <f>VLOOKUP(A627,'Customer Names'!A625:E1450,4,FALSE)</f>
        <v>Garges</v>
      </c>
      <c r="D627" s="54">
        <f>VLOOKUP(HealthCare!A627,Medical_Examinations!A626:J2961,2,TRUE)</f>
        <v>17.579999999999998</v>
      </c>
      <c r="E627" s="54">
        <f>VLOOKUP(HealthCare!A627,Medical_Examinations!A626:J2961,4,TRUE)</f>
        <v>4.51</v>
      </c>
      <c r="F627" s="55" t="str">
        <f>VLOOKUP(A627,Medical_Examinations!A626:J2961,6,TRUE)</f>
        <v>No</v>
      </c>
      <c r="G627" s="55" t="str">
        <f>VLOOKUP(A627,Medical_Examinations!A626:J2961,7,TRUE)</f>
        <v>No</v>
      </c>
      <c r="H627" s="55" t="str">
        <f>VLOOKUP(A627,Medical_Examinations!A626:J2961,8,TRUE)</f>
        <v>No</v>
      </c>
      <c r="I627" s="56">
        <f>VLOOKUP(A627,Medical_Examinations!A626:J2961,9,TRUE)</f>
        <v>1</v>
      </c>
      <c r="J627" s="55" t="str">
        <f>VLOOKUP(A627,Medical_Examinations!A626:J2961,10,TRUE)</f>
        <v>No</v>
      </c>
      <c r="K627" s="55" t="str">
        <f>VLOOKUP(A627,Medical_Examinations!A626:J2961,3,TRUE)</f>
        <v>Underweight</v>
      </c>
      <c r="L627" s="55" t="str">
        <f>VLOOKUP(A627,Medical_Examinations!A626:J2961,5,TRUE)</f>
        <v>Normal</v>
      </c>
      <c r="M627" s="57">
        <f>VLOOKUP(A627,Hospitalization!A627:K2969,5,FALSE)</f>
        <v>33444</v>
      </c>
      <c r="N627" s="56">
        <f ca="1">VLOOKUP(A627,Hospitalization!A627:K2969,6,FALSE)</f>
        <v>31</v>
      </c>
      <c r="O627" s="55" t="str">
        <f>VLOOKUP(A618,Hospitalization!A519:K2861,11,FALSE)</f>
        <v>R1024</v>
      </c>
      <c r="P627" s="55" t="str">
        <f>VLOOKUP(A627,Hospitalization!A627:K2969,10,TRUE)</f>
        <v>tier - 3</v>
      </c>
      <c r="Q627" s="58">
        <f>VLOOKUP(A627,Hospitalization!A627:K2969,8,TRUE)</f>
        <v>3875.73</v>
      </c>
      <c r="R627" s="55" t="str">
        <f>VLOOKUP(A627,Hospitalization!A528:K2870,9,TRUE)</f>
        <v>tier - 2</v>
      </c>
    </row>
    <row r="628" spans="1:18" x14ac:dyDescent="0.3">
      <c r="A628" s="69" t="s">
        <v>637</v>
      </c>
      <c r="B628" s="55" t="str">
        <f>VLOOKUP(A628,'Customer Names'!A628:E1946,3,TRUE)</f>
        <v xml:space="preserve"> Ms</v>
      </c>
      <c r="C628" s="55" t="str">
        <f>VLOOKUP(A628,'Customer Names'!A626:E1451,4,FALSE)</f>
        <v>Rivel</v>
      </c>
      <c r="D628" s="50">
        <f>VLOOKUP(HealthCare!A628,Medical_Examinations!A627:J2962,2,TRUE)</f>
        <v>17.579999999999998</v>
      </c>
      <c r="E628" s="50">
        <f>VLOOKUP(HealthCare!A628,Medical_Examinations!A627:J2962,4,TRUE)</f>
        <v>4.51</v>
      </c>
      <c r="F628" s="7" t="str">
        <f>VLOOKUP(A628,Medical_Examinations!A627:J2962,6,TRUE)</f>
        <v>No</v>
      </c>
      <c r="G628" s="7" t="str">
        <f>VLOOKUP(A628,Medical_Examinations!A627:J2962,7,TRUE)</f>
        <v>No</v>
      </c>
      <c r="H628" s="7" t="str">
        <f>VLOOKUP(A628,Medical_Examinations!A627:J2962,8,TRUE)</f>
        <v>No</v>
      </c>
      <c r="I628" s="51">
        <f>VLOOKUP(A628,Medical_Examinations!A627:J2962,9,TRUE)</f>
        <v>1</v>
      </c>
      <c r="J628" s="7" t="str">
        <f>VLOOKUP(A628,Medical_Examinations!A627:J2962,10,TRUE)</f>
        <v>No</v>
      </c>
      <c r="K628" s="7" t="str">
        <f>VLOOKUP(A628,Medical_Examinations!A627:J2962,3,TRUE)</f>
        <v>Underweight</v>
      </c>
      <c r="L628" s="7" t="str">
        <f>VLOOKUP(A628,Medical_Examinations!A627:J2962,5,TRUE)</f>
        <v>Normal</v>
      </c>
      <c r="M628" s="52">
        <f>VLOOKUP(A628,Hospitalization!A628:K2970,5,FALSE)</f>
        <v>33048</v>
      </c>
      <c r="N628" s="51">
        <f ca="1">VLOOKUP(A628,Hospitalization!A628:K2970,6,FALSE)</f>
        <v>55</v>
      </c>
      <c r="O628" s="7" t="str">
        <f>VLOOKUP(A619,Hospitalization!A520:K2862,11,FALSE)</f>
        <v>R1013</v>
      </c>
      <c r="P628" s="7" t="str">
        <f>VLOOKUP(A628,Hospitalization!A628:K2970,10,TRUE)</f>
        <v>tier - 1</v>
      </c>
      <c r="Q628" s="53">
        <f>VLOOKUP(A628,Hospitalization!A628:K2970,8,TRUE)</f>
        <v>3866.86</v>
      </c>
      <c r="R628" s="7" t="str">
        <f>VLOOKUP(A628,Hospitalization!A529:K2871,9,TRUE)</f>
        <v>tier - 1</v>
      </c>
    </row>
    <row r="629" spans="1:18" x14ac:dyDescent="0.3">
      <c r="A629" s="69" t="s">
        <v>638</v>
      </c>
      <c r="B629" s="55" t="str">
        <f>VLOOKUP(A629,'Customer Names'!A629:E1947,3,TRUE)</f>
        <v xml:space="preserve"> Mr</v>
      </c>
      <c r="C629" s="55" t="str">
        <f>VLOOKUP(A629,'Customer Names'!A627:E1452,4,FALSE)</f>
        <v>Lawson</v>
      </c>
      <c r="D629" s="54">
        <f>VLOOKUP(HealthCare!A629,Medical_Examinations!A628:J2963,2,TRUE)</f>
        <v>17.579999999999998</v>
      </c>
      <c r="E629" s="54">
        <f>VLOOKUP(HealthCare!A629,Medical_Examinations!A628:J2963,4,TRUE)</f>
        <v>4.51</v>
      </c>
      <c r="F629" s="55" t="str">
        <f>VLOOKUP(A629,Medical_Examinations!A628:J2963,6,TRUE)</f>
        <v>No</v>
      </c>
      <c r="G629" s="55" t="str">
        <f>VLOOKUP(A629,Medical_Examinations!A628:J2963,7,TRUE)</f>
        <v>No</v>
      </c>
      <c r="H629" s="55" t="str">
        <f>VLOOKUP(A629,Medical_Examinations!A628:J2963,8,TRUE)</f>
        <v>No</v>
      </c>
      <c r="I629" s="56">
        <f>VLOOKUP(A629,Medical_Examinations!A628:J2963,9,TRUE)</f>
        <v>1</v>
      </c>
      <c r="J629" s="55" t="str">
        <f>VLOOKUP(A629,Medical_Examinations!A628:J2963,10,TRUE)</f>
        <v>No</v>
      </c>
      <c r="K629" s="55" t="str">
        <f>VLOOKUP(A629,Medical_Examinations!A628:J2963,3,TRUE)</f>
        <v>Underweight</v>
      </c>
      <c r="L629" s="55" t="str">
        <f>VLOOKUP(A629,Medical_Examinations!A628:J2963,5,TRUE)</f>
        <v>Normal</v>
      </c>
      <c r="M629" s="57">
        <f>VLOOKUP(A629,Hospitalization!A629:K2971,5,FALSE)</f>
        <v>37182</v>
      </c>
      <c r="N629" s="56">
        <f ca="1">VLOOKUP(A629,Hospitalization!A629:K2971,6,FALSE)</f>
        <v>57</v>
      </c>
      <c r="O629" s="55" t="str">
        <f>VLOOKUP(A620,Hospitalization!A521:K2863,11,FALSE)</f>
        <v>R1011</v>
      </c>
      <c r="P629" s="55" t="str">
        <f>VLOOKUP(A629,Hospitalization!A629:K2971,10,TRUE)</f>
        <v>tier - 2</v>
      </c>
      <c r="Q629" s="58">
        <f>VLOOKUP(A629,Hospitalization!A629:K2971,8,TRUE)</f>
        <v>3861.21</v>
      </c>
      <c r="R629" s="55" t="str">
        <f>VLOOKUP(A629,Hospitalization!A530:K2872,9,TRUE)</f>
        <v>tier - 2</v>
      </c>
    </row>
    <row r="630" spans="1:18" x14ac:dyDescent="0.3">
      <c r="A630" s="69" t="s">
        <v>639</v>
      </c>
      <c r="B630" s="55" t="str">
        <f>VLOOKUP(A630,'Customer Names'!A630:E1948,3,TRUE)</f>
        <v xml:space="preserve"> Mr</v>
      </c>
      <c r="C630" s="55" t="str">
        <f>VLOOKUP(A630,'Customer Names'!A628:E1453,4,FALSE)</f>
        <v>Cale</v>
      </c>
      <c r="D630" s="50">
        <f>VLOOKUP(HealthCare!A630,Medical_Examinations!A629:J2964,2,TRUE)</f>
        <v>17.579999999999998</v>
      </c>
      <c r="E630" s="50">
        <f>VLOOKUP(HealthCare!A630,Medical_Examinations!A629:J2964,4,TRUE)</f>
        <v>4.51</v>
      </c>
      <c r="F630" s="7" t="str">
        <f>VLOOKUP(A630,Medical_Examinations!A629:J2964,6,TRUE)</f>
        <v>No</v>
      </c>
      <c r="G630" s="7" t="str">
        <f>VLOOKUP(A630,Medical_Examinations!A629:J2964,7,TRUE)</f>
        <v>No</v>
      </c>
      <c r="H630" s="7" t="str">
        <f>VLOOKUP(A630,Medical_Examinations!A629:J2964,8,TRUE)</f>
        <v>No</v>
      </c>
      <c r="I630" s="51">
        <f>VLOOKUP(A630,Medical_Examinations!A629:J2964,9,TRUE)</f>
        <v>1</v>
      </c>
      <c r="J630" s="7" t="str">
        <f>VLOOKUP(A630,Medical_Examinations!A629:J2964,10,TRUE)</f>
        <v>No</v>
      </c>
      <c r="K630" s="7" t="str">
        <f>VLOOKUP(A630,Medical_Examinations!A629:J2964,3,TRUE)</f>
        <v>Underweight</v>
      </c>
      <c r="L630" s="7" t="str">
        <f>VLOOKUP(A630,Medical_Examinations!A629:J2964,5,TRUE)</f>
        <v>Normal</v>
      </c>
      <c r="M630" s="52">
        <f>VLOOKUP(A630,Hospitalization!A630:K2972,5,FALSE)</f>
        <v>37048</v>
      </c>
      <c r="N630" s="51">
        <f ca="1">VLOOKUP(A630,Hospitalization!A630:K2972,6,FALSE)</f>
        <v>39</v>
      </c>
      <c r="O630" s="7" t="str">
        <f>VLOOKUP(A621,Hospitalization!A522:K2864,11,FALSE)</f>
        <v>R1013</v>
      </c>
      <c r="P630" s="7" t="str">
        <f>VLOOKUP(A630,Hospitalization!A630:K2972,10,TRUE)</f>
        <v>tier - 3</v>
      </c>
      <c r="Q630" s="53">
        <f>VLOOKUP(A630,Hospitalization!A630:K2972,8,TRUE)</f>
        <v>3858.51</v>
      </c>
      <c r="R630" s="7" t="str">
        <f>VLOOKUP(A630,Hospitalization!A531:K2873,9,TRUE)</f>
        <v>tier - 2</v>
      </c>
    </row>
    <row r="631" spans="1:18" x14ac:dyDescent="0.3">
      <c r="A631" s="69" t="s">
        <v>640</v>
      </c>
      <c r="B631" s="55" t="str">
        <f>VLOOKUP(A631,'Customer Names'!A631:E1949,3,TRUE)</f>
        <v xml:space="preserve"> Mr</v>
      </c>
      <c r="C631" s="55" t="str">
        <f>VLOOKUP(A631,'Customer Names'!A629:E1454,4,FALSE)</f>
        <v>Phillips</v>
      </c>
      <c r="D631" s="54">
        <f>VLOOKUP(HealthCare!A631,Medical_Examinations!A630:J2965,2,TRUE)</f>
        <v>17.579999999999998</v>
      </c>
      <c r="E631" s="54">
        <f>VLOOKUP(HealthCare!A631,Medical_Examinations!A630:J2965,4,TRUE)</f>
        <v>4.51</v>
      </c>
      <c r="F631" s="55" t="str">
        <f>VLOOKUP(A631,Medical_Examinations!A630:J2965,6,TRUE)</f>
        <v>No</v>
      </c>
      <c r="G631" s="55" t="str">
        <f>VLOOKUP(A631,Medical_Examinations!A630:J2965,7,TRUE)</f>
        <v>No</v>
      </c>
      <c r="H631" s="55" t="str">
        <f>VLOOKUP(A631,Medical_Examinations!A630:J2965,8,TRUE)</f>
        <v>No</v>
      </c>
      <c r="I631" s="56">
        <f>VLOOKUP(A631,Medical_Examinations!A630:J2965,9,TRUE)</f>
        <v>1</v>
      </c>
      <c r="J631" s="55" t="str">
        <f>VLOOKUP(A631,Medical_Examinations!A630:J2965,10,TRUE)</f>
        <v>No</v>
      </c>
      <c r="K631" s="55" t="str">
        <f>VLOOKUP(A631,Medical_Examinations!A630:J2965,3,TRUE)</f>
        <v>Underweight</v>
      </c>
      <c r="L631" s="55" t="str">
        <f>VLOOKUP(A631,Medical_Examinations!A630:J2965,5,TRUE)</f>
        <v>Normal</v>
      </c>
      <c r="M631" s="57">
        <f>VLOOKUP(A631,Hospitalization!A631:K2973,5,FALSE)</f>
        <v>34558</v>
      </c>
      <c r="N631" s="56">
        <f ca="1">VLOOKUP(A631,Hospitalization!A631:K2973,6,FALSE)</f>
        <v>30</v>
      </c>
      <c r="O631" s="55" t="str">
        <f>VLOOKUP(A622,Hospitalization!A523:K2865,11,FALSE)</f>
        <v>R1011</v>
      </c>
      <c r="P631" s="55" t="str">
        <f>VLOOKUP(A631,Hospitalization!A631:K2973,10,TRUE)</f>
        <v>tier - 2</v>
      </c>
      <c r="Q631" s="58">
        <f>VLOOKUP(A631,Hospitalization!A631:K2973,8,TRUE)</f>
        <v>3847.67</v>
      </c>
      <c r="R631" s="55" t="str">
        <f>VLOOKUP(A631,Hospitalization!A532:K2874,9,TRUE)</f>
        <v>tier - 3</v>
      </c>
    </row>
    <row r="632" spans="1:18" x14ac:dyDescent="0.3">
      <c r="A632" s="69" t="s">
        <v>641</v>
      </c>
      <c r="B632" s="55" t="str">
        <f>VLOOKUP(A632,'Customer Names'!A632:E1950,3,TRUE)</f>
        <v xml:space="preserve"> Ms</v>
      </c>
      <c r="C632" s="55" t="str">
        <f>VLOOKUP(A632,'Customer Names'!A630:E1455,4,FALSE)</f>
        <v>Stewart</v>
      </c>
      <c r="D632" s="50">
        <f>VLOOKUP(HealthCare!A632,Medical_Examinations!A631:J2966,2,TRUE)</f>
        <v>17.579999999999998</v>
      </c>
      <c r="E632" s="50">
        <f>VLOOKUP(HealthCare!A632,Medical_Examinations!A631:J2966,4,TRUE)</f>
        <v>4.51</v>
      </c>
      <c r="F632" s="7" t="str">
        <f>VLOOKUP(A632,Medical_Examinations!A631:J2966,6,TRUE)</f>
        <v>No</v>
      </c>
      <c r="G632" s="7" t="str">
        <f>VLOOKUP(A632,Medical_Examinations!A631:J2966,7,TRUE)</f>
        <v>No</v>
      </c>
      <c r="H632" s="7" t="str">
        <f>VLOOKUP(A632,Medical_Examinations!A631:J2966,8,TRUE)</f>
        <v>No</v>
      </c>
      <c r="I632" s="51">
        <f>VLOOKUP(A632,Medical_Examinations!A631:J2966,9,TRUE)</f>
        <v>1</v>
      </c>
      <c r="J632" s="7" t="str">
        <f>VLOOKUP(A632,Medical_Examinations!A631:J2966,10,TRUE)</f>
        <v>No</v>
      </c>
      <c r="K632" s="7" t="str">
        <f>VLOOKUP(A632,Medical_Examinations!A631:J2966,3,TRUE)</f>
        <v>Underweight</v>
      </c>
      <c r="L632" s="7" t="str">
        <f>VLOOKUP(A632,Medical_Examinations!A631:J2966,5,TRUE)</f>
        <v>Normal</v>
      </c>
      <c r="M632" s="52">
        <f>VLOOKUP(A632,Hospitalization!A632:K2974,5,FALSE)</f>
        <v>29858</v>
      </c>
      <c r="N632" s="51">
        <f ca="1">VLOOKUP(A632,Hospitalization!A632:K2974,6,FALSE)</f>
        <v>28</v>
      </c>
      <c r="O632" s="7" t="str">
        <f>VLOOKUP(A623,Hospitalization!A524:K2866,11,FALSE)</f>
        <v>R1013</v>
      </c>
      <c r="P632" s="7" t="str">
        <f>VLOOKUP(A632,Hospitalization!A632:K2974,10,TRUE)</f>
        <v>tier - 3</v>
      </c>
      <c r="Q632" s="53">
        <f>VLOOKUP(A632,Hospitalization!A632:K2974,8,TRUE)</f>
        <v>3797.2</v>
      </c>
      <c r="R632" s="7" t="str">
        <f>VLOOKUP(A632,Hospitalization!A533:K2875,9,TRUE)</f>
        <v>tier - 2</v>
      </c>
    </row>
    <row r="633" spans="1:18" x14ac:dyDescent="0.3">
      <c r="A633" s="69" t="s">
        <v>642</v>
      </c>
      <c r="B633" s="55" t="str">
        <f>VLOOKUP(A633,'Customer Names'!A633:E1951,3,TRUE)</f>
        <v xml:space="preserve"> Mr</v>
      </c>
      <c r="C633" s="55" t="str">
        <f>VLOOKUP(A633,'Customer Names'!A631:E1456,4,FALSE)</f>
        <v>Drotz</v>
      </c>
      <c r="D633" s="54">
        <f>VLOOKUP(HealthCare!A633,Medical_Examinations!A632:J2967,2,TRUE)</f>
        <v>17.579999999999998</v>
      </c>
      <c r="E633" s="54">
        <f>VLOOKUP(HealthCare!A633,Medical_Examinations!A632:J2967,4,TRUE)</f>
        <v>4.51</v>
      </c>
      <c r="F633" s="55" t="str">
        <f>VLOOKUP(A633,Medical_Examinations!A632:J2967,6,TRUE)</f>
        <v>No</v>
      </c>
      <c r="G633" s="55" t="str">
        <f>VLOOKUP(A633,Medical_Examinations!A632:J2967,7,TRUE)</f>
        <v>No</v>
      </c>
      <c r="H633" s="55" t="str">
        <f>VLOOKUP(A633,Medical_Examinations!A632:J2967,8,TRUE)</f>
        <v>No</v>
      </c>
      <c r="I633" s="56">
        <f>VLOOKUP(A633,Medical_Examinations!A632:J2967,9,TRUE)</f>
        <v>1</v>
      </c>
      <c r="J633" s="55" t="str">
        <f>VLOOKUP(A633,Medical_Examinations!A632:J2967,10,TRUE)</f>
        <v>No</v>
      </c>
      <c r="K633" s="55" t="str">
        <f>VLOOKUP(A633,Medical_Examinations!A632:J2967,3,TRUE)</f>
        <v>Underweight</v>
      </c>
      <c r="L633" s="55" t="str">
        <f>VLOOKUP(A633,Medical_Examinations!A632:J2967,5,TRUE)</f>
        <v>Normal</v>
      </c>
      <c r="M633" s="57">
        <f>VLOOKUP(A633,Hospitalization!A633:K2975,5,FALSE)</f>
        <v>36335</v>
      </c>
      <c r="N633" s="56">
        <f ca="1">VLOOKUP(A633,Hospitalization!A633:K2975,6,FALSE)</f>
        <v>27</v>
      </c>
      <c r="O633" s="55" t="str">
        <f>VLOOKUP(A624,Hospitalization!A525:K2867,11,FALSE)</f>
        <v>R1012</v>
      </c>
      <c r="P633" s="55" t="str">
        <f>VLOOKUP(A633,Hospitalization!A633:K2975,10,TRUE)</f>
        <v>tier - 3</v>
      </c>
      <c r="Q633" s="58">
        <f>VLOOKUP(A633,Hospitalization!A633:K2975,8,TRUE)</f>
        <v>3796.36</v>
      </c>
      <c r="R633" s="55" t="str">
        <f>VLOOKUP(A633,Hospitalization!A534:K2876,9,TRUE)</f>
        <v>tier - 2</v>
      </c>
    </row>
    <row r="634" spans="1:18" x14ac:dyDescent="0.3">
      <c r="A634" s="69" t="s">
        <v>643</v>
      </c>
      <c r="B634" s="55" t="str">
        <f>VLOOKUP(A634,'Customer Names'!A634:E1952,3,TRUE)</f>
        <v xml:space="preserve"> Ms</v>
      </c>
      <c r="C634" s="55" t="str">
        <f>VLOOKUP(A634,'Customer Names'!A632:E1457,4,FALSE)</f>
        <v>Mutai</v>
      </c>
      <c r="D634" s="50">
        <f>VLOOKUP(HealthCare!A634,Medical_Examinations!A633:J2968,2,TRUE)</f>
        <v>17.579999999999998</v>
      </c>
      <c r="E634" s="50">
        <f>VLOOKUP(HealthCare!A634,Medical_Examinations!A633:J2968,4,TRUE)</f>
        <v>4.51</v>
      </c>
      <c r="F634" s="7" t="str">
        <f>VLOOKUP(A634,Medical_Examinations!A633:J2968,6,TRUE)</f>
        <v>No</v>
      </c>
      <c r="G634" s="7" t="str">
        <f>VLOOKUP(A634,Medical_Examinations!A633:J2968,7,TRUE)</f>
        <v>No</v>
      </c>
      <c r="H634" s="7" t="str">
        <f>VLOOKUP(A634,Medical_Examinations!A633:J2968,8,TRUE)</f>
        <v>No</v>
      </c>
      <c r="I634" s="51">
        <f>VLOOKUP(A634,Medical_Examinations!A633:J2968,9,TRUE)</f>
        <v>1</v>
      </c>
      <c r="J634" s="7" t="str">
        <f>VLOOKUP(A634,Medical_Examinations!A633:J2968,10,TRUE)</f>
        <v>No</v>
      </c>
      <c r="K634" s="7" t="str">
        <f>VLOOKUP(A634,Medical_Examinations!A633:J2968,3,TRUE)</f>
        <v>Underweight</v>
      </c>
      <c r="L634" s="7" t="str">
        <f>VLOOKUP(A634,Medical_Examinations!A633:J2968,5,TRUE)</f>
        <v>Normal</v>
      </c>
      <c r="M634" s="52">
        <f>VLOOKUP(A634,Hospitalization!A634:K2976,5,FALSE)</f>
        <v>32383</v>
      </c>
      <c r="N634" s="51">
        <f ca="1">VLOOKUP(A634,Hospitalization!A634:K2976,6,FALSE)</f>
        <v>50</v>
      </c>
      <c r="O634" s="7" t="str">
        <f>VLOOKUP(A625,Hospitalization!A526:K2868,11,FALSE)</f>
        <v>R1012</v>
      </c>
      <c r="P634" s="7" t="str">
        <f>VLOOKUP(A634,Hospitalization!A634:K2976,10,TRUE)</f>
        <v>tier - 3</v>
      </c>
      <c r="Q634" s="53">
        <f>VLOOKUP(A634,Hospitalization!A634:K2976,8,TRUE)</f>
        <v>3793.55</v>
      </c>
      <c r="R634" s="7" t="str">
        <f>VLOOKUP(A634,Hospitalization!A535:K2877,9,TRUE)</f>
        <v>tier - 2</v>
      </c>
    </row>
    <row r="635" spans="1:18" x14ac:dyDescent="0.3">
      <c r="A635" s="69" t="s">
        <v>644</v>
      </c>
      <c r="B635" s="55" t="str">
        <f>VLOOKUP(A635,'Customer Names'!A635:E1953,3,TRUE)</f>
        <v xml:space="preserve"> Mr</v>
      </c>
      <c r="C635" s="55" t="str">
        <f>VLOOKUP(A635,'Customer Names'!A633:E1458,4,FALSE)</f>
        <v>Lovlien</v>
      </c>
      <c r="D635" s="54">
        <f>VLOOKUP(HealthCare!A635,Medical_Examinations!A634:J2969,2,TRUE)</f>
        <v>17.579999999999998</v>
      </c>
      <c r="E635" s="54">
        <f>VLOOKUP(HealthCare!A635,Medical_Examinations!A634:J2969,4,TRUE)</f>
        <v>4.51</v>
      </c>
      <c r="F635" s="55" t="str">
        <f>VLOOKUP(A635,Medical_Examinations!A634:J2969,6,TRUE)</f>
        <v>No</v>
      </c>
      <c r="G635" s="55" t="str">
        <f>VLOOKUP(A635,Medical_Examinations!A634:J2969,7,TRUE)</f>
        <v>No</v>
      </c>
      <c r="H635" s="55" t="str">
        <f>VLOOKUP(A635,Medical_Examinations!A634:J2969,8,TRUE)</f>
        <v>No</v>
      </c>
      <c r="I635" s="56">
        <f>VLOOKUP(A635,Medical_Examinations!A634:J2969,9,TRUE)</f>
        <v>1</v>
      </c>
      <c r="J635" s="55" t="str">
        <f>VLOOKUP(A635,Medical_Examinations!A634:J2969,10,TRUE)</f>
        <v>No</v>
      </c>
      <c r="K635" s="55" t="str">
        <f>VLOOKUP(A635,Medical_Examinations!A634:J2969,3,TRUE)</f>
        <v>Underweight</v>
      </c>
      <c r="L635" s="55" t="str">
        <f>VLOOKUP(A635,Medical_Examinations!A634:J2969,5,TRUE)</f>
        <v>Normal</v>
      </c>
      <c r="M635" s="57">
        <f>VLOOKUP(A635,Hospitalization!A635:K2977,5,FALSE)</f>
        <v>29933</v>
      </c>
      <c r="N635" s="56">
        <f ca="1">VLOOKUP(A635,Hospitalization!A635:K2977,6,FALSE)</f>
        <v>54</v>
      </c>
      <c r="O635" s="55" t="str">
        <f>VLOOKUP(A626,Hospitalization!A527:K2869,11,FALSE)</f>
        <v>R1012</v>
      </c>
      <c r="P635" s="55" t="str">
        <f>VLOOKUP(A635,Hospitalization!A635:K2977,10,TRUE)</f>
        <v>tier - 1</v>
      </c>
      <c r="Q635" s="58">
        <f>VLOOKUP(A635,Hospitalization!A635:K2977,8,TRUE)</f>
        <v>3785.77</v>
      </c>
      <c r="R635" s="55" t="str">
        <f>VLOOKUP(A635,Hospitalization!A536:K2878,9,TRUE)</f>
        <v>tier - 2</v>
      </c>
    </row>
    <row r="636" spans="1:18" x14ac:dyDescent="0.3">
      <c r="A636" s="69" t="s">
        <v>645</v>
      </c>
      <c r="B636" s="55" t="str">
        <f>VLOOKUP(A636,'Customer Names'!A636:E1954,3,TRUE)</f>
        <v xml:space="preserve"> Mr</v>
      </c>
      <c r="C636" s="55" t="str">
        <f>VLOOKUP(A636,'Customer Names'!A634:E1459,4,FALSE)</f>
        <v>Bruns</v>
      </c>
      <c r="D636" s="50">
        <f>VLOOKUP(HealthCare!A636,Medical_Examinations!A635:J2970,2,TRUE)</f>
        <v>17.579999999999998</v>
      </c>
      <c r="E636" s="50">
        <f>VLOOKUP(HealthCare!A636,Medical_Examinations!A635:J2970,4,TRUE)</f>
        <v>4.51</v>
      </c>
      <c r="F636" s="7" t="str">
        <f>VLOOKUP(A636,Medical_Examinations!A635:J2970,6,TRUE)</f>
        <v>No</v>
      </c>
      <c r="G636" s="7" t="str">
        <f>VLOOKUP(A636,Medical_Examinations!A635:J2970,7,TRUE)</f>
        <v>No</v>
      </c>
      <c r="H636" s="7" t="str">
        <f>VLOOKUP(A636,Medical_Examinations!A635:J2970,8,TRUE)</f>
        <v>No</v>
      </c>
      <c r="I636" s="51">
        <f>VLOOKUP(A636,Medical_Examinations!A635:J2970,9,TRUE)</f>
        <v>1</v>
      </c>
      <c r="J636" s="7" t="str">
        <f>VLOOKUP(A636,Medical_Examinations!A635:J2970,10,TRUE)</f>
        <v>No</v>
      </c>
      <c r="K636" s="7" t="str">
        <f>VLOOKUP(A636,Medical_Examinations!A635:J2970,3,TRUE)</f>
        <v>Underweight</v>
      </c>
      <c r="L636" s="7" t="str">
        <f>VLOOKUP(A636,Medical_Examinations!A635:J2970,5,TRUE)</f>
        <v>Normal</v>
      </c>
      <c r="M636" s="52">
        <f>VLOOKUP(A636,Hospitalization!A636:K2978,5,FALSE)</f>
        <v>32074</v>
      </c>
      <c r="N636" s="51">
        <f ca="1">VLOOKUP(A636,Hospitalization!A636:K2978,6,FALSE)</f>
        <v>58</v>
      </c>
      <c r="O636" s="7" t="str">
        <f>VLOOKUP(A627,Hospitalization!A528:K2870,11,FALSE)</f>
        <v>R1013</v>
      </c>
      <c r="P636" s="7" t="str">
        <f>VLOOKUP(A636,Hospitalization!A636:K2978,10,TRUE)</f>
        <v>tier - 3</v>
      </c>
      <c r="Q636" s="53">
        <f>VLOOKUP(A636,Hospitalization!A636:K2978,8,TRUE)</f>
        <v>3773.23</v>
      </c>
      <c r="R636" s="7" t="str">
        <f>VLOOKUP(A636,Hospitalization!A537:K2879,9,TRUE)</f>
        <v>tier - 2</v>
      </c>
    </row>
    <row r="637" spans="1:18" x14ac:dyDescent="0.3">
      <c r="A637" s="69" t="s">
        <v>646</v>
      </c>
      <c r="B637" s="55" t="str">
        <f>VLOOKUP(A637,'Customer Names'!A637:E1955,3,TRUE)</f>
        <v xml:space="preserve"> Ms</v>
      </c>
      <c r="C637" s="55" t="str">
        <f>VLOOKUP(A637,'Customer Names'!A635:E1460,4,FALSE)</f>
        <v>Stoney</v>
      </c>
      <c r="D637" s="54">
        <f>VLOOKUP(HealthCare!A637,Medical_Examinations!A636:J2971,2,TRUE)</f>
        <v>17.579999999999998</v>
      </c>
      <c r="E637" s="54">
        <f>VLOOKUP(HealthCare!A637,Medical_Examinations!A636:J2971,4,TRUE)</f>
        <v>4.51</v>
      </c>
      <c r="F637" s="55" t="str">
        <f>VLOOKUP(A637,Medical_Examinations!A636:J2971,6,TRUE)</f>
        <v>No</v>
      </c>
      <c r="G637" s="55" t="str">
        <f>VLOOKUP(A637,Medical_Examinations!A636:J2971,7,TRUE)</f>
        <v>No</v>
      </c>
      <c r="H637" s="55" t="str">
        <f>VLOOKUP(A637,Medical_Examinations!A636:J2971,8,TRUE)</f>
        <v>No</v>
      </c>
      <c r="I637" s="56">
        <f>VLOOKUP(A637,Medical_Examinations!A636:J2971,9,TRUE)</f>
        <v>1</v>
      </c>
      <c r="J637" s="55" t="str">
        <f>VLOOKUP(A637,Medical_Examinations!A636:J2971,10,TRUE)</f>
        <v>No</v>
      </c>
      <c r="K637" s="55" t="str">
        <f>VLOOKUP(A637,Medical_Examinations!A636:J2971,3,TRUE)</f>
        <v>Underweight</v>
      </c>
      <c r="L637" s="55" t="str">
        <f>VLOOKUP(A637,Medical_Examinations!A636:J2971,5,TRUE)</f>
        <v>Normal</v>
      </c>
      <c r="M637" s="57">
        <f>VLOOKUP(A637,Hospitalization!A637:K2979,5,FALSE)</f>
        <v>34659</v>
      </c>
      <c r="N637" s="56">
        <f ca="1">VLOOKUP(A637,Hospitalization!A637:K2979,6,FALSE)</f>
        <v>57</v>
      </c>
      <c r="O637" s="55" t="str">
        <f>VLOOKUP(A628,Hospitalization!A529:K2871,11,FALSE)</f>
        <v>R1012</v>
      </c>
      <c r="P637" s="55" t="str">
        <f>VLOOKUP(A637,Hospitalization!A637:K2979,10,TRUE)</f>
        <v>tier - 1</v>
      </c>
      <c r="Q637" s="58">
        <f>VLOOKUP(A637,Hospitalization!A637:K2979,8,TRUE)</f>
        <v>3766.88</v>
      </c>
      <c r="R637" s="55" t="str">
        <f>VLOOKUP(A637,Hospitalization!A538:K2880,9,TRUE)</f>
        <v>tier - 2</v>
      </c>
    </row>
    <row r="638" spans="1:18" x14ac:dyDescent="0.3">
      <c r="A638" s="69" t="s">
        <v>647</v>
      </c>
      <c r="B638" s="55" t="str">
        <f>VLOOKUP(A638,'Customer Names'!A638:E1956,3,TRUE)</f>
        <v xml:space="preserve"> Ms</v>
      </c>
      <c r="C638" s="55" t="str">
        <f>VLOOKUP(A638,'Customer Names'!A636:E1461,4,FALSE)</f>
        <v>Markert</v>
      </c>
      <c r="D638" s="50">
        <f>VLOOKUP(HealthCare!A638,Medical_Examinations!A637:J2972,2,TRUE)</f>
        <v>17.579999999999998</v>
      </c>
      <c r="E638" s="50">
        <f>VLOOKUP(HealthCare!A638,Medical_Examinations!A637:J2972,4,TRUE)</f>
        <v>4.51</v>
      </c>
      <c r="F638" s="7" t="str">
        <f>VLOOKUP(A638,Medical_Examinations!A637:J2972,6,TRUE)</f>
        <v>No</v>
      </c>
      <c r="G638" s="7" t="str">
        <f>VLOOKUP(A638,Medical_Examinations!A637:J2972,7,TRUE)</f>
        <v>No</v>
      </c>
      <c r="H638" s="7" t="str">
        <f>VLOOKUP(A638,Medical_Examinations!A637:J2972,8,TRUE)</f>
        <v>No</v>
      </c>
      <c r="I638" s="51">
        <f>VLOOKUP(A638,Medical_Examinations!A637:J2972,9,TRUE)</f>
        <v>1</v>
      </c>
      <c r="J638" s="7" t="str">
        <f>VLOOKUP(A638,Medical_Examinations!A637:J2972,10,TRUE)</f>
        <v>No</v>
      </c>
      <c r="K638" s="7" t="str">
        <f>VLOOKUP(A638,Medical_Examinations!A637:J2972,3,TRUE)</f>
        <v>Underweight</v>
      </c>
      <c r="L638" s="7" t="str">
        <f>VLOOKUP(A638,Medical_Examinations!A637:J2972,5,TRUE)</f>
        <v>Normal</v>
      </c>
      <c r="M638" s="52">
        <f>VLOOKUP(A638,Hospitalization!A638:K2980,5,FALSE)</f>
        <v>33535</v>
      </c>
      <c r="N638" s="51">
        <f ca="1">VLOOKUP(A638,Hospitalization!A638:K2980,6,FALSE)</f>
        <v>25</v>
      </c>
      <c r="O638" s="7" t="str">
        <f>VLOOKUP(A629,Hospitalization!A530:K2872,11,FALSE)</f>
        <v>R1016</v>
      </c>
      <c r="P638" s="7" t="str">
        <f>VLOOKUP(A638,Hospitalization!A638:K2980,10,TRUE)</f>
        <v>tier - 3</v>
      </c>
      <c r="Q638" s="53">
        <f>VLOOKUP(A638,Hospitalization!A638:K2980,8,TRUE)</f>
        <v>3761.29</v>
      </c>
      <c r="R638" s="7" t="str">
        <f>VLOOKUP(A638,Hospitalization!A539:K2881,9,TRUE)</f>
        <v>tier - 2</v>
      </c>
    </row>
    <row r="639" spans="1:18" x14ac:dyDescent="0.3">
      <c r="A639" s="69" t="s">
        <v>648</v>
      </c>
      <c r="B639" s="55" t="str">
        <f>VLOOKUP(A639,'Customer Names'!A639:E1957,3,TRUE)</f>
        <v xml:space="preserve"> Ms</v>
      </c>
      <c r="C639" s="55" t="str">
        <f>VLOOKUP(A639,'Customer Names'!A637:E1462,4,FALSE)</f>
        <v>McLucas</v>
      </c>
      <c r="D639" s="54">
        <f>VLOOKUP(HealthCare!A639,Medical_Examinations!A638:J2973,2,TRUE)</f>
        <v>17.579999999999998</v>
      </c>
      <c r="E639" s="54">
        <f>VLOOKUP(HealthCare!A639,Medical_Examinations!A638:J2973,4,TRUE)</f>
        <v>4.51</v>
      </c>
      <c r="F639" s="55" t="str">
        <f>VLOOKUP(A639,Medical_Examinations!A638:J2973,6,TRUE)</f>
        <v>No</v>
      </c>
      <c r="G639" s="55" t="str">
        <f>VLOOKUP(A639,Medical_Examinations!A638:J2973,7,TRUE)</f>
        <v>No</v>
      </c>
      <c r="H639" s="55" t="str">
        <f>VLOOKUP(A639,Medical_Examinations!A638:J2973,8,TRUE)</f>
        <v>No</v>
      </c>
      <c r="I639" s="56">
        <f>VLOOKUP(A639,Medical_Examinations!A638:J2973,9,TRUE)</f>
        <v>1</v>
      </c>
      <c r="J639" s="55" t="str">
        <f>VLOOKUP(A639,Medical_Examinations!A638:J2973,10,TRUE)</f>
        <v>No</v>
      </c>
      <c r="K639" s="55" t="str">
        <f>VLOOKUP(A639,Medical_Examinations!A638:J2973,3,TRUE)</f>
        <v>Underweight</v>
      </c>
      <c r="L639" s="55" t="str">
        <f>VLOOKUP(A639,Medical_Examinations!A638:J2973,5,TRUE)</f>
        <v>Normal</v>
      </c>
      <c r="M639" s="57">
        <f>VLOOKUP(A639,Hospitalization!A639:K2981,5,FALSE)</f>
        <v>33475</v>
      </c>
      <c r="N639" s="56">
        <f ca="1">VLOOKUP(A639,Hospitalization!A639:K2981,6,FALSE)</f>
        <v>54</v>
      </c>
      <c r="O639" s="55" t="str">
        <f>VLOOKUP(A630,Hospitalization!A531:K2873,11,FALSE)</f>
        <v>R1025</v>
      </c>
      <c r="P639" s="55" t="str">
        <f>VLOOKUP(A639,Hospitalization!A639:K2981,10,TRUE)</f>
        <v>tier - 1</v>
      </c>
      <c r="Q639" s="58">
        <f>VLOOKUP(A639,Hospitalization!A639:K2981,8,TRUE)</f>
        <v>3757.84</v>
      </c>
      <c r="R639" s="55" t="str">
        <f>VLOOKUP(A639,Hospitalization!A540:K2882,9,TRUE)</f>
        <v>tier - 2</v>
      </c>
    </row>
    <row r="640" spans="1:18" x14ac:dyDescent="0.3">
      <c r="A640" s="69" t="s">
        <v>649</v>
      </c>
      <c r="B640" s="55" t="str">
        <f>VLOOKUP(A640,'Customer Names'!A640:E1958,3,TRUE)</f>
        <v xml:space="preserve"> Mr</v>
      </c>
      <c r="C640" s="55" t="str">
        <f>VLOOKUP(A640,'Customer Names'!A638:E1463,4,FALSE)</f>
        <v>Erwin</v>
      </c>
      <c r="D640" s="50">
        <f>VLOOKUP(HealthCare!A640,Medical_Examinations!A639:J2974,2,TRUE)</f>
        <v>17.579999999999998</v>
      </c>
      <c r="E640" s="50">
        <f>VLOOKUP(HealthCare!A640,Medical_Examinations!A639:J2974,4,TRUE)</f>
        <v>4.51</v>
      </c>
      <c r="F640" s="7" t="str">
        <f>VLOOKUP(A640,Medical_Examinations!A639:J2974,6,TRUE)</f>
        <v>No</v>
      </c>
      <c r="G640" s="7" t="str">
        <f>VLOOKUP(A640,Medical_Examinations!A639:J2974,7,TRUE)</f>
        <v>No</v>
      </c>
      <c r="H640" s="7" t="str">
        <f>VLOOKUP(A640,Medical_Examinations!A639:J2974,8,TRUE)</f>
        <v>No</v>
      </c>
      <c r="I640" s="51">
        <f>VLOOKUP(A640,Medical_Examinations!A639:J2974,9,TRUE)</f>
        <v>1</v>
      </c>
      <c r="J640" s="7" t="str">
        <f>VLOOKUP(A640,Medical_Examinations!A639:J2974,10,TRUE)</f>
        <v>No</v>
      </c>
      <c r="K640" s="7" t="str">
        <f>VLOOKUP(A640,Medical_Examinations!A639:J2974,3,TRUE)</f>
        <v>Underweight</v>
      </c>
      <c r="L640" s="7" t="str">
        <f>VLOOKUP(A640,Medical_Examinations!A639:J2974,5,TRUE)</f>
        <v>Normal</v>
      </c>
      <c r="M640" s="52">
        <f>VLOOKUP(A640,Hospitalization!A640:K2982,5,FALSE)</f>
        <v>33539</v>
      </c>
      <c r="N640" s="51">
        <f ca="1">VLOOKUP(A640,Hospitalization!A640:K2982,6,FALSE)</f>
        <v>63</v>
      </c>
      <c r="O640" s="7" t="str">
        <f>VLOOKUP(A631,Hospitalization!A532:K2874,11,FALSE)</f>
        <v>R1011</v>
      </c>
      <c r="P640" s="7" t="str">
        <f>VLOOKUP(A640,Hospitalization!A640:K2982,10,TRUE)</f>
        <v>tier - 2</v>
      </c>
      <c r="Q640" s="53">
        <f>VLOOKUP(A640,Hospitalization!A640:K2982,8,TRUE)</f>
        <v>3756.62</v>
      </c>
      <c r="R640" s="7" t="str">
        <f>VLOOKUP(A640,Hospitalization!A541:K2883,9,TRUE)</f>
        <v>tier - 2</v>
      </c>
    </row>
    <row r="641" spans="1:18" x14ac:dyDescent="0.3">
      <c r="A641" s="69" t="s">
        <v>650</v>
      </c>
      <c r="B641" s="55" t="str">
        <f>VLOOKUP(A641,'Customer Names'!A641:E1959,3,TRUE)</f>
        <v xml:space="preserve"> Ms</v>
      </c>
      <c r="C641" s="55" t="str">
        <f>VLOOKUP(A641,'Customer Names'!A639:E1464,4,FALSE)</f>
        <v>Osborne</v>
      </c>
      <c r="D641" s="54">
        <f>VLOOKUP(HealthCare!A641,Medical_Examinations!A640:J2975,2,TRUE)</f>
        <v>17.579999999999998</v>
      </c>
      <c r="E641" s="54">
        <f>VLOOKUP(HealthCare!A641,Medical_Examinations!A640:J2975,4,TRUE)</f>
        <v>4.51</v>
      </c>
      <c r="F641" s="55" t="str">
        <f>VLOOKUP(A641,Medical_Examinations!A640:J2975,6,TRUE)</f>
        <v>No</v>
      </c>
      <c r="G641" s="55" t="str">
        <f>VLOOKUP(A641,Medical_Examinations!A640:J2975,7,TRUE)</f>
        <v>No</v>
      </c>
      <c r="H641" s="55" t="str">
        <f>VLOOKUP(A641,Medical_Examinations!A640:J2975,8,TRUE)</f>
        <v>No</v>
      </c>
      <c r="I641" s="56">
        <f>VLOOKUP(A641,Medical_Examinations!A640:J2975,9,TRUE)</f>
        <v>1</v>
      </c>
      <c r="J641" s="55" t="str">
        <f>VLOOKUP(A641,Medical_Examinations!A640:J2975,10,TRUE)</f>
        <v>No</v>
      </c>
      <c r="K641" s="55" t="str">
        <f>VLOOKUP(A641,Medical_Examinations!A640:J2975,3,TRUE)</f>
        <v>Underweight</v>
      </c>
      <c r="L641" s="55" t="str">
        <f>VLOOKUP(A641,Medical_Examinations!A640:J2975,5,TRUE)</f>
        <v>Normal</v>
      </c>
      <c r="M641" s="57">
        <f>VLOOKUP(A641,Hospitalization!A641:K2983,5,FALSE)</f>
        <v>34142</v>
      </c>
      <c r="N641" s="56">
        <f ca="1">VLOOKUP(A641,Hospitalization!A641:K2983,6,FALSE)</f>
        <v>25</v>
      </c>
      <c r="O641" s="55" t="str">
        <f>VLOOKUP(A632,Hospitalization!A533:K2875,11,FALSE)</f>
        <v>R1012</v>
      </c>
      <c r="P641" s="55" t="str">
        <f>VLOOKUP(A641,Hospitalization!A641:K2983,10,TRUE)</f>
        <v>tier - 2</v>
      </c>
      <c r="Q641" s="58">
        <f>VLOOKUP(A641,Hospitalization!A641:K2983,8,TRUE)</f>
        <v>3736.46</v>
      </c>
      <c r="R641" s="55" t="str">
        <f>VLOOKUP(A641,Hospitalization!A542:K2884,9,TRUE)</f>
        <v>tier - 2</v>
      </c>
    </row>
    <row r="642" spans="1:18" x14ac:dyDescent="0.3">
      <c r="A642" s="69" t="s">
        <v>651</v>
      </c>
      <c r="B642" s="55" t="str">
        <f>VLOOKUP(A642,'Customer Names'!A642:E1960,3,TRUE)</f>
        <v xml:space="preserve"> Ms</v>
      </c>
      <c r="C642" s="55" t="str">
        <f>VLOOKUP(A642,'Customer Names'!A640:E1465,4,FALSE)</f>
        <v>Otsuka</v>
      </c>
      <c r="D642" s="50">
        <f>VLOOKUP(HealthCare!A642,Medical_Examinations!A641:J2976,2,TRUE)</f>
        <v>17.579999999999998</v>
      </c>
      <c r="E642" s="50">
        <f>VLOOKUP(HealthCare!A642,Medical_Examinations!A641:J2976,4,TRUE)</f>
        <v>4.51</v>
      </c>
      <c r="F642" s="7" t="str">
        <f>VLOOKUP(A642,Medical_Examinations!A641:J2976,6,TRUE)</f>
        <v>No</v>
      </c>
      <c r="G642" s="7" t="str">
        <f>VLOOKUP(A642,Medical_Examinations!A641:J2976,7,TRUE)</f>
        <v>No</v>
      </c>
      <c r="H642" s="7" t="str">
        <f>VLOOKUP(A642,Medical_Examinations!A641:J2976,8,TRUE)</f>
        <v>No</v>
      </c>
      <c r="I642" s="51">
        <f>VLOOKUP(A642,Medical_Examinations!A641:J2976,9,TRUE)</f>
        <v>1</v>
      </c>
      <c r="J642" s="7" t="str">
        <f>VLOOKUP(A642,Medical_Examinations!A641:J2976,10,TRUE)</f>
        <v>No</v>
      </c>
      <c r="K642" s="7" t="str">
        <f>VLOOKUP(A642,Medical_Examinations!A641:J2976,3,TRUE)</f>
        <v>Underweight</v>
      </c>
      <c r="L642" s="7" t="str">
        <f>VLOOKUP(A642,Medical_Examinations!A641:J2976,5,TRUE)</f>
        <v>Normal</v>
      </c>
      <c r="M642" s="52">
        <f>VLOOKUP(A642,Hospitalization!A642:K2984,5,FALSE)</f>
        <v>34568</v>
      </c>
      <c r="N642" s="51">
        <f ca="1">VLOOKUP(A642,Hospitalization!A642:K2984,6,FALSE)</f>
        <v>25</v>
      </c>
      <c r="O642" s="7" t="str">
        <f>VLOOKUP(A633,Hospitalization!A534:K2876,11,FALSE)</f>
        <v>R1012</v>
      </c>
      <c r="P642" s="7" t="str">
        <f>VLOOKUP(A642,Hospitalization!A642:K2984,10,TRUE)</f>
        <v>tier - 3</v>
      </c>
      <c r="Q642" s="53">
        <f>VLOOKUP(A642,Hospitalization!A642:K2984,8,TRUE)</f>
        <v>3732.63</v>
      </c>
      <c r="R642" s="7" t="str">
        <f>VLOOKUP(A642,Hospitalization!A543:K2885,9,TRUE)</f>
        <v>tier - 2</v>
      </c>
    </row>
    <row r="643" spans="1:18" x14ac:dyDescent="0.3">
      <c r="A643" s="69" t="s">
        <v>652</v>
      </c>
      <c r="B643" s="55" t="str">
        <f>VLOOKUP(A643,'Customer Names'!A643:E1961,3,TRUE)</f>
        <v xml:space="preserve"> Ms</v>
      </c>
      <c r="C643" s="55" t="str">
        <f>VLOOKUP(A643,'Customer Names'!A641:E1466,4,FALSE)</f>
        <v>Smith</v>
      </c>
      <c r="D643" s="54">
        <f>VLOOKUP(HealthCare!A643,Medical_Examinations!A642:J2977,2,TRUE)</f>
        <v>17.579999999999998</v>
      </c>
      <c r="E643" s="54">
        <f>VLOOKUP(HealthCare!A643,Medical_Examinations!A642:J2977,4,TRUE)</f>
        <v>4.51</v>
      </c>
      <c r="F643" s="55" t="str">
        <f>VLOOKUP(A643,Medical_Examinations!A642:J2977,6,TRUE)</f>
        <v>No</v>
      </c>
      <c r="G643" s="55" t="str">
        <f>VLOOKUP(A643,Medical_Examinations!A642:J2977,7,TRUE)</f>
        <v>No</v>
      </c>
      <c r="H643" s="55" t="str">
        <f>VLOOKUP(A643,Medical_Examinations!A642:J2977,8,TRUE)</f>
        <v>No</v>
      </c>
      <c r="I643" s="56">
        <f>VLOOKUP(A643,Medical_Examinations!A642:J2977,9,TRUE)</f>
        <v>1</v>
      </c>
      <c r="J643" s="55" t="str">
        <f>VLOOKUP(A643,Medical_Examinations!A642:J2977,10,TRUE)</f>
        <v>No</v>
      </c>
      <c r="K643" s="55" t="str">
        <f>VLOOKUP(A643,Medical_Examinations!A642:J2977,3,TRUE)</f>
        <v>Underweight</v>
      </c>
      <c r="L643" s="55" t="str">
        <f>VLOOKUP(A643,Medical_Examinations!A642:J2977,5,TRUE)</f>
        <v>Normal</v>
      </c>
      <c r="M643" s="57">
        <f>VLOOKUP(A643,Hospitalization!A643:K2985,5,FALSE)</f>
        <v>31747</v>
      </c>
      <c r="N643" s="56">
        <f ca="1">VLOOKUP(A643,Hospitalization!A643:K2985,6,FALSE)</f>
        <v>60</v>
      </c>
      <c r="O643" s="55" t="str">
        <f>VLOOKUP(A634,Hospitalization!A535:K2877,11,FALSE)</f>
        <v>R1013</v>
      </c>
      <c r="P643" s="55" t="str">
        <f>VLOOKUP(A643,Hospitalization!A643:K2985,10,TRUE)</f>
        <v>tier - 2</v>
      </c>
      <c r="Q643" s="58">
        <f>VLOOKUP(A643,Hospitalization!A643:K2985,8,TRUE)</f>
        <v>3731.6</v>
      </c>
      <c r="R643" s="55" t="str">
        <f>VLOOKUP(A643,Hospitalization!A544:K2886,9,TRUE)</f>
        <v>tier - 2</v>
      </c>
    </row>
    <row r="644" spans="1:18" x14ac:dyDescent="0.3">
      <c r="A644" s="69" t="s">
        <v>653</v>
      </c>
      <c r="B644" s="55" t="str">
        <f>VLOOKUP(A644,'Customer Names'!A644:E1962,3,TRUE)</f>
        <v xml:space="preserve"> Ms</v>
      </c>
      <c r="C644" s="55" t="str">
        <f>VLOOKUP(A644,'Customer Names'!A642:E1467,4,FALSE)</f>
        <v>Myers</v>
      </c>
      <c r="D644" s="50">
        <f>VLOOKUP(HealthCare!A644,Medical_Examinations!A643:J2978,2,TRUE)</f>
        <v>17.579999999999998</v>
      </c>
      <c r="E644" s="50">
        <f>VLOOKUP(HealthCare!A644,Medical_Examinations!A643:J2978,4,TRUE)</f>
        <v>4.51</v>
      </c>
      <c r="F644" s="7" t="str">
        <f>VLOOKUP(A644,Medical_Examinations!A643:J2978,6,TRUE)</f>
        <v>No</v>
      </c>
      <c r="G644" s="7" t="str">
        <f>VLOOKUP(A644,Medical_Examinations!A643:J2978,7,TRUE)</f>
        <v>No</v>
      </c>
      <c r="H644" s="7" t="str">
        <f>VLOOKUP(A644,Medical_Examinations!A643:J2978,8,TRUE)</f>
        <v>No</v>
      </c>
      <c r="I644" s="51">
        <f>VLOOKUP(A644,Medical_Examinations!A643:J2978,9,TRUE)</f>
        <v>1</v>
      </c>
      <c r="J644" s="7" t="str">
        <f>VLOOKUP(A644,Medical_Examinations!A643:J2978,10,TRUE)</f>
        <v>No</v>
      </c>
      <c r="K644" s="7" t="str">
        <f>VLOOKUP(A644,Medical_Examinations!A643:J2978,3,TRUE)</f>
        <v>Underweight</v>
      </c>
      <c r="L644" s="7" t="str">
        <f>VLOOKUP(A644,Medical_Examinations!A643:J2978,5,TRUE)</f>
        <v>Normal</v>
      </c>
      <c r="M644" s="52">
        <f>VLOOKUP(A644,Hospitalization!A644:K2986,5,FALSE)</f>
        <v>38296</v>
      </c>
      <c r="N644" s="51">
        <f ca="1">VLOOKUP(A644,Hospitalization!A644:K2986,6,FALSE)</f>
        <v>24</v>
      </c>
      <c r="O644" s="7" t="str">
        <f>VLOOKUP(A635,Hospitalization!A536:K2878,11,FALSE)</f>
        <v>R1013</v>
      </c>
      <c r="P644" s="7" t="str">
        <f>VLOOKUP(A644,Hospitalization!A644:K2986,10,TRUE)</f>
        <v>tier - 2</v>
      </c>
      <c r="Q644" s="53">
        <f>VLOOKUP(A644,Hospitalization!A644:K2986,8,TRUE)</f>
        <v>3722.23</v>
      </c>
      <c r="R644" s="7" t="str">
        <f>VLOOKUP(A644,Hospitalization!A545:K2887,9,TRUE)</f>
        <v>tier - 2</v>
      </c>
    </row>
    <row r="645" spans="1:18" x14ac:dyDescent="0.3">
      <c r="A645" s="69" t="s">
        <v>654</v>
      </c>
      <c r="B645" s="55" t="str">
        <f>VLOOKUP(A645,'Customer Names'!A645:E1963,3,TRUE)</f>
        <v xml:space="preserve"> Mr</v>
      </c>
      <c r="C645" s="55" t="str">
        <f>VLOOKUP(A645,'Customer Names'!A643:E1468,4,FALSE)</f>
        <v>Cote</v>
      </c>
      <c r="D645" s="54">
        <f>VLOOKUP(HealthCare!A645,Medical_Examinations!A644:J2979,2,TRUE)</f>
        <v>17.579999999999998</v>
      </c>
      <c r="E645" s="54">
        <f>VLOOKUP(HealthCare!A645,Medical_Examinations!A644:J2979,4,TRUE)</f>
        <v>4.51</v>
      </c>
      <c r="F645" s="55" t="str">
        <f>VLOOKUP(A645,Medical_Examinations!A644:J2979,6,TRUE)</f>
        <v>No</v>
      </c>
      <c r="G645" s="55" t="str">
        <f>VLOOKUP(A645,Medical_Examinations!A644:J2979,7,TRUE)</f>
        <v>No</v>
      </c>
      <c r="H645" s="55" t="str">
        <f>VLOOKUP(A645,Medical_Examinations!A644:J2979,8,TRUE)</f>
        <v>No</v>
      </c>
      <c r="I645" s="56">
        <f>VLOOKUP(A645,Medical_Examinations!A644:J2979,9,TRUE)</f>
        <v>1</v>
      </c>
      <c r="J645" s="55" t="str">
        <f>VLOOKUP(A645,Medical_Examinations!A644:J2979,10,TRUE)</f>
        <v>No</v>
      </c>
      <c r="K645" s="55" t="str">
        <f>VLOOKUP(A645,Medical_Examinations!A644:J2979,3,TRUE)</f>
        <v>Underweight</v>
      </c>
      <c r="L645" s="55" t="str">
        <f>VLOOKUP(A645,Medical_Examinations!A644:J2979,5,TRUE)</f>
        <v>Normal</v>
      </c>
      <c r="M645" s="57">
        <f>VLOOKUP(A645,Hospitalization!A645:K2987,5,FALSE)</f>
        <v>32844</v>
      </c>
      <c r="N645" s="56">
        <f ca="1">VLOOKUP(A645,Hospitalization!A645:K2987,6,FALSE)</f>
        <v>53</v>
      </c>
      <c r="O645" s="55" t="str">
        <f>VLOOKUP(A636,Hospitalization!A537:K2879,11,FALSE)</f>
        <v>R1013</v>
      </c>
      <c r="P645" s="55" t="str">
        <f>VLOOKUP(A645,Hospitalization!A645:K2987,10,TRUE)</f>
        <v>tier - 2</v>
      </c>
      <c r="Q645" s="58">
        <f>VLOOKUP(A645,Hospitalization!A645:K2987,8,TRUE)</f>
        <v>3704.35</v>
      </c>
      <c r="R645" s="55" t="str">
        <f>VLOOKUP(A645,Hospitalization!A546:K2888,9,TRUE)</f>
        <v>tier - 2</v>
      </c>
    </row>
    <row r="646" spans="1:18" x14ac:dyDescent="0.3">
      <c r="A646" s="69" t="s">
        <v>655</v>
      </c>
      <c r="B646" s="55" t="str">
        <f>VLOOKUP(A646,'Customer Names'!A646:E1964,3,TRUE)</f>
        <v xml:space="preserve"> Mr</v>
      </c>
      <c r="C646" s="55" t="str">
        <f>VLOOKUP(A646,'Customer Names'!A644:E1469,4,FALSE)</f>
        <v>Ehrhardt</v>
      </c>
      <c r="D646" s="50">
        <f>VLOOKUP(HealthCare!A646,Medical_Examinations!A645:J2980,2,TRUE)</f>
        <v>17.579999999999998</v>
      </c>
      <c r="E646" s="50">
        <f>VLOOKUP(HealthCare!A646,Medical_Examinations!A645:J2980,4,TRUE)</f>
        <v>4.51</v>
      </c>
      <c r="F646" s="7" t="str">
        <f>VLOOKUP(A646,Medical_Examinations!A645:J2980,6,TRUE)</f>
        <v>No</v>
      </c>
      <c r="G646" s="7" t="str">
        <f>VLOOKUP(A646,Medical_Examinations!A645:J2980,7,TRUE)</f>
        <v>No</v>
      </c>
      <c r="H646" s="7" t="str">
        <f>VLOOKUP(A646,Medical_Examinations!A645:J2980,8,TRUE)</f>
        <v>No</v>
      </c>
      <c r="I646" s="51">
        <f>VLOOKUP(A646,Medical_Examinations!A645:J2980,9,TRUE)</f>
        <v>1</v>
      </c>
      <c r="J646" s="7" t="str">
        <f>VLOOKUP(A646,Medical_Examinations!A645:J2980,10,TRUE)</f>
        <v>No</v>
      </c>
      <c r="K646" s="7" t="str">
        <f>VLOOKUP(A646,Medical_Examinations!A645:J2980,3,TRUE)</f>
        <v>Underweight</v>
      </c>
      <c r="L646" s="7" t="str">
        <f>VLOOKUP(A646,Medical_Examinations!A645:J2980,5,TRUE)</f>
        <v>Normal</v>
      </c>
      <c r="M646" s="52">
        <f>VLOOKUP(A646,Hospitalization!A646:K2988,5,FALSE)</f>
        <v>32373</v>
      </c>
      <c r="N646" s="51">
        <f ca="1">VLOOKUP(A646,Hospitalization!A646:K2988,6,FALSE)</f>
        <v>51</v>
      </c>
      <c r="O646" s="7" t="str">
        <f>VLOOKUP(A637,Hospitalization!A538:K2880,11,FALSE)</f>
        <v>R1013</v>
      </c>
      <c r="P646" s="7" t="str">
        <f>VLOOKUP(A646,Hospitalization!A646:K2988,10,TRUE)</f>
        <v>tier - 3</v>
      </c>
      <c r="Q646" s="53">
        <f>VLOOKUP(A646,Hospitalization!A646:K2988,8,TRUE)</f>
        <v>3699.54</v>
      </c>
      <c r="R646" s="7" t="str">
        <f>VLOOKUP(A646,Hospitalization!A547:K2889,9,TRUE)</f>
        <v>tier - 2</v>
      </c>
    </row>
    <row r="647" spans="1:18" x14ac:dyDescent="0.3">
      <c r="A647" s="69" t="s">
        <v>656</v>
      </c>
      <c r="B647" s="55" t="str">
        <f>VLOOKUP(A647,'Customer Names'!A647:E1965,3,TRUE)</f>
        <v xml:space="preserve"> Mr</v>
      </c>
      <c r="C647" s="55" t="str">
        <f>VLOOKUP(A647,'Customer Names'!A645:E1470,4,FALSE)</f>
        <v>Petersen</v>
      </c>
      <c r="D647" s="54">
        <f>VLOOKUP(HealthCare!A647,Medical_Examinations!A646:J2981,2,TRUE)</f>
        <v>17.579999999999998</v>
      </c>
      <c r="E647" s="54">
        <f>VLOOKUP(HealthCare!A647,Medical_Examinations!A646:J2981,4,TRUE)</f>
        <v>4.51</v>
      </c>
      <c r="F647" s="55" t="str">
        <f>VLOOKUP(A647,Medical_Examinations!A646:J2981,6,TRUE)</f>
        <v>No</v>
      </c>
      <c r="G647" s="55" t="str">
        <f>VLOOKUP(A647,Medical_Examinations!A646:J2981,7,TRUE)</f>
        <v>No</v>
      </c>
      <c r="H647" s="55" t="str">
        <f>VLOOKUP(A647,Medical_Examinations!A646:J2981,8,TRUE)</f>
        <v>No</v>
      </c>
      <c r="I647" s="56">
        <f>VLOOKUP(A647,Medical_Examinations!A646:J2981,9,TRUE)</f>
        <v>1</v>
      </c>
      <c r="J647" s="55" t="str">
        <f>VLOOKUP(A647,Medical_Examinations!A646:J2981,10,TRUE)</f>
        <v>No</v>
      </c>
      <c r="K647" s="55" t="str">
        <f>VLOOKUP(A647,Medical_Examinations!A646:J2981,3,TRUE)</f>
        <v>Underweight</v>
      </c>
      <c r="L647" s="55" t="str">
        <f>VLOOKUP(A647,Medical_Examinations!A646:J2981,5,TRUE)</f>
        <v>Normal</v>
      </c>
      <c r="M647" s="57">
        <f>VLOOKUP(A647,Hospitalization!A647:K2989,5,FALSE)</f>
        <v>34993</v>
      </c>
      <c r="N647" s="56">
        <f ca="1">VLOOKUP(A647,Hospitalization!A647:K2989,6,FALSE)</f>
        <v>21</v>
      </c>
      <c r="O647" s="55" t="str">
        <f>VLOOKUP(A638,Hospitalization!A539:K2881,11,FALSE)</f>
        <v>R1011</v>
      </c>
      <c r="P647" s="55" t="str">
        <f>VLOOKUP(A647,Hospitalization!A647:K2989,10,TRUE)</f>
        <v>tier - 3</v>
      </c>
      <c r="Q647" s="58">
        <f>VLOOKUP(A647,Hospitalization!A647:K2989,8,TRUE)</f>
        <v>3693.43</v>
      </c>
      <c r="R647" s="55" t="str">
        <f>VLOOKUP(A647,Hospitalization!A548:K2890,9,TRUE)</f>
        <v>tier - 2</v>
      </c>
    </row>
    <row r="648" spans="1:18" x14ac:dyDescent="0.3">
      <c r="A648" s="69" t="s">
        <v>657</v>
      </c>
      <c r="B648" s="55" t="str">
        <f>VLOOKUP(A648,'Customer Names'!A648:E1966,3,TRUE)</f>
        <v xml:space="preserve"> Ms</v>
      </c>
      <c r="C648" s="55" t="str">
        <f>VLOOKUP(A648,'Customer Names'!A646:E1471,4,FALSE)</f>
        <v>Ertel</v>
      </c>
      <c r="D648" s="50">
        <f>VLOOKUP(HealthCare!A648,Medical_Examinations!A647:J2982,2,TRUE)</f>
        <v>17.579999999999998</v>
      </c>
      <c r="E648" s="50">
        <f>VLOOKUP(HealthCare!A648,Medical_Examinations!A647:J2982,4,TRUE)</f>
        <v>4.51</v>
      </c>
      <c r="F648" s="7" t="str">
        <f>VLOOKUP(A648,Medical_Examinations!A647:J2982,6,TRUE)</f>
        <v>No</v>
      </c>
      <c r="G648" s="7" t="str">
        <f>VLOOKUP(A648,Medical_Examinations!A647:J2982,7,TRUE)</f>
        <v>No</v>
      </c>
      <c r="H648" s="7" t="str">
        <f>VLOOKUP(A648,Medical_Examinations!A647:J2982,8,TRUE)</f>
        <v>No</v>
      </c>
      <c r="I648" s="51">
        <f>VLOOKUP(A648,Medical_Examinations!A647:J2982,9,TRUE)</f>
        <v>1</v>
      </c>
      <c r="J648" s="7" t="str">
        <f>VLOOKUP(A648,Medical_Examinations!A647:J2982,10,TRUE)</f>
        <v>No</v>
      </c>
      <c r="K648" s="7" t="str">
        <f>VLOOKUP(A648,Medical_Examinations!A647:J2982,3,TRUE)</f>
        <v>Underweight</v>
      </c>
      <c r="L648" s="7" t="str">
        <f>VLOOKUP(A648,Medical_Examinations!A647:J2982,5,TRUE)</f>
        <v>Normal</v>
      </c>
      <c r="M648" s="52">
        <f>VLOOKUP(A648,Hospitalization!A648:K2990,5,FALSE)</f>
        <v>29934</v>
      </c>
      <c r="N648" s="51">
        <f ca="1">VLOOKUP(A648,Hospitalization!A648:K2990,6,FALSE)</f>
        <v>52</v>
      </c>
      <c r="O648" s="7" t="str">
        <f>VLOOKUP(A639,Hospitalization!A540:K2882,11,FALSE)</f>
        <v>R1013</v>
      </c>
      <c r="P648" s="7" t="str">
        <f>VLOOKUP(A648,Hospitalization!A648:K2990,10,TRUE)</f>
        <v>tier - 2</v>
      </c>
      <c r="Q648" s="53">
        <f>VLOOKUP(A648,Hospitalization!A648:K2990,8,TRUE)</f>
        <v>3688.38</v>
      </c>
      <c r="R648" s="7" t="str">
        <f>VLOOKUP(A648,Hospitalization!A549:K2891,9,TRUE)</f>
        <v>tier - 2</v>
      </c>
    </row>
    <row r="649" spans="1:18" x14ac:dyDescent="0.3">
      <c r="A649" s="69" t="s">
        <v>658</v>
      </c>
      <c r="B649" s="55" t="str">
        <f>VLOOKUP(A649,'Customer Names'!A649:E1967,3,TRUE)</f>
        <v xml:space="preserve"> Mr</v>
      </c>
      <c r="C649" s="55" t="str">
        <f>VLOOKUP(A649,'Customer Names'!A647:E1472,4,FALSE)</f>
        <v>Lanza</v>
      </c>
      <c r="D649" s="54">
        <f>VLOOKUP(HealthCare!A649,Medical_Examinations!A648:J2983,2,TRUE)</f>
        <v>17.579999999999998</v>
      </c>
      <c r="E649" s="54">
        <f>VLOOKUP(HealthCare!A649,Medical_Examinations!A648:J2983,4,TRUE)</f>
        <v>4.51</v>
      </c>
      <c r="F649" s="55" t="str">
        <f>VLOOKUP(A649,Medical_Examinations!A648:J2983,6,TRUE)</f>
        <v>No</v>
      </c>
      <c r="G649" s="55" t="str">
        <f>VLOOKUP(A649,Medical_Examinations!A648:J2983,7,TRUE)</f>
        <v>No</v>
      </c>
      <c r="H649" s="55" t="str">
        <f>VLOOKUP(A649,Medical_Examinations!A648:J2983,8,TRUE)</f>
        <v>No</v>
      </c>
      <c r="I649" s="56">
        <f>VLOOKUP(A649,Medical_Examinations!A648:J2983,9,TRUE)</f>
        <v>1</v>
      </c>
      <c r="J649" s="55" t="str">
        <f>VLOOKUP(A649,Medical_Examinations!A648:J2983,10,TRUE)</f>
        <v>No</v>
      </c>
      <c r="K649" s="55" t="str">
        <f>VLOOKUP(A649,Medical_Examinations!A648:J2983,3,TRUE)</f>
        <v>Underweight</v>
      </c>
      <c r="L649" s="55" t="str">
        <f>VLOOKUP(A649,Medical_Examinations!A648:J2983,5,TRUE)</f>
        <v>Normal</v>
      </c>
      <c r="M649" s="57">
        <f>VLOOKUP(A649,Hospitalization!A649:K2991,5,FALSE)</f>
        <v>37812</v>
      </c>
      <c r="N649" s="56">
        <f ca="1">VLOOKUP(A649,Hospitalization!A649:K2991,6,FALSE)</f>
        <v>56</v>
      </c>
      <c r="O649" s="55" t="str">
        <f>VLOOKUP(A640,Hospitalization!A541:K2883,11,FALSE)</f>
        <v>R1013</v>
      </c>
      <c r="P649" s="55" t="str">
        <f>VLOOKUP(A649,Hospitalization!A649:K2991,10,TRUE)</f>
        <v>tier - 2</v>
      </c>
      <c r="Q649" s="58">
        <f>VLOOKUP(A649,Hospitalization!A649:K2991,8,TRUE)</f>
        <v>3688.35</v>
      </c>
      <c r="R649" s="55" t="str">
        <f>VLOOKUP(A649,Hospitalization!A550:K2892,9,TRUE)</f>
        <v>tier - 2</v>
      </c>
    </row>
    <row r="650" spans="1:18" x14ac:dyDescent="0.3">
      <c r="A650" s="69" t="s">
        <v>659</v>
      </c>
      <c r="B650" s="55" t="str">
        <f>VLOOKUP(A650,'Customer Names'!A650:E1968,3,TRUE)</f>
        <v xml:space="preserve"> Mr</v>
      </c>
      <c r="C650" s="55" t="str">
        <f>VLOOKUP(A650,'Customer Names'!A648:E1473,4,FALSE)</f>
        <v>Picklesimer</v>
      </c>
      <c r="D650" s="50">
        <f>VLOOKUP(HealthCare!A650,Medical_Examinations!A649:J2984,2,TRUE)</f>
        <v>17.579999999999998</v>
      </c>
      <c r="E650" s="50">
        <f>VLOOKUP(HealthCare!A650,Medical_Examinations!A649:J2984,4,TRUE)</f>
        <v>4.51</v>
      </c>
      <c r="F650" s="7" t="str">
        <f>VLOOKUP(A650,Medical_Examinations!A649:J2984,6,TRUE)</f>
        <v>No</v>
      </c>
      <c r="G650" s="7" t="str">
        <f>VLOOKUP(A650,Medical_Examinations!A649:J2984,7,TRUE)</f>
        <v>No</v>
      </c>
      <c r="H650" s="7" t="str">
        <f>VLOOKUP(A650,Medical_Examinations!A649:J2984,8,TRUE)</f>
        <v>No</v>
      </c>
      <c r="I650" s="51">
        <f>VLOOKUP(A650,Medical_Examinations!A649:J2984,9,TRUE)</f>
        <v>1</v>
      </c>
      <c r="J650" s="7" t="str">
        <f>VLOOKUP(A650,Medical_Examinations!A649:J2984,10,TRUE)</f>
        <v>No</v>
      </c>
      <c r="K650" s="7" t="str">
        <f>VLOOKUP(A650,Medical_Examinations!A649:J2984,3,TRUE)</f>
        <v>Underweight</v>
      </c>
      <c r="L650" s="7" t="str">
        <f>VLOOKUP(A650,Medical_Examinations!A649:J2984,5,TRUE)</f>
        <v>Normal</v>
      </c>
      <c r="M650" s="52">
        <f>VLOOKUP(A650,Hospitalization!A650:K2992,5,FALSE)</f>
        <v>30869</v>
      </c>
      <c r="N650" s="51">
        <f ca="1">VLOOKUP(A650,Hospitalization!A650:K2992,6,FALSE)</f>
        <v>22</v>
      </c>
      <c r="O650" s="7" t="str">
        <f>VLOOKUP(A641,Hospitalization!A542:K2884,11,FALSE)</f>
        <v>R1012</v>
      </c>
      <c r="P650" s="7" t="str">
        <f>VLOOKUP(A650,Hospitalization!A650:K2992,10,TRUE)</f>
        <v>tier - 3</v>
      </c>
      <c r="Q650" s="53">
        <f>VLOOKUP(A650,Hospitalization!A650:K2992,8,TRUE)</f>
        <v>3678.86</v>
      </c>
      <c r="R650" s="7" t="str">
        <f>VLOOKUP(A650,Hospitalization!A551:K2893,9,TRUE)</f>
        <v>tier - 2</v>
      </c>
    </row>
    <row r="651" spans="1:18" x14ac:dyDescent="0.3">
      <c r="A651" s="69" t="s">
        <v>660</v>
      </c>
      <c r="B651" s="55" t="str">
        <f>VLOOKUP(A651,'Customer Names'!A651:E1969,3,TRUE)</f>
        <v xml:space="preserve"> Mr</v>
      </c>
      <c r="C651" s="55" t="str">
        <f>VLOOKUP(A651,'Customer Names'!A649:E1474,4,FALSE)</f>
        <v>Giles</v>
      </c>
      <c r="D651" s="54">
        <f>VLOOKUP(HealthCare!A651,Medical_Examinations!A650:J2985,2,TRUE)</f>
        <v>17.579999999999998</v>
      </c>
      <c r="E651" s="54">
        <f>VLOOKUP(HealthCare!A651,Medical_Examinations!A650:J2985,4,TRUE)</f>
        <v>4.51</v>
      </c>
      <c r="F651" s="55" t="str">
        <f>VLOOKUP(A651,Medical_Examinations!A650:J2985,6,TRUE)</f>
        <v>No</v>
      </c>
      <c r="G651" s="55" t="str">
        <f>VLOOKUP(A651,Medical_Examinations!A650:J2985,7,TRUE)</f>
        <v>No</v>
      </c>
      <c r="H651" s="55" t="str">
        <f>VLOOKUP(A651,Medical_Examinations!A650:J2985,8,TRUE)</f>
        <v>No</v>
      </c>
      <c r="I651" s="56">
        <f>VLOOKUP(A651,Medical_Examinations!A650:J2985,9,TRUE)</f>
        <v>1</v>
      </c>
      <c r="J651" s="55" t="str">
        <f>VLOOKUP(A651,Medical_Examinations!A650:J2985,10,TRUE)</f>
        <v>No</v>
      </c>
      <c r="K651" s="55" t="str">
        <f>VLOOKUP(A651,Medical_Examinations!A650:J2985,3,TRUE)</f>
        <v>Underweight</v>
      </c>
      <c r="L651" s="55" t="str">
        <f>VLOOKUP(A651,Medical_Examinations!A650:J2985,5,TRUE)</f>
        <v>Normal</v>
      </c>
      <c r="M651" s="57">
        <f>VLOOKUP(A651,Hospitalization!A651:K2993,5,FALSE)</f>
        <v>33185</v>
      </c>
      <c r="N651" s="56">
        <f ca="1">VLOOKUP(A651,Hospitalization!A651:K2993,6,FALSE)</f>
        <v>35</v>
      </c>
      <c r="O651" s="55" t="str">
        <f>VLOOKUP(A642,Hospitalization!A543:K2885,11,FALSE)</f>
        <v>R1024</v>
      </c>
      <c r="P651" s="55" t="str">
        <f>VLOOKUP(A651,Hospitalization!A651:K2993,10,TRUE)</f>
        <v>tier - 3</v>
      </c>
      <c r="Q651" s="58">
        <f>VLOOKUP(A651,Hospitalization!A651:K2993,8,TRUE)</f>
        <v>3653.29</v>
      </c>
      <c r="R651" s="55" t="str">
        <f>VLOOKUP(A651,Hospitalization!A552:K2894,9,TRUE)</f>
        <v>tier - 2</v>
      </c>
    </row>
    <row r="652" spans="1:18" x14ac:dyDescent="0.3">
      <c r="A652" s="69" t="s">
        <v>661</v>
      </c>
      <c r="B652" s="55" t="str">
        <f>VLOOKUP(A652,'Customer Names'!A652:E1970,3,TRUE)</f>
        <v xml:space="preserve"> Mr</v>
      </c>
      <c r="C652" s="55" t="str">
        <f>VLOOKUP(A652,'Customer Names'!A650:E1475,4,FALSE)</f>
        <v>Harmon</v>
      </c>
      <c r="D652" s="50">
        <f>VLOOKUP(HealthCare!A652,Medical_Examinations!A651:J2986,2,TRUE)</f>
        <v>17.579999999999998</v>
      </c>
      <c r="E652" s="50">
        <f>VLOOKUP(HealthCare!A652,Medical_Examinations!A651:J2986,4,TRUE)</f>
        <v>4.51</v>
      </c>
      <c r="F652" s="7" t="str">
        <f>VLOOKUP(A652,Medical_Examinations!A651:J2986,6,TRUE)</f>
        <v>No</v>
      </c>
      <c r="G652" s="7" t="str">
        <f>VLOOKUP(A652,Medical_Examinations!A651:J2986,7,TRUE)</f>
        <v>No</v>
      </c>
      <c r="H652" s="7" t="str">
        <f>VLOOKUP(A652,Medical_Examinations!A651:J2986,8,TRUE)</f>
        <v>No</v>
      </c>
      <c r="I652" s="51">
        <f>VLOOKUP(A652,Medical_Examinations!A651:J2986,9,TRUE)</f>
        <v>1</v>
      </c>
      <c r="J652" s="7" t="str">
        <f>VLOOKUP(A652,Medical_Examinations!A651:J2986,10,TRUE)</f>
        <v>No</v>
      </c>
      <c r="K652" s="7" t="str">
        <f>VLOOKUP(A652,Medical_Examinations!A651:J2986,3,TRUE)</f>
        <v>Underweight</v>
      </c>
      <c r="L652" s="7" t="str">
        <f>VLOOKUP(A652,Medical_Examinations!A651:J2986,5,TRUE)</f>
        <v>Normal</v>
      </c>
      <c r="M652" s="52">
        <f>VLOOKUP(A652,Hospitalization!A652:K2994,5,FALSE)</f>
        <v>33925</v>
      </c>
      <c r="N652" s="51">
        <f ca="1">VLOOKUP(A652,Hospitalization!A652:K2994,6,FALSE)</f>
        <v>67</v>
      </c>
      <c r="O652" s="7" t="str">
        <f>VLOOKUP(A643,Hospitalization!A544:K2886,11,FALSE)</f>
        <v>R1013</v>
      </c>
      <c r="P652" s="7" t="str">
        <f>VLOOKUP(A652,Hospitalization!A652:K2994,10,TRUE)</f>
        <v>tier - 2</v>
      </c>
      <c r="Q652" s="53">
        <f>VLOOKUP(A652,Hospitalization!A652:K2994,8,TRUE)</f>
        <v>3645.09</v>
      </c>
      <c r="R652" s="7" t="str">
        <f>VLOOKUP(A652,Hospitalization!A553:K2895,9,TRUE)</f>
        <v>tier - 1</v>
      </c>
    </row>
    <row r="653" spans="1:18" x14ac:dyDescent="0.3">
      <c r="A653" s="69" t="s">
        <v>662</v>
      </c>
      <c r="B653" s="55" t="str">
        <f>VLOOKUP(A653,'Customer Names'!A653:E1971,3,TRUE)</f>
        <v xml:space="preserve"> Mrs</v>
      </c>
      <c r="C653" s="55" t="str">
        <f>VLOOKUP(A653,'Customer Names'!A651:E1476,4,FALSE)</f>
        <v>Pennings</v>
      </c>
      <c r="D653" s="54">
        <f>VLOOKUP(HealthCare!A653,Medical_Examinations!A652:J2987,2,TRUE)</f>
        <v>17.579999999999998</v>
      </c>
      <c r="E653" s="54">
        <f>VLOOKUP(HealthCare!A653,Medical_Examinations!A652:J2987,4,TRUE)</f>
        <v>4.51</v>
      </c>
      <c r="F653" s="55" t="str">
        <f>VLOOKUP(A653,Medical_Examinations!A652:J2987,6,TRUE)</f>
        <v>No</v>
      </c>
      <c r="G653" s="55" t="str">
        <f>VLOOKUP(A653,Medical_Examinations!A652:J2987,7,TRUE)</f>
        <v>No</v>
      </c>
      <c r="H653" s="55" t="str">
        <f>VLOOKUP(A653,Medical_Examinations!A652:J2987,8,TRUE)</f>
        <v>No</v>
      </c>
      <c r="I653" s="56">
        <f>VLOOKUP(A653,Medical_Examinations!A652:J2987,9,TRUE)</f>
        <v>1</v>
      </c>
      <c r="J653" s="55" t="str">
        <f>VLOOKUP(A653,Medical_Examinations!A652:J2987,10,TRUE)</f>
        <v>No</v>
      </c>
      <c r="K653" s="55" t="str">
        <f>VLOOKUP(A653,Medical_Examinations!A652:J2987,3,TRUE)</f>
        <v>Underweight</v>
      </c>
      <c r="L653" s="55" t="str">
        <f>VLOOKUP(A653,Medical_Examinations!A652:J2987,5,TRUE)</f>
        <v>Normal</v>
      </c>
      <c r="M653" s="57">
        <f>VLOOKUP(A653,Hospitalization!A653:K2995,5,FALSE)</f>
        <v>31212</v>
      </c>
      <c r="N653" s="56">
        <f ca="1">VLOOKUP(A653,Hospitalization!A653:K2995,6,FALSE)</f>
        <v>24</v>
      </c>
      <c r="O653" s="55" t="str">
        <f>VLOOKUP(A644,Hospitalization!A545:K2887,11,FALSE)</f>
        <v>R1025</v>
      </c>
      <c r="P653" s="55" t="str">
        <f>VLOOKUP(A653,Hospitalization!A653:K2995,10,TRUE)</f>
        <v>tier - 1</v>
      </c>
      <c r="Q653" s="58">
        <f>VLOOKUP(A653,Hospitalization!A653:K2995,8,TRUE)</f>
        <v>3622.13</v>
      </c>
      <c r="R653" s="55" t="str">
        <f>VLOOKUP(A653,Hospitalization!A554:K2896,9,TRUE)</f>
        <v>tier - 2</v>
      </c>
    </row>
    <row r="654" spans="1:18" x14ac:dyDescent="0.3">
      <c r="A654" s="69" t="s">
        <v>663</v>
      </c>
      <c r="B654" s="55" t="str">
        <f>VLOOKUP(A654,'Customer Names'!A654:E1972,3,TRUE)</f>
        <v xml:space="preserve"> Ms</v>
      </c>
      <c r="C654" s="55" t="str">
        <f>VLOOKUP(A654,'Customer Names'!A652:E1477,4,FALSE)</f>
        <v>Tseronis</v>
      </c>
      <c r="D654" s="50">
        <f>VLOOKUP(HealthCare!A654,Medical_Examinations!A653:J2988,2,TRUE)</f>
        <v>17.579999999999998</v>
      </c>
      <c r="E654" s="50">
        <f>VLOOKUP(HealthCare!A654,Medical_Examinations!A653:J2988,4,TRUE)</f>
        <v>4.51</v>
      </c>
      <c r="F654" s="7" t="str">
        <f>VLOOKUP(A654,Medical_Examinations!A653:J2988,6,TRUE)</f>
        <v>No</v>
      </c>
      <c r="G654" s="7" t="str">
        <f>VLOOKUP(A654,Medical_Examinations!A653:J2988,7,TRUE)</f>
        <v>No</v>
      </c>
      <c r="H654" s="7" t="str">
        <f>VLOOKUP(A654,Medical_Examinations!A653:J2988,8,TRUE)</f>
        <v>No</v>
      </c>
      <c r="I654" s="51">
        <f>VLOOKUP(A654,Medical_Examinations!A653:J2988,9,TRUE)</f>
        <v>1</v>
      </c>
      <c r="J654" s="7" t="str">
        <f>VLOOKUP(A654,Medical_Examinations!A653:J2988,10,TRUE)</f>
        <v>No</v>
      </c>
      <c r="K654" s="7" t="str">
        <f>VLOOKUP(A654,Medical_Examinations!A653:J2988,3,TRUE)</f>
        <v>Underweight</v>
      </c>
      <c r="L654" s="7" t="str">
        <f>VLOOKUP(A654,Medical_Examinations!A653:J2988,5,TRUE)</f>
        <v>Normal</v>
      </c>
      <c r="M654" s="52">
        <f>VLOOKUP(A654,Hospitalization!A654:K2996,5,FALSE)</f>
        <v>33157</v>
      </c>
      <c r="N654" s="51">
        <f ca="1">VLOOKUP(A654,Hospitalization!A654:K2996,6,FALSE)</f>
        <v>25</v>
      </c>
      <c r="O654" s="7" t="str">
        <f>VLOOKUP(A645,Hospitalization!A546:K2888,11,FALSE)</f>
        <v>R1013</v>
      </c>
      <c r="P654" s="7" t="str">
        <f>VLOOKUP(A654,Hospitalization!A654:K2996,10,TRUE)</f>
        <v>tier - 1</v>
      </c>
      <c r="Q654" s="53">
        <f>VLOOKUP(A654,Hospitalization!A654:K2996,8,TRUE)</f>
        <v>3606.43</v>
      </c>
      <c r="R654" s="7" t="str">
        <f>VLOOKUP(A654,Hospitalization!A555:K2897,9,TRUE)</f>
        <v>tier - 2</v>
      </c>
    </row>
    <row r="655" spans="1:18" x14ac:dyDescent="0.3">
      <c r="A655" s="69" t="s">
        <v>664</v>
      </c>
      <c r="B655" s="55" t="str">
        <f>VLOOKUP(A655,'Customer Names'!A655:E1973,3,TRUE)</f>
        <v xml:space="preserve"> Mr</v>
      </c>
      <c r="C655" s="55" t="str">
        <f>VLOOKUP(A655,'Customer Names'!A653:E1478,4,FALSE)</f>
        <v>Aliff</v>
      </c>
      <c r="D655" s="54">
        <f>VLOOKUP(HealthCare!A655,Medical_Examinations!A654:J2989,2,TRUE)</f>
        <v>17.579999999999998</v>
      </c>
      <c r="E655" s="54">
        <f>VLOOKUP(HealthCare!A655,Medical_Examinations!A654:J2989,4,TRUE)</f>
        <v>4.51</v>
      </c>
      <c r="F655" s="55" t="str">
        <f>VLOOKUP(A655,Medical_Examinations!A654:J2989,6,TRUE)</f>
        <v>No</v>
      </c>
      <c r="G655" s="55" t="str">
        <f>VLOOKUP(A655,Medical_Examinations!A654:J2989,7,TRUE)</f>
        <v>No</v>
      </c>
      <c r="H655" s="55" t="str">
        <f>VLOOKUP(A655,Medical_Examinations!A654:J2989,8,TRUE)</f>
        <v>No</v>
      </c>
      <c r="I655" s="56">
        <f>VLOOKUP(A655,Medical_Examinations!A654:J2989,9,TRUE)</f>
        <v>1</v>
      </c>
      <c r="J655" s="55" t="str">
        <f>VLOOKUP(A655,Medical_Examinations!A654:J2989,10,TRUE)</f>
        <v>No</v>
      </c>
      <c r="K655" s="55" t="str">
        <f>VLOOKUP(A655,Medical_Examinations!A654:J2989,3,TRUE)</f>
        <v>Underweight</v>
      </c>
      <c r="L655" s="55" t="str">
        <f>VLOOKUP(A655,Medical_Examinations!A654:J2989,5,TRUE)</f>
        <v>Normal</v>
      </c>
      <c r="M655" s="57">
        <f>VLOOKUP(A655,Hospitalization!A655:K2997,5,FALSE)</f>
        <v>32451</v>
      </c>
      <c r="N655" s="56">
        <f ca="1">VLOOKUP(A655,Hospitalization!A655:K2997,6,FALSE)</f>
        <v>66</v>
      </c>
      <c r="O655" s="55" t="str">
        <f>VLOOKUP(A646,Hospitalization!A547:K2889,11,FALSE)</f>
        <v>R1013</v>
      </c>
      <c r="P655" s="55" t="str">
        <f>VLOOKUP(A655,Hospitalization!A655:K2997,10,TRUE)</f>
        <v>tier - 1</v>
      </c>
      <c r="Q655" s="58">
        <f>VLOOKUP(A655,Hospitalization!A655:K2997,8,TRUE)</f>
        <v>3603.6</v>
      </c>
      <c r="R655" s="55" t="str">
        <f>VLOOKUP(A655,Hospitalization!A556:K2898,9,TRUE)</f>
        <v>tier - 2</v>
      </c>
    </row>
    <row r="656" spans="1:18" x14ac:dyDescent="0.3">
      <c r="A656" s="69" t="s">
        <v>665</v>
      </c>
      <c r="B656" s="55" t="str">
        <f>VLOOKUP(A656,'Customer Names'!A656:E1974,3,TRUE)</f>
        <v xml:space="preserve"> Mr</v>
      </c>
      <c r="C656" s="55" t="str">
        <f>VLOOKUP(A656,'Customer Names'!A654:E1479,4,FALSE)</f>
        <v>Willenberg</v>
      </c>
      <c r="D656" s="50">
        <f>VLOOKUP(HealthCare!A656,Medical_Examinations!A655:J2990,2,TRUE)</f>
        <v>17.579999999999998</v>
      </c>
      <c r="E656" s="50">
        <f>VLOOKUP(HealthCare!A656,Medical_Examinations!A655:J2990,4,TRUE)</f>
        <v>4.51</v>
      </c>
      <c r="F656" s="7" t="str">
        <f>VLOOKUP(A656,Medical_Examinations!A655:J2990,6,TRUE)</f>
        <v>No</v>
      </c>
      <c r="G656" s="7" t="str">
        <f>VLOOKUP(A656,Medical_Examinations!A655:J2990,7,TRUE)</f>
        <v>No</v>
      </c>
      <c r="H656" s="7" t="str">
        <f>VLOOKUP(A656,Medical_Examinations!A655:J2990,8,TRUE)</f>
        <v>No</v>
      </c>
      <c r="I656" s="51">
        <f>VLOOKUP(A656,Medical_Examinations!A655:J2990,9,TRUE)</f>
        <v>1</v>
      </c>
      <c r="J656" s="7" t="str">
        <f>VLOOKUP(A656,Medical_Examinations!A655:J2990,10,TRUE)</f>
        <v>No</v>
      </c>
      <c r="K656" s="7" t="str">
        <f>VLOOKUP(A656,Medical_Examinations!A655:J2990,3,TRUE)</f>
        <v>Underweight</v>
      </c>
      <c r="L656" s="7" t="str">
        <f>VLOOKUP(A656,Medical_Examinations!A655:J2990,5,TRUE)</f>
        <v>Normal</v>
      </c>
      <c r="M656" s="52">
        <f>VLOOKUP(A656,Hospitalization!A656:K2998,5,FALSE)</f>
        <v>36384</v>
      </c>
      <c r="N656" s="51">
        <f ca="1">VLOOKUP(A656,Hospitalization!A656:K2998,6,FALSE)</f>
        <v>68</v>
      </c>
      <c r="O656" s="7" t="str">
        <f>VLOOKUP(A647,Hospitalization!A548:K2890,11,FALSE)</f>
        <v>R1011</v>
      </c>
      <c r="P656" s="7" t="str">
        <f>VLOOKUP(A656,Hospitalization!A656:K2998,10,TRUE)</f>
        <v>tier - 2</v>
      </c>
      <c r="Q656" s="53">
        <f>VLOOKUP(A656,Hospitalization!A656:K2998,8,TRUE)</f>
        <v>3597.6</v>
      </c>
      <c r="R656" s="7" t="str">
        <f>VLOOKUP(A656,Hospitalization!A557:K2899,9,TRUE)</f>
        <v>tier - 2</v>
      </c>
    </row>
    <row r="657" spans="1:18" x14ac:dyDescent="0.3">
      <c r="A657" s="69" t="s">
        <v>666</v>
      </c>
      <c r="B657" s="55" t="str">
        <f>VLOOKUP(A657,'Customer Names'!A657:E1975,3,TRUE)</f>
        <v xml:space="preserve"> Ms</v>
      </c>
      <c r="C657" s="55" t="str">
        <f>VLOOKUP(A657,'Customer Names'!A655:E1480,4,FALSE)</f>
        <v>Millett</v>
      </c>
      <c r="D657" s="54">
        <f>VLOOKUP(HealthCare!A657,Medical_Examinations!A656:J2991,2,TRUE)</f>
        <v>17.579999999999998</v>
      </c>
      <c r="E657" s="54">
        <f>VLOOKUP(HealthCare!A657,Medical_Examinations!A656:J2991,4,TRUE)</f>
        <v>4.51</v>
      </c>
      <c r="F657" s="55" t="str">
        <f>VLOOKUP(A657,Medical_Examinations!A656:J2991,6,TRUE)</f>
        <v>No</v>
      </c>
      <c r="G657" s="55" t="str">
        <f>VLOOKUP(A657,Medical_Examinations!A656:J2991,7,TRUE)</f>
        <v>No</v>
      </c>
      <c r="H657" s="55" t="str">
        <f>VLOOKUP(A657,Medical_Examinations!A656:J2991,8,TRUE)</f>
        <v>No</v>
      </c>
      <c r="I657" s="56">
        <f>VLOOKUP(A657,Medical_Examinations!A656:J2991,9,TRUE)</f>
        <v>1</v>
      </c>
      <c r="J657" s="55" t="str">
        <f>VLOOKUP(A657,Medical_Examinations!A656:J2991,10,TRUE)</f>
        <v>No</v>
      </c>
      <c r="K657" s="55" t="str">
        <f>VLOOKUP(A657,Medical_Examinations!A656:J2991,3,TRUE)</f>
        <v>Underweight</v>
      </c>
      <c r="L657" s="55" t="str">
        <f>VLOOKUP(A657,Medical_Examinations!A656:J2991,5,TRUE)</f>
        <v>Normal</v>
      </c>
      <c r="M657" s="57">
        <f>VLOOKUP(A657,Hospitalization!A657:K2999,5,FALSE)</f>
        <v>35738</v>
      </c>
      <c r="N657" s="56">
        <f ca="1">VLOOKUP(A657,Hospitalization!A657:K2999,6,FALSE)</f>
        <v>32</v>
      </c>
      <c r="O657" s="55" t="str">
        <f>VLOOKUP(A648,Hospitalization!A549:K2891,11,FALSE)</f>
        <v>R1013</v>
      </c>
      <c r="P657" s="55" t="str">
        <f>VLOOKUP(A657,Hospitalization!A657:K2999,10,TRUE)</f>
        <v>tier - 2</v>
      </c>
      <c r="Q657" s="58">
        <f>VLOOKUP(A657,Hospitalization!A657:K2999,8,TRUE)</f>
        <v>3594.17</v>
      </c>
      <c r="R657" s="55" t="str">
        <f>VLOOKUP(A657,Hospitalization!A558:K2900,9,TRUE)</f>
        <v>tier - 2</v>
      </c>
    </row>
    <row r="658" spans="1:18" x14ac:dyDescent="0.3">
      <c r="A658" s="69" t="s">
        <v>667</v>
      </c>
      <c r="B658" s="55" t="str">
        <f>VLOOKUP(A658,'Customer Names'!A658:E1976,3,TRUE)</f>
        <v xml:space="preserve"> Ms</v>
      </c>
      <c r="C658" s="55" t="str">
        <f>VLOOKUP(A658,'Customer Names'!A656:E1481,4,FALSE)</f>
        <v>Haley</v>
      </c>
      <c r="D658" s="50">
        <f>VLOOKUP(HealthCare!A658,Medical_Examinations!A657:J2992,2,TRUE)</f>
        <v>17.579999999999998</v>
      </c>
      <c r="E658" s="50">
        <f>VLOOKUP(HealthCare!A658,Medical_Examinations!A657:J2992,4,TRUE)</f>
        <v>4.51</v>
      </c>
      <c r="F658" s="7" t="str">
        <f>VLOOKUP(A658,Medical_Examinations!A657:J2992,6,TRUE)</f>
        <v>No</v>
      </c>
      <c r="G658" s="7" t="str">
        <f>VLOOKUP(A658,Medical_Examinations!A657:J2992,7,TRUE)</f>
        <v>No</v>
      </c>
      <c r="H658" s="7" t="str">
        <f>VLOOKUP(A658,Medical_Examinations!A657:J2992,8,TRUE)</f>
        <v>No</v>
      </c>
      <c r="I658" s="51">
        <f>VLOOKUP(A658,Medical_Examinations!A657:J2992,9,TRUE)</f>
        <v>1</v>
      </c>
      <c r="J658" s="7" t="str">
        <f>VLOOKUP(A658,Medical_Examinations!A657:J2992,10,TRUE)</f>
        <v>No</v>
      </c>
      <c r="K658" s="7" t="str">
        <f>VLOOKUP(A658,Medical_Examinations!A657:J2992,3,TRUE)</f>
        <v>Underweight</v>
      </c>
      <c r="L658" s="7" t="str">
        <f>VLOOKUP(A658,Medical_Examinations!A657:J2992,5,TRUE)</f>
        <v>Normal</v>
      </c>
      <c r="M658" s="52">
        <f>VLOOKUP(A658,Hospitalization!A658:K3000,5,FALSE)</f>
        <v>36317</v>
      </c>
      <c r="N658" s="51">
        <f ca="1">VLOOKUP(A658,Hospitalization!A658:K3000,6,FALSE)</f>
        <v>35</v>
      </c>
      <c r="O658" s="7" t="str">
        <f>VLOOKUP(A649,Hospitalization!A550:K2892,11,FALSE)</f>
        <v>R1021</v>
      </c>
      <c r="P658" s="7" t="str">
        <f>VLOOKUP(A658,Hospitalization!A658:K3000,10,TRUE)</f>
        <v>tier - 3</v>
      </c>
      <c r="Q658" s="53">
        <f>VLOOKUP(A658,Hospitalization!A658:K3000,8,TRUE)</f>
        <v>3591.48</v>
      </c>
      <c r="R658" s="7" t="str">
        <f>VLOOKUP(A658,Hospitalization!A559:K2901,9,TRUE)</f>
        <v>tier - 2</v>
      </c>
    </row>
    <row r="659" spans="1:18" x14ac:dyDescent="0.3">
      <c r="A659" s="69" t="s">
        <v>668</v>
      </c>
      <c r="B659" s="55" t="str">
        <f>VLOOKUP(A659,'Customer Names'!A659:E1977,3,TRUE)</f>
        <v xml:space="preserve"> Ms</v>
      </c>
      <c r="C659" s="55" t="str">
        <f>VLOOKUP(A659,'Customer Names'!A657:E1482,4,FALSE)</f>
        <v>Ackerman</v>
      </c>
      <c r="D659" s="54">
        <f>VLOOKUP(HealthCare!A659,Medical_Examinations!A658:J2993,2,TRUE)</f>
        <v>17.579999999999998</v>
      </c>
      <c r="E659" s="54">
        <f>VLOOKUP(HealthCare!A659,Medical_Examinations!A658:J2993,4,TRUE)</f>
        <v>4.51</v>
      </c>
      <c r="F659" s="55" t="str">
        <f>VLOOKUP(A659,Medical_Examinations!A658:J2993,6,TRUE)</f>
        <v>No</v>
      </c>
      <c r="G659" s="55" t="str">
        <f>VLOOKUP(A659,Medical_Examinations!A658:J2993,7,TRUE)</f>
        <v>No</v>
      </c>
      <c r="H659" s="55" t="str">
        <f>VLOOKUP(A659,Medical_Examinations!A658:J2993,8,TRUE)</f>
        <v>No</v>
      </c>
      <c r="I659" s="56">
        <f>VLOOKUP(A659,Medical_Examinations!A658:J2993,9,TRUE)</f>
        <v>1</v>
      </c>
      <c r="J659" s="55" t="str">
        <f>VLOOKUP(A659,Medical_Examinations!A658:J2993,10,TRUE)</f>
        <v>No</v>
      </c>
      <c r="K659" s="55" t="str">
        <f>VLOOKUP(A659,Medical_Examinations!A658:J2993,3,TRUE)</f>
        <v>Underweight</v>
      </c>
      <c r="L659" s="55" t="str">
        <f>VLOOKUP(A659,Medical_Examinations!A658:J2993,5,TRUE)</f>
        <v>Normal</v>
      </c>
      <c r="M659" s="57">
        <f>VLOOKUP(A659,Hospitalization!A659:K3001,5,FALSE)</f>
        <v>31773</v>
      </c>
      <c r="N659" s="56">
        <f ca="1">VLOOKUP(A659,Hospitalization!A659:K3001,6,FALSE)</f>
        <v>56</v>
      </c>
      <c r="O659" s="55" t="str">
        <f>VLOOKUP(A650,Hospitalization!A551:K2893,11,FALSE)</f>
        <v>R1013</v>
      </c>
      <c r="P659" s="55" t="str">
        <f>VLOOKUP(A659,Hospitalization!A659:K3001,10,TRUE)</f>
        <v>tier - 2</v>
      </c>
      <c r="Q659" s="58">
        <f>VLOOKUP(A659,Hospitalization!A659:K3001,8,TRUE)</f>
        <v>3589.14</v>
      </c>
      <c r="R659" s="55" t="str">
        <f>VLOOKUP(A659,Hospitalization!A560:K2902,9,TRUE)</f>
        <v>tier - 2</v>
      </c>
    </row>
    <row r="660" spans="1:18" x14ac:dyDescent="0.3">
      <c r="A660" s="69" t="s">
        <v>669</v>
      </c>
      <c r="B660" s="55" t="str">
        <f>VLOOKUP(A660,'Customer Names'!A660:E1978,3,TRUE)</f>
        <v xml:space="preserve"> Ms</v>
      </c>
      <c r="C660" s="55" t="str">
        <f>VLOOKUP(A660,'Customer Names'!A658:E1483,4,FALSE)</f>
        <v>Valdez</v>
      </c>
      <c r="D660" s="50">
        <f>VLOOKUP(HealthCare!A660,Medical_Examinations!A659:J2994,2,TRUE)</f>
        <v>17.579999999999998</v>
      </c>
      <c r="E660" s="50">
        <f>VLOOKUP(HealthCare!A660,Medical_Examinations!A659:J2994,4,TRUE)</f>
        <v>4.51</v>
      </c>
      <c r="F660" s="7" t="str">
        <f>VLOOKUP(A660,Medical_Examinations!A659:J2994,6,TRUE)</f>
        <v>No</v>
      </c>
      <c r="G660" s="7" t="str">
        <f>VLOOKUP(A660,Medical_Examinations!A659:J2994,7,TRUE)</f>
        <v>No</v>
      </c>
      <c r="H660" s="7" t="str">
        <f>VLOOKUP(A660,Medical_Examinations!A659:J2994,8,TRUE)</f>
        <v>No</v>
      </c>
      <c r="I660" s="51">
        <f>VLOOKUP(A660,Medical_Examinations!A659:J2994,9,TRUE)</f>
        <v>1</v>
      </c>
      <c r="J660" s="7" t="str">
        <f>VLOOKUP(A660,Medical_Examinations!A659:J2994,10,TRUE)</f>
        <v>No</v>
      </c>
      <c r="K660" s="7" t="str">
        <f>VLOOKUP(A660,Medical_Examinations!A659:J2994,3,TRUE)</f>
        <v>Underweight</v>
      </c>
      <c r="L660" s="7" t="str">
        <f>VLOOKUP(A660,Medical_Examinations!A659:J2994,5,TRUE)</f>
        <v>Normal</v>
      </c>
      <c r="M660" s="52">
        <f>VLOOKUP(A660,Hospitalization!A660:K3002,5,FALSE)</f>
        <v>37206</v>
      </c>
      <c r="N660" s="51">
        <f ca="1">VLOOKUP(A660,Hospitalization!A660:K3002,6,FALSE)</f>
        <v>60</v>
      </c>
      <c r="O660" s="7" t="str">
        <f>VLOOKUP(A651,Hospitalization!A552:K2894,11,FALSE)</f>
        <v>R1011</v>
      </c>
      <c r="P660" s="7" t="str">
        <f>VLOOKUP(A660,Hospitalization!A660:K3002,10,TRUE)</f>
        <v>tier - 2</v>
      </c>
      <c r="Q660" s="53">
        <f>VLOOKUP(A660,Hospitalization!A660:K3002,8,TRUE)</f>
        <v>3579.83</v>
      </c>
      <c r="R660" s="7" t="str">
        <f>VLOOKUP(A660,Hospitalization!A561:K2903,9,TRUE)</f>
        <v>tier - 2</v>
      </c>
    </row>
    <row r="661" spans="1:18" x14ac:dyDescent="0.3">
      <c r="A661" s="69" t="s">
        <v>670</v>
      </c>
      <c r="B661" s="55" t="str">
        <f>VLOOKUP(A661,'Customer Names'!A661:E1979,3,TRUE)</f>
        <v xml:space="preserve"> Ms</v>
      </c>
      <c r="C661" s="55" t="str">
        <f>VLOOKUP(A661,'Customer Names'!A659:E1484,4,FALSE)</f>
        <v>Michaud</v>
      </c>
      <c r="D661" s="54">
        <f>VLOOKUP(HealthCare!A661,Medical_Examinations!A660:J2995,2,TRUE)</f>
        <v>17.579999999999998</v>
      </c>
      <c r="E661" s="54">
        <f>VLOOKUP(HealthCare!A661,Medical_Examinations!A660:J2995,4,TRUE)</f>
        <v>4.51</v>
      </c>
      <c r="F661" s="55" t="str">
        <f>VLOOKUP(A661,Medical_Examinations!A660:J2995,6,TRUE)</f>
        <v>No</v>
      </c>
      <c r="G661" s="55" t="str">
        <f>VLOOKUP(A661,Medical_Examinations!A660:J2995,7,TRUE)</f>
        <v>No</v>
      </c>
      <c r="H661" s="55" t="str">
        <f>VLOOKUP(A661,Medical_Examinations!A660:J2995,8,TRUE)</f>
        <v>No</v>
      </c>
      <c r="I661" s="56">
        <f>VLOOKUP(A661,Medical_Examinations!A660:J2995,9,TRUE)</f>
        <v>1</v>
      </c>
      <c r="J661" s="55" t="str">
        <f>VLOOKUP(A661,Medical_Examinations!A660:J2995,10,TRUE)</f>
        <v>No</v>
      </c>
      <c r="K661" s="55" t="str">
        <f>VLOOKUP(A661,Medical_Examinations!A660:J2995,3,TRUE)</f>
        <v>Underweight</v>
      </c>
      <c r="L661" s="55" t="str">
        <f>VLOOKUP(A661,Medical_Examinations!A660:J2995,5,TRUE)</f>
        <v>Normal</v>
      </c>
      <c r="M661" s="57">
        <f>VLOOKUP(A661,Hospitalization!A661:K3003,5,FALSE)</f>
        <v>32373</v>
      </c>
      <c r="N661" s="56">
        <f ca="1">VLOOKUP(A661,Hospitalization!A661:K3003,6,FALSE)</f>
        <v>58</v>
      </c>
      <c r="O661" s="55" t="str">
        <f>VLOOKUP(A652,Hospitalization!A553:K2895,11,FALSE)</f>
        <v>R1014</v>
      </c>
      <c r="P661" s="55" t="str">
        <f>VLOOKUP(A661,Hospitalization!A661:K3003,10,TRUE)</f>
        <v>tier - 1</v>
      </c>
      <c r="Q661" s="58">
        <f>VLOOKUP(A661,Hospitalization!A661:K3003,8,TRUE)</f>
        <v>3569.96</v>
      </c>
      <c r="R661" s="55" t="str">
        <f>VLOOKUP(A661,Hospitalization!A562:K2904,9,TRUE)</f>
        <v>tier - 2</v>
      </c>
    </row>
    <row r="662" spans="1:18" x14ac:dyDescent="0.3">
      <c r="A662" s="69" t="s">
        <v>671</v>
      </c>
      <c r="B662" s="55" t="str">
        <f>VLOOKUP(A662,'Customer Names'!A662:E1980,3,TRUE)</f>
        <v xml:space="preserve"> Ms</v>
      </c>
      <c r="C662" s="55" t="str">
        <f>VLOOKUP(A662,'Customer Names'!A660:E1485,4,FALSE)</f>
        <v>Gunnink</v>
      </c>
      <c r="D662" s="50">
        <f>VLOOKUP(HealthCare!A662,Medical_Examinations!A661:J2996,2,TRUE)</f>
        <v>17.579999999999998</v>
      </c>
      <c r="E662" s="50">
        <f>VLOOKUP(HealthCare!A662,Medical_Examinations!A661:J2996,4,TRUE)</f>
        <v>4.51</v>
      </c>
      <c r="F662" s="7" t="str">
        <f>VLOOKUP(A662,Medical_Examinations!A661:J2996,6,TRUE)</f>
        <v>No</v>
      </c>
      <c r="G662" s="7" t="str">
        <f>VLOOKUP(A662,Medical_Examinations!A661:J2996,7,TRUE)</f>
        <v>No</v>
      </c>
      <c r="H662" s="7" t="str">
        <f>VLOOKUP(A662,Medical_Examinations!A661:J2996,8,TRUE)</f>
        <v>No</v>
      </c>
      <c r="I662" s="51">
        <f>VLOOKUP(A662,Medical_Examinations!A661:J2996,9,TRUE)</f>
        <v>1</v>
      </c>
      <c r="J662" s="7" t="str">
        <f>VLOOKUP(A662,Medical_Examinations!A661:J2996,10,TRUE)</f>
        <v>No</v>
      </c>
      <c r="K662" s="7" t="str">
        <f>VLOOKUP(A662,Medical_Examinations!A661:J2996,3,TRUE)</f>
        <v>Underweight</v>
      </c>
      <c r="L662" s="7" t="str">
        <f>VLOOKUP(A662,Medical_Examinations!A661:J2996,5,TRUE)</f>
        <v>Normal</v>
      </c>
      <c r="M662" s="52">
        <f>VLOOKUP(A662,Hospitalization!A662:K3004,5,FALSE)</f>
        <v>29869</v>
      </c>
      <c r="N662" s="51">
        <f ca="1">VLOOKUP(A662,Hospitalization!A662:K3004,6,FALSE)</f>
        <v>56</v>
      </c>
      <c r="O662" s="7" t="str">
        <f>VLOOKUP(A653,Hospitalization!A554:K2896,11,FALSE)</f>
        <v>R1013</v>
      </c>
      <c r="P662" s="7" t="str">
        <f>VLOOKUP(A662,Hospitalization!A662:K3004,10,TRUE)</f>
        <v>tier - 1</v>
      </c>
      <c r="Q662" s="53">
        <f>VLOOKUP(A662,Hospitalization!A662:K3004,8,TRUE)</f>
        <v>3562.87</v>
      </c>
      <c r="R662" s="7" t="str">
        <f>VLOOKUP(A662,Hospitalization!A563:K2905,9,TRUE)</f>
        <v>tier - 2</v>
      </c>
    </row>
    <row r="663" spans="1:18" x14ac:dyDescent="0.3">
      <c r="A663" s="69" t="s">
        <v>672</v>
      </c>
      <c r="B663" s="55" t="str">
        <f>VLOOKUP(A663,'Customer Names'!A663:E1981,3,TRUE)</f>
        <v xml:space="preserve"> Ms</v>
      </c>
      <c r="C663" s="55" t="str">
        <f>VLOOKUP(A663,'Customer Names'!A661:E1486,4,FALSE)</f>
        <v>Knight</v>
      </c>
      <c r="D663" s="54">
        <f>VLOOKUP(HealthCare!A663,Medical_Examinations!A662:J2997,2,TRUE)</f>
        <v>17.579999999999998</v>
      </c>
      <c r="E663" s="54">
        <f>VLOOKUP(HealthCare!A663,Medical_Examinations!A662:J2997,4,TRUE)</f>
        <v>4.51</v>
      </c>
      <c r="F663" s="55" t="str">
        <f>VLOOKUP(A663,Medical_Examinations!A662:J2997,6,TRUE)</f>
        <v>No</v>
      </c>
      <c r="G663" s="55" t="str">
        <f>VLOOKUP(A663,Medical_Examinations!A662:J2997,7,TRUE)</f>
        <v>No</v>
      </c>
      <c r="H663" s="55" t="str">
        <f>VLOOKUP(A663,Medical_Examinations!A662:J2997,8,TRUE)</f>
        <v>No</v>
      </c>
      <c r="I663" s="56">
        <f>VLOOKUP(A663,Medical_Examinations!A662:J2997,9,TRUE)</f>
        <v>1</v>
      </c>
      <c r="J663" s="55" t="str">
        <f>VLOOKUP(A663,Medical_Examinations!A662:J2997,10,TRUE)</f>
        <v>No</v>
      </c>
      <c r="K663" s="55" t="str">
        <f>VLOOKUP(A663,Medical_Examinations!A662:J2997,3,TRUE)</f>
        <v>Underweight</v>
      </c>
      <c r="L663" s="55" t="str">
        <f>VLOOKUP(A663,Medical_Examinations!A662:J2997,5,TRUE)</f>
        <v>Normal</v>
      </c>
      <c r="M663" s="57">
        <f>VLOOKUP(A663,Hospitalization!A663:K3005,5,FALSE)</f>
        <v>34866</v>
      </c>
      <c r="N663" s="56">
        <f ca="1">VLOOKUP(A663,Hospitalization!A663:K3005,6,FALSE)</f>
        <v>38</v>
      </c>
      <c r="O663" s="55" t="str">
        <f>VLOOKUP(A654,Hospitalization!A555:K2897,11,FALSE)</f>
        <v>R1013</v>
      </c>
      <c r="P663" s="55" t="str">
        <f>VLOOKUP(A663,Hospitalization!A663:K3005,10,TRUE)</f>
        <v>tier - 1</v>
      </c>
      <c r="Q663" s="58">
        <f>VLOOKUP(A663,Hospitalization!A663:K3005,8,TRUE)</f>
        <v>3561.89</v>
      </c>
      <c r="R663" s="55" t="str">
        <f>VLOOKUP(A663,Hospitalization!A564:K2906,9,TRUE)</f>
        <v>tier - 2</v>
      </c>
    </row>
    <row r="664" spans="1:18" x14ac:dyDescent="0.3">
      <c r="A664" s="69" t="s">
        <v>673</v>
      </c>
      <c r="B664" s="55" t="str">
        <f>VLOOKUP(A664,'Customer Names'!A664:E1982,3,TRUE)</f>
        <v xml:space="preserve"> Ms</v>
      </c>
      <c r="C664" s="55" t="str">
        <f>VLOOKUP(A664,'Customer Names'!A662:E1487,4,FALSE)</f>
        <v>Grosscup</v>
      </c>
      <c r="D664" s="50">
        <f>VLOOKUP(HealthCare!A664,Medical_Examinations!A663:J2998,2,TRUE)</f>
        <v>17.579999999999998</v>
      </c>
      <c r="E664" s="50">
        <f>VLOOKUP(HealthCare!A664,Medical_Examinations!A663:J2998,4,TRUE)</f>
        <v>4.51</v>
      </c>
      <c r="F664" s="7" t="str">
        <f>VLOOKUP(A664,Medical_Examinations!A663:J2998,6,TRUE)</f>
        <v>No</v>
      </c>
      <c r="G664" s="7" t="str">
        <f>VLOOKUP(A664,Medical_Examinations!A663:J2998,7,TRUE)</f>
        <v>No</v>
      </c>
      <c r="H664" s="7" t="str">
        <f>VLOOKUP(A664,Medical_Examinations!A663:J2998,8,TRUE)</f>
        <v>No</v>
      </c>
      <c r="I664" s="51">
        <f>VLOOKUP(A664,Medical_Examinations!A663:J2998,9,TRUE)</f>
        <v>1</v>
      </c>
      <c r="J664" s="7" t="str">
        <f>VLOOKUP(A664,Medical_Examinations!A663:J2998,10,TRUE)</f>
        <v>No</v>
      </c>
      <c r="K664" s="7" t="str">
        <f>VLOOKUP(A664,Medical_Examinations!A663:J2998,3,TRUE)</f>
        <v>Underweight</v>
      </c>
      <c r="L664" s="7" t="str">
        <f>VLOOKUP(A664,Medical_Examinations!A663:J2998,5,TRUE)</f>
        <v>Normal</v>
      </c>
      <c r="M664" s="52">
        <f>VLOOKUP(A664,Hospitalization!A664:K3006,5,FALSE)</f>
        <v>34981</v>
      </c>
      <c r="N664" s="51">
        <f ca="1">VLOOKUP(A664,Hospitalization!A664:K3006,6,FALSE)</f>
        <v>40</v>
      </c>
      <c r="O664" s="7" t="str">
        <f>VLOOKUP(A655,Hospitalization!A556:K2898,11,FALSE)</f>
        <v>R1013</v>
      </c>
      <c r="P664" s="7" t="str">
        <f>VLOOKUP(A664,Hospitalization!A664:K3006,10,TRUE)</f>
        <v>tier - 3</v>
      </c>
      <c r="Q664" s="53">
        <f>VLOOKUP(A664,Hospitalization!A664:K3006,8,TRUE)</f>
        <v>3558.62</v>
      </c>
      <c r="R664" s="7" t="str">
        <f>VLOOKUP(A664,Hospitalization!A565:K2907,9,TRUE)</f>
        <v>tier - 2</v>
      </c>
    </row>
    <row r="665" spans="1:18" x14ac:dyDescent="0.3">
      <c r="A665" s="69" t="s">
        <v>674</v>
      </c>
      <c r="B665" s="55" t="str">
        <f>VLOOKUP(A665,'Customer Names'!A665:E1983,3,TRUE)</f>
        <v xml:space="preserve"> Ms</v>
      </c>
      <c r="C665" s="55" t="str">
        <f>VLOOKUP(A665,'Customer Names'!A663:E1488,4,FALSE)</f>
        <v>Koniuch</v>
      </c>
      <c r="D665" s="54">
        <f>VLOOKUP(HealthCare!A665,Medical_Examinations!A664:J2999,2,TRUE)</f>
        <v>17.579999999999998</v>
      </c>
      <c r="E665" s="54">
        <f>VLOOKUP(HealthCare!A665,Medical_Examinations!A664:J2999,4,TRUE)</f>
        <v>4.51</v>
      </c>
      <c r="F665" s="55" t="str">
        <f>VLOOKUP(A665,Medical_Examinations!A664:J2999,6,TRUE)</f>
        <v>No</v>
      </c>
      <c r="G665" s="55" t="str">
        <f>VLOOKUP(A665,Medical_Examinations!A664:J2999,7,TRUE)</f>
        <v>No</v>
      </c>
      <c r="H665" s="55" t="str">
        <f>VLOOKUP(A665,Medical_Examinations!A664:J2999,8,TRUE)</f>
        <v>No</v>
      </c>
      <c r="I665" s="56">
        <f>VLOOKUP(A665,Medical_Examinations!A664:J2999,9,TRUE)</f>
        <v>1</v>
      </c>
      <c r="J665" s="55" t="str">
        <f>VLOOKUP(A665,Medical_Examinations!A664:J2999,10,TRUE)</f>
        <v>No</v>
      </c>
      <c r="K665" s="55" t="str">
        <f>VLOOKUP(A665,Medical_Examinations!A664:J2999,3,TRUE)</f>
        <v>Underweight</v>
      </c>
      <c r="L665" s="55" t="str">
        <f>VLOOKUP(A665,Medical_Examinations!A664:J2999,5,TRUE)</f>
        <v>Normal</v>
      </c>
      <c r="M665" s="57">
        <f>VLOOKUP(A665,Hospitalization!A665:K3007,5,FALSE)</f>
        <v>34601</v>
      </c>
      <c r="N665" s="56">
        <f ca="1">VLOOKUP(A665,Hospitalization!A665:K3007,6,FALSE)</f>
        <v>45</v>
      </c>
      <c r="O665" s="55" t="str">
        <f>VLOOKUP(A656,Hospitalization!A557:K2899,11,FALSE)</f>
        <v>R1011</v>
      </c>
      <c r="P665" s="55" t="str">
        <f>VLOOKUP(A665,Hospitalization!A665:K3007,10,TRUE)</f>
        <v>tier - 3</v>
      </c>
      <c r="Q665" s="58">
        <f>VLOOKUP(A665,Hospitalization!A665:K3007,8,TRUE)</f>
        <v>3556.92</v>
      </c>
      <c r="R665" s="55" t="str">
        <f>VLOOKUP(A665,Hospitalization!A566:K2908,9,TRUE)</f>
        <v>tier - 2</v>
      </c>
    </row>
    <row r="666" spans="1:18" x14ac:dyDescent="0.3">
      <c r="A666" s="69" t="s">
        <v>675</v>
      </c>
      <c r="B666" s="55" t="str">
        <f>VLOOKUP(A666,'Customer Names'!A666:E1984,3,TRUE)</f>
        <v xml:space="preserve"> Ms</v>
      </c>
      <c r="C666" s="55" t="str">
        <f>VLOOKUP(A666,'Customer Names'!A664:E1489,4,FALSE)</f>
        <v>Heitzman</v>
      </c>
      <c r="D666" s="50">
        <f>VLOOKUP(HealthCare!A666,Medical_Examinations!A665:J3000,2,TRUE)</f>
        <v>17.579999999999998</v>
      </c>
      <c r="E666" s="50">
        <f>VLOOKUP(HealthCare!A666,Medical_Examinations!A665:J3000,4,TRUE)</f>
        <v>4.51</v>
      </c>
      <c r="F666" s="7" t="str">
        <f>VLOOKUP(A666,Medical_Examinations!A665:J3000,6,TRUE)</f>
        <v>No</v>
      </c>
      <c r="G666" s="7" t="str">
        <f>VLOOKUP(A666,Medical_Examinations!A665:J3000,7,TRUE)</f>
        <v>No</v>
      </c>
      <c r="H666" s="7" t="str">
        <f>VLOOKUP(A666,Medical_Examinations!A665:J3000,8,TRUE)</f>
        <v>No</v>
      </c>
      <c r="I666" s="51">
        <f>VLOOKUP(A666,Medical_Examinations!A665:J3000,9,TRUE)</f>
        <v>1</v>
      </c>
      <c r="J666" s="7" t="str">
        <f>VLOOKUP(A666,Medical_Examinations!A665:J3000,10,TRUE)</f>
        <v>No</v>
      </c>
      <c r="K666" s="7" t="str">
        <f>VLOOKUP(A666,Medical_Examinations!A665:J3000,3,TRUE)</f>
        <v>Underweight</v>
      </c>
      <c r="L666" s="7" t="str">
        <f>VLOOKUP(A666,Medical_Examinations!A665:J3000,5,TRUE)</f>
        <v>Normal</v>
      </c>
      <c r="M666" s="52">
        <f>VLOOKUP(A666,Hospitalization!A666:K3008,5,FALSE)</f>
        <v>33960</v>
      </c>
      <c r="N666" s="51">
        <f ca="1">VLOOKUP(A666,Hospitalization!A666:K3008,6,FALSE)</f>
        <v>60</v>
      </c>
      <c r="O666" s="7" t="str">
        <f>VLOOKUP(A657,Hospitalization!A558:K2900,11,FALSE)</f>
        <v>R1012</v>
      </c>
      <c r="P666" s="7" t="str">
        <f>VLOOKUP(A666,Hospitalization!A666:K3008,10,TRUE)</f>
        <v>tier - 3</v>
      </c>
      <c r="Q666" s="53">
        <f>VLOOKUP(A666,Hospitalization!A666:K3008,8,TRUE)</f>
        <v>3554.2</v>
      </c>
      <c r="R666" s="7" t="str">
        <f>VLOOKUP(A666,Hospitalization!A567:K2909,9,TRUE)</f>
        <v>tier - 2</v>
      </c>
    </row>
    <row r="667" spans="1:18" x14ac:dyDescent="0.3">
      <c r="A667" s="69" t="s">
        <v>676</v>
      </c>
      <c r="B667" s="55" t="str">
        <f>VLOOKUP(A667,'Customer Names'!A667:E1985,3,TRUE)</f>
        <v xml:space="preserve"> Mr</v>
      </c>
      <c r="C667" s="55" t="str">
        <f>VLOOKUP(A667,'Customer Names'!A665:E1490,4,FALSE)</f>
        <v>Tatton</v>
      </c>
      <c r="D667" s="54">
        <f>VLOOKUP(HealthCare!A667,Medical_Examinations!A666:J3001,2,TRUE)</f>
        <v>17.579999999999998</v>
      </c>
      <c r="E667" s="54">
        <f>VLOOKUP(HealthCare!A667,Medical_Examinations!A666:J3001,4,TRUE)</f>
        <v>4.51</v>
      </c>
      <c r="F667" s="55" t="str">
        <f>VLOOKUP(A667,Medical_Examinations!A666:J3001,6,TRUE)</f>
        <v>No</v>
      </c>
      <c r="G667" s="55" t="str">
        <f>VLOOKUP(A667,Medical_Examinations!A666:J3001,7,TRUE)</f>
        <v>No</v>
      </c>
      <c r="H667" s="55" t="str">
        <f>VLOOKUP(A667,Medical_Examinations!A666:J3001,8,TRUE)</f>
        <v>No</v>
      </c>
      <c r="I667" s="56">
        <f>VLOOKUP(A667,Medical_Examinations!A666:J3001,9,TRUE)</f>
        <v>1</v>
      </c>
      <c r="J667" s="55" t="str">
        <f>VLOOKUP(A667,Medical_Examinations!A666:J3001,10,TRUE)</f>
        <v>No</v>
      </c>
      <c r="K667" s="55" t="str">
        <f>VLOOKUP(A667,Medical_Examinations!A666:J3001,3,TRUE)</f>
        <v>Underweight</v>
      </c>
      <c r="L667" s="55" t="str">
        <f>VLOOKUP(A667,Medical_Examinations!A666:J3001,5,TRUE)</f>
        <v>Normal</v>
      </c>
      <c r="M667" s="57">
        <f>VLOOKUP(A667,Hospitalization!A667:K3009,5,FALSE)</f>
        <v>32431</v>
      </c>
      <c r="N667" s="56">
        <f ca="1">VLOOKUP(A667,Hospitalization!A667:K3009,6,FALSE)</f>
        <v>42</v>
      </c>
      <c r="O667" s="55" t="str">
        <f>VLOOKUP(A658,Hospitalization!A559:K2901,11,FALSE)</f>
        <v>R1011</v>
      </c>
      <c r="P667" s="55" t="str">
        <f>VLOOKUP(A667,Hospitalization!A667:K3009,10,TRUE)</f>
        <v>tier - 1</v>
      </c>
      <c r="Q667" s="58">
        <f>VLOOKUP(A667,Hospitalization!A667:K3009,8,TRUE)</f>
        <v>3540.12</v>
      </c>
      <c r="R667" s="55" t="str">
        <f>VLOOKUP(A667,Hospitalization!A568:K2910,9,TRUE)</f>
        <v>tier - 2</v>
      </c>
    </row>
    <row r="668" spans="1:18" x14ac:dyDescent="0.3">
      <c r="A668" s="69" t="s">
        <v>677</v>
      </c>
      <c r="B668" s="55" t="str">
        <f>VLOOKUP(A668,'Customer Names'!A668:E1986,3,TRUE)</f>
        <v xml:space="preserve"> Mr</v>
      </c>
      <c r="C668" s="55" t="str">
        <f>VLOOKUP(A668,'Customer Names'!A666:E1491,4,FALSE)</f>
        <v>Flanagan</v>
      </c>
      <c r="D668" s="50">
        <f>VLOOKUP(HealthCare!A668,Medical_Examinations!A667:J3002,2,TRUE)</f>
        <v>17.579999999999998</v>
      </c>
      <c r="E668" s="50">
        <f>VLOOKUP(HealthCare!A668,Medical_Examinations!A667:J3002,4,TRUE)</f>
        <v>4.51</v>
      </c>
      <c r="F668" s="7" t="str">
        <f>VLOOKUP(A668,Medical_Examinations!A667:J3002,6,TRUE)</f>
        <v>No</v>
      </c>
      <c r="G668" s="7" t="str">
        <f>VLOOKUP(A668,Medical_Examinations!A667:J3002,7,TRUE)</f>
        <v>No</v>
      </c>
      <c r="H668" s="7" t="str">
        <f>VLOOKUP(A668,Medical_Examinations!A667:J3002,8,TRUE)</f>
        <v>No</v>
      </c>
      <c r="I668" s="51">
        <f>VLOOKUP(A668,Medical_Examinations!A667:J3002,9,TRUE)</f>
        <v>1</v>
      </c>
      <c r="J668" s="7" t="str">
        <f>VLOOKUP(A668,Medical_Examinations!A667:J3002,10,TRUE)</f>
        <v>No</v>
      </c>
      <c r="K668" s="7" t="str">
        <f>VLOOKUP(A668,Medical_Examinations!A667:J3002,3,TRUE)</f>
        <v>Underweight</v>
      </c>
      <c r="L668" s="7" t="str">
        <f>VLOOKUP(A668,Medical_Examinations!A667:J3002,5,TRUE)</f>
        <v>Normal</v>
      </c>
      <c r="M668" s="52">
        <f>VLOOKUP(A668,Hospitalization!A668:K3010,5,FALSE)</f>
        <v>37857</v>
      </c>
      <c r="N668" s="51">
        <f ca="1">VLOOKUP(A668,Hospitalization!A668:K3010,6,FALSE)</f>
        <v>40</v>
      </c>
      <c r="O668" s="7" t="str">
        <f>VLOOKUP(A659,Hospitalization!A560:K2902,11,FALSE)</f>
        <v>R1013</v>
      </c>
      <c r="P668" s="7" t="str">
        <f>VLOOKUP(A668,Hospitalization!A668:K3010,10,TRUE)</f>
        <v>tier - 2</v>
      </c>
      <c r="Q668" s="53">
        <f>VLOOKUP(A668,Hospitalization!A668:K3010,8,TRUE)</f>
        <v>3538.9</v>
      </c>
      <c r="R668" s="7" t="str">
        <f>VLOOKUP(A668,Hospitalization!A569:K2911,9,TRUE)</f>
        <v>tier - 2</v>
      </c>
    </row>
    <row r="669" spans="1:18" x14ac:dyDescent="0.3">
      <c r="A669" s="69" t="s">
        <v>678</v>
      </c>
      <c r="B669" s="55" t="str">
        <f>VLOOKUP(A669,'Customer Names'!A669:E1987,3,TRUE)</f>
        <v xml:space="preserve"> Mr</v>
      </c>
      <c r="C669" s="55" t="str">
        <f>VLOOKUP(A669,'Customer Names'!A667:E1492,4,FALSE)</f>
        <v>Funk</v>
      </c>
      <c r="D669" s="54">
        <f>VLOOKUP(HealthCare!A669,Medical_Examinations!A668:J3003,2,TRUE)</f>
        <v>17.579999999999998</v>
      </c>
      <c r="E669" s="54">
        <f>VLOOKUP(HealthCare!A669,Medical_Examinations!A668:J3003,4,TRUE)</f>
        <v>4.51</v>
      </c>
      <c r="F669" s="55" t="str">
        <f>VLOOKUP(A669,Medical_Examinations!A668:J3003,6,TRUE)</f>
        <v>No</v>
      </c>
      <c r="G669" s="55" t="str">
        <f>VLOOKUP(A669,Medical_Examinations!A668:J3003,7,TRUE)</f>
        <v>No</v>
      </c>
      <c r="H669" s="55" t="str">
        <f>VLOOKUP(A669,Medical_Examinations!A668:J3003,8,TRUE)</f>
        <v>No</v>
      </c>
      <c r="I669" s="56">
        <f>VLOOKUP(A669,Medical_Examinations!A668:J3003,9,TRUE)</f>
        <v>1</v>
      </c>
      <c r="J669" s="55" t="str">
        <f>VLOOKUP(A669,Medical_Examinations!A668:J3003,10,TRUE)</f>
        <v>No</v>
      </c>
      <c r="K669" s="55" t="str">
        <f>VLOOKUP(A669,Medical_Examinations!A668:J3003,3,TRUE)</f>
        <v>Underweight</v>
      </c>
      <c r="L669" s="55" t="str">
        <f>VLOOKUP(A669,Medical_Examinations!A668:J3003,5,TRUE)</f>
        <v>Normal</v>
      </c>
      <c r="M669" s="57">
        <f>VLOOKUP(A669,Hospitalization!A669:K3011,5,FALSE)</f>
        <v>36054</v>
      </c>
      <c r="N669" s="56">
        <f ca="1">VLOOKUP(A669,Hospitalization!A669:K3011,6,FALSE)</f>
        <v>34</v>
      </c>
      <c r="O669" s="55" t="str">
        <f>VLOOKUP(A660,Hospitalization!A561:K2903,11,FALSE)</f>
        <v>R1012</v>
      </c>
      <c r="P669" s="55" t="str">
        <f>VLOOKUP(A669,Hospitalization!A669:K3011,10,TRUE)</f>
        <v>tier - 3</v>
      </c>
      <c r="Q669" s="58">
        <f>VLOOKUP(A669,Hospitalization!A669:K3011,8,TRUE)</f>
        <v>3537.7</v>
      </c>
      <c r="R669" s="55" t="str">
        <f>VLOOKUP(A669,Hospitalization!A570:K2912,9,TRUE)</f>
        <v>tier - 3</v>
      </c>
    </row>
    <row r="670" spans="1:18" x14ac:dyDescent="0.3">
      <c r="A670" s="69" t="s">
        <v>679</v>
      </c>
      <c r="B670" s="55" t="str">
        <f>VLOOKUP(A670,'Customer Names'!A670:E1988,3,TRUE)</f>
        <v xml:space="preserve"> Mrs</v>
      </c>
      <c r="C670" s="55" t="str">
        <f>VLOOKUP(A670,'Customer Names'!A668:E1493,4,FALSE)</f>
        <v>Davenport</v>
      </c>
      <c r="D670" s="50">
        <f>VLOOKUP(HealthCare!A670,Medical_Examinations!A669:J3004,2,TRUE)</f>
        <v>17.579999999999998</v>
      </c>
      <c r="E670" s="50">
        <f>VLOOKUP(HealthCare!A670,Medical_Examinations!A669:J3004,4,TRUE)</f>
        <v>4.51</v>
      </c>
      <c r="F670" s="7" t="str">
        <f>VLOOKUP(A670,Medical_Examinations!A669:J3004,6,TRUE)</f>
        <v>No</v>
      </c>
      <c r="G670" s="7" t="str">
        <f>VLOOKUP(A670,Medical_Examinations!A669:J3004,7,TRUE)</f>
        <v>No</v>
      </c>
      <c r="H670" s="7" t="str">
        <f>VLOOKUP(A670,Medical_Examinations!A669:J3004,8,TRUE)</f>
        <v>No</v>
      </c>
      <c r="I670" s="51">
        <f>VLOOKUP(A670,Medical_Examinations!A669:J3004,9,TRUE)</f>
        <v>1</v>
      </c>
      <c r="J670" s="7" t="str">
        <f>VLOOKUP(A670,Medical_Examinations!A669:J3004,10,TRUE)</f>
        <v>No</v>
      </c>
      <c r="K670" s="7" t="str">
        <f>VLOOKUP(A670,Medical_Examinations!A669:J3004,3,TRUE)</f>
        <v>Underweight</v>
      </c>
      <c r="L670" s="7" t="str">
        <f>VLOOKUP(A670,Medical_Examinations!A669:J3004,5,TRUE)</f>
        <v>Normal</v>
      </c>
      <c r="M670" s="52">
        <f>VLOOKUP(A670,Hospitalization!A670:K3012,5,FALSE)</f>
        <v>36425</v>
      </c>
      <c r="N670" s="51">
        <f ca="1">VLOOKUP(A670,Hospitalization!A670:K3012,6,FALSE)</f>
        <v>29</v>
      </c>
      <c r="O670" s="7" t="str">
        <f>VLOOKUP(A661,Hospitalization!A562:K2904,11,FALSE)</f>
        <v>R1012</v>
      </c>
      <c r="P670" s="7" t="str">
        <f>VLOOKUP(A670,Hospitalization!A670:K3012,10,TRUE)</f>
        <v>tier - 2</v>
      </c>
      <c r="Q670" s="53">
        <f>VLOOKUP(A670,Hospitalization!A670:K3012,8,TRUE)</f>
        <v>3500.61</v>
      </c>
      <c r="R670" s="7" t="str">
        <f>VLOOKUP(A670,Hospitalization!A571:K2913,9,TRUE)</f>
        <v>tier - 2</v>
      </c>
    </row>
    <row r="671" spans="1:18" x14ac:dyDescent="0.3">
      <c r="A671" s="69" t="s">
        <v>680</v>
      </c>
      <c r="B671" s="55" t="str">
        <f>VLOOKUP(A671,'Customer Names'!A671:E1989,3,TRUE)</f>
        <v xml:space="preserve"> Mr</v>
      </c>
      <c r="C671" s="55" t="str">
        <f>VLOOKUP(A671,'Customer Names'!A669:E1494,4,FALSE)</f>
        <v>Nicholson</v>
      </c>
      <c r="D671" s="54">
        <f>VLOOKUP(HealthCare!A671,Medical_Examinations!A670:J3005,2,TRUE)</f>
        <v>17.579999999999998</v>
      </c>
      <c r="E671" s="54">
        <f>VLOOKUP(HealthCare!A671,Medical_Examinations!A670:J3005,4,TRUE)</f>
        <v>4.51</v>
      </c>
      <c r="F671" s="55" t="str">
        <f>VLOOKUP(A671,Medical_Examinations!A670:J3005,6,TRUE)</f>
        <v>No</v>
      </c>
      <c r="G671" s="55" t="str">
        <f>VLOOKUP(A671,Medical_Examinations!A670:J3005,7,TRUE)</f>
        <v>No</v>
      </c>
      <c r="H671" s="55" t="str">
        <f>VLOOKUP(A671,Medical_Examinations!A670:J3005,8,TRUE)</f>
        <v>No</v>
      </c>
      <c r="I671" s="56">
        <f>VLOOKUP(A671,Medical_Examinations!A670:J3005,9,TRUE)</f>
        <v>1</v>
      </c>
      <c r="J671" s="55" t="str">
        <f>VLOOKUP(A671,Medical_Examinations!A670:J3005,10,TRUE)</f>
        <v>No</v>
      </c>
      <c r="K671" s="55" t="str">
        <f>VLOOKUP(A671,Medical_Examinations!A670:J3005,3,TRUE)</f>
        <v>Underweight</v>
      </c>
      <c r="L671" s="55" t="str">
        <f>VLOOKUP(A671,Medical_Examinations!A670:J3005,5,TRUE)</f>
        <v>Normal</v>
      </c>
      <c r="M671" s="57">
        <f>VLOOKUP(A671,Hospitalization!A671:K3013,5,FALSE)</f>
        <v>35327</v>
      </c>
      <c r="N671" s="56">
        <f ca="1">VLOOKUP(A671,Hospitalization!A671:K3013,6,FALSE)</f>
        <v>34</v>
      </c>
      <c r="O671" s="55" t="str">
        <f>VLOOKUP(A662,Hospitalization!A563:K2905,11,FALSE)</f>
        <v>R1013</v>
      </c>
      <c r="P671" s="55" t="str">
        <f>VLOOKUP(A671,Hospitalization!A671:K3013,10,TRUE)</f>
        <v>tier - 3</v>
      </c>
      <c r="Q671" s="58">
        <f>VLOOKUP(A671,Hospitalization!A671:K3013,8,TRUE)</f>
        <v>3484.33</v>
      </c>
      <c r="R671" s="55" t="str">
        <f>VLOOKUP(A671,Hospitalization!A572:K2914,9,TRUE)</f>
        <v>tier - 3</v>
      </c>
    </row>
    <row r="672" spans="1:18" x14ac:dyDescent="0.3">
      <c r="A672" s="69" t="s">
        <v>681</v>
      </c>
      <c r="B672" s="55" t="str">
        <f>VLOOKUP(A672,'Customer Names'!A672:E1990,3,TRUE)</f>
        <v xml:space="preserve"> Ms</v>
      </c>
      <c r="C672" s="55" t="str">
        <f>VLOOKUP(A672,'Customer Names'!A670:E1495,4,FALSE)</f>
        <v>Lindbloom</v>
      </c>
      <c r="D672" s="50">
        <f>VLOOKUP(HealthCare!A672,Medical_Examinations!A671:J3006,2,TRUE)</f>
        <v>17.579999999999998</v>
      </c>
      <c r="E672" s="50">
        <f>VLOOKUP(HealthCare!A672,Medical_Examinations!A671:J3006,4,TRUE)</f>
        <v>4.51</v>
      </c>
      <c r="F672" s="7" t="str">
        <f>VLOOKUP(A672,Medical_Examinations!A671:J3006,6,TRUE)</f>
        <v>No</v>
      </c>
      <c r="G672" s="7" t="str">
        <f>VLOOKUP(A672,Medical_Examinations!A671:J3006,7,TRUE)</f>
        <v>No</v>
      </c>
      <c r="H672" s="7" t="str">
        <f>VLOOKUP(A672,Medical_Examinations!A671:J3006,8,TRUE)</f>
        <v>No</v>
      </c>
      <c r="I672" s="51">
        <f>VLOOKUP(A672,Medical_Examinations!A671:J3006,9,TRUE)</f>
        <v>1</v>
      </c>
      <c r="J672" s="7" t="str">
        <f>VLOOKUP(A672,Medical_Examinations!A671:J3006,10,TRUE)</f>
        <v>No</v>
      </c>
      <c r="K672" s="7" t="str">
        <f>VLOOKUP(A672,Medical_Examinations!A671:J3006,3,TRUE)</f>
        <v>Underweight</v>
      </c>
      <c r="L672" s="7" t="str">
        <f>VLOOKUP(A672,Medical_Examinations!A671:J3006,5,TRUE)</f>
        <v>Normal</v>
      </c>
      <c r="M672" s="52">
        <f>VLOOKUP(A672,Hospitalization!A672:K3014,5,FALSE)</f>
        <v>38164</v>
      </c>
      <c r="N672" s="51">
        <f ca="1">VLOOKUP(A672,Hospitalization!A672:K3014,6,FALSE)</f>
        <v>23</v>
      </c>
      <c r="O672" s="7" t="str">
        <f>VLOOKUP(A663,Hospitalization!A564:K2906,11,FALSE)</f>
        <v>R1013</v>
      </c>
      <c r="P672" s="7" t="str">
        <f>VLOOKUP(A672,Hospitalization!A672:K3014,10,TRUE)</f>
        <v>tier - 3</v>
      </c>
      <c r="Q672" s="53">
        <f>VLOOKUP(A672,Hospitalization!A672:K3014,8,TRUE)</f>
        <v>3481.87</v>
      </c>
      <c r="R672" s="7" t="str">
        <f>VLOOKUP(A672,Hospitalization!A573:K2915,9,TRUE)</f>
        <v>tier - 2</v>
      </c>
    </row>
    <row r="673" spans="1:18" x14ac:dyDescent="0.3">
      <c r="A673" s="69" t="s">
        <v>682</v>
      </c>
      <c r="B673" s="55" t="str">
        <f>VLOOKUP(A673,'Customer Names'!A673:E1991,3,TRUE)</f>
        <v xml:space="preserve"> Mr</v>
      </c>
      <c r="C673" s="55" t="str">
        <f>VLOOKUP(A673,'Customer Names'!A671:E1496,4,FALSE)</f>
        <v>Wijayaratne</v>
      </c>
      <c r="D673" s="54">
        <f>VLOOKUP(HealthCare!A673,Medical_Examinations!A672:J3007,2,TRUE)</f>
        <v>17.579999999999998</v>
      </c>
      <c r="E673" s="54">
        <f>VLOOKUP(HealthCare!A673,Medical_Examinations!A672:J3007,4,TRUE)</f>
        <v>4.51</v>
      </c>
      <c r="F673" s="55" t="str">
        <f>VLOOKUP(A673,Medical_Examinations!A672:J3007,6,TRUE)</f>
        <v>No</v>
      </c>
      <c r="G673" s="55" t="str">
        <f>VLOOKUP(A673,Medical_Examinations!A672:J3007,7,TRUE)</f>
        <v>No</v>
      </c>
      <c r="H673" s="55" t="str">
        <f>VLOOKUP(A673,Medical_Examinations!A672:J3007,8,TRUE)</f>
        <v>No</v>
      </c>
      <c r="I673" s="56">
        <f>VLOOKUP(A673,Medical_Examinations!A672:J3007,9,TRUE)</f>
        <v>1</v>
      </c>
      <c r="J673" s="55" t="str">
        <f>VLOOKUP(A673,Medical_Examinations!A672:J3007,10,TRUE)</f>
        <v>No</v>
      </c>
      <c r="K673" s="55" t="str">
        <f>VLOOKUP(A673,Medical_Examinations!A672:J3007,3,TRUE)</f>
        <v>Underweight</v>
      </c>
      <c r="L673" s="55" t="str">
        <f>VLOOKUP(A673,Medical_Examinations!A672:J3007,5,TRUE)</f>
        <v>Normal</v>
      </c>
      <c r="M673" s="57">
        <f>VLOOKUP(A673,Hospitalization!A673:K3015,5,FALSE)</f>
        <v>34254</v>
      </c>
      <c r="N673" s="56">
        <f ca="1">VLOOKUP(A673,Hospitalization!A673:K3015,6,FALSE)</f>
        <v>66</v>
      </c>
      <c r="O673" s="55" t="str">
        <f>VLOOKUP(A664,Hospitalization!A565:K2907,11,FALSE)</f>
        <v>R1024</v>
      </c>
      <c r="P673" s="55" t="str">
        <f>VLOOKUP(A673,Hospitalization!A673:K3015,10,TRUE)</f>
        <v>tier - 2</v>
      </c>
      <c r="Q673" s="58">
        <f>VLOOKUP(A673,Hospitalization!A673:K3015,8,TRUE)</f>
        <v>3471.41</v>
      </c>
      <c r="R673" s="55" t="str">
        <f>VLOOKUP(A673,Hospitalization!A574:K2916,9,TRUE)</f>
        <v>tier - 2</v>
      </c>
    </row>
    <row r="674" spans="1:18" x14ac:dyDescent="0.3">
      <c r="A674" s="69" t="s">
        <v>683</v>
      </c>
      <c r="B674" s="55" t="str">
        <f>VLOOKUP(A674,'Customer Names'!A674:E1992,3,TRUE)</f>
        <v xml:space="preserve"> Mr</v>
      </c>
      <c r="C674" s="55" t="str">
        <f>VLOOKUP(A674,'Customer Names'!A672:E1497,4,FALSE)</f>
        <v>Ainsworth</v>
      </c>
      <c r="D674" s="50">
        <f>VLOOKUP(HealthCare!A674,Medical_Examinations!A673:J3008,2,TRUE)</f>
        <v>17.579999999999998</v>
      </c>
      <c r="E674" s="50">
        <f>VLOOKUP(HealthCare!A674,Medical_Examinations!A673:J3008,4,TRUE)</f>
        <v>4.51</v>
      </c>
      <c r="F674" s="7" t="str">
        <f>VLOOKUP(A674,Medical_Examinations!A673:J3008,6,TRUE)</f>
        <v>No</v>
      </c>
      <c r="G674" s="7" t="str">
        <f>VLOOKUP(A674,Medical_Examinations!A673:J3008,7,TRUE)</f>
        <v>No</v>
      </c>
      <c r="H674" s="7" t="str">
        <f>VLOOKUP(A674,Medical_Examinations!A673:J3008,8,TRUE)</f>
        <v>No</v>
      </c>
      <c r="I674" s="51">
        <f>VLOOKUP(A674,Medical_Examinations!A673:J3008,9,TRUE)</f>
        <v>1</v>
      </c>
      <c r="J674" s="7" t="str">
        <f>VLOOKUP(A674,Medical_Examinations!A673:J3008,10,TRUE)</f>
        <v>No</v>
      </c>
      <c r="K674" s="7" t="str">
        <f>VLOOKUP(A674,Medical_Examinations!A673:J3008,3,TRUE)</f>
        <v>Underweight</v>
      </c>
      <c r="L674" s="7" t="str">
        <f>VLOOKUP(A674,Medical_Examinations!A673:J3008,5,TRUE)</f>
        <v>Normal</v>
      </c>
      <c r="M674" s="52">
        <f>VLOOKUP(A674,Hospitalization!A674:K3016,5,FALSE)</f>
        <v>37831</v>
      </c>
      <c r="N674" s="51">
        <f ca="1">VLOOKUP(A674,Hospitalization!A674:K3016,6,FALSE)</f>
        <v>40</v>
      </c>
      <c r="O674" s="7" t="str">
        <f>VLOOKUP(A665,Hospitalization!A566:K2908,11,FALSE)</f>
        <v>R1012</v>
      </c>
      <c r="P674" s="7" t="str">
        <f>VLOOKUP(A674,Hospitalization!A674:K3016,10,TRUE)</f>
        <v>tier - 1</v>
      </c>
      <c r="Q674" s="53">
        <f>VLOOKUP(A674,Hospitalization!A674:K3016,8,TRUE)</f>
        <v>3463.51</v>
      </c>
      <c r="R674" s="7" t="str">
        <f>VLOOKUP(A674,Hospitalization!A575:K2917,9,TRUE)</f>
        <v>tier - 2</v>
      </c>
    </row>
    <row r="675" spans="1:18" x14ac:dyDescent="0.3">
      <c r="A675" s="69" t="s">
        <v>684</v>
      </c>
      <c r="B675" s="55" t="str">
        <f>VLOOKUP(A675,'Customer Names'!A675:E1993,3,TRUE)</f>
        <v xml:space="preserve"> Mr</v>
      </c>
      <c r="C675" s="55" t="str">
        <f>VLOOKUP(A675,'Customer Names'!A673:E1498,4,FALSE)</f>
        <v>Gayagoy</v>
      </c>
      <c r="D675" s="54">
        <f>VLOOKUP(HealthCare!A675,Medical_Examinations!A674:J3009,2,TRUE)</f>
        <v>17.579999999999998</v>
      </c>
      <c r="E675" s="54">
        <f>VLOOKUP(HealthCare!A675,Medical_Examinations!A674:J3009,4,TRUE)</f>
        <v>4.51</v>
      </c>
      <c r="F675" s="55" t="str">
        <f>VLOOKUP(A675,Medical_Examinations!A674:J3009,6,TRUE)</f>
        <v>No</v>
      </c>
      <c r="G675" s="55" t="str">
        <f>VLOOKUP(A675,Medical_Examinations!A674:J3009,7,TRUE)</f>
        <v>No</v>
      </c>
      <c r="H675" s="55" t="str">
        <f>VLOOKUP(A675,Medical_Examinations!A674:J3009,8,TRUE)</f>
        <v>No</v>
      </c>
      <c r="I675" s="56">
        <f>VLOOKUP(A675,Medical_Examinations!A674:J3009,9,TRUE)</f>
        <v>1</v>
      </c>
      <c r="J675" s="55" t="str">
        <f>VLOOKUP(A675,Medical_Examinations!A674:J3009,10,TRUE)</f>
        <v>No</v>
      </c>
      <c r="K675" s="55" t="str">
        <f>VLOOKUP(A675,Medical_Examinations!A674:J3009,3,TRUE)</f>
        <v>Underweight</v>
      </c>
      <c r="L675" s="55" t="str">
        <f>VLOOKUP(A675,Medical_Examinations!A674:J3009,5,TRUE)</f>
        <v>Normal</v>
      </c>
      <c r="M675" s="57">
        <f>VLOOKUP(A675,Hospitalization!A675:K3017,5,FALSE)</f>
        <v>32034</v>
      </c>
      <c r="N675" s="56">
        <f ca="1">VLOOKUP(A675,Hospitalization!A675:K3017,6,FALSE)</f>
        <v>36</v>
      </c>
      <c r="O675" s="55" t="str">
        <f>VLOOKUP(A666,Hospitalization!A567:K2909,11,FALSE)</f>
        <v>R1011</v>
      </c>
      <c r="P675" s="55" t="str">
        <f>VLOOKUP(A675,Hospitalization!A675:K3017,10,TRUE)</f>
        <v>tier - 1</v>
      </c>
      <c r="Q675" s="58">
        <f>VLOOKUP(A675,Hospitalization!A675:K3017,8,TRUE)</f>
        <v>3453.77</v>
      </c>
      <c r="R675" s="55" t="str">
        <f>VLOOKUP(A675,Hospitalization!A576:K2918,9,TRUE)</f>
        <v>tier - 2</v>
      </c>
    </row>
    <row r="676" spans="1:18" x14ac:dyDescent="0.3">
      <c r="A676" s="69" t="s">
        <v>685</v>
      </c>
      <c r="B676" s="55" t="str">
        <f>VLOOKUP(A676,'Customer Names'!A676:E1994,3,TRUE)</f>
        <v xml:space="preserve"> Mr</v>
      </c>
      <c r="C676" s="55" t="str">
        <f>VLOOKUP(A676,'Customer Names'!A674:E1499,4,FALSE)</f>
        <v>Fitzmaurice</v>
      </c>
      <c r="D676" s="50">
        <f>VLOOKUP(HealthCare!A676,Medical_Examinations!A675:J3010,2,TRUE)</f>
        <v>17.579999999999998</v>
      </c>
      <c r="E676" s="50">
        <f>VLOOKUP(HealthCare!A676,Medical_Examinations!A675:J3010,4,TRUE)</f>
        <v>4.51</v>
      </c>
      <c r="F676" s="7" t="str">
        <f>VLOOKUP(A676,Medical_Examinations!A675:J3010,6,TRUE)</f>
        <v>No</v>
      </c>
      <c r="G676" s="7" t="str">
        <f>VLOOKUP(A676,Medical_Examinations!A675:J3010,7,TRUE)</f>
        <v>No</v>
      </c>
      <c r="H676" s="7" t="str">
        <f>VLOOKUP(A676,Medical_Examinations!A675:J3010,8,TRUE)</f>
        <v>No</v>
      </c>
      <c r="I676" s="51">
        <f>VLOOKUP(A676,Medical_Examinations!A675:J3010,9,TRUE)</f>
        <v>1</v>
      </c>
      <c r="J676" s="7" t="str">
        <f>VLOOKUP(A676,Medical_Examinations!A675:J3010,10,TRUE)</f>
        <v>No</v>
      </c>
      <c r="K676" s="7" t="str">
        <f>VLOOKUP(A676,Medical_Examinations!A675:J3010,3,TRUE)</f>
        <v>Underweight</v>
      </c>
      <c r="L676" s="7" t="str">
        <f>VLOOKUP(A676,Medical_Examinations!A675:J3010,5,TRUE)</f>
        <v>Normal</v>
      </c>
      <c r="M676" s="52">
        <f>VLOOKUP(A676,Hospitalization!A676:K3018,5,FALSE)</f>
        <v>36697</v>
      </c>
      <c r="N676" s="51">
        <f ca="1">VLOOKUP(A676,Hospitalization!A676:K3018,6,FALSE)</f>
        <v>35</v>
      </c>
      <c r="O676" s="7" t="str">
        <f>VLOOKUP(A667,Hospitalization!A568:K2910,11,FALSE)</f>
        <v>R1013</v>
      </c>
      <c r="P676" s="7" t="str">
        <f>VLOOKUP(A676,Hospitalization!A676:K3018,10,TRUE)</f>
        <v>tier - 1</v>
      </c>
      <c r="Q676" s="53">
        <f>VLOOKUP(A676,Hospitalization!A676:K3018,8,TRUE)</f>
        <v>3443.06</v>
      </c>
      <c r="R676" s="7" t="str">
        <f>VLOOKUP(A676,Hospitalization!A577:K2919,9,TRUE)</f>
        <v>tier - 2</v>
      </c>
    </row>
    <row r="677" spans="1:18" x14ac:dyDescent="0.3">
      <c r="A677" s="69" t="s">
        <v>686</v>
      </c>
      <c r="B677" s="55" t="str">
        <f>VLOOKUP(A677,'Customer Names'!A677:E1995,3,TRUE)</f>
        <v xml:space="preserve"> Ms</v>
      </c>
      <c r="C677" s="55" t="str">
        <f>VLOOKUP(A677,'Customer Names'!A675:E1500,4,FALSE)</f>
        <v>Rodriguez</v>
      </c>
      <c r="D677" s="54">
        <f>VLOOKUP(HealthCare!A677,Medical_Examinations!A676:J3011,2,TRUE)</f>
        <v>17.579999999999998</v>
      </c>
      <c r="E677" s="54">
        <f>VLOOKUP(HealthCare!A677,Medical_Examinations!A676:J3011,4,TRUE)</f>
        <v>4.51</v>
      </c>
      <c r="F677" s="55" t="str">
        <f>VLOOKUP(A677,Medical_Examinations!A676:J3011,6,TRUE)</f>
        <v>No</v>
      </c>
      <c r="G677" s="55" t="str">
        <f>VLOOKUP(A677,Medical_Examinations!A676:J3011,7,TRUE)</f>
        <v>No</v>
      </c>
      <c r="H677" s="55" t="str">
        <f>VLOOKUP(A677,Medical_Examinations!A676:J3011,8,TRUE)</f>
        <v>No</v>
      </c>
      <c r="I677" s="56">
        <f>VLOOKUP(A677,Medical_Examinations!A676:J3011,9,TRUE)</f>
        <v>1</v>
      </c>
      <c r="J677" s="55" t="str">
        <f>VLOOKUP(A677,Medical_Examinations!A676:J3011,10,TRUE)</f>
        <v>No</v>
      </c>
      <c r="K677" s="55" t="str">
        <f>VLOOKUP(A677,Medical_Examinations!A676:J3011,3,TRUE)</f>
        <v>Underweight</v>
      </c>
      <c r="L677" s="55" t="str">
        <f>VLOOKUP(A677,Medical_Examinations!A676:J3011,5,TRUE)</f>
        <v>Normal</v>
      </c>
      <c r="M677" s="57">
        <f>VLOOKUP(A677,Hospitalization!A677:K3019,5,FALSE)</f>
        <v>31651</v>
      </c>
      <c r="N677" s="56">
        <f ca="1">VLOOKUP(A677,Hospitalization!A677:K3019,6,FALSE)</f>
        <v>65</v>
      </c>
      <c r="O677" s="55" t="str">
        <f>VLOOKUP(A668,Hospitalization!A569:K2911,11,FALSE)</f>
        <v>R1012</v>
      </c>
      <c r="P677" s="55" t="str">
        <f>VLOOKUP(A677,Hospitalization!A677:K3019,10,TRUE)</f>
        <v>tier - 1</v>
      </c>
      <c r="Q677" s="58">
        <f>VLOOKUP(A677,Hospitalization!A677:K3019,8,TRUE)</f>
        <v>3436.5</v>
      </c>
      <c r="R677" s="55" t="str">
        <f>VLOOKUP(A677,Hospitalization!A578:K2920,9,TRUE)</f>
        <v>tier - 2</v>
      </c>
    </row>
    <row r="678" spans="1:18" x14ac:dyDescent="0.3">
      <c r="A678" s="69" t="s">
        <v>687</v>
      </c>
      <c r="B678" s="55" t="str">
        <f>VLOOKUP(A678,'Customer Names'!A678:E1996,3,TRUE)</f>
        <v xml:space="preserve"> Ms</v>
      </c>
      <c r="C678" s="55" t="str">
        <f>VLOOKUP(A678,'Customer Names'!A676:E1501,4,FALSE)</f>
        <v>Tsoucas</v>
      </c>
      <c r="D678" s="50">
        <f>VLOOKUP(HealthCare!A678,Medical_Examinations!A677:J3012,2,TRUE)</f>
        <v>17.579999999999998</v>
      </c>
      <c r="E678" s="50">
        <f>VLOOKUP(HealthCare!A678,Medical_Examinations!A677:J3012,4,TRUE)</f>
        <v>4.51</v>
      </c>
      <c r="F678" s="7" t="str">
        <f>VLOOKUP(A678,Medical_Examinations!A677:J3012,6,TRUE)</f>
        <v>No</v>
      </c>
      <c r="G678" s="7" t="str">
        <f>VLOOKUP(A678,Medical_Examinations!A677:J3012,7,TRUE)</f>
        <v>No</v>
      </c>
      <c r="H678" s="7" t="str">
        <f>VLOOKUP(A678,Medical_Examinations!A677:J3012,8,TRUE)</f>
        <v>No</v>
      </c>
      <c r="I678" s="51">
        <f>VLOOKUP(A678,Medical_Examinations!A677:J3012,9,TRUE)</f>
        <v>1</v>
      </c>
      <c r="J678" s="7" t="str">
        <f>VLOOKUP(A678,Medical_Examinations!A677:J3012,10,TRUE)</f>
        <v>No</v>
      </c>
      <c r="K678" s="7" t="str">
        <f>VLOOKUP(A678,Medical_Examinations!A677:J3012,3,TRUE)</f>
        <v>Underweight</v>
      </c>
      <c r="L678" s="7" t="str">
        <f>VLOOKUP(A678,Medical_Examinations!A677:J3012,5,TRUE)</f>
        <v>Normal</v>
      </c>
      <c r="M678" s="52">
        <f>VLOOKUP(A678,Hospitalization!A678:K3020,5,FALSE)</f>
        <v>37251</v>
      </c>
      <c r="N678" s="51">
        <f ca="1">VLOOKUP(A678,Hospitalization!A678:K3020,6,FALSE)</f>
        <v>26</v>
      </c>
      <c r="O678" s="7" t="str">
        <f>VLOOKUP(A669,Hospitalization!A570:K2912,11,FALSE)</f>
        <v>R1012</v>
      </c>
      <c r="P678" s="7" t="str">
        <f>VLOOKUP(A678,Hospitalization!A678:K3020,10,TRUE)</f>
        <v>tier - 2</v>
      </c>
      <c r="Q678" s="53">
        <f>VLOOKUP(A678,Hospitalization!A678:K3020,8,TRUE)</f>
        <v>3434.38</v>
      </c>
      <c r="R678" s="7" t="str">
        <f>VLOOKUP(A678,Hospitalization!A579:K2921,9,TRUE)</f>
        <v>tier - 2</v>
      </c>
    </row>
    <row r="679" spans="1:18" x14ac:dyDescent="0.3">
      <c r="A679" s="69" t="s">
        <v>688</v>
      </c>
      <c r="B679" s="55" t="str">
        <f>VLOOKUP(A679,'Customer Names'!A679:E1997,3,TRUE)</f>
        <v xml:space="preserve"> Ms</v>
      </c>
      <c r="C679" s="55" t="str">
        <f>VLOOKUP(A679,'Customer Names'!A677:E1502,4,FALSE)</f>
        <v>Muhly</v>
      </c>
      <c r="D679" s="54">
        <f>VLOOKUP(HealthCare!A679,Medical_Examinations!A678:J3013,2,TRUE)</f>
        <v>17.579999999999998</v>
      </c>
      <c r="E679" s="54">
        <f>VLOOKUP(HealthCare!A679,Medical_Examinations!A678:J3013,4,TRUE)</f>
        <v>4.51</v>
      </c>
      <c r="F679" s="55" t="str">
        <f>VLOOKUP(A679,Medical_Examinations!A678:J3013,6,TRUE)</f>
        <v>No</v>
      </c>
      <c r="G679" s="55" t="str">
        <f>VLOOKUP(A679,Medical_Examinations!A678:J3013,7,TRUE)</f>
        <v>No</v>
      </c>
      <c r="H679" s="55" t="str">
        <f>VLOOKUP(A679,Medical_Examinations!A678:J3013,8,TRUE)</f>
        <v>No</v>
      </c>
      <c r="I679" s="56">
        <f>VLOOKUP(A679,Medical_Examinations!A678:J3013,9,TRUE)</f>
        <v>1</v>
      </c>
      <c r="J679" s="55" t="str">
        <f>VLOOKUP(A679,Medical_Examinations!A678:J3013,10,TRUE)</f>
        <v>No</v>
      </c>
      <c r="K679" s="55" t="str">
        <f>VLOOKUP(A679,Medical_Examinations!A678:J3013,3,TRUE)</f>
        <v>Underweight</v>
      </c>
      <c r="L679" s="55" t="str">
        <f>VLOOKUP(A679,Medical_Examinations!A678:J3013,5,TRUE)</f>
        <v>Normal</v>
      </c>
      <c r="M679" s="57">
        <f>VLOOKUP(A679,Hospitalization!A679:K3021,5,FALSE)</f>
        <v>35418</v>
      </c>
      <c r="N679" s="56">
        <f ca="1">VLOOKUP(A679,Hospitalization!A679:K3021,6,FALSE)</f>
        <v>40</v>
      </c>
      <c r="O679" s="55" t="str">
        <f>VLOOKUP(A670,Hospitalization!A571:K2913,11,FALSE)</f>
        <v>R1013</v>
      </c>
      <c r="P679" s="55" t="str">
        <f>VLOOKUP(A679,Hospitalization!A679:K3021,10,TRUE)</f>
        <v>tier - 2</v>
      </c>
      <c r="Q679" s="58">
        <f>VLOOKUP(A679,Hospitalization!A679:K3021,8,TRUE)</f>
        <v>3410.32</v>
      </c>
      <c r="R679" s="55" t="str">
        <f>VLOOKUP(A679,Hospitalization!A580:K2922,9,TRUE)</f>
        <v>tier - 2</v>
      </c>
    </row>
    <row r="680" spans="1:18" x14ac:dyDescent="0.3">
      <c r="A680" s="69" t="s">
        <v>689</v>
      </c>
      <c r="B680" s="55" t="str">
        <f>VLOOKUP(A680,'Customer Names'!A680:E1998,3,TRUE)</f>
        <v xml:space="preserve"> Ms</v>
      </c>
      <c r="C680" s="55" t="str">
        <f>VLOOKUP(A680,'Customer Names'!A678:E1503,4,FALSE)</f>
        <v>Lund</v>
      </c>
      <c r="D680" s="50">
        <f>VLOOKUP(HealthCare!A680,Medical_Examinations!A679:J3014,2,TRUE)</f>
        <v>17.579999999999998</v>
      </c>
      <c r="E680" s="50">
        <f>VLOOKUP(HealthCare!A680,Medical_Examinations!A679:J3014,4,TRUE)</f>
        <v>4.51</v>
      </c>
      <c r="F680" s="7" t="str">
        <f>VLOOKUP(A680,Medical_Examinations!A679:J3014,6,TRUE)</f>
        <v>No</v>
      </c>
      <c r="G680" s="7" t="str">
        <f>VLOOKUP(A680,Medical_Examinations!A679:J3014,7,TRUE)</f>
        <v>No</v>
      </c>
      <c r="H680" s="7" t="str">
        <f>VLOOKUP(A680,Medical_Examinations!A679:J3014,8,TRUE)</f>
        <v>No</v>
      </c>
      <c r="I680" s="51">
        <f>VLOOKUP(A680,Medical_Examinations!A679:J3014,9,TRUE)</f>
        <v>1</v>
      </c>
      <c r="J680" s="7" t="str">
        <f>VLOOKUP(A680,Medical_Examinations!A679:J3014,10,TRUE)</f>
        <v>No</v>
      </c>
      <c r="K680" s="7" t="str">
        <f>VLOOKUP(A680,Medical_Examinations!A679:J3014,3,TRUE)</f>
        <v>Underweight</v>
      </c>
      <c r="L680" s="7" t="str">
        <f>VLOOKUP(A680,Medical_Examinations!A679:J3014,5,TRUE)</f>
        <v>Normal</v>
      </c>
      <c r="M680" s="52">
        <f>VLOOKUP(A680,Hospitalization!A680:K3022,5,FALSE)</f>
        <v>38184</v>
      </c>
      <c r="N680" s="51">
        <f ca="1">VLOOKUP(A680,Hospitalization!A680:K3022,6,FALSE)</f>
        <v>65</v>
      </c>
      <c r="O680" s="7" t="str">
        <f>VLOOKUP(A671,Hospitalization!A572:K2914,11,FALSE)</f>
        <v>R1011</v>
      </c>
      <c r="P680" s="7" t="str">
        <f>VLOOKUP(A680,Hospitalization!A680:K3022,10,TRUE)</f>
        <v>tier - 2</v>
      </c>
      <c r="Q680" s="53">
        <f>VLOOKUP(A680,Hospitalization!A680:K3022,8,TRUE)</f>
        <v>3393.36</v>
      </c>
      <c r="R680" s="7" t="str">
        <f>VLOOKUP(A680,Hospitalization!A581:K2923,9,TRUE)</f>
        <v>tier - 2</v>
      </c>
    </row>
    <row r="681" spans="1:18" x14ac:dyDescent="0.3">
      <c r="A681" s="69" t="s">
        <v>690</v>
      </c>
      <c r="B681" s="55" t="str">
        <f>VLOOKUP(A681,'Customer Names'!A681:E1999,3,TRUE)</f>
        <v xml:space="preserve"> Ms</v>
      </c>
      <c r="C681" s="55" t="str">
        <f>VLOOKUP(A681,'Customer Names'!A679:E1504,4,FALSE)</f>
        <v>Battaglino</v>
      </c>
      <c r="D681" s="54">
        <f>VLOOKUP(HealthCare!A681,Medical_Examinations!A680:J3015,2,TRUE)</f>
        <v>17.579999999999998</v>
      </c>
      <c r="E681" s="54">
        <f>VLOOKUP(HealthCare!A681,Medical_Examinations!A680:J3015,4,TRUE)</f>
        <v>4.51</v>
      </c>
      <c r="F681" s="55" t="str">
        <f>VLOOKUP(A681,Medical_Examinations!A680:J3015,6,TRUE)</f>
        <v>No</v>
      </c>
      <c r="G681" s="55" t="str">
        <f>VLOOKUP(A681,Medical_Examinations!A680:J3015,7,TRUE)</f>
        <v>No</v>
      </c>
      <c r="H681" s="55" t="str">
        <f>VLOOKUP(A681,Medical_Examinations!A680:J3015,8,TRUE)</f>
        <v>No</v>
      </c>
      <c r="I681" s="56">
        <f>VLOOKUP(A681,Medical_Examinations!A680:J3015,9,TRUE)</f>
        <v>1</v>
      </c>
      <c r="J681" s="55" t="str">
        <f>VLOOKUP(A681,Medical_Examinations!A680:J3015,10,TRUE)</f>
        <v>No</v>
      </c>
      <c r="K681" s="55" t="str">
        <f>VLOOKUP(A681,Medical_Examinations!A680:J3015,3,TRUE)</f>
        <v>Underweight</v>
      </c>
      <c r="L681" s="55" t="str">
        <f>VLOOKUP(A681,Medical_Examinations!A680:J3015,5,TRUE)</f>
        <v>Normal</v>
      </c>
      <c r="M681" s="57">
        <f>VLOOKUP(A681,Hospitalization!A681:K3023,5,FALSE)</f>
        <v>35287</v>
      </c>
      <c r="N681" s="56">
        <f ca="1">VLOOKUP(A681,Hospitalization!A681:K3023,6,FALSE)</f>
        <v>62</v>
      </c>
      <c r="O681" s="55" t="str">
        <f>VLOOKUP(A672,Hospitalization!A573:K2915,11,FALSE)</f>
        <v>R1016</v>
      </c>
      <c r="P681" s="55" t="str">
        <f>VLOOKUP(A681,Hospitalization!A681:K3023,10,TRUE)</f>
        <v>tier - 3</v>
      </c>
      <c r="Q681" s="58">
        <f>VLOOKUP(A681,Hospitalization!A681:K3023,8,TRUE)</f>
        <v>3392.37</v>
      </c>
      <c r="R681" s="55" t="str">
        <f>VLOOKUP(A681,Hospitalization!A582:K2924,9,TRUE)</f>
        <v>tier - 2</v>
      </c>
    </row>
    <row r="682" spans="1:18" x14ac:dyDescent="0.3">
      <c r="A682" s="69" t="s">
        <v>691</v>
      </c>
      <c r="B682" s="55" t="str">
        <f>VLOOKUP(A682,'Customer Names'!A682:E2000,3,TRUE)</f>
        <v xml:space="preserve"> Ms</v>
      </c>
      <c r="C682" s="55" t="str">
        <f>VLOOKUP(A682,'Customer Names'!A680:E1505,4,FALSE)</f>
        <v>Pena</v>
      </c>
      <c r="D682" s="50">
        <f>VLOOKUP(HealthCare!A682,Medical_Examinations!A681:J3016,2,TRUE)</f>
        <v>17.579999999999998</v>
      </c>
      <c r="E682" s="50">
        <f>VLOOKUP(HealthCare!A682,Medical_Examinations!A681:J3016,4,TRUE)</f>
        <v>4.51</v>
      </c>
      <c r="F682" s="7" t="str">
        <f>VLOOKUP(A682,Medical_Examinations!A681:J3016,6,TRUE)</f>
        <v>No</v>
      </c>
      <c r="G682" s="7" t="str">
        <f>VLOOKUP(A682,Medical_Examinations!A681:J3016,7,TRUE)</f>
        <v>No</v>
      </c>
      <c r="H682" s="7" t="str">
        <f>VLOOKUP(A682,Medical_Examinations!A681:J3016,8,TRUE)</f>
        <v>No</v>
      </c>
      <c r="I682" s="51">
        <f>VLOOKUP(A682,Medical_Examinations!A681:J3016,9,TRUE)</f>
        <v>1</v>
      </c>
      <c r="J682" s="7" t="str">
        <f>VLOOKUP(A682,Medical_Examinations!A681:J3016,10,TRUE)</f>
        <v>No</v>
      </c>
      <c r="K682" s="7" t="str">
        <f>VLOOKUP(A682,Medical_Examinations!A681:J3016,3,TRUE)</f>
        <v>Underweight</v>
      </c>
      <c r="L682" s="7" t="str">
        <f>VLOOKUP(A682,Medical_Examinations!A681:J3016,5,TRUE)</f>
        <v>Normal</v>
      </c>
      <c r="M682" s="52">
        <f>VLOOKUP(A682,Hospitalization!A682:K3024,5,FALSE)</f>
        <v>35382</v>
      </c>
      <c r="N682" s="51">
        <f ca="1">VLOOKUP(A682,Hospitalization!A682:K3024,6,FALSE)</f>
        <v>35</v>
      </c>
      <c r="O682" s="7" t="str">
        <f>VLOOKUP(A673,Hospitalization!A574:K2916,11,FALSE)</f>
        <v>R1013</v>
      </c>
      <c r="P682" s="7" t="str">
        <f>VLOOKUP(A682,Hospitalization!A682:K3024,10,TRUE)</f>
        <v>tier - 2</v>
      </c>
      <c r="Q682" s="53">
        <f>VLOOKUP(A682,Hospitalization!A682:K3024,8,TRUE)</f>
        <v>3385.4</v>
      </c>
      <c r="R682" s="7" t="str">
        <f>VLOOKUP(A682,Hospitalization!A583:K2925,9,TRUE)</f>
        <v>tier - 2</v>
      </c>
    </row>
    <row r="683" spans="1:18" x14ac:dyDescent="0.3">
      <c r="A683" s="69" t="s">
        <v>692</v>
      </c>
      <c r="B683" s="55" t="str">
        <f>VLOOKUP(A683,'Customer Names'!A683:E2001,3,TRUE)</f>
        <v xml:space="preserve"> Ms</v>
      </c>
      <c r="C683" s="55" t="str">
        <f>VLOOKUP(A683,'Customer Names'!A681:E1506,4,FALSE)</f>
        <v>Thomason</v>
      </c>
      <c r="D683" s="54">
        <f>VLOOKUP(HealthCare!A683,Medical_Examinations!A682:J3017,2,TRUE)</f>
        <v>17.579999999999998</v>
      </c>
      <c r="E683" s="54">
        <f>VLOOKUP(HealthCare!A683,Medical_Examinations!A682:J3017,4,TRUE)</f>
        <v>4.51</v>
      </c>
      <c r="F683" s="55" t="str">
        <f>VLOOKUP(A683,Medical_Examinations!A682:J3017,6,TRUE)</f>
        <v>No</v>
      </c>
      <c r="G683" s="55" t="str">
        <f>VLOOKUP(A683,Medical_Examinations!A682:J3017,7,TRUE)</f>
        <v>No</v>
      </c>
      <c r="H683" s="55" t="str">
        <f>VLOOKUP(A683,Medical_Examinations!A682:J3017,8,TRUE)</f>
        <v>No</v>
      </c>
      <c r="I683" s="56">
        <f>VLOOKUP(A683,Medical_Examinations!A682:J3017,9,TRUE)</f>
        <v>1</v>
      </c>
      <c r="J683" s="55" t="str">
        <f>VLOOKUP(A683,Medical_Examinations!A682:J3017,10,TRUE)</f>
        <v>No</v>
      </c>
      <c r="K683" s="55" t="str">
        <f>VLOOKUP(A683,Medical_Examinations!A682:J3017,3,TRUE)</f>
        <v>Underweight</v>
      </c>
      <c r="L683" s="55" t="str">
        <f>VLOOKUP(A683,Medical_Examinations!A682:J3017,5,TRUE)</f>
        <v>Normal</v>
      </c>
      <c r="M683" s="57">
        <f>VLOOKUP(A683,Hospitalization!A683:K3025,5,FALSE)</f>
        <v>35413</v>
      </c>
      <c r="N683" s="56">
        <f ca="1">VLOOKUP(A683,Hospitalization!A683:K3025,6,FALSE)</f>
        <v>48</v>
      </c>
      <c r="O683" s="55" t="str">
        <f>VLOOKUP(A674,Hospitalization!A575:K2917,11,FALSE)</f>
        <v>R1025</v>
      </c>
      <c r="P683" s="55" t="str">
        <f>VLOOKUP(A683,Hospitalization!A683:K3025,10,TRUE)</f>
        <v>tier - 1</v>
      </c>
      <c r="Q683" s="58">
        <f>VLOOKUP(A683,Hospitalization!A683:K3025,8,TRUE)</f>
        <v>3378.91</v>
      </c>
      <c r="R683" s="55" t="str">
        <f>VLOOKUP(A683,Hospitalization!A584:K2926,9,TRUE)</f>
        <v>tier - 2</v>
      </c>
    </row>
    <row r="684" spans="1:18" x14ac:dyDescent="0.3">
      <c r="A684" s="69" t="s">
        <v>693</v>
      </c>
      <c r="B684" s="55" t="str">
        <f>VLOOKUP(A684,'Customer Names'!A684:E2002,3,TRUE)</f>
        <v xml:space="preserve"> Mr</v>
      </c>
      <c r="C684" s="55" t="str">
        <f>VLOOKUP(A684,'Customer Names'!A682:E1507,4,FALSE)</f>
        <v>Hancox</v>
      </c>
      <c r="D684" s="50">
        <f>VLOOKUP(HealthCare!A684,Medical_Examinations!A683:J3018,2,TRUE)</f>
        <v>17.579999999999998</v>
      </c>
      <c r="E684" s="50">
        <f>VLOOKUP(HealthCare!A684,Medical_Examinations!A683:J3018,4,TRUE)</f>
        <v>4.51</v>
      </c>
      <c r="F684" s="7" t="str">
        <f>VLOOKUP(A684,Medical_Examinations!A683:J3018,6,TRUE)</f>
        <v>No</v>
      </c>
      <c r="G684" s="7" t="str">
        <f>VLOOKUP(A684,Medical_Examinations!A683:J3018,7,TRUE)</f>
        <v>No</v>
      </c>
      <c r="H684" s="7" t="str">
        <f>VLOOKUP(A684,Medical_Examinations!A683:J3018,8,TRUE)</f>
        <v>No</v>
      </c>
      <c r="I684" s="51">
        <f>VLOOKUP(A684,Medical_Examinations!A683:J3018,9,TRUE)</f>
        <v>1</v>
      </c>
      <c r="J684" s="7" t="str">
        <f>VLOOKUP(A684,Medical_Examinations!A683:J3018,10,TRUE)</f>
        <v>No</v>
      </c>
      <c r="K684" s="7" t="str">
        <f>VLOOKUP(A684,Medical_Examinations!A683:J3018,3,TRUE)</f>
        <v>Underweight</v>
      </c>
      <c r="L684" s="7" t="str">
        <f>VLOOKUP(A684,Medical_Examinations!A683:J3018,5,TRUE)</f>
        <v>Normal</v>
      </c>
      <c r="M684" s="52">
        <f>VLOOKUP(A684,Hospitalization!A684:K3026,5,FALSE)</f>
        <v>34249</v>
      </c>
      <c r="N684" s="51">
        <f ca="1">VLOOKUP(A684,Hospitalization!A684:K3026,6,FALSE)</f>
        <v>52</v>
      </c>
      <c r="O684" s="7" t="str">
        <f>VLOOKUP(A675,Hospitalization!A576:K2918,11,FALSE)</f>
        <v>R1011</v>
      </c>
      <c r="P684" s="7" t="str">
        <f>VLOOKUP(A684,Hospitalization!A684:K3026,10,TRUE)</f>
        <v>tier - 2</v>
      </c>
      <c r="Q684" s="53">
        <f>VLOOKUP(A684,Hospitalization!A684:K3026,8,TRUE)</f>
        <v>3366.67</v>
      </c>
      <c r="R684" s="7" t="str">
        <f>VLOOKUP(A684,Hospitalization!A585:K2927,9,TRUE)</f>
        <v>tier - 2</v>
      </c>
    </row>
    <row r="685" spans="1:18" x14ac:dyDescent="0.3">
      <c r="A685" s="69" t="s">
        <v>694</v>
      </c>
      <c r="B685" s="55" t="str">
        <f>VLOOKUP(A685,'Customer Names'!A685:E2003,3,TRUE)</f>
        <v xml:space="preserve"> Ms</v>
      </c>
      <c r="C685" s="55" t="str">
        <f>VLOOKUP(A685,'Customer Names'!A683:E1508,4,FALSE)</f>
        <v>Canarecci</v>
      </c>
      <c r="D685" s="54">
        <f>VLOOKUP(HealthCare!A685,Medical_Examinations!A684:J3019,2,TRUE)</f>
        <v>17.579999999999998</v>
      </c>
      <c r="E685" s="54">
        <f>VLOOKUP(HealthCare!A685,Medical_Examinations!A684:J3019,4,TRUE)</f>
        <v>4.51</v>
      </c>
      <c r="F685" s="55" t="str">
        <f>VLOOKUP(A685,Medical_Examinations!A684:J3019,6,TRUE)</f>
        <v>No</v>
      </c>
      <c r="G685" s="55" t="str">
        <f>VLOOKUP(A685,Medical_Examinations!A684:J3019,7,TRUE)</f>
        <v>No</v>
      </c>
      <c r="H685" s="55" t="str">
        <f>VLOOKUP(A685,Medical_Examinations!A684:J3019,8,TRUE)</f>
        <v>No</v>
      </c>
      <c r="I685" s="56">
        <f>VLOOKUP(A685,Medical_Examinations!A684:J3019,9,TRUE)</f>
        <v>1</v>
      </c>
      <c r="J685" s="55" t="str">
        <f>VLOOKUP(A685,Medical_Examinations!A684:J3019,10,TRUE)</f>
        <v>No</v>
      </c>
      <c r="K685" s="55" t="str">
        <f>VLOOKUP(A685,Medical_Examinations!A684:J3019,3,TRUE)</f>
        <v>Underweight</v>
      </c>
      <c r="L685" s="55" t="str">
        <f>VLOOKUP(A685,Medical_Examinations!A684:J3019,5,TRUE)</f>
        <v>Normal</v>
      </c>
      <c r="M685" s="57">
        <f>VLOOKUP(A685,Hospitalization!A685:K3027,5,FALSE)</f>
        <v>34873</v>
      </c>
      <c r="N685" s="56">
        <f ca="1">VLOOKUP(A685,Hospitalization!A685:K3027,6,FALSE)</f>
        <v>43</v>
      </c>
      <c r="O685" s="55" t="str">
        <f>VLOOKUP(A676,Hospitalization!A577:K2919,11,FALSE)</f>
        <v>R1011</v>
      </c>
      <c r="P685" s="55" t="str">
        <f>VLOOKUP(A685,Hospitalization!A685:K3027,10,TRUE)</f>
        <v>tier - 3</v>
      </c>
      <c r="Q685" s="58">
        <f>VLOOKUP(A685,Hospitalization!A685:K3027,8,TRUE)</f>
        <v>3353.47</v>
      </c>
      <c r="R685" s="55" t="str">
        <f>VLOOKUP(A685,Hospitalization!A586:K2928,9,TRUE)</f>
        <v>tier - 2</v>
      </c>
    </row>
    <row r="686" spans="1:18" x14ac:dyDescent="0.3">
      <c r="A686" s="69" t="s">
        <v>695</v>
      </c>
      <c r="B686" s="55" t="str">
        <f>VLOOKUP(A686,'Customer Names'!A686:E2004,3,TRUE)</f>
        <v xml:space="preserve"> Ms</v>
      </c>
      <c r="C686" s="55" t="str">
        <f>VLOOKUP(A686,'Customer Names'!A684:E1509,4,FALSE)</f>
        <v>Toupin</v>
      </c>
      <c r="D686" s="50">
        <f>VLOOKUP(HealthCare!A686,Medical_Examinations!A685:J3020,2,TRUE)</f>
        <v>17.579999999999998</v>
      </c>
      <c r="E686" s="50">
        <f>VLOOKUP(HealthCare!A686,Medical_Examinations!A685:J3020,4,TRUE)</f>
        <v>4.51</v>
      </c>
      <c r="F686" s="7" t="str">
        <f>VLOOKUP(A686,Medical_Examinations!A685:J3020,6,TRUE)</f>
        <v>No</v>
      </c>
      <c r="G686" s="7" t="str">
        <f>VLOOKUP(A686,Medical_Examinations!A685:J3020,7,TRUE)</f>
        <v>No</v>
      </c>
      <c r="H686" s="7" t="str">
        <f>VLOOKUP(A686,Medical_Examinations!A685:J3020,8,TRUE)</f>
        <v>No</v>
      </c>
      <c r="I686" s="51">
        <f>VLOOKUP(A686,Medical_Examinations!A685:J3020,9,TRUE)</f>
        <v>1</v>
      </c>
      <c r="J686" s="7" t="str">
        <f>VLOOKUP(A686,Medical_Examinations!A685:J3020,10,TRUE)</f>
        <v>No</v>
      </c>
      <c r="K686" s="7" t="str">
        <f>VLOOKUP(A686,Medical_Examinations!A685:J3020,3,TRUE)</f>
        <v>Underweight</v>
      </c>
      <c r="L686" s="7" t="str">
        <f>VLOOKUP(A686,Medical_Examinations!A685:J3020,5,TRUE)</f>
        <v>Normal</v>
      </c>
      <c r="M686" s="52">
        <f>VLOOKUP(A686,Hospitalization!A686:K3028,5,FALSE)</f>
        <v>34270</v>
      </c>
      <c r="N686" s="51">
        <f ca="1">VLOOKUP(A686,Hospitalization!A686:K3028,6,FALSE)</f>
        <v>41</v>
      </c>
      <c r="O686" s="7" t="str">
        <f>VLOOKUP(A677,Hospitalization!A578:K2920,11,FALSE)</f>
        <v>R1013</v>
      </c>
      <c r="P686" s="7" t="str">
        <f>VLOOKUP(A686,Hospitalization!A686:K3028,10,TRUE)</f>
        <v>tier - 1</v>
      </c>
      <c r="Q686" s="53">
        <f>VLOOKUP(A686,Hospitalization!A686:K3028,8,TRUE)</f>
        <v>3353.28</v>
      </c>
      <c r="R686" s="7" t="str">
        <f>VLOOKUP(A686,Hospitalization!A587:K2929,9,TRUE)</f>
        <v>tier - 2</v>
      </c>
    </row>
    <row r="687" spans="1:18" x14ac:dyDescent="0.3">
      <c r="A687" s="69" t="s">
        <v>696</v>
      </c>
      <c r="B687" s="55" t="str">
        <f>VLOOKUP(A687,'Customer Names'!A687:E2005,3,TRUE)</f>
        <v xml:space="preserve"> Ms</v>
      </c>
      <c r="C687" s="55" t="str">
        <f>VLOOKUP(A687,'Customer Names'!A685:E1510,4,FALSE)</f>
        <v>Mulley</v>
      </c>
      <c r="D687" s="54">
        <f>VLOOKUP(HealthCare!A687,Medical_Examinations!A686:J3021,2,TRUE)</f>
        <v>17.579999999999998</v>
      </c>
      <c r="E687" s="54">
        <f>VLOOKUP(HealthCare!A687,Medical_Examinations!A686:J3021,4,TRUE)</f>
        <v>4.51</v>
      </c>
      <c r="F687" s="55" t="str">
        <f>VLOOKUP(A687,Medical_Examinations!A686:J3021,6,TRUE)</f>
        <v>No</v>
      </c>
      <c r="G687" s="55" t="str">
        <f>VLOOKUP(A687,Medical_Examinations!A686:J3021,7,TRUE)</f>
        <v>No</v>
      </c>
      <c r="H687" s="55" t="str">
        <f>VLOOKUP(A687,Medical_Examinations!A686:J3021,8,TRUE)</f>
        <v>No</v>
      </c>
      <c r="I687" s="56">
        <f>VLOOKUP(A687,Medical_Examinations!A686:J3021,9,TRUE)</f>
        <v>1</v>
      </c>
      <c r="J687" s="55" t="str">
        <f>VLOOKUP(A687,Medical_Examinations!A686:J3021,10,TRUE)</f>
        <v>No</v>
      </c>
      <c r="K687" s="55" t="str">
        <f>VLOOKUP(A687,Medical_Examinations!A686:J3021,3,TRUE)</f>
        <v>Underweight</v>
      </c>
      <c r="L687" s="55" t="str">
        <f>VLOOKUP(A687,Medical_Examinations!A686:J3021,5,TRUE)</f>
        <v>Normal</v>
      </c>
      <c r="M687" s="57">
        <f>VLOOKUP(A687,Hospitalization!A687:K3029,5,FALSE)</f>
        <v>33482</v>
      </c>
      <c r="N687" s="56">
        <f ca="1">VLOOKUP(A687,Hospitalization!A687:K3029,6,FALSE)</f>
        <v>35</v>
      </c>
      <c r="O687" s="55" t="str">
        <f>VLOOKUP(A678,Hospitalization!A579:K2921,11,FALSE)</f>
        <v>R1011</v>
      </c>
      <c r="P687" s="55" t="str">
        <f>VLOOKUP(A687,Hospitalization!A687:K3029,10,TRUE)</f>
        <v>tier - 1</v>
      </c>
      <c r="Q687" s="58">
        <f>VLOOKUP(A687,Hospitalization!A687:K3029,8,TRUE)</f>
        <v>3342.79</v>
      </c>
      <c r="R687" s="55" t="str">
        <f>VLOOKUP(A687,Hospitalization!A588:K2930,9,TRUE)</f>
        <v>tier - 2</v>
      </c>
    </row>
    <row r="688" spans="1:18" x14ac:dyDescent="0.3">
      <c r="A688" s="69" t="s">
        <v>697</v>
      </c>
      <c r="B688" s="55" t="str">
        <f>VLOOKUP(A688,'Customer Names'!A688:E2006,3,TRUE)</f>
        <v xml:space="preserve"> Ms</v>
      </c>
      <c r="C688" s="55" t="str">
        <f>VLOOKUP(A688,'Customer Names'!A686:E1511,4,FALSE)</f>
        <v>Parry</v>
      </c>
      <c r="D688" s="50">
        <f>VLOOKUP(HealthCare!A688,Medical_Examinations!A687:J3022,2,TRUE)</f>
        <v>17.579999999999998</v>
      </c>
      <c r="E688" s="50">
        <f>VLOOKUP(HealthCare!A688,Medical_Examinations!A687:J3022,4,TRUE)</f>
        <v>4.51</v>
      </c>
      <c r="F688" s="7" t="str">
        <f>VLOOKUP(A688,Medical_Examinations!A687:J3022,6,TRUE)</f>
        <v>No</v>
      </c>
      <c r="G688" s="7" t="str">
        <f>VLOOKUP(A688,Medical_Examinations!A687:J3022,7,TRUE)</f>
        <v>No</v>
      </c>
      <c r="H688" s="7" t="str">
        <f>VLOOKUP(A688,Medical_Examinations!A687:J3022,8,TRUE)</f>
        <v>No</v>
      </c>
      <c r="I688" s="51">
        <f>VLOOKUP(A688,Medical_Examinations!A687:J3022,9,TRUE)</f>
        <v>1</v>
      </c>
      <c r="J688" s="7" t="str">
        <f>VLOOKUP(A688,Medical_Examinations!A687:J3022,10,TRUE)</f>
        <v>No</v>
      </c>
      <c r="K688" s="7" t="str">
        <f>VLOOKUP(A688,Medical_Examinations!A687:J3022,3,TRUE)</f>
        <v>Underweight</v>
      </c>
      <c r="L688" s="7" t="str">
        <f>VLOOKUP(A688,Medical_Examinations!A687:J3022,5,TRUE)</f>
        <v>Normal</v>
      </c>
      <c r="M688" s="52">
        <f>VLOOKUP(A688,Hospitalization!A688:K3030,5,FALSE)</f>
        <v>35601</v>
      </c>
      <c r="N688" s="51">
        <f ca="1">VLOOKUP(A688,Hospitalization!A688:K3030,6,FALSE)</f>
        <v>65</v>
      </c>
      <c r="O688" s="7" t="str">
        <f>VLOOKUP(A679,Hospitalization!A580:K2922,11,FALSE)</f>
        <v>R1011</v>
      </c>
      <c r="P688" s="7" t="str">
        <f>VLOOKUP(A688,Hospitalization!A688:K3030,10,TRUE)</f>
        <v>tier - 3</v>
      </c>
      <c r="Q688" s="53">
        <f>VLOOKUP(A688,Hospitalization!A688:K3030,8,TRUE)</f>
        <v>3309.79</v>
      </c>
      <c r="R688" s="7" t="str">
        <f>VLOOKUP(A688,Hospitalization!A589:K2931,9,TRUE)</f>
        <v>tier - 3</v>
      </c>
    </row>
    <row r="689" spans="1:18" x14ac:dyDescent="0.3">
      <c r="A689" s="69" t="s">
        <v>698</v>
      </c>
      <c r="B689" s="55" t="str">
        <f>VLOOKUP(A689,'Customer Names'!A689:E2007,3,TRUE)</f>
        <v xml:space="preserve"> Ms</v>
      </c>
      <c r="C689" s="55" t="str">
        <f>VLOOKUP(A689,'Customer Names'!A687:E1512,4,FALSE)</f>
        <v>Mason Cox</v>
      </c>
      <c r="D689" s="54">
        <f>VLOOKUP(HealthCare!A689,Medical_Examinations!A688:J3023,2,TRUE)</f>
        <v>17.579999999999998</v>
      </c>
      <c r="E689" s="54">
        <f>VLOOKUP(HealthCare!A689,Medical_Examinations!A688:J3023,4,TRUE)</f>
        <v>4.51</v>
      </c>
      <c r="F689" s="55" t="str">
        <f>VLOOKUP(A689,Medical_Examinations!A688:J3023,6,TRUE)</f>
        <v>No</v>
      </c>
      <c r="G689" s="55" t="str">
        <f>VLOOKUP(A689,Medical_Examinations!A688:J3023,7,TRUE)</f>
        <v>No</v>
      </c>
      <c r="H689" s="55" t="str">
        <f>VLOOKUP(A689,Medical_Examinations!A688:J3023,8,TRUE)</f>
        <v>No</v>
      </c>
      <c r="I689" s="56">
        <f>VLOOKUP(A689,Medical_Examinations!A688:J3023,9,TRUE)</f>
        <v>1</v>
      </c>
      <c r="J689" s="55" t="str">
        <f>VLOOKUP(A689,Medical_Examinations!A688:J3023,10,TRUE)</f>
        <v>No</v>
      </c>
      <c r="K689" s="55" t="str">
        <f>VLOOKUP(A689,Medical_Examinations!A688:J3023,3,TRUE)</f>
        <v>Underweight</v>
      </c>
      <c r="L689" s="55" t="str">
        <f>VLOOKUP(A689,Medical_Examinations!A688:J3023,5,TRUE)</f>
        <v>Normal</v>
      </c>
      <c r="M689" s="57">
        <f>VLOOKUP(A689,Hospitalization!A689:K3031,5,FALSE)</f>
        <v>37943</v>
      </c>
      <c r="N689" s="56">
        <f ca="1">VLOOKUP(A689,Hospitalization!A689:K3031,6,FALSE)</f>
        <v>64</v>
      </c>
      <c r="O689" s="55" t="str">
        <f>VLOOKUP(A680,Hospitalization!A581:K2923,11,FALSE)</f>
        <v>R1023</v>
      </c>
      <c r="P689" s="55" t="str">
        <f>VLOOKUP(A689,Hospitalization!A689:K3031,10,TRUE)</f>
        <v>tier - 1</v>
      </c>
      <c r="Q689" s="58">
        <f>VLOOKUP(A689,Hospitalization!A689:K3031,8,TRUE)</f>
        <v>3308.46</v>
      </c>
      <c r="R689" s="55" t="str">
        <f>VLOOKUP(A689,Hospitalization!A590:K2932,9,TRUE)</f>
        <v>tier - 2</v>
      </c>
    </row>
    <row r="690" spans="1:18" x14ac:dyDescent="0.3">
      <c r="A690" s="69" t="s">
        <v>699</v>
      </c>
      <c r="B690" s="55" t="str">
        <f>VLOOKUP(A690,'Customer Names'!A690:E2008,3,TRUE)</f>
        <v xml:space="preserve"> Mrs</v>
      </c>
      <c r="C690" s="55" t="str">
        <f>VLOOKUP(A690,'Customer Names'!A688:E1513,4,FALSE)</f>
        <v>Thompson</v>
      </c>
      <c r="D690" s="50">
        <f>VLOOKUP(HealthCare!A690,Medical_Examinations!A689:J3024,2,TRUE)</f>
        <v>17.579999999999998</v>
      </c>
      <c r="E690" s="50">
        <f>VLOOKUP(HealthCare!A690,Medical_Examinations!A689:J3024,4,TRUE)</f>
        <v>4.51</v>
      </c>
      <c r="F690" s="7" t="str">
        <f>VLOOKUP(A690,Medical_Examinations!A689:J3024,6,TRUE)</f>
        <v>No</v>
      </c>
      <c r="G690" s="7" t="str">
        <f>VLOOKUP(A690,Medical_Examinations!A689:J3024,7,TRUE)</f>
        <v>No</v>
      </c>
      <c r="H690" s="7" t="str">
        <f>VLOOKUP(A690,Medical_Examinations!A689:J3024,8,TRUE)</f>
        <v>No</v>
      </c>
      <c r="I690" s="51">
        <f>VLOOKUP(A690,Medical_Examinations!A689:J3024,9,TRUE)</f>
        <v>1</v>
      </c>
      <c r="J690" s="7" t="str">
        <f>VLOOKUP(A690,Medical_Examinations!A689:J3024,10,TRUE)</f>
        <v>No</v>
      </c>
      <c r="K690" s="7" t="str">
        <f>VLOOKUP(A690,Medical_Examinations!A689:J3024,3,TRUE)</f>
        <v>Underweight</v>
      </c>
      <c r="L690" s="7" t="str">
        <f>VLOOKUP(A690,Medical_Examinations!A689:J3024,5,TRUE)</f>
        <v>Normal</v>
      </c>
      <c r="M690" s="52">
        <f>VLOOKUP(A690,Hospitalization!A690:K3032,5,FALSE)</f>
        <v>37960</v>
      </c>
      <c r="N690" s="51">
        <f ca="1">VLOOKUP(A690,Hospitalization!A690:K3032,6,FALSE)</f>
        <v>66</v>
      </c>
      <c r="O690" s="7" t="str">
        <f>VLOOKUP(A681,Hospitalization!A582:K2924,11,FALSE)</f>
        <v>R1013</v>
      </c>
      <c r="P690" s="7" t="str">
        <f>VLOOKUP(A690,Hospitalization!A690:K3032,10,TRUE)</f>
        <v>tier - 2</v>
      </c>
      <c r="Q690" s="53">
        <f>VLOOKUP(A690,Hospitalization!A690:K3032,8,TRUE)</f>
        <v>3300.7</v>
      </c>
      <c r="R690" s="7" t="str">
        <f>VLOOKUP(A690,Hospitalization!A591:K2933,9,TRUE)</f>
        <v>tier - 2</v>
      </c>
    </row>
    <row r="691" spans="1:18" x14ac:dyDescent="0.3">
      <c r="A691" s="69" t="s">
        <v>700</v>
      </c>
      <c r="B691" s="55" t="str">
        <f>VLOOKUP(A691,'Customer Names'!A691:E2009,3,TRUE)</f>
        <v xml:space="preserve"> Ms</v>
      </c>
      <c r="C691" s="55" t="str">
        <f>VLOOKUP(A691,'Customer Names'!A689:E1514,4,FALSE)</f>
        <v>Nelson</v>
      </c>
      <c r="D691" s="54">
        <f>VLOOKUP(HealthCare!A691,Medical_Examinations!A690:J3025,2,TRUE)</f>
        <v>17.579999999999998</v>
      </c>
      <c r="E691" s="54">
        <f>VLOOKUP(HealthCare!A691,Medical_Examinations!A690:J3025,4,TRUE)</f>
        <v>4.51</v>
      </c>
      <c r="F691" s="55" t="str">
        <f>VLOOKUP(A691,Medical_Examinations!A690:J3025,6,TRUE)</f>
        <v>No</v>
      </c>
      <c r="G691" s="55" t="str">
        <f>VLOOKUP(A691,Medical_Examinations!A690:J3025,7,TRUE)</f>
        <v>No</v>
      </c>
      <c r="H691" s="55" t="str">
        <f>VLOOKUP(A691,Medical_Examinations!A690:J3025,8,TRUE)</f>
        <v>No</v>
      </c>
      <c r="I691" s="56">
        <f>VLOOKUP(A691,Medical_Examinations!A690:J3025,9,TRUE)</f>
        <v>1</v>
      </c>
      <c r="J691" s="55" t="str">
        <f>VLOOKUP(A691,Medical_Examinations!A690:J3025,10,TRUE)</f>
        <v>No</v>
      </c>
      <c r="K691" s="55" t="str">
        <f>VLOOKUP(A691,Medical_Examinations!A690:J3025,3,TRUE)</f>
        <v>Underweight</v>
      </c>
      <c r="L691" s="55" t="str">
        <f>VLOOKUP(A691,Medical_Examinations!A690:J3025,5,TRUE)</f>
        <v>Normal</v>
      </c>
      <c r="M691" s="57">
        <f>VLOOKUP(A691,Hospitalization!A691:K3033,5,FALSE)</f>
        <v>37805</v>
      </c>
      <c r="N691" s="56">
        <f ca="1">VLOOKUP(A691,Hospitalization!A691:K3033,6,FALSE)</f>
        <v>34</v>
      </c>
      <c r="O691" s="55" t="str">
        <f>VLOOKUP(A682,Hospitalization!A583:K2925,11,FALSE)</f>
        <v>R1024</v>
      </c>
      <c r="P691" s="55" t="str">
        <f>VLOOKUP(A691,Hospitalization!A691:K3033,10,TRUE)</f>
        <v>tier - 3</v>
      </c>
      <c r="Q691" s="58">
        <f>VLOOKUP(A691,Hospitalization!A691:K3033,8,TRUE)</f>
        <v>3280.22</v>
      </c>
      <c r="R691" s="55" t="str">
        <f>VLOOKUP(A691,Hospitalization!A592:K2934,9,TRUE)</f>
        <v>tier - 2</v>
      </c>
    </row>
    <row r="692" spans="1:18" x14ac:dyDescent="0.3">
      <c r="A692" s="69" t="s">
        <v>701</v>
      </c>
      <c r="B692" s="55" t="str">
        <f>VLOOKUP(A692,'Customer Names'!A692:E2010,3,TRUE)</f>
        <v xml:space="preserve"> Mr</v>
      </c>
      <c r="C692" s="55" t="str">
        <f>VLOOKUP(A692,'Customer Names'!A690:E1515,4,FALSE)</f>
        <v>Forte</v>
      </c>
      <c r="D692" s="50">
        <f>VLOOKUP(HealthCare!A692,Medical_Examinations!A691:J3026,2,TRUE)</f>
        <v>17.579999999999998</v>
      </c>
      <c r="E692" s="50">
        <f>VLOOKUP(HealthCare!A692,Medical_Examinations!A691:J3026,4,TRUE)</f>
        <v>4.51</v>
      </c>
      <c r="F692" s="7" t="str">
        <f>VLOOKUP(A692,Medical_Examinations!A691:J3026,6,TRUE)</f>
        <v>No</v>
      </c>
      <c r="G692" s="7" t="str">
        <f>VLOOKUP(A692,Medical_Examinations!A691:J3026,7,TRUE)</f>
        <v>No</v>
      </c>
      <c r="H692" s="7" t="str">
        <f>VLOOKUP(A692,Medical_Examinations!A691:J3026,8,TRUE)</f>
        <v>No</v>
      </c>
      <c r="I692" s="51">
        <f>VLOOKUP(A692,Medical_Examinations!A691:J3026,9,TRUE)</f>
        <v>1</v>
      </c>
      <c r="J692" s="7" t="str">
        <f>VLOOKUP(A692,Medical_Examinations!A691:J3026,10,TRUE)</f>
        <v>No</v>
      </c>
      <c r="K692" s="7" t="str">
        <f>VLOOKUP(A692,Medical_Examinations!A691:J3026,3,TRUE)</f>
        <v>Underweight</v>
      </c>
      <c r="L692" s="7" t="str">
        <f>VLOOKUP(A692,Medical_Examinations!A691:J3026,5,TRUE)</f>
        <v>Normal</v>
      </c>
      <c r="M692" s="52">
        <f>VLOOKUP(A692,Hospitalization!A692:K3034,5,FALSE)</f>
        <v>37170</v>
      </c>
      <c r="N692" s="51">
        <f ca="1">VLOOKUP(A692,Hospitalization!A692:K3034,6,FALSE)</f>
        <v>46</v>
      </c>
      <c r="O692" s="7" t="str">
        <f>VLOOKUP(A683,Hospitalization!A584:K2926,11,FALSE)</f>
        <v>R1011</v>
      </c>
      <c r="P692" s="7" t="str">
        <f>VLOOKUP(A692,Hospitalization!A692:K3034,10,TRUE)</f>
        <v>tier - 1</v>
      </c>
      <c r="Q692" s="53">
        <f>VLOOKUP(A692,Hospitalization!A692:K3034,8,TRUE)</f>
        <v>3279.87</v>
      </c>
      <c r="R692" s="7" t="str">
        <f>VLOOKUP(A692,Hospitalization!A593:K2935,9,TRUE)</f>
        <v>tier - 2</v>
      </c>
    </row>
    <row r="693" spans="1:18" x14ac:dyDescent="0.3">
      <c r="A693" s="69" t="s">
        <v>702</v>
      </c>
      <c r="B693" s="55" t="str">
        <f>VLOOKUP(A693,'Customer Names'!A693:E2011,3,TRUE)</f>
        <v xml:space="preserve"> Mr</v>
      </c>
      <c r="C693" s="55" t="str">
        <f>VLOOKUP(A693,'Customer Names'!A691:E1516,4,FALSE)</f>
        <v>Corona Iturriaga</v>
      </c>
      <c r="D693" s="54">
        <f>VLOOKUP(HealthCare!A693,Medical_Examinations!A692:J3027,2,TRUE)</f>
        <v>17.579999999999998</v>
      </c>
      <c r="E693" s="54">
        <f>VLOOKUP(HealthCare!A693,Medical_Examinations!A692:J3027,4,TRUE)</f>
        <v>4.51</v>
      </c>
      <c r="F693" s="55" t="str">
        <f>VLOOKUP(A693,Medical_Examinations!A692:J3027,6,TRUE)</f>
        <v>No</v>
      </c>
      <c r="G693" s="55" t="str">
        <f>VLOOKUP(A693,Medical_Examinations!A692:J3027,7,TRUE)</f>
        <v>No</v>
      </c>
      <c r="H693" s="55" t="str">
        <f>VLOOKUP(A693,Medical_Examinations!A692:J3027,8,TRUE)</f>
        <v>No</v>
      </c>
      <c r="I693" s="56">
        <f>VLOOKUP(A693,Medical_Examinations!A692:J3027,9,TRUE)</f>
        <v>1</v>
      </c>
      <c r="J693" s="55" t="str">
        <f>VLOOKUP(A693,Medical_Examinations!A692:J3027,10,TRUE)</f>
        <v>No</v>
      </c>
      <c r="K693" s="55" t="str">
        <f>VLOOKUP(A693,Medical_Examinations!A692:J3027,3,TRUE)</f>
        <v>Underweight</v>
      </c>
      <c r="L693" s="55" t="str">
        <f>VLOOKUP(A693,Medical_Examinations!A692:J3027,5,TRUE)</f>
        <v>Normal</v>
      </c>
      <c r="M693" s="57">
        <f>VLOOKUP(A693,Hospitalization!A693:K3035,5,FALSE)</f>
        <v>34516</v>
      </c>
      <c r="N693" s="56">
        <f ca="1">VLOOKUP(A693,Hospitalization!A693:K3035,6,FALSE)</f>
        <v>47</v>
      </c>
      <c r="O693" s="55" t="str">
        <f>VLOOKUP(A684,Hospitalization!A585:K2927,11,FALSE)</f>
        <v>R1013</v>
      </c>
      <c r="P693" s="55" t="str">
        <f>VLOOKUP(A693,Hospitalization!A693:K3035,10,TRUE)</f>
        <v>tier - 3</v>
      </c>
      <c r="Q693" s="58">
        <f>VLOOKUP(A693,Hospitalization!A693:K3035,8,TRUE)</f>
        <v>3277.16</v>
      </c>
      <c r="R693" s="55" t="str">
        <f>VLOOKUP(A693,Hospitalization!A594:K2936,9,TRUE)</f>
        <v>tier - 2</v>
      </c>
    </row>
    <row r="694" spans="1:18" x14ac:dyDescent="0.3">
      <c r="A694" s="69" t="s">
        <v>703</v>
      </c>
      <c r="B694" s="55" t="str">
        <f>VLOOKUP(A694,'Customer Names'!A694:E2012,3,TRUE)</f>
        <v xml:space="preserve"> Mr</v>
      </c>
      <c r="C694" s="55" t="str">
        <f>VLOOKUP(A694,'Customer Names'!A692:E1517,4,FALSE)</f>
        <v>McCollum</v>
      </c>
      <c r="D694" s="50">
        <f>VLOOKUP(HealthCare!A694,Medical_Examinations!A693:J3028,2,TRUE)</f>
        <v>17.579999999999998</v>
      </c>
      <c r="E694" s="50">
        <f>VLOOKUP(HealthCare!A694,Medical_Examinations!A693:J3028,4,TRUE)</f>
        <v>4.51</v>
      </c>
      <c r="F694" s="7" t="str">
        <f>VLOOKUP(A694,Medical_Examinations!A693:J3028,6,TRUE)</f>
        <v>No</v>
      </c>
      <c r="G694" s="7" t="str">
        <f>VLOOKUP(A694,Medical_Examinations!A693:J3028,7,TRUE)</f>
        <v>No</v>
      </c>
      <c r="H694" s="7" t="str">
        <f>VLOOKUP(A694,Medical_Examinations!A693:J3028,8,TRUE)</f>
        <v>No</v>
      </c>
      <c r="I694" s="51">
        <f>VLOOKUP(A694,Medical_Examinations!A693:J3028,9,TRUE)</f>
        <v>1</v>
      </c>
      <c r="J694" s="7" t="str">
        <f>VLOOKUP(A694,Medical_Examinations!A693:J3028,10,TRUE)</f>
        <v>No</v>
      </c>
      <c r="K694" s="7" t="str">
        <f>VLOOKUP(A694,Medical_Examinations!A693:J3028,3,TRUE)</f>
        <v>Underweight</v>
      </c>
      <c r="L694" s="7" t="str">
        <f>VLOOKUP(A694,Medical_Examinations!A693:J3028,5,TRUE)</f>
        <v>Normal</v>
      </c>
      <c r="M694" s="52">
        <f>VLOOKUP(A694,Hospitalization!A694:K3036,5,FALSE)</f>
        <v>34670</v>
      </c>
      <c r="N694" s="51">
        <f ca="1">VLOOKUP(A694,Hospitalization!A694:K3036,6,FALSE)</f>
        <v>64</v>
      </c>
      <c r="O694" s="7" t="str">
        <f>VLOOKUP(A685,Hospitalization!A586:K2928,11,FALSE)</f>
        <v>R1012</v>
      </c>
      <c r="P694" s="7" t="str">
        <f>VLOOKUP(A694,Hospitalization!A694:K3036,10,TRUE)</f>
        <v>tier - 1</v>
      </c>
      <c r="Q694" s="53">
        <f>VLOOKUP(A694,Hospitalization!A694:K3036,8,TRUE)</f>
        <v>3268.85</v>
      </c>
      <c r="R694" s="7" t="str">
        <f>VLOOKUP(A694,Hospitalization!A595:K2937,9,TRUE)</f>
        <v>tier - 3</v>
      </c>
    </row>
    <row r="695" spans="1:18" x14ac:dyDescent="0.3">
      <c r="A695" s="69" t="s">
        <v>704</v>
      </c>
      <c r="B695" s="55" t="str">
        <f>VLOOKUP(A695,'Customer Names'!A695:E2013,3,TRUE)</f>
        <v xml:space="preserve"> Mr</v>
      </c>
      <c r="C695" s="55" t="str">
        <f>VLOOKUP(A695,'Customer Names'!A693:E1518,4,FALSE)</f>
        <v>Hevner</v>
      </c>
      <c r="D695" s="54">
        <f>VLOOKUP(HealthCare!A695,Medical_Examinations!A694:J3029,2,TRUE)</f>
        <v>17.579999999999998</v>
      </c>
      <c r="E695" s="54">
        <f>VLOOKUP(HealthCare!A695,Medical_Examinations!A694:J3029,4,TRUE)</f>
        <v>4.51</v>
      </c>
      <c r="F695" s="55" t="str">
        <f>VLOOKUP(A695,Medical_Examinations!A694:J3029,6,TRUE)</f>
        <v>No</v>
      </c>
      <c r="G695" s="55" t="str">
        <f>VLOOKUP(A695,Medical_Examinations!A694:J3029,7,TRUE)</f>
        <v>No</v>
      </c>
      <c r="H695" s="55" t="str">
        <f>VLOOKUP(A695,Medical_Examinations!A694:J3029,8,TRUE)</f>
        <v>No</v>
      </c>
      <c r="I695" s="56">
        <f>VLOOKUP(A695,Medical_Examinations!A694:J3029,9,TRUE)</f>
        <v>1</v>
      </c>
      <c r="J695" s="55" t="str">
        <f>VLOOKUP(A695,Medical_Examinations!A694:J3029,10,TRUE)</f>
        <v>No</v>
      </c>
      <c r="K695" s="55" t="str">
        <f>VLOOKUP(A695,Medical_Examinations!A694:J3029,3,TRUE)</f>
        <v>Underweight</v>
      </c>
      <c r="L695" s="55" t="str">
        <f>VLOOKUP(A695,Medical_Examinations!A694:J3029,5,TRUE)</f>
        <v>Normal</v>
      </c>
      <c r="M695" s="57">
        <f>VLOOKUP(A695,Hospitalization!A695:K3037,5,FALSE)</f>
        <v>33555</v>
      </c>
      <c r="N695" s="56">
        <f ca="1">VLOOKUP(A695,Hospitalization!A695:K3037,6,FALSE)</f>
        <v>49</v>
      </c>
      <c r="O695" s="55" t="str">
        <f>VLOOKUP(A686,Hospitalization!A587:K2929,11,FALSE)</f>
        <v>R1011</v>
      </c>
      <c r="P695" s="55" t="str">
        <f>VLOOKUP(A695,Hospitalization!A695:K3037,10,TRUE)</f>
        <v>tier - 2</v>
      </c>
      <c r="Q695" s="58">
        <f>VLOOKUP(A695,Hospitalization!A695:K3037,8,TRUE)</f>
        <v>3260.2</v>
      </c>
      <c r="R695" s="55" t="str">
        <f>VLOOKUP(A695,Hospitalization!A596:K2938,9,TRUE)</f>
        <v>tier - 3</v>
      </c>
    </row>
    <row r="696" spans="1:18" x14ac:dyDescent="0.3">
      <c r="A696" s="69" t="s">
        <v>705</v>
      </c>
      <c r="B696" s="55" t="str">
        <f>VLOOKUP(A696,'Customer Names'!A696:E2014,3,TRUE)</f>
        <v xml:space="preserve"> Ms</v>
      </c>
      <c r="C696" s="55" t="str">
        <f>VLOOKUP(A696,'Customer Names'!A694:E1519,4,FALSE)</f>
        <v>Looi</v>
      </c>
      <c r="D696" s="50">
        <f>VLOOKUP(HealthCare!A696,Medical_Examinations!A695:J3030,2,TRUE)</f>
        <v>17.579999999999998</v>
      </c>
      <c r="E696" s="50">
        <f>VLOOKUP(HealthCare!A696,Medical_Examinations!A695:J3030,4,TRUE)</f>
        <v>4.51</v>
      </c>
      <c r="F696" s="7" t="str">
        <f>VLOOKUP(A696,Medical_Examinations!A695:J3030,6,TRUE)</f>
        <v>No</v>
      </c>
      <c r="G696" s="7" t="str">
        <f>VLOOKUP(A696,Medical_Examinations!A695:J3030,7,TRUE)</f>
        <v>No</v>
      </c>
      <c r="H696" s="7" t="str">
        <f>VLOOKUP(A696,Medical_Examinations!A695:J3030,8,TRUE)</f>
        <v>No</v>
      </c>
      <c r="I696" s="51">
        <f>VLOOKUP(A696,Medical_Examinations!A695:J3030,9,TRUE)</f>
        <v>1</v>
      </c>
      <c r="J696" s="7" t="str">
        <f>VLOOKUP(A696,Medical_Examinations!A695:J3030,10,TRUE)</f>
        <v>No</v>
      </c>
      <c r="K696" s="7" t="str">
        <f>VLOOKUP(A696,Medical_Examinations!A695:J3030,3,TRUE)</f>
        <v>Underweight</v>
      </c>
      <c r="L696" s="7" t="str">
        <f>VLOOKUP(A696,Medical_Examinations!A695:J3030,5,TRUE)</f>
        <v>Normal</v>
      </c>
      <c r="M696" s="52">
        <f>VLOOKUP(A696,Hospitalization!A696:K3038,5,FALSE)</f>
        <v>35675</v>
      </c>
      <c r="N696" s="51">
        <f ca="1">VLOOKUP(A696,Hospitalization!A696:K3038,6,FALSE)</f>
        <v>57</v>
      </c>
      <c r="O696" s="7" t="str">
        <f>VLOOKUP(A687,Hospitalization!A588:K2930,11,FALSE)</f>
        <v>R1013</v>
      </c>
      <c r="P696" s="7" t="str">
        <f>VLOOKUP(A696,Hospitalization!A696:K3038,10,TRUE)</f>
        <v>tier - 3</v>
      </c>
      <c r="Q696" s="53">
        <f>VLOOKUP(A696,Hospitalization!A696:K3038,8,TRUE)</f>
        <v>3238.44</v>
      </c>
      <c r="R696" s="7" t="str">
        <f>VLOOKUP(A696,Hospitalization!A597:K2939,9,TRUE)</f>
        <v>tier - 2</v>
      </c>
    </row>
    <row r="697" spans="1:18" x14ac:dyDescent="0.3">
      <c r="A697" s="69" t="s">
        <v>706</v>
      </c>
      <c r="B697" s="55" t="str">
        <f>VLOOKUP(A697,'Customer Names'!A697:E2015,3,TRUE)</f>
        <v xml:space="preserve"> Mr</v>
      </c>
      <c r="C697" s="55" t="str">
        <f>VLOOKUP(A697,'Customer Names'!A695:E1520,4,FALSE)</f>
        <v>Power</v>
      </c>
      <c r="D697" s="54">
        <f>VLOOKUP(HealthCare!A697,Medical_Examinations!A696:J3031,2,TRUE)</f>
        <v>17.579999999999998</v>
      </c>
      <c r="E697" s="54">
        <f>VLOOKUP(HealthCare!A697,Medical_Examinations!A696:J3031,4,TRUE)</f>
        <v>4.51</v>
      </c>
      <c r="F697" s="55" t="str">
        <f>VLOOKUP(A697,Medical_Examinations!A696:J3031,6,TRUE)</f>
        <v>No</v>
      </c>
      <c r="G697" s="55" t="str">
        <f>VLOOKUP(A697,Medical_Examinations!A696:J3031,7,TRUE)</f>
        <v>No</v>
      </c>
      <c r="H697" s="55" t="str">
        <f>VLOOKUP(A697,Medical_Examinations!A696:J3031,8,TRUE)</f>
        <v>No</v>
      </c>
      <c r="I697" s="56">
        <f>VLOOKUP(A697,Medical_Examinations!A696:J3031,9,TRUE)</f>
        <v>1</v>
      </c>
      <c r="J697" s="55" t="str">
        <f>VLOOKUP(A697,Medical_Examinations!A696:J3031,10,TRUE)</f>
        <v>No</v>
      </c>
      <c r="K697" s="55" t="str">
        <f>VLOOKUP(A697,Medical_Examinations!A696:J3031,3,TRUE)</f>
        <v>Underweight</v>
      </c>
      <c r="L697" s="55" t="str">
        <f>VLOOKUP(A697,Medical_Examinations!A696:J3031,5,TRUE)</f>
        <v>Normal</v>
      </c>
      <c r="M697" s="57">
        <f>VLOOKUP(A697,Hospitalization!A697:K3039,5,FALSE)</f>
        <v>35644</v>
      </c>
      <c r="N697" s="56">
        <f ca="1">VLOOKUP(A697,Hospitalization!A697:K3039,6,FALSE)</f>
        <v>48</v>
      </c>
      <c r="O697" s="55" t="str">
        <f>VLOOKUP(A688,Hospitalization!A589:K2931,11,FALSE)</f>
        <v>R1017</v>
      </c>
      <c r="P697" s="55" t="str">
        <f>VLOOKUP(A697,Hospitalization!A697:K3039,10,TRUE)</f>
        <v>tier - 3</v>
      </c>
      <c r="Q697" s="58">
        <f>VLOOKUP(A697,Hospitalization!A697:K3039,8,TRUE)</f>
        <v>3227.12</v>
      </c>
      <c r="R697" s="55" t="str">
        <f>VLOOKUP(A697,Hospitalization!A598:K2940,9,TRUE)</f>
        <v>tier - 2</v>
      </c>
    </row>
    <row r="698" spans="1:18" x14ac:dyDescent="0.3">
      <c r="A698" s="69" t="s">
        <v>707</v>
      </c>
      <c r="B698" s="55" t="str">
        <f>VLOOKUP(A698,'Customer Names'!A698:E2016,3,TRUE)</f>
        <v xml:space="preserve"> Ms</v>
      </c>
      <c r="C698" s="55" t="str">
        <f>VLOOKUP(A698,'Customer Names'!A696:E1521,4,FALSE)</f>
        <v>Routon</v>
      </c>
      <c r="D698" s="50">
        <f>VLOOKUP(HealthCare!A698,Medical_Examinations!A697:J3032,2,TRUE)</f>
        <v>17.579999999999998</v>
      </c>
      <c r="E698" s="50">
        <f>VLOOKUP(HealthCare!A698,Medical_Examinations!A697:J3032,4,TRUE)</f>
        <v>4.51</v>
      </c>
      <c r="F698" s="7" t="str">
        <f>VLOOKUP(A698,Medical_Examinations!A697:J3032,6,TRUE)</f>
        <v>No</v>
      </c>
      <c r="G698" s="7" t="str">
        <f>VLOOKUP(A698,Medical_Examinations!A697:J3032,7,TRUE)</f>
        <v>No</v>
      </c>
      <c r="H698" s="7" t="str">
        <f>VLOOKUP(A698,Medical_Examinations!A697:J3032,8,TRUE)</f>
        <v>No</v>
      </c>
      <c r="I698" s="51">
        <f>VLOOKUP(A698,Medical_Examinations!A697:J3032,9,TRUE)</f>
        <v>1</v>
      </c>
      <c r="J698" s="7" t="str">
        <f>VLOOKUP(A698,Medical_Examinations!A697:J3032,10,TRUE)</f>
        <v>No</v>
      </c>
      <c r="K698" s="7" t="str">
        <f>VLOOKUP(A698,Medical_Examinations!A697:J3032,3,TRUE)</f>
        <v>Underweight</v>
      </c>
      <c r="L698" s="7" t="str">
        <f>VLOOKUP(A698,Medical_Examinations!A697:J3032,5,TRUE)</f>
        <v>Normal</v>
      </c>
      <c r="M698" s="52">
        <f>VLOOKUP(A698,Hospitalization!A698:K3040,5,FALSE)</f>
        <v>35617</v>
      </c>
      <c r="N698" s="51">
        <f ca="1">VLOOKUP(A698,Hospitalization!A698:K3040,6,FALSE)</f>
        <v>68</v>
      </c>
      <c r="O698" s="7" t="str">
        <f>VLOOKUP(A689,Hospitalization!A590:K2932,11,FALSE)</f>
        <v>R1021</v>
      </c>
      <c r="P698" s="7" t="str">
        <f>VLOOKUP(A698,Hospitalization!A698:K3040,10,TRUE)</f>
        <v>tier - 2</v>
      </c>
      <c r="Q698" s="53">
        <f>VLOOKUP(A698,Hospitalization!A698:K3040,8,TRUE)</f>
        <v>3213.62</v>
      </c>
      <c r="R698" s="7" t="str">
        <f>VLOOKUP(A698,Hospitalization!A599:K2941,9,TRUE)</f>
        <v>tier - 2</v>
      </c>
    </row>
    <row r="699" spans="1:18" x14ac:dyDescent="0.3">
      <c r="A699" s="69" t="s">
        <v>708</v>
      </c>
      <c r="B699" s="55" t="str">
        <f>VLOOKUP(A699,'Customer Names'!A699:E2017,3,TRUE)</f>
        <v xml:space="preserve"> Mr</v>
      </c>
      <c r="C699" s="55" t="str">
        <f>VLOOKUP(A699,'Customer Names'!A697:E1522,4,FALSE)</f>
        <v>Dochelli</v>
      </c>
      <c r="D699" s="54">
        <f>VLOOKUP(HealthCare!A699,Medical_Examinations!A698:J3033,2,TRUE)</f>
        <v>17.579999999999998</v>
      </c>
      <c r="E699" s="54">
        <f>VLOOKUP(HealthCare!A699,Medical_Examinations!A698:J3033,4,TRUE)</f>
        <v>4.51</v>
      </c>
      <c r="F699" s="55" t="str">
        <f>VLOOKUP(A699,Medical_Examinations!A698:J3033,6,TRUE)</f>
        <v>No</v>
      </c>
      <c r="G699" s="55" t="str">
        <f>VLOOKUP(A699,Medical_Examinations!A698:J3033,7,TRUE)</f>
        <v>No</v>
      </c>
      <c r="H699" s="55" t="str">
        <f>VLOOKUP(A699,Medical_Examinations!A698:J3033,8,TRUE)</f>
        <v>No</v>
      </c>
      <c r="I699" s="56">
        <f>VLOOKUP(A699,Medical_Examinations!A698:J3033,9,TRUE)</f>
        <v>1</v>
      </c>
      <c r="J699" s="55" t="str">
        <f>VLOOKUP(A699,Medical_Examinations!A698:J3033,10,TRUE)</f>
        <v>No</v>
      </c>
      <c r="K699" s="55" t="str">
        <f>VLOOKUP(A699,Medical_Examinations!A698:J3033,3,TRUE)</f>
        <v>Underweight</v>
      </c>
      <c r="L699" s="55" t="str">
        <f>VLOOKUP(A699,Medical_Examinations!A698:J3033,5,TRUE)</f>
        <v>Normal</v>
      </c>
      <c r="M699" s="57">
        <f>VLOOKUP(A699,Hospitalization!A699:K3041,5,FALSE)</f>
        <v>35786</v>
      </c>
      <c r="N699" s="56">
        <f ca="1">VLOOKUP(A699,Hospitalization!A699:K3041,6,FALSE)</f>
        <v>40</v>
      </c>
      <c r="O699" s="55" t="str">
        <f>VLOOKUP(A690,Hospitalization!A591:K2933,11,FALSE)</f>
        <v>R1025</v>
      </c>
      <c r="P699" s="55" t="str">
        <f>VLOOKUP(A699,Hospitalization!A699:K3041,10,TRUE)</f>
        <v>tier - 3</v>
      </c>
      <c r="Q699" s="58">
        <f>VLOOKUP(A699,Hospitalization!A699:K3041,8,TRUE)</f>
        <v>3208.79</v>
      </c>
      <c r="R699" s="55" t="str">
        <f>VLOOKUP(A699,Hospitalization!A600:K2942,9,TRUE)</f>
        <v>tier - 2</v>
      </c>
    </row>
    <row r="700" spans="1:18" x14ac:dyDescent="0.3">
      <c r="A700" s="69" t="s">
        <v>709</v>
      </c>
      <c r="B700" s="55" t="str">
        <f>VLOOKUP(A700,'Customer Names'!A700:E2018,3,TRUE)</f>
        <v xml:space="preserve"> Ms</v>
      </c>
      <c r="C700" s="55" t="str">
        <f>VLOOKUP(A700,'Customer Names'!A698:E1523,4,FALSE)</f>
        <v>Gillespie</v>
      </c>
      <c r="D700" s="50">
        <f>VLOOKUP(HealthCare!A700,Medical_Examinations!A699:J3034,2,TRUE)</f>
        <v>17.579999999999998</v>
      </c>
      <c r="E700" s="50">
        <f>VLOOKUP(HealthCare!A700,Medical_Examinations!A699:J3034,4,TRUE)</f>
        <v>4.51</v>
      </c>
      <c r="F700" s="7" t="str">
        <f>VLOOKUP(A700,Medical_Examinations!A699:J3034,6,TRUE)</f>
        <v>No</v>
      </c>
      <c r="G700" s="7" t="str">
        <f>VLOOKUP(A700,Medical_Examinations!A699:J3034,7,TRUE)</f>
        <v>No</v>
      </c>
      <c r="H700" s="7" t="str">
        <f>VLOOKUP(A700,Medical_Examinations!A699:J3034,8,TRUE)</f>
        <v>No</v>
      </c>
      <c r="I700" s="51">
        <f>VLOOKUP(A700,Medical_Examinations!A699:J3034,9,TRUE)</f>
        <v>1</v>
      </c>
      <c r="J700" s="7" t="str">
        <f>VLOOKUP(A700,Medical_Examinations!A699:J3034,10,TRUE)</f>
        <v>No</v>
      </c>
      <c r="K700" s="7" t="str">
        <f>VLOOKUP(A700,Medical_Examinations!A699:J3034,3,TRUE)</f>
        <v>Underweight</v>
      </c>
      <c r="L700" s="7" t="str">
        <f>VLOOKUP(A700,Medical_Examinations!A699:J3034,5,TRUE)</f>
        <v>Normal</v>
      </c>
      <c r="M700" s="52">
        <f>VLOOKUP(A700,Hospitalization!A700:K3042,5,FALSE)</f>
        <v>35616</v>
      </c>
      <c r="N700" s="51">
        <f ca="1">VLOOKUP(A700,Hospitalization!A700:K3042,6,FALSE)</f>
        <v>39</v>
      </c>
      <c r="O700" s="7" t="str">
        <f>VLOOKUP(A691,Hospitalization!A592:K2934,11,FALSE)</f>
        <v>R1011</v>
      </c>
      <c r="P700" s="7" t="str">
        <f>VLOOKUP(A700,Hospitalization!A700:K3042,10,TRUE)</f>
        <v>tier - 3</v>
      </c>
      <c r="Q700" s="53">
        <f>VLOOKUP(A700,Hospitalization!A700:K3042,8,TRUE)</f>
        <v>3206.49</v>
      </c>
      <c r="R700" s="7" t="str">
        <f>VLOOKUP(A700,Hospitalization!A601:K2943,9,TRUE)</f>
        <v>tier - 2</v>
      </c>
    </row>
    <row r="701" spans="1:18" x14ac:dyDescent="0.3">
      <c r="A701" s="69" t="s">
        <v>710</v>
      </c>
      <c r="B701" s="55" t="str">
        <f>VLOOKUP(A701,'Customer Names'!A701:E2019,3,TRUE)</f>
        <v xml:space="preserve"> Ms</v>
      </c>
      <c r="C701" s="55" t="str">
        <f>VLOOKUP(A701,'Customer Names'!A699:E1524,4,FALSE)</f>
        <v>Oskvig</v>
      </c>
      <c r="D701" s="54">
        <f>VLOOKUP(HealthCare!A701,Medical_Examinations!A700:J3035,2,TRUE)</f>
        <v>17.579999999999998</v>
      </c>
      <c r="E701" s="54">
        <f>VLOOKUP(HealthCare!A701,Medical_Examinations!A700:J3035,4,TRUE)</f>
        <v>4.51</v>
      </c>
      <c r="F701" s="55" t="str">
        <f>VLOOKUP(A701,Medical_Examinations!A700:J3035,6,TRUE)</f>
        <v>No</v>
      </c>
      <c r="G701" s="55" t="str">
        <f>VLOOKUP(A701,Medical_Examinations!A700:J3035,7,TRUE)</f>
        <v>No</v>
      </c>
      <c r="H701" s="55" t="str">
        <f>VLOOKUP(A701,Medical_Examinations!A700:J3035,8,TRUE)</f>
        <v>No</v>
      </c>
      <c r="I701" s="56">
        <f>VLOOKUP(A701,Medical_Examinations!A700:J3035,9,TRUE)</f>
        <v>1</v>
      </c>
      <c r="J701" s="55" t="str">
        <f>VLOOKUP(A701,Medical_Examinations!A700:J3035,10,TRUE)</f>
        <v>No</v>
      </c>
      <c r="K701" s="55" t="str">
        <f>VLOOKUP(A701,Medical_Examinations!A700:J3035,3,TRUE)</f>
        <v>Underweight</v>
      </c>
      <c r="L701" s="55" t="str">
        <f>VLOOKUP(A701,Medical_Examinations!A700:J3035,5,TRUE)</f>
        <v>Normal</v>
      </c>
      <c r="M701" s="57">
        <f>VLOOKUP(A701,Hospitalization!A701:K3043,5,FALSE)</f>
        <v>36792</v>
      </c>
      <c r="N701" s="56">
        <f ca="1">VLOOKUP(A701,Hospitalization!A701:K3043,6,FALSE)</f>
        <v>33</v>
      </c>
      <c r="O701" s="55" t="str">
        <f>VLOOKUP(A692,Hospitalization!A593:K2935,11,FALSE)</f>
        <v>R1017</v>
      </c>
      <c r="P701" s="55" t="str">
        <f>VLOOKUP(A701,Hospitalization!A701:K3043,10,TRUE)</f>
        <v>tier - 2</v>
      </c>
      <c r="Q701" s="58">
        <f>VLOOKUP(A701,Hospitalization!A701:K3043,8,TRUE)</f>
        <v>3179.96</v>
      </c>
      <c r="R701" s="55" t="str">
        <f>VLOOKUP(A701,Hospitalization!A602:K2944,9,TRUE)</f>
        <v>tier - 2</v>
      </c>
    </row>
    <row r="702" spans="1:18" x14ac:dyDescent="0.3">
      <c r="A702" s="69" t="s">
        <v>711</v>
      </c>
      <c r="B702" s="55" t="str">
        <f>VLOOKUP(A702,'Customer Names'!A702:E2020,3,TRUE)</f>
        <v xml:space="preserve"> Ms</v>
      </c>
      <c r="C702" s="55" t="str">
        <f>VLOOKUP(A702,'Customer Names'!A700:E1525,4,FALSE)</f>
        <v>Holland-Stergar</v>
      </c>
      <c r="D702" s="50">
        <f>VLOOKUP(HealthCare!A702,Medical_Examinations!A701:J3036,2,TRUE)</f>
        <v>17.579999999999998</v>
      </c>
      <c r="E702" s="50">
        <f>VLOOKUP(HealthCare!A702,Medical_Examinations!A701:J3036,4,TRUE)</f>
        <v>4.51</v>
      </c>
      <c r="F702" s="7" t="str">
        <f>VLOOKUP(A702,Medical_Examinations!A701:J3036,6,TRUE)</f>
        <v>No</v>
      </c>
      <c r="G702" s="7" t="str">
        <f>VLOOKUP(A702,Medical_Examinations!A701:J3036,7,TRUE)</f>
        <v>No</v>
      </c>
      <c r="H702" s="7" t="str">
        <f>VLOOKUP(A702,Medical_Examinations!A701:J3036,8,TRUE)</f>
        <v>No</v>
      </c>
      <c r="I702" s="51">
        <f>VLOOKUP(A702,Medical_Examinations!A701:J3036,9,TRUE)</f>
        <v>1</v>
      </c>
      <c r="J702" s="7" t="str">
        <f>VLOOKUP(A702,Medical_Examinations!A701:J3036,10,TRUE)</f>
        <v>No</v>
      </c>
      <c r="K702" s="7" t="str">
        <f>VLOOKUP(A702,Medical_Examinations!A701:J3036,3,TRUE)</f>
        <v>Underweight</v>
      </c>
      <c r="L702" s="7" t="str">
        <f>VLOOKUP(A702,Medical_Examinations!A701:J3036,5,TRUE)</f>
        <v>Normal</v>
      </c>
      <c r="M702" s="52">
        <f>VLOOKUP(A702,Hospitalization!A702:K3044,5,FALSE)</f>
        <v>35249</v>
      </c>
      <c r="N702" s="51">
        <f ca="1">VLOOKUP(A702,Hospitalization!A702:K3044,6,FALSE)</f>
        <v>53</v>
      </c>
      <c r="O702" s="7" t="str">
        <f>VLOOKUP(A693,Hospitalization!A594:K2936,11,FALSE)</f>
        <v>R1011</v>
      </c>
      <c r="P702" s="7" t="str">
        <f>VLOOKUP(A702,Hospitalization!A702:K3044,10,TRUE)</f>
        <v>tier - 1</v>
      </c>
      <c r="Q702" s="53">
        <f>VLOOKUP(A702,Hospitalization!A702:K3044,8,TRUE)</f>
        <v>3176.82</v>
      </c>
      <c r="R702" s="7" t="str">
        <f>VLOOKUP(A702,Hospitalization!A603:K2945,9,TRUE)</f>
        <v>tier - 2</v>
      </c>
    </row>
    <row r="703" spans="1:18" x14ac:dyDescent="0.3">
      <c r="A703" s="69" t="s">
        <v>712</v>
      </c>
      <c r="B703" s="55" t="str">
        <f>VLOOKUP(A703,'Customer Names'!A703:E2021,3,TRUE)</f>
        <v xml:space="preserve"> Mr</v>
      </c>
      <c r="C703" s="55" t="str">
        <f>VLOOKUP(A703,'Customer Names'!A701:E1526,4,FALSE)</f>
        <v>Arai</v>
      </c>
      <c r="D703" s="54">
        <f>VLOOKUP(HealthCare!A703,Medical_Examinations!A702:J3037,2,TRUE)</f>
        <v>17.579999999999998</v>
      </c>
      <c r="E703" s="54">
        <f>VLOOKUP(HealthCare!A703,Medical_Examinations!A702:J3037,4,TRUE)</f>
        <v>4.51</v>
      </c>
      <c r="F703" s="55" t="str">
        <f>VLOOKUP(A703,Medical_Examinations!A702:J3037,6,TRUE)</f>
        <v>No</v>
      </c>
      <c r="G703" s="55" t="str">
        <f>VLOOKUP(A703,Medical_Examinations!A702:J3037,7,TRUE)</f>
        <v>No</v>
      </c>
      <c r="H703" s="55" t="str">
        <f>VLOOKUP(A703,Medical_Examinations!A702:J3037,8,TRUE)</f>
        <v>No</v>
      </c>
      <c r="I703" s="56">
        <f>VLOOKUP(A703,Medical_Examinations!A702:J3037,9,TRUE)</f>
        <v>1</v>
      </c>
      <c r="J703" s="55" t="str">
        <f>VLOOKUP(A703,Medical_Examinations!A702:J3037,10,TRUE)</f>
        <v>No</v>
      </c>
      <c r="K703" s="55" t="str">
        <f>VLOOKUP(A703,Medical_Examinations!A702:J3037,3,TRUE)</f>
        <v>Underweight</v>
      </c>
      <c r="L703" s="55" t="str">
        <f>VLOOKUP(A703,Medical_Examinations!A702:J3037,5,TRUE)</f>
        <v>Normal</v>
      </c>
      <c r="M703" s="57">
        <f>VLOOKUP(A703,Hospitalization!A703:K3045,5,FALSE)</f>
        <v>35291</v>
      </c>
      <c r="N703" s="56">
        <f ca="1">VLOOKUP(A703,Hospitalization!A703:K3045,6,FALSE)</f>
        <v>28</v>
      </c>
      <c r="O703" s="55" t="str">
        <f>VLOOKUP(A694,Hospitalization!A595:K2937,11,FALSE)</f>
        <v>R1016</v>
      </c>
      <c r="P703" s="55" t="str">
        <f>VLOOKUP(A703,Hospitalization!A703:K3045,10,TRUE)</f>
        <v>tier - 2</v>
      </c>
      <c r="Q703" s="58">
        <f>VLOOKUP(A703,Hospitalization!A703:K3045,8,TRUE)</f>
        <v>3176.29</v>
      </c>
      <c r="R703" s="55" t="str">
        <f>VLOOKUP(A703,Hospitalization!A604:K2946,9,TRUE)</f>
        <v>tier - 2</v>
      </c>
    </row>
    <row r="704" spans="1:18" x14ac:dyDescent="0.3">
      <c r="A704" s="69" t="s">
        <v>713</v>
      </c>
      <c r="B704" s="55" t="str">
        <f>VLOOKUP(A704,'Customer Names'!A704:E2022,3,TRUE)</f>
        <v xml:space="preserve"> Mr</v>
      </c>
      <c r="C704" s="55" t="str">
        <f>VLOOKUP(A704,'Customer Names'!A702:E1527,4,FALSE)</f>
        <v>Olausson</v>
      </c>
      <c r="D704" s="50">
        <f>VLOOKUP(HealthCare!A704,Medical_Examinations!A703:J3038,2,TRUE)</f>
        <v>17.579999999999998</v>
      </c>
      <c r="E704" s="50">
        <f>VLOOKUP(HealthCare!A704,Medical_Examinations!A703:J3038,4,TRUE)</f>
        <v>4.51</v>
      </c>
      <c r="F704" s="7" t="str">
        <f>VLOOKUP(A704,Medical_Examinations!A703:J3038,6,TRUE)</f>
        <v>No</v>
      </c>
      <c r="G704" s="7" t="str">
        <f>VLOOKUP(A704,Medical_Examinations!A703:J3038,7,TRUE)</f>
        <v>No</v>
      </c>
      <c r="H704" s="7" t="str">
        <f>VLOOKUP(A704,Medical_Examinations!A703:J3038,8,TRUE)</f>
        <v>No</v>
      </c>
      <c r="I704" s="51">
        <f>VLOOKUP(A704,Medical_Examinations!A703:J3038,9,TRUE)</f>
        <v>1</v>
      </c>
      <c r="J704" s="7" t="str">
        <f>VLOOKUP(A704,Medical_Examinations!A703:J3038,10,TRUE)</f>
        <v>No</v>
      </c>
      <c r="K704" s="7" t="str">
        <f>VLOOKUP(A704,Medical_Examinations!A703:J3038,3,TRUE)</f>
        <v>Underweight</v>
      </c>
      <c r="L704" s="7" t="str">
        <f>VLOOKUP(A704,Medical_Examinations!A703:J3038,5,TRUE)</f>
        <v>Normal</v>
      </c>
      <c r="M704" s="52">
        <f>VLOOKUP(A704,Hospitalization!A704:K3046,5,FALSE)</f>
        <v>34521</v>
      </c>
      <c r="N704" s="51">
        <f ca="1">VLOOKUP(A704,Hospitalization!A704:K3046,6,FALSE)</f>
        <v>45</v>
      </c>
      <c r="O704" s="7" t="str">
        <f>VLOOKUP(A695,Hospitalization!A596:K2938,11,FALSE)</f>
        <v>R1011</v>
      </c>
      <c r="P704" s="7" t="str">
        <f>VLOOKUP(A704,Hospitalization!A704:K3046,10,TRUE)</f>
        <v>tier - 1</v>
      </c>
      <c r="Q704" s="53">
        <f>VLOOKUP(A704,Hospitalization!A704:K3046,8,TRUE)</f>
        <v>3172.02</v>
      </c>
      <c r="R704" s="7" t="str">
        <f>VLOOKUP(A704,Hospitalization!A605:K2947,9,TRUE)</f>
        <v>tier - 2</v>
      </c>
    </row>
    <row r="705" spans="1:18" x14ac:dyDescent="0.3">
      <c r="A705" s="69" t="s">
        <v>714</v>
      </c>
      <c r="B705" s="55" t="str">
        <f>VLOOKUP(A705,'Customer Names'!A705:E2023,3,TRUE)</f>
        <v xml:space="preserve"> Ms</v>
      </c>
      <c r="C705" s="55" t="str">
        <f>VLOOKUP(A705,'Customer Names'!A703:E1528,4,FALSE)</f>
        <v>Wagner</v>
      </c>
      <c r="D705" s="54">
        <f>VLOOKUP(HealthCare!A705,Medical_Examinations!A704:J3039,2,TRUE)</f>
        <v>17.579999999999998</v>
      </c>
      <c r="E705" s="54">
        <f>VLOOKUP(HealthCare!A705,Medical_Examinations!A704:J3039,4,TRUE)</f>
        <v>4.51</v>
      </c>
      <c r="F705" s="55" t="str">
        <f>VLOOKUP(A705,Medical_Examinations!A704:J3039,6,TRUE)</f>
        <v>No</v>
      </c>
      <c r="G705" s="55" t="str">
        <f>VLOOKUP(A705,Medical_Examinations!A704:J3039,7,TRUE)</f>
        <v>No</v>
      </c>
      <c r="H705" s="55" t="str">
        <f>VLOOKUP(A705,Medical_Examinations!A704:J3039,8,TRUE)</f>
        <v>No</v>
      </c>
      <c r="I705" s="56">
        <f>VLOOKUP(A705,Medical_Examinations!A704:J3039,9,TRUE)</f>
        <v>1</v>
      </c>
      <c r="J705" s="55" t="str">
        <f>VLOOKUP(A705,Medical_Examinations!A704:J3039,10,TRUE)</f>
        <v>No</v>
      </c>
      <c r="K705" s="55" t="str">
        <f>VLOOKUP(A705,Medical_Examinations!A704:J3039,3,TRUE)</f>
        <v>Underweight</v>
      </c>
      <c r="L705" s="55" t="str">
        <f>VLOOKUP(A705,Medical_Examinations!A704:J3039,5,TRUE)</f>
        <v>Normal</v>
      </c>
      <c r="M705" s="57">
        <f>VLOOKUP(A705,Hospitalization!A705:K3047,5,FALSE)</f>
        <v>34632</v>
      </c>
      <c r="N705" s="56">
        <f ca="1">VLOOKUP(A705,Hospitalization!A705:K3047,6,FALSE)</f>
        <v>43</v>
      </c>
      <c r="O705" s="55" t="str">
        <f>VLOOKUP(A696,Hospitalization!A597:K2939,11,FALSE)</f>
        <v>R1013</v>
      </c>
      <c r="P705" s="55" t="str">
        <f>VLOOKUP(A705,Hospitalization!A705:K3047,10,TRUE)</f>
        <v>tier - 3</v>
      </c>
      <c r="Q705" s="58">
        <f>VLOOKUP(A705,Hospitalization!A705:K3047,8,TRUE)</f>
        <v>3171.61</v>
      </c>
      <c r="R705" s="55" t="str">
        <f>VLOOKUP(A705,Hospitalization!A606:K2948,9,TRUE)</f>
        <v>tier - 2</v>
      </c>
    </row>
    <row r="706" spans="1:18" x14ac:dyDescent="0.3">
      <c r="A706" s="69" t="s">
        <v>715</v>
      </c>
      <c r="B706" s="55" t="str">
        <f>VLOOKUP(A706,'Customer Names'!A706:E2024,3,TRUE)</f>
        <v xml:space="preserve"> Mr</v>
      </c>
      <c r="C706" s="55" t="str">
        <f>VLOOKUP(A706,'Customer Names'!A704:E1529,4,FALSE)</f>
        <v>Delong</v>
      </c>
      <c r="D706" s="50">
        <f>VLOOKUP(HealthCare!A706,Medical_Examinations!A705:J3040,2,TRUE)</f>
        <v>17.579999999999998</v>
      </c>
      <c r="E706" s="50">
        <f>VLOOKUP(HealthCare!A706,Medical_Examinations!A705:J3040,4,TRUE)</f>
        <v>4.51</v>
      </c>
      <c r="F706" s="7" t="str">
        <f>VLOOKUP(A706,Medical_Examinations!A705:J3040,6,TRUE)</f>
        <v>No</v>
      </c>
      <c r="G706" s="7" t="str">
        <f>VLOOKUP(A706,Medical_Examinations!A705:J3040,7,TRUE)</f>
        <v>No</v>
      </c>
      <c r="H706" s="7" t="str">
        <f>VLOOKUP(A706,Medical_Examinations!A705:J3040,8,TRUE)</f>
        <v>No</v>
      </c>
      <c r="I706" s="51">
        <f>VLOOKUP(A706,Medical_Examinations!A705:J3040,9,TRUE)</f>
        <v>1</v>
      </c>
      <c r="J706" s="7" t="str">
        <f>VLOOKUP(A706,Medical_Examinations!A705:J3040,10,TRUE)</f>
        <v>No</v>
      </c>
      <c r="K706" s="7" t="str">
        <f>VLOOKUP(A706,Medical_Examinations!A705:J3040,3,TRUE)</f>
        <v>Underweight</v>
      </c>
      <c r="L706" s="7" t="str">
        <f>VLOOKUP(A706,Medical_Examinations!A705:J3040,5,TRUE)</f>
        <v>Normal</v>
      </c>
      <c r="M706" s="52">
        <f>VLOOKUP(A706,Hospitalization!A706:K3048,5,FALSE)</f>
        <v>37132</v>
      </c>
      <c r="N706" s="51">
        <f ca="1">VLOOKUP(A706,Hospitalization!A706:K3048,6,FALSE)</f>
        <v>36</v>
      </c>
      <c r="O706" s="7" t="str">
        <f>VLOOKUP(A697,Hospitalization!A598:K2940,11,FALSE)</f>
        <v>R1013</v>
      </c>
      <c r="P706" s="7" t="str">
        <f>VLOOKUP(A706,Hospitalization!A706:K3048,10,TRUE)</f>
        <v>tier - 3</v>
      </c>
      <c r="Q706" s="53">
        <f>VLOOKUP(A706,Hospitalization!A706:K3048,8,TRUE)</f>
        <v>3167.46</v>
      </c>
      <c r="R706" s="7" t="str">
        <f>VLOOKUP(A706,Hospitalization!A607:K2949,9,TRUE)</f>
        <v>tier - 2</v>
      </c>
    </row>
    <row r="707" spans="1:18" x14ac:dyDescent="0.3">
      <c r="A707" s="69" t="s">
        <v>716</v>
      </c>
      <c r="B707" s="55" t="str">
        <f>VLOOKUP(A707,'Customer Names'!A707:E2025,3,TRUE)</f>
        <v xml:space="preserve"> Ms</v>
      </c>
      <c r="C707" s="55" t="str">
        <f>VLOOKUP(A707,'Customer Names'!A705:E1530,4,FALSE)</f>
        <v>Mehech</v>
      </c>
      <c r="D707" s="54">
        <f>VLOOKUP(HealthCare!A707,Medical_Examinations!A706:J3041,2,TRUE)</f>
        <v>17.579999999999998</v>
      </c>
      <c r="E707" s="54">
        <f>VLOOKUP(HealthCare!A707,Medical_Examinations!A706:J3041,4,TRUE)</f>
        <v>4.51</v>
      </c>
      <c r="F707" s="55" t="str">
        <f>VLOOKUP(A707,Medical_Examinations!A706:J3041,6,TRUE)</f>
        <v>No</v>
      </c>
      <c r="G707" s="55" t="str">
        <f>VLOOKUP(A707,Medical_Examinations!A706:J3041,7,TRUE)</f>
        <v>No</v>
      </c>
      <c r="H707" s="55" t="str">
        <f>VLOOKUP(A707,Medical_Examinations!A706:J3041,8,TRUE)</f>
        <v>No</v>
      </c>
      <c r="I707" s="56">
        <f>VLOOKUP(A707,Medical_Examinations!A706:J3041,9,TRUE)</f>
        <v>1</v>
      </c>
      <c r="J707" s="55" t="str">
        <f>VLOOKUP(A707,Medical_Examinations!A706:J3041,10,TRUE)</f>
        <v>No</v>
      </c>
      <c r="K707" s="55" t="str">
        <f>VLOOKUP(A707,Medical_Examinations!A706:J3041,3,TRUE)</f>
        <v>Underweight</v>
      </c>
      <c r="L707" s="55" t="str">
        <f>VLOOKUP(A707,Medical_Examinations!A706:J3041,5,TRUE)</f>
        <v>Normal</v>
      </c>
      <c r="M707" s="57">
        <f>VLOOKUP(A707,Hospitalization!A707:K3049,5,FALSE)</f>
        <v>34237</v>
      </c>
      <c r="N707" s="56">
        <f ca="1">VLOOKUP(A707,Hospitalization!A707:K3049,6,FALSE)</f>
        <v>51</v>
      </c>
      <c r="O707" s="55" t="str">
        <f>VLOOKUP(A698,Hospitalization!A599:K2941,11,FALSE)</f>
        <v>R1024</v>
      </c>
      <c r="P707" s="55" t="str">
        <f>VLOOKUP(A707,Hospitalization!A707:K3049,10,TRUE)</f>
        <v>tier - 3</v>
      </c>
      <c r="Q707" s="58">
        <f>VLOOKUP(A707,Hospitalization!A707:K3049,8,TRUE)</f>
        <v>3162.02</v>
      </c>
      <c r="R707" s="55" t="str">
        <f>VLOOKUP(A707,Hospitalization!A608:K2950,9,TRUE)</f>
        <v>tier - 2</v>
      </c>
    </row>
    <row r="708" spans="1:18" x14ac:dyDescent="0.3">
      <c r="A708" s="69" t="s">
        <v>717</v>
      </c>
      <c r="B708" s="55" t="str">
        <f>VLOOKUP(A708,'Customer Names'!A708:E2026,3,TRUE)</f>
        <v xml:space="preserve"> Ms</v>
      </c>
      <c r="C708" s="55" t="str">
        <f>VLOOKUP(A708,'Customer Names'!A706:E1531,4,FALSE)</f>
        <v>Machiela</v>
      </c>
      <c r="D708" s="50">
        <f>VLOOKUP(HealthCare!A708,Medical_Examinations!A707:J3042,2,TRUE)</f>
        <v>17.579999999999998</v>
      </c>
      <c r="E708" s="50">
        <f>VLOOKUP(HealthCare!A708,Medical_Examinations!A707:J3042,4,TRUE)</f>
        <v>4.51</v>
      </c>
      <c r="F708" s="7" t="str">
        <f>VLOOKUP(A708,Medical_Examinations!A707:J3042,6,TRUE)</f>
        <v>No</v>
      </c>
      <c r="G708" s="7" t="str">
        <f>VLOOKUP(A708,Medical_Examinations!A707:J3042,7,TRUE)</f>
        <v>No</v>
      </c>
      <c r="H708" s="7" t="str">
        <f>VLOOKUP(A708,Medical_Examinations!A707:J3042,8,TRUE)</f>
        <v>No</v>
      </c>
      <c r="I708" s="51">
        <f>VLOOKUP(A708,Medical_Examinations!A707:J3042,9,TRUE)</f>
        <v>1</v>
      </c>
      <c r="J708" s="7" t="str">
        <f>VLOOKUP(A708,Medical_Examinations!A707:J3042,10,TRUE)</f>
        <v>No</v>
      </c>
      <c r="K708" s="7" t="str">
        <f>VLOOKUP(A708,Medical_Examinations!A707:J3042,3,TRUE)</f>
        <v>Underweight</v>
      </c>
      <c r="L708" s="7" t="str">
        <f>VLOOKUP(A708,Medical_Examinations!A707:J3042,5,TRUE)</f>
        <v>Normal</v>
      </c>
      <c r="M708" s="52">
        <f>VLOOKUP(A708,Hospitalization!A708:K3050,5,FALSE)</f>
        <v>34525</v>
      </c>
      <c r="N708" s="51">
        <f ca="1">VLOOKUP(A708,Hospitalization!A708:K3050,6,FALSE)</f>
        <v>37</v>
      </c>
      <c r="O708" s="7" t="str">
        <f>VLOOKUP(A699,Hospitalization!A600:K2942,11,FALSE)</f>
        <v>R1011</v>
      </c>
      <c r="P708" s="7" t="str">
        <f>VLOOKUP(A708,Hospitalization!A708:K3050,10,TRUE)</f>
        <v>tier - 1</v>
      </c>
      <c r="Q708" s="53">
        <f>VLOOKUP(A708,Hospitalization!A708:K3050,8,TRUE)</f>
        <v>3161.45</v>
      </c>
      <c r="R708" s="7" t="str">
        <f>VLOOKUP(A708,Hospitalization!A609:K2951,9,TRUE)</f>
        <v>tier - 2</v>
      </c>
    </row>
    <row r="709" spans="1:18" x14ac:dyDescent="0.3">
      <c r="A709" s="69" t="s">
        <v>718</v>
      </c>
      <c r="B709" s="55" t="str">
        <f>VLOOKUP(A709,'Customer Names'!A709:E2027,3,TRUE)</f>
        <v xml:space="preserve"> Mr</v>
      </c>
      <c r="C709" s="55" t="str">
        <f>VLOOKUP(A709,'Customer Names'!A707:E1532,4,FALSE)</f>
        <v>Young</v>
      </c>
      <c r="D709" s="54">
        <f>VLOOKUP(HealthCare!A709,Medical_Examinations!A708:J3043,2,TRUE)</f>
        <v>17.579999999999998</v>
      </c>
      <c r="E709" s="54">
        <f>VLOOKUP(HealthCare!A709,Medical_Examinations!A708:J3043,4,TRUE)</f>
        <v>4.51</v>
      </c>
      <c r="F709" s="55" t="str">
        <f>VLOOKUP(A709,Medical_Examinations!A708:J3043,6,TRUE)</f>
        <v>No</v>
      </c>
      <c r="G709" s="55" t="str">
        <f>VLOOKUP(A709,Medical_Examinations!A708:J3043,7,TRUE)</f>
        <v>No</v>
      </c>
      <c r="H709" s="55" t="str">
        <f>VLOOKUP(A709,Medical_Examinations!A708:J3043,8,TRUE)</f>
        <v>No</v>
      </c>
      <c r="I709" s="56">
        <f>VLOOKUP(A709,Medical_Examinations!A708:J3043,9,TRUE)</f>
        <v>1</v>
      </c>
      <c r="J709" s="55" t="str">
        <f>VLOOKUP(A709,Medical_Examinations!A708:J3043,10,TRUE)</f>
        <v>No</v>
      </c>
      <c r="K709" s="55" t="str">
        <f>VLOOKUP(A709,Medical_Examinations!A708:J3043,3,TRUE)</f>
        <v>Underweight</v>
      </c>
      <c r="L709" s="55" t="str">
        <f>VLOOKUP(A709,Medical_Examinations!A708:J3043,5,TRUE)</f>
        <v>Normal</v>
      </c>
      <c r="M709" s="57">
        <f>VLOOKUP(A709,Hospitalization!A709:K3051,5,FALSE)</f>
        <v>36336</v>
      </c>
      <c r="N709" s="56">
        <f ca="1">VLOOKUP(A709,Hospitalization!A709:K3051,6,FALSE)</f>
        <v>50</v>
      </c>
      <c r="O709" s="55" t="str">
        <f>VLOOKUP(A700,Hospitalization!A601:K2943,11,FALSE)</f>
        <v>R1024</v>
      </c>
      <c r="P709" s="55" t="str">
        <f>VLOOKUP(A709,Hospitalization!A709:K3051,10,TRUE)</f>
        <v>tier - 3</v>
      </c>
      <c r="Q709" s="58">
        <f>VLOOKUP(A709,Hospitalization!A709:K3051,8,TRUE)</f>
        <v>3128.35</v>
      </c>
      <c r="R709" s="55" t="str">
        <f>VLOOKUP(A709,Hospitalization!A610:K2952,9,TRUE)</f>
        <v>tier - 2</v>
      </c>
    </row>
    <row r="710" spans="1:18" x14ac:dyDescent="0.3">
      <c r="A710" s="69" t="s">
        <v>719</v>
      </c>
      <c r="B710" s="55" t="str">
        <f>VLOOKUP(A710,'Customer Names'!A710:E2028,3,TRUE)</f>
        <v xml:space="preserve"> Ms</v>
      </c>
      <c r="C710" s="55" t="str">
        <f>VLOOKUP(A710,'Customer Names'!A708:E1533,4,FALSE)</f>
        <v>Dupere</v>
      </c>
      <c r="D710" s="50">
        <f>VLOOKUP(HealthCare!A710,Medical_Examinations!A709:J3044,2,TRUE)</f>
        <v>17.579999999999998</v>
      </c>
      <c r="E710" s="50">
        <f>VLOOKUP(HealthCare!A710,Medical_Examinations!A709:J3044,4,TRUE)</f>
        <v>4.51</v>
      </c>
      <c r="F710" s="7" t="str">
        <f>VLOOKUP(A710,Medical_Examinations!A709:J3044,6,TRUE)</f>
        <v>No</v>
      </c>
      <c r="G710" s="7" t="str">
        <f>VLOOKUP(A710,Medical_Examinations!A709:J3044,7,TRUE)</f>
        <v>No</v>
      </c>
      <c r="H710" s="7" t="str">
        <f>VLOOKUP(A710,Medical_Examinations!A709:J3044,8,TRUE)</f>
        <v>No</v>
      </c>
      <c r="I710" s="51">
        <f>VLOOKUP(A710,Medical_Examinations!A709:J3044,9,TRUE)</f>
        <v>1</v>
      </c>
      <c r="J710" s="7" t="str">
        <f>VLOOKUP(A710,Medical_Examinations!A709:J3044,10,TRUE)</f>
        <v>No</v>
      </c>
      <c r="K710" s="7" t="str">
        <f>VLOOKUP(A710,Medical_Examinations!A709:J3044,3,TRUE)</f>
        <v>Underweight</v>
      </c>
      <c r="L710" s="7" t="str">
        <f>VLOOKUP(A710,Medical_Examinations!A709:J3044,5,TRUE)</f>
        <v>Normal</v>
      </c>
      <c r="M710" s="52">
        <f>VLOOKUP(A710,Hospitalization!A710:K3052,5,FALSE)</f>
        <v>31990</v>
      </c>
      <c r="N710" s="51">
        <f ca="1">VLOOKUP(A710,Hospitalization!A710:K3052,6,FALSE)</f>
        <v>35</v>
      </c>
      <c r="O710" s="7" t="str">
        <f>VLOOKUP(A701,Hospitalization!A602:K2944,11,FALSE)</f>
        <v>R1012</v>
      </c>
      <c r="P710" s="7" t="str">
        <f>VLOOKUP(A710,Hospitalization!A710:K3052,10,TRUE)</f>
        <v>tier - 2</v>
      </c>
      <c r="Q710" s="53">
        <f>VLOOKUP(A710,Hospitalization!A710:K3052,8,TRUE)</f>
        <v>3088.06</v>
      </c>
      <c r="R710" s="7" t="str">
        <f>VLOOKUP(A710,Hospitalization!A611:K2953,9,TRUE)</f>
        <v>tier - 2</v>
      </c>
    </row>
    <row r="711" spans="1:18" x14ac:dyDescent="0.3">
      <c r="A711" s="69" t="s">
        <v>720</v>
      </c>
      <c r="B711" s="55" t="str">
        <f>VLOOKUP(A711,'Customer Names'!A711:E2029,3,TRUE)</f>
        <v xml:space="preserve"> Mr</v>
      </c>
      <c r="C711" s="55" t="str">
        <f>VLOOKUP(A711,'Customer Names'!A709:E1534,4,FALSE)</f>
        <v>Iandolo</v>
      </c>
      <c r="D711" s="54">
        <f>VLOOKUP(HealthCare!A711,Medical_Examinations!A710:J3045,2,TRUE)</f>
        <v>17.579999999999998</v>
      </c>
      <c r="E711" s="54">
        <f>VLOOKUP(HealthCare!A711,Medical_Examinations!A710:J3045,4,TRUE)</f>
        <v>4.51</v>
      </c>
      <c r="F711" s="55" t="str">
        <f>VLOOKUP(A711,Medical_Examinations!A710:J3045,6,TRUE)</f>
        <v>No</v>
      </c>
      <c r="G711" s="55" t="str">
        <f>VLOOKUP(A711,Medical_Examinations!A710:J3045,7,TRUE)</f>
        <v>No</v>
      </c>
      <c r="H711" s="55" t="str">
        <f>VLOOKUP(A711,Medical_Examinations!A710:J3045,8,TRUE)</f>
        <v>No</v>
      </c>
      <c r="I711" s="56">
        <f>VLOOKUP(A711,Medical_Examinations!A710:J3045,9,TRUE)</f>
        <v>1</v>
      </c>
      <c r="J711" s="55" t="str">
        <f>VLOOKUP(A711,Medical_Examinations!A710:J3045,10,TRUE)</f>
        <v>No</v>
      </c>
      <c r="K711" s="55" t="str">
        <f>VLOOKUP(A711,Medical_Examinations!A710:J3045,3,TRUE)</f>
        <v>Underweight</v>
      </c>
      <c r="L711" s="55" t="str">
        <f>VLOOKUP(A711,Medical_Examinations!A710:J3045,5,TRUE)</f>
        <v>Normal</v>
      </c>
      <c r="M711" s="57">
        <f>VLOOKUP(A711,Hospitalization!A711:K3053,5,FALSE)</f>
        <v>34952</v>
      </c>
      <c r="N711" s="56">
        <f ca="1">VLOOKUP(A711,Hospitalization!A711:K3053,6,FALSE)</f>
        <v>59</v>
      </c>
      <c r="O711" s="55" t="str">
        <f>VLOOKUP(A702,Hospitalization!A603:K2945,11,FALSE)</f>
        <v>R1012</v>
      </c>
      <c r="P711" s="55" t="str">
        <f>VLOOKUP(A711,Hospitalization!A711:K3053,10,TRUE)</f>
        <v>tier - 1</v>
      </c>
      <c r="Q711" s="58">
        <f>VLOOKUP(A711,Hospitalization!A711:K3053,8,TRUE)</f>
        <v>3070.81</v>
      </c>
      <c r="R711" s="55" t="str">
        <f>VLOOKUP(A711,Hospitalization!A612:K2954,9,TRUE)</f>
        <v>tier - 3</v>
      </c>
    </row>
    <row r="712" spans="1:18" x14ac:dyDescent="0.3">
      <c r="A712" s="69" t="s">
        <v>721</v>
      </c>
      <c r="B712" s="55" t="str">
        <f>VLOOKUP(A712,'Customer Names'!A712:E2030,3,TRUE)</f>
        <v xml:space="preserve"> Mr</v>
      </c>
      <c r="C712" s="55" t="str">
        <f>VLOOKUP(A712,'Customer Names'!A710:E1535,4,FALSE)</f>
        <v>Ito</v>
      </c>
      <c r="D712" s="50">
        <f>VLOOKUP(HealthCare!A712,Medical_Examinations!A711:J3046,2,TRUE)</f>
        <v>17.579999999999998</v>
      </c>
      <c r="E712" s="50">
        <f>VLOOKUP(HealthCare!A712,Medical_Examinations!A711:J3046,4,TRUE)</f>
        <v>4.51</v>
      </c>
      <c r="F712" s="7" t="str">
        <f>VLOOKUP(A712,Medical_Examinations!A711:J3046,6,TRUE)</f>
        <v>No</v>
      </c>
      <c r="G712" s="7" t="str">
        <f>VLOOKUP(A712,Medical_Examinations!A711:J3046,7,TRUE)</f>
        <v>No</v>
      </c>
      <c r="H712" s="7" t="str">
        <f>VLOOKUP(A712,Medical_Examinations!A711:J3046,8,TRUE)</f>
        <v>No</v>
      </c>
      <c r="I712" s="51">
        <f>VLOOKUP(A712,Medical_Examinations!A711:J3046,9,TRUE)</f>
        <v>1</v>
      </c>
      <c r="J712" s="7" t="str">
        <f>VLOOKUP(A712,Medical_Examinations!A711:J3046,10,TRUE)</f>
        <v>No</v>
      </c>
      <c r="K712" s="7" t="str">
        <f>VLOOKUP(A712,Medical_Examinations!A711:J3046,3,TRUE)</f>
        <v>Underweight</v>
      </c>
      <c r="L712" s="7" t="str">
        <f>VLOOKUP(A712,Medical_Examinations!A711:J3046,5,TRUE)</f>
        <v>Normal</v>
      </c>
      <c r="M712" s="52">
        <f>VLOOKUP(A712,Hospitalization!A712:K3054,5,FALSE)</f>
        <v>32782</v>
      </c>
      <c r="N712" s="51">
        <f ca="1">VLOOKUP(A712,Hospitalization!A712:K3054,6,FALSE)</f>
        <v>47</v>
      </c>
      <c r="O712" s="7" t="str">
        <f>VLOOKUP(A703,Hospitalization!A604:K2946,11,FALSE)</f>
        <v>R1012</v>
      </c>
      <c r="P712" s="7" t="str">
        <f>VLOOKUP(A712,Hospitalization!A712:K3054,10,TRUE)</f>
        <v>tier - 1</v>
      </c>
      <c r="Q712" s="53">
        <f>VLOOKUP(A712,Hospitalization!A712:K3054,8,TRUE)</f>
        <v>3065.49</v>
      </c>
      <c r="R712" s="7" t="str">
        <f>VLOOKUP(A712,Hospitalization!A613:K2955,9,TRUE)</f>
        <v>tier - 2</v>
      </c>
    </row>
    <row r="713" spans="1:18" x14ac:dyDescent="0.3">
      <c r="A713" s="69" t="s">
        <v>722</v>
      </c>
      <c r="B713" s="55" t="str">
        <f>VLOOKUP(A713,'Customer Names'!A713:E2031,3,TRUE)</f>
        <v xml:space="preserve"> Ms</v>
      </c>
      <c r="C713" s="55" t="str">
        <f>VLOOKUP(A713,'Customer Names'!A711:E1536,4,FALSE)</f>
        <v>Barry</v>
      </c>
      <c r="D713" s="54">
        <f>VLOOKUP(HealthCare!A713,Medical_Examinations!A712:J3047,2,TRUE)</f>
        <v>17.579999999999998</v>
      </c>
      <c r="E713" s="54">
        <f>VLOOKUP(HealthCare!A713,Medical_Examinations!A712:J3047,4,TRUE)</f>
        <v>4.51</v>
      </c>
      <c r="F713" s="55" t="str">
        <f>VLOOKUP(A713,Medical_Examinations!A712:J3047,6,TRUE)</f>
        <v>No</v>
      </c>
      <c r="G713" s="55" t="str">
        <f>VLOOKUP(A713,Medical_Examinations!A712:J3047,7,TRUE)</f>
        <v>No</v>
      </c>
      <c r="H713" s="55" t="str">
        <f>VLOOKUP(A713,Medical_Examinations!A712:J3047,8,TRUE)</f>
        <v>No</v>
      </c>
      <c r="I713" s="56">
        <f>VLOOKUP(A713,Medical_Examinations!A712:J3047,9,TRUE)</f>
        <v>1</v>
      </c>
      <c r="J713" s="55" t="str">
        <f>VLOOKUP(A713,Medical_Examinations!A712:J3047,10,TRUE)</f>
        <v>No</v>
      </c>
      <c r="K713" s="55" t="str">
        <f>VLOOKUP(A713,Medical_Examinations!A712:J3047,3,TRUE)</f>
        <v>Underweight</v>
      </c>
      <c r="L713" s="55" t="str">
        <f>VLOOKUP(A713,Medical_Examinations!A712:J3047,5,TRUE)</f>
        <v>Normal</v>
      </c>
      <c r="M713" s="57">
        <f>VLOOKUP(A713,Hospitalization!A713:K3055,5,FALSE)</f>
        <v>34603</v>
      </c>
      <c r="N713" s="56">
        <f ca="1">VLOOKUP(A713,Hospitalization!A713:K3055,6,FALSE)</f>
        <v>54</v>
      </c>
      <c r="O713" s="55" t="str">
        <f>VLOOKUP(A704,Hospitalization!A605:K2947,11,FALSE)</f>
        <v>R1011</v>
      </c>
      <c r="P713" s="55" t="str">
        <f>VLOOKUP(A713,Hospitalization!A713:K3055,10,TRUE)</f>
        <v>tier - 1</v>
      </c>
      <c r="Q713" s="58">
        <f>VLOOKUP(A713,Hospitalization!A713:K3055,8,TRUE)</f>
        <v>3062.51</v>
      </c>
      <c r="R713" s="55" t="str">
        <f>VLOOKUP(A713,Hospitalization!A614:K2956,9,TRUE)</f>
        <v>tier - 3</v>
      </c>
    </row>
    <row r="714" spans="1:18" x14ac:dyDescent="0.3">
      <c r="A714" s="69" t="s">
        <v>723</v>
      </c>
      <c r="B714" s="55" t="str">
        <f>VLOOKUP(A714,'Customer Names'!A714:E2032,3,TRUE)</f>
        <v xml:space="preserve"> Ms</v>
      </c>
      <c r="C714" s="55" t="str">
        <f>VLOOKUP(A714,'Customer Names'!A712:E1537,4,FALSE)</f>
        <v>Boyce</v>
      </c>
      <c r="D714" s="50">
        <f>VLOOKUP(HealthCare!A714,Medical_Examinations!A713:J3048,2,TRUE)</f>
        <v>17.579999999999998</v>
      </c>
      <c r="E714" s="50">
        <f>VLOOKUP(HealthCare!A714,Medical_Examinations!A713:J3048,4,TRUE)</f>
        <v>4.51</v>
      </c>
      <c r="F714" s="7" t="str">
        <f>VLOOKUP(A714,Medical_Examinations!A713:J3048,6,TRUE)</f>
        <v>No</v>
      </c>
      <c r="G714" s="7" t="str">
        <f>VLOOKUP(A714,Medical_Examinations!A713:J3048,7,TRUE)</f>
        <v>No</v>
      </c>
      <c r="H714" s="7" t="str">
        <f>VLOOKUP(A714,Medical_Examinations!A713:J3048,8,TRUE)</f>
        <v>No</v>
      </c>
      <c r="I714" s="51">
        <f>VLOOKUP(A714,Medical_Examinations!A713:J3048,9,TRUE)</f>
        <v>1</v>
      </c>
      <c r="J714" s="7" t="str">
        <f>VLOOKUP(A714,Medical_Examinations!A713:J3048,10,TRUE)</f>
        <v>No</v>
      </c>
      <c r="K714" s="7" t="str">
        <f>VLOOKUP(A714,Medical_Examinations!A713:J3048,3,TRUE)</f>
        <v>Underweight</v>
      </c>
      <c r="L714" s="7" t="str">
        <f>VLOOKUP(A714,Medical_Examinations!A713:J3048,5,TRUE)</f>
        <v>Normal</v>
      </c>
      <c r="M714" s="52">
        <f>VLOOKUP(A714,Hospitalization!A714:K3056,5,FALSE)</f>
        <v>37428</v>
      </c>
      <c r="N714" s="51">
        <f ca="1">VLOOKUP(A714,Hospitalization!A714:K3056,6,FALSE)</f>
        <v>68</v>
      </c>
      <c r="O714" s="7" t="str">
        <f>VLOOKUP(A705,Hospitalization!A606:K2948,11,FALSE)</f>
        <v>R1013</v>
      </c>
      <c r="P714" s="7" t="str">
        <f>VLOOKUP(A714,Hospitalization!A714:K3056,10,TRUE)</f>
        <v>tier - 3</v>
      </c>
      <c r="Q714" s="53">
        <f>VLOOKUP(A714,Hospitalization!A714:K3056,8,TRUE)</f>
        <v>3056.39</v>
      </c>
      <c r="R714" s="7" t="str">
        <f>VLOOKUP(A714,Hospitalization!A615:K2957,9,TRUE)</f>
        <v>tier - 2</v>
      </c>
    </row>
    <row r="715" spans="1:18" x14ac:dyDescent="0.3">
      <c r="A715" s="69" t="s">
        <v>724</v>
      </c>
      <c r="B715" s="55" t="str">
        <f>VLOOKUP(A715,'Customer Names'!A715:E2033,3,TRUE)</f>
        <v xml:space="preserve"> Mr</v>
      </c>
      <c r="C715" s="55" t="str">
        <f>VLOOKUP(A715,'Customer Names'!A713:E1538,4,FALSE)</f>
        <v>Lin</v>
      </c>
      <c r="D715" s="54">
        <f>VLOOKUP(HealthCare!A715,Medical_Examinations!A714:J3049,2,TRUE)</f>
        <v>17.579999999999998</v>
      </c>
      <c r="E715" s="54">
        <f>VLOOKUP(HealthCare!A715,Medical_Examinations!A714:J3049,4,TRUE)</f>
        <v>4.51</v>
      </c>
      <c r="F715" s="55" t="str">
        <f>VLOOKUP(A715,Medical_Examinations!A714:J3049,6,TRUE)</f>
        <v>No</v>
      </c>
      <c r="G715" s="55" t="str">
        <f>VLOOKUP(A715,Medical_Examinations!A714:J3049,7,TRUE)</f>
        <v>No</v>
      </c>
      <c r="H715" s="55" t="str">
        <f>VLOOKUP(A715,Medical_Examinations!A714:J3049,8,TRUE)</f>
        <v>No</v>
      </c>
      <c r="I715" s="56">
        <f>VLOOKUP(A715,Medical_Examinations!A714:J3049,9,TRUE)</f>
        <v>1</v>
      </c>
      <c r="J715" s="55" t="str">
        <f>VLOOKUP(A715,Medical_Examinations!A714:J3049,10,TRUE)</f>
        <v>No</v>
      </c>
      <c r="K715" s="55" t="str">
        <f>VLOOKUP(A715,Medical_Examinations!A714:J3049,3,TRUE)</f>
        <v>Underweight</v>
      </c>
      <c r="L715" s="55" t="str">
        <f>VLOOKUP(A715,Medical_Examinations!A714:J3049,5,TRUE)</f>
        <v>Normal</v>
      </c>
      <c r="M715" s="57">
        <f>VLOOKUP(A715,Hospitalization!A715:K3057,5,FALSE)</f>
        <v>35786</v>
      </c>
      <c r="N715" s="56">
        <f ca="1">VLOOKUP(A715,Hospitalization!A715:K3057,6,FALSE)</f>
        <v>63</v>
      </c>
      <c r="O715" s="55" t="str">
        <f>VLOOKUP(A706,Hospitalization!A607:K2949,11,FALSE)</f>
        <v>R1024</v>
      </c>
      <c r="P715" s="55" t="str">
        <f>VLOOKUP(A715,Hospitalization!A715:K3057,10,TRUE)</f>
        <v>tier - 2</v>
      </c>
      <c r="Q715" s="58">
        <f>VLOOKUP(A715,Hospitalization!A715:K3057,8,TRUE)</f>
        <v>3051.73</v>
      </c>
      <c r="R715" s="55" t="str">
        <f>VLOOKUP(A715,Hospitalization!A616:K2958,9,TRUE)</f>
        <v>tier - 2</v>
      </c>
    </row>
    <row r="716" spans="1:18" x14ac:dyDescent="0.3">
      <c r="A716" s="69" t="s">
        <v>725</v>
      </c>
      <c r="B716" s="55" t="str">
        <f>VLOOKUP(A716,'Customer Names'!A716:E2034,3,TRUE)</f>
        <v xml:space="preserve"> Mr</v>
      </c>
      <c r="C716" s="55" t="str">
        <f>VLOOKUP(A716,'Customer Names'!A714:E1539,4,FALSE)</f>
        <v>Smith</v>
      </c>
      <c r="D716" s="50">
        <f>VLOOKUP(HealthCare!A716,Medical_Examinations!A715:J3050,2,TRUE)</f>
        <v>17.579999999999998</v>
      </c>
      <c r="E716" s="50">
        <f>VLOOKUP(HealthCare!A716,Medical_Examinations!A715:J3050,4,TRUE)</f>
        <v>4.51</v>
      </c>
      <c r="F716" s="7" t="str">
        <f>VLOOKUP(A716,Medical_Examinations!A715:J3050,6,TRUE)</f>
        <v>No</v>
      </c>
      <c r="G716" s="7" t="str">
        <f>VLOOKUP(A716,Medical_Examinations!A715:J3050,7,TRUE)</f>
        <v>No</v>
      </c>
      <c r="H716" s="7" t="str">
        <f>VLOOKUP(A716,Medical_Examinations!A715:J3050,8,TRUE)</f>
        <v>No</v>
      </c>
      <c r="I716" s="51">
        <f>VLOOKUP(A716,Medical_Examinations!A715:J3050,9,TRUE)</f>
        <v>1</v>
      </c>
      <c r="J716" s="7" t="str">
        <f>VLOOKUP(A716,Medical_Examinations!A715:J3050,10,TRUE)</f>
        <v>No</v>
      </c>
      <c r="K716" s="7" t="str">
        <f>VLOOKUP(A716,Medical_Examinations!A715:J3050,3,TRUE)</f>
        <v>Underweight</v>
      </c>
      <c r="L716" s="7" t="str">
        <f>VLOOKUP(A716,Medical_Examinations!A715:J3050,5,TRUE)</f>
        <v>Normal</v>
      </c>
      <c r="M716" s="52">
        <f>VLOOKUP(A716,Hospitalization!A716:K3058,5,FALSE)</f>
        <v>36016</v>
      </c>
      <c r="N716" s="51">
        <f ca="1">VLOOKUP(A716,Hospitalization!A716:K3058,6,FALSE)</f>
        <v>64</v>
      </c>
      <c r="O716" s="7" t="str">
        <f>VLOOKUP(A707,Hospitalization!A608:K2950,11,FALSE)</f>
        <v>R1013</v>
      </c>
      <c r="P716" s="7" t="str">
        <f>VLOOKUP(A716,Hospitalization!A716:K3058,10,TRUE)</f>
        <v>tier - 1</v>
      </c>
      <c r="Q716" s="53">
        <f>VLOOKUP(A716,Hospitalization!A716:K3058,8,TRUE)</f>
        <v>3046.06</v>
      </c>
      <c r="R716" s="7" t="str">
        <f>VLOOKUP(A716,Hospitalization!A617:K2959,9,TRUE)</f>
        <v>tier - 2</v>
      </c>
    </row>
    <row r="717" spans="1:18" x14ac:dyDescent="0.3">
      <c r="A717" s="69" t="s">
        <v>726</v>
      </c>
      <c r="B717" s="55" t="str">
        <f>VLOOKUP(A717,'Customer Names'!A717:E2035,3,TRUE)</f>
        <v xml:space="preserve"> Mr</v>
      </c>
      <c r="C717" s="55" t="str">
        <f>VLOOKUP(A717,'Customer Names'!A715:E1540,4,FALSE)</f>
        <v>Nalven</v>
      </c>
      <c r="D717" s="54">
        <f>VLOOKUP(HealthCare!A717,Medical_Examinations!A716:J3051,2,TRUE)</f>
        <v>17.579999999999998</v>
      </c>
      <c r="E717" s="54">
        <f>VLOOKUP(HealthCare!A717,Medical_Examinations!A716:J3051,4,TRUE)</f>
        <v>4.51</v>
      </c>
      <c r="F717" s="55" t="str">
        <f>VLOOKUP(A717,Medical_Examinations!A716:J3051,6,TRUE)</f>
        <v>No</v>
      </c>
      <c r="G717" s="55" t="str">
        <f>VLOOKUP(A717,Medical_Examinations!A716:J3051,7,TRUE)</f>
        <v>No</v>
      </c>
      <c r="H717" s="55" t="str">
        <f>VLOOKUP(A717,Medical_Examinations!A716:J3051,8,TRUE)</f>
        <v>No</v>
      </c>
      <c r="I717" s="56">
        <f>VLOOKUP(A717,Medical_Examinations!A716:J3051,9,TRUE)</f>
        <v>1</v>
      </c>
      <c r="J717" s="55" t="str">
        <f>VLOOKUP(A717,Medical_Examinations!A716:J3051,10,TRUE)</f>
        <v>No</v>
      </c>
      <c r="K717" s="55" t="str">
        <f>VLOOKUP(A717,Medical_Examinations!A716:J3051,3,TRUE)</f>
        <v>Underweight</v>
      </c>
      <c r="L717" s="55" t="str">
        <f>VLOOKUP(A717,Medical_Examinations!A716:J3051,5,TRUE)</f>
        <v>Normal</v>
      </c>
      <c r="M717" s="57">
        <f>VLOOKUP(A717,Hospitalization!A717:K3059,5,FALSE)</f>
        <v>36053</v>
      </c>
      <c r="N717" s="56">
        <f ca="1">VLOOKUP(A717,Hospitalization!A717:K3059,6,FALSE)</f>
        <v>54</v>
      </c>
      <c r="O717" s="55" t="str">
        <f>VLOOKUP(A708,Hospitalization!A609:K2951,11,FALSE)</f>
        <v>R1011</v>
      </c>
      <c r="P717" s="55" t="str">
        <f>VLOOKUP(A717,Hospitalization!A717:K3059,10,TRUE)</f>
        <v>tier - 3</v>
      </c>
      <c r="Q717" s="58">
        <f>VLOOKUP(A717,Hospitalization!A717:K3059,8,TRUE)</f>
        <v>3044.21</v>
      </c>
      <c r="R717" s="55" t="str">
        <f>VLOOKUP(A717,Hospitalization!A618:K2960,9,TRUE)</f>
        <v>tier - 2</v>
      </c>
    </row>
    <row r="718" spans="1:18" x14ac:dyDescent="0.3">
      <c r="A718" s="69" t="s">
        <v>727</v>
      </c>
      <c r="B718" s="55" t="str">
        <f>VLOOKUP(A718,'Customer Names'!A718:E2036,3,TRUE)</f>
        <v xml:space="preserve"> Ms</v>
      </c>
      <c r="C718" s="55" t="str">
        <f>VLOOKUP(A718,'Customer Names'!A716:E1541,4,FALSE)</f>
        <v>Bourgeois</v>
      </c>
      <c r="D718" s="50">
        <f>VLOOKUP(HealthCare!A718,Medical_Examinations!A717:J3052,2,TRUE)</f>
        <v>17.579999999999998</v>
      </c>
      <c r="E718" s="50">
        <f>VLOOKUP(HealthCare!A718,Medical_Examinations!A717:J3052,4,TRUE)</f>
        <v>4.51</v>
      </c>
      <c r="F718" s="7" t="str">
        <f>VLOOKUP(A718,Medical_Examinations!A717:J3052,6,TRUE)</f>
        <v>No</v>
      </c>
      <c r="G718" s="7" t="str">
        <f>VLOOKUP(A718,Medical_Examinations!A717:J3052,7,TRUE)</f>
        <v>No</v>
      </c>
      <c r="H718" s="7" t="str">
        <f>VLOOKUP(A718,Medical_Examinations!A717:J3052,8,TRUE)</f>
        <v>No</v>
      </c>
      <c r="I718" s="51">
        <f>VLOOKUP(A718,Medical_Examinations!A717:J3052,9,TRUE)</f>
        <v>1</v>
      </c>
      <c r="J718" s="7" t="str">
        <f>VLOOKUP(A718,Medical_Examinations!A717:J3052,10,TRUE)</f>
        <v>No</v>
      </c>
      <c r="K718" s="7" t="str">
        <f>VLOOKUP(A718,Medical_Examinations!A717:J3052,3,TRUE)</f>
        <v>Underweight</v>
      </c>
      <c r="L718" s="7" t="str">
        <f>VLOOKUP(A718,Medical_Examinations!A717:J3052,5,TRUE)</f>
        <v>Normal</v>
      </c>
      <c r="M718" s="52">
        <f>VLOOKUP(A718,Hospitalization!A718:K3060,5,FALSE)</f>
        <v>35783</v>
      </c>
      <c r="N718" s="51">
        <f ca="1">VLOOKUP(A718,Hospitalization!A718:K3060,6,FALSE)</f>
        <v>22</v>
      </c>
      <c r="O718" s="7" t="str">
        <f>VLOOKUP(A709,Hospitalization!A610:K2952,11,FALSE)</f>
        <v>R1021</v>
      </c>
      <c r="P718" s="7" t="str">
        <f>VLOOKUP(A718,Hospitalization!A718:K3060,10,TRUE)</f>
        <v>tier - 3</v>
      </c>
      <c r="Q718" s="53">
        <f>VLOOKUP(A718,Hospitalization!A718:K3060,8,TRUE)</f>
        <v>3021.81</v>
      </c>
      <c r="R718" s="7" t="str">
        <f>VLOOKUP(A718,Hospitalization!A619:K2961,9,TRUE)</f>
        <v>tier - 2</v>
      </c>
    </row>
    <row r="719" spans="1:18" x14ac:dyDescent="0.3">
      <c r="A719" s="69" t="s">
        <v>728</v>
      </c>
      <c r="B719" s="55" t="str">
        <f>VLOOKUP(A719,'Customer Names'!A719:E2037,3,TRUE)</f>
        <v xml:space="preserve"> Ms</v>
      </c>
      <c r="C719" s="55" t="str">
        <f>VLOOKUP(A719,'Customer Names'!A717:E1542,4,FALSE)</f>
        <v>Orloff</v>
      </c>
      <c r="D719" s="54">
        <f>VLOOKUP(HealthCare!A719,Medical_Examinations!A718:J3053,2,TRUE)</f>
        <v>17.579999999999998</v>
      </c>
      <c r="E719" s="54">
        <f>VLOOKUP(HealthCare!A719,Medical_Examinations!A718:J3053,4,TRUE)</f>
        <v>4.51</v>
      </c>
      <c r="F719" s="55" t="str">
        <f>VLOOKUP(A719,Medical_Examinations!A718:J3053,6,TRUE)</f>
        <v>No</v>
      </c>
      <c r="G719" s="55" t="str">
        <f>VLOOKUP(A719,Medical_Examinations!A718:J3053,7,TRUE)</f>
        <v>No</v>
      </c>
      <c r="H719" s="55" t="str">
        <f>VLOOKUP(A719,Medical_Examinations!A718:J3053,8,TRUE)</f>
        <v>No</v>
      </c>
      <c r="I719" s="56">
        <f>VLOOKUP(A719,Medical_Examinations!A718:J3053,9,TRUE)</f>
        <v>1</v>
      </c>
      <c r="J719" s="55" t="str">
        <f>VLOOKUP(A719,Medical_Examinations!A718:J3053,10,TRUE)</f>
        <v>No</v>
      </c>
      <c r="K719" s="55" t="str">
        <f>VLOOKUP(A719,Medical_Examinations!A718:J3053,3,TRUE)</f>
        <v>Underweight</v>
      </c>
      <c r="L719" s="55" t="str">
        <f>VLOOKUP(A719,Medical_Examinations!A718:J3053,5,TRUE)</f>
        <v>Normal</v>
      </c>
      <c r="M719" s="57">
        <f>VLOOKUP(A719,Hospitalization!A719:K3061,5,FALSE)</f>
        <v>32414</v>
      </c>
      <c r="N719" s="56">
        <f ca="1">VLOOKUP(A719,Hospitalization!A719:K3061,6,FALSE)</f>
        <v>57</v>
      </c>
      <c r="O719" s="55" t="str">
        <f>VLOOKUP(A710,Hospitalization!A611:K2953,11,FALSE)</f>
        <v>R1013</v>
      </c>
      <c r="P719" s="55" t="str">
        <f>VLOOKUP(A719,Hospitalization!A719:K3061,10,TRUE)</f>
        <v>tier - 2</v>
      </c>
      <c r="Q719" s="58">
        <f>VLOOKUP(A719,Hospitalization!A719:K3061,8,TRUE)</f>
        <v>3018.04</v>
      </c>
      <c r="R719" s="55" t="str">
        <f>VLOOKUP(A719,Hospitalization!A620:K2962,9,TRUE)</f>
        <v>tier - 2</v>
      </c>
    </row>
    <row r="720" spans="1:18" x14ac:dyDescent="0.3">
      <c r="A720" s="69" t="s">
        <v>729</v>
      </c>
      <c r="B720" s="55" t="str">
        <f>VLOOKUP(A720,'Customer Names'!A720:E2038,3,TRUE)</f>
        <v xml:space="preserve"> Ms</v>
      </c>
      <c r="C720" s="55" t="str">
        <f>VLOOKUP(A720,'Customer Names'!A718:E1543,4,FALSE)</f>
        <v>Ramirez</v>
      </c>
      <c r="D720" s="50">
        <f>VLOOKUP(HealthCare!A720,Medical_Examinations!A719:J3054,2,TRUE)</f>
        <v>17.579999999999998</v>
      </c>
      <c r="E720" s="50">
        <f>VLOOKUP(HealthCare!A720,Medical_Examinations!A719:J3054,4,TRUE)</f>
        <v>4.51</v>
      </c>
      <c r="F720" s="7" t="str">
        <f>VLOOKUP(A720,Medical_Examinations!A719:J3054,6,TRUE)</f>
        <v>No</v>
      </c>
      <c r="G720" s="7" t="str">
        <f>VLOOKUP(A720,Medical_Examinations!A719:J3054,7,TRUE)</f>
        <v>No</v>
      </c>
      <c r="H720" s="7" t="str">
        <f>VLOOKUP(A720,Medical_Examinations!A719:J3054,8,TRUE)</f>
        <v>No</v>
      </c>
      <c r="I720" s="51">
        <f>VLOOKUP(A720,Medical_Examinations!A719:J3054,9,TRUE)</f>
        <v>1</v>
      </c>
      <c r="J720" s="7" t="str">
        <f>VLOOKUP(A720,Medical_Examinations!A719:J3054,10,TRUE)</f>
        <v>No</v>
      </c>
      <c r="K720" s="7" t="str">
        <f>VLOOKUP(A720,Medical_Examinations!A719:J3054,3,TRUE)</f>
        <v>Underweight</v>
      </c>
      <c r="L720" s="7" t="str">
        <f>VLOOKUP(A720,Medical_Examinations!A719:J3054,5,TRUE)</f>
        <v>Normal</v>
      </c>
      <c r="M720" s="52">
        <f>VLOOKUP(A720,Hospitalization!A720:K3062,5,FALSE)</f>
        <v>37605</v>
      </c>
      <c r="N720" s="51">
        <f ca="1">VLOOKUP(A720,Hospitalization!A720:K3062,6,FALSE)</f>
        <v>50</v>
      </c>
      <c r="O720" s="7" t="str">
        <f>VLOOKUP(A711,Hospitalization!A612:K2954,11,FALSE)</f>
        <v>R1017</v>
      </c>
      <c r="P720" s="7" t="str">
        <f>VLOOKUP(A720,Hospitalization!A720:K3062,10,TRUE)</f>
        <v>tier - 3</v>
      </c>
      <c r="Q720" s="53">
        <f>VLOOKUP(A720,Hospitalization!A720:K3062,8,TRUE)</f>
        <v>3012.22</v>
      </c>
      <c r="R720" s="7" t="str">
        <f>VLOOKUP(A720,Hospitalization!A621:K2963,9,TRUE)</f>
        <v>tier - 2</v>
      </c>
    </row>
    <row r="721" spans="1:18" x14ac:dyDescent="0.3">
      <c r="A721" s="69" t="s">
        <v>730</v>
      </c>
      <c r="B721" s="55" t="str">
        <f>VLOOKUP(A721,'Customer Names'!A721:E2039,3,TRUE)</f>
        <v xml:space="preserve"> Ms</v>
      </c>
      <c r="C721" s="55" t="str">
        <f>VLOOKUP(A721,'Customer Names'!A719:E1544,4,FALSE)</f>
        <v>Fouquet</v>
      </c>
      <c r="D721" s="54">
        <f>VLOOKUP(HealthCare!A721,Medical_Examinations!A720:J3055,2,TRUE)</f>
        <v>17.579999999999998</v>
      </c>
      <c r="E721" s="54">
        <f>VLOOKUP(HealthCare!A721,Medical_Examinations!A720:J3055,4,TRUE)</f>
        <v>4.51</v>
      </c>
      <c r="F721" s="55" t="str">
        <f>VLOOKUP(A721,Medical_Examinations!A720:J3055,6,TRUE)</f>
        <v>No</v>
      </c>
      <c r="G721" s="55" t="str">
        <f>VLOOKUP(A721,Medical_Examinations!A720:J3055,7,TRUE)</f>
        <v>No</v>
      </c>
      <c r="H721" s="55" t="str">
        <f>VLOOKUP(A721,Medical_Examinations!A720:J3055,8,TRUE)</f>
        <v>No</v>
      </c>
      <c r="I721" s="56">
        <f>VLOOKUP(A721,Medical_Examinations!A720:J3055,9,TRUE)</f>
        <v>1</v>
      </c>
      <c r="J721" s="55" t="str">
        <f>VLOOKUP(A721,Medical_Examinations!A720:J3055,10,TRUE)</f>
        <v>No</v>
      </c>
      <c r="K721" s="55" t="str">
        <f>VLOOKUP(A721,Medical_Examinations!A720:J3055,3,TRUE)</f>
        <v>Underweight</v>
      </c>
      <c r="L721" s="55" t="str">
        <f>VLOOKUP(A721,Medical_Examinations!A720:J3055,5,TRUE)</f>
        <v>Normal</v>
      </c>
      <c r="M721" s="57">
        <f>VLOOKUP(A721,Hospitalization!A721:K3063,5,FALSE)</f>
        <v>31946</v>
      </c>
      <c r="N721" s="56">
        <f ca="1">VLOOKUP(A721,Hospitalization!A721:K3063,6,FALSE)</f>
        <v>43</v>
      </c>
      <c r="O721" s="55" t="str">
        <f>VLOOKUP(A712,Hospitalization!A613:K2955,11,FALSE)</f>
        <v>R1012</v>
      </c>
      <c r="P721" s="55" t="str">
        <f>VLOOKUP(A721,Hospitalization!A721:K3063,10,TRUE)</f>
        <v>tier - 3</v>
      </c>
      <c r="Q721" s="58">
        <f>VLOOKUP(A721,Hospitalization!A721:K3063,8,TRUE)</f>
        <v>2979.52</v>
      </c>
      <c r="R721" s="55" t="str">
        <f>VLOOKUP(A721,Hospitalization!A622:K2964,9,TRUE)</f>
        <v>tier - 2</v>
      </c>
    </row>
    <row r="722" spans="1:18" x14ac:dyDescent="0.3">
      <c r="A722" s="69" t="s">
        <v>731</v>
      </c>
      <c r="B722" s="55" t="str">
        <f>VLOOKUP(A722,'Customer Names'!A722:E2040,3,TRUE)</f>
        <v xml:space="preserve"> Mr</v>
      </c>
      <c r="C722" s="55" t="str">
        <f>VLOOKUP(A722,'Customer Names'!A720:E1545,4,FALSE)</f>
        <v>McPhillips</v>
      </c>
      <c r="D722" s="50">
        <f>VLOOKUP(HealthCare!A722,Medical_Examinations!A721:J3056,2,TRUE)</f>
        <v>17.579999999999998</v>
      </c>
      <c r="E722" s="50">
        <f>VLOOKUP(HealthCare!A722,Medical_Examinations!A721:J3056,4,TRUE)</f>
        <v>4.51</v>
      </c>
      <c r="F722" s="7" t="str">
        <f>VLOOKUP(A722,Medical_Examinations!A721:J3056,6,TRUE)</f>
        <v>No</v>
      </c>
      <c r="G722" s="7" t="str">
        <f>VLOOKUP(A722,Medical_Examinations!A721:J3056,7,TRUE)</f>
        <v>No</v>
      </c>
      <c r="H722" s="7" t="str">
        <f>VLOOKUP(A722,Medical_Examinations!A721:J3056,8,TRUE)</f>
        <v>No</v>
      </c>
      <c r="I722" s="51">
        <f>VLOOKUP(A722,Medical_Examinations!A721:J3056,9,TRUE)</f>
        <v>1</v>
      </c>
      <c r="J722" s="7" t="str">
        <f>VLOOKUP(A722,Medical_Examinations!A721:J3056,10,TRUE)</f>
        <v>No</v>
      </c>
      <c r="K722" s="7" t="str">
        <f>VLOOKUP(A722,Medical_Examinations!A721:J3056,3,TRUE)</f>
        <v>Underweight</v>
      </c>
      <c r="L722" s="7" t="str">
        <f>VLOOKUP(A722,Medical_Examinations!A721:J3056,5,TRUE)</f>
        <v>Normal</v>
      </c>
      <c r="M722" s="52">
        <f>VLOOKUP(A722,Hospitalization!A722:K3064,5,FALSE)</f>
        <v>34966</v>
      </c>
      <c r="N722" s="51">
        <f ca="1">VLOOKUP(A722,Hospitalization!A722:K3064,6,FALSE)</f>
        <v>40</v>
      </c>
      <c r="O722" s="7" t="str">
        <f>VLOOKUP(A713,Hospitalization!A614:K2956,11,FALSE)</f>
        <v>R1012</v>
      </c>
      <c r="P722" s="7" t="str">
        <f>VLOOKUP(A722,Hospitalization!A722:K3064,10,TRUE)</f>
        <v>tier - 1</v>
      </c>
      <c r="Q722" s="53">
        <f>VLOOKUP(A722,Hospitalization!A722:K3064,8,TRUE)</f>
        <v>2974.13</v>
      </c>
      <c r="R722" s="7" t="str">
        <f>VLOOKUP(A722,Hospitalization!A623:K2965,9,TRUE)</f>
        <v>tier - 2</v>
      </c>
    </row>
    <row r="723" spans="1:18" x14ac:dyDescent="0.3">
      <c r="A723" s="69" t="s">
        <v>732</v>
      </c>
      <c r="B723" s="55" t="str">
        <f>VLOOKUP(A723,'Customer Names'!A723:E2041,3,TRUE)</f>
        <v xml:space="preserve"> Ms</v>
      </c>
      <c r="C723" s="55" t="str">
        <f>VLOOKUP(A723,'Customer Names'!A721:E1546,4,FALSE)</f>
        <v>Burgin</v>
      </c>
      <c r="D723" s="54">
        <f>VLOOKUP(HealthCare!A723,Medical_Examinations!A722:J3057,2,TRUE)</f>
        <v>17.579999999999998</v>
      </c>
      <c r="E723" s="54">
        <f>VLOOKUP(HealthCare!A723,Medical_Examinations!A722:J3057,4,TRUE)</f>
        <v>4.51</v>
      </c>
      <c r="F723" s="55" t="str">
        <f>VLOOKUP(A723,Medical_Examinations!A722:J3057,6,TRUE)</f>
        <v>No</v>
      </c>
      <c r="G723" s="55" t="str">
        <f>VLOOKUP(A723,Medical_Examinations!A722:J3057,7,TRUE)</f>
        <v>No</v>
      </c>
      <c r="H723" s="55" t="str">
        <f>VLOOKUP(A723,Medical_Examinations!A722:J3057,8,TRUE)</f>
        <v>No</v>
      </c>
      <c r="I723" s="56">
        <f>VLOOKUP(A723,Medical_Examinations!A722:J3057,9,TRUE)</f>
        <v>1</v>
      </c>
      <c r="J723" s="55" t="str">
        <f>VLOOKUP(A723,Medical_Examinations!A722:J3057,10,TRUE)</f>
        <v>No</v>
      </c>
      <c r="K723" s="55" t="str">
        <f>VLOOKUP(A723,Medical_Examinations!A722:J3057,3,TRUE)</f>
        <v>Underweight</v>
      </c>
      <c r="L723" s="55" t="str">
        <f>VLOOKUP(A723,Medical_Examinations!A722:J3057,5,TRUE)</f>
        <v>Normal</v>
      </c>
      <c r="M723" s="57">
        <f>VLOOKUP(A723,Hospitalization!A723:K3065,5,FALSE)</f>
        <v>37529</v>
      </c>
      <c r="N723" s="56">
        <f ca="1">VLOOKUP(A723,Hospitalization!A723:K3065,6,FALSE)</f>
        <v>55</v>
      </c>
      <c r="O723" s="55" t="str">
        <f>VLOOKUP(A714,Hospitalization!A615:K2957,11,FALSE)</f>
        <v>R1013</v>
      </c>
      <c r="P723" s="55" t="str">
        <f>VLOOKUP(A723,Hospitalization!A723:K3065,10,TRUE)</f>
        <v>tier - 3</v>
      </c>
      <c r="Q723" s="58">
        <f>VLOOKUP(A723,Hospitalization!A723:K3065,8,TRUE)</f>
        <v>2943.41</v>
      </c>
      <c r="R723" s="55" t="str">
        <f>VLOOKUP(A723,Hospitalization!A624:K2966,9,TRUE)</f>
        <v>tier - 2</v>
      </c>
    </row>
    <row r="724" spans="1:18" x14ac:dyDescent="0.3">
      <c r="A724" s="69" t="s">
        <v>733</v>
      </c>
      <c r="B724" s="55" t="str">
        <f>VLOOKUP(A724,'Customer Names'!A724:E2042,3,TRUE)</f>
        <v xml:space="preserve"> Mr</v>
      </c>
      <c r="C724" s="55" t="str">
        <f>VLOOKUP(A724,'Customer Names'!A722:E1547,4,FALSE)</f>
        <v>Roberts</v>
      </c>
      <c r="D724" s="50">
        <f>VLOOKUP(HealthCare!A724,Medical_Examinations!A723:J3058,2,TRUE)</f>
        <v>17.579999999999998</v>
      </c>
      <c r="E724" s="50">
        <f>VLOOKUP(HealthCare!A724,Medical_Examinations!A723:J3058,4,TRUE)</f>
        <v>4.51</v>
      </c>
      <c r="F724" s="7" t="str">
        <f>VLOOKUP(A724,Medical_Examinations!A723:J3058,6,TRUE)</f>
        <v>No</v>
      </c>
      <c r="G724" s="7" t="str">
        <f>VLOOKUP(A724,Medical_Examinations!A723:J3058,7,TRUE)</f>
        <v>No</v>
      </c>
      <c r="H724" s="7" t="str">
        <f>VLOOKUP(A724,Medical_Examinations!A723:J3058,8,TRUE)</f>
        <v>No</v>
      </c>
      <c r="I724" s="51">
        <f>VLOOKUP(A724,Medical_Examinations!A723:J3058,9,TRUE)</f>
        <v>1</v>
      </c>
      <c r="J724" s="7" t="str">
        <f>VLOOKUP(A724,Medical_Examinations!A723:J3058,10,TRUE)</f>
        <v>No</v>
      </c>
      <c r="K724" s="7" t="str">
        <f>VLOOKUP(A724,Medical_Examinations!A723:J3058,3,TRUE)</f>
        <v>Underweight</v>
      </c>
      <c r="L724" s="7" t="str">
        <f>VLOOKUP(A724,Medical_Examinations!A723:J3058,5,TRUE)</f>
        <v>Normal</v>
      </c>
      <c r="M724" s="52">
        <f>VLOOKUP(A724,Hospitalization!A724:K3066,5,FALSE)</f>
        <v>35246</v>
      </c>
      <c r="N724" s="51">
        <f ca="1">VLOOKUP(A724,Hospitalization!A724:K3066,6,FALSE)</f>
        <v>27</v>
      </c>
      <c r="O724" s="7" t="str">
        <f>VLOOKUP(A715,Hospitalization!A616:K2958,11,FALSE)</f>
        <v>R1011</v>
      </c>
      <c r="P724" s="7" t="str">
        <f>VLOOKUP(A724,Hospitalization!A724:K3066,10,TRUE)</f>
        <v>tier - 2</v>
      </c>
      <c r="Q724" s="53">
        <f>VLOOKUP(A724,Hospitalization!A724:K3066,8,TRUE)</f>
        <v>2927.06</v>
      </c>
      <c r="R724" s="7" t="str">
        <f>VLOOKUP(A724,Hospitalization!A625:K2967,9,TRUE)</f>
        <v>tier - 2</v>
      </c>
    </row>
    <row r="725" spans="1:18" x14ac:dyDescent="0.3">
      <c r="A725" s="69" t="s">
        <v>734</v>
      </c>
      <c r="B725" s="55" t="str">
        <f>VLOOKUP(A725,'Customer Names'!A725:E2043,3,TRUE)</f>
        <v xml:space="preserve"> Mr</v>
      </c>
      <c r="C725" s="55" t="str">
        <f>VLOOKUP(A725,'Customer Names'!A723:E1548,4,FALSE)</f>
        <v>Nemec</v>
      </c>
      <c r="D725" s="54">
        <f>VLOOKUP(HealthCare!A725,Medical_Examinations!A724:J3059,2,TRUE)</f>
        <v>17.579999999999998</v>
      </c>
      <c r="E725" s="54">
        <f>VLOOKUP(HealthCare!A725,Medical_Examinations!A724:J3059,4,TRUE)</f>
        <v>4.51</v>
      </c>
      <c r="F725" s="55" t="str">
        <f>VLOOKUP(A725,Medical_Examinations!A724:J3059,6,TRUE)</f>
        <v>No</v>
      </c>
      <c r="G725" s="55" t="str">
        <f>VLOOKUP(A725,Medical_Examinations!A724:J3059,7,TRUE)</f>
        <v>No</v>
      </c>
      <c r="H725" s="55" t="str">
        <f>VLOOKUP(A725,Medical_Examinations!A724:J3059,8,TRUE)</f>
        <v>No</v>
      </c>
      <c r="I725" s="56">
        <f>VLOOKUP(A725,Medical_Examinations!A724:J3059,9,TRUE)</f>
        <v>1</v>
      </c>
      <c r="J725" s="55" t="str">
        <f>VLOOKUP(A725,Medical_Examinations!A724:J3059,10,TRUE)</f>
        <v>No</v>
      </c>
      <c r="K725" s="55" t="str">
        <f>VLOOKUP(A725,Medical_Examinations!A724:J3059,3,TRUE)</f>
        <v>Underweight</v>
      </c>
      <c r="L725" s="55" t="str">
        <f>VLOOKUP(A725,Medical_Examinations!A724:J3059,5,TRUE)</f>
        <v>Normal</v>
      </c>
      <c r="M725" s="57">
        <f>VLOOKUP(A725,Hospitalization!A725:K3067,5,FALSE)</f>
        <v>37777</v>
      </c>
      <c r="N725" s="56">
        <f ca="1">VLOOKUP(A725,Hospitalization!A725:K3067,6,FALSE)</f>
        <v>42</v>
      </c>
      <c r="O725" s="55" t="str">
        <f>VLOOKUP(A716,Hospitalization!A617:K2959,11,FALSE)</f>
        <v>R1023</v>
      </c>
      <c r="P725" s="55" t="str">
        <f>VLOOKUP(A725,Hospitalization!A725:K3067,10,TRUE)</f>
        <v>tier - 2</v>
      </c>
      <c r="Q725" s="58">
        <f>VLOOKUP(A725,Hospitalization!A725:K3067,8,TRUE)</f>
        <v>2913.57</v>
      </c>
      <c r="R725" s="55" t="str">
        <f>VLOOKUP(A725,Hospitalization!A626:K2968,9,TRUE)</f>
        <v>tier - 2</v>
      </c>
    </row>
    <row r="726" spans="1:18" x14ac:dyDescent="0.3">
      <c r="A726" s="69" t="s">
        <v>735</v>
      </c>
      <c r="B726" s="55" t="str">
        <f>VLOOKUP(A726,'Customer Names'!A726:E2044,3,TRUE)</f>
        <v xml:space="preserve"> Mr</v>
      </c>
      <c r="C726" s="55" t="str">
        <f>VLOOKUP(A726,'Customer Names'!A724:E1549,4,FALSE)</f>
        <v>Appman</v>
      </c>
      <c r="D726" s="50">
        <f>VLOOKUP(HealthCare!A726,Medical_Examinations!A725:J3060,2,TRUE)</f>
        <v>17.579999999999998</v>
      </c>
      <c r="E726" s="50">
        <f>VLOOKUP(HealthCare!A726,Medical_Examinations!A725:J3060,4,TRUE)</f>
        <v>4.51</v>
      </c>
      <c r="F726" s="7" t="str">
        <f>VLOOKUP(A726,Medical_Examinations!A725:J3060,6,TRUE)</f>
        <v>No</v>
      </c>
      <c r="G726" s="7" t="str">
        <f>VLOOKUP(A726,Medical_Examinations!A725:J3060,7,TRUE)</f>
        <v>No</v>
      </c>
      <c r="H726" s="7" t="str">
        <f>VLOOKUP(A726,Medical_Examinations!A725:J3060,8,TRUE)</f>
        <v>No</v>
      </c>
      <c r="I726" s="51">
        <f>VLOOKUP(A726,Medical_Examinations!A725:J3060,9,TRUE)</f>
        <v>1</v>
      </c>
      <c r="J726" s="7" t="str">
        <f>VLOOKUP(A726,Medical_Examinations!A725:J3060,10,TRUE)</f>
        <v>No</v>
      </c>
      <c r="K726" s="7" t="str">
        <f>VLOOKUP(A726,Medical_Examinations!A725:J3060,3,TRUE)</f>
        <v>Underweight</v>
      </c>
      <c r="L726" s="7" t="str">
        <f>VLOOKUP(A726,Medical_Examinations!A725:J3060,5,TRUE)</f>
        <v>Normal</v>
      </c>
      <c r="M726" s="52">
        <f>VLOOKUP(A726,Hospitalization!A726:K3068,5,FALSE)</f>
        <v>35229</v>
      </c>
      <c r="N726" s="51">
        <f ca="1">VLOOKUP(A726,Hospitalization!A726:K3068,6,FALSE)</f>
        <v>38</v>
      </c>
      <c r="O726" s="7" t="str">
        <f>VLOOKUP(A717,Hospitalization!A618:K2960,11,FALSE)</f>
        <v>R1024</v>
      </c>
      <c r="P726" s="7" t="str">
        <f>VLOOKUP(A726,Hospitalization!A726:K3068,10,TRUE)</f>
        <v>tier - 2</v>
      </c>
      <c r="Q726" s="53">
        <f>VLOOKUP(A726,Hospitalization!A726:K3068,8,TRUE)</f>
        <v>2904.09</v>
      </c>
      <c r="R726" s="7" t="str">
        <f>VLOOKUP(A726,Hospitalization!A627:K2969,9,TRUE)</f>
        <v>tier - 2</v>
      </c>
    </row>
    <row r="727" spans="1:18" x14ac:dyDescent="0.3">
      <c r="A727" s="69" t="s">
        <v>736</v>
      </c>
      <c r="B727" s="55" t="str">
        <f>VLOOKUP(A727,'Customer Names'!A727:E2045,3,TRUE)</f>
        <v xml:space="preserve"> Ms</v>
      </c>
      <c r="C727" s="55" t="str">
        <f>VLOOKUP(A727,'Customer Names'!A725:E1550,4,FALSE)</f>
        <v>Driscoll</v>
      </c>
      <c r="D727" s="54">
        <f>VLOOKUP(HealthCare!A727,Medical_Examinations!A726:J3061,2,TRUE)</f>
        <v>17.579999999999998</v>
      </c>
      <c r="E727" s="54">
        <f>VLOOKUP(HealthCare!A727,Medical_Examinations!A726:J3061,4,TRUE)</f>
        <v>4.51</v>
      </c>
      <c r="F727" s="55" t="str">
        <f>VLOOKUP(A727,Medical_Examinations!A726:J3061,6,TRUE)</f>
        <v>No</v>
      </c>
      <c r="G727" s="55" t="str">
        <f>VLOOKUP(A727,Medical_Examinations!A726:J3061,7,TRUE)</f>
        <v>No</v>
      </c>
      <c r="H727" s="55" t="str">
        <f>VLOOKUP(A727,Medical_Examinations!A726:J3061,8,TRUE)</f>
        <v>No</v>
      </c>
      <c r="I727" s="56">
        <f>VLOOKUP(A727,Medical_Examinations!A726:J3061,9,TRUE)</f>
        <v>1</v>
      </c>
      <c r="J727" s="55" t="str">
        <f>VLOOKUP(A727,Medical_Examinations!A726:J3061,10,TRUE)</f>
        <v>No</v>
      </c>
      <c r="K727" s="55" t="str">
        <f>VLOOKUP(A727,Medical_Examinations!A726:J3061,3,TRUE)</f>
        <v>Underweight</v>
      </c>
      <c r="L727" s="55" t="str">
        <f>VLOOKUP(A727,Medical_Examinations!A726:J3061,5,TRUE)</f>
        <v>Normal</v>
      </c>
      <c r="M727" s="57">
        <f>VLOOKUP(A727,Hospitalization!A727:K3069,5,FALSE)</f>
        <v>35362</v>
      </c>
      <c r="N727" s="56">
        <f ca="1">VLOOKUP(A727,Hospitalization!A727:K3069,6,FALSE)</f>
        <v>65</v>
      </c>
      <c r="O727" s="55" t="str">
        <f>VLOOKUP(A718,Hospitalization!A619:K2961,11,FALSE)</f>
        <v>R1012</v>
      </c>
      <c r="P727" s="55" t="str">
        <f>VLOOKUP(A727,Hospitalization!A727:K3069,10,TRUE)</f>
        <v>tier - 2</v>
      </c>
      <c r="Q727" s="58">
        <f>VLOOKUP(A727,Hospitalization!A727:K3069,8,TRUE)</f>
        <v>2902.91</v>
      </c>
      <c r="R727" s="55" t="str">
        <f>VLOOKUP(A727,Hospitalization!A628:K2970,9,TRUE)</f>
        <v>tier - 2</v>
      </c>
    </row>
    <row r="728" spans="1:18" x14ac:dyDescent="0.3">
      <c r="A728" s="69" t="s">
        <v>737</v>
      </c>
      <c r="B728" s="55" t="str">
        <f>VLOOKUP(A728,'Customer Names'!A728:E2046,3,TRUE)</f>
        <v xml:space="preserve"> Ms</v>
      </c>
      <c r="C728" s="55" t="str">
        <f>VLOOKUP(A728,'Customer Names'!A726:E1551,4,FALSE)</f>
        <v>Glotzbach</v>
      </c>
      <c r="D728" s="50">
        <f>VLOOKUP(HealthCare!A728,Medical_Examinations!A727:J3062,2,TRUE)</f>
        <v>17.579999999999998</v>
      </c>
      <c r="E728" s="50">
        <f>VLOOKUP(HealthCare!A728,Medical_Examinations!A727:J3062,4,TRUE)</f>
        <v>4.51</v>
      </c>
      <c r="F728" s="7" t="str">
        <f>VLOOKUP(A728,Medical_Examinations!A727:J3062,6,TRUE)</f>
        <v>No</v>
      </c>
      <c r="G728" s="7" t="str">
        <f>VLOOKUP(A728,Medical_Examinations!A727:J3062,7,TRUE)</f>
        <v>No</v>
      </c>
      <c r="H728" s="7" t="str">
        <f>VLOOKUP(A728,Medical_Examinations!A727:J3062,8,TRUE)</f>
        <v>No</v>
      </c>
      <c r="I728" s="51">
        <f>VLOOKUP(A728,Medical_Examinations!A727:J3062,9,TRUE)</f>
        <v>1</v>
      </c>
      <c r="J728" s="7" t="str">
        <f>VLOOKUP(A728,Medical_Examinations!A727:J3062,10,TRUE)</f>
        <v>No</v>
      </c>
      <c r="K728" s="7" t="str">
        <f>VLOOKUP(A728,Medical_Examinations!A727:J3062,3,TRUE)</f>
        <v>Underweight</v>
      </c>
      <c r="L728" s="7" t="str">
        <f>VLOOKUP(A728,Medical_Examinations!A727:J3062,5,TRUE)</f>
        <v>Normal</v>
      </c>
      <c r="M728" s="52">
        <f>VLOOKUP(A728,Hospitalization!A728:K3070,5,FALSE)</f>
        <v>36465</v>
      </c>
      <c r="N728" s="51">
        <f ca="1">VLOOKUP(A728,Hospitalization!A728:K3070,6,FALSE)</f>
        <v>21</v>
      </c>
      <c r="O728" s="7" t="str">
        <f>VLOOKUP(A719,Hospitalization!A620:K2962,11,FALSE)</f>
        <v>R1012</v>
      </c>
      <c r="P728" s="7" t="str">
        <f>VLOOKUP(A728,Hospitalization!A728:K3070,10,TRUE)</f>
        <v>tier - 2</v>
      </c>
      <c r="Q728" s="53">
        <f>VLOOKUP(A728,Hospitalization!A728:K3070,8,TRUE)</f>
        <v>2899.49</v>
      </c>
      <c r="R728" s="7" t="str">
        <f>VLOOKUP(A728,Hospitalization!A629:K2971,9,TRUE)</f>
        <v>tier - 2</v>
      </c>
    </row>
    <row r="729" spans="1:18" x14ac:dyDescent="0.3">
      <c r="A729" s="69" t="s">
        <v>738</v>
      </c>
      <c r="B729" s="55" t="str">
        <f>VLOOKUP(A729,'Customer Names'!A729:E2047,3,TRUE)</f>
        <v xml:space="preserve"> Ms</v>
      </c>
      <c r="C729" s="55" t="str">
        <f>VLOOKUP(A729,'Customer Names'!A727:E1552,4,FALSE)</f>
        <v>Tenforde</v>
      </c>
      <c r="D729" s="54">
        <f>VLOOKUP(HealthCare!A729,Medical_Examinations!A728:J3063,2,TRUE)</f>
        <v>17.579999999999998</v>
      </c>
      <c r="E729" s="54">
        <f>VLOOKUP(HealthCare!A729,Medical_Examinations!A728:J3063,4,TRUE)</f>
        <v>4.51</v>
      </c>
      <c r="F729" s="55" t="str">
        <f>VLOOKUP(A729,Medical_Examinations!A728:J3063,6,TRUE)</f>
        <v>No</v>
      </c>
      <c r="G729" s="55" t="str">
        <f>VLOOKUP(A729,Medical_Examinations!A728:J3063,7,TRUE)</f>
        <v>No</v>
      </c>
      <c r="H729" s="55" t="str">
        <f>VLOOKUP(A729,Medical_Examinations!A728:J3063,8,TRUE)</f>
        <v>No</v>
      </c>
      <c r="I729" s="56">
        <f>VLOOKUP(A729,Medical_Examinations!A728:J3063,9,TRUE)</f>
        <v>1</v>
      </c>
      <c r="J729" s="55" t="str">
        <f>VLOOKUP(A729,Medical_Examinations!A728:J3063,10,TRUE)</f>
        <v>No</v>
      </c>
      <c r="K729" s="55" t="str">
        <f>VLOOKUP(A729,Medical_Examinations!A728:J3063,3,TRUE)</f>
        <v>Underweight</v>
      </c>
      <c r="L729" s="55" t="str">
        <f>VLOOKUP(A729,Medical_Examinations!A728:J3063,5,TRUE)</f>
        <v>Normal</v>
      </c>
      <c r="M729" s="57">
        <f>VLOOKUP(A729,Hospitalization!A729:K3071,5,FALSE)</f>
        <v>36721</v>
      </c>
      <c r="N729" s="56">
        <f ca="1">VLOOKUP(A729,Hospitalization!A729:K3071,6,FALSE)</f>
        <v>26</v>
      </c>
      <c r="O729" s="55" t="str">
        <f>VLOOKUP(A720,Hospitalization!A621:K2963,11,FALSE)</f>
        <v>R1012</v>
      </c>
      <c r="P729" s="55" t="str">
        <f>VLOOKUP(A729,Hospitalization!A729:K3071,10,TRUE)</f>
        <v>tier - 1</v>
      </c>
      <c r="Q729" s="58">
        <f>VLOOKUP(A729,Hospitalization!A729:K3071,8,TRUE)</f>
        <v>2897.46</v>
      </c>
      <c r="R729" s="55" t="str">
        <f>VLOOKUP(A729,Hospitalization!A630:K2972,9,TRUE)</f>
        <v>tier - 2</v>
      </c>
    </row>
    <row r="730" spans="1:18" x14ac:dyDescent="0.3">
      <c r="A730" s="69" t="s">
        <v>739</v>
      </c>
      <c r="B730" s="55" t="str">
        <f>VLOOKUP(A730,'Customer Names'!A730:E2048,3,TRUE)</f>
        <v xml:space="preserve"> Ms</v>
      </c>
      <c r="C730" s="55" t="str">
        <f>VLOOKUP(A730,'Customer Names'!A728:E1553,4,FALSE)</f>
        <v>Ramirez</v>
      </c>
      <c r="D730" s="50">
        <f>VLOOKUP(HealthCare!A730,Medical_Examinations!A729:J3064,2,TRUE)</f>
        <v>17.579999999999998</v>
      </c>
      <c r="E730" s="50">
        <f>VLOOKUP(HealthCare!A730,Medical_Examinations!A729:J3064,4,TRUE)</f>
        <v>4.51</v>
      </c>
      <c r="F730" s="7" t="str">
        <f>VLOOKUP(A730,Medical_Examinations!A729:J3064,6,TRUE)</f>
        <v>No</v>
      </c>
      <c r="G730" s="7" t="str">
        <f>VLOOKUP(A730,Medical_Examinations!A729:J3064,7,TRUE)</f>
        <v>No</v>
      </c>
      <c r="H730" s="7" t="str">
        <f>VLOOKUP(A730,Medical_Examinations!A729:J3064,8,TRUE)</f>
        <v>No</v>
      </c>
      <c r="I730" s="51">
        <f>VLOOKUP(A730,Medical_Examinations!A729:J3064,9,TRUE)</f>
        <v>1</v>
      </c>
      <c r="J730" s="7" t="str">
        <f>VLOOKUP(A730,Medical_Examinations!A729:J3064,10,TRUE)</f>
        <v>No</v>
      </c>
      <c r="K730" s="7" t="str">
        <f>VLOOKUP(A730,Medical_Examinations!A729:J3064,3,TRUE)</f>
        <v>Underweight</v>
      </c>
      <c r="L730" s="7" t="str">
        <f>VLOOKUP(A730,Medical_Examinations!A729:J3064,5,TRUE)</f>
        <v>Normal</v>
      </c>
      <c r="M730" s="52">
        <f>VLOOKUP(A730,Hospitalization!A730:K3072,5,FALSE)</f>
        <v>35237</v>
      </c>
      <c r="N730" s="51">
        <f ca="1">VLOOKUP(A730,Hospitalization!A730:K3072,6,FALSE)</f>
        <v>58</v>
      </c>
      <c r="O730" s="7" t="str">
        <f>VLOOKUP(A721,Hospitalization!A622:K2964,11,FALSE)</f>
        <v>R1013</v>
      </c>
      <c r="P730" s="7" t="str">
        <f>VLOOKUP(A730,Hospitalization!A730:K3072,10,TRUE)</f>
        <v>tier - 3</v>
      </c>
      <c r="Q730" s="53">
        <f>VLOOKUP(A730,Hospitalization!A730:K3072,8,TRUE)</f>
        <v>2897.32</v>
      </c>
      <c r="R730" s="7" t="str">
        <f>VLOOKUP(A730,Hospitalization!A631:K2973,9,TRUE)</f>
        <v>tier - 3</v>
      </c>
    </row>
    <row r="731" spans="1:18" x14ac:dyDescent="0.3">
      <c r="A731" s="69" t="s">
        <v>740</v>
      </c>
      <c r="B731" s="55" t="str">
        <f>VLOOKUP(A731,'Customer Names'!A731:E2049,3,TRUE)</f>
        <v xml:space="preserve"> Ms</v>
      </c>
      <c r="C731" s="55" t="str">
        <f>VLOOKUP(A731,'Customer Names'!A729:E1554,4,FALSE)</f>
        <v>Stanley Torres</v>
      </c>
      <c r="D731" s="54">
        <f>VLOOKUP(HealthCare!A731,Medical_Examinations!A730:J3065,2,TRUE)</f>
        <v>17.579999999999998</v>
      </c>
      <c r="E731" s="54">
        <f>VLOOKUP(HealthCare!A731,Medical_Examinations!A730:J3065,4,TRUE)</f>
        <v>4.51</v>
      </c>
      <c r="F731" s="55" t="str">
        <f>VLOOKUP(A731,Medical_Examinations!A730:J3065,6,TRUE)</f>
        <v>No</v>
      </c>
      <c r="G731" s="55" t="str">
        <f>VLOOKUP(A731,Medical_Examinations!A730:J3065,7,TRUE)</f>
        <v>No</v>
      </c>
      <c r="H731" s="55" t="str">
        <f>VLOOKUP(A731,Medical_Examinations!A730:J3065,8,TRUE)</f>
        <v>No</v>
      </c>
      <c r="I731" s="56">
        <f>VLOOKUP(A731,Medical_Examinations!A730:J3065,9,TRUE)</f>
        <v>1</v>
      </c>
      <c r="J731" s="55" t="str">
        <f>VLOOKUP(A731,Medical_Examinations!A730:J3065,10,TRUE)</f>
        <v>No</v>
      </c>
      <c r="K731" s="55" t="str">
        <f>VLOOKUP(A731,Medical_Examinations!A730:J3065,3,TRUE)</f>
        <v>Underweight</v>
      </c>
      <c r="L731" s="55" t="str">
        <f>VLOOKUP(A731,Medical_Examinations!A730:J3065,5,TRUE)</f>
        <v>Normal</v>
      </c>
      <c r="M731" s="57">
        <f>VLOOKUP(A731,Hospitalization!A731:K3073,5,FALSE)</f>
        <v>34274</v>
      </c>
      <c r="N731" s="56">
        <f ca="1">VLOOKUP(A731,Hospitalization!A731:K3073,6,FALSE)</f>
        <v>52</v>
      </c>
      <c r="O731" s="55" t="str">
        <f>VLOOKUP(A722,Hospitalization!A623:K2965,11,FALSE)</f>
        <v>R1011</v>
      </c>
      <c r="P731" s="55" t="str">
        <f>VLOOKUP(A731,Hospitalization!A731:K3073,10,TRUE)</f>
        <v>tier - 3</v>
      </c>
      <c r="Q731" s="58">
        <f>VLOOKUP(A731,Hospitalization!A731:K3073,8,TRUE)</f>
        <v>2866.09</v>
      </c>
      <c r="R731" s="55" t="str">
        <f>VLOOKUP(A731,Hospitalization!A632:K2974,9,TRUE)</f>
        <v>tier - 3</v>
      </c>
    </row>
    <row r="732" spans="1:18" x14ac:dyDescent="0.3">
      <c r="A732" s="69" t="s">
        <v>741</v>
      </c>
      <c r="B732" s="55" t="str">
        <f>VLOOKUP(A732,'Customer Names'!A732:E2050,3,TRUE)</f>
        <v xml:space="preserve"> Mr</v>
      </c>
      <c r="C732" s="55" t="str">
        <f>VLOOKUP(A732,'Customer Names'!A730:E1555,4,FALSE)</f>
        <v>Vandongen</v>
      </c>
      <c r="D732" s="50">
        <f>VLOOKUP(HealthCare!A732,Medical_Examinations!A731:J3066,2,TRUE)</f>
        <v>17.579999999999998</v>
      </c>
      <c r="E732" s="50">
        <f>VLOOKUP(HealthCare!A732,Medical_Examinations!A731:J3066,4,TRUE)</f>
        <v>4.51</v>
      </c>
      <c r="F732" s="7" t="str">
        <f>VLOOKUP(A732,Medical_Examinations!A731:J3066,6,TRUE)</f>
        <v>No</v>
      </c>
      <c r="G732" s="7" t="str">
        <f>VLOOKUP(A732,Medical_Examinations!A731:J3066,7,TRUE)</f>
        <v>No</v>
      </c>
      <c r="H732" s="7" t="str">
        <f>VLOOKUP(A732,Medical_Examinations!A731:J3066,8,TRUE)</f>
        <v>No</v>
      </c>
      <c r="I732" s="51">
        <f>VLOOKUP(A732,Medical_Examinations!A731:J3066,9,TRUE)</f>
        <v>1</v>
      </c>
      <c r="J732" s="7" t="str">
        <f>VLOOKUP(A732,Medical_Examinations!A731:J3066,10,TRUE)</f>
        <v>No</v>
      </c>
      <c r="K732" s="7" t="str">
        <f>VLOOKUP(A732,Medical_Examinations!A731:J3066,3,TRUE)</f>
        <v>Underweight</v>
      </c>
      <c r="L732" s="7" t="str">
        <f>VLOOKUP(A732,Medical_Examinations!A731:J3066,5,TRUE)</f>
        <v>Normal</v>
      </c>
      <c r="M732" s="52">
        <f>VLOOKUP(A732,Hospitalization!A732:K3074,5,FALSE)</f>
        <v>36042</v>
      </c>
      <c r="N732" s="51">
        <f ca="1">VLOOKUP(A732,Hospitalization!A732:K3074,6,FALSE)</f>
        <v>50</v>
      </c>
      <c r="O732" s="7" t="str">
        <f>VLOOKUP(A723,Hospitalization!A624:K2966,11,FALSE)</f>
        <v>R1012</v>
      </c>
      <c r="P732" s="7" t="str">
        <f>VLOOKUP(A732,Hospitalization!A732:K3074,10,TRUE)</f>
        <v>tier - 3</v>
      </c>
      <c r="Q732" s="53">
        <f>VLOOKUP(A732,Hospitalization!A732:K3074,8,TRUE)</f>
        <v>2855.44</v>
      </c>
      <c r="R732" s="7" t="str">
        <f>VLOOKUP(A732,Hospitalization!A633:K2975,9,TRUE)</f>
        <v>tier - 2</v>
      </c>
    </row>
    <row r="733" spans="1:18" x14ac:dyDescent="0.3">
      <c r="A733" s="69" t="s">
        <v>742</v>
      </c>
      <c r="B733" s="55" t="str">
        <f>VLOOKUP(A733,'Customer Names'!A733:E2051,3,TRUE)</f>
        <v xml:space="preserve"> Mr</v>
      </c>
      <c r="C733" s="55" t="str">
        <f>VLOOKUP(A733,'Customer Names'!A731:E1556,4,FALSE)</f>
        <v>Liebald</v>
      </c>
      <c r="D733" s="54">
        <f>VLOOKUP(HealthCare!A733,Medical_Examinations!A732:J3067,2,TRUE)</f>
        <v>17.579999999999998</v>
      </c>
      <c r="E733" s="54">
        <f>VLOOKUP(HealthCare!A733,Medical_Examinations!A732:J3067,4,TRUE)</f>
        <v>4.51</v>
      </c>
      <c r="F733" s="55" t="str">
        <f>VLOOKUP(A733,Medical_Examinations!A732:J3067,6,TRUE)</f>
        <v>No</v>
      </c>
      <c r="G733" s="55" t="str">
        <f>VLOOKUP(A733,Medical_Examinations!A732:J3067,7,TRUE)</f>
        <v>No</v>
      </c>
      <c r="H733" s="55" t="str">
        <f>VLOOKUP(A733,Medical_Examinations!A732:J3067,8,TRUE)</f>
        <v>No</v>
      </c>
      <c r="I733" s="56">
        <f>VLOOKUP(A733,Medical_Examinations!A732:J3067,9,TRUE)</f>
        <v>1</v>
      </c>
      <c r="J733" s="55" t="str">
        <f>VLOOKUP(A733,Medical_Examinations!A732:J3067,10,TRUE)</f>
        <v>No</v>
      </c>
      <c r="K733" s="55" t="str">
        <f>VLOOKUP(A733,Medical_Examinations!A732:J3067,3,TRUE)</f>
        <v>Underweight</v>
      </c>
      <c r="L733" s="55" t="str">
        <f>VLOOKUP(A733,Medical_Examinations!A732:J3067,5,TRUE)</f>
        <v>Normal</v>
      </c>
      <c r="M733" s="57">
        <f>VLOOKUP(A733,Hospitalization!A733:K3075,5,FALSE)</f>
        <v>35963</v>
      </c>
      <c r="N733" s="56">
        <f ca="1">VLOOKUP(A733,Hospitalization!A733:K3075,6,FALSE)</f>
        <v>65</v>
      </c>
      <c r="O733" s="55" t="str">
        <f>VLOOKUP(A724,Hospitalization!A625:K2967,11,FALSE)</f>
        <v>R1013</v>
      </c>
      <c r="P733" s="55" t="str">
        <f>VLOOKUP(A733,Hospitalization!A733:K3075,10,TRUE)</f>
        <v>tier - 3</v>
      </c>
      <c r="Q733" s="58">
        <f>VLOOKUP(A733,Hospitalization!A733:K3075,8,TRUE)</f>
        <v>2850.68</v>
      </c>
      <c r="R733" s="55" t="str">
        <f>VLOOKUP(A733,Hospitalization!A634:K2976,9,TRUE)</f>
        <v>tier - 2</v>
      </c>
    </row>
    <row r="734" spans="1:18" x14ac:dyDescent="0.3">
      <c r="A734" s="69" t="s">
        <v>743</v>
      </c>
      <c r="B734" s="55" t="str">
        <f>VLOOKUP(A734,'Customer Names'!A734:E2052,3,TRUE)</f>
        <v xml:space="preserve"> Mr</v>
      </c>
      <c r="C734" s="55" t="str">
        <f>VLOOKUP(A734,'Customer Names'!A732:E1557,4,FALSE)</f>
        <v>Holte</v>
      </c>
      <c r="D734" s="50">
        <f>VLOOKUP(HealthCare!A734,Medical_Examinations!A733:J3068,2,TRUE)</f>
        <v>17.579999999999998</v>
      </c>
      <c r="E734" s="50">
        <f>VLOOKUP(HealthCare!A734,Medical_Examinations!A733:J3068,4,TRUE)</f>
        <v>4.51</v>
      </c>
      <c r="F734" s="7" t="str">
        <f>VLOOKUP(A734,Medical_Examinations!A733:J3068,6,TRUE)</f>
        <v>No</v>
      </c>
      <c r="G734" s="7" t="str">
        <f>VLOOKUP(A734,Medical_Examinations!A733:J3068,7,TRUE)</f>
        <v>No</v>
      </c>
      <c r="H734" s="7" t="str">
        <f>VLOOKUP(A734,Medical_Examinations!A733:J3068,8,TRUE)</f>
        <v>No</v>
      </c>
      <c r="I734" s="51">
        <f>VLOOKUP(A734,Medical_Examinations!A733:J3068,9,TRUE)</f>
        <v>1</v>
      </c>
      <c r="J734" s="7" t="str">
        <f>VLOOKUP(A734,Medical_Examinations!A733:J3068,10,TRUE)</f>
        <v>No</v>
      </c>
      <c r="K734" s="7" t="str">
        <f>VLOOKUP(A734,Medical_Examinations!A733:J3068,3,TRUE)</f>
        <v>Underweight</v>
      </c>
      <c r="L734" s="7" t="str">
        <f>VLOOKUP(A734,Medical_Examinations!A733:J3068,5,TRUE)</f>
        <v>Normal</v>
      </c>
      <c r="M734" s="52">
        <f>VLOOKUP(A734,Hospitalization!A734:K3076,5,FALSE)</f>
        <v>36114</v>
      </c>
      <c r="N734" s="51">
        <f ca="1">VLOOKUP(A734,Hospitalization!A734:K3076,6,FALSE)</f>
        <v>49</v>
      </c>
      <c r="O734" s="7" t="str">
        <f>VLOOKUP(A725,Hospitalization!A626:K2968,11,FALSE)</f>
        <v>R1011</v>
      </c>
      <c r="P734" s="7" t="str">
        <f>VLOOKUP(A734,Hospitalization!A734:K3076,10,TRUE)</f>
        <v>tier - 3</v>
      </c>
      <c r="Q734" s="53">
        <f>VLOOKUP(A734,Hospitalization!A734:K3076,8,TRUE)</f>
        <v>2842.76</v>
      </c>
      <c r="R734" s="7" t="str">
        <f>VLOOKUP(A734,Hospitalization!A635:K2977,9,TRUE)</f>
        <v>tier - 2</v>
      </c>
    </row>
    <row r="735" spans="1:18" x14ac:dyDescent="0.3">
      <c r="A735" s="69" t="s">
        <v>744</v>
      </c>
      <c r="B735" s="55" t="str">
        <f>VLOOKUP(A735,'Customer Names'!A735:E2053,3,TRUE)</f>
        <v xml:space="preserve"> Ms</v>
      </c>
      <c r="C735" s="55" t="str">
        <f>VLOOKUP(A735,'Customer Names'!A733:E1558,4,FALSE)</f>
        <v>Johnson</v>
      </c>
      <c r="D735" s="54">
        <f>VLOOKUP(HealthCare!A735,Medical_Examinations!A734:J3069,2,TRUE)</f>
        <v>17.579999999999998</v>
      </c>
      <c r="E735" s="54">
        <f>VLOOKUP(HealthCare!A735,Medical_Examinations!A734:J3069,4,TRUE)</f>
        <v>4.51</v>
      </c>
      <c r="F735" s="55" t="str">
        <f>VLOOKUP(A735,Medical_Examinations!A734:J3069,6,TRUE)</f>
        <v>No</v>
      </c>
      <c r="G735" s="55" t="str">
        <f>VLOOKUP(A735,Medical_Examinations!A734:J3069,7,TRUE)</f>
        <v>No</v>
      </c>
      <c r="H735" s="55" t="str">
        <f>VLOOKUP(A735,Medical_Examinations!A734:J3069,8,TRUE)</f>
        <v>No</v>
      </c>
      <c r="I735" s="56">
        <f>VLOOKUP(A735,Medical_Examinations!A734:J3069,9,TRUE)</f>
        <v>1</v>
      </c>
      <c r="J735" s="55" t="str">
        <f>VLOOKUP(A735,Medical_Examinations!A734:J3069,10,TRUE)</f>
        <v>No</v>
      </c>
      <c r="K735" s="55" t="str">
        <f>VLOOKUP(A735,Medical_Examinations!A734:J3069,3,TRUE)</f>
        <v>Underweight</v>
      </c>
      <c r="L735" s="55" t="str">
        <f>VLOOKUP(A735,Medical_Examinations!A734:J3069,5,TRUE)</f>
        <v>Normal</v>
      </c>
      <c r="M735" s="57">
        <f>VLOOKUP(A735,Hospitalization!A735:K3077,5,FALSE)</f>
        <v>36800</v>
      </c>
      <c r="N735" s="56">
        <f ca="1">VLOOKUP(A735,Hospitalization!A735:K3077,6,FALSE)</f>
        <v>42</v>
      </c>
      <c r="O735" s="55" t="str">
        <f>VLOOKUP(A726,Hospitalization!A627:K2969,11,FALSE)</f>
        <v>R1011</v>
      </c>
      <c r="P735" s="55" t="str">
        <f>VLOOKUP(A735,Hospitalization!A735:K3077,10,TRUE)</f>
        <v>tier - 3</v>
      </c>
      <c r="Q735" s="58">
        <f>VLOOKUP(A735,Hospitalization!A735:K3077,8,TRUE)</f>
        <v>2819.51</v>
      </c>
      <c r="R735" s="55" t="str">
        <f>VLOOKUP(A735,Hospitalization!A636:K2978,9,TRUE)</f>
        <v>tier - 2</v>
      </c>
    </row>
    <row r="736" spans="1:18" x14ac:dyDescent="0.3">
      <c r="A736" s="69" t="s">
        <v>745</v>
      </c>
      <c r="B736" s="55" t="str">
        <f>VLOOKUP(A736,'Customer Names'!A736:E2054,3,TRUE)</f>
        <v xml:space="preserve"> Ms</v>
      </c>
      <c r="C736" s="55" t="str">
        <f>VLOOKUP(A736,'Customer Names'!A734:E1559,4,FALSE)</f>
        <v>Bartlett</v>
      </c>
      <c r="D736" s="50">
        <f>VLOOKUP(HealthCare!A736,Medical_Examinations!A735:J3070,2,TRUE)</f>
        <v>17.579999999999998</v>
      </c>
      <c r="E736" s="50">
        <f>VLOOKUP(HealthCare!A736,Medical_Examinations!A735:J3070,4,TRUE)</f>
        <v>4.51</v>
      </c>
      <c r="F736" s="7" t="str">
        <f>VLOOKUP(A736,Medical_Examinations!A735:J3070,6,TRUE)</f>
        <v>No</v>
      </c>
      <c r="G736" s="7" t="str">
        <f>VLOOKUP(A736,Medical_Examinations!A735:J3070,7,TRUE)</f>
        <v>No</v>
      </c>
      <c r="H736" s="7" t="str">
        <f>VLOOKUP(A736,Medical_Examinations!A735:J3070,8,TRUE)</f>
        <v>No</v>
      </c>
      <c r="I736" s="51">
        <f>VLOOKUP(A736,Medical_Examinations!A735:J3070,9,TRUE)</f>
        <v>1</v>
      </c>
      <c r="J736" s="7" t="str">
        <f>VLOOKUP(A736,Medical_Examinations!A735:J3070,10,TRUE)</f>
        <v>No</v>
      </c>
      <c r="K736" s="7" t="str">
        <f>VLOOKUP(A736,Medical_Examinations!A735:J3070,3,TRUE)</f>
        <v>Underweight</v>
      </c>
      <c r="L736" s="7" t="str">
        <f>VLOOKUP(A736,Medical_Examinations!A735:J3070,5,TRUE)</f>
        <v>Normal</v>
      </c>
      <c r="M736" s="52">
        <f>VLOOKUP(A736,Hospitalization!A736:K3078,5,FALSE)</f>
        <v>37887</v>
      </c>
      <c r="N736" s="51">
        <f ca="1">VLOOKUP(A736,Hospitalization!A736:K3078,6,FALSE)</f>
        <v>51</v>
      </c>
      <c r="O736" s="7" t="str">
        <f>VLOOKUP(A727,Hospitalization!A628:K2970,11,FALSE)</f>
        <v>R1013</v>
      </c>
      <c r="P736" s="7" t="str">
        <f>VLOOKUP(A736,Hospitalization!A736:K3078,10,TRUE)</f>
        <v>tier - 1</v>
      </c>
      <c r="Q736" s="53">
        <f>VLOOKUP(A736,Hospitalization!A736:K3078,8,TRUE)</f>
        <v>2803.7</v>
      </c>
      <c r="R736" s="7" t="str">
        <f>VLOOKUP(A736,Hospitalization!A637:K2979,9,TRUE)</f>
        <v>tier - 2</v>
      </c>
    </row>
    <row r="737" spans="1:18" x14ac:dyDescent="0.3">
      <c r="A737" s="69" t="s">
        <v>746</v>
      </c>
      <c r="B737" s="55" t="str">
        <f>VLOOKUP(A737,'Customer Names'!A737:E2055,3,TRUE)</f>
        <v xml:space="preserve"> Ms</v>
      </c>
      <c r="C737" s="55" t="str">
        <f>VLOOKUP(A737,'Customer Names'!A735:E1560,4,FALSE)</f>
        <v>Bergman</v>
      </c>
      <c r="D737" s="54">
        <f>VLOOKUP(HealthCare!A737,Medical_Examinations!A736:J3071,2,TRUE)</f>
        <v>17.579999999999998</v>
      </c>
      <c r="E737" s="54">
        <f>VLOOKUP(HealthCare!A737,Medical_Examinations!A736:J3071,4,TRUE)</f>
        <v>4.51</v>
      </c>
      <c r="F737" s="55" t="str">
        <f>VLOOKUP(A737,Medical_Examinations!A736:J3071,6,TRUE)</f>
        <v>No</v>
      </c>
      <c r="G737" s="55" t="str">
        <f>VLOOKUP(A737,Medical_Examinations!A736:J3071,7,TRUE)</f>
        <v>No</v>
      </c>
      <c r="H737" s="55" t="str">
        <f>VLOOKUP(A737,Medical_Examinations!A736:J3071,8,TRUE)</f>
        <v>No</v>
      </c>
      <c r="I737" s="56">
        <f>VLOOKUP(A737,Medical_Examinations!A736:J3071,9,TRUE)</f>
        <v>1</v>
      </c>
      <c r="J737" s="55" t="str">
        <f>VLOOKUP(A737,Medical_Examinations!A736:J3071,10,TRUE)</f>
        <v>No</v>
      </c>
      <c r="K737" s="55" t="str">
        <f>VLOOKUP(A737,Medical_Examinations!A736:J3071,3,TRUE)</f>
        <v>Underweight</v>
      </c>
      <c r="L737" s="55" t="str">
        <f>VLOOKUP(A737,Medical_Examinations!A736:J3071,5,TRUE)</f>
        <v>Normal</v>
      </c>
      <c r="M737" s="57">
        <f>VLOOKUP(A737,Hospitalization!A737:K3079,5,FALSE)</f>
        <v>38203</v>
      </c>
      <c r="N737" s="56">
        <f ca="1">VLOOKUP(A737,Hospitalization!A737:K3079,6,FALSE)</f>
        <v>54</v>
      </c>
      <c r="O737" s="55" t="str">
        <f>VLOOKUP(A728,Hospitalization!A629:K2971,11,FALSE)</f>
        <v>R1024</v>
      </c>
      <c r="P737" s="55" t="str">
        <f>VLOOKUP(A737,Hospitalization!A737:K3079,10,TRUE)</f>
        <v>tier - 3</v>
      </c>
      <c r="Q737" s="58">
        <f>VLOOKUP(A737,Hospitalization!A737:K3079,8,TRUE)</f>
        <v>2801.26</v>
      </c>
      <c r="R737" s="55" t="str">
        <f>VLOOKUP(A737,Hospitalization!A638:K2980,9,TRUE)</f>
        <v>tier - 2</v>
      </c>
    </row>
    <row r="738" spans="1:18" x14ac:dyDescent="0.3">
      <c r="A738" s="69" t="s">
        <v>747</v>
      </c>
      <c r="B738" s="55" t="str">
        <f>VLOOKUP(A738,'Customer Names'!A738:E2056,3,TRUE)</f>
        <v xml:space="preserve"> Ms</v>
      </c>
      <c r="C738" s="55" t="str">
        <f>VLOOKUP(A738,'Customer Names'!A736:E1561,4,FALSE)</f>
        <v>Aitken</v>
      </c>
      <c r="D738" s="50">
        <f>VLOOKUP(HealthCare!A738,Medical_Examinations!A737:J3072,2,TRUE)</f>
        <v>17.579999999999998</v>
      </c>
      <c r="E738" s="50">
        <f>VLOOKUP(HealthCare!A738,Medical_Examinations!A737:J3072,4,TRUE)</f>
        <v>4.51</v>
      </c>
      <c r="F738" s="7" t="str">
        <f>VLOOKUP(A738,Medical_Examinations!A737:J3072,6,TRUE)</f>
        <v>No</v>
      </c>
      <c r="G738" s="7" t="str">
        <f>VLOOKUP(A738,Medical_Examinations!A737:J3072,7,TRUE)</f>
        <v>No</v>
      </c>
      <c r="H738" s="7" t="str">
        <f>VLOOKUP(A738,Medical_Examinations!A737:J3072,8,TRUE)</f>
        <v>No</v>
      </c>
      <c r="I738" s="51">
        <f>VLOOKUP(A738,Medical_Examinations!A737:J3072,9,TRUE)</f>
        <v>1</v>
      </c>
      <c r="J738" s="7" t="str">
        <f>VLOOKUP(A738,Medical_Examinations!A737:J3072,10,TRUE)</f>
        <v>No</v>
      </c>
      <c r="K738" s="7" t="str">
        <f>VLOOKUP(A738,Medical_Examinations!A737:J3072,3,TRUE)</f>
        <v>Underweight</v>
      </c>
      <c r="L738" s="7" t="str">
        <f>VLOOKUP(A738,Medical_Examinations!A737:J3072,5,TRUE)</f>
        <v>Normal</v>
      </c>
      <c r="M738" s="52">
        <f>VLOOKUP(A738,Hospitalization!A738:K3080,5,FALSE)</f>
        <v>36518</v>
      </c>
      <c r="N738" s="51">
        <f ca="1">VLOOKUP(A738,Hospitalization!A738:K3080,6,FALSE)</f>
        <v>33</v>
      </c>
      <c r="O738" s="7" t="str">
        <f>VLOOKUP(A729,Hospitalization!A630:K2972,11,FALSE)</f>
        <v>R1012</v>
      </c>
      <c r="P738" s="7" t="str">
        <f>VLOOKUP(A738,Hospitalization!A738:K3080,10,TRUE)</f>
        <v>tier - 3</v>
      </c>
      <c r="Q738" s="53">
        <f>VLOOKUP(A738,Hospitalization!A738:K3080,8,TRUE)</f>
        <v>2789.06</v>
      </c>
      <c r="R738" s="7" t="str">
        <f>VLOOKUP(A738,Hospitalization!A639:K2981,9,TRUE)</f>
        <v>tier - 2</v>
      </c>
    </row>
    <row r="739" spans="1:18" x14ac:dyDescent="0.3">
      <c r="A739" s="69" t="s">
        <v>748</v>
      </c>
      <c r="B739" s="55" t="str">
        <f>VLOOKUP(A739,'Customer Names'!A739:E2057,3,TRUE)</f>
        <v xml:space="preserve"> Mr</v>
      </c>
      <c r="C739" s="55" t="str">
        <f>VLOOKUP(A739,'Customer Names'!A737:E1562,4,FALSE)</f>
        <v>Berger</v>
      </c>
      <c r="D739" s="54">
        <f>VLOOKUP(HealthCare!A739,Medical_Examinations!A738:J3073,2,TRUE)</f>
        <v>17.579999999999998</v>
      </c>
      <c r="E739" s="54">
        <f>VLOOKUP(HealthCare!A739,Medical_Examinations!A738:J3073,4,TRUE)</f>
        <v>4.51</v>
      </c>
      <c r="F739" s="55" t="str">
        <f>VLOOKUP(A739,Medical_Examinations!A738:J3073,6,TRUE)</f>
        <v>No</v>
      </c>
      <c r="G739" s="55" t="str">
        <f>VLOOKUP(A739,Medical_Examinations!A738:J3073,7,TRUE)</f>
        <v>No</v>
      </c>
      <c r="H739" s="55" t="str">
        <f>VLOOKUP(A739,Medical_Examinations!A738:J3073,8,TRUE)</f>
        <v>No</v>
      </c>
      <c r="I739" s="56">
        <f>VLOOKUP(A739,Medical_Examinations!A738:J3073,9,TRUE)</f>
        <v>1</v>
      </c>
      <c r="J739" s="55" t="str">
        <f>VLOOKUP(A739,Medical_Examinations!A738:J3073,10,TRUE)</f>
        <v>No</v>
      </c>
      <c r="K739" s="55" t="str">
        <f>VLOOKUP(A739,Medical_Examinations!A738:J3073,3,TRUE)</f>
        <v>Underweight</v>
      </c>
      <c r="L739" s="55" t="str">
        <f>VLOOKUP(A739,Medical_Examinations!A738:J3073,5,TRUE)</f>
        <v>Normal</v>
      </c>
      <c r="M739" s="57">
        <f>VLOOKUP(A739,Hospitalization!A739:K3081,5,FALSE)</f>
        <v>36401</v>
      </c>
      <c r="N739" s="56">
        <f ca="1">VLOOKUP(A739,Hospitalization!A739:K3081,6,FALSE)</f>
        <v>47</v>
      </c>
      <c r="O739" s="55" t="str">
        <f>VLOOKUP(A730,Hospitalization!A631:K2973,11,FALSE)</f>
        <v>R1016</v>
      </c>
      <c r="P739" s="55" t="str">
        <f>VLOOKUP(A739,Hospitalization!A739:K3081,10,TRUE)</f>
        <v>tier - 1</v>
      </c>
      <c r="Q739" s="58">
        <f>VLOOKUP(A739,Hospitalization!A739:K3081,8,TRUE)</f>
        <v>2775.19</v>
      </c>
      <c r="R739" s="55" t="str">
        <f>VLOOKUP(A739,Hospitalization!A640:K2982,9,TRUE)</f>
        <v>tier - 2</v>
      </c>
    </row>
    <row r="740" spans="1:18" x14ac:dyDescent="0.3">
      <c r="A740" s="69" t="s">
        <v>749</v>
      </c>
      <c r="B740" s="55" t="str">
        <f>VLOOKUP(A740,'Customer Names'!A740:E2058,3,TRUE)</f>
        <v xml:space="preserve"> Ms</v>
      </c>
      <c r="C740" s="55" t="str">
        <f>VLOOKUP(A740,'Customer Names'!A738:E1563,4,FALSE)</f>
        <v>Richey</v>
      </c>
      <c r="D740" s="50">
        <f>VLOOKUP(HealthCare!A740,Medical_Examinations!A739:J3074,2,TRUE)</f>
        <v>17.579999999999998</v>
      </c>
      <c r="E740" s="50">
        <f>VLOOKUP(HealthCare!A740,Medical_Examinations!A739:J3074,4,TRUE)</f>
        <v>4.51</v>
      </c>
      <c r="F740" s="7" t="str">
        <f>VLOOKUP(A740,Medical_Examinations!A739:J3074,6,TRUE)</f>
        <v>No</v>
      </c>
      <c r="G740" s="7" t="str">
        <f>VLOOKUP(A740,Medical_Examinations!A739:J3074,7,TRUE)</f>
        <v>No</v>
      </c>
      <c r="H740" s="7" t="str">
        <f>VLOOKUP(A740,Medical_Examinations!A739:J3074,8,TRUE)</f>
        <v>No</v>
      </c>
      <c r="I740" s="51">
        <f>VLOOKUP(A740,Medical_Examinations!A739:J3074,9,TRUE)</f>
        <v>1</v>
      </c>
      <c r="J740" s="7" t="str">
        <f>VLOOKUP(A740,Medical_Examinations!A739:J3074,10,TRUE)</f>
        <v>No</v>
      </c>
      <c r="K740" s="7" t="str">
        <f>VLOOKUP(A740,Medical_Examinations!A739:J3074,3,TRUE)</f>
        <v>Underweight</v>
      </c>
      <c r="L740" s="7" t="str">
        <f>VLOOKUP(A740,Medical_Examinations!A739:J3074,5,TRUE)</f>
        <v>Normal</v>
      </c>
      <c r="M740" s="52">
        <f>VLOOKUP(A740,Hospitalization!A740:K3082,5,FALSE)</f>
        <v>36320</v>
      </c>
      <c r="N740" s="51">
        <f ca="1">VLOOKUP(A740,Hospitalization!A740:K3082,6,FALSE)</f>
        <v>57</v>
      </c>
      <c r="O740" s="7" t="str">
        <f>VLOOKUP(A731,Hospitalization!A632:K2974,11,FALSE)</f>
        <v>R1011</v>
      </c>
      <c r="P740" s="7" t="str">
        <f>VLOOKUP(A740,Hospitalization!A740:K3082,10,TRUE)</f>
        <v>tier - 1</v>
      </c>
      <c r="Q740" s="53">
        <f>VLOOKUP(A740,Hospitalization!A740:K3082,8,TRUE)</f>
        <v>2775.19</v>
      </c>
      <c r="R740" s="7" t="str">
        <f>VLOOKUP(A740,Hospitalization!A641:K2983,9,TRUE)</f>
        <v>tier - 2</v>
      </c>
    </row>
    <row r="741" spans="1:18" x14ac:dyDescent="0.3">
      <c r="A741" s="69" t="s">
        <v>750</v>
      </c>
      <c r="B741" s="55" t="str">
        <f>VLOOKUP(A741,'Customer Names'!A741:E2059,3,TRUE)</f>
        <v xml:space="preserve"> Mr</v>
      </c>
      <c r="C741" s="55" t="str">
        <f>VLOOKUP(A741,'Customer Names'!A739:E1564,4,FALSE)</f>
        <v>Trotter</v>
      </c>
      <c r="D741" s="54">
        <f>VLOOKUP(HealthCare!A741,Medical_Examinations!A740:J3075,2,TRUE)</f>
        <v>17.579999999999998</v>
      </c>
      <c r="E741" s="54">
        <f>VLOOKUP(HealthCare!A741,Medical_Examinations!A740:J3075,4,TRUE)</f>
        <v>4.51</v>
      </c>
      <c r="F741" s="55" t="str">
        <f>VLOOKUP(A741,Medical_Examinations!A740:J3075,6,TRUE)</f>
        <v>No</v>
      </c>
      <c r="G741" s="55" t="str">
        <f>VLOOKUP(A741,Medical_Examinations!A740:J3075,7,TRUE)</f>
        <v>No</v>
      </c>
      <c r="H741" s="55" t="str">
        <f>VLOOKUP(A741,Medical_Examinations!A740:J3075,8,TRUE)</f>
        <v>No</v>
      </c>
      <c r="I741" s="56">
        <f>VLOOKUP(A741,Medical_Examinations!A740:J3075,9,TRUE)</f>
        <v>1</v>
      </c>
      <c r="J741" s="55" t="str">
        <f>VLOOKUP(A741,Medical_Examinations!A740:J3075,10,TRUE)</f>
        <v>No</v>
      </c>
      <c r="K741" s="55" t="str">
        <f>VLOOKUP(A741,Medical_Examinations!A740:J3075,3,TRUE)</f>
        <v>Underweight</v>
      </c>
      <c r="L741" s="55" t="str">
        <f>VLOOKUP(A741,Medical_Examinations!A740:J3075,5,TRUE)</f>
        <v>Normal</v>
      </c>
      <c r="M741" s="57">
        <f>VLOOKUP(A741,Hospitalization!A741:K3083,5,FALSE)</f>
        <v>35652</v>
      </c>
      <c r="N741" s="56">
        <f ca="1">VLOOKUP(A741,Hospitalization!A741:K3083,6,FALSE)</f>
        <v>50</v>
      </c>
      <c r="O741" s="55" t="str">
        <f>VLOOKUP(A732,Hospitalization!A633:K2975,11,FALSE)</f>
        <v>R1012</v>
      </c>
      <c r="P741" s="55" t="str">
        <f>VLOOKUP(A741,Hospitalization!A741:K3083,10,TRUE)</f>
        <v>tier - 1</v>
      </c>
      <c r="Q741" s="58">
        <f>VLOOKUP(A741,Hospitalization!A741:K3083,8,TRUE)</f>
        <v>2758.99</v>
      </c>
      <c r="R741" s="55" t="str">
        <f>VLOOKUP(A741,Hospitalization!A642:K2984,9,TRUE)</f>
        <v>tier - 2</v>
      </c>
    </row>
    <row r="742" spans="1:18" x14ac:dyDescent="0.3">
      <c r="A742" s="69" t="s">
        <v>751</v>
      </c>
      <c r="B742" s="55" t="str">
        <f>VLOOKUP(A742,'Customer Names'!A742:E2060,3,TRUE)</f>
        <v xml:space="preserve"> Ms</v>
      </c>
      <c r="C742" s="55" t="str">
        <f>VLOOKUP(A742,'Customer Names'!A740:E1565,4,FALSE)</f>
        <v>Chavez</v>
      </c>
      <c r="D742" s="50">
        <f>VLOOKUP(HealthCare!A742,Medical_Examinations!A741:J3076,2,TRUE)</f>
        <v>17.579999999999998</v>
      </c>
      <c r="E742" s="50">
        <f>VLOOKUP(HealthCare!A742,Medical_Examinations!A741:J3076,4,TRUE)</f>
        <v>4.51</v>
      </c>
      <c r="F742" s="7" t="str">
        <f>VLOOKUP(A742,Medical_Examinations!A741:J3076,6,TRUE)</f>
        <v>No</v>
      </c>
      <c r="G742" s="7" t="str">
        <f>VLOOKUP(A742,Medical_Examinations!A741:J3076,7,TRUE)</f>
        <v>No</v>
      </c>
      <c r="H742" s="7" t="str">
        <f>VLOOKUP(A742,Medical_Examinations!A741:J3076,8,TRUE)</f>
        <v>No</v>
      </c>
      <c r="I742" s="51">
        <f>VLOOKUP(A742,Medical_Examinations!A741:J3076,9,TRUE)</f>
        <v>1</v>
      </c>
      <c r="J742" s="7" t="str">
        <f>VLOOKUP(A742,Medical_Examinations!A741:J3076,10,TRUE)</f>
        <v>No</v>
      </c>
      <c r="K742" s="7" t="str">
        <f>VLOOKUP(A742,Medical_Examinations!A741:J3076,3,TRUE)</f>
        <v>Underweight</v>
      </c>
      <c r="L742" s="7" t="str">
        <f>VLOOKUP(A742,Medical_Examinations!A741:J3076,5,TRUE)</f>
        <v>Normal</v>
      </c>
      <c r="M742" s="52">
        <f>VLOOKUP(A742,Hospitalization!A742:K3084,5,FALSE)</f>
        <v>36810</v>
      </c>
      <c r="N742" s="51">
        <f ca="1">VLOOKUP(A742,Hospitalization!A742:K3084,6,FALSE)</f>
        <v>39</v>
      </c>
      <c r="O742" s="7" t="str">
        <f>VLOOKUP(A733,Hospitalization!A634:K2976,11,FALSE)</f>
        <v>R1012</v>
      </c>
      <c r="P742" s="7" t="str">
        <f>VLOOKUP(A742,Hospitalization!A742:K3084,10,TRUE)</f>
        <v>tier - 1</v>
      </c>
      <c r="Q742" s="53">
        <f>VLOOKUP(A742,Hospitalization!A742:K3084,8,TRUE)</f>
        <v>2755.02</v>
      </c>
      <c r="R742" s="7" t="str">
        <f>VLOOKUP(A742,Hospitalization!A643:K2985,9,TRUE)</f>
        <v>tier - 2</v>
      </c>
    </row>
    <row r="743" spans="1:18" x14ac:dyDescent="0.3">
      <c r="A743" s="69" t="s">
        <v>752</v>
      </c>
      <c r="B743" s="55" t="str">
        <f>VLOOKUP(A743,'Customer Names'!A743:E2061,3,TRUE)</f>
        <v xml:space="preserve"> Mr</v>
      </c>
      <c r="C743" s="55" t="str">
        <f>VLOOKUP(A743,'Customer Names'!A741:E1566,4,FALSE)</f>
        <v>Orifice</v>
      </c>
      <c r="D743" s="54">
        <f>VLOOKUP(HealthCare!A743,Medical_Examinations!A742:J3077,2,TRUE)</f>
        <v>17.579999999999998</v>
      </c>
      <c r="E743" s="54">
        <f>VLOOKUP(HealthCare!A743,Medical_Examinations!A742:J3077,4,TRUE)</f>
        <v>4.51</v>
      </c>
      <c r="F743" s="55" t="str">
        <f>VLOOKUP(A743,Medical_Examinations!A742:J3077,6,TRUE)</f>
        <v>No</v>
      </c>
      <c r="G743" s="55" t="str">
        <f>VLOOKUP(A743,Medical_Examinations!A742:J3077,7,TRUE)</f>
        <v>No</v>
      </c>
      <c r="H743" s="55" t="str">
        <f>VLOOKUP(A743,Medical_Examinations!A742:J3077,8,TRUE)</f>
        <v>No</v>
      </c>
      <c r="I743" s="56">
        <f>VLOOKUP(A743,Medical_Examinations!A742:J3077,9,TRUE)</f>
        <v>1</v>
      </c>
      <c r="J743" s="55" t="str">
        <f>VLOOKUP(A743,Medical_Examinations!A742:J3077,10,TRUE)</f>
        <v>No</v>
      </c>
      <c r="K743" s="55" t="str">
        <f>VLOOKUP(A743,Medical_Examinations!A742:J3077,3,TRUE)</f>
        <v>Underweight</v>
      </c>
      <c r="L743" s="55" t="str">
        <f>VLOOKUP(A743,Medical_Examinations!A742:J3077,5,TRUE)</f>
        <v>Normal</v>
      </c>
      <c r="M743" s="57">
        <f>VLOOKUP(A743,Hospitalization!A743:K3085,5,FALSE)</f>
        <v>36802</v>
      </c>
      <c r="N743" s="56">
        <f ca="1">VLOOKUP(A743,Hospitalization!A743:K3085,6,FALSE)</f>
        <v>53</v>
      </c>
      <c r="O743" s="55" t="str">
        <f>VLOOKUP(A734,Hospitalization!A635:K2977,11,FALSE)</f>
        <v>R1012</v>
      </c>
      <c r="P743" s="55" t="str">
        <f>VLOOKUP(A743,Hospitalization!A743:K3085,10,TRUE)</f>
        <v>tier - 3</v>
      </c>
      <c r="Q743" s="58">
        <f>VLOOKUP(A743,Hospitalization!A743:K3085,8,TRUE)</f>
        <v>2741.95</v>
      </c>
      <c r="R743" s="55" t="str">
        <f>VLOOKUP(A743,Hospitalization!A644:K2986,9,TRUE)</f>
        <v>tier - 2</v>
      </c>
    </row>
    <row r="744" spans="1:18" x14ac:dyDescent="0.3">
      <c r="A744" s="69" t="s">
        <v>753</v>
      </c>
      <c r="B744" s="55" t="str">
        <f>VLOOKUP(A744,'Customer Names'!A744:E2062,3,TRUE)</f>
        <v xml:space="preserve"> Mr</v>
      </c>
      <c r="C744" s="55" t="str">
        <f>VLOOKUP(A744,'Customer Names'!A742:E1567,4,FALSE)</f>
        <v>Farkash</v>
      </c>
      <c r="D744" s="50">
        <f>VLOOKUP(HealthCare!A744,Medical_Examinations!A743:J3078,2,TRUE)</f>
        <v>17.579999999999998</v>
      </c>
      <c r="E744" s="50">
        <f>VLOOKUP(HealthCare!A744,Medical_Examinations!A743:J3078,4,TRUE)</f>
        <v>4.51</v>
      </c>
      <c r="F744" s="7" t="str">
        <f>VLOOKUP(A744,Medical_Examinations!A743:J3078,6,TRUE)</f>
        <v>No</v>
      </c>
      <c r="G744" s="7" t="str">
        <f>VLOOKUP(A744,Medical_Examinations!A743:J3078,7,TRUE)</f>
        <v>No</v>
      </c>
      <c r="H744" s="7" t="str">
        <f>VLOOKUP(A744,Medical_Examinations!A743:J3078,8,TRUE)</f>
        <v>No</v>
      </c>
      <c r="I744" s="51">
        <f>VLOOKUP(A744,Medical_Examinations!A743:J3078,9,TRUE)</f>
        <v>1</v>
      </c>
      <c r="J744" s="7" t="str">
        <f>VLOOKUP(A744,Medical_Examinations!A743:J3078,10,TRUE)</f>
        <v>No</v>
      </c>
      <c r="K744" s="7" t="str">
        <f>VLOOKUP(A744,Medical_Examinations!A743:J3078,3,TRUE)</f>
        <v>Underweight</v>
      </c>
      <c r="L744" s="7" t="str">
        <f>VLOOKUP(A744,Medical_Examinations!A743:J3078,5,TRUE)</f>
        <v>Normal</v>
      </c>
      <c r="M744" s="52">
        <f>VLOOKUP(A744,Hospitalization!A744:K3086,5,FALSE)</f>
        <v>36877</v>
      </c>
      <c r="N744" s="51">
        <f ca="1">VLOOKUP(A744,Hospitalization!A744:K3086,6,FALSE)</f>
        <v>50</v>
      </c>
      <c r="O744" s="7" t="str">
        <f>VLOOKUP(A735,Hospitalization!A636:K2978,11,FALSE)</f>
        <v>R1011</v>
      </c>
      <c r="P744" s="7" t="str">
        <f>VLOOKUP(A744,Hospitalization!A744:K3086,10,TRUE)</f>
        <v>tier - 3</v>
      </c>
      <c r="Q744" s="53">
        <f>VLOOKUP(A744,Hospitalization!A744:K3086,8,TRUE)</f>
        <v>2731.91</v>
      </c>
      <c r="R744" s="7" t="str">
        <f>VLOOKUP(A744,Hospitalization!A645:K2987,9,TRUE)</f>
        <v>tier - 2</v>
      </c>
    </row>
    <row r="745" spans="1:18" x14ac:dyDescent="0.3">
      <c r="A745" s="69" t="s">
        <v>754</v>
      </c>
      <c r="B745" s="55" t="str">
        <f>VLOOKUP(A745,'Customer Names'!A745:E2063,3,TRUE)</f>
        <v xml:space="preserve"> Mr</v>
      </c>
      <c r="C745" s="55" t="str">
        <f>VLOOKUP(A745,'Customer Names'!A743:E1568,4,FALSE)</f>
        <v>Hribar</v>
      </c>
      <c r="D745" s="54">
        <f>VLOOKUP(HealthCare!A745,Medical_Examinations!A744:J3079,2,TRUE)</f>
        <v>17.579999999999998</v>
      </c>
      <c r="E745" s="54">
        <f>VLOOKUP(HealthCare!A745,Medical_Examinations!A744:J3079,4,TRUE)</f>
        <v>4.51</v>
      </c>
      <c r="F745" s="55" t="str">
        <f>VLOOKUP(A745,Medical_Examinations!A744:J3079,6,TRUE)</f>
        <v>No</v>
      </c>
      <c r="G745" s="55" t="str">
        <f>VLOOKUP(A745,Medical_Examinations!A744:J3079,7,TRUE)</f>
        <v>No</v>
      </c>
      <c r="H745" s="55" t="str">
        <f>VLOOKUP(A745,Medical_Examinations!A744:J3079,8,TRUE)</f>
        <v>No</v>
      </c>
      <c r="I745" s="56">
        <f>VLOOKUP(A745,Medical_Examinations!A744:J3079,9,TRUE)</f>
        <v>1</v>
      </c>
      <c r="J745" s="55" t="str">
        <f>VLOOKUP(A745,Medical_Examinations!A744:J3079,10,TRUE)</f>
        <v>No</v>
      </c>
      <c r="K745" s="55" t="str">
        <f>VLOOKUP(A745,Medical_Examinations!A744:J3079,3,TRUE)</f>
        <v>Underweight</v>
      </c>
      <c r="L745" s="55" t="str">
        <f>VLOOKUP(A745,Medical_Examinations!A744:J3079,5,TRUE)</f>
        <v>Normal</v>
      </c>
      <c r="M745" s="57">
        <f>VLOOKUP(A745,Hospitalization!A745:K3087,5,FALSE)</f>
        <v>37958</v>
      </c>
      <c r="N745" s="56">
        <f ca="1">VLOOKUP(A745,Hospitalization!A745:K3087,6,FALSE)</f>
        <v>45</v>
      </c>
      <c r="O745" s="55" t="str">
        <f>VLOOKUP(A736,Hospitalization!A637:K2979,11,FALSE)</f>
        <v>R1012</v>
      </c>
      <c r="P745" s="55" t="str">
        <f>VLOOKUP(A745,Hospitalization!A745:K3087,10,TRUE)</f>
        <v>tier - 3</v>
      </c>
      <c r="Q745" s="58">
        <f>VLOOKUP(A745,Hospitalization!A745:K3087,8,TRUE)</f>
        <v>2730.11</v>
      </c>
      <c r="R745" s="55" t="str">
        <f>VLOOKUP(A745,Hospitalization!A646:K2988,9,TRUE)</f>
        <v>tier - 2</v>
      </c>
    </row>
    <row r="746" spans="1:18" x14ac:dyDescent="0.3">
      <c r="A746" s="69" t="s">
        <v>755</v>
      </c>
      <c r="B746" s="55" t="str">
        <f>VLOOKUP(A746,'Customer Names'!A746:E2064,3,TRUE)</f>
        <v xml:space="preserve"> Ms</v>
      </c>
      <c r="C746" s="55" t="str">
        <f>VLOOKUP(A746,'Customer Names'!A744:E1569,4,FALSE)</f>
        <v>Crawford</v>
      </c>
      <c r="D746" s="50">
        <f>VLOOKUP(HealthCare!A746,Medical_Examinations!A745:J3080,2,TRUE)</f>
        <v>17.579999999999998</v>
      </c>
      <c r="E746" s="50">
        <f>VLOOKUP(HealthCare!A746,Medical_Examinations!A745:J3080,4,TRUE)</f>
        <v>4.51</v>
      </c>
      <c r="F746" s="7" t="str">
        <f>VLOOKUP(A746,Medical_Examinations!A745:J3080,6,TRUE)</f>
        <v>No</v>
      </c>
      <c r="G746" s="7" t="str">
        <f>VLOOKUP(A746,Medical_Examinations!A745:J3080,7,TRUE)</f>
        <v>No</v>
      </c>
      <c r="H746" s="7" t="str">
        <f>VLOOKUP(A746,Medical_Examinations!A745:J3080,8,TRUE)</f>
        <v>No</v>
      </c>
      <c r="I746" s="51">
        <f>VLOOKUP(A746,Medical_Examinations!A745:J3080,9,TRUE)</f>
        <v>1</v>
      </c>
      <c r="J746" s="7" t="str">
        <f>VLOOKUP(A746,Medical_Examinations!A745:J3080,10,TRUE)</f>
        <v>No</v>
      </c>
      <c r="K746" s="7" t="str">
        <f>VLOOKUP(A746,Medical_Examinations!A745:J3080,3,TRUE)</f>
        <v>Underweight</v>
      </c>
      <c r="L746" s="7" t="str">
        <f>VLOOKUP(A746,Medical_Examinations!A745:J3080,5,TRUE)</f>
        <v>Normal</v>
      </c>
      <c r="M746" s="52">
        <f>VLOOKUP(A746,Hospitalization!A746:K3088,5,FALSE)</f>
        <v>35709</v>
      </c>
      <c r="N746" s="51">
        <f ca="1">VLOOKUP(A746,Hospitalization!A746:K3088,6,FALSE)</f>
        <v>50</v>
      </c>
      <c r="O746" s="7" t="str">
        <f>VLOOKUP(A737,Hospitalization!A638:K2980,11,FALSE)</f>
        <v>R1013</v>
      </c>
      <c r="P746" s="7" t="str">
        <f>VLOOKUP(A746,Hospitalization!A746:K3088,10,TRUE)</f>
        <v>tier - 3</v>
      </c>
      <c r="Q746" s="53">
        <f>VLOOKUP(A746,Hospitalization!A746:K3088,8,TRUE)</f>
        <v>2727.4</v>
      </c>
      <c r="R746" s="7" t="str">
        <f>VLOOKUP(A746,Hospitalization!A647:K2989,9,TRUE)</f>
        <v>tier - 3</v>
      </c>
    </row>
    <row r="747" spans="1:18" x14ac:dyDescent="0.3">
      <c r="A747" s="69" t="s">
        <v>756</v>
      </c>
      <c r="B747" s="55" t="str">
        <f>VLOOKUP(A747,'Customer Names'!A747:E2065,3,TRUE)</f>
        <v xml:space="preserve"> Ms</v>
      </c>
      <c r="C747" s="55" t="str">
        <f>VLOOKUP(A747,'Customer Names'!A745:E1570,4,FALSE)</f>
        <v>Sittlington</v>
      </c>
      <c r="D747" s="54">
        <f>VLOOKUP(HealthCare!A747,Medical_Examinations!A746:J3081,2,TRUE)</f>
        <v>17.579999999999998</v>
      </c>
      <c r="E747" s="54">
        <f>VLOOKUP(HealthCare!A747,Medical_Examinations!A746:J3081,4,TRUE)</f>
        <v>4.51</v>
      </c>
      <c r="F747" s="55" t="str">
        <f>VLOOKUP(A747,Medical_Examinations!A746:J3081,6,TRUE)</f>
        <v>No</v>
      </c>
      <c r="G747" s="55" t="str">
        <f>VLOOKUP(A747,Medical_Examinations!A746:J3081,7,TRUE)</f>
        <v>No</v>
      </c>
      <c r="H747" s="55" t="str">
        <f>VLOOKUP(A747,Medical_Examinations!A746:J3081,8,TRUE)</f>
        <v>No</v>
      </c>
      <c r="I747" s="56">
        <f>VLOOKUP(A747,Medical_Examinations!A746:J3081,9,TRUE)</f>
        <v>1</v>
      </c>
      <c r="J747" s="55" t="str">
        <f>VLOOKUP(A747,Medical_Examinations!A746:J3081,10,TRUE)</f>
        <v>No</v>
      </c>
      <c r="K747" s="55" t="str">
        <f>VLOOKUP(A747,Medical_Examinations!A746:J3081,3,TRUE)</f>
        <v>Underweight</v>
      </c>
      <c r="L747" s="55" t="str">
        <f>VLOOKUP(A747,Medical_Examinations!A746:J3081,5,TRUE)</f>
        <v>Normal</v>
      </c>
      <c r="M747" s="57">
        <f>VLOOKUP(A747,Hospitalization!A747:K3089,5,FALSE)</f>
        <v>32375</v>
      </c>
      <c r="N747" s="56">
        <f ca="1">VLOOKUP(A747,Hospitalization!A747:K3089,6,FALSE)</f>
        <v>23</v>
      </c>
      <c r="O747" s="55" t="str">
        <f>VLOOKUP(A738,Hospitalization!A639:K2981,11,FALSE)</f>
        <v>R1012</v>
      </c>
      <c r="P747" s="55" t="str">
        <f>VLOOKUP(A747,Hospitalization!A747:K3089,10,TRUE)</f>
        <v>tier - 2</v>
      </c>
      <c r="Q747" s="58">
        <f>VLOOKUP(A747,Hospitalization!A747:K3089,8,TRUE)</f>
        <v>2726.06</v>
      </c>
      <c r="R747" s="55" t="str">
        <f>VLOOKUP(A747,Hospitalization!A648:K2990,9,TRUE)</f>
        <v>tier - 2</v>
      </c>
    </row>
    <row r="748" spans="1:18" x14ac:dyDescent="0.3">
      <c r="A748" s="69" t="s">
        <v>757</v>
      </c>
      <c r="B748" s="55" t="str">
        <f>VLOOKUP(A748,'Customer Names'!A748:E2066,3,TRUE)</f>
        <v xml:space="preserve"> Ms</v>
      </c>
      <c r="C748" s="55" t="str">
        <f>VLOOKUP(A748,'Customer Names'!A746:E1571,4,FALSE)</f>
        <v>Silbert</v>
      </c>
      <c r="D748" s="50">
        <f>VLOOKUP(HealthCare!A748,Medical_Examinations!A747:J3082,2,TRUE)</f>
        <v>17.579999999999998</v>
      </c>
      <c r="E748" s="50">
        <f>VLOOKUP(HealthCare!A748,Medical_Examinations!A747:J3082,4,TRUE)</f>
        <v>4.51</v>
      </c>
      <c r="F748" s="7" t="str">
        <f>VLOOKUP(A748,Medical_Examinations!A747:J3082,6,TRUE)</f>
        <v>No</v>
      </c>
      <c r="G748" s="7" t="str">
        <f>VLOOKUP(A748,Medical_Examinations!A747:J3082,7,TRUE)</f>
        <v>No</v>
      </c>
      <c r="H748" s="7" t="str">
        <f>VLOOKUP(A748,Medical_Examinations!A747:J3082,8,TRUE)</f>
        <v>No</v>
      </c>
      <c r="I748" s="51">
        <f>VLOOKUP(A748,Medical_Examinations!A747:J3082,9,TRUE)</f>
        <v>1</v>
      </c>
      <c r="J748" s="7" t="str">
        <f>VLOOKUP(A748,Medical_Examinations!A747:J3082,10,TRUE)</f>
        <v>No</v>
      </c>
      <c r="K748" s="7" t="str">
        <f>VLOOKUP(A748,Medical_Examinations!A747:J3082,3,TRUE)</f>
        <v>Underweight</v>
      </c>
      <c r="L748" s="7" t="str">
        <f>VLOOKUP(A748,Medical_Examinations!A747:J3082,5,TRUE)</f>
        <v>Normal</v>
      </c>
      <c r="M748" s="52">
        <f>VLOOKUP(A748,Hospitalization!A748:K3090,5,FALSE)</f>
        <v>35733</v>
      </c>
      <c r="N748" s="51">
        <f ca="1">VLOOKUP(A748,Hospitalization!A748:K3090,6,FALSE)</f>
        <v>36</v>
      </c>
      <c r="O748" s="7" t="str">
        <f>VLOOKUP(A739,Hospitalization!A640:K2982,11,FALSE)</f>
        <v>R1012</v>
      </c>
      <c r="P748" s="7" t="str">
        <f>VLOOKUP(A748,Hospitalization!A748:K3090,10,TRUE)</f>
        <v>tier - 3</v>
      </c>
      <c r="Q748" s="53">
        <f>VLOOKUP(A748,Hospitalization!A748:K3090,8,TRUE)</f>
        <v>2721.32</v>
      </c>
      <c r="R748" s="7" t="str">
        <f>VLOOKUP(A748,Hospitalization!A649:K2991,9,TRUE)</f>
        <v>tier - 1</v>
      </c>
    </row>
    <row r="749" spans="1:18" x14ac:dyDescent="0.3">
      <c r="A749" s="69" t="s">
        <v>758</v>
      </c>
      <c r="B749" s="55" t="str">
        <f>VLOOKUP(A749,'Customer Names'!A749:E2067,3,TRUE)</f>
        <v xml:space="preserve"> Ms</v>
      </c>
      <c r="C749" s="55" t="str">
        <f>VLOOKUP(A749,'Customer Names'!A747:E1572,4,FALSE)</f>
        <v>Carrique</v>
      </c>
      <c r="D749" s="54">
        <f>VLOOKUP(HealthCare!A749,Medical_Examinations!A748:J3083,2,TRUE)</f>
        <v>17.579999999999998</v>
      </c>
      <c r="E749" s="54">
        <f>VLOOKUP(HealthCare!A749,Medical_Examinations!A748:J3083,4,TRUE)</f>
        <v>4.51</v>
      </c>
      <c r="F749" s="55" t="str">
        <f>VLOOKUP(A749,Medical_Examinations!A748:J3083,6,TRUE)</f>
        <v>No</v>
      </c>
      <c r="G749" s="55" t="str">
        <f>VLOOKUP(A749,Medical_Examinations!A748:J3083,7,TRUE)</f>
        <v>No</v>
      </c>
      <c r="H749" s="55" t="str">
        <f>VLOOKUP(A749,Medical_Examinations!A748:J3083,8,TRUE)</f>
        <v>No</v>
      </c>
      <c r="I749" s="56">
        <f>VLOOKUP(A749,Medical_Examinations!A748:J3083,9,TRUE)</f>
        <v>1</v>
      </c>
      <c r="J749" s="55" t="str">
        <f>VLOOKUP(A749,Medical_Examinations!A748:J3083,10,TRUE)</f>
        <v>No</v>
      </c>
      <c r="K749" s="55" t="str">
        <f>VLOOKUP(A749,Medical_Examinations!A748:J3083,3,TRUE)</f>
        <v>Underweight</v>
      </c>
      <c r="L749" s="55" t="str">
        <f>VLOOKUP(A749,Medical_Examinations!A748:J3083,5,TRUE)</f>
        <v>Normal</v>
      </c>
      <c r="M749" s="57">
        <f>VLOOKUP(A749,Hospitalization!A749:K3091,5,FALSE)</f>
        <v>37839</v>
      </c>
      <c r="N749" s="56">
        <f ca="1">VLOOKUP(A749,Hospitalization!A749:K3091,6,FALSE)</f>
        <v>57</v>
      </c>
      <c r="O749" s="55" t="str">
        <f>VLOOKUP(A740,Hospitalization!A641:K2983,11,FALSE)</f>
        <v>R1012</v>
      </c>
      <c r="P749" s="55" t="str">
        <f>VLOOKUP(A749,Hospitalization!A749:K3091,10,TRUE)</f>
        <v>tier - 2</v>
      </c>
      <c r="Q749" s="58">
        <f>VLOOKUP(A749,Hospitalization!A749:K3091,8,TRUE)</f>
        <v>2719.28</v>
      </c>
      <c r="R749" s="55" t="str">
        <f>VLOOKUP(A749,Hospitalization!A650:K2992,9,TRUE)</f>
        <v>tier - 2</v>
      </c>
    </row>
    <row r="750" spans="1:18" x14ac:dyDescent="0.3">
      <c r="A750" s="69" t="s">
        <v>759</v>
      </c>
      <c r="B750" s="55" t="str">
        <f>VLOOKUP(A750,'Customer Names'!A750:E2068,3,TRUE)</f>
        <v xml:space="preserve"> Mr</v>
      </c>
      <c r="C750" s="55" t="str">
        <f>VLOOKUP(A750,'Customer Names'!A748:E1573,4,FALSE)</f>
        <v>Kosla</v>
      </c>
      <c r="D750" s="50">
        <f>VLOOKUP(HealthCare!A750,Medical_Examinations!A749:J3084,2,TRUE)</f>
        <v>17.579999999999998</v>
      </c>
      <c r="E750" s="50">
        <f>VLOOKUP(HealthCare!A750,Medical_Examinations!A749:J3084,4,TRUE)</f>
        <v>4.51</v>
      </c>
      <c r="F750" s="7" t="str">
        <f>VLOOKUP(A750,Medical_Examinations!A749:J3084,6,TRUE)</f>
        <v>No</v>
      </c>
      <c r="G750" s="7" t="str">
        <f>VLOOKUP(A750,Medical_Examinations!A749:J3084,7,TRUE)</f>
        <v>No</v>
      </c>
      <c r="H750" s="7" t="str">
        <f>VLOOKUP(A750,Medical_Examinations!A749:J3084,8,TRUE)</f>
        <v>No</v>
      </c>
      <c r="I750" s="51">
        <f>VLOOKUP(A750,Medical_Examinations!A749:J3084,9,TRUE)</f>
        <v>1</v>
      </c>
      <c r="J750" s="7" t="str">
        <f>VLOOKUP(A750,Medical_Examinations!A749:J3084,10,TRUE)</f>
        <v>No</v>
      </c>
      <c r="K750" s="7" t="str">
        <f>VLOOKUP(A750,Medical_Examinations!A749:J3084,3,TRUE)</f>
        <v>Underweight</v>
      </c>
      <c r="L750" s="7" t="str">
        <f>VLOOKUP(A750,Medical_Examinations!A749:J3084,5,TRUE)</f>
        <v>Normal</v>
      </c>
      <c r="M750" s="52">
        <f>VLOOKUP(A750,Hospitalization!A750:K3092,5,FALSE)</f>
        <v>37956</v>
      </c>
      <c r="N750" s="51">
        <f ca="1">VLOOKUP(A750,Hospitalization!A750:K3092,6,FALSE)</f>
        <v>36</v>
      </c>
      <c r="O750" s="7" t="str">
        <f>VLOOKUP(A741,Hospitalization!A642:K2984,11,FALSE)</f>
        <v>R1012</v>
      </c>
      <c r="P750" s="7" t="str">
        <f>VLOOKUP(A750,Hospitalization!A750:K3092,10,TRUE)</f>
        <v>tier - 3</v>
      </c>
      <c r="Q750" s="53">
        <f>VLOOKUP(A750,Hospitalization!A750:K3092,8,TRUE)</f>
        <v>2710.83</v>
      </c>
      <c r="R750" s="7" t="str">
        <f>VLOOKUP(A750,Hospitalization!A651:K2993,9,TRUE)</f>
        <v>tier - 2</v>
      </c>
    </row>
    <row r="751" spans="1:18" x14ac:dyDescent="0.3">
      <c r="A751" s="69" t="s">
        <v>760</v>
      </c>
      <c r="B751" s="55" t="str">
        <f>VLOOKUP(A751,'Customer Names'!A751:E2069,3,TRUE)</f>
        <v xml:space="preserve"> Mr</v>
      </c>
      <c r="C751" s="55" t="str">
        <f>VLOOKUP(A751,'Customer Names'!A749:E1574,4,FALSE)</f>
        <v>Parker</v>
      </c>
      <c r="D751" s="54">
        <f>VLOOKUP(HealthCare!A751,Medical_Examinations!A750:J3085,2,TRUE)</f>
        <v>17.579999999999998</v>
      </c>
      <c r="E751" s="54">
        <f>VLOOKUP(HealthCare!A751,Medical_Examinations!A750:J3085,4,TRUE)</f>
        <v>4.51</v>
      </c>
      <c r="F751" s="55" t="str">
        <f>VLOOKUP(A751,Medical_Examinations!A750:J3085,6,TRUE)</f>
        <v>No</v>
      </c>
      <c r="G751" s="55" t="str">
        <f>VLOOKUP(A751,Medical_Examinations!A750:J3085,7,TRUE)</f>
        <v>No</v>
      </c>
      <c r="H751" s="55" t="str">
        <f>VLOOKUP(A751,Medical_Examinations!A750:J3085,8,TRUE)</f>
        <v>No</v>
      </c>
      <c r="I751" s="56">
        <f>VLOOKUP(A751,Medical_Examinations!A750:J3085,9,TRUE)</f>
        <v>1</v>
      </c>
      <c r="J751" s="55" t="str">
        <f>VLOOKUP(A751,Medical_Examinations!A750:J3085,10,TRUE)</f>
        <v>No</v>
      </c>
      <c r="K751" s="55" t="str">
        <f>VLOOKUP(A751,Medical_Examinations!A750:J3085,3,TRUE)</f>
        <v>Underweight</v>
      </c>
      <c r="L751" s="55" t="str">
        <f>VLOOKUP(A751,Medical_Examinations!A750:J3085,5,TRUE)</f>
        <v>Normal</v>
      </c>
      <c r="M751" s="57">
        <f>VLOOKUP(A751,Hospitalization!A751:K3093,5,FALSE)</f>
        <v>37819</v>
      </c>
      <c r="N751" s="56">
        <f ca="1">VLOOKUP(A751,Hospitalization!A751:K3093,6,FALSE)</f>
        <v>51</v>
      </c>
      <c r="O751" s="55" t="str">
        <f>VLOOKUP(A742,Hospitalization!A643:K2985,11,FALSE)</f>
        <v>R1024</v>
      </c>
      <c r="P751" s="55" t="str">
        <f>VLOOKUP(A751,Hospitalization!A751:K3093,10,TRUE)</f>
        <v>tier - 2</v>
      </c>
      <c r="Q751" s="58">
        <f>VLOOKUP(A751,Hospitalization!A751:K3093,8,TRUE)</f>
        <v>2709.11</v>
      </c>
      <c r="R751" s="55" t="str">
        <f>VLOOKUP(A751,Hospitalization!A652:K2994,9,TRUE)</f>
        <v>tier - 2</v>
      </c>
    </row>
    <row r="752" spans="1:18" x14ac:dyDescent="0.3">
      <c r="A752" s="69" t="s">
        <v>761</v>
      </c>
      <c r="B752" s="55" t="str">
        <f>VLOOKUP(A752,'Customer Names'!A752:E2070,3,TRUE)</f>
        <v xml:space="preserve"> Mr</v>
      </c>
      <c r="C752" s="55" t="str">
        <f>VLOOKUP(A752,'Customer Names'!A750:E1575,4,FALSE)</f>
        <v>Horton</v>
      </c>
      <c r="D752" s="50">
        <f>VLOOKUP(HealthCare!A752,Medical_Examinations!A751:J3086,2,TRUE)</f>
        <v>17.579999999999998</v>
      </c>
      <c r="E752" s="50">
        <f>VLOOKUP(HealthCare!A752,Medical_Examinations!A751:J3086,4,TRUE)</f>
        <v>4.51</v>
      </c>
      <c r="F752" s="7" t="str">
        <f>VLOOKUP(A752,Medical_Examinations!A751:J3086,6,TRUE)</f>
        <v>No</v>
      </c>
      <c r="G752" s="7" t="str">
        <f>VLOOKUP(A752,Medical_Examinations!A751:J3086,7,TRUE)</f>
        <v>No</v>
      </c>
      <c r="H752" s="7" t="str">
        <f>VLOOKUP(A752,Medical_Examinations!A751:J3086,8,TRUE)</f>
        <v>No</v>
      </c>
      <c r="I752" s="51">
        <f>VLOOKUP(A752,Medical_Examinations!A751:J3086,9,TRUE)</f>
        <v>1</v>
      </c>
      <c r="J752" s="7" t="str">
        <f>VLOOKUP(A752,Medical_Examinations!A751:J3086,10,TRUE)</f>
        <v>No</v>
      </c>
      <c r="K752" s="7" t="str">
        <f>VLOOKUP(A752,Medical_Examinations!A751:J3086,3,TRUE)</f>
        <v>Underweight</v>
      </c>
      <c r="L752" s="7" t="str">
        <f>VLOOKUP(A752,Medical_Examinations!A751:J3086,5,TRUE)</f>
        <v>Normal</v>
      </c>
      <c r="M752" s="52">
        <f>VLOOKUP(A752,Hospitalization!A752:K3094,5,FALSE)</f>
        <v>35229</v>
      </c>
      <c r="N752" s="51">
        <f ca="1">VLOOKUP(A752,Hospitalization!A752:K3094,6,FALSE)</f>
        <v>53</v>
      </c>
      <c r="O752" s="7" t="str">
        <f>VLOOKUP(A743,Hospitalization!A644:K2986,11,FALSE)</f>
        <v>R1024</v>
      </c>
      <c r="P752" s="7" t="str">
        <f>VLOOKUP(A752,Hospitalization!A752:K3094,10,TRUE)</f>
        <v>tier - 1</v>
      </c>
      <c r="Q752" s="53">
        <f>VLOOKUP(A752,Hospitalization!A752:K3094,8,TRUE)</f>
        <v>2699.57</v>
      </c>
      <c r="R752" s="7" t="str">
        <f>VLOOKUP(A752,Hospitalization!A653:K2995,9,TRUE)</f>
        <v>tier - 2</v>
      </c>
    </row>
    <row r="753" spans="1:18" x14ac:dyDescent="0.3">
      <c r="A753" s="69" t="s">
        <v>762</v>
      </c>
      <c r="B753" s="55" t="str">
        <f>VLOOKUP(A753,'Customer Names'!A753:E2071,3,TRUE)</f>
        <v xml:space="preserve"> Ms</v>
      </c>
      <c r="C753" s="55" t="str">
        <f>VLOOKUP(A753,'Customer Names'!A751:E1576,4,FALSE)</f>
        <v>Boller</v>
      </c>
      <c r="D753" s="54">
        <f>VLOOKUP(HealthCare!A753,Medical_Examinations!A752:J3087,2,TRUE)</f>
        <v>17.579999999999998</v>
      </c>
      <c r="E753" s="54">
        <f>VLOOKUP(HealthCare!A753,Medical_Examinations!A752:J3087,4,TRUE)</f>
        <v>4.51</v>
      </c>
      <c r="F753" s="55" t="str">
        <f>VLOOKUP(A753,Medical_Examinations!A752:J3087,6,TRUE)</f>
        <v>No</v>
      </c>
      <c r="G753" s="55" t="str">
        <f>VLOOKUP(A753,Medical_Examinations!A752:J3087,7,TRUE)</f>
        <v>No</v>
      </c>
      <c r="H753" s="55" t="str">
        <f>VLOOKUP(A753,Medical_Examinations!A752:J3087,8,TRUE)</f>
        <v>No</v>
      </c>
      <c r="I753" s="56">
        <f>VLOOKUP(A753,Medical_Examinations!A752:J3087,9,TRUE)</f>
        <v>1</v>
      </c>
      <c r="J753" s="55" t="str">
        <f>VLOOKUP(A753,Medical_Examinations!A752:J3087,10,TRUE)</f>
        <v>No</v>
      </c>
      <c r="K753" s="55" t="str">
        <f>VLOOKUP(A753,Medical_Examinations!A752:J3087,3,TRUE)</f>
        <v>Underweight</v>
      </c>
      <c r="L753" s="55" t="str">
        <f>VLOOKUP(A753,Medical_Examinations!A752:J3087,5,TRUE)</f>
        <v>Normal</v>
      </c>
      <c r="M753" s="57">
        <f>VLOOKUP(A753,Hospitalization!A753:K3095,5,FALSE)</f>
        <v>36322</v>
      </c>
      <c r="N753" s="56">
        <f ca="1">VLOOKUP(A753,Hospitalization!A753:K3095,6,FALSE)</f>
        <v>45</v>
      </c>
      <c r="O753" s="55" t="str">
        <f>VLOOKUP(A744,Hospitalization!A645:K2987,11,FALSE)</f>
        <v>R1024</v>
      </c>
      <c r="P753" s="55" t="str">
        <f>VLOOKUP(A753,Hospitalization!A753:K3095,10,TRUE)</f>
        <v>tier - 2</v>
      </c>
      <c r="Q753" s="58">
        <f>VLOOKUP(A753,Hospitalization!A753:K3095,8,TRUE)</f>
        <v>2690.11</v>
      </c>
      <c r="R753" s="55" t="str">
        <f>VLOOKUP(A753,Hospitalization!A654:K2996,9,TRUE)</f>
        <v>tier - 2</v>
      </c>
    </row>
    <row r="754" spans="1:18" x14ac:dyDescent="0.3">
      <c r="A754" s="69" t="s">
        <v>763</v>
      </c>
      <c r="B754" s="55" t="str">
        <f>VLOOKUP(A754,'Customer Names'!A754:E2072,3,TRUE)</f>
        <v xml:space="preserve"> Mr</v>
      </c>
      <c r="C754" s="55" t="str">
        <f>VLOOKUP(A754,'Customer Names'!A752:E1577,4,FALSE)</f>
        <v>Olaru</v>
      </c>
      <c r="D754" s="50">
        <f>VLOOKUP(HealthCare!A754,Medical_Examinations!A753:J3088,2,TRUE)</f>
        <v>17.579999999999998</v>
      </c>
      <c r="E754" s="50">
        <f>VLOOKUP(HealthCare!A754,Medical_Examinations!A753:J3088,4,TRUE)</f>
        <v>4.51</v>
      </c>
      <c r="F754" s="7" t="str">
        <f>VLOOKUP(A754,Medical_Examinations!A753:J3088,6,TRUE)</f>
        <v>No</v>
      </c>
      <c r="G754" s="7" t="str">
        <f>VLOOKUP(A754,Medical_Examinations!A753:J3088,7,TRUE)</f>
        <v>No</v>
      </c>
      <c r="H754" s="7" t="str">
        <f>VLOOKUP(A754,Medical_Examinations!A753:J3088,8,TRUE)</f>
        <v>No</v>
      </c>
      <c r="I754" s="51">
        <f>VLOOKUP(A754,Medical_Examinations!A753:J3088,9,TRUE)</f>
        <v>1</v>
      </c>
      <c r="J754" s="7" t="str">
        <f>VLOOKUP(A754,Medical_Examinations!A753:J3088,10,TRUE)</f>
        <v>No</v>
      </c>
      <c r="K754" s="7" t="str">
        <f>VLOOKUP(A754,Medical_Examinations!A753:J3088,3,TRUE)</f>
        <v>Underweight</v>
      </c>
      <c r="L754" s="7" t="str">
        <f>VLOOKUP(A754,Medical_Examinations!A753:J3088,5,TRUE)</f>
        <v>Normal</v>
      </c>
      <c r="M754" s="52">
        <f>VLOOKUP(A754,Hospitalization!A754:K3096,5,FALSE)</f>
        <v>34609</v>
      </c>
      <c r="N754" s="51">
        <f ca="1">VLOOKUP(A754,Hospitalization!A754:K3096,6,FALSE)</f>
        <v>30</v>
      </c>
      <c r="O754" s="7" t="str">
        <f>VLOOKUP(A745,Hospitalization!A646:K2988,11,FALSE)</f>
        <v>R1012</v>
      </c>
      <c r="P754" s="7" t="str">
        <f>VLOOKUP(A754,Hospitalization!A754:K3096,10,TRUE)</f>
        <v>tier - 2</v>
      </c>
      <c r="Q754" s="53">
        <f>VLOOKUP(A754,Hospitalization!A754:K3096,8,TRUE)</f>
        <v>2689.5</v>
      </c>
      <c r="R754" s="7" t="str">
        <f>VLOOKUP(A754,Hospitalization!A655:K2997,9,TRUE)</f>
        <v>tier - 3</v>
      </c>
    </row>
    <row r="755" spans="1:18" x14ac:dyDescent="0.3">
      <c r="A755" s="69" t="s">
        <v>764</v>
      </c>
      <c r="B755" s="55" t="str">
        <f>VLOOKUP(A755,'Customer Names'!A755:E2073,3,TRUE)</f>
        <v xml:space="preserve"> Ms</v>
      </c>
      <c r="C755" s="55" t="str">
        <f>VLOOKUP(A755,'Customer Names'!A753:E1578,4,FALSE)</f>
        <v>Prescott</v>
      </c>
      <c r="D755" s="54">
        <f>VLOOKUP(HealthCare!A755,Medical_Examinations!A754:J3089,2,TRUE)</f>
        <v>17.579999999999998</v>
      </c>
      <c r="E755" s="54">
        <f>VLOOKUP(HealthCare!A755,Medical_Examinations!A754:J3089,4,TRUE)</f>
        <v>4.51</v>
      </c>
      <c r="F755" s="55" t="str">
        <f>VLOOKUP(A755,Medical_Examinations!A754:J3089,6,TRUE)</f>
        <v>No</v>
      </c>
      <c r="G755" s="55" t="str">
        <f>VLOOKUP(A755,Medical_Examinations!A754:J3089,7,TRUE)</f>
        <v>No</v>
      </c>
      <c r="H755" s="55" t="str">
        <f>VLOOKUP(A755,Medical_Examinations!A754:J3089,8,TRUE)</f>
        <v>No</v>
      </c>
      <c r="I755" s="56">
        <f>VLOOKUP(A755,Medical_Examinations!A754:J3089,9,TRUE)</f>
        <v>1</v>
      </c>
      <c r="J755" s="55" t="str">
        <f>VLOOKUP(A755,Medical_Examinations!A754:J3089,10,TRUE)</f>
        <v>No</v>
      </c>
      <c r="K755" s="55" t="str">
        <f>VLOOKUP(A755,Medical_Examinations!A754:J3089,3,TRUE)</f>
        <v>Underweight</v>
      </c>
      <c r="L755" s="55" t="str">
        <f>VLOOKUP(A755,Medical_Examinations!A754:J3089,5,TRUE)</f>
        <v>Normal</v>
      </c>
      <c r="M755" s="57">
        <f>VLOOKUP(A755,Hospitalization!A755:K3097,5,FALSE)</f>
        <v>34594</v>
      </c>
      <c r="N755" s="56">
        <f ca="1">VLOOKUP(A755,Hospitalization!A755:K3097,6,FALSE)</f>
        <v>44</v>
      </c>
      <c r="O755" s="55" t="str">
        <f>VLOOKUP(A746,Hospitalization!A647:K2989,11,FALSE)</f>
        <v>R1016</v>
      </c>
      <c r="P755" s="55" t="str">
        <f>VLOOKUP(A755,Hospitalization!A755:K3097,10,TRUE)</f>
        <v>tier - 2</v>
      </c>
      <c r="Q755" s="58">
        <f>VLOOKUP(A755,Hospitalization!A755:K3097,8,TRUE)</f>
        <v>2684.69</v>
      </c>
      <c r="R755" s="55" t="str">
        <f>VLOOKUP(A755,Hospitalization!A656:K2998,9,TRUE)</f>
        <v>tier - 2</v>
      </c>
    </row>
    <row r="756" spans="1:18" x14ac:dyDescent="0.3">
      <c r="A756" s="69" t="s">
        <v>765</v>
      </c>
      <c r="B756" s="55" t="str">
        <f>VLOOKUP(A756,'Customer Names'!A756:E2074,3,TRUE)</f>
        <v xml:space="preserve"> Mr</v>
      </c>
      <c r="C756" s="55" t="str">
        <f>VLOOKUP(A756,'Customer Names'!A754:E1579,4,FALSE)</f>
        <v>Hines</v>
      </c>
      <c r="D756" s="50">
        <f>VLOOKUP(HealthCare!A756,Medical_Examinations!A755:J3090,2,TRUE)</f>
        <v>17.579999999999998</v>
      </c>
      <c r="E756" s="50">
        <f>VLOOKUP(HealthCare!A756,Medical_Examinations!A755:J3090,4,TRUE)</f>
        <v>4.51</v>
      </c>
      <c r="F756" s="7" t="str">
        <f>VLOOKUP(A756,Medical_Examinations!A755:J3090,6,TRUE)</f>
        <v>No</v>
      </c>
      <c r="G756" s="7" t="str">
        <f>VLOOKUP(A756,Medical_Examinations!A755:J3090,7,TRUE)</f>
        <v>No</v>
      </c>
      <c r="H756" s="7" t="str">
        <f>VLOOKUP(A756,Medical_Examinations!A755:J3090,8,TRUE)</f>
        <v>No</v>
      </c>
      <c r="I756" s="51">
        <f>VLOOKUP(A756,Medical_Examinations!A755:J3090,9,TRUE)</f>
        <v>1</v>
      </c>
      <c r="J756" s="7" t="str">
        <f>VLOOKUP(A756,Medical_Examinations!A755:J3090,10,TRUE)</f>
        <v>No</v>
      </c>
      <c r="K756" s="7" t="str">
        <f>VLOOKUP(A756,Medical_Examinations!A755:J3090,3,TRUE)</f>
        <v>Underweight</v>
      </c>
      <c r="L756" s="7" t="str">
        <f>VLOOKUP(A756,Medical_Examinations!A755:J3090,5,TRUE)</f>
        <v>Normal</v>
      </c>
      <c r="M756" s="52">
        <f>VLOOKUP(A756,Hospitalization!A756:K3098,5,FALSE)</f>
        <v>35282</v>
      </c>
      <c r="N756" s="51">
        <f ca="1">VLOOKUP(A756,Hospitalization!A756:K3098,6,FALSE)</f>
        <v>55</v>
      </c>
      <c r="O756" s="7" t="str">
        <f>VLOOKUP(A747,Hospitalization!A648:K2990,11,FALSE)</f>
        <v>R1013</v>
      </c>
      <c r="P756" s="7" t="str">
        <f>VLOOKUP(A756,Hospitalization!A756:K3098,10,TRUE)</f>
        <v>tier - 2</v>
      </c>
      <c r="Q756" s="53">
        <f>VLOOKUP(A756,Hospitalization!A756:K3098,8,TRUE)</f>
        <v>2680.95</v>
      </c>
      <c r="R756" s="7" t="str">
        <f>VLOOKUP(A756,Hospitalization!A657:K2999,9,TRUE)</f>
        <v>tier - 3</v>
      </c>
    </row>
    <row r="757" spans="1:18" x14ac:dyDescent="0.3">
      <c r="A757" s="69" t="s">
        <v>766</v>
      </c>
      <c r="B757" s="55" t="str">
        <f>VLOOKUP(A757,'Customer Names'!A757:E2075,3,TRUE)</f>
        <v xml:space="preserve"> Ms</v>
      </c>
      <c r="C757" s="55" t="str">
        <f>VLOOKUP(A757,'Customer Names'!A755:E1580,4,FALSE)</f>
        <v>Blanton</v>
      </c>
      <c r="D757" s="54">
        <f>VLOOKUP(HealthCare!A757,Medical_Examinations!A756:J3091,2,TRUE)</f>
        <v>17.579999999999998</v>
      </c>
      <c r="E757" s="54">
        <f>VLOOKUP(HealthCare!A757,Medical_Examinations!A756:J3091,4,TRUE)</f>
        <v>4.51</v>
      </c>
      <c r="F757" s="55" t="str">
        <f>VLOOKUP(A757,Medical_Examinations!A756:J3091,6,TRUE)</f>
        <v>No</v>
      </c>
      <c r="G757" s="55" t="str">
        <f>VLOOKUP(A757,Medical_Examinations!A756:J3091,7,TRUE)</f>
        <v>No</v>
      </c>
      <c r="H757" s="55" t="str">
        <f>VLOOKUP(A757,Medical_Examinations!A756:J3091,8,TRUE)</f>
        <v>No</v>
      </c>
      <c r="I757" s="56">
        <f>VLOOKUP(A757,Medical_Examinations!A756:J3091,9,TRUE)</f>
        <v>1</v>
      </c>
      <c r="J757" s="55" t="str">
        <f>VLOOKUP(A757,Medical_Examinations!A756:J3091,10,TRUE)</f>
        <v>No</v>
      </c>
      <c r="K757" s="55" t="str">
        <f>VLOOKUP(A757,Medical_Examinations!A756:J3091,3,TRUE)</f>
        <v>Underweight</v>
      </c>
      <c r="L757" s="55" t="str">
        <f>VLOOKUP(A757,Medical_Examinations!A756:J3091,5,TRUE)</f>
        <v>Normal</v>
      </c>
      <c r="M757" s="57">
        <f>VLOOKUP(A757,Hospitalization!A757:K3099,5,FALSE)</f>
        <v>36869</v>
      </c>
      <c r="N757" s="56">
        <f ca="1">VLOOKUP(A757,Hospitalization!A757:K3099,6,FALSE)</f>
        <v>31</v>
      </c>
      <c r="O757" s="55" t="str">
        <f>VLOOKUP(A748,Hospitalization!A649:K2991,11,FALSE)</f>
        <v>R1014</v>
      </c>
      <c r="P757" s="55" t="str">
        <f>VLOOKUP(A757,Hospitalization!A757:K3099,10,TRUE)</f>
        <v>tier - 1</v>
      </c>
      <c r="Q757" s="58">
        <f>VLOOKUP(A757,Hospitalization!A757:K3099,8,TRUE)</f>
        <v>2643.27</v>
      </c>
      <c r="R757" s="55" t="str">
        <f>VLOOKUP(A757,Hospitalization!A658:K3000,9,TRUE)</f>
        <v>tier - 2</v>
      </c>
    </row>
    <row r="758" spans="1:18" x14ac:dyDescent="0.3">
      <c r="A758" s="69" t="s">
        <v>767</v>
      </c>
      <c r="B758" s="55" t="str">
        <f>VLOOKUP(A758,'Customer Names'!A758:E2076,3,TRUE)</f>
        <v xml:space="preserve"> Ms</v>
      </c>
      <c r="C758" s="55" t="str">
        <f>VLOOKUP(A758,'Customer Names'!A756:E1581,4,FALSE)</f>
        <v>Bustamante</v>
      </c>
      <c r="D758" s="50">
        <f>VLOOKUP(HealthCare!A758,Medical_Examinations!A757:J3092,2,TRUE)</f>
        <v>17.579999999999998</v>
      </c>
      <c r="E758" s="50">
        <f>VLOOKUP(HealthCare!A758,Medical_Examinations!A757:J3092,4,TRUE)</f>
        <v>4.51</v>
      </c>
      <c r="F758" s="7" t="str">
        <f>VLOOKUP(A758,Medical_Examinations!A757:J3092,6,TRUE)</f>
        <v>No</v>
      </c>
      <c r="G758" s="7" t="str">
        <f>VLOOKUP(A758,Medical_Examinations!A757:J3092,7,TRUE)</f>
        <v>No</v>
      </c>
      <c r="H758" s="7" t="str">
        <f>VLOOKUP(A758,Medical_Examinations!A757:J3092,8,TRUE)</f>
        <v>No</v>
      </c>
      <c r="I758" s="51">
        <f>VLOOKUP(A758,Medical_Examinations!A757:J3092,9,TRUE)</f>
        <v>1</v>
      </c>
      <c r="J758" s="7" t="str">
        <f>VLOOKUP(A758,Medical_Examinations!A757:J3092,10,TRUE)</f>
        <v>No</v>
      </c>
      <c r="K758" s="7" t="str">
        <f>VLOOKUP(A758,Medical_Examinations!A757:J3092,3,TRUE)</f>
        <v>Underweight</v>
      </c>
      <c r="L758" s="7" t="str">
        <f>VLOOKUP(A758,Medical_Examinations!A757:J3092,5,TRUE)</f>
        <v>Normal</v>
      </c>
      <c r="M758" s="52">
        <f>VLOOKUP(A758,Hospitalization!A758:K3100,5,FALSE)</f>
        <v>36701</v>
      </c>
      <c r="N758" s="51">
        <f ca="1">VLOOKUP(A758,Hospitalization!A758:K3100,6,FALSE)</f>
        <v>59</v>
      </c>
      <c r="O758" s="7" t="str">
        <f>VLOOKUP(A749,Hospitalization!A650:K2992,11,FALSE)</f>
        <v>R1012</v>
      </c>
      <c r="P758" s="7" t="str">
        <f>VLOOKUP(A758,Hospitalization!A758:K3100,10,TRUE)</f>
        <v>tier - 2</v>
      </c>
      <c r="Q758" s="53">
        <f>VLOOKUP(A758,Hospitalization!A758:K3100,8,TRUE)</f>
        <v>2639.04</v>
      </c>
      <c r="R758" s="7" t="str">
        <f>VLOOKUP(A758,Hospitalization!A659:K3001,9,TRUE)</f>
        <v>tier - 2</v>
      </c>
    </row>
    <row r="759" spans="1:18" x14ac:dyDescent="0.3">
      <c r="A759" s="69" t="s">
        <v>768</v>
      </c>
      <c r="B759" s="55" t="str">
        <f>VLOOKUP(A759,'Customer Names'!A759:E2077,3,TRUE)</f>
        <v xml:space="preserve"> Mr</v>
      </c>
      <c r="C759" s="55" t="str">
        <f>VLOOKUP(A759,'Customer Names'!A757:E1582,4,FALSE)</f>
        <v>McCann</v>
      </c>
      <c r="D759" s="54">
        <f>VLOOKUP(HealthCare!A759,Medical_Examinations!A758:J3093,2,TRUE)</f>
        <v>17.579999999999998</v>
      </c>
      <c r="E759" s="54">
        <f>VLOOKUP(HealthCare!A759,Medical_Examinations!A758:J3093,4,TRUE)</f>
        <v>4.51</v>
      </c>
      <c r="F759" s="55" t="str">
        <f>VLOOKUP(A759,Medical_Examinations!A758:J3093,6,TRUE)</f>
        <v>No</v>
      </c>
      <c r="G759" s="55" t="str">
        <f>VLOOKUP(A759,Medical_Examinations!A758:J3093,7,TRUE)</f>
        <v>No</v>
      </c>
      <c r="H759" s="55" t="str">
        <f>VLOOKUP(A759,Medical_Examinations!A758:J3093,8,TRUE)</f>
        <v>No</v>
      </c>
      <c r="I759" s="56">
        <f>VLOOKUP(A759,Medical_Examinations!A758:J3093,9,TRUE)</f>
        <v>1</v>
      </c>
      <c r="J759" s="55" t="str">
        <f>VLOOKUP(A759,Medical_Examinations!A758:J3093,10,TRUE)</f>
        <v>No</v>
      </c>
      <c r="K759" s="55" t="str">
        <f>VLOOKUP(A759,Medical_Examinations!A758:J3093,3,TRUE)</f>
        <v>Underweight</v>
      </c>
      <c r="L759" s="55" t="str">
        <f>VLOOKUP(A759,Medical_Examinations!A758:J3093,5,TRUE)</f>
        <v>Normal</v>
      </c>
      <c r="M759" s="57">
        <f>VLOOKUP(A759,Hospitalization!A759:K3101,5,FALSE)</f>
        <v>35668</v>
      </c>
      <c r="N759" s="56">
        <f ca="1">VLOOKUP(A759,Hospitalization!A759:K3101,6,FALSE)</f>
        <v>32</v>
      </c>
      <c r="O759" s="55" t="str">
        <f>VLOOKUP(A750,Hospitalization!A651:K2993,11,FALSE)</f>
        <v>R1012</v>
      </c>
      <c r="P759" s="55" t="str">
        <f>VLOOKUP(A759,Hospitalization!A759:K3101,10,TRUE)</f>
        <v>tier - 1</v>
      </c>
      <c r="Q759" s="58">
        <f>VLOOKUP(A759,Hospitalization!A759:K3101,8,TRUE)</f>
        <v>2632.99</v>
      </c>
      <c r="R759" s="55" t="str">
        <f>VLOOKUP(A759,Hospitalization!A660:K3002,9,TRUE)</f>
        <v>tier - 2</v>
      </c>
    </row>
    <row r="760" spans="1:18" x14ac:dyDescent="0.3">
      <c r="A760" s="69" t="s">
        <v>769</v>
      </c>
      <c r="B760" s="55" t="str">
        <f>VLOOKUP(A760,'Customer Names'!A760:E2078,3,TRUE)</f>
        <v xml:space="preserve"> Mr</v>
      </c>
      <c r="C760" s="55" t="str">
        <f>VLOOKUP(A760,'Customer Names'!A758:E1583,4,FALSE)</f>
        <v>Schmole</v>
      </c>
      <c r="D760" s="50">
        <f>VLOOKUP(HealthCare!A760,Medical_Examinations!A759:J3094,2,TRUE)</f>
        <v>17.579999999999998</v>
      </c>
      <c r="E760" s="50">
        <f>VLOOKUP(HealthCare!A760,Medical_Examinations!A759:J3094,4,TRUE)</f>
        <v>4.51</v>
      </c>
      <c r="F760" s="7" t="str">
        <f>VLOOKUP(A760,Medical_Examinations!A759:J3094,6,TRUE)</f>
        <v>No</v>
      </c>
      <c r="G760" s="7" t="str">
        <f>VLOOKUP(A760,Medical_Examinations!A759:J3094,7,TRUE)</f>
        <v>No</v>
      </c>
      <c r="H760" s="7" t="str">
        <f>VLOOKUP(A760,Medical_Examinations!A759:J3094,8,TRUE)</f>
        <v>No</v>
      </c>
      <c r="I760" s="51">
        <f>VLOOKUP(A760,Medical_Examinations!A759:J3094,9,TRUE)</f>
        <v>1</v>
      </c>
      <c r="J760" s="7" t="str">
        <f>VLOOKUP(A760,Medical_Examinations!A759:J3094,10,TRUE)</f>
        <v>No</v>
      </c>
      <c r="K760" s="7" t="str">
        <f>VLOOKUP(A760,Medical_Examinations!A759:J3094,3,TRUE)</f>
        <v>Underweight</v>
      </c>
      <c r="L760" s="7" t="str">
        <f>VLOOKUP(A760,Medical_Examinations!A759:J3094,5,TRUE)</f>
        <v>Normal</v>
      </c>
      <c r="M760" s="52">
        <f>VLOOKUP(A760,Hospitalization!A760:K3102,5,FALSE)</f>
        <v>37129</v>
      </c>
      <c r="N760" s="51">
        <f ca="1">VLOOKUP(A760,Hospitalization!A760:K3102,6,FALSE)</f>
        <v>64</v>
      </c>
      <c r="O760" s="7" t="str">
        <f>VLOOKUP(A751,Hospitalization!A652:K2994,11,FALSE)</f>
        <v>R1012</v>
      </c>
      <c r="P760" s="7" t="str">
        <f>VLOOKUP(A760,Hospitalization!A760:K3102,10,TRUE)</f>
        <v>tier - 1</v>
      </c>
      <c r="Q760" s="53">
        <f>VLOOKUP(A760,Hospitalization!A760:K3102,8,TRUE)</f>
        <v>2597.7800000000002</v>
      </c>
      <c r="R760" s="7" t="str">
        <f>VLOOKUP(A760,Hospitalization!A661:K3003,9,TRUE)</f>
        <v>tier - 2</v>
      </c>
    </row>
    <row r="761" spans="1:18" x14ac:dyDescent="0.3">
      <c r="A761" s="69" t="s">
        <v>770</v>
      </c>
      <c r="B761" s="55" t="str">
        <f>VLOOKUP(A761,'Customer Names'!A761:E2079,3,TRUE)</f>
        <v xml:space="preserve"> Mr</v>
      </c>
      <c r="C761" s="55" t="str">
        <f>VLOOKUP(A761,'Customer Names'!A759:E1584,4,FALSE)</f>
        <v>Barber</v>
      </c>
      <c r="D761" s="54">
        <f>VLOOKUP(HealthCare!A761,Medical_Examinations!A760:J3095,2,TRUE)</f>
        <v>17.579999999999998</v>
      </c>
      <c r="E761" s="54">
        <f>VLOOKUP(HealthCare!A761,Medical_Examinations!A760:J3095,4,TRUE)</f>
        <v>4.51</v>
      </c>
      <c r="F761" s="55" t="str">
        <f>VLOOKUP(A761,Medical_Examinations!A760:J3095,6,TRUE)</f>
        <v>No</v>
      </c>
      <c r="G761" s="55" t="str">
        <f>VLOOKUP(A761,Medical_Examinations!A760:J3095,7,TRUE)</f>
        <v>No</v>
      </c>
      <c r="H761" s="55" t="str">
        <f>VLOOKUP(A761,Medical_Examinations!A760:J3095,8,TRUE)</f>
        <v>No</v>
      </c>
      <c r="I761" s="56">
        <f>VLOOKUP(A761,Medical_Examinations!A760:J3095,9,TRUE)</f>
        <v>1</v>
      </c>
      <c r="J761" s="55" t="str">
        <f>VLOOKUP(A761,Medical_Examinations!A760:J3095,10,TRUE)</f>
        <v>No</v>
      </c>
      <c r="K761" s="55" t="str">
        <f>VLOOKUP(A761,Medical_Examinations!A760:J3095,3,TRUE)</f>
        <v>Underweight</v>
      </c>
      <c r="L761" s="55" t="str">
        <f>VLOOKUP(A761,Medical_Examinations!A760:J3095,5,TRUE)</f>
        <v>Normal</v>
      </c>
      <c r="M761" s="57">
        <f>VLOOKUP(A761,Hospitalization!A761:K3103,5,FALSE)</f>
        <v>37179</v>
      </c>
      <c r="N761" s="56">
        <f ca="1">VLOOKUP(A761,Hospitalization!A761:K3103,6,FALSE)</f>
        <v>41</v>
      </c>
      <c r="O761" s="55" t="str">
        <f>VLOOKUP(A752,Hospitalization!A653:K2995,11,FALSE)</f>
        <v>R1012</v>
      </c>
      <c r="P761" s="55" t="str">
        <f>VLOOKUP(A761,Hospitalization!A761:K3103,10,TRUE)</f>
        <v>tier - 3</v>
      </c>
      <c r="Q761" s="58">
        <f>VLOOKUP(A761,Hospitalization!A761:K3103,8,TRUE)</f>
        <v>2585.27</v>
      </c>
      <c r="R761" s="55" t="str">
        <f>VLOOKUP(A761,Hospitalization!A662:K3004,9,TRUE)</f>
        <v>tier - 2</v>
      </c>
    </row>
    <row r="762" spans="1:18" x14ac:dyDescent="0.3">
      <c r="A762" s="69" t="s">
        <v>771</v>
      </c>
      <c r="B762" s="55" t="str">
        <f>VLOOKUP(A762,'Customer Names'!A762:E2080,3,TRUE)</f>
        <v xml:space="preserve"> Mr</v>
      </c>
      <c r="C762" s="55" t="str">
        <f>VLOOKUP(A762,'Customer Names'!A760:E1585,4,FALSE)</f>
        <v>Reichmann</v>
      </c>
      <c r="D762" s="50">
        <f>VLOOKUP(HealthCare!A762,Medical_Examinations!A761:J3096,2,TRUE)</f>
        <v>17.579999999999998</v>
      </c>
      <c r="E762" s="50">
        <f>VLOOKUP(HealthCare!A762,Medical_Examinations!A761:J3096,4,TRUE)</f>
        <v>4.51</v>
      </c>
      <c r="F762" s="7" t="str">
        <f>VLOOKUP(A762,Medical_Examinations!A761:J3096,6,TRUE)</f>
        <v>No</v>
      </c>
      <c r="G762" s="7" t="str">
        <f>VLOOKUP(A762,Medical_Examinations!A761:J3096,7,TRUE)</f>
        <v>No</v>
      </c>
      <c r="H762" s="7" t="str">
        <f>VLOOKUP(A762,Medical_Examinations!A761:J3096,8,TRUE)</f>
        <v>No</v>
      </c>
      <c r="I762" s="51">
        <f>VLOOKUP(A762,Medical_Examinations!A761:J3096,9,TRUE)</f>
        <v>1</v>
      </c>
      <c r="J762" s="7" t="str">
        <f>VLOOKUP(A762,Medical_Examinations!A761:J3096,10,TRUE)</f>
        <v>No</v>
      </c>
      <c r="K762" s="7" t="str">
        <f>VLOOKUP(A762,Medical_Examinations!A761:J3096,3,TRUE)</f>
        <v>Underweight</v>
      </c>
      <c r="L762" s="7" t="str">
        <f>VLOOKUP(A762,Medical_Examinations!A761:J3096,5,TRUE)</f>
        <v>Normal</v>
      </c>
      <c r="M762" s="52">
        <f>VLOOKUP(A762,Hospitalization!A762:K3104,5,FALSE)</f>
        <v>37457</v>
      </c>
      <c r="N762" s="51">
        <f ca="1">VLOOKUP(A762,Hospitalization!A762:K3104,6,FALSE)</f>
        <v>36</v>
      </c>
      <c r="O762" s="7" t="str">
        <f>VLOOKUP(A753,Hospitalization!A654:K2996,11,FALSE)</f>
        <v>R1012</v>
      </c>
      <c r="P762" s="7" t="str">
        <f>VLOOKUP(A762,Hospitalization!A762:K3104,10,TRUE)</f>
        <v>tier - 2</v>
      </c>
      <c r="Q762" s="53">
        <f>VLOOKUP(A762,Hospitalization!A762:K3104,8,TRUE)</f>
        <v>2585.04</v>
      </c>
      <c r="R762" s="7" t="str">
        <f>VLOOKUP(A762,Hospitalization!A663:K3005,9,TRUE)</f>
        <v>tier - 2</v>
      </c>
    </row>
    <row r="763" spans="1:18" x14ac:dyDescent="0.3">
      <c r="A763" s="69" t="s">
        <v>772</v>
      </c>
      <c r="B763" s="55" t="str">
        <f>VLOOKUP(A763,'Customer Names'!A763:E2081,3,TRUE)</f>
        <v xml:space="preserve"> Ms</v>
      </c>
      <c r="C763" s="55" t="str">
        <f>VLOOKUP(A763,'Customer Names'!A761:E1586,4,FALSE)</f>
        <v>Cavatorta</v>
      </c>
      <c r="D763" s="54">
        <f>VLOOKUP(HealthCare!A763,Medical_Examinations!A762:J3097,2,TRUE)</f>
        <v>17.579999999999998</v>
      </c>
      <c r="E763" s="54">
        <f>VLOOKUP(HealthCare!A763,Medical_Examinations!A762:J3097,4,TRUE)</f>
        <v>4.51</v>
      </c>
      <c r="F763" s="55" t="str">
        <f>VLOOKUP(A763,Medical_Examinations!A762:J3097,6,TRUE)</f>
        <v>No</v>
      </c>
      <c r="G763" s="55" t="str">
        <f>VLOOKUP(A763,Medical_Examinations!A762:J3097,7,TRUE)</f>
        <v>No</v>
      </c>
      <c r="H763" s="55" t="str">
        <f>VLOOKUP(A763,Medical_Examinations!A762:J3097,8,TRUE)</f>
        <v>No</v>
      </c>
      <c r="I763" s="56">
        <f>VLOOKUP(A763,Medical_Examinations!A762:J3097,9,TRUE)</f>
        <v>1</v>
      </c>
      <c r="J763" s="55" t="str">
        <f>VLOOKUP(A763,Medical_Examinations!A762:J3097,10,TRUE)</f>
        <v>No</v>
      </c>
      <c r="K763" s="55" t="str">
        <f>VLOOKUP(A763,Medical_Examinations!A762:J3097,3,TRUE)</f>
        <v>Underweight</v>
      </c>
      <c r="L763" s="55" t="str">
        <f>VLOOKUP(A763,Medical_Examinations!A762:J3097,5,TRUE)</f>
        <v>Normal</v>
      </c>
      <c r="M763" s="57">
        <f>VLOOKUP(A763,Hospitalization!A763:K3105,5,FALSE)</f>
        <v>37540</v>
      </c>
      <c r="N763" s="56">
        <f ca="1">VLOOKUP(A763,Hospitalization!A763:K3105,6,FALSE)</f>
        <v>22</v>
      </c>
      <c r="O763" s="55" t="str">
        <f>VLOOKUP(A754,Hospitalization!A655:K2997,11,FALSE)</f>
        <v>R1013</v>
      </c>
      <c r="P763" s="55" t="str">
        <f>VLOOKUP(A763,Hospitalization!A763:K3105,10,TRUE)</f>
        <v>tier - 3</v>
      </c>
      <c r="Q763" s="58">
        <f>VLOOKUP(A763,Hospitalization!A763:K3105,8,TRUE)</f>
        <v>2566.4699999999998</v>
      </c>
      <c r="R763" s="55" t="str">
        <f>VLOOKUP(A763,Hospitalization!A664:K3006,9,TRUE)</f>
        <v>tier - 2</v>
      </c>
    </row>
    <row r="764" spans="1:18" x14ac:dyDescent="0.3">
      <c r="A764" s="69" t="s">
        <v>773</v>
      </c>
      <c r="B764" s="55" t="str">
        <f>VLOOKUP(A764,'Customer Names'!A764:E2082,3,TRUE)</f>
        <v xml:space="preserve"> Ms</v>
      </c>
      <c r="C764" s="55" t="str">
        <f>VLOOKUP(A764,'Customer Names'!A762:E1587,4,FALSE)</f>
        <v>Yaeger</v>
      </c>
      <c r="D764" s="50">
        <f>VLOOKUP(HealthCare!A764,Medical_Examinations!A763:J3098,2,TRUE)</f>
        <v>17.579999999999998</v>
      </c>
      <c r="E764" s="50">
        <f>VLOOKUP(HealthCare!A764,Medical_Examinations!A763:J3098,4,TRUE)</f>
        <v>4.51</v>
      </c>
      <c r="F764" s="7" t="str">
        <f>VLOOKUP(A764,Medical_Examinations!A763:J3098,6,TRUE)</f>
        <v>No</v>
      </c>
      <c r="G764" s="7" t="str">
        <f>VLOOKUP(A764,Medical_Examinations!A763:J3098,7,TRUE)</f>
        <v>No</v>
      </c>
      <c r="H764" s="7" t="str">
        <f>VLOOKUP(A764,Medical_Examinations!A763:J3098,8,TRUE)</f>
        <v>No</v>
      </c>
      <c r="I764" s="51">
        <f>VLOOKUP(A764,Medical_Examinations!A763:J3098,9,TRUE)</f>
        <v>1</v>
      </c>
      <c r="J764" s="7" t="str">
        <f>VLOOKUP(A764,Medical_Examinations!A763:J3098,10,TRUE)</f>
        <v>No</v>
      </c>
      <c r="K764" s="7" t="str">
        <f>VLOOKUP(A764,Medical_Examinations!A763:J3098,3,TRUE)</f>
        <v>Underweight</v>
      </c>
      <c r="L764" s="7" t="str">
        <f>VLOOKUP(A764,Medical_Examinations!A763:J3098,5,TRUE)</f>
        <v>Normal</v>
      </c>
      <c r="M764" s="52">
        <f>VLOOKUP(A764,Hospitalization!A764:K3106,5,FALSE)</f>
        <v>33559</v>
      </c>
      <c r="N764" s="51">
        <f ca="1">VLOOKUP(A764,Hospitalization!A764:K3106,6,FALSE)</f>
        <v>54</v>
      </c>
      <c r="O764" s="7" t="str">
        <f>VLOOKUP(A755,Hospitalization!A656:K2998,11,FALSE)</f>
        <v>R1013</v>
      </c>
      <c r="P764" s="7" t="str">
        <f>VLOOKUP(A764,Hospitalization!A764:K3106,10,TRUE)</f>
        <v>tier - 1</v>
      </c>
      <c r="Q764" s="53">
        <f>VLOOKUP(A764,Hospitalization!A764:K3106,8,TRUE)</f>
        <v>2545.6799999999998</v>
      </c>
      <c r="R764" s="7" t="str">
        <f>VLOOKUP(A764,Hospitalization!A665:K3007,9,TRUE)</f>
        <v>tier - 2</v>
      </c>
    </row>
    <row r="765" spans="1:18" x14ac:dyDescent="0.3">
      <c r="A765" s="69" t="s">
        <v>774</v>
      </c>
      <c r="B765" s="55" t="str">
        <f>VLOOKUP(A765,'Customer Names'!A765:E2083,3,TRUE)</f>
        <v xml:space="preserve"> Ms</v>
      </c>
      <c r="C765" s="55" t="str">
        <f>VLOOKUP(A765,'Customer Names'!A763:E1588,4,FALSE)</f>
        <v>Hughes</v>
      </c>
      <c r="D765" s="54">
        <f>VLOOKUP(HealthCare!A765,Medical_Examinations!A764:J3099,2,TRUE)</f>
        <v>17.579999999999998</v>
      </c>
      <c r="E765" s="54">
        <f>VLOOKUP(HealthCare!A765,Medical_Examinations!A764:J3099,4,TRUE)</f>
        <v>4.51</v>
      </c>
      <c r="F765" s="55" t="str">
        <f>VLOOKUP(A765,Medical_Examinations!A764:J3099,6,TRUE)</f>
        <v>No</v>
      </c>
      <c r="G765" s="55" t="str">
        <f>VLOOKUP(A765,Medical_Examinations!A764:J3099,7,TRUE)</f>
        <v>No</v>
      </c>
      <c r="H765" s="55" t="str">
        <f>VLOOKUP(A765,Medical_Examinations!A764:J3099,8,TRUE)</f>
        <v>No</v>
      </c>
      <c r="I765" s="56">
        <f>VLOOKUP(A765,Medical_Examinations!A764:J3099,9,TRUE)</f>
        <v>1</v>
      </c>
      <c r="J765" s="55" t="str">
        <f>VLOOKUP(A765,Medical_Examinations!A764:J3099,10,TRUE)</f>
        <v>No</v>
      </c>
      <c r="K765" s="55" t="str">
        <f>VLOOKUP(A765,Medical_Examinations!A764:J3099,3,TRUE)</f>
        <v>Underweight</v>
      </c>
      <c r="L765" s="55" t="str">
        <f>VLOOKUP(A765,Medical_Examinations!A764:J3099,5,TRUE)</f>
        <v>Normal</v>
      </c>
      <c r="M765" s="57">
        <f>VLOOKUP(A765,Hospitalization!A765:K3107,5,FALSE)</f>
        <v>33147</v>
      </c>
      <c r="N765" s="56">
        <f ca="1">VLOOKUP(A765,Hospitalization!A765:K3107,6,FALSE)</f>
        <v>40</v>
      </c>
      <c r="O765" s="55" t="str">
        <f>VLOOKUP(A756,Hospitalization!A657:K2999,11,FALSE)</f>
        <v>R1012</v>
      </c>
      <c r="P765" s="55" t="str">
        <f>VLOOKUP(A765,Hospitalization!A765:K3107,10,TRUE)</f>
        <v>tier - 2</v>
      </c>
      <c r="Q765" s="58">
        <f>VLOOKUP(A765,Hospitalization!A765:K3107,8,TRUE)</f>
        <v>2540.39</v>
      </c>
      <c r="R765" s="55" t="str">
        <f>VLOOKUP(A765,Hospitalization!A666:K3008,9,TRUE)</f>
        <v>tier - 2</v>
      </c>
    </row>
    <row r="766" spans="1:18" x14ac:dyDescent="0.3">
      <c r="A766" s="69" t="s">
        <v>775</v>
      </c>
      <c r="B766" s="55" t="str">
        <f>VLOOKUP(A766,'Customer Names'!A766:E2084,3,TRUE)</f>
        <v xml:space="preserve"> Ms</v>
      </c>
      <c r="C766" s="55" t="str">
        <f>VLOOKUP(A766,'Customer Names'!A764:E1589,4,FALSE)</f>
        <v>Donahue</v>
      </c>
      <c r="D766" s="50">
        <f>VLOOKUP(HealthCare!A766,Medical_Examinations!A765:J3100,2,TRUE)</f>
        <v>17.579999999999998</v>
      </c>
      <c r="E766" s="50">
        <f>VLOOKUP(HealthCare!A766,Medical_Examinations!A765:J3100,4,TRUE)</f>
        <v>4.51</v>
      </c>
      <c r="F766" s="7" t="str">
        <f>VLOOKUP(A766,Medical_Examinations!A765:J3100,6,TRUE)</f>
        <v>No</v>
      </c>
      <c r="G766" s="7" t="str">
        <f>VLOOKUP(A766,Medical_Examinations!A765:J3100,7,TRUE)</f>
        <v>No</v>
      </c>
      <c r="H766" s="7" t="str">
        <f>VLOOKUP(A766,Medical_Examinations!A765:J3100,8,TRUE)</f>
        <v>No</v>
      </c>
      <c r="I766" s="51">
        <f>VLOOKUP(A766,Medical_Examinations!A765:J3100,9,TRUE)</f>
        <v>1</v>
      </c>
      <c r="J766" s="7" t="str">
        <f>VLOOKUP(A766,Medical_Examinations!A765:J3100,10,TRUE)</f>
        <v>No</v>
      </c>
      <c r="K766" s="7" t="str">
        <f>VLOOKUP(A766,Medical_Examinations!A765:J3100,3,TRUE)</f>
        <v>Underweight</v>
      </c>
      <c r="L766" s="7" t="str">
        <f>VLOOKUP(A766,Medical_Examinations!A765:J3100,5,TRUE)</f>
        <v>Normal</v>
      </c>
      <c r="M766" s="52">
        <f>VLOOKUP(A766,Hospitalization!A766:K3108,5,FALSE)</f>
        <v>35639</v>
      </c>
      <c r="N766" s="51">
        <f ca="1">VLOOKUP(A766,Hospitalization!A766:K3108,6,FALSE)</f>
        <v>56</v>
      </c>
      <c r="O766" s="7" t="str">
        <f>VLOOKUP(A757,Hospitalization!A658:K3000,11,FALSE)</f>
        <v>R1012</v>
      </c>
      <c r="P766" s="7" t="str">
        <f>VLOOKUP(A766,Hospitalization!A766:K3108,10,TRUE)</f>
        <v>tier - 3</v>
      </c>
      <c r="Q766" s="53">
        <f>VLOOKUP(A766,Hospitalization!A766:K3108,8,TRUE)</f>
        <v>2534.39</v>
      </c>
      <c r="R766" s="7" t="str">
        <f>VLOOKUP(A766,Hospitalization!A667:K3009,9,TRUE)</f>
        <v>tier - 3</v>
      </c>
    </row>
    <row r="767" spans="1:18" x14ac:dyDescent="0.3">
      <c r="A767" s="69" t="s">
        <v>776</v>
      </c>
      <c r="B767" s="55" t="str">
        <f>VLOOKUP(A767,'Customer Names'!A767:E2085,3,TRUE)</f>
        <v xml:space="preserve"> Ms</v>
      </c>
      <c r="C767" s="55" t="str">
        <f>VLOOKUP(A767,'Customer Names'!A765:E1590,4,FALSE)</f>
        <v>Greenwell</v>
      </c>
      <c r="D767" s="54">
        <f>VLOOKUP(HealthCare!A767,Medical_Examinations!A766:J3101,2,TRUE)</f>
        <v>17.579999999999998</v>
      </c>
      <c r="E767" s="54">
        <f>VLOOKUP(HealthCare!A767,Medical_Examinations!A766:J3101,4,TRUE)</f>
        <v>4.51</v>
      </c>
      <c r="F767" s="55" t="str">
        <f>VLOOKUP(A767,Medical_Examinations!A766:J3101,6,TRUE)</f>
        <v>No</v>
      </c>
      <c r="G767" s="55" t="str">
        <f>VLOOKUP(A767,Medical_Examinations!A766:J3101,7,TRUE)</f>
        <v>No</v>
      </c>
      <c r="H767" s="55" t="str">
        <f>VLOOKUP(A767,Medical_Examinations!A766:J3101,8,TRUE)</f>
        <v>No</v>
      </c>
      <c r="I767" s="56">
        <f>VLOOKUP(A767,Medical_Examinations!A766:J3101,9,TRUE)</f>
        <v>1</v>
      </c>
      <c r="J767" s="55" t="str">
        <f>VLOOKUP(A767,Medical_Examinations!A766:J3101,10,TRUE)</f>
        <v>No</v>
      </c>
      <c r="K767" s="55" t="str">
        <f>VLOOKUP(A767,Medical_Examinations!A766:J3101,3,TRUE)</f>
        <v>Underweight</v>
      </c>
      <c r="L767" s="55" t="str">
        <f>VLOOKUP(A767,Medical_Examinations!A766:J3101,5,TRUE)</f>
        <v>Normal</v>
      </c>
      <c r="M767" s="57">
        <f>VLOOKUP(A767,Hospitalization!A767:K3109,5,FALSE)</f>
        <v>36763</v>
      </c>
      <c r="N767" s="56">
        <f ca="1">VLOOKUP(A767,Hospitalization!A767:K3109,6,FALSE)</f>
        <v>24</v>
      </c>
      <c r="O767" s="55" t="str">
        <f>VLOOKUP(A758,Hospitalization!A659:K3001,11,FALSE)</f>
        <v>R1012</v>
      </c>
      <c r="P767" s="55" t="str">
        <f>VLOOKUP(A767,Hospitalization!A767:K3109,10,TRUE)</f>
        <v>tier - 3</v>
      </c>
      <c r="Q767" s="58">
        <f>VLOOKUP(A767,Hospitalization!A767:K3109,8,TRUE)</f>
        <v>2527.8200000000002</v>
      </c>
      <c r="R767" s="55" t="str">
        <f>VLOOKUP(A767,Hospitalization!A668:K3010,9,TRUE)</f>
        <v>tier - 2</v>
      </c>
    </row>
    <row r="768" spans="1:18" x14ac:dyDescent="0.3">
      <c r="A768" s="69" t="s">
        <v>777</v>
      </c>
      <c r="B768" s="55" t="str">
        <f>VLOOKUP(A768,'Customer Names'!A768:E2086,3,TRUE)</f>
        <v xml:space="preserve"> Ms</v>
      </c>
      <c r="C768" s="55" t="str">
        <f>VLOOKUP(A768,'Customer Names'!A766:E1591,4,FALSE)</f>
        <v>Steele</v>
      </c>
      <c r="D768" s="50">
        <f>VLOOKUP(HealthCare!A768,Medical_Examinations!A767:J3102,2,TRUE)</f>
        <v>17.579999999999998</v>
      </c>
      <c r="E768" s="50">
        <f>VLOOKUP(HealthCare!A768,Medical_Examinations!A767:J3102,4,TRUE)</f>
        <v>4.51</v>
      </c>
      <c r="F768" s="7" t="str">
        <f>VLOOKUP(A768,Medical_Examinations!A767:J3102,6,TRUE)</f>
        <v>No</v>
      </c>
      <c r="G768" s="7" t="str">
        <f>VLOOKUP(A768,Medical_Examinations!A767:J3102,7,TRUE)</f>
        <v>No</v>
      </c>
      <c r="H768" s="7" t="str">
        <f>VLOOKUP(A768,Medical_Examinations!A767:J3102,8,TRUE)</f>
        <v>No</v>
      </c>
      <c r="I768" s="51">
        <f>VLOOKUP(A768,Medical_Examinations!A767:J3102,9,TRUE)</f>
        <v>1</v>
      </c>
      <c r="J768" s="7" t="str">
        <f>VLOOKUP(A768,Medical_Examinations!A767:J3102,10,TRUE)</f>
        <v>No</v>
      </c>
      <c r="K768" s="7" t="str">
        <f>VLOOKUP(A768,Medical_Examinations!A767:J3102,3,TRUE)</f>
        <v>Underweight</v>
      </c>
      <c r="L768" s="7" t="str">
        <f>VLOOKUP(A768,Medical_Examinations!A767:J3102,5,TRUE)</f>
        <v>Normal</v>
      </c>
      <c r="M768" s="52">
        <f>VLOOKUP(A768,Hospitalization!A768:K3110,5,FALSE)</f>
        <v>35736</v>
      </c>
      <c r="N768" s="51">
        <f ca="1">VLOOKUP(A768,Hospitalization!A768:K3110,6,FALSE)</f>
        <v>42</v>
      </c>
      <c r="O768" s="7" t="str">
        <f>VLOOKUP(A759,Hospitalization!A660:K3002,11,FALSE)</f>
        <v>R1011</v>
      </c>
      <c r="P768" s="7" t="str">
        <f>VLOOKUP(A768,Hospitalization!A768:K3110,10,TRUE)</f>
        <v>tier - 1</v>
      </c>
      <c r="Q768" s="53">
        <f>VLOOKUP(A768,Hospitalization!A768:K3110,8,TRUE)</f>
        <v>2523.17</v>
      </c>
      <c r="R768" s="7" t="str">
        <f>VLOOKUP(A768,Hospitalization!A669:K3011,9,TRUE)</f>
        <v>tier - 3</v>
      </c>
    </row>
    <row r="769" spans="1:18" x14ac:dyDescent="0.3">
      <c r="A769" s="69" t="s">
        <v>778</v>
      </c>
      <c r="B769" s="55" t="str">
        <f>VLOOKUP(A769,'Customer Names'!A769:E2087,3,TRUE)</f>
        <v xml:space="preserve"> Mr</v>
      </c>
      <c r="C769" s="55" t="str">
        <f>VLOOKUP(A769,'Customer Names'!A767:E1592,4,FALSE)</f>
        <v>Gunter</v>
      </c>
      <c r="D769" s="54">
        <f>VLOOKUP(HealthCare!A769,Medical_Examinations!A768:J3103,2,TRUE)</f>
        <v>17.579999999999998</v>
      </c>
      <c r="E769" s="54">
        <f>VLOOKUP(HealthCare!A769,Medical_Examinations!A768:J3103,4,TRUE)</f>
        <v>4.51</v>
      </c>
      <c r="F769" s="55" t="str">
        <f>VLOOKUP(A769,Medical_Examinations!A768:J3103,6,TRUE)</f>
        <v>No</v>
      </c>
      <c r="G769" s="55" t="str">
        <f>VLOOKUP(A769,Medical_Examinations!A768:J3103,7,TRUE)</f>
        <v>No</v>
      </c>
      <c r="H769" s="55" t="str">
        <f>VLOOKUP(A769,Medical_Examinations!A768:J3103,8,TRUE)</f>
        <v>No</v>
      </c>
      <c r="I769" s="56">
        <f>VLOOKUP(A769,Medical_Examinations!A768:J3103,9,TRUE)</f>
        <v>1</v>
      </c>
      <c r="J769" s="55" t="str">
        <f>VLOOKUP(A769,Medical_Examinations!A768:J3103,10,TRUE)</f>
        <v>No</v>
      </c>
      <c r="K769" s="55" t="str">
        <f>VLOOKUP(A769,Medical_Examinations!A768:J3103,3,TRUE)</f>
        <v>Underweight</v>
      </c>
      <c r="L769" s="55" t="str">
        <f>VLOOKUP(A769,Medical_Examinations!A768:J3103,5,TRUE)</f>
        <v>Normal</v>
      </c>
      <c r="M769" s="57">
        <f>VLOOKUP(A769,Hospitalization!A769:K3111,5,FALSE)</f>
        <v>33455</v>
      </c>
      <c r="N769" s="56">
        <f ca="1">VLOOKUP(A769,Hospitalization!A769:K3111,6,FALSE)</f>
        <v>23</v>
      </c>
      <c r="O769" s="55" t="str">
        <f>VLOOKUP(A760,Hospitalization!A661:K3003,11,FALSE)</f>
        <v>R1011</v>
      </c>
      <c r="P769" s="55" t="str">
        <f>VLOOKUP(A769,Hospitalization!A769:K3111,10,TRUE)</f>
        <v>tier - 1</v>
      </c>
      <c r="Q769" s="58">
        <f>VLOOKUP(A769,Hospitalization!A769:K3111,8,TRUE)</f>
        <v>2510.79</v>
      </c>
      <c r="R769" s="55" t="str">
        <f>VLOOKUP(A769,Hospitalization!A670:K3012,9,TRUE)</f>
        <v>tier - 2</v>
      </c>
    </row>
    <row r="770" spans="1:18" x14ac:dyDescent="0.3">
      <c r="A770" s="69" t="s">
        <v>779</v>
      </c>
      <c r="B770" s="55" t="str">
        <f>VLOOKUP(A770,'Customer Names'!A770:E2088,3,TRUE)</f>
        <v xml:space="preserve"> Mr</v>
      </c>
      <c r="C770" s="55" t="str">
        <f>VLOOKUP(A770,'Customer Names'!A768:E1593,4,FALSE)</f>
        <v>McDonough</v>
      </c>
      <c r="D770" s="50">
        <f>VLOOKUP(HealthCare!A770,Medical_Examinations!A769:J3104,2,TRUE)</f>
        <v>17.579999999999998</v>
      </c>
      <c r="E770" s="50">
        <f>VLOOKUP(HealthCare!A770,Medical_Examinations!A769:J3104,4,TRUE)</f>
        <v>4.51</v>
      </c>
      <c r="F770" s="7" t="str">
        <f>VLOOKUP(A770,Medical_Examinations!A769:J3104,6,TRUE)</f>
        <v>No</v>
      </c>
      <c r="G770" s="7" t="str">
        <f>VLOOKUP(A770,Medical_Examinations!A769:J3104,7,TRUE)</f>
        <v>No</v>
      </c>
      <c r="H770" s="7" t="str">
        <f>VLOOKUP(A770,Medical_Examinations!A769:J3104,8,TRUE)</f>
        <v>No</v>
      </c>
      <c r="I770" s="51">
        <f>VLOOKUP(A770,Medical_Examinations!A769:J3104,9,TRUE)</f>
        <v>1</v>
      </c>
      <c r="J770" s="7" t="str">
        <f>VLOOKUP(A770,Medical_Examinations!A769:J3104,10,TRUE)</f>
        <v>No</v>
      </c>
      <c r="K770" s="7" t="str">
        <f>VLOOKUP(A770,Medical_Examinations!A769:J3104,3,TRUE)</f>
        <v>Underweight</v>
      </c>
      <c r="L770" s="7" t="str">
        <f>VLOOKUP(A770,Medical_Examinations!A769:J3104,5,TRUE)</f>
        <v>Normal</v>
      </c>
      <c r="M770" s="52">
        <f>VLOOKUP(A770,Hospitalization!A770:K3112,5,FALSE)</f>
        <v>38236</v>
      </c>
      <c r="N770" s="51">
        <f ca="1">VLOOKUP(A770,Hospitalization!A770:K3112,6,FALSE)</f>
        <v>32</v>
      </c>
      <c r="O770" s="7" t="str">
        <f>VLOOKUP(A761,Hospitalization!A662:K3004,11,FALSE)</f>
        <v>R1011</v>
      </c>
      <c r="P770" s="7" t="str">
        <f>VLOOKUP(A770,Hospitalization!A770:K3112,10,TRUE)</f>
        <v>tier - 2</v>
      </c>
      <c r="Q770" s="53">
        <f>VLOOKUP(A770,Hospitalization!A770:K3112,8,TRUE)</f>
        <v>2500.9299999999998</v>
      </c>
      <c r="R770" s="7" t="str">
        <f>VLOOKUP(A770,Hospitalization!A671:K3013,9,TRUE)</f>
        <v>tier - 2</v>
      </c>
    </row>
    <row r="771" spans="1:18" x14ac:dyDescent="0.3">
      <c r="A771" s="69" t="s">
        <v>780</v>
      </c>
      <c r="B771" s="55" t="str">
        <f>VLOOKUP(A771,'Customer Names'!A771:E2089,3,TRUE)</f>
        <v xml:space="preserve"> Ms</v>
      </c>
      <c r="C771" s="55" t="str">
        <f>VLOOKUP(A771,'Customer Names'!A769:E1594,4,FALSE)</f>
        <v>Sweetland</v>
      </c>
      <c r="D771" s="54">
        <f>VLOOKUP(HealthCare!A771,Medical_Examinations!A770:J3105,2,TRUE)</f>
        <v>17.579999999999998</v>
      </c>
      <c r="E771" s="54">
        <f>VLOOKUP(HealthCare!A771,Medical_Examinations!A770:J3105,4,TRUE)</f>
        <v>4.51</v>
      </c>
      <c r="F771" s="55" t="str">
        <f>VLOOKUP(A771,Medical_Examinations!A770:J3105,6,TRUE)</f>
        <v>No</v>
      </c>
      <c r="G771" s="55" t="str">
        <f>VLOOKUP(A771,Medical_Examinations!A770:J3105,7,TRUE)</f>
        <v>No</v>
      </c>
      <c r="H771" s="55" t="str">
        <f>VLOOKUP(A771,Medical_Examinations!A770:J3105,8,TRUE)</f>
        <v>No</v>
      </c>
      <c r="I771" s="56">
        <f>VLOOKUP(A771,Medical_Examinations!A770:J3105,9,TRUE)</f>
        <v>1</v>
      </c>
      <c r="J771" s="55" t="str">
        <f>VLOOKUP(A771,Medical_Examinations!A770:J3105,10,TRUE)</f>
        <v>No</v>
      </c>
      <c r="K771" s="55" t="str">
        <f>VLOOKUP(A771,Medical_Examinations!A770:J3105,3,TRUE)</f>
        <v>Underweight</v>
      </c>
      <c r="L771" s="55" t="str">
        <f>VLOOKUP(A771,Medical_Examinations!A770:J3105,5,TRUE)</f>
        <v>Normal</v>
      </c>
      <c r="M771" s="57">
        <f>VLOOKUP(A771,Hospitalization!A771:K3113,5,FALSE)</f>
        <v>34889</v>
      </c>
      <c r="N771" s="56">
        <f ca="1">VLOOKUP(A771,Hospitalization!A771:K3113,6,FALSE)</f>
        <v>23</v>
      </c>
      <c r="O771" s="55" t="str">
        <f>VLOOKUP(A762,Hospitalization!A663:K3005,11,FALSE)</f>
        <v>R1021</v>
      </c>
      <c r="P771" s="55" t="str">
        <f>VLOOKUP(A771,Hospitalization!A771:K3113,10,TRUE)</f>
        <v>tier - 3</v>
      </c>
      <c r="Q771" s="58">
        <f>VLOOKUP(A771,Hospitalization!A771:K3113,8,TRUE)</f>
        <v>2497.04</v>
      </c>
      <c r="R771" s="55" t="str">
        <f>VLOOKUP(A771,Hospitalization!A672:K3014,9,TRUE)</f>
        <v>tier - 3</v>
      </c>
    </row>
    <row r="772" spans="1:18" x14ac:dyDescent="0.3">
      <c r="A772" s="69" t="s">
        <v>781</v>
      </c>
      <c r="B772" s="55" t="str">
        <f>VLOOKUP(A772,'Customer Names'!A772:E2090,3,TRUE)</f>
        <v xml:space="preserve"> Mr</v>
      </c>
      <c r="C772" s="55" t="str">
        <f>VLOOKUP(A772,'Customer Names'!A770:E1595,4,FALSE)</f>
        <v>Hammersmith</v>
      </c>
      <c r="D772" s="50">
        <f>VLOOKUP(HealthCare!A772,Medical_Examinations!A771:J3106,2,TRUE)</f>
        <v>17.579999999999998</v>
      </c>
      <c r="E772" s="50">
        <f>VLOOKUP(HealthCare!A772,Medical_Examinations!A771:J3106,4,TRUE)</f>
        <v>4.51</v>
      </c>
      <c r="F772" s="7" t="str">
        <f>VLOOKUP(A772,Medical_Examinations!A771:J3106,6,TRUE)</f>
        <v>No</v>
      </c>
      <c r="G772" s="7" t="str">
        <f>VLOOKUP(A772,Medical_Examinations!A771:J3106,7,TRUE)</f>
        <v>No</v>
      </c>
      <c r="H772" s="7" t="str">
        <f>VLOOKUP(A772,Medical_Examinations!A771:J3106,8,TRUE)</f>
        <v>No</v>
      </c>
      <c r="I772" s="51">
        <f>VLOOKUP(A772,Medical_Examinations!A771:J3106,9,TRUE)</f>
        <v>1</v>
      </c>
      <c r="J772" s="7" t="str">
        <f>VLOOKUP(A772,Medical_Examinations!A771:J3106,10,TRUE)</f>
        <v>No</v>
      </c>
      <c r="K772" s="7" t="str">
        <f>VLOOKUP(A772,Medical_Examinations!A771:J3106,3,TRUE)</f>
        <v>Underweight</v>
      </c>
      <c r="L772" s="7" t="str">
        <f>VLOOKUP(A772,Medical_Examinations!A771:J3106,5,TRUE)</f>
        <v>Normal</v>
      </c>
      <c r="M772" s="52">
        <f>VLOOKUP(A772,Hospitalization!A772:K3114,5,FALSE)</f>
        <v>34986</v>
      </c>
      <c r="N772" s="51">
        <f ca="1">VLOOKUP(A772,Hospitalization!A772:K3114,6,FALSE)</f>
        <v>63</v>
      </c>
      <c r="O772" s="7" t="str">
        <f>VLOOKUP(A763,Hospitalization!A664:K3006,11,FALSE)</f>
        <v>R1013</v>
      </c>
      <c r="P772" s="7" t="str">
        <f>VLOOKUP(A772,Hospitalization!A772:K3114,10,TRUE)</f>
        <v>tier - 1</v>
      </c>
      <c r="Q772" s="53">
        <f>VLOOKUP(A772,Hospitalization!A772:K3114,8,TRUE)</f>
        <v>2494.02</v>
      </c>
      <c r="R772" s="7" t="str">
        <f>VLOOKUP(A772,Hospitalization!A673:K3015,9,TRUE)</f>
        <v>tier - 3</v>
      </c>
    </row>
    <row r="773" spans="1:18" x14ac:dyDescent="0.3">
      <c r="A773" s="69" t="s">
        <v>782</v>
      </c>
      <c r="B773" s="55" t="str">
        <f>VLOOKUP(A773,'Customer Names'!A773:E2091,3,TRUE)</f>
        <v xml:space="preserve"> Mr</v>
      </c>
      <c r="C773" s="55" t="str">
        <f>VLOOKUP(A773,'Customer Names'!A771:E1596,4,FALSE)</f>
        <v>French</v>
      </c>
      <c r="D773" s="54">
        <f>VLOOKUP(HealthCare!A773,Medical_Examinations!A772:J3107,2,TRUE)</f>
        <v>17.579999999999998</v>
      </c>
      <c r="E773" s="54">
        <f>VLOOKUP(HealthCare!A773,Medical_Examinations!A772:J3107,4,TRUE)</f>
        <v>4.51</v>
      </c>
      <c r="F773" s="55" t="str">
        <f>VLOOKUP(A773,Medical_Examinations!A772:J3107,6,TRUE)</f>
        <v>No</v>
      </c>
      <c r="G773" s="55" t="str">
        <f>VLOOKUP(A773,Medical_Examinations!A772:J3107,7,TRUE)</f>
        <v>No</v>
      </c>
      <c r="H773" s="55" t="str">
        <f>VLOOKUP(A773,Medical_Examinations!A772:J3107,8,TRUE)</f>
        <v>No</v>
      </c>
      <c r="I773" s="56">
        <f>VLOOKUP(A773,Medical_Examinations!A772:J3107,9,TRUE)</f>
        <v>1</v>
      </c>
      <c r="J773" s="55" t="str">
        <f>VLOOKUP(A773,Medical_Examinations!A772:J3107,10,TRUE)</f>
        <v>No</v>
      </c>
      <c r="K773" s="55" t="str">
        <f>VLOOKUP(A773,Medical_Examinations!A772:J3107,3,TRUE)</f>
        <v>Underweight</v>
      </c>
      <c r="L773" s="55" t="str">
        <f>VLOOKUP(A773,Medical_Examinations!A772:J3107,5,TRUE)</f>
        <v>Normal</v>
      </c>
      <c r="M773" s="57">
        <f>VLOOKUP(A773,Hospitalization!A773:K3115,5,FALSE)</f>
        <v>35009</v>
      </c>
      <c r="N773" s="56">
        <f ca="1">VLOOKUP(A773,Hospitalization!A773:K3115,6,FALSE)</f>
        <v>25</v>
      </c>
      <c r="O773" s="55" t="str">
        <f>VLOOKUP(A764,Hospitalization!A665:K3007,11,FALSE)</f>
        <v>R1013</v>
      </c>
      <c r="P773" s="55" t="str">
        <f>VLOOKUP(A773,Hospitalization!A773:K3115,10,TRUE)</f>
        <v>tier - 2</v>
      </c>
      <c r="Q773" s="58">
        <f>VLOOKUP(A773,Hospitalization!A773:K3115,8,TRUE)</f>
        <v>2483.7399999999998</v>
      </c>
      <c r="R773" s="55" t="str">
        <f>VLOOKUP(A773,Hospitalization!A674:K3016,9,TRUE)</f>
        <v>tier - 3</v>
      </c>
    </row>
    <row r="774" spans="1:18" x14ac:dyDescent="0.3">
      <c r="A774" s="69" t="s">
        <v>783</v>
      </c>
      <c r="B774" s="55" t="str">
        <f>VLOOKUP(A774,'Customer Names'!A774:E2092,3,TRUE)</f>
        <v xml:space="preserve"> Mr</v>
      </c>
      <c r="C774" s="55" t="str">
        <f>VLOOKUP(A774,'Customer Names'!A772:E1597,4,FALSE)</f>
        <v>Garbe</v>
      </c>
      <c r="D774" s="50">
        <f>VLOOKUP(HealthCare!A774,Medical_Examinations!A773:J3108,2,TRUE)</f>
        <v>17.579999999999998</v>
      </c>
      <c r="E774" s="50">
        <f>VLOOKUP(HealthCare!A774,Medical_Examinations!A773:J3108,4,TRUE)</f>
        <v>4.51</v>
      </c>
      <c r="F774" s="7" t="str">
        <f>VLOOKUP(A774,Medical_Examinations!A773:J3108,6,TRUE)</f>
        <v>No</v>
      </c>
      <c r="G774" s="7" t="str">
        <f>VLOOKUP(A774,Medical_Examinations!A773:J3108,7,TRUE)</f>
        <v>No</v>
      </c>
      <c r="H774" s="7" t="str">
        <f>VLOOKUP(A774,Medical_Examinations!A773:J3108,8,TRUE)</f>
        <v>No</v>
      </c>
      <c r="I774" s="51">
        <f>VLOOKUP(A774,Medical_Examinations!A773:J3108,9,TRUE)</f>
        <v>1</v>
      </c>
      <c r="J774" s="7" t="str">
        <f>VLOOKUP(A774,Medical_Examinations!A773:J3108,10,TRUE)</f>
        <v>No</v>
      </c>
      <c r="K774" s="7" t="str">
        <f>VLOOKUP(A774,Medical_Examinations!A773:J3108,3,TRUE)</f>
        <v>Underweight</v>
      </c>
      <c r="L774" s="7" t="str">
        <f>VLOOKUP(A774,Medical_Examinations!A773:J3108,5,TRUE)</f>
        <v>Normal</v>
      </c>
      <c r="M774" s="52">
        <f>VLOOKUP(A774,Hospitalization!A774:K3116,5,FALSE)</f>
        <v>35966</v>
      </c>
      <c r="N774" s="51">
        <f ca="1">VLOOKUP(A774,Hospitalization!A774:K3116,6,FALSE)</f>
        <v>29</v>
      </c>
      <c r="O774" s="7" t="str">
        <f>VLOOKUP(A765,Hospitalization!A666:K3008,11,FALSE)</f>
        <v>R1013</v>
      </c>
      <c r="P774" s="7" t="str">
        <f>VLOOKUP(A774,Hospitalization!A774:K3116,10,TRUE)</f>
        <v>tier - 2</v>
      </c>
      <c r="Q774" s="53">
        <f>VLOOKUP(A774,Hospitalization!A774:K3116,8,TRUE)</f>
        <v>2480.98</v>
      </c>
      <c r="R774" s="7" t="str">
        <f>VLOOKUP(A774,Hospitalization!A675:K3017,9,TRUE)</f>
        <v>tier - 2</v>
      </c>
    </row>
    <row r="775" spans="1:18" x14ac:dyDescent="0.3">
      <c r="A775" s="69" t="s">
        <v>784</v>
      </c>
      <c r="B775" s="55" t="str">
        <f>VLOOKUP(A775,'Customer Names'!A775:E2093,3,TRUE)</f>
        <v xml:space="preserve"> Mr</v>
      </c>
      <c r="C775" s="55" t="str">
        <f>VLOOKUP(A775,'Customer Names'!A773:E1598,4,FALSE)</f>
        <v>Duncan</v>
      </c>
      <c r="D775" s="54">
        <f>VLOOKUP(HealthCare!A775,Medical_Examinations!A774:J3109,2,TRUE)</f>
        <v>17.579999999999998</v>
      </c>
      <c r="E775" s="54">
        <f>VLOOKUP(HealthCare!A775,Medical_Examinations!A774:J3109,4,TRUE)</f>
        <v>4.51</v>
      </c>
      <c r="F775" s="55" t="str">
        <f>VLOOKUP(A775,Medical_Examinations!A774:J3109,6,TRUE)</f>
        <v>No</v>
      </c>
      <c r="G775" s="55" t="str">
        <f>VLOOKUP(A775,Medical_Examinations!A774:J3109,7,TRUE)</f>
        <v>No</v>
      </c>
      <c r="H775" s="55" t="str">
        <f>VLOOKUP(A775,Medical_Examinations!A774:J3109,8,TRUE)</f>
        <v>No</v>
      </c>
      <c r="I775" s="56">
        <f>VLOOKUP(A775,Medical_Examinations!A774:J3109,9,TRUE)</f>
        <v>1</v>
      </c>
      <c r="J775" s="55" t="str">
        <f>VLOOKUP(A775,Medical_Examinations!A774:J3109,10,TRUE)</f>
        <v>No</v>
      </c>
      <c r="K775" s="55" t="str">
        <f>VLOOKUP(A775,Medical_Examinations!A774:J3109,3,TRUE)</f>
        <v>Underweight</v>
      </c>
      <c r="L775" s="55" t="str">
        <f>VLOOKUP(A775,Medical_Examinations!A774:J3109,5,TRUE)</f>
        <v>Normal</v>
      </c>
      <c r="M775" s="57">
        <f>VLOOKUP(A775,Hospitalization!A775:K3117,5,FALSE)</f>
        <v>35978</v>
      </c>
      <c r="N775" s="56">
        <f ca="1">VLOOKUP(A775,Hospitalization!A775:K3117,6,FALSE)</f>
        <v>25</v>
      </c>
      <c r="O775" s="55" t="str">
        <f>VLOOKUP(A766,Hospitalization!A667:K3009,11,FALSE)</f>
        <v>R1012</v>
      </c>
      <c r="P775" s="55" t="str">
        <f>VLOOKUP(A775,Hospitalization!A775:K3117,10,TRUE)</f>
        <v>tier - 3</v>
      </c>
      <c r="Q775" s="58">
        <f>VLOOKUP(A775,Hospitalization!A775:K3117,8,TRUE)</f>
        <v>2473.33</v>
      </c>
      <c r="R775" s="55" t="str">
        <f>VLOOKUP(A775,Hospitalization!A676:K3018,9,TRUE)</f>
        <v>tier - 2</v>
      </c>
    </row>
    <row r="776" spans="1:18" x14ac:dyDescent="0.3">
      <c r="A776" s="69" t="s">
        <v>785</v>
      </c>
      <c r="B776" s="55" t="str">
        <f>VLOOKUP(A776,'Customer Names'!A776:E2094,3,TRUE)</f>
        <v xml:space="preserve"> Mr</v>
      </c>
      <c r="C776" s="55" t="str">
        <f>VLOOKUP(A776,'Customer Names'!A774:E1599,4,FALSE)</f>
        <v>Wallace</v>
      </c>
      <c r="D776" s="50">
        <f>VLOOKUP(HealthCare!A776,Medical_Examinations!A775:J3110,2,TRUE)</f>
        <v>17.579999999999998</v>
      </c>
      <c r="E776" s="50">
        <f>VLOOKUP(HealthCare!A776,Medical_Examinations!A775:J3110,4,TRUE)</f>
        <v>4.51</v>
      </c>
      <c r="F776" s="7" t="str">
        <f>VLOOKUP(A776,Medical_Examinations!A775:J3110,6,TRUE)</f>
        <v>No</v>
      </c>
      <c r="G776" s="7" t="str">
        <f>VLOOKUP(A776,Medical_Examinations!A775:J3110,7,TRUE)</f>
        <v>No</v>
      </c>
      <c r="H776" s="7" t="str">
        <f>VLOOKUP(A776,Medical_Examinations!A775:J3110,8,TRUE)</f>
        <v>No</v>
      </c>
      <c r="I776" s="51">
        <f>VLOOKUP(A776,Medical_Examinations!A775:J3110,9,TRUE)</f>
        <v>1</v>
      </c>
      <c r="J776" s="7" t="str">
        <f>VLOOKUP(A776,Medical_Examinations!A775:J3110,10,TRUE)</f>
        <v>No</v>
      </c>
      <c r="K776" s="7" t="str">
        <f>VLOOKUP(A776,Medical_Examinations!A775:J3110,3,TRUE)</f>
        <v>Underweight</v>
      </c>
      <c r="L776" s="7" t="str">
        <f>VLOOKUP(A776,Medical_Examinations!A775:J3110,5,TRUE)</f>
        <v>Normal</v>
      </c>
      <c r="M776" s="52">
        <f>VLOOKUP(A776,Hospitalization!A776:K3118,5,FALSE)</f>
        <v>36024</v>
      </c>
      <c r="N776" s="51">
        <f ca="1">VLOOKUP(A776,Hospitalization!A776:K3118,6,FALSE)</f>
        <v>32</v>
      </c>
      <c r="O776" s="7" t="str">
        <f>VLOOKUP(A767,Hospitalization!A668:K3010,11,FALSE)</f>
        <v>R1012</v>
      </c>
      <c r="P776" s="7" t="str">
        <f>VLOOKUP(A776,Hospitalization!A776:K3118,10,TRUE)</f>
        <v>tier - 3</v>
      </c>
      <c r="Q776" s="53">
        <f>VLOOKUP(A776,Hospitalization!A776:K3118,8,TRUE)</f>
        <v>2464.62</v>
      </c>
      <c r="R776" s="7" t="str">
        <f>VLOOKUP(A776,Hospitalization!A677:K3019,9,TRUE)</f>
        <v>tier - 2</v>
      </c>
    </row>
    <row r="777" spans="1:18" x14ac:dyDescent="0.3">
      <c r="A777" s="69" t="s">
        <v>786</v>
      </c>
      <c r="B777" s="55" t="str">
        <f>VLOOKUP(A777,'Customer Names'!A777:E2095,3,TRUE)</f>
        <v xml:space="preserve"> Ms</v>
      </c>
      <c r="C777" s="55" t="str">
        <f>VLOOKUP(A777,'Customer Names'!A775:E1600,4,FALSE)</f>
        <v>Tillman</v>
      </c>
      <c r="D777" s="54">
        <f>VLOOKUP(HealthCare!A777,Medical_Examinations!A776:J3111,2,TRUE)</f>
        <v>17.579999999999998</v>
      </c>
      <c r="E777" s="54">
        <f>VLOOKUP(HealthCare!A777,Medical_Examinations!A776:J3111,4,TRUE)</f>
        <v>4.51</v>
      </c>
      <c r="F777" s="55" t="str">
        <f>VLOOKUP(A777,Medical_Examinations!A776:J3111,6,TRUE)</f>
        <v>No</v>
      </c>
      <c r="G777" s="55" t="str">
        <f>VLOOKUP(A777,Medical_Examinations!A776:J3111,7,TRUE)</f>
        <v>No</v>
      </c>
      <c r="H777" s="55" t="str">
        <f>VLOOKUP(A777,Medical_Examinations!A776:J3111,8,TRUE)</f>
        <v>No</v>
      </c>
      <c r="I777" s="56">
        <f>VLOOKUP(A777,Medical_Examinations!A776:J3111,9,TRUE)</f>
        <v>1</v>
      </c>
      <c r="J777" s="55" t="str">
        <f>VLOOKUP(A777,Medical_Examinations!A776:J3111,10,TRUE)</f>
        <v>No</v>
      </c>
      <c r="K777" s="55" t="str">
        <f>VLOOKUP(A777,Medical_Examinations!A776:J3111,3,TRUE)</f>
        <v>Underweight</v>
      </c>
      <c r="L777" s="55" t="str">
        <f>VLOOKUP(A777,Medical_Examinations!A776:J3111,5,TRUE)</f>
        <v>Normal</v>
      </c>
      <c r="M777" s="57">
        <f>VLOOKUP(A777,Hospitalization!A777:K3119,5,FALSE)</f>
        <v>37448</v>
      </c>
      <c r="N777" s="56">
        <f ca="1">VLOOKUP(A777,Hospitalization!A777:K3119,6,FALSE)</f>
        <v>54</v>
      </c>
      <c r="O777" s="55" t="str">
        <f>VLOOKUP(A768,Hospitalization!A669:K3011,11,FALSE)</f>
        <v>R1012</v>
      </c>
      <c r="P777" s="55" t="str">
        <f>VLOOKUP(A777,Hospitalization!A777:K3119,10,TRUE)</f>
        <v>tier - 2</v>
      </c>
      <c r="Q777" s="58">
        <f>VLOOKUP(A777,Hospitalization!A777:K3119,8,TRUE)</f>
        <v>2459.7199999999998</v>
      </c>
      <c r="R777" s="55" t="str">
        <f>VLOOKUP(A777,Hospitalization!A678:K3020,9,TRUE)</f>
        <v>tier - 2</v>
      </c>
    </row>
    <row r="778" spans="1:18" x14ac:dyDescent="0.3">
      <c r="A778" s="69" t="s">
        <v>787</v>
      </c>
      <c r="B778" s="55" t="str">
        <f>VLOOKUP(A778,'Customer Names'!A778:E2096,3,TRUE)</f>
        <v xml:space="preserve"> Mr</v>
      </c>
      <c r="C778" s="55" t="str">
        <f>VLOOKUP(A778,'Customer Names'!A776:E1601,4,FALSE)</f>
        <v>Lee</v>
      </c>
      <c r="D778" s="50">
        <f>VLOOKUP(HealthCare!A778,Medical_Examinations!A777:J3112,2,TRUE)</f>
        <v>17.579999999999998</v>
      </c>
      <c r="E778" s="50">
        <f>VLOOKUP(HealthCare!A778,Medical_Examinations!A777:J3112,4,TRUE)</f>
        <v>4.51</v>
      </c>
      <c r="F778" s="7" t="str">
        <f>VLOOKUP(A778,Medical_Examinations!A777:J3112,6,TRUE)</f>
        <v>No</v>
      </c>
      <c r="G778" s="7" t="str">
        <f>VLOOKUP(A778,Medical_Examinations!A777:J3112,7,TRUE)</f>
        <v>No</v>
      </c>
      <c r="H778" s="7" t="str">
        <f>VLOOKUP(A778,Medical_Examinations!A777:J3112,8,TRUE)</f>
        <v>No</v>
      </c>
      <c r="I778" s="51">
        <f>VLOOKUP(A778,Medical_Examinations!A777:J3112,9,TRUE)</f>
        <v>1</v>
      </c>
      <c r="J778" s="7" t="str">
        <f>VLOOKUP(A778,Medical_Examinations!A777:J3112,10,TRUE)</f>
        <v>No</v>
      </c>
      <c r="K778" s="7" t="str">
        <f>VLOOKUP(A778,Medical_Examinations!A777:J3112,3,TRUE)</f>
        <v>Underweight</v>
      </c>
      <c r="L778" s="7" t="str">
        <f>VLOOKUP(A778,Medical_Examinations!A777:J3112,5,TRUE)</f>
        <v>Normal</v>
      </c>
      <c r="M778" s="52">
        <f>VLOOKUP(A778,Hospitalization!A778:K3120,5,FALSE)</f>
        <v>36118</v>
      </c>
      <c r="N778" s="51">
        <f ca="1">VLOOKUP(A778,Hospitalization!A778:K3120,6,FALSE)</f>
        <v>23</v>
      </c>
      <c r="O778" s="7" t="str">
        <f>VLOOKUP(A769,Hospitalization!A670:K3012,11,FALSE)</f>
        <v>R1013</v>
      </c>
      <c r="P778" s="7" t="str">
        <f>VLOOKUP(A778,Hospitalization!A778:K3120,10,TRUE)</f>
        <v>tier - 1</v>
      </c>
      <c r="Q778" s="53">
        <f>VLOOKUP(A778,Hospitalization!A778:K3120,8,TRUE)</f>
        <v>2457.5</v>
      </c>
      <c r="R778" s="7" t="str">
        <f>VLOOKUP(A778,Hospitalization!A679:K3021,9,TRUE)</f>
        <v>tier - 2</v>
      </c>
    </row>
    <row r="779" spans="1:18" x14ac:dyDescent="0.3">
      <c r="A779" s="69" t="s">
        <v>788</v>
      </c>
      <c r="B779" s="55" t="str">
        <f>VLOOKUP(A779,'Customer Names'!A779:E2097,3,TRUE)</f>
        <v xml:space="preserve"> Mr</v>
      </c>
      <c r="C779" s="55" t="str">
        <f>VLOOKUP(A779,'Customer Names'!A777:E1602,4,FALSE)</f>
        <v>Taylor</v>
      </c>
      <c r="D779" s="54">
        <f>VLOOKUP(HealthCare!A779,Medical_Examinations!A778:J3113,2,TRUE)</f>
        <v>17.579999999999998</v>
      </c>
      <c r="E779" s="54">
        <f>VLOOKUP(HealthCare!A779,Medical_Examinations!A778:J3113,4,TRUE)</f>
        <v>4.51</v>
      </c>
      <c r="F779" s="55" t="str">
        <f>VLOOKUP(A779,Medical_Examinations!A778:J3113,6,TRUE)</f>
        <v>No</v>
      </c>
      <c r="G779" s="55" t="str">
        <f>VLOOKUP(A779,Medical_Examinations!A778:J3113,7,TRUE)</f>
        <v>No</v>
      </c>
      <c r="H779" s="55" t="str">
        <f>VLOOKUP(A779,Medical_Examinations!A778:J3113,8,TRUE)</f>
        <v>No</v>
      </c>
      <c r="I779" s="56">
        <f>VLOOKUP(A779,Medical_Examinations!A778:J3113,9,TRUE)</f>
        <v>1</v>
      </c>
      <c r="J779" s="55" t="str">
        <f>VLOOKUP(A779,Medical_Examinations!A778:J3113,10,TRUE)</f>
        <v>No</v>
      </c>
      <c r="K779" s="55" t="str">
        <f>VLOOKUP(A779,Medical_Examinations!A778:J3113,3,TRUE)</f>
        <v>Underweight</v>
      </c>
      <c r="L779" s="55" t="str">
        <f>VLOOKUP(A779,Medical_Examinations!A778:J3113,5,TRUE)</f>
        <v>Normal</v>
      </c>
      <c r="M779" s="57">
        <f>VLOOKUP(A779,Hospitalization!A779:K3121,5,FALSE)</f>
        <v>37466</v>
      </c>
      <c r="N779" s="56">
        <f ca="1">VLOOKUP(A779,Hospitalization!A779:K3121,6,FALSE)</f>
        <v>26</v>
      </c>
      <c r="O779" s="55" t="str">
        <f>VLOOKUP(A770,Hospitalization!A671:K3013,11,FALSE)</f>
        <v>R1012</v>
      </c>
      <c r="P779" s="55" t="str">
        <f>VLOOKUP(A779,Hospitalization!A779:K3121,10,TRUE)</f>
        <v>tier - 1</v>
      </c>
      <c r="Q779" s="58">
        <f>VLOOKUP(A779,Hospitalization!A779:K3121,8,TRUE)</f>
        <v>2457.21</v>
      </c>
      <c r="R779" s="55" t="str">
        <f>VLOOKUP(A779,Hospitalization!A680:K3022,9,TRUE)</f>
        <v>tier - 2</v>
      </c>
    </row>
    <row r="780" spans="1:18" x14ac:dyDescent="0.3">
      <c r="A780" s="69" t="s">
        <v>789</v>
      </c>
      <c r="B780" s="55" t="str">
        <f>VLOOKUP(A780,'Customer Names'!A780:E2098,3,TRUE)</f>
        <v xml:space="preserve"> Mr</v>
      </c>
      <c r="C780" s="55" t="str">
        <f>VLOOKUP(A780,'Customer Names'!A778:E1603,4,FALSE)</f>
        <v>McSween</v>
      </c>
      <c r="D780" s="50">
        <f>VLOOKUP(HealthCare!A780,Medical_Examinations!A779:J3114,2,TRUE)</f>
        <v>17.579999999999998</v>
      </c>
      <c r="E780" s="50">
        <f>VLOOKUP(HealthCare!A780,Medical_Examinations!A779:J3114,4,TRUE)</f>
        <v>4.51</v>
      </c>
      <c r="F780" s="7" t="str">
        <f>VLOOKUP(A780,Medical_Examinations!A779:J3114,6,TRUE)</f>
        <v>No</v>
      </c>
      <c r="G780" s="7" t="str">
        <f>VLOOKUP(A780,Medical_Examinations!A779:J3114,7,TRUE)</f>
        <v>No</v>
      </c>
      <c r="H780" s="7" t="str">
        <f>VLOOKUP(A780,Medical_Examinations!A779:J3114,8,TRUE)</f>
        <v>No</v>
      </c>
      <c r="I780" s="51">
        <f>VLOOKUP(A780,Medical_Examinations!A779:J3114,9,TRUE)</f>
        <v>1</v>
      </c>
      <c r="J780" s="7" t="str">
        <f>VLOOKUP(A780,Medical_Examinations!A779:J3114,10,TRUE)</f>
        <v>No</v>
      </c>
      <c r="K780" s="7" t="str">
        <f>VLOOKUP(A780,Medical_Examinations!A779:J3114,3,TRUE)</f>
        <v>Underweight</v>
      </c>
      <c r="L780" s="7" t="str">
        <f>VLOOKUP(A780,Medical_Examinations!A779:J3114,5,TRUE)</f>
        <v>Normal</v>
      </c>
      <c r="M780" s="52">
        <f>VLOOKUP(A780,Hospitalization!A780:K3122,5,FALSE)</f>
        <v>36485</v>
      </c>
      <c r="N780" s="51">
        <f ca="1">VLOOKUP(A780,Hospitalization!A780:K3122,6,FALSE)</f>
        <v>55</v>
      </c>
      <c r="O780" s="7" t="str">
        <f>VLOOKUP(A771,Hospitalization!A672:K3014,11,FALSE)</f>
        <v>R1013</v>
      </c>
      <c r="P780" s="7" t="str">
        <f>VLOOKUP(A780,Hospitalization!A780:K3122,10,TRUE)</f>
        <v>tier - 2</v>
      </c>
      <c r="Q780" s="53">
        <f>VLOOKUP(A780,Hospitalization!A780:K3122,8,TRUE)</f>
        <v>2438.06</v>
      </c>
      <c r="R780" s="7" t="str">
        <f>VLOOKUP(A780,Hospitalization!A681:K3023,9,TRUE)</f>
        <v>tier - 2</v>
      </c>
    </row>
    <row r="781" spans="1:18" x14ac:dyDescent="0.3">
      <c r="A781" s="69" t="s">
        <v>790</v>
      </c>
      <c r="B781" s="55" t="str">
        <f>VLOOKUP(A781,'Customer Names'!A781:E2099,3,TRUE)</f>
        <v xml:space="preserve"> Ms</v>
      </c>
      <c r="C781" s="55" t="str">
        <f>VLOOKUP(A781,'Customer Names'!A779:E1604,4,FALSE)</f>
        <v>Schubert</v>
      </c>
      <c r="D781" s="54">
        <f>VLOOKUP(HealthCare!A781,Medical_Examinations!A780:J3115,2,TRUE)</f>
        <v>17.579999999999998</v>
      </c>
      <c r="E781" s="54">
        <f>VLOOKUP(HealthCare!A781,Medical_Examinations!A780:J3115,4,TRUE)</f>
        <v>4.51</v>
      </c>
      <c r="F781" s="55" t="str">
        <f>VLOOKUP(A781,Medical_Examinations!A780:J3115,6,TRUE)</f>
        <v>No</v>
      </c>
      <c r="G781" s="55" t="str">
        <f>VLOOKUP(A781,Medical_Examinations!A780:J3115,7,TRUE)</f>
        <v>No</v>
      </c>
      <c r="H781" s="55" t="str">
        <f>VLOOKUP(A781,Medical_Examinations!A780:J3115,8,TRUE)</f>
        <v>No</v>
      </c>
      <c r="I781" s="56">
        <f>VLOOKUP(A781,Medical_Examinations!A780:J3115,9,TRUE)</f>
        <v>1</v>
      </c>
      <c r="J781" s="55" t="str">
        <f>VLOOKUP(A781,Medical_Examinations!A780:J3115,10,TRUE)</f>
        <v>No</v>
      </c>
      <c r="K781" s="55" t="str">
        <f>VLOOKUP(A781,Medical_Examinations!A780:J3115,3,TRUE)</f>
        <v>Underweight</v>
      </c>
      <c r="L781" s="55" t="str">
        <f>VLOOKUP(A781,Medical_Examinations!A780:J3115,5,TRUE)</f>
        <v>Normal</v>
      </c>
      <c r="M781" s="57">
        <f>VLOOKUP(A781,Hospitalization!A781:K3123,5,FALSE)</f>
        <v>37045</v>
      </c>
      <c r="N781" s="56">
        <f ca="1">VLOOKUP(A781,Hospitalization!A781:K3123,6,FALSE)</f>
        <v>64</v>
      </c>
      <c r="O781" s="55" t="str">
        <f>VLOOKUP(A772,Hospitalization!A673:K3015,11,FALSE)</f>
        <v>R1011</v>
      </c>
      <c r="P781" s="55" t="str">
        <f>VLOOKUP(A781,Hospitalization!A781:K3123,10,TRUE)</f>
        <v>tier - 3</v>
      </c>
      <c r="Q781" s="58">
        <f>VLOOKUP(A781,Hospitalization!A781:K3123,8,TRUE)</f>
        <v>2404.73</v>
      </c>
      <c r="R781" s="55" t="str">
        <f>VLOOKUP(A781,Hospitalization!A682:K3024,9,TRUE)</f>
        <v>tier - 2</v>
      </c>
    </row>
    <row r="782" spans="1:18" x14ac:dyDescent="0.3">
      <c r="A782" s="69" t="s">
        <v>791</v>
      </c>
      <c r="B782" s="55" t="str">
        <f>VLOOKUP(A782,'Customer Names'!A782:E2100,3,TRUE)</f>
        <v xml:space="preserve"> Mr</v>
      </c>
      <c r="C782" s="55" t="str">
        <f>VLOOKUP(A782,'Customer Names'!A780:E1605,4,FALSE)</f>
        <v>Lalanne</v>
      </c>
      <c r="D782" s="50">
        <f>VLOOKUP(HealthCare!A782,Medical_Examinations!A781:J3116,2,TRUE)</f>
        <v>17.579999999999998</v>
      </c>
      <c r="E782" s="50">
        <f>VLOOKUP(HealthCare!A782,Medical_Examinations!A781:J3116,4,TRUE)</f>
        <v>4.51</v>
      </c>
      <c r="F782" s="7" t="str">
        <f>VLOOKUP(A782,Medical_Examinations!A781:J3116,6,TRUE)</f>
        <v>No</v>
      </c>
      <c r="G782" s="7" t="str">
        <f>VLOOKUP(A782,Medical_Examinations!A781:J3116,7,TRUE)</f>
        <v>No</v>
      </c>
      <c r="H782" s="7" t="str">
        <f>VLOOKUP(A782,Medical_Examinations!A781:J3116,8,TRUE)</f>
        <v>No</v>
      </c>
      <c r="I782" s="51">
        <f>VLOOKUP(A782,Medical_Examinations!A781:J3116,9,TRUE)</f>
        <v>1</v>
      </c>
      <c r="J782" s="7" t="str">
        <f>VLOOKUP(A782,Medical_Examinations!A781:J3116,10,TRUE)</f>
        <v>No</v>
      </c>
      <c r="K782" s="7" t="str">
        <f>VLOOKUP(A782,Medical_Examinations!A781:J3116,3,TRUE)</f>
        <v>Underweight</v>
      </c>
      <c r="L782" s="7" t="str">
        <f>VLOOKUP(A782,Medical_Examinations!A781:J3116,5,TRUE)</f>
        <v>Normal</v>
      </c>
      <c r="M782" s="52">
        <f>VLOOKUP(A782,Hospitalization!A782:K3124,5,FALSE)</f>
        <v>36382</v>
      </c>
      <c r="N782" s="51">
        <f ca="1">VLOOKUP(A782,Hospitalization!A782:K3124,6,FALSE)</f>
        <v>28</v>
      </c>
      <c r="O782" s="7" t="str">
        <f>VLOOKUP(A773,Hospitalization!A674:K3016,11,FALSE)</f>
        <v>R1013</v>
      </c>
      <c r="P782" s="7" t="str">
        <f>VLOOKUP(A782,Hospitalization!A782:K3124,10,TRUE)</f>
        <v>tier - 1</v>
      </c>
      <c r="Q782" s="53">
        <f>VLOOKUP(A782,Hospitalization!A782:K3124,8,TRUE)</f>
        <v>2396.1</v>
      </c>
      <c r="R782" s="7" t="str">
        <f>VLOOKUP(A782,Hospitalization!A683:K3025,9,TRUE)</f>
        <v>tier - 2</v>
      </c>
    </row>
    <row r="783" spans="1:18" x14ac:dyDescent="0.3">
      <c r="A783" s="69" t="s">
        <v>792</v>
      </c>
      <c r="B783" s="55" t="str">
        <f>VLOOKUP(A783,'Customer Names'!A783:E2101,3,TRUE)</f>
        <v xml:space="preserve"> Ms</v>
      </c>
      <c r="C783" s="55" t="str">
        <f>VLOOKUP(A783,'Customer Names'!A781:E1606,4,FALSE)</f>
        <v>Flanagan</v>
      </c>
      <c r="D783" s="54">
        <f>VLOOKUP(HealthCare!A783,Medical_Examinations!A782:J3117,2,TRUE)</f>
        <v>17.579999999999998</v>
      </c>
      <c r="E783" s="54">
        <f>VLOOKUP(HealthCare!A783,Medical_Examinations!A782:J3117,4,TRUE)</f>
        <v>4.51</v>
      </c>
      <c r="F783" s="55" t="str">
        <f>VLOOKUP(A783,Medical_Examinations!A782:J3117,6,TRUE)</f>
        <v>No</v>
      </c>
      <c r="G783" s="55" t="str">
        <f>VLOOKUP(A783,Medical_Examinations!A782:J3117,7,TRUE)</f>
        <v>No</v>
      </c>
      <c r="H783" s="55" t="str">
        <f>VLOOKUP(A783,Medical_Examinations!A782:J3117,8,TRUE)</f>
        <v>No</v>
      </c>
      <c r="I783" s="56">
        <f>VLOOKUP(A783,Medical_Examinations!A782:J3117,9,TRUE)</f>
        <v>1</v>
      </c>
      <c r="J783" s="55" t="str">
        <f>VLOOKUP(A783,Medical_Examinations!A782:J3117,10,TRUE)</f>
        <v>No</v>
      </c>
      <c r="K783" s="55" t="str">
        <f>VLOOKUP(A783,Medical_Examinations!A782:J3117,3,TRUE)</f>
        <v>Underweight</v>
      </c>
      <c r="L783" s="55" t="str">
        <f>VLOOKUP(A783,Medical_Examinations!A782:J3117,5,TRUE)</f>
        <v>Normal</v>
      </c>
      <c r="M783" s="57">
        <f>VLOOKUP(A783,Hospitalization!A783:K3125,5,FALSE)</f>
        <v>36511</v>
      </c>
      <c r="N783" s="56">
        <f ca="1">VLOOKUP(A783,Hospitalization!A783:K3125,6,FALSE)</f>
        <v>30</v>
      </c>
      <c r="O783" s="55" t="str">
        <f>VLOOKUP(A774,Hospitalization!A675:K3017,11,FALSE)</f>
        <v>R1013</v>
      </c>
      <c r="P783" s="55" t="str">
        <f>VLOOKUP(A783,Hospitalization!A783:K3125,10,TRUE)</f>
        <v>tier - 1</v>
      </c>
      <c r="Q783" s="58">
        <f>VLOOKUP(A783,Hospitalization!A783:K3125,8,TRUE)</f>
        <v>2395.17</v>
      </c>
      <c r="R783" s="55" t="str">
        <f>VLOOKUP(A783,Hospitalization!A684:K3026,9,TRUE)</f>
        <v>tier - 2</v>
      </c>
    </row>
    <row r="784" spans="1:18" x14ac:dyDescent="0.3">
      <c r="A784" s="69" t="s">
        <v>793</v>
      </c>
      <c r="B784" s="55" t="str">
        <f>VLOOKUP(A784,'Customer Names'!A784:E2102,3,TRUE)</f>
        <v xml:space="preserve"> Ms</v>
      </c>
      <c r="C784" s="55" t="str">
        <f>VLOOKUP(A784,'Customer Names'!A782:E1607,4,FALSE)</f>
        <v>Arellano</v>
      </c>
      <c r="D784" s="50">
        <f>VLOOKUP(HealthCare!A784,Medical_Examinations!A783:J3118,2,TRUE)</f>
        <v>17.579999999999998</v>
      </c>
      <c r="E784" s="50">
        <f>VLOOKUP(HealthCare!A784,Medical_Examinations!A783:J3118,4,TRUE)</f>
        <v>4.51</v>
      </c>
      <c r="F784" s="7" t="str">
        <f>VLOOKUP(A784,Medical_Examinations!A783:J3118,6,TRUE)</f>
        <v>No</v>
      </c>
      <c r="G784" s="7" t="str">
        <f>VLOOKUP(A784,Medical_Examinations!A783:J3118,7,TRUE)</f>
        <v>No</v>
      </c>
      <c r="H784" s="7" t="str">
        <f>VLOOKUP(A784,Medical_Examinations!A783:J3118,8,TRUE)</f>
        <v>No</v>
      </c>
      <c r="I784" s="51">
        <f>VLOOKUP(A784,Medical_Examinations!A783:J3118,9,TRUE)</f>
        <v>1</v>
      </c>
      <c r="J784" s="7" t="str">
        <f>VLOOKUP(A784,Medical_Examinations!A783:J3118,10,TRUE)</f>
        <v>No</v>
      </c>
      <c r="K784" s="7" t="str">
        <f>VLOOKUP(A784,Medical_Examinations!A783:J3118,3,TRUE)</f>
        <v>Underweight</v>
      </c>
      <c r="L784" s="7" t="str">
        <f>VLOOKUP(A784,Medical_Examinations!A783:J3118,5,TRUE)</f>
        <v>Normal</v>
      </c>
      <c r="M784" s="52">
        <f>VLOOKUP(A784,Hospitalization!A784:K3126,5,FALSE)</f>
        <v>32489</v>
      </c>
      <c r="N784" s="51">
        <f ca="1">VLOOKUP(A784,Hospitalization!A784:K3126,6,FALSE)</f>
        <v>40</v>
      </c>
      <c r="O784" s="7" t="str">
        <f>VLOOKUP(A775,Hospitalization!A676:K3018,11,FALSE)</f>
        <v>R1013</v>
      </c>
      <c r="P784" s="7" t="str">
        <f>VLOOKUP(A784,Hospitalization!A784:K3126,10,TRUE)</f>
        <v>tier - 2</v>
      </c>
      <c r="Q784" s="53">
        <f>VLOOKUP(A784,Hospitalization!A784:K3126,8,TRUE)</f>
        <v>2373.3000000000002</v>
      </c>
      <c r="R784" s="7" t="str">
        <f>VLOOKUP(A784,Hospitalization!A685:K3027,9,TRUE)</f>
        <v>tier - 2</v>
      </c>
    </row>
    <row r="785" spans="1:18" x14ac:dyDescent="0.3">
      <c r="A785" s="69" t="s">
        <v>794</v>
      </c>
      <c r="B785" s="55" t="str">
        <f>VLOOKUP(A785,'Customer Names'!A785:E2103,3,TRUE)</f>
        <v xml:space="preserve"> Mr</v>
      </c>
      <c r="C785" s="55" t="str">
        <f>VLOOKUP(A785,'Customer Names'!A783:E1608,4,FALSE)</f>
        <v>Charette</v>
      </c>
      <c r="D785" s="54">
        <f>VLOOKUP(HealthCare!A785,Medical_Examinations!A784:J3119,2,TRUE)</f>
        <v>17.579999999999998</v>
      </c>
      <c r="E785" s="54">
        <f>VLOOKUP(HealthCare!A785,Medical_Examinations!A784:J3119,4,TRUE)</f>
        <v>4.51</v>
      </c>
      <c r="F785" s="55" t="str">
        <f>VLOOKUP(A785,Medical_Examinations!A784:J3119,6,TRUE)</f>
        <v>No</v>
      </c>
      <c r="G785" s="55" t="str">
        <f>VLOOKUP(A785,Medical_Examinations!A784:J3119,7,TRUE)</f>
        <v>No</v>
      </c>
      <c r="H785" s="55" t="str">
        <f>VLOOKUP(A785,Medical_Examinations!A784:J3119,8,TRUE)</f>
        <v>No</v>
      </c>
      <c r="I785" s="56">
        <f>VLOOKUP(A785,Medical_Examinations!A784:J3119,9,TRUE)</f>
        <v>1</v>
      </c>
      <c r="J785" s="55" t="str">
        <f>VLOOKUP(A785,Medical_Examinations!A784:J3119,10,TRUE)</f>
        <v>No</v>
      </c>
      <c r="K785" s="55" t="str">
        <f>VLOOKUP(A785,Medical_Examinations!A784:J3119,3,TRUE)</f>
        <v>Underweight</v>
      </c>
      <c r="L785" s="55" t="str">
        <f>VLOOKUP(A785,Medical_Examinations!A784:J3119,5,TRUE)</f>
        <v>Normal</v>
      </c>
      <c r="M785" s="57">
        <f>VLOOKUP(A785,Hospitalization!A785:K3127,5,FALSE)</f>
        <v>37565</v>
      </c>
      <c r="N785" s="56">
        <f ca="1">VLOOKUP(A785,Hospitalization!A785:K3127,6,FALSE)</f>
        <v>21</v>
      </c>
      <c r="O785" s="55" t="str">
        <f>VLOOKUP(A776,Hospitalization!A677:K3019,11,FALSE)</f>
        <v>R1013</v>
      </c>
      <c r="P785" s="55" t="str">
        <f>VLOOKUP(A785,Hospitalization!A785:K3127,10,TRUE)</f>
        <v>tier - 1</v>
      </c>
      <c r="Q785" s="58">
        <f>VLOOKUP(A785,Hospitalization!A785:K3127,8,TRUE)</f>
        <v>2362.23</v>
      </c>
      <c r="R785" s="55" t="str">
        <f>VLOOKUP(A785,Hospitalization!A686:K3028,9,TRUE)</f>
        <v>tier - 2</v>
      </c>
    </row>
    <row r="786" spans="1:18" x14ac:dyDescent="0.3">
      <c r="A786" s="69" t="s">
        <v>795</v>
      </c>
      <c r="B786" s="55" t="str">
        <f>VLOOKUP(A786,'Customer Names'!A786:E2104,3,TRUE)</f>
        <v xml:space="preserve"> Mr</v>
      </c>
      <c r="C786" s="55" t="str">
        <f>VLOOKUP(A786,'Customer Names'!A784:E1609,4,FALSE)</f>
        <v>Pena Reyes</v>
      </c>
      <c r="D786" s="50">
        <f>VLOOKUP(HealthCare!A786,Medical_Examinations!A785:J3120,2,TRUE)</f>
        <v>17.579999999999998</v>
      </c>
      <c r="E786" s="50">
        <f>VLOOKUP(HealthCare!A786,Medical_Examinations!A785:J3120,4,TRUE)</f>
        <v>4.51</v>
      </c>
      <c r="F786" s="7" t="str">
        <f>VLOOKUP(A786,Medical_Examinations!A785:J3120,6,TRUE)</f>
        <v>No</v>
      </c>
      <c r="G786" s="7" t="str">
        <f>VLOOKUP(A786,Medical_Examinations!A785:J3120,7,TRUE)</f>
        <v>No</v>
      </c>
      <c r="H786" s="7" t="str">
        <f>VLOOKUP(A786,Medical_Examinations!A785:J3120,8,TRUE)</f>
        <v>No</v>
      </c>
      <c r="I786" s="51">
        <f>VLOOKUP(A786,Medical_Examinations!A785:J3120,9,TRUE)</f>
        <v>1</v>
      </c>
      <c r="J786" s="7" t="str">
        <f>VLOOKUP(A786,Medical_Examinations!A785:J3120,10,TRUE)</f>
        <v>No</v>
      </c>
      <c r="K786" s="7" t="str">
        <f>VLOOKUP(A786,Medical_Examinations!A785:J3120,3,TRUE)</f>
        <v>Underweight</v>
      </c>
      <c r="L786" s="7" t="str">
        <f>VLOOKUP(A786,Medical_Examinations!A785:J3120,5,TRUE)</f>
        <v>Normal</v>
      </c>
      <c r="M786" s="52">
        <f>VLOOKUP(A786,Hospitalization!A786:K3128,5,FALSE)</f>
        <v>36089</v>
      </c>
      <c r="N786" s="51">
        <f ca="1">VLOOKUP(A786,Hospitalization!A786:K3128,6,FALSE)</f>
        <v>43</v>
      </c>
      <c r="O786" s="7" t="str">
        <f>VLOOKUP(A777,Hospitalization!A678:K3020,11,FALSE)</f>
        <v>R1024</v>
      </c>
      <c r="P786" s="7" t="str">
        <f>VLOOKUP(A786,Hospitalization!A786:K3128,10,TRUE)</f>
        <v>tier - 3</v>
      </c>
      <c r="Q786" s="53">
        <f>VLOOKUP(A786,Hospitalization!A786:K3128,8,TRUE)</f>
        <v>2352.9699999999998</v>
      </c>
      <c r="R786" s="7" t="str">
        <f>VLOOKUP(A786,Hospitalization!A687:K3029,9,TRUE)</f>
        <v>tier - 3</v>
      </c>
    </row>
    <row r="787" spans="1:18" x14ac:dyDescent="0.3">
      <c r="A787" s="69" t="s">
        <v>796</v>
      </c>
      <c r="B787" s="55" t="str">
        <f>VLOOKUP(A787,'Customer Names'!A787:E2105,3,TRUE)</f>
        <v xml:space="preserve"> Mr</v>
      </c>
      <c r="C787" s="55" t="str">
        <f>VLOOKUP(A787,'Customer Names'!A785:E1610,4,FALSE)</f>
        <v>Broderick</v>
      </c>
      <c r="D787" s="54">
        <f>VLOOKUP(HealthCare!A787,Medical_Examinations!A786:J3121,2,TRUE)</f>
        <v>17.579999999999998</v>
      </c>
      <c r="E787" s="54">
        <f>VLOOKUP(HealthCare!A787,Medical_Examinations!A786:J3121,4,TRUE)</f>
        <v>4.51</v>
      </c>
      <c r="F787" s="55" t="str">
        <f>VLOOKUP(A787,Medical_Examinations!A786:J3121,6,TRUE)</f>
        <v>No</v>
      </c>
      <c r="G787" s="55" t="str">
        <f>VLOOKUP(A787,Medical_Examinations!A786:J3121,7,TRUE)</f>
        <v>No</v>
      </c>
      <c r="H787" s="55" t="str">
        <f>VLOOKUP(A787,Medical_Examinations!A786:J3121,8,TRUE)</f>
        <v>No</v>
      </c>
      <c r="I787" s="56">
        <f>VLOOKUP(A787,Medical_Examinations!A786:J3121,9,TRUE)</f>
        <v>1</v>
      </c>
      <c r="J787" s="55" t="str">
        <f>VLOOKUP(A787,Medical_Examinations!A786:J3121,10,TRUE)</f>
        <v>No</v>
      </c>
      <c r="K787" s="55" t="str">
        <f>VLOOKUP(A787,Medical_Examinations!A786:J3121,3,TRUE)</f>
        <v>Underweight</v>
      </c>
      <c r="L787" s="55" t="str">
        <f>VLOOKUP(A787,Medical_Examinations!A786:J3121,5,TRUE)</f>
        <v>Normal</v>
      </c>
      <c r="M787" s="57">
        <f>VLOOKUP(A787,Hospitalization!A787:K3129,5,FALSE)</f>
        <v>37943</v>
      </c>
      <c r="N787" s="56">
        <f ca="1">VLOOKUP(A787,Hospitalization!A787:K3129,6,FALSE)</f>
        <v>42</v>
      </c>
      <c r="O787" s="55" t="str">
        <f>VLOOKUP(A778,Hospitalization!A679:K3021,11,FALSE)</f>
        <v>R1011</v>
      </c>
      <c r="P787" s="55" t="str">
        <f>VLOOKUP(A787,Hospitalization!A787:K3129,10,TRUE)</f>
        <v>tier - 3</v>
      </c>
      <c r="Q787" s="58">
        <f>VLOOKUP(A787,Hospitalization!A787:K3129,8,TRUE)</f>
        <v>2331.52</v>
      </c>
      <c r="R787" s="55" t="str">
        <f>VLOOKUP(A787,Hospitalization!A688:K3030,9,TRUE)</f>
        <v>tier - 2</v>
      </c>
    </row>
    <row r="788" spans="1:18" x14ac:dyDescent="0.3">
      <c r="A788" s="69" t="s">
        <v>797</v>
      </c>
      <c r="B788" s="55" t="str">
        <f>VLOOKUP(A788,'Customer Names'!A788:E2106,3,TRUE)</f>
        <v xml:space="preserve"> Ms</v>
      </c>
      <c r="C788" s="55" t="str">
        <f>VLOOKUP(A788,'Customer Names'!A786:E1611,4,FALSE)</f>
        <v>Summers</v>
      </c>
      <c r="D788" s="50">
        <f>VLOOKUP(HealthCare!A788,Medical_Examinations!A787:J3122,2,TRUE)</f>
        <v>17.579999999999998</v>
      </c>
      <c r="E788" s="50">
        <f>VLOOKUP(HealthCare!A788,Medical_Examinations!A787:J3122,4,TRUE)</f>
        <v>4.51</v>
      </c>
      <c r="F788" s="7" t="str">
        <f>VLOOKUP(A788,Medical_Examinations!A787:J3122,6,TRUE)</f>
        <v>No</v>
      </c>
      <c r="G788" s="7" t="str">
        <f>VLOOKUP(A788,Medical_Examinations!A787:J3122,7,TRUE)</f>
        <v>No</v>
      </c>
      <c r="H788" s="7" t="str">
        <f>VLOOKUP(A788,Medical_Examinations!A787:J3122,8,TRUE)</f>
        <v>No</v>
      </c>
      <c r="I788" s="51">
        <f>VLOOKUP(A788,Medical_Examinations!A787:J3122,9,TRUE)</f>
        <v>1</v>
      </c>
      <c r="J788" s="7" t="str">
        <f>VLOOKUP(A788,Medical_Examinations!A787:J3122,10,TRUE)</f>
        <v>No</v>
      </c>
      <c r="K788" s="7" t="str">
        <f>VLOOKUP(A788,Medical_Examinations!A787:J3122,3,TRUE)</f>
        <v>Underweight</v>
      </c>
      <c r="L788" s="7" t="str">
        <f>VLOOKUP(A788,Medical_Examinations!A787:J3122,5,TRUE)</f>
        <v>Normal</v>
      </c>
      <c r="M788" s="52">
        <f>VLOOKUP(A788,Hospitalization!A788:K3130,5,FALSE)</f>
        <v>35416</v>
      </c>
      <c r="N788" s="51">
        <f ca="1">VLOOKUP(A788,Hospitalization!A788:K3130,6,FALSE)</f>
        <v>23</v>
      </c>
      <c r="O788" s="7" t="str">
        <f>VLOOKUP(A779,Hospitalization!A680:K3022,11,FALSE)</f>
        <v>R1024</v>
      </c>
      <c r="P788" s="7" t="str">
        <f>VLOOKUP(A788,Hospitalization!A788:K3130,10,TRUE)</f>
        <v>tier - 1</v>
      </c>
      <c r="Q788" s="53">
        <f>VLOOKUP(A788,Hospitalization!A788:K3130,8,TRUE)</f>
        <v>2322.62</v>
      </c>
      <c r="R788" s="7" t="str">
        <f>VLOOKUP(A788,Hospitalization!A689:K3031,9,TRUE)</f>
        <v>tier - 2</v>
      </c>
    </row>
    <row r="789" spans="1:18" x14ac:dyDescent="0.3">
      <c r="A789" s="69" t="s">
        <v>798</v>
      </c>
      <c r="B789" s="55" t="str">
        <f>VLOOKUP(A789,'Customer Names'!A789:E2107,3,TRUE)</f>
        <v xml:space="preserve"> Ms</v>
      </c>
      <c r="C789" s="55" t="str">
        <f>VLOOKUP(A789,'Customer Names'!A787:E1612,4,FALSE)</f>
        <v>Fisher</v>
      </c>
      <c r="D789" s="54">
        <f>VLOOKUP(HealthCare!A789,Medical_Examinations!A788:J3123,2,TRUE)</f>
        <v>17.579999999999998</v>
      </c>
      <c r="E789" s="54">
        <f>VLOOKUP(HealthCare!A789,Medical_Examinations!A788:J3123,4,TRUE)</f>
        <v>4.51</v>
      </c>
      <c r="F789" s="55" t="str">
        <f>VLOOKUP(A789,Medical_Examinations!A788:J3123,6,TRUE)</f>
        <v>No</v>
      </c>
      <c r="G789" s="55" t="str">
        <f>VLOOKUP(A789,Medical_Examinations!A788:J3123,7,TRUE)</f>
        <v>No</v>
      </c>
      <c r="H789" s="55" t="str">
        <f>VLOOKUP(A789,Medical_Examinations!A788:J3123,8,TRUE)</f>
        <v>No</v>
      </c>
      <c r="I789" s="56">
        <f>VLOOKUP(A789,Medical_Examinations!A788:J3123,9,TRUE)</f>
        <v>1</v>
      </c>
      <c r="J789" s="55" t="str">
        <f>VLOOKUP(A789,Medical_Examinations!A788:J3123,10,TRUE)</f>
        <v>No</v>
      </c>
      <c r="K789" s="55" t="str">
        <f>VLOOKUP(A789,Medical_Examinations!A788:J3123,3,TRUE)</f>
        <v>Underweight</v>
      </c>
      <c r="L789" s="55" t="str">
        <f>VLOOKUP(A789,Medical_Examinations!A788:J3123,5,TRUE)</f>
        <v>Normal</v>
      </c>
      <c r="M789" s="57">
        <f>VLOOKUP(A789,Hospitalization!A789:K3131,5,FALSE)</f>
        <v>38236</v>
      </c>
      <c r="N789" s="56">
        <f ca="1">VLOOKUP(A789,Hospitalization!A789:K3131,6,FALSE)</f>
        <v>36</v>
      </c>
      <c r="O789" s="55" t="str">
        <f>VLOOKUP(A780,Hospitalization!A681:K3023,11,FALSE)</f>
        <v>R1013</v>
      </c>
      <c r="P789" s="55" t="str">
        <f>VLOOKUP(A789,Hospitalization!A789:K3131,10,TRUE)</f>
        <v>tier - 3</v>
      </c>
      <c r="Q789" s="58">
        <f>VLOOKUP(A789,Hospitalization!A789:K3131,8,TRUE)</f>
        <v>2304</v>
      </c>
      <c r="R789" s="55" t="str">
        <f>VLOOKUP(A789,Hospitalization!A690:K3032,9,TRUE)</f>
        <v>tier - 2</v>
      </c>
    </row>
    <row r="790" spans="1:18" x14ac:dyDescent="0.3">
      <c r="A790" s="69" t="s">
        <v>799</v>
      </c>
      <c r="B790" s="55" t="str">
        <f>VLOOKUP(A790,'Customer Names'!A790:E2108,3,TRUE)</f>
        <v xml:space="preserve"> Ms</v>
      </c>
      <c r="C790" s="55" t="str">
        <f>VLOOKUP(A790,'Customer Names'!A788:E1613,4,FALSE)</f>
        <v>Zhou</v>
      </c>
      <c r="D790" s="50">
        <f>VLOOKUP(HealthCare!A790,Medical_Examinations!A789:J3124,2,TRUE)</f>
        <v>17.579999999999998</v>
      </c>
      <c r="E790" s="50">
        <f>VLOOKUP(HealthCare!A790,Medical_Examinations!A789:J3124,4,TRUE)</f>
        <v>4.51</v>
      </c>
      <c r="F790" s="7" t="str">
        <f>VLOOKUP(A790,Medical_Examinations!A789:J3124,6,TRUE)</f>
        <v>No</v>
      </c>
      <c r="G790" s="7" t="str">
        <f>VLOOKUP(A790,Medical_Examinations!A789:J3124,7,TRUE)</f>
        <v>No</v>
      </c>
      <c r="H790" s="7" t="str">
        <f>VLOOKUP(A790,Medical_Examinations!A789:J3124,8,TRUE)</f>
        <v>No</v>
      </c>
      <c r="I790" s="51">
        <f>VLOOKUP(A790,Medical_Examinations!A789:J3124,9,TRUE)</f>
        <v>1</v>
      </c>
      <c r="J790" s="7" t="str">
        <f>VLOOKUP(A790,Medical_Examinations!A789:J3124,10,TRUE)</f>
        <v>No</v>
      </c>
      <c r="K790" s="7" t="str">
        <f>VLOOKUP(A790,Medical_Examinations!A789:J3124,3,TRUE)</f>
        <v>Underweight</v>
      </c>
      <c r="L790" s="7" t="str">
        <f>VLOOKUP(A790,Medical_Examinations!A789:J3124,5,TRUE)</f>
        <v>Normal</v>
      </c>
      <c r="M790" s="52">
        <f>VLOOKUP(A790,Hospitalization!A790:K3132,5,FALSE)</f>
        <v>35397</v>
      </c>
      <c r="N790" s="51">
        <f ca="1">VLOOKUP(A790,Hospitalization!A790:K3132,6,FALSE)</f>
        <v>28</v>
      </c>
      <c r="O790" s="7" t="str">
        <f>VLOOKUP(A781,Hospitalization!A682:K3024,11,FALSE)</f>
        <v>R1012</v>
      </c>
      <c r="P790" s="7" t="str">
        <f>VLOOKUP(A790,Hospitalization!A790:K3132,10,TRUE)</f>
        <v>tier - 2</v>
      </c>
      <c r="Q790" s="53">
        <f>VLOOKUP(A790,Hospitalization!A790:K3132,8,TRUE)</f>
        <v>2302.3000000000002</v>
      </c>
      <c r="R790" s="7" t="str">
        <f>VLOOKUP(A790,Hospitalization!A691:K3033,9,TRUE)</f>
        <v>tier - 1</v>
      </c>
    </row>
    <row r="791" spans="1:18" x14ac:dyDescent="0.3">
      <c r="A791" s="69" t="s">
        <v>800</v>
      </c>
      <c r="B791" s="55" t="str">
        <f>VLOOKUP(A791,'Customer Names'!A791:E2109,3,TRUE)</f>
        <v xml:space="preserve"> Ms</v>
      </c>
      <c r="C791" s="55" t="str">
        <f>VLOOKUP(A791,'Customer Names'!A789:E1614,4,FALSE)</f>
        <v>Clarke-Ames</v>
      </c>
      <c r="D791" s="54">
        <f>VLOOKUP(HealthCare!A791,Medical_Examinations!A790:J3125,2,TRUE)</f>
        <v>17.579999999999998</v>
      </c>
      <c r="E791" s="54">
        <f>VLOOKUP(HealthCare!A791,Medical_Examinations!A790:J3125,4,TRUE)</f>
        <v>4.51</v>
      </c>
      <c r="F791" s="55" t="str">
        <f>VLOOKUP(A791,Medical_Examinations!A790:J3125,6,TRUE)</f>
        <v>No</v>
      </c>
      <c r="G791" s="55" t="str">
        <f>VLOOKUP(A791,Medical_Examinations!A790:J3125,7,TRUE)</f>
        <v>No</v>
      </c>
      <c r="H791" s="55" t="str">
        <f>VLOOKUP(A791,Medical_Examinations!A790:J3125,8,TRUE)</f>
        <v>No</v>
      </c>
      <c r="I791" s="56">
        <f>VLOOKUP(A791,Medical_Examinations!A790:J3125,9,TRUE)</f>
        <v>1</v>
      </c>
      <c r="J791" s="55" t="str">
        <f>VLOOKUP(A791,Medical_Examinations!A790:J3125,10,TRUE)</f>
        <v>No</v>
      </c>
      <c r="K791" s="55" t="str">
        <f>VLOOKUP(A791,Medical_Examinations!A790:J3125,3,TRUE)</f>
        <v>Underweight</v>
      </c>
      <c r="L791" s="55" t="str">
        <f>VLOOKUP(A791,Medical_Examinations!A790:J3125,5,TRUE)</f>
        <v>Normal</v>
      </c>
      <c r="M791" s="57">
        <f>VLOOKUP(A791,Hospitalization!A791:K3133,5,FALSE)</f>
        <v>33405</v>
      </c>
      <c r="N791" s="56">
        <f ca="1">VLOOKUP(A791,Hospitalization!A791:K3133,6,FALSE)</f>
        <v>22</v>
      </c>
      <c r="O791" s="55" t="str">
        <f>VLOOKUP(A782,Hospitalization!A683:K3025,11,FALSE)</f>
        <v>R1019</v>
      </c>
      <c r="P791" s="55" t="str">
        <f>VLOOKUP(A791,Hospitalization!A791:K3133,10,TRUE)</f>
        <v>tier - 1</v>
      </c>
      <c r="Q791" s="58">
        <f>VLOOKUP(A791,Hospitalization!A791:K3133,8,TRUE)</f>
        <v>2277.7199999999998</v>
      </c>
      <c r="R791" s="55" t="str">
        <f>VLOOKUP(A791,Hospitalization!A692:K3034,9,TRUE)</f>
        <v>tier - 2</v>
      </c>
    </row>
    <row r="792" spans="1:18" x14ac:dyDescent="0.3">
      <c r="A792" s="69" t="s">
        <v>801</v>
      </c>
      <c r="B792" s="55" t="str">
        <f>VLOOKUP(A792,'Customer Names'!A792:E2110,3,TRUE)</f>
        <v xml:space="preserve"> Ms</v>
      </c>
      <c r="C792" s="55" t="str">
        <f>VLOOKUP(A792,'Customer Names'!A790:E1615,4,FALSE)</f>
        <v>Staton</v>
      </c>
      <c r="D792" s="50">
        <f>VLOOKUP(HealthCare!A792,Medical_Examinations!A791:J3126,2,TRUE)</f>
        <v>17.579999999999998</v>
      </c>
      <c r="E792" s="50">
        <f>VLOOKUP(HealthCare!A792,Medical_Examinations!A791:J3126,4,TRUE)</f>
        <v>4.51</v>
      </c>
      <c r="F792" s="7" t="str">
        <f>VLOOKUP(A792,Medical_Examinations!A791:J3126,6,TRUE)</f>
        <v>No</v>
      </c>
      <c r="G792" s="7" t="str">
        <f>VLOOKUP(A792,Medical_Examinations!A791:J3126,7,TRUE)</f>
        <v>No</v>
      </c>
      <c r="H792" s="7" t="str">
        <f>VLOOKUP(A792,Medical_Examinations!A791:J3126,8,TRUE)</f>
        <v>No</v>
      </c>
      <c r="I792" s="51">
        <f>VLOOKUP(A792,Medical_Examinations!A791:J3126,9,TRUE)</f>
        <v>1</v>
      </c>
      <c r="J792" s="7" t="str">
        <f>VLOOKUP(A792,Medical_Examinations!A791:J3126,10,TRUE)</f>
        <v>No</v>
      </c>
      <c r="K792" s="7" t="str">
        <f>VLOOKUP(A792,Medical_Examinations!A791:J3126,3,TRUE)</f>
        <v>Underweight</v>
      </c>
      <c r="L792" s="7" t="str">
        <f>VLOOKUP(A792,Medical_Examinations!A791:J3126,5,TRUE)</f>
        <v>Normal</v>
      </c>
      <c r="M792" s="52">
        <f>VLOOKUP(A792,Hospitalization!A792:K3134,5,FALSE)</f>
        <v>37572</v>
      </c>
      <c r="N792" s="51">
        <f ca="1">VLOOKUP(A792,Hospitalization!A792:K3134,6,FALSE)</f>
        <v>32</v>
      </c>
      <c r="O792" s="7" t="str">
        <f>VLOOKUP(A783,Hospitalization!A684:K3026,11,FALSE)</f>
        <v>R1014</v>
      </c>
      <c r="P792" s="7" t="str">
        <f>VLOOKUP(A792,Hospitalization!A792:K3134,10,TRUE)</f>
        <v>tier - 1</v>
      </c>
      <c r="Q792" s="53">
        <f>VLOOKUP(A792,Hospitalization!A792:K3134,8,TRUE)</f>
        <v>2261.5700000000002</v>
      </c>
      <c r="R792" s="7" t="str">
        <f>VLOOKUP(A792,Hospitalization!A693:K3035,9,TRUE)</f>
        <v>tier - 2</v>
      </c>
    </row>
    <row r="793" spans="1:18" x14ac:dyDescent="0.3">
      <c r="A793" s="69" t="s">
        <v>802</v>
      </c>
      <c r="B793" s="55" t="str">
        <f>VLOOKUP(A793,'Customer Names'!A793:E2111,3,TRUE)</f>
        <v xml:space="preserve"> Ms</v>
      </c>
      <c r="C793" s="55" t="str">
        <f>VLOOKUP(A793,'Customer Names'!A791:E1616,4,FALSE)</f>
        <v>Forster</v>
      </c>
      <c r="D793" s="54">
        <f>VLOOKUP(HealthCare!A793,Medical_Examinations!A792:J3127,2,TRUE)</f>
        <v>17.579999999999998</v>
      </c>
      <c r="E793" s="54">
        <f>VLOOKUP(HealthCare!A793,Medical_Examinations!A792:J3127,4,TRUE)</f>
        <v>4.51</v>
      </c>
      <c r="F793" s="55" t="str">
        <f>VLOOKUP(A793,Medical_Examinations!A792:J3127,6,TRUE)</f>
        <v>No</v>
      </c>
      <c r="G793" s="55" t="str">
        <f>VLOOKUP(A793,Medical_Examinations!A792:J3127,7,TRUE)</f>
        <v>No</v>
      </c>
      <c r="H793" s="55" t="str">
        <f>VLOOKUP(A793,Medical_Examinations!A792:J3127,8,TRUE)</f>
        <v>No</v>
      </c>
      <c r="I793" s="56">
        <f>VLOOKUP(A793,Medical_Examinations!A792:J3127,9,TRUE)</f>
        <v>1</v>
      </c>
      <c r="J793" s="55" t="str">
        <f>VLOOKUP(A793,Medical_Examinations!A792:J3127,10,TRUE)</f>
        <v>No</v>
      </c>
      <c r="K793" s="55" t="str">
        <f>VLOOKUP(A793,Medical_Examinations!A792:J3127,3,TRUE)</f>
        <v>Underweight</v>
      </c>
      <c r="L793" s="55" t="str">
        <f>VLOOKUP(A793,Medical_Examinations!A792:J3127,5,TRUE)</f>
        <v>Normal</v>
      </c>
      <c r="M793" s="57">
        <f>VLOOKUP(A793,Hospitalization!A793:K3135,5,FALSE)</f>
        <v>37452</v>
      </c>
      <c r="N793" s="56">
        <f ca="1">VLOOKUP(A793,Hospitalization!A793:K3135,6,FALSE)</f>
        <v>23</v>
      </c>
      <c r="O793" s="55" t="str">
        <f>VLOOKUP(A784,Hospitalization!A685:K3027,11,FALSE)</f>
        <v>R1013</v>
      </c>
      <c r="P793" s="55" t="str">
        <f>VLOOKUP(A793,Hospitalization!A793:K3135,10,TRUE)</f>
        <v>tier - 1</v>
      </c>
      <c r="Q793" s="58">
        <f>VLOOKUP(A793,Hospitalization!A793:K3135,8,TRUE)</f>
        <v>2257.48</v>
      </c>
      <c r="R793" s="55" t="str">
        <f>VLOOKUP(A793,Hospitalization!A694:K3036,9,TRUE)</f>
        <v>tier - 2</v>
      </c>
    </row>
    <row r="794" spans="1:18" x14ac:dyDescent="0.3">
      <c r="A794" s="69" t="s">
        <v>803</v>
      </c>
      <c r="B794" s="55" t="str">
        <f>VLOOKUP(A794,'Customer Names'!A794:E2112,3,TRUE)</f>
        <v xml:space="preserve"> Ms</v>
      </c>
      <c r="C794" s="55" t="str">
        <f>VLOOKUP(A794,'Customer Names'!A792:E1617,4,FALSE)</f>
        <v>Monaghan</v>
      </c>
      <c r="D794" s="50">
        <f>VLOOKUP(HealthCare!A794,Medical_Examinations!A793:J3128,2,TRUE)</f>
        <v>17.579999999999998</v>
      </c>
      <c r="E794" s="50">
        <f>VLOOKUP(HealthCare!A794,Medical_Examinations!A793:J3128,4,TRUE)</f>
        <v>4.51</v>
      </c>
      <c r="F794" s="7" t="str">
        <f>VLOOKUP(A794,Medical_Examinations!A793:J3128,6,TRUE)</f>
        <v>No</v>
      </c>
      <c r="G794" s="7" t="str">
        <f>VLOOKUP(A794,Medical_Examinations!A793:J3128,7,TRUE)</f>
        <v>No</v>
      </c>
      <c r="H794" s="7" t="str">
        <f>VLOOKUP(A794,Medical_Examinations!A793:J3128,8,TRUE)</f>
        <v>No</v>
      </c>
      <c r="I794" s="51">
        <f>VLOOKUP(A794,Medical_Examinations!A793:J3128,9,TRUE)</f>
        <v>1</v>
      </c>
      <c r="J794" s="7" t="str">
        <f>VLOOKUP(A794,Medical_Examinations!A793:J3128,10,TRUE)</f>
        <v>No</v>
      </c>
      <c r="K794" s="7" t="str">
        <f>VLOOKUP(A794,Medical_Examinations!A793:J3128,3,TRUE)</f>
        <v>Underweight</v>
      </c>
      <c r="L794" s="7" t="str">
        <f>VLOOKUP(A794,Medical_Examinations!A793:J3128,5,TRUE)</f>
        <v>Normal</v>
      </c>
      <c r="M794" s="52">
        <f>VLOOKUP(A794,Hospitalization!A794:K3136,5,FALSE)</f>
        <v>36871</v>
      </c>
      <c r="N794" s="51">
        <f ca="1">VLOOKUP(A794,Hospitalization!A794:K3136,6,FALSE)</f>
        <v>30</v>
      </c>
      <c r="O794" s="7" t="str">
        <f>VLOOKUP(A785,Hospitalization!A686:K3028,11,FALSE)</f>
        <v>R1012</v>
      </c>
      <c r="P794" s="7" t="str">
        <f>VLOOKUP(A794,Hospitalization!A794:K3136,10,TRUE)</f>
        <v>tier - 3</v>
      </c>
      <c r="Q794" s="53">
        <f>VLOOKUP(A794,Hospitalization!A794:K3136,8,TRUE)</f>
        <v>2254.8000000000002</v>
      </c>
      <c r="R794" s="7" t="str">
        <f>VLOOKUP(A794,Hospitalization!A695:K3037,9,TRUE)</f>
        <v>tier - 2</v>
      </c>
    </row>
    <row r="795" spans="1:18" x14ac:dyDescent="0.3">
      <c r="A795" s="69" t="s">
        <v>804</v>
      </c>
      <c r="B795" s="55" t="str">
        <f>VLOOKUP(A795,'Customer Names'!A795:E2113,3,TRUE)</f>
        <v xml:space="preserve"> Ms</v>
      </c>
      <c r="C795" s="55" t="str">
        <f>VLOOKUP(A795,'Customer Names'!A793:E1618,4,FALSE)</f>
        <v>Kawamoto</v>
      </c>
      <c r="D795" s="54">
        <f>VLOOKUP(HealthCare!A795,Medical_Examinations!A794:J3129,2,TRUE)</f>
        <v>17.579999999999998</v>
      </c>
      <c r="E795" s="54">
        <f>VLOOKUP(HealthCare!A795,Medical_Examinations!A794:J3129,4,TRUE)</f>
        <v>4.51</v>
      </c>
      <c r="F795" s="55" t="str">
        <f>VLOOKUP(A795,Medical_Examinations!A794:J3129,6,TRUE)</f>
        <v>No</v>
      </c>
      <c r="G795" s="55" t="str">
        <f>VLOOKUP(A795,Medical_Examinations!A794:J3129,7,TRUE)</f>
        <v>No</v>
      </c>
      <c r="H795" s="55" t="str">
        <f>VLOOKUP(A795,Medical_Examinations!A794:J3129,8,TRUE)</f>
        <v>No</v>
      </c>
      <c r="I795" s="56">
        <f>VLOOKUP(A795,Medical_Examinations!A794:J3129,9,TRUE)</f>
        <v>1</v>
      </c>
      <c r="J795" s="55" t="str">
        <f>VLOOKUP(A795,Medical_Examinations!A794:J3129,10,TRUE)</f>
        <v>No</v>
      </c>
      <c r="K795" s="55" t="str">
        <f>VLOOKUP(A795,Medical_Examinations!A794:J3129,3,TRUE)</f>
        <v>Underweight</v>
      </c>
      <c r="L795" s="55" t="str">
        <f>VLOOKUP(A795,Medical_Examinations!A794:J3129,5,TRUE)</f>
        <v>Normal</v>
      </c>
      <c r="M795" s="57">
        <f>VLOOKUP(A795,Hospitalization!A795:K3137,5,FALSE)</f>
        <v>36707</v>
      </c>
      <c r="N795" s="56">
        <f ca="1">VLOOKUP(A795,Hospitalization!A795:K3137,6,FALSE)</f>
        <v>23</v>
      </c>
      <c r="O795" s="55" t="str">
        <f>VLOOKUP(A786,Hospitalization!A687:K3029,11,FALSE)</f>
        <v>R1012</v>
      </c>
      <c r="P795" s="55" t="str">
        <f>VLOOKUP(A795,Hospitalization!A795:K3137,10,TRUE)</f>
        <v>tier - 2</v>
      </c>
      <c r="Q795" s="58">
        <f>VLOOKUP(A795,Hospitalization!A795:K3137,8,TRUE)</f>
        <v>2250.84</v>
      </c>
      <c r="R795" s="55" t="str">
        <f>VLOOKUP(A795,Hospitalization!A696:K3038,9,TRUE)</f>
        <v>tier - 2</v>
      </c>
    </row>
    <row r="796" spans="1:18" x14ac:dyDescent="0.3">
      <c r="A796" s="69" t="s">
        <v>805</v>
      </c>
      <c r="B796" s="55" t="str">
        <f>VLOOKUP(A796,'Customer Names'!A796:E2114,3,TRUE)</f>
        <v xml:space="preserve"> Ms</v>
      </c>
      <c r="C796" s="55" t="str">
        <f>VLOOKUP(A796,'Customer Names'!A794:E1619,4,FALSE)</f>
        <v>Dicharry</v>
      </c>
      <c r="D796" s="50">
        <f>VLOOKUP(HealthCare!A796,Medical_Examinations!A795:J3130,2,TRUE)</f>
        <v>17.579999999999998</v>
      </c>
      <c r="E796" s="50">
        <f>VLOOKUP(HealthCare!A796,Medical_Examinations!A795:J3130,4,TRUE)</f>
        <v>4.51</v>
      </c>
      <c r="F796" s="7" t="str">
        <f>VLOOKUP(A796,Medical_Examinations!A795:J3130,6,TRUE)</f>
        <v>No</v>
      </c>
      <c r="G796" s="7" t="str">
        <f>VLOOKUP(A796,Medical_Examinations!A795:J3130,7,TRUE)</f>
        <v>No</v>
      </c>
      <c r="H796" s="7" t="str">
        <f>VLOOKUP(A796,Medical_Examinations!A795:J3130,8,TRUE)</f>
        <v>No</v>
      </c>
      <c r="I796" s="51">
        <f>VLOOKUP(A796,Medical_Examinations!A795:J3130,9,TRUE)</f>
        <v>1</v>
      </c>
      <c r="J796" s="7" t="str">
        <f>VLOOKUP(A796,Medical_Examinations!A795:J3130,10,TRUE)</f>
        <v>No</v>
      </c>
      <c r="K796" s="7" t="str">
        <f>VLOOKUP(A796,Medical_Examinations!A795:J3130,3,TRUE)</f>
        <v>Underweight</v>
      </c>
      <c r="L796" s="7" t="str">
        <f>VLOOKUP(A796,Medical_Examinations!A795:J3130,5,TRUE)</f>
        <v>Normal</v>
      </c>
      <c r="M796" s="52">
        <f>VLOOKUP(A796,Hospitalization!A796:K3138,5,FALSE)</f>
        <v>37965</v>
      </c>
      <c r="N796" s="51">
        <f ca="1">VLOOKUP(A796,Hospitalization!A796:K3138,6,FALSE)</f>
        <v>30</v>
      </c>
      <c r="O796" s="7" t="str">
        <f>VLOOKUP(A787,Hospitalization!A688:K3030,11,FALSE)</f>
        <v>R1011</v>
      </c>
      <c r="P796" s="7" t="str">
        <f>VLOOKUP(A796,Hospitalization!A796:K3138,10,TRUE)</f>
        <v>tier - 3</v>
      </c>
      <c r="Q796" s="53">
        <f>VLOOKUP(A796,Hospitalization!A796:K3138,8,TRUE)</f>
        <v>2221.56</v>
      </c>
      <c r="R796" s="7" t="str">
        <f>VLOOKUP(A796,Hospitalization!A697:K3039,9,TRUE)</f>
        <v>tier - 2</v>
      </c>
    </row>
    <row r="797" spans="1:18" x14ac:dyDescent="0.3">
      <c r="A797" s="69" t="s">
        <v>806</v>
      </c>
      <c r="B797" s="55" t="str">
        <f>VLOOKUP(A797,'Customer Names'!A797:E2115,3,TRUE)</f>
        <v xml:space="preserve"> Ms</v>
      </c>
      <c r="C797" s="55" t="str">
        <f>VLOOKUP(A797,'Customer Names'!A795:E1620,4,FALSE)</f>
        <v>Berry</v>
      </c>
      <c r="D797" s="54">
        <f>VLOOKUP(HealthCare!A797,Medical_Examinations!A796:J3131,2,TRUE)</f>
        <v>17.579999999999998</v>
      </c>
      <c r="E797" s="54">
        <f>VLOOKUP(HealthCare!A797,Medical_Examinations!A796:J3131,4,TRUE)</f>
        <v>4.51</v>
      </c>
      <c r="F797" s="55" t="str">
        <f>VLOOKUP(A797,Medical_Examinations!A796:J3131,6,TRUE)</f>
        <v>No</v>
      </c>
      <c r="G797" s="55" t="str">
        <f>VLOOKUP(A797,Medical_Examinations!A796:J3131,7,TRUE)</f>
        <v>No</v>
      </c>
      <c r="H797" s="55" t="str">
        <f>VLOOKUP(A797,Medical_Examinations!A796:J3131,8,TRUE)</f>
        <v>No</v>
      </c>
      <c r="I797" s="56">
        <f>VLOOKUP(A797,Medical_Examinations!A796:J3131,9,TRUE)</f>
        <v>1</v>
      </c>
      <c r="J797" s="55" t="str">
        <f>VLOOKUP(A797,Medical_Examinations!A796:J3131,10,TRUE)</f>
        <v>No</v>
      </c>
      <c r="K797" s="55" t="str">
        <f>VLOOKUP(A797,Medical_Examinations!A796:J3131,3,TRUE)</f>
        <v>Underweight</v>
      </c>
      <c r="L797" s="55" t="str">
        <f>VLOOKUP(A797,Medical_Examinations!A796:J3131,5,TRUE)</f>
        <v>Normal</v>
      </c>
      <c r="M797" s="57">
        <f>VLOOKUP(A797,Hospitalization!A797:K3139,5,FALSE)</f>
        <v>38333</v>
      </c>
      <c r="N797" s="56">
        <f ca="1">VLOOKUP(A797,Hospitalization!A797:K3139,6,FALSE)</f>
        <v>43</v>
      </c>
      <c r="O797" s="55" t="str">
        <f>VLOOKUP(A788,Hospitalization!A689:K3031,11,FALSE)</f>
        <v>R1013</v>
      </c>
      <c r="P797" s="55" t="str">
        <f>VLOOKUP(A797,Hospitalization!A797:K3139,10,TRUE)</f>
        <v>tier - 1</v>
      </c>
      <c r="Q797" s="58">
        <f>VLOOKUP(A797,Hospitalization!A797:K3139,8,TRUE)</f>
        <v>2219.4499999999998</v>
      </c>
      <c r="R797" s="55" t="str">
        <f>VLOOKUP(A797,Hospitalization!A698:K3040,9,TRUE)</f>
        <v>tier - 2</v>
      </c>
    </row>
    <row r="798" spans="1:18" x14ac:dyDescent="0.3">
      <c r="A798" s="69" t="s">
        <v>807</v>
      </c>
      <c r="B798" s="55" t="str">
        <f>VLOOKUP(A798,'Customer Names'!A798:E2116,3,TRUE)</f>
        <v xml:space="preserve"> Ms</v>
      </c>
      <c r="C798" s="55" t="str">
        <f>VLOOKUP(A798,'Customer Names'!A796:E1621,4,FALSE)</f>
        <v>Porfirio</v>
      </c>
      <c r="D798" s="50">
        <f>VLOOKUP(HealthCare!A798,Medical_Examinations!A797:J3132,2,TRUE)</f>
        <v>17.579999999999998</v>
      </c>
      <c r="E798" s="50">
        <f>VLOOKUP(HealthCare!A798,Medical_Examinations!A797:J3132,4,TRUE)</f>
        <v>4.51</v>
      </c>
      <c r="F798" s="7" t="str">
        <f>VLOOKUP(A798,Medical_Examinations!A797:J3132,6,TRUE)</f>
        <v>No</v>
      </c>
      <c r="G798" s="7" t="str">
        <f>VLOOKUP(A798,Medical_Examinations!A797:J3132,7,TRUE)</f>
        <v>No</v>
      </c>
      <c r="H798" s="7" t="str">
        <f>VLOOKUP(A798,Medical_Examinations!A797:J3132,8,TRUE)</f>
        <v>No</v>
      </c>
      <c r="I798" s="51">
        <f>VLOOKUP(A798,Medical_Examinations!A797:J3132,9,TRUE)</f>
        <v>1</v>
      </c>
      <c r="J798" s="7" t="str">
        <f>VLOOKUP(A798,Medical_Examinations!A797:J3132,10,TRUE)</f>
        <v>No</v>
      </c>
      <c r="K798" s="7" t="str">
        <f>VLOOKUP(A798,Medical_Examinations!A797:J3132,3,TRUE)</f>
        <v>Underweight</v>
      </c>
      <c r="L798" s="7" t="str">
        <f>VLOOKUP(A798,Medical_Examinations!A797:J3132,5,TRUE)</f>
        <v>Normal</v>
      </c>
      <c r="M798" s="52">
        <f>VLOOKUP(A798,Hospitalization!A798:K3140,5,FALSE)</f>
        <v>38255</v>
      </c>
      <c r="N798" s="51">
        <f ca="1">VLOOKUP(A798,Hospitalization!A798:K3140,6,FALSE)</f>
        <v>59</v>
      </c>
      <c r="O798" s="7" t="str">
        <f>VLOOKUP(A789,Hospitalization!A690:K3032,11,FALSE)</f>
        <v>R1013</v>
      </c>
      <c r="P798" s="7" t="str">
        <f>VLOOKUP(A798,Hospitalization!A798:K3140,10,TRUE)</f>
        <v>tier - 1</v>
      </c>
      <c r="Q798" s="53">
        <f>VLOOKUP(A798,Hospitalization!A798:K3140,8,TRUE)</f>
        <v>2217.6</v>
      </c>
      <c r="R798" s="7" t="str">
        <f>VLOOKUP(A798,Hospitalization!A699:K3041,9,TRUE)</f>
        <v>tier - 2</v>
      </c>
    </row>
    <row r="799" spans="1:18" x14ac:dyDescent="0.3">
      <c r="A799" s="69" t="s">
        <v>808</v>
      </c>
      <c r="B799" s="55" t="str">
        <f>VLOOKUP(A799,'Customer Names'!A799:E2117,3,TRUE)</f>
        <v xml:space="preserve"> Ms</v>
      </c>
      <c r="C799" s="55" t="str">
        <f>VLOOKUP(A799,'Customer Names'!A797:E1622,4,FALSE)</f>
        <v>Thind</v>
      </c>
      <c r="D799" s="54">
        <f>VLOOKUP(HealthCare!A799,Medical_Examinations!A798:J3133,2,TRUE)</f>
        <v>17.579999999999998</v>
      </c>
      <c r="E799" s="54">
        <f>VLOOKUP(HealthCare!A799,Medical_Examinations!A798:J3133,4,TRUE)</f>
        <v>4.51</v>
      </c>
      <c r="F799" s="55" t="str">
        <f>VLOOKUP(A799,Medical_Examinations!A798:J3133,6,TRUE)</f>
        <v>No</v>
      </c>
      <c r="G799" s="55" t="str">
        <f>VLOOKUP(A799,Medical_Examinations!A798:J3133,7,TRUE)</f>
        <v>No</v>
      </c>
      <c r="H799" s="55" t="str">
        <f>VLOOKUP(A799,Medical_Examinations!A798:J3133,8,TRUE)</f>
        <v>No</v>
      </c>
      <c r="I799" s="56">
        <f>VLOOKUP(A799,Medical_Examinations!A798:J3133,9,TRUE)</f>
        <v>1</v>
      </c>
      <c r="J799" s="55" t="str">
        <f>VLOOKUP(A799,Medical_Examinations!A798:J3133,10,TRUE)</f>
        <v>No</v>
      </c>
      <c r="K799" s="55" t="str">
        <f>VLOOKUP(A799,Medical_Examinations!A798:J3133,3,TRUE)</f>
        <v>Underweight</v>
      </c>
      <c r="L799" s="55" t="str">
        <f>VLOOKUP(A799,Medical_Examinations!A798:J3133,5,TRUE)</f>
        <v>Normal</v>
      </c>
      <c r="M799" s="57">
        <f>VLOOKUP(A799,Hospitalization!A799:K3141,5,FALSE)</f>
        <v>38151</v>
      </c>
      <c r="N799" s="56">
        <f ca="1">VLOOKUP(A799,Hospitalization!A799:K3141,6,FALSE)</f>
        <v>28</v>
      </c>
      <c r="O799" s="55" t="str">
        <f>VLOOKUP(A790,Hospitalization!A691:K3033,11,FALSE)</f>
        <v>R1011</v>
      </c>
      <c r="P799" s="55" t="str">
        <f>VLOOKUP(A799,Hospitalization!A799:K3141,10,TRUE)</f>
        <v>tier - 1</v>
      </c>
      <c r="Q799" s="58">
        <f>VLOOKUP(A799,Hospitalization!A799:K3141,8,TRUE)</f>
        <v>2217.4699999999998</v>
      </c>
      <c r="R799" s="55" t="str">
        <f>VLOOKUP(A799,Hospitalization!A700:K3042,9,TRUE)</f>
        <v>tier - 2</v>
      </c>
    </row>
    <row r="800" spans="1:18" x14ac:dyDescent="0.3">
      <c r="A800" s="69" t="s">
        <v>809</v>
      </c>
      <c r="B800" s="55" t="str">
        <f>VLOOKUP(A800,'Customer Names'!A800:E2118,3,TRUE)</f>
        <v xml:space="preserve"> Ms</v>
      </c>
      <c r="C800" s="55" t="str">
        <f>VLOOKUP(A800,'Customer Names'!A798:E1623,4,FALSE)</f>
        <v>Ryan</v>
      </c>
      <c r="D800" s="50">
        <f>VLOOKUP(HealthCare!A800,Medical_Examinations!A799:J3134,2,TRUE)</f>
        <v>17.579999999999998</v>
      </c>
      <c r="E800" s="50">
        <f>VLOOKUP(HealthCare!A800,Medical_Examinations!A799:J3134,4,TRUE)</f>
        <v>4.51</v>
      </c>
      <c r="F800" s="7" t="str">
        <f>VLOOKUP(A800,Medical_Examinations!A799:J3134,6,TRUE)</f>
        <v>No</v>
      </c>
      <c r="G800" s="7" t="str">
        <f>VLOOKUP(A800,Medical_Examinations!A799:J3134,7,TRUE)</f>
        <v>No</v>
      </c>
      <c r="H800" s="7" t="str">
        <f>VLOOKUP(A800,Medical_Examinations!A799:J3134,8,TRUE)</f>
        <v>No</v>
      </c>
      <c r="I800" s="51">
        <f>VLOOKUP(A800,Medical_Examinations!A799:J3134,9,TRUE)</f>
        <v>1</v>
      </c>
      <c r="J800" s="7" t="str">
        <f>VLOOKUP(A800,Medical_Examinations!A799:J3134,10,TRUE)</f>
        <v>No</v>
      </c>
      <c r="K800" s="7" t="str">
        <f>VLOOKUP(A800,Medical_Examinations!A799:J3134,3,TRUE)</f>
        <v>Underweight</v>
      </c>
      <c r="L800" s="7" t="str">
        <f>VLOOKUP(A800,Medical_Examinations!A799:J3134,5,TRUE)</f>
        <v>Normal</v>
      </c>
      <c r="M800" s="52">
        <f>VLOOKUP(A800,Hospitalization!A800:K3142,5,FALSE)</f>
        <v>34655</v>
      </c>
      <c r="N800" s="51">
        <f ca="1">VLOOKUP(A800,Hospitalization!A800:K3142,6,FALSE)</f>
        <v>29</v>
      </c>
      <c r="O800" s="7" t="str">
        <f>VLOOKUP(A791,Hospitalization!A692:K3034,11,FALSE)</f>
        <v>R1013</v>
      </c>
      <c r="P800" s="7" t="str">
        <f>VLOOKUP(A800,Hospitalization!A800:K3142,10,TRUE)</f>
        <v>tier - 2</v>
      </c>
      <c r="Q800" s="53">
        <f>VLOOKUP(A800,Hospitalization!A800:K3142,8,TRUE)</f>
        <v>2213.21</v>
      </c>
      <c r="R800" s="7" t="str">
        <f>VLOOKUP(A800,Hospitalization!A701:K3043,9,TRUE)</f>
        <v>tier - 2</v>
      </c>
    </row>
    <row r="801" spans="1:18" x14ac:dyDescent="0.3">
      <c r="A801" s="69" t="s">
        <v>810</v>
      </c>
      <c r="B801" s="55" t="str">
        <f>VLOOKUP(A801,'Customer Names'!A801:E2119,3,TRUE)</f>
        <v xml:space="preserve"> Mr</v>
      </c>
      <c r="C801" s="55" t="str">
        <f>VLOOKUP(A801,'Customer Names'!A799:E1624,4,FALSE)</f>
        <v>Horn</v>
      </c>
      <c r="D801" s="54">
        <f>VLOOKUP(HealthCare!A801,Medical_Examinations!A800:J3135,2,TRUE)</f>
        <v>17.579999999999998</v>
      </c>
      <c r="E801" s="54">
        <f>VLOOKUP(HealthCare!A801,Medical_Examinations!A800:J3135,4,TRUE)</f>
        <v>4.51</v>
      </c>
      <c r="F801" s="55" t="str">
        <f>VLOOKUP(A801,Medical_Examinations!A800:J3135,6,TRUE)</f>
        <v>No</v>
      </c>
      <c r="G801" s="55" t="str">
        <f>VLOOKUP(A801,Medical_Examinations!A800:J3135,7,TRUE)</f>
        <v>No</v>
      </c>
      <c r="H801" s="55" t="str">
        <f>VLOOKUP(A801,Medical_Examinations!A800:J3135,8,TRUE)</f>
        <v>No</v>
      </c>
      <c r="I801" s="56">
        <f>VLOOKUP(A801,Medical_Examinations!A800:J3135,9,TRUE)</f>
        <v>1</v>
      </c>
      <c r="J801" s="55" t="str">
        <f>VLOOKUP(A801,Medical_Examinations!A800:J3135,10,TRUE)</f>
        <v>No</v>
      </c>
      <c r="K801" s="55" t="str">
        <f>VLOOKUP(A801,Medical_Examinations!A800:J3135,3,TRUE)</f>
        <v>Underweight</v>
      </c>
      <c r="L801" s="55" t="str">
        <f>VLOOKUP(A801,Medical_Examinations!A800:J3135,5,TRUE)</f>
        <v>Normal</v>
      </c>
      <c r="M801" s="57">
        <f>VLOOKUP(A801,Hospitalization!A801:K3143,5,FALSE)</f>
        <v>38304</v>
      </c>
      <c r="N801" s="56">
        <f ca="1">VLOOKUP(A801,Hospitalization!A801:K3143,6,FALSE)</f>
        <v>49</v>
      </c>
      <c r="O801" s="55" t="str">
        <f>VLOOKUP(A792,Hospitalization!A693:K3035,11,FALSE)</f>
        <v>R1012</v>
      </c>
      <c r="P801" s="55" t="str">
        <f>VLOOKUP(A801,Hospitalization!A801:K3143,10,TRUE)</f>
        <v>tier - 3</v>
      </c>
      <c r="Q801" s="58">
        <f>VLOOKUP(A801,Hospitalization!A801:K3143,8,TRUE)</f>
        <v>2205.98</v>
      </c>
      <c r="R801" s="55" t="str">
        <f>VLOOKUP(A801,Hospitalization!A702:K3044,9,TRUE)</f>
        <v>tier - 2</v>
      </c>
    </row>
    <row r="802" spans="1:18" x14ac:dyDescent="0.3">
      <c r="A802" s="69" t="s">
        <v>811</v>
      </c>
      <c r="B802" s="55" t="str">
        <f>VLOOKUP(A802,'Customer Names'!A802:E2120,3,TRUE)</f>
        <v xml:space="preserve"> Mr</v>
      </c>
      <c r="C802" s="55" t="str">
        <f>VLOOKUP(A802,'Customer Names'!A800:E1625,4,FALSE)</f>
        <v>Sabadosa</v>
      </c>
      <c r="D802" s="50">
        <f>VLOOKUP(HealthCare!A802,Medical_Examinations!A801:J3136,2,TRUE)</f>
        <v>17.579999999999998</v>
      </c>
      <c r="E802" s="50">
        <f>VLOOKUP(HealthCare!A802,Medical_Examinations!A801:J3136,4,TRUE)</f>
        <v>4.51</v>
      </c>
      <c r="F802" s="7" t="str">
        <f>VLOOKUP(A802,Medical_Examinations!A801:J3136,6,TRUE)</f>
        <v>No</v>
      </c>
      <c r="G802" s="7" t="str">
        <f>VLOOKUP(A802,Medical_Examinations!A801:J3136,7,TRUE)</f>
        <v>No</v>
      </c>
      <c r="H802" s="7" t="str">
        <f>VLOOKUP(A802,Medical_Examinations!A801:J3136,8,TRUE)</f>
        <v>No</v>
      </c>
      <c r="I802" s="51">
        <f>VLOOKUP(A802,Medical_Examinations!A801:J3136,9,TRUE)</f>
        <v>1</v>
      </c>
      <c r="J802" s="7" t="str">
        <f>VLOOKUP(A802,Medical_Examinations!A801:J3136,10,TRUE)</f>
        <v>No</v>
      </c>
      <c r="K802" s="7" t="str">
        <f>VLOOKUP(A802,Medical_Examinations!A801:J3136,3,TRUE)</f>
        <v>Underweight</v>
      </c>
      <c r="L802" s="7" t="str">
        <f>VLOOKUP(A802,Medical_Examinations!A801:J3136,5,TRUE)</f>
        <v>Normal</v>
      </c>
      <c r="M802" s="52">
        <f>VLOOKUP(A802,Hospitalization!A802:K3144,5,FALSE)</f>
        <v>38288</v>
      </c>
      <c r="N802" s="51">
        <f ca="1">VLOOKUP(A802,Hospitalization!A802:K3144,6,FALSE)</f>
        <v>27</v>
      </c>
      <c r="O802" s="7" t="str">
        <f>VLOOKUP(A793,Hospitalization!A694:K3036,11,FALSE)</f>
        <v>R1012</v>
      </c>
      <c r="P802" s="7" t="str">
        <f>VLOOKUP(A802,Hospitalization!A802:K3144,10,TRUE)</f>
        <v>tier - 2</v>
      </c>
      <c r="Q802" s="53">
        <f>VLOOKUP(A802,Hospitalization!A802:K3144,8,TRUE)</f>
        <v>2203.7399999999998</v>
      </c>
      <c r="R802" s="7" t="str">
        <f>VLOOKUP(A802,Hospitalization!A703:K3045,9,TRUE)</f>
        <v>tier - 2</v>
      </c>
    </row>
    <row r="803" spans="1:18" x14ac:dyDescent="0.3">
      <c r="A803" s="69" t="s">
        <v>812</v>
      </c>
      <c r="B803" s="55" t="str">
        <f>VLOOKUP(A803,'Customer Names'!A803:E2121,3,TRUE)</f>
        <v xml:space="preserve"> Ms</v>
      </c>
      <c r="C803" s="55" t="str">
        <f>VLOOKUP(A803,'Customer Names'!A801:E1626,4,FALSE)</f>
        <v>Casady</v>
      </c>
      <c r="D803" s="54">
        <f>VLOOKUP(HealthCare!A803,Medical_Examinations!A802:J3137,2,TRUE)</f>
        <v>17.579999999999998</v>
      </c>
      <c r="E803" s="54">
        <f>VLOOKUP(HealthCare!A803,Medical_Examinations!A802:J3137,4,TRUE)</f>
        <v>4.51</v>
      </c>
      <c r="F803" s="55" t="str">
        <f>VLOOKUP(A803,Medical_Examinations!A802:J3137,6,TRUE)</f>
        <v>No</v>
      </c>
      <c r="G803" s="55" t="str">
        <f>VLOOKUP(A803,Medical_Examinations!A802:J3137,7,TRUE)</f>
        <v>No</v>
      </c>
      <c r="H803" s="55" t="str">
        <f>VLOOKUP(A803,Medical_Examinations!A802:J3137,8,TRUE)</f>
        <v>No</v>
      </c>
      <c r="I803" s="56">
        <f>VLOOKUP(A803,Medical_Examinations!A802:J3137,9,TRUE)</f>
        <v>1</v>
      </c>
      <c r="J803" s="55" t="str">
        <f>VLOOKUP(A803,Medical_Examinations!A802:J3137,10,TRUE)</f>
        <v>No</v>
      </c>
      <c r="K803" s="55" t="str">
        <f>VLOOKUP(A803,Medical_Examinations!A802:J3137,3,TRUE)</f>
        <v>Underweight</v>
      </c>
      <c r="L803" s="55" t="str">
        <f>VLOOKUP(A803,Medical_Examinations!A802:J3137,5,TRUE)</f>
        <v>Normal</v>
      </c>
      <c r="M803" s="57">
        <f>VLOOKUP(A803,Hospitalization!A803:K3145,5,FALSE)</f>
        <v>38205</v>
      </c>
      <c r="N803" s="56">
        <f ca="1">VLOOKUP(A803,Hospitalization!A803:K3145,6,FALSE)</f>
        <v>58</v>
      </c>
      <c r="O803" s="55" t="str">
        <f>VLOOKUP(A794,Hospitalization!A695:K3037,11,FALSE)</f>
        <v>R1016</v>
      </c>
      <c r="P803" s="55" t="str">
        <f>VLOOKUP(A803,Hospitalization!A803:K3145,10,TRUE)</f>
        <v>tier - 2</v>
      </c>
      <c r="Q803" s="58">
        <f>VLOOKUP(A803,Hospitalization!A803:K3145,8,TRUE)</f>
        <v>2203.4699999999998</v>
      </c>
      <c r="R803" s="55" t="str">
        <f>VLOOKUP(A803,Hospitalization!A704:K3046,9,TRUE)</f>
        <v>tier - 2</v>
      </c>
    </row>
    <row r="804" spans="1:18" x14ac:dyDescent="0.3">
      <c r="A804" s="69" t="s">
        <v>813</v>
      </c>
      <c r="B804" s="55" t="str">
        <f>VLOOKUP(A804,'Customer Names'!A804:E2122,3,TRUE)</f>
        <v xml:space="preserve"> Ms</v>
      </c>
      <c r="C804" s="55" t="str">
        <f>VLOOKUP(A804,'Customer Names'!A802:E1627,4,FALSE)</f>
        <v>Phillips</v>
      </c>
      <c r="D804" s="50">
        <f>VLOOKUP(HealthCare!A804,Medical_Examinations!A803:J3138,2,TRUE)</f>
        <v>17.579999999999998</v>
      </c>
      <c r="E804" s="50">
        <f>VLOOKUP(HealthCare!A804,Medical_Examinations!A803:J3138,4,TRUE)</f>
        <v>4.51</v>
      </c>
      <c r="F804" s="7" t="str">
        <f>VLOOKUP(A804,Medical_Examinations!A803:J3138,6,TRUE)</f>
        <v>No</v>
      </c>
      <c r="G804" s="7" t="str">
        <f>VLOOKUP(A804,Medical_Examinations!A803:J3138,7,TRUE)</f>
        <v>No</v>
      </c>
      <c r="H804" s="7" t="str">
        <f>VLOOKUP(A804,Medical_Examinations!A803:J3138,8,TRUE)</f>
        <v>No</v>
      </c>
      <c r="I804" s="51">
        <f>VLOOKUP(A804,Medical_Examinations!A803:J3138,9,TRUE)</f>
        <v>1</v>
      </c>
      <c r="J804" s="7" t="str">
        <f>VLOOKUP(A804,Medical_Examinations!A803:J3138,10,TRUE)</f>
        <v>No</v>
      </c>
      <c r="K804" s="7" t="str">
        <f>VLOOKUP(A804,Medical_Examinations!A803:J3138,3,TRUE)</f>
        <v>Underweight</v>
      </c>
      <c r="L804" s="7" t="str">
        <f>VLOOKUP(A804,Medical_Examinations!A803:J3138,5,TRUE)</f>
        <v>Normal</v>
      </c>
      <c r="M804" s="52">
        <f>VLOOKUP(A804,Hospitalization!A804:K3146,5,FALSE)</f>
        <v>38195</v>
      </c>
      <c r="N804" s="51">
        <f ca="1">VLOOKUP(A804,Hospitalization!A804:K3146,6,FALSE)</f>
        <v>29</v>
      </c>
      <c r="O804" s="7" t="str">
        <f>VLOOKUP(A795,Hospitalization!A696:K3038,11,FALSE)</f>
        <v>R1018</v>
      </c>
      <c r="P804" s="7" t="str">
        <f>VLOOKUP(A804,Hospitalization!A804:K3146,10,TRUE)</f>
        <v>tier - 3</v>
      </c>
      <c r="Q804" s="53">
        <f>VLOOKUP(A804,Hospitalization!A804:K3146,8,TRUE)</f>
        <v>2201.1</v>
      </c>
      <c r="R804" s="7" t="str">
        <f>VLOOKUP(A804,Hospitalization!A705:K3047,9,TRUE)</f>
        <v>tier - 2</v>
      </c>
    </row>
    <row r="805" spans="1:18" x14ac:dyDescent="0.3">
      <c r="A805" s="69" t="s">
        <v>814</v>
      </c>
      <c r="B805" s="55" t="str">
        <f>VLOOKUP(A805,'Customer Names'!A805:E2123,3,TRUE)</f>
        <v xml:space="preserve"> Ms</v>
      </c>
      <c r="C805" s="55" t="str">
        <f>VLOOKUP(A805,'Customer Names'!A803:E1628,4,FALSE)</f>
        <v>Ahokas</v>
      </c>
      <c r="D805" s="54">
        <f>VLOOKUP(HealthCare!A805,Medical_Examinations!A804:J3139,2,TRUE)</f>
        <v>17.579999999999998</v>
      </c>
      <c r="E805" s="54">
        <f>VLOOKUP(HealthCare!A805,Medical_Examinations!A804:J3139,4,TRUE)</f>
        <v>4.51</v>
      </c>
      <c r="F805" s="55" t="str">
        <f>VLOOKUP(A805,Medical_Examinations!A804:J3139,6,TRUE)</f>
        <v>No</v>
      </c>
      <c r="G805" s="55" t="str">
        <f>VLOOKUP(A805,Medical_Examinations!A804:J3139,7,TRUE)</f>
        <v>No</v>
      </c>
      <c r="H805" s="55" t="str">
        <f>VLOOKUP(A805,Medical_Examinations!A804:J3139,8,TRUE)</f>
        <v>No</v>
      </c>
      <c r="I805" s="56">
        <f>VLOOKUP(A805,Medical_Examinations!A804:J3139,9,TRUE)</f>
        <v>1</v>
      </c>
      <c r="J805" s="55" t="str">
        <f>VLOOKUP(A805,Medical_Examinations!A804:J3139,10,TRUE)</f>
        <v>No</v>
      </c>
      <c r="K805" s="55" t="str">
        <f>VLOOKUP(A805,Medical_Examinations!A804:J3139,3,TRUE)</f>
        <v>Underweight</v>
      </c>
      <c r="L805" s="55" t="str">
        <f>VLOOKUP(A805,Medical_Examinations!A804:J3139,5,TRUE)</f>
        <v>Normal</v>
      </c>
      <c r="M805" s="57">
        <f>VLOOKUP(A805,Hospitalization!A805:K3147,5,FALSE)</f>
        <v>38242</v>
      </c>
      <c r="N805" s="56">
        <f ca="1">VLOOKUP(A805,Hospitalization!A805:K3147,6,FALSE)</f>
        <v>38</v>
      </c>
      <c r="O805" s="55" t="str">
        <f>VLOOKUP(A796,Hospitalization!A697:K3039,11,FALSE)</f>
        <v>R1012</v>
      </c>
      <c r="P805" s="55" t="str">
        <f>VLOOKUP(A805,Hospitalization!A805:K3147,10,TRUE)</f>
        <v>tier - 2</v>
      </c>
      <c r="Q805" s="58">
        <f>VLOOKUP(A805,Hospitalization!A805:K3147,8,TRUE)</f>
        <v>2200.83</v>
      </c>
      <c r="R805" s="55" t="str">
        <f>VLOOKUP(A805,Hospitalization!A706:K3048,9,TRUE)</f>
        <v>tier - 2</v>
      </c>
    </row>
    <row r="806" spans="1:18" x14ac:dyDescent="0.3">
      <c r="A806" s="69" t="s">
        <v>815</v>
      </c>
      <c r="B806" s="55" t="str">
        <f>VLOOKUP(A806,'Customer Names'!A806:E2124,3,TRUE)</f>
        <v xml:space="preserve"> Ms</v>
      </c>
      <c r="C806" s="55" t="str">
        <f>VLOOKUP(A806,'Customer Names'!A804:E1629,4,FALSE)</f>
        <v>Hebert</v>
      </c>
      <c r="D806" s="50">
        <f>VLOOKUP(HealthCare!A806,Medical_Examinations!A805:J3140,2,TRUE)</f>
        <v>17.579999999999998</v>
      </c>
      <c r="E806" s="50">
        <f>VLOOKUP(HealthCare!A806,Medical_Examinations!A805:J3140,4,TRUE)</f>
        <v>4.51</v>
      </c>
      <c r="F806" s="7" t="str">
        <f>VLOOKUP(A806,Medical_Examinations!A805:J3140,6,TRUE)</f>
        <v>No</v>
      </c>
      <c r="G806" s="7" t="str">
        <f>VLOOKUP(A806,Medical_Examinations!A805:J3140,7,TRUE)</f>
        <v>No</v>
      </c>
      <c r="H806" s="7" t="str">
        <f>VLOOKUP(A806,Medical_Examinations!A805:J3140,8,TRUE)</f>
        <v>No</v>
      </c>
      <c r="I806" s="51">
        <f>VLOOKUP(A806,Medical_Examinations!A805:J3140,9,TRUE)</f>
        <v>1</v>
      </c>
      <c r="J806" s="7" t="str">
        <f>VLOOKUP(A806,Medical_Examinations!A805:J3140,10,TRUE)</f>
        <v>No</v>
      </c>
      <c r="K806" s="7" t="str">
        <f>VLOOKUP(A806,Medical_Examinations!A805:J3140,3,TRUE)</f>
        <v>Underweight</v>
      </c>
      <c r="L806" s="7" t="str">
        <f>VLOOKUP(A806,Medical_Examinations!A805:J3140,5,TRUE)</f>
        <v>Normal</v>
      </c>
      <c r="M806" s="52">
        <f>VLOOKUP(A806,Hospitalization!A806:K3148,5,FALSE)</f>
        <v>38233</v>
      </c>
      <c r="N806" s="51">
        <f ca="1">VLOOKUP(A806,Hospitalization!A806:K3148,6,FALSE)</f>
        <v>55</v>
      </c>
      <c r="O806" s="7" t="str">
        <f>VLOOKUP(A797,Hospitalization!A698:K3040,11,FALSE)</f>
        <v>R1013</v>
      </c>
      <c r="P806" s="7" t="str">
        <f>VLOOKUP(A806,Hospitalization!A806:K3148,10,TRUE)</f>
        <v>tier - 1</v>
      </c>
      <c r="Q806" s="53">
        <f>VLOOKUP(A806,Hospitalization!A806:K3148,8,TRUE)</f>
        <v>2198.19</v>
      </c>
      <c r="R806" s="7" t="str">
        <f>VLOOKUP(A806,Hospitalization!A707:K3049,9,TRUE)</f>
        <v>tier - 2</v>
      </c>
    </row>
    <row r="807" spans="1:18" x14ac:dyDescent="0.3">
      <c r="A807" s="69" t="s">
        <v>816</v>
      </c>
      <c r="B807" s="55" t="str">
        <f>VLOOKUP(A807,'Customer Names'!A807:E2125,3,TRUE)</f>
        <v xml:space="preserve"> Ms</v>
      </c>
      <c r="C807" s="55" t="str">
        <f>VLOOKUP(A807,'Customer Names'!A805:E1630,4,FALSE)</f>
        <v>Fair</v>
      </c>
      <c r="D807" s="54">
        <f>VLOOKUP(HealthCare!A807,Medical_Examinations!A806:J3141,2,TRUE)</f>
        <v>17.579999999999998</v>
      </c>
      <c r="E807" s="54">
        <f>VLOOKUP(HealthCare!A807,Medical_Examinations!A806:J3141,4,TRUE)</f>
        <v>4.51</v>
      </c>
      <c r="F807" s="55" t="str">
        <f>VLOOKUP(A807,Medical_Examinations!A806:J3141,6,TRUE)</f>
        <v>No</v>
      </c>
      <c r="G807" s="55" t="str">
        <f>VLOOKUP(A807,Medical_Examinations!A806:J3141,7,TRUE)</f>
        <v>No</v>
      </c>
      <c r="H807" s="55" t="str">
        <f>VLOOKUP(A807,Medical_Examinations!A806:J3141,8,TRUE)</f>
        <v>No</v>
      </c>
      <c r="I807" s="56">
        <f>VLOOKUP(A807,Medical_Examinations!A806:J3141,9,TRUE)</f>
        <v>1</v>
      </c>
      <c r="J807" s="55" t="str">
        <f>VLOOKUP(A807,Medical_Examinations!A806:J3141,10,TRUE)</f>
        <v>No</v>
      </c>
      <c r="K807" s="55" t="str">
        <f>VLOOKUP(A807,Medical_Examinations!A806:J3141,3,TRUE)</f>
        <v>Underweight</v>
      </c>
      <c r="L807" s="55" t="str">
        <f>VLOOKUP(A807,Medical_Examinations!A806:J3141,5,TRUE)</f>
        <v>Normal</v>
      </c>
      <c r="M807" s="57">
        <f>VLOOKUP(A807,Hospitalization!A807:K3149,5,FALSE)</f>
        <v>38328</v>
      </c>
      <c r="N807" s="56">
        <f ca="1">VLOOKUP(A807,Hospitalization!A807:K3149,6,FALSE)</f>
        <v>37</v>
      </c>
      <c r="O807" s="55" t="str">
        <f>VLOOKUP(A798,Hospitalization!A699:K3041,11,FALSE)</f>
        <v>R1024</v>
      </c>
      <c r="P807" s="55" t="str">
        <f>VLOOKUP(A807,Hospitalization!A807:K3149,10,TRUE)</f>
        <v>tier - 3</v>
      </c>
      <c r="Q807" s="58">
        <f>VLOOKUP(A807,Hospitalization!A807:K3149,8,TRUE)</f>
        <v>2196.4699999999998</v>
      </c>
      <c r="R807" s="55" t="str">
        <f>VLOOKUP(A807,Hospitalization!A708:K3050,9,TRUE)</f>
        <v>tier - 2</v>
      </c>
    </row>
    <row r="808" spans="1:18" x14ac:dyDescent="0.3">
      <c r="A808" s="69" t="s">
        <v>817</v>
      </c>
      <c r="B808" s="55" t="str">
        <f>VLOOKUP(A808,'Customer Names'!A808:E2126,3,TRUE)</f>
        <v xml:space="preserve"> Ms</v>
      </c>
      <c r="C808" s="55" t="str">
        <f>VLOOKUP(A808,'Customer Names'!A806:E1631,4,FALSE)</f>
        <v>Swenson</v>
      </c>
      <c r="D808" s="50">
        <f>VLOOKUP(HealthCare!A808,Medical_Examinations!A807:J3142,2,TRUE)</f>
        <v>17.579999999999998</v>
      </c>
      <c r="E808" s="50">
        <f>VLOOKUP(HealthCare!A808,Medical_Examinations!A807:J3142,4,TRUE)</f>
        <v>4.51</v>
      </c>
      <c r="F808" s="7" t="str">
        <f>VLOOKUP(A808,Medical_Examinations!A807:J3142,6,TRUE)</f>
        <v>No</v>
      </c>
      <c r="G808" s="7" t="str">
        <f>VLOOKUP(A808,Medical_Examinations!A807:J3142,7,TRUE)</f>
        <v>No</v>
      </c>
      <c r="H808" s="7" t="str">
        <f>VLOOKUP(A808,Medical_Examinations!A807:J3142,8,TRUE)</f>
        <v>No</v>
      </c>
      <c r="I808" s="51">
        <f>VLOOKUP(A808,Medical_Examinations!A807:J3142,9,TRUE)</f>
        <v>1</v>
      </c>
      <c r="J808" s="7" t="str">
        <f>VLOOKUP(A808,Medical_Examinations!A807:J3142,10,TRUE)</f>
        <v>No</v>
      </c>
      <c r="K808" s="7" t="str">
        <f>VLOOKUP(A808,Medical_Examinations!A807:J3142,3,TRUE)</f>
        <v>Underweight</v>
      </c>
      <c r="L808" s="7" t="str">
        <f>VLOOKUP(A808,Medical_Examinations!A807:J3142,5,TRUE)</f>
        <v>Normal</v>
      </c>
      <c r="M808" s="52">
        <f>VLOOKUP(A808,Hospitalization!A808:K3150,5,FALSE)</f>
        <v>33588</v>
      </c>
      <c r="N808" s="51">
        <f ca="1">VLOOKUP(A808,Hospitalization!A808:K3150,6,FALSE)</f>
        <v>52</v>
      </c>
      <c r="O808" s="7" t="str">
        <f>VLOOKUP(A799,Hospitalization!A700:K3042,11,FALSE)</f>
        <v>R1024</v>
      </c>
      <c r="P808" s="7" t="str">
        <f>VLOOKUP(A808,Hospitalization!A808:K3150,10,TRUE)</f>
        <v>tier - 2</v>
      </c>
      <c r="Q808" s="53">
        <f>VLOOKUP(A808,Hospitalization!A808:K3150,8,TRUE)</f>
        <v>2193.1999999999998</v>
      </c>
      <c r="R808" s="7" t="str">
        <f>VLOOKUP(A808,Hospitalization!A709:K3051,9,TRUE)</f>
        <v>tier - 2</v>
      </c>
    </row>
    <row r="809" spans="1:18" x14ac:dyDescent="0.3">
      <c r="A809" s="69" t="s">
        <v>818</v>
      </c>
      <c r="B809" s="55" t="str">
        <f>VLOOKUP(A809,'Customer Names'!A809:E2127,3,TRUE)</f>
        <v xml:space="preserve"> Ms</v>
      </c>
      <c r="C809" s="55" t="str">
        <f>VLOOKUP(A809,'Customer Names'!A807:E1632,4,FALSE)</f>
        <v>Revenis</v>
      </c>
      <c r="D809" s="54">
        <f>VLOOKUP(HealthCare!A809,Medical_Examinations!A808:J3143,2,TRUE)</f>
        <v>17.579999999999998</v>
      </c>
      <c r="E809" s="54">
        <f>VLOOKUP(HealthCare!A809,Medical_Examinations!A808:J3143,4,TRUE)</f>
        <v>4.51</v>
      </c>
      <c r="F809" s="55" t="str">
        <f>VLOOKUP(A809,Medical_Examinations!A808:J3143,6,TRUE)</f>
        <v>No</v>
      </c>
      <c r="G809" s="55" t="str">
        <f>VLOOKUP(A809,Medical_Examinations!A808:J3143,7,TRUE)</f>
        <v>No</v>
      </c>
      <c r="H809" s="55" t="str">
        <f>VLOOKUP(A809,Medical_Examinations!A808:J3143,8,TRUE)</f>
        <v>No</v>
      </c>
      <c r="I809" s="56">
        <f>VLOOKUP(A809,Medical_Examinations!A808:J3143,9,TRUE)</f>
        <v>1</v>
      </c>
      <c r="J809" s="55" t="str">
        <f>VLOOKUP(A809,Medical_Examinations!A808:J3143,10,TRUE)</f>
        <v>No</v>
      </c>
      <c r="K809" s="55" t="str">
        <f>VLOOKUP(A809,Medical_Examinations!A808:J3143,3,TRUE)</f>
        <v>Underweight</v>
      </c>
      <c r="L809" s="55" t="str">
        <f>VLOOKUP(A809,Medical_Examinations!A808:J3143,5,TRUE)</f>
        <v>Normal</v>
      </c>
      <c r="M809" s="57">
        <f>VLOOKUP(A809,Hospitalization!A809:K3151,5,FALSE)</f>
        <v>34604</v>
      </c>
      <c r="N809" s="56">
        <f ca="1">VLOOKUP(A809,Hospitalization!A809:K3151,6,FALSE)</f>
        <v>34</v>
      </c>
      <c r="O809" s="55" t="str">
        <f>VLOOKUP(A800,Hospitalization!A701:K3043,11,FALSE)</f>
        <v>R1013</v>
      </c>
      <c r="P809" s="55" t="str">
        <f>VLOOKUP(A809,Hospitalization!A809:K3151,10,TRUE)</f>
        <v>tier - 2</v>
      </c>
      <c r="Q809" s="58">
        <f>VLOOKUP(A809,Hospitalization!A809:K3151,8,TRUE)</f>
        <v>2170.08</v>
      </c>
      <c r="R809" s="55" t="str">
        <f>VLOOKUP(A809,Hospitalization!A710:K3052,9,TRUE)</f>
        <v>tier - 2</v>
      </c>
    </row>
    <row r="810" spans="1:18" x14ac:dyDescent="0.3">
      <c r="A810" s="69" t="s">
        <v>819</v>
      </c>
      <c r="B810" s="55" t="str">
        <f>VLOOKUP(A810,'Customer Names'!A810:E2128,3,TRUE)</f>
        <v xml:space="preserve"> Mr</v>
      </c>
      <c r="C810" s="55" t="str">
        <f>VLOOKUP(A810,'Customer Names'!A808:E1633,4,FALSE)</f>
        <v>Engnes</v>
      </c>
      <c r="D810" s="50">
        <f>VLOOKUP(HealthCare!A810,Medical_Examinations!A809:J3144,2,TRUE)</f>
        <v>17.579999999999998</v>
      </c>
      <c r="E810" s="50">
        <f>VLOOKUP(HealthCare!A810,Medical_Examinations!A809:J3144,4,TRUE)</f>
        <v>4.51</v>
      </c>
      <c r="F810" s="7" t="str">
        <f>VLOOKUP(A810,Medical_Examinations!A809:J3144,6,TRUE)</f>
        <v>No</v>
      </c>
      <c r="G810" s="7" t="str">
        <f>VLOOKUP(A810,Medical_Examinations!A809:J3144,7,TRUE)</f>
        <v>No</v>
      </c>
      <c r="H810" s="7" t="str">
        <f>VLOOKUP(A810,Medical_Examinations!A809:J3144,8,TRUE)</f>
        <v>No</v>
      </c>
      <c r="I810" s="51">
        <f>VLOOKUP(A810,Medical_Examinations!A809:J3144,9,TRUE)</f>
        <v>1</v>
      </c>
      <c r="J810" s="7" t="str">
        <f>VLOOKUP(A810,Medical_Examinations!A809:J3144,10,TRUE)</f>
        <v>No</v>
      </c>
      <c r="K810" s="7" t="str">
        <f>VLOOKUP(A810,Medical_Examinations!A809:J3144,3,TRUE)</f>
        <v>Underweight</v>
      </c>
      <c r="L810" s="7" t="str">
        <f>VLOOKUP(A810,Medical_Examinations!A809:J3144,5,TRUE)</f>
        <v>Normal</v>
      </c>
      <c r="M810" s="52">
        <f>VLOOKUP(A810,Hospitalization!A810:K3152,5,FALSE)</f>
        <v>36761</v>
      </c>
      <c r="N810" s="51">
        <f ca="1">VLOOKUP(A810,Hospitalization!A810:K3152,6,FALSE)</f>
        <v>52</v>
      </c>
      <c r="O810" s="7" t="str">
        <f>VLOOKUP(A801,Hospitalization!A702:K3044,11,FALSE)</f>
        <v>R1024</v>
      </c>
      <c r="P810" s="7" t="str">
        <f>VLOOKUP(A810,Hospitalization!A810:K3152,10,TRUE)</f>
        <v>tier - 2</v>
      </c>
      <c r="Q810" s="53">
        <f>VLOOKUP(A810,Hospitalization!A810:K3152,8,TRUE)</f>
        <v>2166.73</v>
      </c>
      <c r="R810" s="7" t="str">
        <f>VLOOKUP(A810,Hospitalization!A711:K3053,9,TRUE)</f>
        <v>tier - 2</v>
      </c>
    </row>
    <row r="811" spans="1:18" x14ac:dyDescent="0.3">
      <c r="A811" s="69" t="s">
        <v>820</v>
      </c>
      <c r="B811" s="55" t="str">
        <f>VLOOKUP(A811,'Customer Names'!A811:E2129,3,TRUE)</f>
        <v xml:space="preserve"> Ms</v>
      </c>
      <c r="C811" s="55" t="str">
        <f>VLOOKUP(A811,'Customer Names'!A809:E1634,4,FALSE)</f>
        <v>Wiltse</v>
      </c>
      <c r="D811" s="54">
        <f>VLOOKUP(HealthCare!A811,Medical_Examinations!A810:J3145,2,TRUE)</f>
        <v>17.579999999999998</v>
      </c>
      <c r="E811" s="54">
        <f>VLOOKUP(HealthCare!A811,Medical_Examinations!A810:J3145,4,TRUE)</f>
        <v>4.51</v>
      </c>
      <c r="F811" s="55" t="str">
        <f>VLOOKUP(A811,Medical_Examinations!A810:J3145,6,TRUE)</f>
        <v>No</v>
      </c>
      <c r="G811" s="55" t="str">
        <f>VLOOKUP(A811,Medical_Examinations!A810:J3145,7,TRUE)</f>
        <v>No</v>
      </c>
      <c r="H811" s="55" t="str">
        <f>VLOOKUP(A811,Medical_Examinations!A810:J3145,8,TRUE)</f>
        <v>No</v>
      </c>
      <c r="I811" s="56">
        <f>VLOOKUP(A811,Medical_Examinations!A810:J3145,9,TRUE)</f>
        <v>1</v>
      </c>
      <c r="J811" s="55" t="str">
        <f>VLOOKUP(A811,Medical_Examinations!A810:J3145,10,TRUE)</f>
        <v>No</v>
      </c>
      <c r="K811" s="55" t="str">
        <f>VLOOKUP(A811,Medical_Examinations!A810:J3145,3,TRUE)</f>
        <v>Underweight</v>
      </c>
      <c r="L811" s="55" t="str">
        <f>VLOOKUP(A811,Medical_Examinations!A810:J3145,5,TRUE)</f>
        <v>Normal</v>
      </c>
      <c r="M811" s="57">
        <f>VLOOKUP(A811,Hospitalization!A811:K3153,5,FALSE)</f>
        <v>36859</v>
      </c>
      <c r="N811" s="56">
        <f ca="1">VLOOKUP(A811,Hospitalization!A811:K3153,6,FALSE)</f>
        <v>55</v>
      </c>
      <c r="O811" s="55" t="str">
        <f>VLOOKUP(A802,Hospitalization!A703:K3045,11,FALSE)</f>
        <v>R1024</v>
      </c>
      <c r="P811" s="55" t="str">
        <f>VLOOKUP(A811,Hospitalization!A811:K3153,10,TRUE)</f>
        <v>tier - 3</v>
      </c>
      <c r="Q811" s="58">
        <f>VLOOKUP(A811,Hospitalization!A811:K3153,8,TRUE)</f>
        <v>2155.6799999999998</v>
      </c>
      <c r="R811" s="55" t="str">
        <f>VLOOKUP(A811,Hospitalization!A712:K3054,9,TRUE)</f>
        <v>tier - 2</v>
      </c>
    </row>
    <row r="812" spans="1:18" x14ac:dyDescent="0.3">
      <c r="A812" s="69" t="s">
        <v>821</v>
      </c>
      <c r="B812" s="55" t="str">
        <f>VLOOKUP(A812,'Customer Names'!A812:E2130,3,TRUE)</f>
        <v xml:space="preserve"> Ms</v>
      </c>
      <c r="C812" s="55" t="str">
        <f>VLOOKUP(A812,'Customer Names'!A810:E1635,4,FALSE)</f>
        <v>Fernandez</v>
      </c>
      <c r="D812" s="50">
        <f>VLOOKUP(HealthCare!A812,Medical_Examinations!A811:J3146,2,TRUE)</f>
        <v>17.579999999999998</v>
      </c>
      <c r="E812" s="50">
        <f>VLOOKUP(HealthCare!A812,Medical_Examinations!A811:J3146,4,TRUE)</f>
        <v>4.51</v>
      </c>
      <c r="F812" s="7" t="str">
        <f>VLOOKUP(A812,Medical_Examinations!A811:J3146,6,TRUE)</f>
        <v>No</v>
      </c>
      <c r="G812" s="7" t="str">
        <f>VLOOKUP(A812,Medical_Examinations!A811:J3146,7,TRUE)</f>
        <v>No</v>
      </c>
      <c r="H812" s="7" t="str">
        <f>VLOOKUP(A812,Medical_Examinations!A811:J3146,8,TRUE)</f>
        <v>No</v>
      </c>
      <c r="I812" s="51">
        <f>VLOOKUP(A812,Medical_Examinations!A811:J3146,9,TRUE)</f>
        <v>1</v>
      </c>
      <c r="J812" s="7" t="str">
        <f>VLOOKUP(A812,Medical_Examinations!A811:J3146,10,TRUE)</f>
        <v>No</v>
      </c>
      <c r="K812" s="7" t="str">
        <f>VLOOKUP(A812,Medical_Examinations!A811:J3146,3,TRUE)</f>
        <v>Underweight</v>
      </c>
      <c r="L812" s="7" t="str">
        <f>VLOOKUP(A812,Medical_Examinations!A811:J3146,5,TRUE)</f>
        <v>Normal</v>
      </c>
      <c r="M812" s="52">
        <f>VLOOKUP(A812,Hospitalization!A812:K3154,5,FALSE)</f>
        <v>36821</v>
      </c>
      <c r="N812" s="51">
        <f ca="1">VLOOKUP(A812,Hospitalization!A812:K3154,6,FALSE)</f>
        <v>26</v>
      </c>
      <c r="O812" s="7" t="str">
        <f>VLOOKUP(A803,Hospitalization!A704:K3046,11,FALSE)</f>
        <v>R1024</v>
      </c>
      <c r="P812" s="7" t="str">
        <f>VLOOKUP(A812,Hospitalization!A812:K3154,10,TRUE)</f>
        <v>tier - 2</v>
      </c>
      <c r="Q812" s="53">
        <f>VLOOKUP(A812,Hospitalization!A812:K3154,8,TRUE)</f>
        <v>2154.36</v>
      </c>
      <c r="R812" s="7" t="str">
        <f>VLOOKUP(A812,Hospitalization!A713:K3055,9,TRUE)</f>
        <v>tier - 2</v>
      </c>
    </row>
    <row r="813" spans="1:18" x14ac:dyDescent="0.3">
      <c r="A813" s="69" t="s">
        <v>822</v>
      </c>
      <c r="B813" s="55" t="str">
        <f>VLOOKUP(A813,'Customer Names'!A813:E2131,3,TRUE)</f>
        <v xml:space="preserve"> Ms</v>
      </c>
      <c r="C813" s="55" t="str">
        <f>VLOOKUP(A813,'Customer Names'!A811:E1636,4,FALSE)</f>
        <v>Edwards</v>
      </c>
      <c r="D813" s="54">
        <f>VLOOKUP(HealthCare!A813,Medical_Examinations!A812:J3147,2,TRUE)</f>
        <v>17.579999999999998</v>
      </c>
      <c r="E813" s="54">
        <f>VLOOKUP(HealthCare!A813,Medical_Examinations!A812:J3147,4,TRUE)</f>
        <v>4.51</v>
      </c>
      <c r="F813" s="55" t="str">
        <f>VLOOKUP(A813,Medical_Examinations!A812:J3147,6,TRUE)</f>
        <v>No</v>
      </c>
      <c r="G813" s="55" t="str">
        <f>VLOOKUP(A813,Medical_Examinations!A812:J3147,7,TRUE)</f>
        <v>No</v>
      </c>
      <c r="H813" s="55" t="str">
        <f>VLOOKUP(A813,Medical_Examinations!A812:J3147,8,TRUE)</f>
        <v>No</v>
      </c>
      <c r="I813" s="56">
        <f>VLOOKUP(A813,Medical_Examinations!A812:J3147,9,TRUE)</f>
        <v>1</v>
      </c>
      <c r="J813" s="55" t="str">
        <f>VLOOKUP(A813,Medical_Examinations!A812:J3147,10,TRUE)</f>
        <v>No</v>
      </c>
      <c r="K813" s="55" t="str">
        <f>VLOOKUP(A813,Medical_Examinations!A812:J3147,3,TRUE)</f>
        <v>Underweight</v>
      </c>
      <c r="L813" s="55" t="str">
        <f>VLOOKUP(A813,Medical_Examinations!A812:J3147,5,TRUE)</f>
        <v>Normal</v>
      </c>
      <c r="M813" s="57">
        <f>VLOOKUP(A813,Hospitalization!A813:K3155,5,FALSE)</f>
        <v>36887</v>
      </c>
      <c r="N813" s="56">
        <f ca="1">VLOOKUP(A813,Hospitalization!A813:K3155,6,FALSE)</f>
        <v>25</v>
      </c>
      <c r="O813" s="55" t="str">
        <f>VLOOKUP(A804,Hospitalization!A705:K3047,11,FALSE)</f>
        <v>R1013</v>
      </c>
      <c r="P813" s="55" t="str">
        <f>VLOOKUP(A813,Hospitalization!A813:K3155,10,TRUE)</f>
        <v>tier - 3</v>
      </c>
      <c r="Q813" s="58">
        <f>VLOOKUP(A813,Hospitalization!A813:K3155,8,TRUE)</f>
        <v>2150.4699999999998</v>
      </c>
      <c r="R813" s="55" t="str">
        <f>VLOOKUP(A813,Hospitalization!A714:K3056,9,TRUE)</f>
        <v>tier - 2</v>
      </c>
    </row>
    <row r="814" spans="1:18" x14ac:dyDescent="0.3">
      <c r="A814" s="69" t="s">
        <v>823</v>
      </c>
      <c r="B814" s="55" t="str">
        <f>VLOOKUP(A814,'Customer Names'!A814:E2132,3,TRUE)</f>
        <v xml:space="preserve"> Ms</v>
      </c>
      <c r="C814" s="55" t="str">
        <f>VLOOKUP(A814,'Customer Names'!A812:E1637,4,FALSE)</f>
        <v>Pinney</v>
      </c>
      <c r="D814" s="50">
        <f>VLOOKUP(HealthCare!A814,Medical_Examinations!A813:J3148,2,TRUE)</f>
        <v>17.579999999999998</v>
      </c>
      <c r="E814" s="50">
        <f>VLOOKUP(HealthCare!A814,Medical_Examinations!A813:J3148,4,TRUE)</f>
        <v>4.51</v>
      </c>
      <c r="F814" s="7" t="str">
        <f>VLOOKUP(A814,Medical_Examinations!A813:J3148,6,TRUE)</f>
        <v>No</v>
      </c>
      <c r="G814" s="7" t="str">
        <f>VLOOKUP(A814,Medical_Examinations!A813:J3148,7,TRUE)</f>
        <v>No</v>
      </c>
      <c r="H814" s="7" t="str">
        <f>VLOOKUP(A814,Medical_Examinations!A813:J3148,8,TRUE)</f>
        <v>No</v>
      </c>
      <c r="I814" s="51">
        <f>VLOOKUP(A814,Medical_Examinations!A813:J3148,9,TRUE)</f>
        <v>1</v>
      </c>
      <c r="J814" s="7" t="str">
        <f>VLOOKUP(A814,Medical_Examinations!A813:J3148,10,TRUE)</f>
        <v>No</v>
      </c>
      <c r="K814" s="7" t="str">
        <f>VLOOKUP(A814,Medical_Examinations!A813:J3148,3,TRUE)</f>
        <v>Underweight</v>
      </c>
      <c r="L814" s="7" t="str">
        <f>VLOOKUP(A814,Medical_Examinations!A813:J3148,5,TRUE)</f>
        <v>Normal</v>
      </c>
      <c r="M814" s="52">
        <f>VLOOKUP(A814,Hospitalization!A814:K3156,5,FALSE)</f>
        <v>38264</v>
      </c>
      <c r="N814" s="51">
        <f ca="1">VLOOKUP(A814,Hospitalization!A814:K3156,6,FALSE)</f>
        <v>25</v>
      </c>
      <c r="O814" s="7" t="str">
        <f>VLOOKUP(A805,Hospitalization!A706:K3048,11,FALSE)</f>
        <v>R1024</v>
      </c>
      <c r="P814" s="7" t="str">
        <f>VLOOKUP(A814,Hospitalization!A814:K3156,10,TRUE)</f>
        <v>tier - 1</v>
      </c>
      <c r="Q814" s="53">
        <f>VLOOKUP(A814,Hospitalization!A814:K3156,8,TRUE)</f>
        <v>2144.85</v>
      </c>
      <c r="R814" s="7" t="str">
        <f>VLOOKUP(A814,Hospitalization!A715:K3057,9,TRUE)</f>
        <v>tier - 2</v>
      </c>
    </row>
    <row r="815" spans="1:18" x14ac:dyDescent="0.3">
      <c r="A815" s="69" t="s">
        <v>824</v>
      </c>
      <c r="B815" s="55" t="str">
        <f>VLOOKUP(A815,'Customer Names'!A815:E2133,3,TRUE)</f>
        <v xml:space="preserve"> Mr</v>
      </c>
      <c r="C815" s="55" t="str">
        <f>VLOOKUP(A815,'Customer Names'!A813:E1638,4,FALSE)</f>
        <v>Levy</v>
      </c>
      <c r="D815" s="54">
        <f>VLOOKUP(HealthCare!A815,Medical_Examinations!A814:J3149,2,TRUE)</f>
        <v>17.579999999999998</v>
      </c>
      <c r="E815" s="54">
        <f>VLOOKUP(HealthCare!A815,Medical_Examinations!A814:J3149,4,TRUE)</f>
        <v>4.51</v>
      </c>
      <c r="F815" s="55" t="str">
        <f>VLOOKUP(A815,Medical_Examinations!A814:J3149,6,TRUE)</f>
        <v>No</v>
      </c>
      <c r="G815" s="55" t="str">
        <f>VLOOKUP(A815,Medical_Examinations!A814:J3149,7,TRUE)</f>
        <v>No</v>
      </c>
      <c r="H815" s="55" t="str">
        <f>VLOOKUP(A815,Medical_Examinations!A814:J3149,8,TRUE)</f>
        <v>No</v>
      </c>
      <c r="I815" s="56">
        <f>VLOOKUP(A815,Medical_Examinations!A814:J3149,9,TRUE)</f>
        <v>1</v>
      </c>
      <c r="J815" s="55" t="str">
        <f>VLOOKUP(A815,Medical_Examinations!A814:J3149,10,TRUE)</f>
        <v>No</v>
      </c>
      <c r="K815" s="55" t="str">
        <f>VLOOKUP(A815,Medical_Examinations!A814:J3149,3,TRUE)</f>
        <v>Underweight</v>
      </c>
      <c r="L815" s="55" t="str">
        <f>VLOOKUP(A815,Medical_Examinations!A814:J3149,5,TRUE)</f>
        <v>Normal</v>
      </c>
      <c r="M815" s="57">
        <f>VLOOKUP(A815,Hospitalization!A815:K3157,5,FALSE)</f>
        <v>37852</v>
      </c>
      <c r="N815" s="56">
        <f ca="1">VLOOKUP(A815,Hospitalization!A815:K3157,6,FALSE)</f>
        <v>47</v>
      </c>
      <c r="O815" s="55" t="str">
        <f>VLOOKUP(A806,Hospitalization!A707:K3049,11,FALSE)</f>
        <v>R1023</v>
      </c>
      <c r="P815" s="55" t="str">
        <f>VLOOKUP(A815,Hospitalization!A815:K3157,10,TRUE)</f>
        <v>tier - 1</v>
      </c>
      <c r="Q815" s="58">
        <f>VLOOKUP(A815,Hospitalization!A815:K3157,8,TRUE)</f>
        <v>2138.0700000000002</v>
      </c>
      <c r="R815" s="55" t="str">
        <f>VLOOKUP(A815,Hospitalization!A716:K3058,9,TRUE)</f>
        <v>tier - 2</v>
      </c>
    </row>
    <row r="816" spans="1:18" x14ac:dyDescent="0.3">
      <c r="A816" s="69" t="s">
        <v>825</v>
      </c>
      <c r="B816" s="55" t="str">
        <f>VLOOKUP(A816,'Customer Names'!A816:E2134,3,TRUE)</f>
        <v xml:space="preserve"> Ms</v>
      </c>
      <c r="C816" s="55" t="str">
        <f>VLOOKUP(A816,'Customer Names'!A814:E1639,4,FALSE)</f>
        <v>Takeda</v>
      </c>
      <c r="D816" s="50">
        <f>VLOOKUP(HealthCare!A816,Medical_Examinations!A815:J3150,2,TRUE)</f>
        <v>17.579999999999998</v>
      </c>
      <c r="E816" s="50">
        <f>VLOOKUP(HealthCare!A816,Medical_Examinations!A815:J3150,4,TRUE)</f>
        <v>4.51</v>
      </c>
      <c r="F816" s="7" t="str">
        <f>VLOOKUP(A816,Medical_Examinations!A815:J3150,6,TRUE)</f>
        <v>No</v>
      </c>
      <c r="G816" s="7" t="str">
        <f>VLOOKUP(A816,Medical_Examinations!A815:J3150,7,TRUE)</f>
        <v>No</v>
      </c>
      <c r="H816" s="7" t="str">
        <f>VLOOKUP(A816,Medical_Examinations!A815:J3150,8,TRUE)</f>
        <v>No</v>
      </c>
      <c r="I816" s="51">
        <f>VLOOKUP(A816,Medical_Examinations!A815:J3150,9,TRUE)</f>
        <v>1</v>
      </c>
      <c r="J816" s="7" t="str">
        <f>VLOOKUP(A816,Medical_Examinations!A815:J3150,10,TRUE)</f>
        <v>No</v>
      </c>
      <c r="K816" s="7" t="str">
        <f>VLOOKUP(A816,Medical_Examinations!A815:J3150,3,TRUE)</f>
        <v>Underweight</v>
      </c>
      <c r="L816" s="7" t="str">
        <f>VLOOKUP(A816,Medical_Examinations!A815:J3150,5,TRUE)</f>
        <v>Normal</v>
      </c>
      <c r="M816" s="52">
        <f>VLOOKUP(A816,Hospitalization!A816:K3158,5,FALSE)</f>
        <v>35676</v>
      </c>
      <c r="N816" s="51">
        <f ca="1">VLOOKUP(A816,Hospitalization!A816:K3158,6,FALSE)</f>
        <v>52</v>
      </c>
      <c r="O816" s="7" t="str">
        <f>VLOOKUP(A807,Hospitalization!A708:K3050,11,FALSE)</f>
        <v>R1024</v>
      </c>
      <c r="P816" s="7" t="str">
        <f>VLOOKUP(A816,Hospitalization!A816:K3158,10,TRUE)</f>
        <v>tier - 1</v>
      </c>
      <c r="Q816" s="53">
        <f>VLOOKUP(A816,Hospitalization!A816:K3158,8,TRUE)</f>
        <v>2137.65</v>
      </c>
      <c r="R816" s="7" t="str">
        <f>VLOOKUP(A816,Hospitalization!A717:K3059,9,TRUE)</f>
        <v>tier - 3</v>
      </c>
    </row>
    <row r="817" spans="1:18" x14ac:dyDescent="0.3">
      <c r="A817" s="69" t="s">
        <v>826</v>
      </c>
      <c r="B817" s="55" t="str">
        <f>VLOOKUP(A817,'Customer Names'!A817:E2135,3,TRUE)</f>
        <v xml:space="preserve"> Mr</v>
      </c>
      <c r="C817" s="55" t="str">
        <f>VLOOKUP(A817,'Customer Names'!A815:E1640,4,FALSE)</f>
        <v>Burke</v>
      </c>
      <c r="D817" s="54">
        <f>VLOOKUP(HealthCare!A817,Medical_Examinations!A816:J3151,2,TRUE)</f>
        <v>17.579999999999998</v>
      </c>
      <c r="E817" s="54">
        <f>VLOOKUP(HealthCare!A817,Medical_Examinations!A816:J3151,4,TRUE)</f>
        <v>4.51</v>
      </c>
      <c r="F817" s="55" t="str">
        <f>VLOOKUP(A817,Medical_Examinations!A816:J3151,6,TRUE)</f>
        <v>No</v>
      </c>
      <c r="G817" s="55" t="str">
        <f>VLOOKUP(A817,Medical_Examinations!A816:J3151,7,TRUE)</f>
        <v>No</v>
      </c>
      <c r="H817" s="55" t="str">
        <f>VLOOKUP(A817,Medical_Examinations!A816:J3151,8,TRUE)</f>
        <v>No</v>
      </c>
      <c r="I817" s="56">
        <f>VLOOKUP(A817,Medical_Examinations!A816:J3151,9,TRUE)</f>
        <v>1</v>
      </c>
      <c r="J817" s="55" t="str">
        <f>VLOOKUP(A817,Medical_Examinations!A816:J3151,10,TRUE)</f>
        <v>No</v>
      </c>
      <c r="K817" s="55" t="str">
        <f>VLOOKUP(A817,Medical_Examinations!A816:J3151,3,TRUE)</f>
        <v>Underweight</v>
      </c>
      <c r="L817" s="55" t="str">
        <f>VLOOKUP(A817,Medical_Examinations!A816:J3151,5,TRUE)</f>
        <v>Normal</v>
      </c>
      <c r="M817" s="57">
        <f>VLOOKUP(A817,Hospitalization!A817:K3159,5,FALSE)</f>
        <v>37890</v>
      </c>
      <c r="N817" s="56">
        <f ca="1">VLOOKUP(A817,Hospitalization!A817:K3159,6,FALSE)</f>
        <v>50</v>
      </c>
      <c r="O817" s="55" t="str">
        <f>VLOOKUP(A808,Hospitalization!A709:K3051,11,FALSE)</f>
        <v>R1012</v>
      </c>
      <c r="P817" s="55" t="str">
        <f>VLOOKUP(A817,Hospitalization!A817:K3159,10,TRUE)</f>
        <v>tier - 2</v>
      </c>
      <c r="Q817" s="58">
        <f>VLOOKUP(A817,Hospitalization!A817:K3159,8,TRUE)</f>
        <v>2136.88</v>
      </c>
      <c r="R817" s="55" t="str">
        <f>VLOOKUP(A817,Hospitalization!A718:K3060,9,TRUE)</f>
        <v>tier - 2</v>
      </c>
    </row>
    <row r="818" spans="1:18" x14ac:dyDescent="0.3">
      <c r="A818" s="69" t="s">
        <v>827</v>
      </c>
      <c r="B818" s="55" t="str">
        <f>VLOOKUP(A818,'Customer Names'!A818:E2136,3,TRUE)</f>
        <v xml:space="preserve"> Mr</v>
      </c>
      <c r="C818" s="55" t="str">
        <f>VLOOKUP(A818,'Customer Names'!A816:E1641,4,FALSE)</f>
        <v>Duarte</v>
      </c>
      <c r="D818" s="50">
        <f>VLOOKUP(HealthCare!A818,Medical_Examinations!A817:J3152,2,TRUE)</f>
        <v>17.579999999999998</v>
      </c>
      <c r="E818" s="50">
        <f>VLOOKUP(HealthCare!A818,Medical_Examinations!A817:J3152,4,TRUE)</f>
        <v>4.51</v>
      </c>
      <c r="F818" s="7" t="str">
        <f>VLOOKUP(A818,Medical_Examinations!A817:J3152,6,TRUE)</f>
        <v>No</v>
      </c>
      <c r="G818" s="7" t="str">
        <f>VLOOKUP(A818,Medical_Examinations!A817:J3152,7,TRUE)</f>
        <v>No</v>
      </c>
      <c r="H818" s="7" t="str">
        <f>VLOOKUP(A818,Medical_Examinations!A817:J3152,8,TRUE)</f>
        <v>No</v>
      </c>
      <c r="I818" s="51">
        <f>VLOOKUP(A818,Medical_Examinations!A817:J3152,9,TRUE)</f>
        <v>1</v>
      </c>
      <c r="J818" s="7" t="str">
        <f>VLOOKUP(A818,Medical_Examinations!A817:J3152,10,TRUE)</f>
        <v>No</v>
      </c>
      <c r="K818" s="7" t="str">
        <f>VLOOKUP(A818,Medical_Examinations!A817:J3152,3,TRUE)</f>
        <v>Underweight</v>
      </c>
      <c r="L818" s="7" t="str">
        <f>VLOOKUP(A818,Medical_Examinations!A817:J3152,5,TRUE)</f>
        <v>Normal</v>
      </c>
      <c r="M818" s="52">
        <f>VLOOKUP(A818,Hospitalization!A818:K3160,5,FALSE)</f>
        <v>37865</v>
      </c>
      <c r="N818" s="51">
        <f ca="1">VLOOKUP(A818,Hospitalization!A818:K3160,6,FALSE)</f>
        <v>34</v>
      </c>
      <c r="O818" s="7" t="str">
        <f>VLOOKUP(A809,Hospitalization!A710:K3052,11,FALSE)</f>
        <v>R1013</v>
      </c>
      <c r="P818" s="7" t="str">
        <f>VLOOKUP(A818,Hospitalization!A818:K3160,10,TRUE)</f>
        <v>tier - 3</v>
      </c>
      <c r="Q818" s="53">
        <f>VLOOKUP(A818,Hospitalization!A818:K3160,8,TRUE)</f>
        <v>2134.9</v>
      </c>
      <c r="R818" s="7" t="str">
        <f>VLOOKUP(A818,Hospitalization!A719:K3061,9,TRUE)</f>
        <v>tier - 2</v>
      </c>
    </row>
    <row r="819" spans="1:18" x14ac:dyDescent="0.3">
      <c r="A819" s="69" t="s">
        <v>828</v>
      </c>
      <c r="B819" s="55" t="str">
        <f>VLOOKUP(A819,'Customer Names'!A819:E2137,3,TRUE)</f>
        <v xml:space="preserve"> Mr</v>
      </c>
      <c r="C819" s="55" t="str">
        <f>VLOOKUP(A819,'Customer Names'!A817:E1642,4,FALSE)</f>
        <v>Clark</v>
      </c>
      <c r="D819" s="54">
        <f>VLOOKUP(HealthCare!A819,Medical_Examinations!A818:J3153,2,TRUE)</f>
        <v>17.579999999999998</v>
      </c>
      <c r="E819" s="54">
        <f>VLOOKUP(HealthCare!A819,Medical_Examinations!A818:J3153,4,TRUE)</f>
        <v>4.51</v>
      </c>
      <c r="F819" s="55" t="str">
        <f>VLOOKUP(A819,Medical_Examinations!A818:J3153,6,TRUE)</f>
        <v>No</v>
      </c>
      <c r="G819" s="55" t="str">
        <f>VLOOKUP(A819,Medical_Examinations!A818:J3153,7,TRUE)</f>
        <v>No</v>
      </c>
      <c r="H819" s="55" t="str">
        <f>VLOOKUP(A819,Medical_Examinations!A818:J3153,8,TRUE)</f>
        <v>No</v>
      </c>
      <c r="I819" s="56">
        <f>VLOOKUP(A819,Medical_Examinations!A818:J3153,9,TRUE)</f>
        <v>1</v>
      </c>
      <c r="J819" s="55" t="str">
        <f>VLOOKUP(A819,Medical_Examinations!A818:J3153,10,TRUE)</f>
        <v>No</v>
      </c>
      <c r="K819" s="55" t="str">
        <f>VLOOKUP(A819,Medical_Examinations!A818:J3153,3,TRUE)</f>
        <v>Underweight</v>
      </c>
      <c r="L819" s="55" t="str">
        <f>VLOOKUP(A819,Medical_Examinations!A818:J3153,5,TRUE)</f>
        <v>Normal</v>
      </c>
      <c r="M819" s="57">
        <f>VLOOKUP(A819,Hospitalization!A819:K3161,5,FALSE)</f>
        <v>37977</v>
      </c>
      <c r="N819" s="56">
        <f ca="1">VLOOKUP(A819,Hospitalization!A819:K3161,6,FALSE)</f>
        <v>44</v>
      </c>
      <c r="O819" s="55" t="str">
        <f>VLOOKUP(A810,Hospitalization!A711:K3053,11,FALSE)</f>
        <v>R1011</v>
      </c>
      <c r="P819" s="55" t="str">
        <f>VLOOKUP(A819,Hospitalization!A819:K3161,10,TRUE)</f>
        <v>tier - 3</v>
      </c>
      <c r="Q819" s="58">
        <f>VLOOKUP(A819,Hospitalization!A819:K3161,8,TRUE)</f>
        <v>2130.6799999999998</v>
      </c>
      <c r="R819" s="55" t="str">
        <f>VLOOKUP(A819,Hospitalization!A720:K3062,9,TRUE)</f>
        <v>tier - 2</v>
      </c>
    </row>
    <row r="820" spans="1:18" x14ac:dyDescent="0.3">
      <c r="A820" s="69" t="s">
        <v>829</v>
      </c>
      <c r="B820" s="55" t="str">
        <f>VLOOKUP(A820,'Customer Names'!A820:E2138,3,TRUE)</f>
        <v xml:space="preserve"> Mr</v>
      </c>
      <c r="C820" s="55" t="str">
        <f>VLOOKUP(A820,'Customer Names'!A818:E1643,4,FALSE)</f>
        <v>Nice</v>
      </c>
      <c r="D820" s="50">
        <f>VLOOKUP(HealthCare!A820,Medical_Examinations!A819:J3154,2,TRUE)</f>
        <v>17.579999999999998</v>
      </c>
      <c r="E820" s="50">
        <f>VLOOKUP(HealthCare!A820,Medical_Examinations!A819:J3154,4,TRUE)</f>
        <v>4.51</v>
      </c>
      <c r="F820" s="7" t="str">
        <f>VLOOKUP(A820,Medical_Examinations!A819:J3154,6,TRUE)</f>
        <v>No</v>
      </c>
      <c r="G820" s="7" t="str">
        <f>VLOOKUP(A820,Medical_Examinations!A819:J3154,7,TRUE)</f>
        <v>No</v>
      </c>
      <c r="H820" s="7" t="str">
        <f>VLOOKUP(A820,Medical_Examinations!A819:J3154,8,TRUE)</f>
        <v>No</v>
      </c>
      <c r="I820" s="51">
        <f>VLOOKUP(A820,Medical_Examinations!A819:J3154,9,TRUE)</f>
        <v>1</v>
      </c>
      <c r="J820" s="7" t="str">
        <f>VLOOKUP(A820,Medical_Examinations!A819:J3154,10,TRUE)</f>
        <v>No</v>
      </c>
      <c r="K820" s="7" t="str">
        <f>VLOOKUP(A820,Medical_Examinations!A819:J3154,3,TRUE)</f>
        <v>Underweight</v>
      </c>
      <c r="L820" s="7" t="str">
        <f>VLOOKUP(A820,Medical_Examinations!A819:J3154,5,TRUE)</f>
        <v>Normal</v>
      </c>
      <c r="M820" s="52">
        <f>VLOOKUP(A820,Hospitalization!A820:K3162,5,FALSE)</f>
        <v>37863</v>
      </c>
      <c r="N820" s="51">
        <f ca="1">VLOOKUP(A820,Hospitalization!A820:K3162,6,FALSE)</f>
        <v>27</v>
      </c>
      <c r="O820" s="7" t="str">
        <f>VLOOKUP(A811,Hospitalization!A712:K3054,11,FALSE)</f>
        <v>R1013</v>
      </c>
      <c r="P820" s="7" t="str">
        <f>VLOOKUP(A820,Hospitalization!A820:K3162,10,TRUE)</f>
        <v>tier - 1</v>
      </c>
      <c r="Q820" s="53">
        <f>VLOOKUP(A820,Hospitalization!A820:K3162,8,TRUE)</f>
        <v>2128.4299999999998</v>
      </c>
      <c r="R820" s="7" t="str">
        <f>VLOOKUP(A820,Hospitalization!A721:K3063,9,TRUE)</f>
        <v>tier - 2</v>
      </c>
    </row>
    <row r="821" spans="1:18" x14ac:dyDescent="0.3">
      <c r="A821" s="69" t="s">
        <v>830</v>
      </c>
      <c r="B821" s="55" t="str">
        <f>VLOOKUP(A821,'Customer Names'!A821:E2139,3,TRUE)</f>
        <v xml:space="preserve"> Mrs</v>
      </c>
      <c r="C821" s="55" t="str">
        <f>VLOOKUP(A821,'Customer Names'!A819:E1644,4,FALSE)</f>
        <v>Windler</v>
      </c>
      <c r="D821" s="54">
        <f>VLOOKUP(HealthCare!A821,Medical_Examinations!A820:J3155,2,TRUE)</f>
        <v>17.579999999999998</v>
      </c>
      <c r="E821" s="54">
        <f>VLOOKUP(HealthCare!A821,Medical_Examinations!A820:J3155,4,TRUE)</f>
        <v>4.51</v>
      </c>
      <c r="F821" s="55" t="str">
        <f>VLOOKUP(A821,Medical_Examinations!A820:J3155,6,TRUE)</f>
        <v>No</v>
      </c>
      <c r="G821" s="55" t="str">
        <f>VLOOKUP(A821,Medical_Examinations!A820:J3155,7,TRUE)</f>
        <v>No</v>
      </c>
      <c r="H821" s="55" t="str">
        <f>VLOOKUP(A821,Medical_Examinations!A820:J3155,8,TRUE)</f>
        <v>No</v>
      </c>
      <c r="I821" s="56">
        <f>VLOOKUP(A821,Medical_Examinations!A820:J3155,9,TRUE)</f>
        <v>1</v>
      </c>
      <c r="J821" s="55" t="str">
        <f>VLOOKUP(A821,Medical_Examinations!A820:J3155,10,TRUE)</f>
        <v>No</v>
      </c>
      <c r="K821" s="55" t="str">
        <f>VLOOKUP(A821,Medical_Examinations!A820:J3155,3,TRUE)</f>
        <v>Underweight</v>
      </c>
      <c r="L821" s="55" t="str">
        <f>VLOOKUP(A821,Medical_Examinations!A820:J3155,5,TRUE)</f>
        <v>Normal</v>
      </c>
      <c r="M821" s="57">
        <f>VLOOKUP(A821,Hospitalization!A821:K3163,5,FALSE)</f>
        <v>37894</v>
      </c>
      <c r="N821" s="56">
        <f ca="1">VLOOKUP(A821,Hospitalization!A821:K3163,6,FALSE)</f>
        <v>30</v>
      </c>
      <c r="O821" s="55" t="str">
        <f>VLOOKUP(A812,Hospitalization!A713:K3055,11,FALSE)</f>
        <v>R1011</v>
      </c>
      <c r="P821" s="55" t="str">
        <f>VLOOKUP(A821,Hospitalization!A821:K3163,10,TRUE)</f>
        <v>tier - 3</v>
      </c>
      <c r="Q821" s="58">
        <f>VLOOKUP(A821,Hospitalization!A821:K3163,8,TRUE)</f>
        <v>2117.34</v>
      </c>
      <c r="R821" s="55" t="str">
        <f>VLOOKUP(A821,Hospitalization!A722:K3064,9,TRUE)</f>
        <v>tier - 2</v>
      </c>
    </row>
    <row r="822" spans="1:18" x14ac:dyDescent="0.3">
      <c r="A822" s="69" t="s">
        <v>831</v>
      </c>
      <c r="B822" s="55" t="str">
        <f>VLOOKUP(A822,'Customer Names'!A822:E2140,3,TRUE)</f>
        <v xml:space="preserve"> Mr</v>
      </c>
      <c r="C822" s="55" t="str">
        <f>VLOOKUP(A822,'Customer Names'!A820:E1645,4,FALSE)</f>
        <v>Jones</v>
      </c>
      <c r="D822" s="50">
        <f>VLOOKUP(HealthCare!A822,Medical_Examinations!A821:J3156,2,TRUE)</f>
        <v>17.579999999999998</v>
      </c>
      <c r="E822" s="50">
        <f>VLOOKUP(HealthCare!A822,Medical_Examinations!A821:J3156,4,TRUE)</f>
        <v>4.51</v>
      </c>
      <c r="F822" s="7" t="str">
        <f>VLOOKUP(A822,Medical_Examinations!A821:J3156,6,TRUE)</f>
        <v>No</v>
      </c>
      <c r="G822" s="7" t="str">
        <f>VLOOKUP(A822,Medical_Examinations!A821:J3156,7,TRUE)</f>
        <v>No</v>
      </c>
      <c r="H822" s="7" t="str">
        <f>VLOOKUP(A822,Medical_Examinations!A821:J3156,8,TRUE)</f>
        <v>No</v>
      </c>
      <c r="I822" s="51">
        <f>VLOOKUP(A822,Medical_Examinations!A821:J3156,9,TRUE)</f>
        <v>1</v>
      </c>
      <c r="J822" s="7" t="str">
        <f>VLOOKUP(A822,Medical_Examinations!A821:J3156,10,TRUE)</f>
        <v>No</v>
      </c>
      <c r="K822" s="7" t="str">
        <f>VLOOKUP(A822,Medical_Examinations!A821:J3156,3,TRUE)</f>
        <v>Underweight</v>
      </c>
      <c r="L822" s="7" t="str">
        <f>VLOOKUP(A822,Medical_Examinations!A821:J3156,5,TRUE)</f>
        <v>Normal</v>
      </c>
      <c r="M822" s="52">
        <f>VLOOKUP(A822,Hospitalization!A822:K3164,5,FALSE)</f>
        <v>32710</v>
      </c>
      <c r="N822" s="51">
        <f ca="1">VLOOKUP(A822,Hospitalization!A822:K3164,6,FALSE)</f>
        <v>46</v>
      </c>
      <c r="O822" s="7" t="str">
        <f>VLOOKUP(A813,Hospitalization!A714:K3056,11,FALSE)</f>
        <v>R1011</v>
      </c>
      <c r="P822" s="7" t="str">
        <f>VLOOKUP(A822,Hospitalization!A822:K3164,10,TRUE)</f>
        <v>tier - 2</v>
      </c>
      <c r="Q822" s="53">
        <f>VLOOKUP(A822,Hospitalization!A822:K3164,8,TRUE)</f>
        <v>2106.2600000000002</v>
      </c>
      <c r="R822" s="7" t="str">
        <f>VLOOKUP(A822,Hospitalization!A723:K3065,9,TRUE)</f>
        <v>tier - 2</v>
      </c>
    </row>
    <row r="823" spans="1:18" x14ac:dyDescent="0.3">
      <c r="A823" s="69" t="s">
        <v>832</v>
      </c>
      <c r="B823" s="55" t="str">
        <f>VLOOKUP(A823,'Customer Names'!A823:E2141,3,TRUE)</f>
        <v xml:space="preserve"> Mr</v>
      </c>
      <c r="C823" s="55" t="str">
        <f>VLOOKUP(A823,'Customer Names'!A821:E1646,4,FALSE)</f>
        <v>Stevenson</v>
      </c>
      <c r="D823" s="54">
        <f>VLOOKUP(HealthCare!A823,Medical_Examinations!A822:J3157,2,TRUE)</f>
        <v>17.579999999999998</v>
      </c>
      <c r="E823" s="54">
        <f>VLOOKUP(HealthCare!A823,Medical_Examinations!A822:J3157,4,TRUE)</f>
        <v>4.51</v>
      </c>
      <c r="F823" s="55" t="str">
        <f>VLOOKUP(A823,Medical_Examinations!A822:J3157,6,TRUE)</f>
        <v>No</v>
      </c>
      <c r="G823" s="55" t="str">
        <f>VLOOKUP(A823,Medical_Examinations!A822:J3157,7,TRUE)</f>
        <v>No</v>
      </c>
      <c r="H823" s="55" t="str">
        <f>VLOOKUP(A823,Medical_Examinations!A822:J3157,8,TRUE)</f>
        <v>No</v>
      </c>
      <c r="I823" s="56">
        <f>VLOOKUP(A823,Medical_Examinations!A822:J3157,9,TRUE)</f>
        <v>1</v>
      </c>
      <c r="J823" s="55" t="str">
        <f>VLOOKUP(A823,Medical_Examinations!A822:J3157,10,TRUE)</f>
        <v>No</v>
      </c>
      <c r="K823" s="55" t="str">
        <f>VLOOKUP(A823,Medical_Examinations!A822:J3157,3,TRUE)</f>
        <v>Underweight</v>
      </c>
      <c r="L823" s="55" t="str">
        <f>VLOOKUP(A823,Medical_Examinations!A822:J3157,5,TRUE)</f>
        <v>Normal</v>
      </c>
      <c r="M823" s="57">
        <f>VLOOKUP(A823,Hospitalization!A823:K3165,5,FALSE)</f>
        <v>37223</v>
      </c>
      <c r="N823" s="56">
        <f ca="1">VLOOKUP(A823,Hospitalization!A823:K3165,6,FALSE)</f>
        <v>29</v>
      </c>
      <c r="O823" s="55" t="str">
        <f>VLOOKUP(A814,Hospitalization!A715:K3057,11,FALSE)</f>
        <v>R1011</v>
      </c>
      <c r="P823" s="55" t="str">
        <f>VLOOKUP(A823,Hospitalization!A823:K3165,10,TRUE)</f>
        <v>tier - 1</v>
      </c>
      <c r="Q823" s="58">
        <f>VLOOKUP(A823,Hospitalization!A823:K3165,8,TRUE)</f>
        <v>2104.11</v>
      </c>
      <c r="R823" s="55" t="str">
        <f>VLOOKUP(A823,Hospitalization!A724:K3066,9,TRUE)</f>
        <v>tier - 2</v>
      </c>
    </row>
    <row r="824" spans="1:18" x14ac:dyDescent="0.3">
      <c r="A824" s="69" t="s">
        <v>833</v>
      </c>
      <c r="B824" s="55" t="str">
        <f>VLOOKUP(A824,'Customer Names'!A824:E2142,3,TRUE)</f>
        <v xml:space="preserve"> Ms</v>
      </c>
      <c r="C824" s="55" t="str">
        <f>VLOOKUP(A824,'Customer Names'!A822:E1647,4,FALSE)</f>
        <v>Humphrey</v>
      </c>
      <c r="D824" s="50">
        <f>VLOOKUP(HealthCare!A824,Medical_Examinations!A823:J3158,2,TRUE)</f>
        <v>17.579999999999998</v>
      </c>
      <c r="E824" s="50">
        <f>VLOOKUP(HealthCare!A824,Medical_Examinations!A823:J3158,4,TRUE)</f>
        <v>4.51</v>
      </c>
      <c r="F824" s="7" t="str">
        <f>VLOOKUP(A824,Medical_Examinations!A823:J3158,6,TRUE)</f>
        <v>No</v>
      </c>
      <c r="G824" s="7" t="str">
        <f>VLOOKUP(A824,Medical_Examinations!A823:J3158,7,TRUE)</f>
        <v>No</v>
      </c>
      <c r="H824" s="7" t="str">
        <f>VLOOKUP(A824,Medical_Examinations!A823:J3158,8,TRUE)</f>
        <v>No</v>
      </c>
      <c r="I824" s="51">
        <f>VLOOKUP(A824,Medical_Examinations!A823:J3158,9,TRUE)</f>
        <v>1</v>
      </c>
      <c r="J824" s="7" t="str">
        <f>VLOOKUP(A824,Medical_Examinations!A823:J3158,10,TRUE)</f>
        <v>No</v>
      </c>
      <c r="K824" s="7" t="str">
        <f>VLOOKUP(A824,Medical_Examinations!A823:J3158,3,TRUE)</f>
        <v>Underweight</v>
      </c>
      <c r="L824" s="7" t="str">
        <f>VLOOKUP(A824,Medical_Examinations!A823:J3158,5,TRUE)</f>
        <v>Normal</v>
      </c>
      <c r="M824" s="52">
        <f>VLOOKUP(A824,Hospitalization!A824:K3166,5,FALSE)</f>
        <v>37064</v>
      </c>
      <c r="N824" s="51">
        <f ca="1">VLOOKUP(A824,Hospitalization!A824:K3166,6,FALSE)</f>
        <v>22</v>
      </c>
      <c r="O824" s="7" t="str">
        <f>VLOOKUP(A815,Hospitalization!A716:K3058,11,FALSE)</f>
        <v>R1012</v>
      </c>
      <c r="P824" s="7" t="str">
        <f>VLOOKUP(A824,Hospitalization!A824:K3166,10,TRUE)</f>
        <v>tier - 2</v>
      </c>
      <c r="Q824" s="53">
        <f>VLOOKUP(A824,Hospitalization!A824:K3166,8,TRUE)</f>
        <v>2103.08</v>
      </c>
      <c r="R824" s="7" t="str">
        <f>VLOOKUP(A824,Hospitalization!A725:K3067,9,TRUE)</f>
        <v>tier - 3</v>
      </c>
    </row>
    <row r="825" spans="1:18" x14ac:dyDescent="0.3">
      <c r="A825" s="69" t="s">
        <v>834</v>
      </c>
      <c r="B825" s="55" t="str">
        <f>VLOOKUP(A825,'Customer Names'!A825:E2143,3,TRUE)</f>
        <v xml:space="preserve"> Ms</v>
      </c>
      <c r="C825" s="55" t="str">
        <f>VLOOKUP(A825,'Customer Names'!A823:E1648,4,FALSE)</f>
        <v>Nelson</v>
      </c>
      <c r="D825" s="54">
        <f>VLOOKUP(HealthCare!A825,Medical_Examinations!A824:J3159,2,TRUE)</f>
        <v>17.579999999999998</v>
      </c>
      <c r="E825" s="54">
        <f>VLOOKUP(HealthCare!A825,Medical_Examinations!A824:J3159,4,TRUE)</f>
        <v>4.51</v>
      </c>
      <c r="F825" s="55" t="str">
        <f>VLOOKUP(A825,Medical_Examinations!A824:J3159,6,TRUE)</f>
        <v>No</v>
      </c>
      <c r="G825" s="55" t="str">
        <f>VLOOKUP(A825,Medical_Examinations!A824:J3159,7,TRUE)</f>
        <v>No</v>
      </c>
      <c r="H825" s="55" t="str">
        <f>VLOOKUP(A825,Medical_Examinations!A824:J3159,8,TRUE)</f>
        <v>No</v>
      </c>
      <c r="I825" s="56">
        <f>VLOOKUP(A825,Medical_Examinations!A824:J3159,9,TRUE)</f>
        <v>1</v>
      </c>
      <c r="J825" s="55" t="str">
        <f>VLOOKUP(A825,Medical_Examinations!A824:J3159,10,TRUE)</f>
        <v>No</v>
      </c>
      <c r="K825" s="55" t="str">
        <f>VLOOKUP(A825,Medical_Examinations!A824:J3159,3,TRUE)</f>
        <v>Underweight</v>
      </c>
      <c r="L825" s="55" t="str">
        <f>VLOOKUP(A825,Medical_Examinations!A824:J3159,5,TRUE)</f>
        <v>Normal</v>
      </c>
      <c r="M825" s="57">
        <f>VLOOKUP(A825,Hospitalization!A825:K3167,5,FALSE)</f>
        <v>37117</v>
      </c>
      <c r="N825" s="56">
        <f ca="1">VLOOKUP(A825,Hospitalization!A825:K3167,6,FALSE)</f>
        <v>51</v>
      </c>
      <c r="O825" s="55" t="str">
        <f>VLOOKUP(A816,Hospitalization!A717:K3059,11,FALSE)</f>
        <v>R1013</v>
      </c>
      <c r="P825" s="55" t="str">
        <f>VLOOKUP(A825,Hospitalization!A825:K3167,10,TRUE)</f>
        <v>tier - 2</v>
      </c>
      <c r="Q825" s="58">
        <f>VLOOKUP(A825,Hospitalization!A825:K3167,8,TRUE)</f>
        <v>2102.2600000000002</v>
      </c>
      <c r="R825" s="55" t="str">
        <f>VLOOKUP(A825,Hospitalization!A726:K3068,9,TRUE)</f>
        <v>tier - 3</v>
      </c>
    </row>
    <row r="826" spans="1:18" x14ac:dyDescent="0.3">
      <c r="A826" s="69" t="s">
        <v>835</v>
      </c>
      <c r="B826" s="55" t="str">
        <f>VLOOKUP(A826,'Customer Names'!A826:E2144,3,TRUE)</f>
        <v xml:space="preserve"> Ms</v>
      </c>
      <c r="C826" s="55" t="str">
        <f>VLOOKUP(A826,'Customer Names'!A824:E1649,4,FALSE)</f>
        <v>Payne</v>
      </c>
      <c r="D826" s="50">
        <f>VLOOKUP(HealthCare!A826,Medical_Examinations!A825:J3160,2,TRUE)</f>
        <v>17.579999999999998</v>
      </c>
      <c r="E826" s="50">
        <f>VLOOKUP(HealthCare!A826,Medical_Examinations!A825:J3160,4,TRUE)</f>
        <v>4.51</v>
      </c>
      <c r="F826" s="7" t="str">
        <f>VLOOKUP(A826,Medical_Examinations!A825:J3160,6,TRUE)</f>
        <v>No</v>
      </c>
      <c r="G826" s="7" t="str">
        <f>VLOOKUP(A826,Medical_Examinations!A825:J3160,7,TRUE)</f>
        <v>No</v>
      </c>
      <c r="H826" s="7" t="str">
        <f>VLOOKUP(A826,Medical_Examinations!A825:J3160,8,TRUE)</f>
        <v>No</v>
      </c>
      <c r="I826" s="51">
        <f>VLOOKUP(A826,Medical_Examinations!A825:J3160,9,TRUE)</f>
        <v>1</v>
      </c>
      <c r="J826" s="7" t="str">
        <f>VLOOKUP(A826,Medical_Examinations!A825:J3160,10,TRUE)</f>
        <v>No</v>
      </c>
      <c r="K826" s="7" t="str">
        <f>VLOOKUP(A826,Medical_Examinations!A825:J3160,3,TRUE)</f>
        <v>Underweight</v>
      </c>
      <c r="L826" s="7" t="str">
        <f>VLOOKUP(A826,Medical_Examinations!A825:J3160,5,TRUE)</f>
        <v>Normal</v>
      </c>
      <c r="M826" s="52">
        <f>VLOOKUP(A826,Hospitalization!A826:K3168,5,FALSE)</f>
        <v>38150</v>
      </c>
      <c r="N826" s="51">
        <f ca="1">VLOOKUP(A826,Hospitalization!A826:K3168,6,FALSE)</f>
        <v>27</v>
      </c>
      <c r="O826" s="7" t="str">
        <f>VLOOKUP(A817,Hospitalization!A718:K3060,11,FALSE)</f>
        <v>R1012</v>
      </c>
      <c r="P826" s="7" t="str">
        <f>VLOOKUP(A826,Hospitalization!A826:K3168,10,TRUE)</f>
        <v>tier - 2</v>
      </c>
      <c r="Q826" s="53">
        <f>VLOOKUP(A826,Hospitalization!A826:K3168,8,TRUE)</f>
        <v>2094.1</v>
      </c>
      <c r="R826" s="7" t="str">
        <f>VLOOKUP(A826,Hospitalization!A727:K3069,9,TRUE)</f>
        <v>tier - 3</v>
      </c>
    </row>
    <row r="827" spans="1:18" x14ac:dyDescent="0.3">
      <c r="A827" s="69" t="s">
        <v>836</v>
      </c>
      <c r="B827" s="55" t="str">
        <f>VLOOKUP(A827,'Customer Names'!A827:E2145,3,TRUE)</f>
        <v xml:space="preserve"> Ms</v>
      </c>
      <c r="C827" s="55" t="str">
        <f>VLOOKUP(A827,'Customer Names'!A825:E1650,4,FALSE)</f>
        <v>Hails</v>
      </c>
      <c r="D827" s="54">
        <f>VLOOKUP(HealthCare!A827,Medical_Examinations!A826:J3161,2,TRUE)</f>
        <v>17.579999999999998</v>
      </c>
      <c r="E827" s="54">
        <f>VLOOKUP(HealthCare!A827,Medical_Examinations!A826:J3161,4,TRUE)</f>
        <v>4.51</v>
      </c>
      <c r="F827" s="55" t="str">
        <f>VLOOKUP(A827,Medical_Examinations!A826:J3161,6,TRUE)</f>
        <v>No</v>
      </c>
      <c r="G827" s="55" t="str">
        <f>VLOOKUP(A827,Medical_Examinations!A826:J3161,7,TRUE)</f>
        <v>No</v>
      </c>
      <c r="H827" s="55" t="str">
        <f>VLOOKUP(A827,Medical_Examinations!A826:J3161,8,TRUE)</f>
        <v>No</v>
      </c>
      <c r="I827" s="56">
        <f>VLOOKUP(A827,Medical_Examinations!A826:J3161,9,TRUE)</f>
        <v>1</v>
      </c>
      <c r="J827" s="55" t="str">
        <f>VLOOKUP(A827,Medical_Examinations!A826:J3161,10,TRUE)</f>
        <v>No</v>
      </c>
      <c r="K827" s="55" t="str">
        <f>VLOOKUP(A827,Medical_Examinations!A826:J3161,3,TRUE)</f>
        <v>Underweight</v>
      </c>
      <c r="L827" s="55" t="str">
        <f>VLOOKUP(A827,Medical_Examinations!A826:J3161,5,TRUE)</f>
        <v>Normal</v>
      </c>
      <c r="M827" s="57">
        <f>VLOOKUP(A827,Hospitalization!A827:K3169,5,FALSE)</f>
        <v>36733</v>
      </c>
      <c r="N827" s="56">
        <f ca="1">VLOOKUP(A827,Hospitalization!A827:K3169,6,FALSE)</f>
        <v>32</v>
      </c>
      <c r="O827" s="55" t="str">
        <f>VLOOKUP(A818,Hospitalization!A719:K3061,11,FALSE)</f>
        <v>R1012</v>
      </c>
      <c r="P827" s="55" t="str">
        <f>VLOOKUP(A827,Hospitalization!A827:K3169,10,TRUE)</f>
        <v>tier - 3</v>
      </c>
      <c r="Q827" s="58">
        <f>VLOOKUP(A827,Hospitalization!A827:K3169,8,TRUE)</f>
        <v>2055.3200000000002</v>
      </c>
      <c r="R827" s="55" t="str">
        <f>VLOOKUP(A827,Hospitalization!A728:K3070,9,TRUE)</f>
        <v>tier - 3</v>
      </c>
    </row>
    <row r="828" spans="1:18" x14ac:dyDescent="0.3">
      <c r="A828" s="69" t="s">
        <v>837</v>
      </c>
      <c r="B828" s="55" t="str">
        <f>VLOOKUP(A828,'Customer Names'!A828:E2146,3,TRUE)</f>
        <v xml:space="preserve"> Mr</v>
      </c>
      <c r="C828" s="55" t="str">
        <f>VLOOKUP(A828,'Customer Names'!A826:E1651,4,FALSE)</f>
        <v>Proctor</v>
      </c>
      <c r="D828" s="50">
        <f>VLOOKUP(HealthCare!A828,Medical_Examinations!A827:J3162,2,TRUE)</f>
        <v>17.579999999999998</v>
      </c>
      <c r="E828" s="50">
        <f>VLOOKUP(HealthCare!A828,Medical_Examinations!A827:J3162,4,TRUE)</f>
        <v>4.51</v>
      </c>
      <c r="F828" s="7" t="str">
        <f>VLOOKUP(A828,Medical_Examinations!A827:J3162,6,TRUE)</f>
        <v>No</v>
      </c>
      <c r="G828" s="7" t="str">
        <f>VLOOKUP(A828,Medical_Examinations!A827:J3162,7,TRUE)</f>
        <v>No</v>
      </c>
      <c r="H828" s="7" t="str">
        <f>VLOOKUP(A828,Medical_Examinations!A827:J3162,8,TRUE)</f>
        <v>No</v>
      </c>
      <c r="I828" s="51">
        <f>VLOOKUP(A828,Medical_Examinations!A827:J3162,9,TRUE)</f>
        <v>1</v>
      </c>
      <c r="J828" s="7" t="str">
        <f>VLOOKUP(A828,Medical_Examinations!A827:J3162,10,TRUE)</f>
        <v>No</v>
      </c>
      <c r="K828" s="7" t="str">
        <f>VLOOKUP(A828,Medical_Examinations!A827:J3162,3,TRUE)</f>
        <v>Underweight</v>
      </c>
      <c r="L828" s="7" t="str">
        <f>VLOOKUP(A828,Medical_Examinations!A827:J3162,5,TRUE)</f>
        <v>Normal</v>
      </c>
      <c r="M828" s="52">
        <f>VLOOKUP(A828,Hospitalization!A828:K3170,5,FALSE)</f>
        <v>36771</v>
      </c>
      <c r="N828" s="51">
        <f ca="1">VLOOKUP(A828,Hospitalization!A828:K3170,6,FALSE)</f>
        <v>23</v>
      </c>
      <c r="O828" s="7" t="str">
        <f>VLOOKUP(A819,Hospitalization!A720:K3062,11,FALSE)</f>
        <v>R1012</v>
      </c>
      <c r="P828" s="7" t="str">
        <f>VLOOKUP(A828,Hospitalization!A828:K3170,10,TRUE)</f>
        <v>tier - 3</v>
      </c>
      <c r="Q828" s="53">
        <f>VLOOKUP(A828,Hospitalization!A828:K3170,8,TRUE)</f>
        <v>2045.69</v>
      </c>
      <c r="R828" s="7" t="str">
        <f>VLOOKUP(A828,Hospitalization!A729:K3071,9,TRUE)</f>
        <v>tier - 3</v>
      </c>
    </row>
    <row r="829" spans="1:18" x14ac:dyDescent="0.3">
      <c r="A829" s="69" t="s">
        <v>838</v>
      </c>
      <c r="B829" s="55" t="str">
        <f>VLOOKUP(A829,'Customer Names'!A829:E2147,3,TRUE)</f>
        <v xml:space="preserve"> Mr</v>
      </c>
      <c r="C829" s="55" t="str">
        <f>VLOOKUP(A829,'Customer Names'!A827:E1652,4,FALSE)</f>
        <v>Ryan</v>
      </c>
      <c r="D829" s="54">
        <f>VLOOKUP(HealthCare!A829,Medical_Examinations!A828:J3163,2,TRUE)</f>
        <v>17.579999999999998</v>
      </c>
      <c r="E829" s="54">
        <f>VLOOKUP(HealthCare!A829,Medical_Examinations!A828:J3163,4,TRUE)</f>
        <v>4.51</v>
      </c>
      <c r="F829" s="55" t="str">
        <f>VLOOKUP(A829,Medical_Examinations!A828:J3163,6,TRUE)</f>
        <v>No</v>
      </c>
      <c r="G829" s="55" t="str">
        <f>VLOOKUP(A829,Medical_Examinations!A828:J3163,7,TRUE)</f>
        <v>No</v>
      </c>
      <c r="H829" s="55" t="str">
        <f>VLOOKUP(A829,Medical_Examinations!A828:J3163,8,TRUE)</f>
        <v>No</v>
      </c>
      <c r="I829" s="56">
        <f>VLOOKUP(A829,Medical_Examinations!A828:J3163,9,TRUE)</f>
        <v>1</v>
      </c>
      <c r="J829" s="55" t="str">
        <f>VLOOKUP(A829,Medical_Examinations!A828:J3163,10,TRUE)</f>
        <v>No</v>
      </c>
      <c r="K829" s="55" t="str">
        <f>VLOOKUP(A829,Medical_Examinations!A828:J3163,3,TRUE)</f>
        <v>Underweight</v>
      </c>
      <c r="L829" s="55" t="str">
        <f>VLOOKUP(A829,Medical_Examinations!A828:J3163,5,TRUE)</f>
        <v>Normal</v>
      </c>
      <c r="M829" s="57">
        <f>VLOOKUP(A829,Hospitalization!A829:K3171,5,FALSE)</f>
        <v>37107</v>
      </c>
      <c r="N829" s="56">
        <f ca="1">VLOOKUP(A829,Hospitalization!A829:K3171,6,FALSE)</f>
        <v>21</v>
      </c>
      <c r="O829" s="55" t="str">
        <f>VLOOKUP(A820,Hospitalization!A721:K3063,11,FALSE)</f>
        <v>R1012</v>
      </c>
      <c r="P829" s="55" t="str">
        <f>VLOOKUP(A829,Hospitalization!A829:K3171,10,TRUE)</f>
        <v>tier - 2</v>
      </c>
      <c r="Q829" s="58">
        <f>VLOOKUP(A829,Hospitalization!A829:K3171,8,TRUE)</f>
        <v>2026.97</v>
      </c>
      <c r="R829" s="55" t="str">
        <f>VLOOKUP(A829,Hospitalization!A730:K3072,9,TRUE)</f>
        <v>tier - 3</v>
      </c>
    </row>
    <row r="830" spans="1:18" x14ac:dyDescent="0.3">
      <c r="A830" s="69" t="s">
        <v>839</v>
      </c>
      <c r="B830" s="55" t="str">
        <f>VLOOKUP(A830,'Customer Names'!A830:E2148,3,TRUE)</f>
        <v xml:space="preserve"> Mr</v>
      </c>
      <c r="C830" s="55" t="str">
        <f>VLOOKUP(A830,'Customer Names'!A828:E1653,4,FALSE)</f>
        <v>Watson</v>
      </c>
      <c r="D830" s="50">
        <f>VLOOKUP(HealthCare!A830,Medical_Examinations!A829:J3164,2,TRUE)</f>
        <v>17.579999999999998</v>
      </c>
      <c r="E830" s="50">
        <f>VLOOKUP(HealthCare!A830,Medical_Examinations!A829:J3164,4,TRUE)</f>
        <v>4.51</v>
      </c>
      <c r="F830" s="7" t="str">
        <f>VLOOKUP(A830,Medical_Examinations!A829:J3164,6,TRUE)</f>
        <v>No</v>
      </c>
      <c r="G830" s="7" t="str">
        <f>VLOOKUP(A830,Medical_Examinations!A829:J3164,7,TRUE)</f>
        <v>No</v>
      </c>
      <c r="H830" s="7" t="str">
        <f>VLOOKUP(A830,Medical_Examinations!A829:J3164,8,TRUE)</f>
        <v>No</v>
      </c>
      <c r="I830" s="51">
        <f>VLOOKUP(A830,Medical_Examinations!A829:J3164,9,TRUE)</f>
        <v>1</v>
      </c>
      <c r="J830" s="7" t="str">
        <f>VLOOKUP(A830,Medical_Examinations!A829:J3164,10,TRUE)</f>
        <v>No</v>
      </c>
      <c r="K830" s="7" t="str">
        <f>VLOOKUP(A830,Medical_Examinations!A829:J3164,3,TRUE)</f>
        <v>Underweight</v>
      </c>
      <c r="L830" s="7" t="str">
        <f>VLOOKUP(A830,Medical_Examinations!A829:J3164,5,TRUE)</f>
        <v>Normal</v>
      </c>
      <c r="M830" s="52">
        <f>VLOOKUP(A830,Hospitalization!A830:K3172,5,FALSE)</f>
        <v>37140</v>
      </c>
      <c r="N830" s="51">
        <f ca="1">VLOOKUP(A830,Hospitalization!A830:K3172,6,FALSE)</f>
        <v>34</v>
      </c>
      <c r="O830" s="7" t="str">
        <f>VLOOKUP(A821,Hospitalization!A722:K3064,11,FALSE)</f>
        <v>R1012</v>
      </c>
      <c r="P830" s="7" t="str">
        <f>VLOOKUP(A830,Hospitalization!A830:K3172,10,TRUE)</f>
        <v>tier - 2</v>
      </c>
      <c r="Q830" s="53">
        <f>VLOOKUP(A830,Hospitalization!A830:K3172,8,TRUE)</f>
        <v>2020.55</v>
      </c>
      <c r="R830" s="7" t="str">
        <f>VLOOKUP(A830,Hospitalization!A731:K3073,9,TRUE)</f>
        <v>tier - 3</v>
      </c>
    </row>
    <row r="831" spans="1:18" x14ac:dyDescent="0.3">
      <c r="A831" s="69" t="s">
        <v>840</v>
      </c>
      <c r="B831" s="55" t="str">
        <f>VLOOKUP(A831,'Customer Names'!A831:E2149,3,TRUE)</f>
        <v xml:space="preserve"> Mr</v>
      </c>
      <c r="C831" s="55" t="str">
        <f>VLOOKUP(A831,'Customer Names'!A829:E1654,4,FALSE)</f>
        <v>Gresh</v>
      </c>
      <c r="D831" s="54">
        <f>VLOOKUP(HealthCare!A831,Medical_Examinations!A830:J3165,2,TRUE)</f>
        <v>17.579999999999998</v>
      </c>
      <c r="E831" s="54">
        <f>VLOOKUP(HealthCare!A831,Medical_Examinations!A830:J3165,4,TRUE)</f>
        <v>4.51</v>
      </c>
      <c r="F831" s="55" t="str">
        <f>VLOOKUP(A831,Medical_Examinations!A830:J3165,6,TRUE)</f>
        <v>No</v>
      </c>
      <c r="G831" s="55" t="str">
        <f>VLOOKUP(A831,Medical_Examinations!A830:J3165,7,TRUE)</f>
        <v>No</v>
      </c>
      <c r="H831" s="55" t="str">
        <f>VLOOKUP(A831,Medical_Examinations!A830:J3165,8,TRUE)</f>
        <v>No</v>
      </c>
      <c r="I831" s="56">
        <f>VLOOKUP(A831,Medical_Examinations!A830:J3165,9,TRUE)</f>
        <v>1</v>
      </c>
      <c r="J831" s="55" t="str">
        <f>VLOOKUP(A831,Medical_Examinations!A830:J3165,10,TRUE)</f>
        <v>No</v>
      </c>
      <c r="K831" s="55" t="str">
        <f>VLOOKUP(A831,Medical_Examinations!A830:J3165,3,TRUE)</f>
        <v>Underweight</v>
      </c>
      <c r="L831" s="55" t="str">
        <f>VLOOKUP(A831,Medical_Examinations!A830:J3165,5,TRUE)</f>
        <v>Normal</v>
      </c>
      <c r="M831" s="57">
        <f>VLOOKUP(A831,Hospitalization!A831:K3173,5,FALSE)</f>
        <v>37117</v>
      </c>
      <c r="N831" s="56">
        <f ca="1">VLOOKUP(A831,Hospitalization!A831:K3173,6,FALSE)</f>
        <v>51</v>
      </c>
      <c r="O831" s="55" t="str">
        <f>VLOOKUP(A822,Hospitalization!A723:K3065,11,FALSE)</f>
        <v>R1013</v>
      </c>
      <c r="P831" s="55" t="str">
        <f>VLOOKUP(A831,Hospitalization!A831:K3173,10,TRUE)</f>
        <v>tier - 2</v>
      </c>
      <c r="Q831" s="58">
        <f>VLOOKUP(A831,Hospitalization!A831:K3173,8,TRUE)</f>
        <v>2007.95</v>
      </c>
      <c r="R831" s="55" t="str">
        <f>VLOOKUP(A831,Hospitalization!A732:K3074,9,TRUE)</f>
        <v>tier - 3</v>
      </c>
    </row>
    <row r="832" spans="1:18" x14ac:dyDescent="0.3">
      <c r="A832" s="69" t="s">
        <v>841</v>
      </c>
      <c r="B832" s="55" t="str">
        <f>VLOOKUP(A832,'Customer Names'!A832:E2150,3,TRUE)</f>
        <v xml:space="preserve"> Mr</v>
      </c>
      <c r="C832" s="55" t="str">
        <f>VLOOKUP(A832,'Customer Names'!A830:E1655,4,FALSE)</f>
        <v>Anis</v>
      </c>
      <c r="D832" s="50">
        <f>VLOOKUP(HealthCare!A832,Medical_Examinations!A831:J3166,2,TRUE)</f>
        <v>17.579999999999998</v>
      </c>
      <c r="E832" s="50">
        <f>VLOOKUP(HealthCare!A832,Medical_Examinations!A831:J3166,4,TRUE)</f>
        <v>4.51</v>
      </c>
      <c r="F832" s="7" t="str">
        <f>VLOOKUP(A832,Medical_Examinations!A831:J3166,6,TRUE)</f>
        <v>No</v>
      </c>
      <c r="G832" s="7" t="str">
        <f>VLOOKUP(A832,Medical_Examinations!A831:J3166,7,TRUE)</f>
        <v>No</v>
      </c>
      <c r="H832" s="7" t="str">
        <f>VLOOKUP(A832,Medical_Examinations!A831:J3166,8,TRUE)</f>
        <v>No</v>
      </c>
      <c r="I832" s="51">
        <f>VLOOKUP(A832,Medical_Examinations!A831:J3166,9,TRUE)</f>
        <v>1</v>
      </c>
      <c r="J832" s="7" t="str">
        <f>VLOOKUP(A832,Medical_Examinations!A831:J3166,10,TRUE)</f>
        <v>No</v>
      </c>
      <c r="K832" s="7" t="str">
        <f>VLOOKUP(A832,Medical_Examinations!A831:J3166,3,TRUE)</f>
        <v>Underweight</v>
      </c>
      <c r="L832" s="7" t="str">
        <f>VLOOKUP(A832,Medical_Examinations!A831:J3166,5,TRUE)</f>
        <v>Normal</v>
      </c>
      <c r="M832" s="52">
        <f>VLOOKUP(A832,Hospitalization!A832:K3174,5,FALSE)</f>
        <v>36052</v>
      </c>
      <c r="N832" s="51">
        <f ca="1">VLOOKUP(A832,Hospitalization!A832:K3174,6,FALSE)</f>
        <v>22</v>
      </c>
      <c r="O832" s="7" t="str">
        <f>VLOOKUP(A823,Hospitalization!A724:K3066,11,FALSE)</f>
        <v>R1016</v>
      </c>
      <c r="P832" s="7" t="str">
        <f>VLOOKUP(A832,Hospitalization!A832:K3174,10,TRUE)</f>
        <v>tier - 2</v>
      </c>
      <c r="Q832" s="53">
        <f>VLOOKUP(A832,Hospitalization!A832:K3174,8,TRUE)</f>
        <v>1986.93</v>
      </c>
      <c r="R832" s="7" t="str">
        <f>VLOOKUP(A832,Hospitalization!A733:K3075,9,TRUE)</f>
        <v>tier - 3</v>
      </c>
    </row>
    <row r="833" spans="1:18" x14ac:dyDescent="0.3">
      <c r="A833" s="69" t="s">
        <v>842</v>
      </c>
      <c r="B833" s="55" t="str">
        <f>VLOOKUP(A833,'Customer Names'!A833:E2151,3,TRUE)</f>
        <v xml:space="preserve"> Mr</v>
      </c>
      <c r="C833" s="55" t="str">
        <f>VLOOKUP(A833,'Customer Names'!A831:E1656,4,FALSE)</f>
        <v>Swartz</v>
      </c>
      <c r="D833" s="54">
        <f>VLOOKUP(HealthCare!A833,Medical_Examinations!A832:J3167,2,TRUE)</f>
        <v>17.579999999999998</v>
      </c>
      <c r="E833" s="54">
        <f>VLOOKUP(HealthCare!A833,Medical_Examinations!A832:J3167,4,TRUE)</f>
        <v>4.51</v>
      </c>
      <c r="F833" s="55" t="str">
        <f>VLOOKUP(A833,Medical_Examinations!A832:J3167,6,TRUE)</f>
        <v>No</v>
      </c>
      <c r="G833" s="55" t="str">
        <f>VLOOKUP(A833,Medical_Examinations!A832:J3167,7,TRUE)</f>
        <v>No</v>
      </c>
      <c r="H833" s="55" t="str">
        <f>VLOOKUP(A833,Medical_Examinations!A832:J3167,8,TRUE)</f>
        <v>No</v>
      </c>
      <c r="I833" s="56">
        <f>VLOOKUP(A833,Medical_Examinations!A832:J3167,9,TRUE)</f>
        <v>1</v>
      </c>
      <c r="J833" s="55" t="str">
        <f>VLOOKUP(A833,Medical_Examinations!A832:J3167,10,TRUE)</f>
        <v>No</v>
      </c>
      <c r="K833" s="55" t="str">
        <f>VLOOKUP(A833,Medical_Examinations!A832:J3167,3,TRUE)</f>
        <v>Underweight</v>
      </c>
      <c r="L833" s="55" t="str">
        <f>VLOOKUP(A833,Medical_Examinations!A832:J3167,5,TRUE)</f>
        <v>Normal</v>
      </c>
      <c r="M833" s="57">
        <f>VLOOKUP(A833,Hospitalization!A833:K3175,5,FALSE)</f>
        <v>37528</v>
      </c>
      <c r="N833" s="56">
        <f ca="1">VLOOKUP(A833,Hospitalization!A833:K3175,6,FALSE)</f>
        <v>63</v>
      </c>
      <c r="O833" s="55" t="str">
        <f>VLOOKUP(A824,Hospitalization!A725:K3067,11,FALSE)</f>
        <v>R1011</v>
      </c>
      <c r="P833" s="55" t="str">
        <f>VLOOKUP(A833,Hospitalization!A833:K3175,10,TRUE)</f>
        <v>tier - 3</v>
      </c>
      <c r="Q833" s="58">
        <f>VLOOKUP(A833,Hospitalization!A833:K3175,8,TRUE)</f>
        <v>1984.45</v>
      </c>
      <c r="R833" s="55" t="str">
        <f>VLOOKUP(A833,Hospitalization!A734:K3076,9,TRUE)</f>
        <v>tier - 3</v>
      </c>
    </row>
    <row r="834" spans="1:18" x14ac:dyDescent="0.3">
      <c r="A834" s="69" t="s">
        <v>843</v>
      </c>
      <c r="B834" s="55" t="str">
        <f>VLOOKUP(A834,'Customer Names'!A834:E2152,3,TRUE)</f>
        <v xml:space="preserve"> Mr</v>
      </c>
      <c r="C834" s="55" t="str">
        <f>VLOOKUP(A834,'Customer Names'!A832:E1657,4,FALSE)</f>
        <v>Schluneker</v>
      </c>
      <c r="D834" s="50">
        <f>VLOOKUP(HealthCare!A834,Medical_Examinations!A833:J3168,2,TRUE)</f>
        <v>17.579999999999998</v>
      </c>
      <c r="E834" s="50">
        <f>VLOOKUP(HealthCare!A834,Medical_Examinations!A833:J3168,4,TRUE)</f>
        <v>4.51</v>
      </c>
      <c r="F834" s="7" t="str">
        <f>VLOOKUP(A834,Medical_Examinations!A833:J3168,6,TRUE)</f>
        <v>No</v>
      </c>
      <c r="G834" s="7" t="str">
        <f>VLOOKUP(A834,Medical_Examinations!A833:J3168,7,TRUE)</f>
        <v>No</v>
      </c>
      <c r="H834" s="7" t="str">
        <f>VLOOKUP(A834,Medical_Examinations!A833:J3168,8,TRUE)</f>
        <v>No</v>
      </c>
      <c r="I834" s="51">
        <f>VLOOKUP(A834,Medical_Examinations!A833:J3168,9,TRUE)</f>
        <v>1</v>
      </c>
      <c r="J834" s="7" t="str">
        <f>VLOOKUP(A834,Medical_Examinations!A833:J3168,10,TRUE)</f>
        <v>No</v>
      </c>
      <c r="K834" s="7" t="str">
        <f>VLOOKUP(A834,Medical_Examinations!A833:J3168,3,TRUE)</f>
        <v>Underweight</v>
      </c>
      <c r="L834" s="7" t="str">
        <f>VLOOKUP(A834,Medical_Examinations!A833:J3168,5,TRUE)</f>
        <v>Normal</v>
      </c>
      <c r="M834" s="52">
        <f>VLOOKUP(A834,Hospitalization!A834:K3176,5,FALSE)</f>
        <v>36158</v>
      </c>
      <c r="N834" s="51">
        <f ca="1">VLOOKUP(A834,Hospitalization!A834:K3176,6,FALSE)</f>
        <v>53</v>
      </c>
      <c r="O834" s="7" t="str">
        <f>VLOOKUP(A825,Hospitalization!A726:K3068,11,FALSE)</f>
        <v>R1019</v>
      </c>
      <c r="P834" s="7" t="str">
        <f>VLOOKUP(A834,Hospitalization!A834:K3176,10,TRUE)</f>
        <v>tier - 1</v>
      </c>
      <c r="Q834" s="53">
        <f>VLOOKUP(A834,Hospitalization!A834:K3176,8,TRUE)</f>
        <v>1981.58</v>
      </c>
      <c r="R834" s="7" t="str">
        <f>VLOOKUP(A834,Hospitalization!A735:K3077,9,TRUE)</f>
        <v>tier - 3</v>
      </c>
    </row>
    <row r="835" spans="1:18" x14ac:dyDescent="0.3">
      <c r="A835" s="69" t="s">
        <v>844</v>
      </c>
      <c r="B835" s="55" t="str">
        <f>VLOOKUP(A835,'Customer Names'!A835:E2153,3,TRUE)</f>
        <v xml:space="preserve"> Mr</v>
      </c>
      <c r="C835" s="55" t="str">
        <f>VLOOKUP(A835,'Customer Names'!A833:E1658,4,FALSE)</f>
        <v>Bellemare</v>
      </c>
      <c r="D835" s="54">
        <f>VLOOKUP(HealthCare!A835,Medical_Examinations!A834:J3169,2,TRUE)</f>
        <v>17.579999999999998</v>
      </c>
      <c r="E835" s="54">
        <f>VLOOKUP(HealthCare!A835,Medical_Examinations!A834:J3169,4,TRUE)</f>
        <v>4.51</v>
      </c>
      <c r="F835" s="55" t="str">
        <f>VLOOKUP(A835,Medical_Examinations!A834:J3169,6,TRUE)</f>
        <v>No</v>
      </c>
      <c r="G835" s="55" t="str">
        <f>VLOOKUP(A835,Medical_Examinations!A834:J3169,7,TRUE)</f>
        <v>No</v>
      </c>
      <c r="H835" s="55" t="str">
        <f>VLOOKUP(A835,Medical_Examinations!A834:J3169,8,TRUE)</f>
        <v>No</v>
      </c>
      <c r="I835" s="56">
        <f>VLOOKUP(A835,Medical_Examinations!A834:J3169,9,TRUE)</f>
        <v>1</v>
      </c>
      <c r="J835" s="55" t="str">
        <f>VLOOKUP(A835,Medical_Examinations!A834:J3169,10,TRUE)</f>
        <v>No</v>
      </c>
      <c r="K835" s="55" t="str">
        <f>VLOOKUP(A835,Medical_Examinations!A834:J3169,3,TRUE)</f>
        <v>Underweight</v>
      </c>
      <c r="L835" s="55" t="str">
        <f>VLOOKUP(A835,Medical_Examinations!A834:J3169,5,TRUE)</f>
        <v>Normal</v>
      </c>
      <c r="M835" s="57">
        <f>VLOOKUP(A835,Hospitalization!A835:K3177,5,FALSE)</f>
        <v>37453</v>
      </c>
      <c r="N835" s="56">
        <f ca="1">VLOOKUP(A835,Hospitalization!A835:K3177,6,FALSE)</f>
        <v>34</v>
      </c>
      <c r="O835" s="55" t="str">
        <f>VLOOKUP(A826,Hospitalization!A727:K3069,11,FALSE)</f>
        <v>R1025</v>
      </c>
      <c r="P835" s="55" t="str">
        <f>VLOOKUP(A835,Hospitalization!A835:K3177,10,TRUE)</f>
        <v>tier - 3</v>
      </c>
      <c r="Q835" s="58">
        <f>VLOOKUP(A835,Hospitalization!A835:K3177,8,TRUE)</f>
        <v>1980.07</v>
      </c>
      <c r="R835" s="55" t="str">
        <f>VLOOKUP(A835,Hospitalization!A736:K3078,9,TRUE)</f>
        <v>tier - 3</v>
      </c>
    </row>
    <row r="836" spans="1:18" x14ac:dyDescent="0.3">
      <c r="A836" s="69" t="s">
        <v>845</v>
      </c>
      <c r="B836" s="55" t="str">
        <f>VLOOKUP(A836,'Customer Names'!A836:E2154,3,TRUE)</f>
        <v xml:space="preserve"> Mr</v>
      </c>
      <c r="C836" s="55" t="str">
        <f>VLOOKUP(A836,'Customer Names'!A834:E1659,4,FALSE)</f>
        <v>Vitalo</v>
      </c>
      <c r="D836" s="50">
        <f>VLOOKUP(HealthCare!A836,Medical_Examinations!A835:J3170,2,TRUE)</f>
        <v>17.579999999999998</v>
      </c>
      <c r="E836" s="50">
        <f>VLOOKUP(HealthCare!A836,Medical_Examinations!A835:J3170,4,TRUE)</f>
        <v>4.51</v>
      </c>
      <c r="F836" s="7" t="str">
        <f>VLOOKUP(A836,Medical_Examinations!A835:J3170,6,TRUE)</f>
        <v>No</v>
      </c>
      <c r="G836" s="7" t="str">
        <f>VLOOKUP(A836,Medical_Examinations!A835:J3170,7,TRUE)</f>
        <v>No</v>
      </c>
      <c r="H836" s="7" t="str">
        <f>VLOOKUP(A836,Medical_Examinations!A835:J3170,8,TRUE)</f>
        <v>No</v>
      </c>
      <c r="I836" s="51">
        <f>VLOOKUP(A836,Medical_Examinations!A835:J3170,9,TRUE)</f>
        <v>1</v>
      </c>
      <c r="J836" s="7" t="str">
        <f>VLOOKUP(A836,Medical_Examinations!A835:J3170,10,TRUE)</f>
        <v>No</v>
      </c>
      <c r="K836" s="7" t="str">
        <f>VLOOKUP(A836,Medical_Examinations!A835:J3170,3,TRUE)</f>
        <v>Underweight</v>
      </c>
      <c r="L836" s="7" t="str">
        <f>VLOOKUP(A836,Medical_Examinations!A835:J3170,5,TRUE)</f>
        <v>Normal</v>
      </c>
      <c r="M836" s="52">
        <f>VLOOKUP(A836,Hospitalization!A836:K3178,5,FALSE)</f>
        <v>36067</v>
      </c>
      <c r="N836" s="51">
        <f ca="1">VLOOKUP(A836,Hospitalization!A836:K3178,6,FALSE)</f>
        <v>65</v>
      </c>
      <c r="O836" s="7" t="str">
        <f>VLOOKUP(A827,Hospitalization!A728:K3070,11,FALSE)</f>
        <v>R1012</v>
      </c>
      <c r="P836" s="7" t="str">
        <f>VLOOKUP(A836,Hospitalization!A836:K3178,10,TRUE)</f>
        <v>tier - 1</v>
      </c>
      <c r="Q836" s="53">
        <f>VLOOKUP(A836,Hospitalization!A836:K3178,8,TRUE)</f>
        <v>1977.82</v>
      </c>
      <c r="R836" s="7" t="str">
        <f>VLOOKUP(A836,Hospitalization!A737:K3079,9,TRUE)</f>
        <v>tier - 3</v>
      </c>
    </row>
    <row r="837" spans="1:18" x14ac:dyDescent="0.3">
      <c r="A837" s="69" t="s">
        <v>846</v>
      </c>
      <c r="B837" s="55" t="str">
        <f>VLOOKUP(A837,'Customer Names'!A837:E2155,3,TRUE)</f>
        <v xml:space="preserve"> Mr</v>
      </c>
      <c r="C837" s="55" t="str">
        <f>VLOOKUP(A837,'Customer Names'!A835:E1660,4,FALSE)</f>
        <v>Hamilton</v>
      </c>
      <c r="D837" s="54">
        <f>VLOOKUP(HealthCare!A837,Medical_Examinations!A836:J3171,2,TRUE)</f>
        <v>17.579999999999998</v>
      </c>
      <c r="E837" s="54">
        <f>VLOOKUP(HealthCare!A837,Medical_Examinations!A836:J3171,4,TRUE)</f>
        <v>4.51</v>
      </c>
      <c r="F837" s="55" t="str">
        <f>VLOOKUP(A837,Medical_Examinations!A836:J3171,6,TRUE)</f>
        <v>No</v>
      </c>
      <c r="G837" s="55" t="str">
        <f>VLOOKUP(A837,Medical_Examinations!A836:J3171,7,TRUE)</f>
        <v>No</v>
      </c>
      <c r="H837" s="55" t="str">
        <f>VLOOKUP(A837,Medical_Examinations!A836:J3171,8,TRUE)</f>
        <v>No</v>
      </c>
      <c r="I837" s="56">
        <f>VLOOKUP(A837,Medical_Examinations!A836:J3171,9,TRUE)</f>
        <v>1</v>
      </c>
      <c r="J837" s="55" t="str">
        <f>VLOOKUP(A837,Medical_Examinations!A836:J3171,10,TRUE)</f>
        <v>No</v>
      </c>
      <c r="K837" s="55" t="str">
        <f>VLOOKUP(A837,Medical_Examinations!A836:J3171,3,TRUE)</f>
        <v>Underweight</v>
      </c>
      <c r="L837" s="55" t="str">
        <f>VLOOKUP(A837,Medical_Examinations!A836:J3171,5,TRUE)</f>
        <v>Normal</v>
      </c>
      <c r="M837" s="57">
        <f>VLOOKUP(A837,Hospitalization!A837:K3179,5,FALSE)</f>
        <v>36073</v>
      </c>
      <c r="N837" s="56">
        <f ca="1">VLOOKUP(A837,Hospitalization!A837:K3179,6,FALSE)</f>
        <v>56</v>
      </c>
      <c r="O837" s="55" t="str">
        <f>VLOOKUP(A828,Hospitalization!A729:K3071,11,FALSE)</f>
        <v>R1012</v>
      </c>
      <c r="P837" s="55" t="str">
        <f>VLOOKUP(A837,Hospitalization!A837:K3179,10,TRUE)</f>
        <v>tier - 1</v>
      </c>
      <c r="Q837" s="58">
        <f>VLOOKUP(A837,Hospitalization!A837:K3179,8,TRUE)</f>
        <v>1972.95</v>
      </c>
      <c r="R837" s="55" t="str">
        <f>VLOOKUP(A837,Hospitalization!A738:K3080,9,TRUE)</f>
        <v>tier - 3</v>
      </c>
    </row>
    <row r="838" spans="1:18" x14ac:dyDescent="0.3">
      <c r="A838" s="69" t="s">
        <v>847</v>
      </c>
      <c r="B838" s="55" t="str">
        <f>VLOOKUP(A838,'Customer Names'!A838:E2156,3,TRUE)</f>
        <v xml:space="preserve"> Mr</v>
      </c>
      <c r="C838" s="55" t="str">
        <f>VLOOKUP(A838,'Customer Names'!A836:E1661,4,FALSE)</f>
        <v>Marshall</v>
      </c>
      <c r="D838" s="50">
        <f>VLOOKUP(HealthCare!A838,Medical_Examinations!A837:J3172,2,TRUE)</f>
        <v>17.579999999999998</v>
      </c>
      <c r="E838" s="50">
        <f>VLOOKUP(HealthCare!A838,Medical_Examinations!A837:J3172,4,TRUE)</f>
        <v>4.51</v>
      </c>
      <c r="F838" s="7" t="str">
        <f>VLOOKUP(A838,Medical_Examinations!A837:J3172,6,TRUE)</f>
        <v>No</v>
      </c>
      <c r="G838" s="7" t="str">
        <f>VLOOKUP(A838,Medical_Examinations!A837:J3172,7,TRUE)</f>
        <v>No</v>
      </c>
      <c r="H838" s="7" t="str">
        <f>VLOOKUP(A838,Medical_Examinations!A837:J3172,8,TRUE)</f>
        <v>No</v>
      </c>
      <c r="I838" s="51">
        <f>VLOOKUP(A838,Medical_Examinations!A837:J3172,9,TRUE)</f>
        <v>1</v>
      </c>
      <c r="J838" s="7" t="str">
        <f>VLOOKUP(A838,Medical_Examinations!A837:J3172,10,TRUE)</f>
        <v>No</v>
      </c>
      <c r="K838" s="7" t="str">
        <f>VLOOKUP(A838,Medical_Examinations!A837:J3172,3,TRUE)</f>
        <v>Underweight</v>
      </c>
      <c r="L838" s="7" t="str">
        <f>VLOOKUP(A838,Medical_Examinations!A837:J3172,5,TRUE)</f>
        <v>Normal</v>
      </c>
      <c r="M838" s="52">
        <f>VLOOKUP(A838,Hospitalization!A838:K3180,5,FALSE)</f>
        <v>36066</v>
      </c>
      <c r="N838" s="51">
        <f ca="1">VLOOKUP(A838,Hospitalization!A838:K3180,6,FALSE)</f>
        <v>60</v>
      </c>
      <c r="O838" s="7" t="str">
        <f>VLOOKUP(A829,Hospitalization!A730:K3072,11,FALSE)</f>
        <v>R1013</v>
      </c>
      <c r="P838" s="7" t="str">
        <f>VLOOKUP(A838,Hospitalization!A838:K3180,10,TRUE)</f>
        <v>tier - 3</v>
      </c>
      <c r="Q838" s="53">
        <f>VLOOKUP(A838,Hospitalization!A838:K3180,8,TRUE)</f>
        <v>1969.61</v>
      </c>
      <c r="R838" s="7" t="str">
        <f>VLOOKUP(A838,Hospitalization!A739:K3081,9,TRUE)</f>
        <v>tier - 3</v>
      </c>
    </row>
    <row r="839" spans="1:18" x14ac:dyDescent="0.3">
      <c r="A839" s="69" t="s">
        <v>848</v>
      </c>
      <c r="B839" s="55" t="str">
        <f>VLOOKUP(A839,'Customer Names'!A839:E2157,3,TRUE)</f>
        <v xml:space="preserve"> Mr</v>
      </c>
      <c r="C839" s="55" t="str">
        <f>VLOOKUP(A839,'Customer Names'!A837:E1662,4,FALSE)</f>
        <v>Cale</v>
      </c>
      <c r="D839" s="54">
        <f>VLOOKUP(HealthCare!A839,Medical_Examinations!A838:J3173,2,TRUE)</f>
        <v>17.579999999999998</v>
      </c>
      <c r="E839" s="54">
        <f>VLOOKUP(HealthCare!A839,Medical_Examinations!A838:J3173,4,TRUE)</f>
        <v>4.51</v>
      </c>
      <c r="F839" s="55" t="str">
        <f>VLOOKUP(A839,Medical_Examinations!A838:J3173,6,TRUE)</f>
        <v>No</v>
      </c>
      <c r="G839" s="55" t="str">
        <f>VLOOKUP(A839,Medical_Examinations!A838:J3173,7,TRUE)</f>
        <v>No</v>
      </c>
      <c r="H839" s="55" t="str">
        <f>VLOOKUP(A839,Medical_Examinations!A838:J3173,8,TRUE)</f>
        <v>No</v>
      </c>
      <c r="I839" s="56">
        <f>VLOOKUP(A839,Medical_Examinations!A838:J3173,9,TRUE)</f>
        <v>1</v>
      </c>
      <c r="J839" s="55" t="str">
        <f>VLOOKUP(A839,Medical_Examinations!A838:J3173,10,TRUE)</f>
        <v>No</v>
      </c>
      <c r="K839" s="55" t="str">
        <f>VLOOKUP(A839,Medical_Examinations!A838:J3173,3,TRUE)</f>
        <v>Underweight</v>
      </c>
      <c r="L839" s="55" t="str">
        <f>VLOOKUP(A839,Medical_Examinations!A838:J3173,5,TRUE)</f>
        <v>Normal</v>
      </c>
      <c r="M839" s="57">
        <f>VLOOKUP(A839,Hospitalization!A839:K3181,5,FALSE)</f>
        <v>37466</v>
      </c>
      <c r="N839" s="56">
        <f ca="1">VLOOKUP(A839,Hospitalization!A839:K3181,6,FALSE)</f>
        <v>34</v>
      </c>
      <c r="O839" s="55" t="str">
        <f>VLOOKUP(A830,Hospitalization!A731:K3073,11,FALSE)</f>
        <v>R1013</v>
      </c>
      <c r="P839" s="55" t="str">
        <f>VLOOKUP(A839,Hospitalization!A839:K3181,10,TRUE)</f>
        <v>tier - 2</v>
      </c>
      <c r="Q839" s="58">
        <f>VLOOKUP(A839,Hospitalization!A839:K3181,8,TRUE)</f>
        <v>1967.02</v>
      </c>
      <c r="R839" s="55" t="str">
        <f>VLOOKUP(A839,Hospitalization!A740:K3082,9,TRUE)</f>
        <v>tier - 3</v>
      </c>
    </row>
    <row r="840" spans="1:18" x14ac:dyDescent="0.3">
      <c r="A840" s="69" t="s">
        <v>849</v>
      </c>
      <c r="B840" s="55" t="str">
        <f>VLOOKUP(A840,'Customer Names'!A840:E2158,3,TRUE)</f>
        <v xml:space="preserve"> Mr</v>
      </c>
      <c r="C840" s="55" t="str">
        <f>VLOOKUP(A840,'Customer Names'!A838:E1663,4,FALSE)</f>
        <v>Pittaway</v>
      </c>
      <c r="D840" s="50">
        <f>VLOOKUP(HealthCare!A840,Medical_Examinations!A839:J3174,2,TRUE)</f>
        <v>17.579999999999998</v>
      </c>
      <c r="E840" s="50">
        <f>VLOOKUP(HealthCare!A840,Medical_Examinations!A839:J3174,4,TRUE)</f>
        <v>4.51</v>
      </c>
      <c r="F840" s="7" t="str">
        <f>VLOOKUP(A840,Medical_Examinations!A839:J3174,6,TRUE)</f>
        <v>No</v>
      </c>
      <c r="G840" s="7" t="str">
        <f>VLOOKUP(A840,Medical_Examinations!A839:J3174,7,TRUE)</f>
        <v>No</v>
      </c>
      <c r="H840" s="7" t="str">
        <f>VLOOKUP(A840,Medical_Examinations!A839:J3174,8,TRUE)</f>
        <v>No</v>
      </c>
      <c r="I840" s="51">
        <f>VLOOKUP(A840,Medical_Examinations!A839:J3174,9,TRUE)</f>
        <v>1</v>
      </c>
      <c r="J840" s="7" t="str">
        <f>VLOOKUP(A840,Medical_Examinations!A839:J3174,10,TRUE)</f>
        <v>No</v>
      </c>
      <c r="K840" s="7" t="str">
        <f>VLOOKUP(A840,Medical_Examinations!A839:J3174,3,TRUE)</f>
        <v>Underweight</v>
      </c>
      <c r="L840" s="7" t="str">
        <f>VLOOKUP(A840,Medical_Examinations!A839:J3174,5,TRUE)</f>
        <v>Normal</v>
      </c>
      <c r="M840" s="52">
        <f>VLOOKUP(A840,Hospitalization!A840:K3182,5,FALSE)</f>
        <v>37506</v>
      </c>
      <c r="N840" s="51">
        <f ca="1">VLOOKUP(A840,Hospitalization!A840:K3182,6,FALSE)</f>
        <v>34</v>
      </c>
      <c r="O840" s="7" t="str">
        <f>VLOOKUP(A831,Hospitalization!A732:K3074,11,FALSE)</f>
        <v>R1011</v>
      </c>
      <c r="P840" s="7" t="str">
        <f>VLOOKUP(A840,Hospitalization!A840:K3182,10,TRUE)</f>
        <v>tier - 1</v>
      </c>
      <c r="Q840" s="53">
        <f>VLOOKUP(A840,Hospitalization!A840:K3182,8,TRUE)</f>
        <v>1964.78</v>
      </c>
      <c r="R840" s="7" t="str">
        <f>VLOOKUP(A840,Hospitalization!A741:K3083,9,TRUE)</f>
        <v>tier - 3</v>
      </c>
    </row>
    <row r="841" spans="1:18" x14ac:dyDescent="0.3">
      <c r="A841" s="69" t="s">
        <v>850</v>
      </c>
      <c r="B841" s="55" t="str">
        <f>VLOOKUP(A841,'Customer Names'!A841:E2159,3,TRUE)</f>
        <v xml:space="preserve"> Ms</v>
      </c>
      <c r="C841" s="55" t="str">
        <f>VLOOKUP(A841,'Customer Names'!A839:E1664,4,FALSE)</f>
        <v>Bill</v>
      </c>
      <c r="D841" s="54">
        <f>VLOOKUP(HealthCare!A841,Medical_Examinations!A840:J3175,2,TRUE)</f>
        <v>17.579999999999998</v>
      </c>
      <c r="E841" s="54">
        <f>VLOOKUP(HealthCare!A841,Medical_Examinations!A840:J3175,4,TRUE)</f>
        <v>4.51</v>
      </c>
      <c r="F841" s="55" t="str">
        <f>VLOOKUP(A841,Medical_Examinations!A840:J3175,6,TRUE)</f>
        <v>No</v>
      </c>
      <c r="G841" s="55" t="str">
        <f>VLOOKUP(A841,Medical_Examinations!A840:J3175,7,TRUE)</f>
        <v>No</v>
      </c>
      <c r="H841" s="55" t="str">
        <f>VLOOKUP(A841,Medical_Examinations!A840:J3175,8,TRUE)</f>
        <v>No</v>
      </c>
      <c r="I841" s="56">
        <f>VLOOKUP(A841,Medical_Examinations!A840:J3175,9,TRUE)</f>
        <v>1</v>
      </c>
      <c r="J841" s="55" t="str">
        <f>VLOOKUP(A841,Medical_Examinations!A840:J3175,10,TRUE)</f>
        <v>No</v>
      </c>
      <c r="K841" s="55" t="str">
        <f>VLOOKUP(A841,Medical_Examinations!A840:J3175,3,TRUE)</f>
        <v>Underweight</v>
      </c>
      <c r="L841" s="55" t="str">
        <f>VLOOKUP(A841,Medical_Examinations!A840:J3175,5,TRUE)</f>
        <v>Normal</v>
      </c>
      <c r="M841" s="57">
        <f>VLOOKUP(A841,Hospitalization!A841:K3183,5,FALSE)</f>
        <v>37106</v>
      </c>
      <c r="N841" s="56">
        <f ca="1">VLOOKUP(A841,Hospitalization!A841:K3183,6,FALSE)</f>
        <v>23</v>
      </c>
      <c r="O841" s="55" t="str">
        <f>VLOOKUP(A832,Hospitalization!A733:K3075,11,FALSE)</f>
        <v>R1013</v>
      </c>
      <c r="P841" s="55" t="str">
        <f>VLOOKUP(A841,Hospitalization!A841:K3183,10,TRUE)</f>
        <v>tier - 3</v>
      </c>
      <c r="Q841" s="58">
        <f>VLOOKUP(A841,Hospitalization!A841:K3183,8,TRUE)</f>
        <v>1909.53</v>
      </c>
      <c r="R841" s="55" t="str">
        <f>VLOOKUP(A841,Hospitalization!A742:K3084,9,TRUE)</f>
        <v>tier - 3</v>
      </c>
    </row>
    <row r="842" spans="1:18" x14ac:dyDescent="0.3">
      <c r="A842" s="69" t="s">
        <v>851</v>
      </c>
      <c r="B842" s="55" t="str">
        <f>VLOOKUP(A842,'Customer Names'!A842:E2160,3,TRUE)</f>
        <v xml:space="preserve"> Ms</v>
      </c>
      <c r="C842" s="55" t="str">
        <f>VLOOKUP(A842,'Customer Names'!A840:E1665,4,FALSE)</f>
        <v>Antrim</v>
      </c>
      <c r="D842" s="50">
        <f>VLOOKUP(HealthCare!A842,Medical_Examinations!A841:J3176,2,TRUE)</f>
        <v>17.579999999999998</v>
      </c>
      <c r="E842" s="50">
        <f>VLOOKUP(HealthCare!A842,Medical_Examinations!A841:J3176,4,TRUE)</f>
        <v>4.51</v>
      </c>
      <c r="F842" s="7" t="str">
        <f>VLOOKUP(A842,Medical_Examinations!A841:J3176,6,TRUE)</f>
        <v>No</v>
      </c>
      <c r="G842" s="7" t="str">
        <f>VLOOKUP(A842,Medical_Examinations!A841:J3176,7,TRUE)</f>
        <v>No</v>
      </c>
      <c r="H842" s="7" t="str">
        <f>VLOOKUP(A842,Medical_Examinations!A841:J3176,8,TRUE)</f>
        <v>No</v>
      </c>
      <c r="I842" s="51">
        <f>VLOOKUP(A842,Medical_Examinations!A841:J3176,9,TRUE)</f>
        <v>1</v>
      </c>
      <c r="J842" s="7" t="str">
        <f>VLOOKUP(A842,Medical_Examinations!A841:J3176,10,TRUE)</f>
        <v>No</v>
      </c>
      <c r="K842" s="7" t="str">
        <f>VLOOKUP(A842,Medical_Examinations!A841:J3176,3,TRUE)</f>
        <v>Underweight</v>
      </c>
      <c r="L842" s="7" t="str">
        <f>VLOOKUP(A842,Medical_Examinations!A841:J3176,5,TRUE)</f>
        <v>Normal</v>
      </c>
      <c r="M842" s="52">
        <f>VLOOKUP(A842,Hospitalization!A842:K3184,5,FALSE)</f>
        <v>34613</v>
      </c>
      <c r="N842" s="51">
        <f ca="1">VLOOKUP(A842,Hospitalization!A842:K3184,6,FALSE)</f>
        <v>63</v>
      </c>
      <c r="O842" s="7" t="str">
        <f>VLOOKUP(A833,Hospitalization!A734:K3076,11,FALSE)</f>
        <v>R1016</v>
      </c>
      <c r="P842" s="7" t="str">
        <f>VLOOKUP(A842,Hospitalization!A842:K3184,10,TRUE)</f>
        <v>tier - 3</v>
      </c>
      <c r="Q842" s="53">
        <f>VLOOKUP(A842,Hospitalization!A842:K3184,8,TRUE)</f>
        <v>1908.9</v>
      </c>
      <c r="R842" s="7" t="str">
        <f>VLOOKUP(A842,Hospitalization!A743:K3085,9,TRUE)</f>
        <v>tier - 3</v>
      </c>
    </row>
    <row r="843" spans="1:18" x14ac:dyDescent="0.3">
      <c r="A843" s="69" t="s">
        <v>852</v>
      </c>
      <c r="B843" s="55" t="str">
        <f>VLOOKUP(A843,'Customer Names'!A843:E2161,3,TRUE)</f>
        <v xml:space="preserve"> Ms</v>
      </c>
      <c r="C843" s="55" t="str">
        <f>VLOOKUP(A843,'Customer Names'!A841:E1666,4,FALSE)</f>
        <v>Doolittle-Crider</v>
      </c>
      <c r="D843" s="54">
        <f>VLOOKUP(HealthCare!A843,Medical_Examinations!A842:J3177,2,TRUE)</f>
        <v>17.579999999999998</v>
      </c>
      <c r="E843" s="54">
        <f>VLOOKUP(HealthCare!A843,Medical_Examinations!A842:J3177,4,TRUE)</f>
        <v>4.51</v>
      </c>
      <c r="F843" s="55" t="str">
        <f>VLOOKUP(A843,Medical_Examinations!A842:J3177,6,TRUE)</f>
        <v>No</v>
      </c>
      <c r="G843" s="55" t="str">
        <f>VLOOKUP(A843,Medical_Examinations!A842:J3177,7,TRUE)</f>
        <v>No</v>
      </c>
      <c r="H843" s="55" t="str">
        <f>VLOOKUP(A843,Medical_Examinations!A842:J3177,8,TRUE)</f>
        <v>No</v>
      </c>
      <c r="I843" s="56">
        <f>VLOOKUP(A843,Medical_Examinations!A842:J3177,9,TRUE)</f>
        <v>1</v>
      </c>
      <c r="J843" s="55" t="str">
        <f>VLOOKUP(A843,Medical_Examinations!A842:J3177,10,TRUE)</f>
        <v>No</v>
      </c>
      <c r="K843" s="55" t="str">
        <f>VLOOKUP(A843,Medical_Examinations!A842:J3177,3,TRUE)</f>
        <v>Underweight</v>
      </c>
      <c r="L843" s="55" t="str">
        <f>VLOOKUP(A843,Medical_Examinations!A842:J3177,5,TRUE)</f>
        <v>Normal</v>
      </c>
      <c r="M843" s="57">
        <f>VLOOKUP(A843,Hospitalization!A843:K3185,5,FALSE)</f>
        <v>37113</v>
      </c>
      <c r="N843" s="56">
        <f ca="1">VLOOKUP(A843,Hospitalization!A843:K3185,6,FALSE)</f>
        <v>35</v>
      </c>
      <c r="O843" s="55" t="str">
        <f>VLOOKUP(A834,Hospitalization!A735:K3077,11,FALSE)</f>
        <v>R1013</v>
      </c>
      <c r="P843" s="55" t="str">
        <f>VLOOKUP(A843,Hospitalization!A843:K3185,10,TRUE)</f>
        <v>tier - 1</v>
      </c>
      <c r="Q843" s="58">
        <f>VLOOKUP(A843,Hospitalization!A843:K3185,8,TRUE)</f>
        <v>1906.36</v>
      </c>
      <c r="R843" s="55" t="str">
        <f>VLOOKUP(A843,Hospitalization!A744:K3086,9,TRUE)</f>
        <v>tier - 3</v>
      </c>
    </row>
    <row r="844" spans="1:18" x14ac:dyDescent="0.3">
      <c r="A844" s="69" t="s">
        <v>853</v>
      </c>
      <c r="B844" s="55" t="str">
        <f>VLOOKUP(A844,'Customer Names'!A844:E2162,3,TRUE)</f>
        <v xml:space="preserve"> Ms</v>
      </c>
      <c r="C844" s="55" t="str">
        <f>VLOOKUP(A844,'Customer Names'!A842:E1667,4,FALSE)</f>
        <v>Ruhlman</v>
      </c>
      <c r="D844" s="50">
        <f>VLOOKUP(HealthCare!A844,Medical_Examinations!A843:J3178,2,TRUE)</f>
        <v>17.579999999999998</v>
      </c>
      <c r="E844" s="50">
        <f>VLOOKUP(HealthCare!A844,Medical_Examinations!A843:J3178,4,TRUE)</f>
        <v>4.51</v>
      </c>
      <c r="F844" s="7" t="str">
        <f>VLOOKUP(A844,Medical_Examinations!A843:J3178,6,TRUE)</f>
        <v>No</v>
      </c>
      <c r="G844" s="7" t="str">
        <f>VLOOKUP(A844,Medical_Examinations!A843:J3178,7,TRUE)</f>
        <v>No</v>
      </c>
      <c r="H844" s="7" t="str">
        <f>VLOOKUP(A844,Medical_Examinations!A843:J3178,8,TRUE)</f>
        <v>No</v>
      </c>
      <c r="I844" s="51">
        <f>VLOOKUP(A844,Medical_Examinations!A843:J3178,9,TRUE)</f>
        <v>1</v>
      </c>
      <c r="J844" s="7" t="str">
        <f>VLOOKUP(A844,Medical_Examinations!A843:J3178,10,TRUE)</f>
        <v>No</v>
      </c>
      <c r="K844" s="7" t="str">
        <f>VLOOKUP(A844,Medical_Examinations!A843:J3178,3,TRUE)</f>
        <v>Underweight</v>
      </c>
      <c r="L844" s="7" t="str">
        <f>VLOOKUP(A844,Medical_Examinations!A843:J3178,5,TRUE)</f>
        <v>Normal</v>
      </c>
      <c r="M844" s="52">
        <f>VLOOKUP(A844,Hospitalization!A844:K3186,5,FALSE)</f>
        <v>37489</v>
      </c>
      <c r="N844" s="51">
        <f ca="1">VLOOKUP(A844,Hospitalization!A844:K3186,6,FALSE)</f>
        <v>57</v>
      </c>
      <c r="O844" s="7" t="str">
        <f>VLOOKUP(A835,Hospitalization!A736:K3078,11,FALSE)</f>
        <v>R1011</v>
      </c>
      <c r="P844" s="7" t="str">
        <f>VLOOKUP(A844,Hospitalization!A844:K3186,10,TRUE)</f>
        <v>tier - 1</v>
      </c>
      <c r="Q844" s="53">
        <f>VLOOKUP(A844,Hospitalization!A844:K3186,8,TRUE)</f>
        <v>1880.49</v>
      </c>
      <c r="R844" s="7" t="str">
        <f>VLOOKUP(A844,Hospitalization!A745:K3087,9,TRUE)</f>
        <v>tier - 3</v>
      </c>
    </row>
    <row r="845" spans="1:18" x14ac:dyDescent="0.3">
      <c r="A845" s="69" t="s">
        <v>854</v>
      </c>
      <c r="B845" s="55" t="str">
        <f>VLOOKUP(A845,'Customer Names'!A845:E2163,3,TRUE)</f>
        <v xml:space="preserve"> Ms</v>
      </c>
      <c r="C845" s="55" t="str">
        <f>VLOOKUP(A845,'Customer Names'!A843:E1668,4,FALSE)</f>
        <v>Anderson</v>
      </c>
      <c r="D845" s="54">
        <f>VLOOKUP(HealthCare!A845,Medical_Examinations!A844:J3179,2,TRUE)</f>
        <v>17.579999999999998</v>
      </c>
      <c r="E845" s="54">
        <f>VLOOKUP(HealthCare!A845,Medical_Examinations!A844:J3179,4,TRUE)</f>
        <v>4.51</v>
      </c>
      <c r="F845" s="55" t="str">
        <f>VLOOKUP(A845,Medical_Examinations!A844:J3179,6,TRUE)</f>
        <v>No</v>
      </c>
      <c r="G845" s="55" t="str">
        <f>VLOOKUP(A845,Medical_Examinations!A844:J3179,7,TRUE)</f>
        <v>No</v>
      </c>
      <c r="H845" s="55" t="str">
        <f>VLOOKUP(A845,Medical_Examinations!A844:J3179,8,TRUE)</f>
        <v>No</v>
      </c>
      <c r="I845" s="56">
        <f>VLOOKUP(A845,Medical_Examinations!A844:J3179,9,TRUE)</f>
        <v>1</v>
      </c>
      <c r="J845" s="55" t="str">
        <f>VLOOKUP(A845,Medical_Examinations!A844:J3179,10,TRUE)</f>
        <v>No</v>
      </c>
      <c r="K845" s="55" t="str">
        <f>VLOOKUP(A845,Medical_Examinations!A844:J3179,3,TRUE)</f>
        <v>Underweight</v>
      </c>
      <c r="L845" s="55" t="str">
        <f>VLOOKUP(A845,Medical_Examinations!A844:J3179,5,TRUE)</f>
        <v>Normal</v>
      </c>
      <c r="M845" s="57">
        <f>VLOOKUP(A845,Hospitalization!A845:K3187,5,FALSE)</f>
        <v>37497</v>
      </c>
      <c r="N845" s="56">
        <f ca="1">VLOOKUP(A845,Hospitalization!A845:K3187,6,FALSE)</f>
        <v>49</v>
      </c>
      <c r="O845" s="55" t="str">
        <f>VLOOKUP(A836,Hospitalization!A737:K3079,11,FALSE)</f>
        <v>R1011</v>
      </c>
      <c r="P845" s="55" t="str">
        <f>VLOOKUP(A845,Hospitalization!A845:K3187,10,TRUE)</f>
        <v>tier - 2</v>
      </c>
      <c r="Q845" s="58">
        <f>VLOOKUP(A845,Hospitalization!A845:K3187,8,TRUE)</f>
        <v>1880.07</v>
      </c>
      <c r="R845" s="55" t="str">
        <f>VLOOKUP(A845,Hospitalization!A746:K3088,9,TRUE)</f>
        <v>tier - 3</v>
      </c>
    </row>
    <row r="846" spans="1:18" x14ac:dyDescent="0.3">
      <c r="A846" s="69" t="s">
        <v>855</v>
      </c>
      <c r="B846" s="55" t="str">
        <f>VLOOKUP(A846,'Customer Names'!A846:E2164,3,TRUE)</f>
        <v xml:space="preserve"> Mrs</v>
      </c>
      <c r="C846" s="55" t="str">
        <f>VLOOKUP(A846,'Customer Names'!A844:E1669,4,FALSE)</f>
        <v>Uchiyama</v>
      </c>
      <c r="D846" s="50">
        <f>VLOOKUP(HealthCare!A846,Medical_Examinations!A845:J3180,2,TRUE)</f>
        <v>17.579999999999998</v>
      </c>
      <c r="E846" s="50">
        <f>VLOOKUP(HealthCare!A846,Medical_Examinations!A845:J3180,4,TRUE)</f>
        <v>4.51</v>
      </c>
      <c r="F846" s="7" t="str">
        <f>VLOOKUP(A846,Medical_Examinations!A845:J3180,6,TRUE)</f>
        <v>No</v>
      </c>
      <c r="G846" s="7" t="str">
        <f>VLOOKUP(A846,Medical_Examinations!A845:J3180,7,TRUE)</f>
        <v>No</v>
      </c>
      <c r="H846" s="7" t="str">
        <f>VLOOKUP(A846,Medical_Examinations!A845:J3180,8,TRUE)</f>
        <v>No</v>
      </c>
      <c r="I846" s="51">
        <f>VLOOKUP(A846,Medical_Examinations!A845:J3180,9,TRUE)</f>
        <v>1</v>
      </c>
      <c r="J846" s="7" t="str">
        <f>VLOOKUP(A846,Medical_Examinations!A845:J3180,10,TRUE)</f>
        <v>No</v>
      </c>
      <c r="K846" s="7" t="str">
        <f>VLOOKUP(A846,Medical_Examinations!A845:J3180,3,TRUE)</f>
        <v>Underweight</v>
      </c>
      <c r="L846" s="7" t="str">
        <f>VLOOKUP(A846,Medical_Examinations!A845:J3180,5,TRUE)</f>
        <v>Normal</v>
      </c>
      <c r="M846" s="52">
        <f>VLOOKUP(A846,Hospitalization!A846:K3188,5,FALSE)</f>
        <v>37558</v>
      </c>
      <c r="N846" s="51">
        <f ca="1">VLOOKUP(A846,Hospitalization!A846:K3188,6,FALSE)</f>
        <v>34</v>
      </c>
      <c r="O846" s="7" t="str">
        <f>VLOOKUP(A837,Hospitalization!A738:K3080,11,FALSE)</f>
        <v>R1011</v>
      </c>
      <c r="P846" s="7" t="str">
        <f>VLOOKUP(A846,Hospitalization!A846:K3188,10,TRUE)</f>
        <v>tier - 1</v>
      </c>
      <c r="Q846" s="53">
        <f>VLOOKUP(A846,Hospitalization!A846:K3188,8,TRUE)</f>
        <v>1877.93</v>
      </c>
      <c r="R846" s="7" t="str">
        <f>VLOOKUP(A846,Hospitalization!A747:K3089,9,TRUE)</f>
        <v>tier - 3</v>
      </c>
    </row>
    <row r="847" spans="1:18" x14ac:dyDescent="0.3">
      <c r="A847" s="69" t="s">
        <v>856</v>
      </c>
      <c r="B847" s="55" t="str">
        <f>VLOOKUP(A847,'Customer Names'!A847:E2165,3,TRUE)</f>
        <v xml:space="preserve"> Ms</v>
      </c>
      <c r="C847" s="55" t="str">
        <f>VLOOKUP(A847,'Customer Names'!A845:E1670,4,FALSE)</f>
        <v>Desota</v>
      </c>
      <c r="D847" s="54">
        <f>VLOOKUP(HealthCare!A847,Medical_Examinations!A846:J3181,2,TRUE)</f>
        <v>17.579999999999998</v>
      </c>
      <c r="E847" s="54">
        <f>VLOOKUP(HealthCare!A847,Medical_Examinations!A846:J3181,4,TRUE)</f>
        <v>4.51</v>
      </c>
      <c r="F847" s="55" t="str">
        <f>VLOOKUP(A847,Medical_Examinations!A846:J3181,6,TRUE)</f>
        <v>No</v>
      </c>
      <c r="G847" s="55" t="str">
        <f>VLOOKUP(A847,Medical_Examinations!A846:J3181,7,TRUE)</f>
        <v>No</v>
      </c>
      <c r="H847" s="55" t="str">
        <f>VLOOKUP(A847,Medical_Examinations!A846:J3181,8,TRUE)</f>
        <v>No</v>
      </c>
      <c r="I847" s="56">
        <f>VLOOKUP(A847,Medical_Examinations!A846:J3181,9,TRUE)</f>
        <v>1</v>
      </c>
      <c r="J847" s="55" t="str">
        <f>VLOOKUP(A847,Medical_Examinations!A846:J3181,10,TRUE)</f>
        <v>No</v>
      </c>
      <c r="K847" s="55" t="str">
        <f>VLOOKUP(A847,Medical_Examinations!A846:J3181,3,TRUE)</f>
        <v>Underweight</v>
      </c>
      <c r="L847" s="55" t="str">
        <f>VLOOKUP(A847,Medical_Examinations!A846:J3181,5,TRUE)</f>
        <v>Normal</v>
      </c>
      <c r="M847" s="57">
        <f>VLOOKUP(A847,Hospitalization!A847:K3189,5,FALSE)</f>
        <v>37521</v>
      </c>
      <c r="N847" s="56">
        <f ca="1">VLOOKUP(A847,Hospitalization!A847:K3189,6,FALSE)</f>
        <v>34</v>
      </c>
      <c r="O847" s="55" t="str">
        <f>VLOOKUP(A838,Hospitalization!A739:K3081,11,FALSE)</f>
        <v>R1011</v>
      </c>
      <c r="P847" s="55" t="str">
        <f>VLOOKUP(A847,Hospitalization!A847:K3189,10,TRUE)</f>
        <v>tier - 2</v>
      </c>
      <c r="Q847" s="58">
        <f>VLOOKUP(A847,Hospitalization!A847:K3189,8,TRUE)</f>
        <v>1875.34</v>
      </c>
      <c r="R847" s="55" t="str">
        <f>VLOOKUP(A847,Hospitalization!A748:K3090,9,TRUE)</f>
        <v>tier - 3</v>
      </c>
    </row>
    <row r="848" spans="1:18" x14ac:dyDescent="0.3">
      <c r="A848" s="69" t="s">
        <v>857</v>
      </c>
      <c r="B848" s="55" t="str">
        <f>VLOOKUP(A848,'Customer Names'!A848:E2166,3,TRUE)</f>
        <v xml:space="preserve"> Mr</v>
      </c>
      <c r="C848" s="55" t="str">
        <f>VLOOKUP(A848,'Customer Names'!A846:E1671,4,FALSE)</f>
        <v>Edmonds</v>
      </c>
      <c r="D848" s="50">
        <f>VLOOKUP(HealthCare!A848,Medical_Examinations!A847:J3182,2,TRUE)</f>
        <v>17.579999999999998</v>
      </c>
      <c r="E848" s="50">
        <f>VLOOKUP(HealthCare!A848,Medical_Examinations!A847:J3182,4,TRUE)</f>
        <v>4.51</v>
      </c>
      <c r="F848" s="7" t="str">
        <f>VLOOKUP(A848,Medical_Examinations!A847:J3182,6,TRUE)</f>
        <v>No</v>
      </c>
      <c r="G848" s="7" t="str">
        <f>VLOOKUP(A848,Medical_Examinations!A847:J3182,7,TRUE)</f>
        <v>No</v>
      </c>
      <c r="H848" s="7" t="str">
        <f>VLOOKUP(A848,Medical_Examinations!A847:J3182,8,TRUE)</f>
        <v>No</v>
      </c>
      <c r="I848" s="51">
        <f>VLOOKUP(A848,Medical_Examinations!A847:J3182,9,TRUE)</f>
        <v>1</v>
      </c>
      <c r="J848" s="7" t="str">
        <f>VLOOKUP(A848,Medical_Examinations!A847:J3182,10,TRUE)</f>
        <v>No</v>
      </c>
      <c r="K848" s="7" t="str">
        <f>VLOOKUP(A848,Medical_Examinations!A847:J3182,3,TRUE)</f>
        <v>Underweight</v>
      </c>
      <c r="L848" s="7" t="str">
        <f>VLOOKUP(A848,Medical_Examinations!A847:J3182,5,TRUE)</f>
        <v>Normal</v>
      </c>
      <c r="M848" s="52">
        <f>VLOOKUP(A848,Hospitalization!A848:K3190,5,FALSE)</f>
        <v>35248</v>
      </c>
      <c r="N848" s="51">
        <f ca="1">VLOOKUP(A848,Hospitalization!A848:K3190,6,FALSE)</f>
        <v>34</v>
      </c>
      <c r="O848" s="7" t="str">
        <f>VLOOKUP(A839,Hospitalization!A740:K3082,11,FALSE)</f>
        <v>R1016</v>
      </c>
      <c r="P848" s="7" t="str">
        <f>VLOOKUP(A848,Hospitalization!A848:K3190,10,TRUE)</f>
        <v>tier - 3</v>
      </c>
      <c r="Q848" s="53">
        <f>VLOOKUP(A848,Hospitalization!A848:K3190,8,TRUE)</f>
        <v>1865.98</v>
      </c>
      <c r="R848" s="7" t="str">
        <f>VLOOKUP(A848,Hospitalization!A749:K3091,9,TRUE)</f>
        <v>tier - 3</v>
      </c>
    </row>
    <row r="849" spans="1:18" x14ac:dyDescent="0.3">
      <c r="A849" s="69" t="s">
        <v>858</v>
      </c>
      <c r="B849" s="55" t="str">
        <f>VLOOKUP(A849,'Customer Names'!A849:E2167,3,TRUE)</f>
        <v xml:space="preserve"> Mr</v>
      </c>
      <c r="C849" s="55" t="str">
        <f>VLOOKUP(A849,'Customer Names'!A847:E1672,4,FALSE)</f>
        <v>Otto</v>
      </c>
      <c r="D849" s="54">
        <f>VLOOKUP(HealthCare!A849,Medical_Examinations!A848:J3183,2,TRUE)</f>
        <v>17.579999999999998</v>
      </c>
      <c r="E849" s="54">
        <f>VLOOKUP(HealthCare!A849,Medical_Examinations!A848:J3183,4,TRUE)</f>
        <v>4.51</v>
      </c>
      <c r="F849" s="55" t="str">
        <f>VLOOKUP(A849,Medical_Examinations!A848:J3183,6,TRUE)</f>
        <v>No</v>
      </c>
      <c r="G849" s="55" t="str">
        <f>VLOOKUP(A849,Medical_Examinations!A848:J3183,7,TRUE)</f>
        <v>No</v>
      </c>
      <c r="H849" s="55" t="str">
        <f>VLOOKUP(A849,Medical_Examinations!A848:J3183,8,TRUE)</f>
        <v>No</v>
      </c>
      <c r="I849" s="56">
        <f>VLOOKUP(A849,Medical_Examinations!A848:J3183,9,TRUE)</f>
        <v>1</v>
      </c>
      <c r="J849" s="55" t="str">
        <f>VLOOKUP(A849,Medical_Examinations!A848:J3183,10,TRUE)</f>
        <v>No</v>
      </c>
      <c r="K849" s="55" t="str">
        <f>VLOOKUP(A849,Medical_Examinations!A848:J3183,3,TRUE)</f>
        <v>Underweight</v>
      </c>
      <c r="L849" s="55" t="str">
        <f>VLOOKUP(A849,Medical_Examinations!A848:J3183,5,TRUE)</f>
        <v>Normal</v>
      </c>
      <c r="M849" s="57">
        <f>VLOOKUP(A849,Hospitalization!A849:K3191,5,FALSE)</f>
        <v>38348</v>
      </c>
      <c r="N849" s="56">
        <f ca="1">VLOOKUP(A849,Hospitalization!A849:K3191,6,FALSE)</f>
        <v>37</v>
      </c>
      <c r="O849" s="55" t="str">
        <f>VLOOKUP(A840,Hospitalization!A741:K3083,11,FALSE)</f>
        <v>R1011</v>
      </c>
      <c r="P849" s="55" t="str">
        <f>VLOOKUP(A849,Hospitalization!A849:K3191,10,TRUE)</f>
        <v>tier - 1</v>
      </c>
      <c r="Q849" s="58">
        <f>VLOOKUP(A849,Hospitalization!A849:K3191,8,TRUE)</f>
        <v>1863.45</v>
      </c>
      <c r="R849" s="55" t="str">
        <f>VLOOKUP(A849,Hospitalization!A750:K3092,9,TRUE)</f>
        <v>tier - 3</v>
      </c>
    </row>
    <row r="850" spans="1:18" x14ac:dyDescent="0.3">
      <c r="A850" s="69" t="s">
        <v>859</v>
      </c>
      <c r="B850" s="55" t="str">
        <f>VLOOKUP(A850,'Customer Names'!A850:E2168,3,TRUE)</f>
        <v xml:space="preserve"> Mr</v>
      </c>
      <c r="C850" s="55" t="str">
        <f>VLOOKUP(A850,'Customer Names'!A848:E1673,4,FALSE)</f>
        <v>Kurt</v>
      </c>
      <c r="D850" s="50">
        <f>VLOOKUP(HealthCare!A850,Medical_Examinations!A849:J3184,2,TRUE)</f>
        <v>17.579999999999998</v>
      </c>
      <c r="E850" s="50">
        <f>VLOOKUP(HealthCare!A850,Medical_Examinations!A849:J3184,4,TRUE)</f>
        <v>4.51</v>
      </c>
      <c r="F850" s="7" t="str">
        <f>VLOOKUP(A850,Medical_Examinations!A849:J3184,6,TRUE)</f>
        <v>No</v>
      </c>
      <c r="G850" s="7" t="str">
        <f>VLOOKUP(A850,Medical_Examinations!A849:J3184,7,TRUE)</f>
        <v>No</v>
      </c>
      <c r="H850" s="7" t="str">
        <f>VLOOKUP(A850,Medical_Examinations!A849:J3184,8,TRUE)</f>
        <v>No</v>
      </c>
      <c r="I850" s="51">
        <f>VLOOKUP(A850,Medical_Examinations!A849:J3184,9,TRUE)</f>
        <v>1</v>
      </c>
      <c r="J850" s="7" t="str">
        <f>VLOOKUP(A850,Medical_Examinations!A849:J3184,10,TRUE)</f>
        <v>No</v>
      </c>
      <c r="K850" s="7" t="str">
        <f>VLOOKUP(A850,Medical_Examinations!A849:J3184,3,TRUE)</f>
        <v>Underweight</v>
      </c>
      <c r="L850" s="7" t="str">
        <f>VLOOKUP(A850,Medical_Examinations!A849:J3184,5,TRUE)</f>
        <v>Normal</v>
      </c>
      <c r="M850" s="52">
        <f>VLOOKUP(A850,Hospitalization!A850:K3192,5,FALSE)</f>
        <v>34674</v>
      </c>
      <c r="N850" s="51">
        <f ca="1">VLOOKUP(A850,Hospitalization!A850:K3192,6,FALSE)</f>
        <v>37</v>
      </c>
      <c r="O850" s="7" t="str">
        <f>VLOOKUP(A841,Hospitalization!A742:K3084,11,FALSE)</f>
        <v>R1012</v>
      </c>
      <c r="P850" s="7" t="str">
        <f>VLOOKUP(A850,Hospitalization!A850:K3192,10,TRUE)</f>
        <v>tier - 2</v>
      </c>
      <c r="Q850" s="53">
        <f>VLOOKUP(A850,Hospitalization!A850:K3192,8,TRUE)</f>
        <v>1850.55</v>
      </c>
      <c r="R850" s="7" t="str">
        <f>VLOOKUP(A850,Hospitalization!A751:K3093,9,TRUE)</f>
        <v>tier - 3</v>
      </c>
    </row>
    <row r="851" spans="1:18" x14ac:dyDescent="0.3">
      <c r="A851" s="69" t="s">
        <v>860</v>
      </c>
      <c r="B851" s="55" t="str">
        <f>VLOOKUP(A851,'Customer Names'!A851:E2169,3,TRUE)</f>
        <v xml:space="preserve"> Mr</v>
      </c>
      <c r="C851" s="55" t="str">
        <f>VLOOKUP(A851,'Customer Names'!A849:E1674,4,FALSE)</f>
        <v>Duhaime</v>
      </c>
      <c r="D851" s="54">
        <f>VLOOKUP(HealthCare!A851,Medical_Examinations!A850:J3185,2,TRUE)</f>
        <v>17.579999999999998</v>
      </c>
      <c r="E851" s="54">
        <f>VLOOKUP(HealthCare!A851,Medical_Examinations!A850:J3185,4,TRUE)</f>
        <v>4.51</v>
      </c>
      <c r="F851" s="55" t="str">
        <f>VLOOKUP(A851,Medical_Examinations!A850:J3185,6,TRUE)</f>
        <v>No</v>
      </c>
      <c r="G851" s="55" t="str">
        <f>VLOOKUP(A851,Medical_Examinations!A850:J3185,7,TRUE)</f>
        <v>No</v>
      </c>
      <c r="H851" s="55" t="str">
        <f>VLOOKUP(A851,Medical_Examinations!A850:J3185,8,TRUE)</f>
        <v>No</v>
      </c>
      <c r="I851" s="56">
        <f>VLOOKUP(A851,Medical_Examinations!A850:J3185,9,TRUE)</f>
        <v>1</v>
      </c>
      <c r="J851" s="55" t="str">
        <f>VLOOKUP(A851,Medical_Examinations!A850:J3185,10,TRUE)</f>
        <v>No</v>
      </c>
      <c r="K851" s="55" t="str">
        <f>VLOOKUP(A851,Medical_Examinations!A850:J3185,3,TRUE)</f>
        <v>Underweight</v>
      </c>
      <c r="L851" s="55" t="str">
        <f>VLOOKUP(A851,Medical_Examinations!A850:J3185,5,TRUE)</f>
        <v>Normal</v>
      </c>
      <c r="M851" s="57">
        <f>VLOOKUP(A851,Hospitalization!A851:K3193,5,FALSE)</f>
        <v>36506</v>
      </c>
      <c r="N851" s="56">
        <f ca="1">VLOOKUP(A851,Hospitalization!A851:K3193,6,FALSE)</f>
        <v>26</v>
      </c>
      <c r="O851" s="55" t="str">
        <f>VLOOKUP(A842,Hospitalization!A743:K3085,11,FALSE)</f>
        <v>R1013</v>
      </c>
      <c r="P851" s="55" t="str">
        <f>VLOOKUP(A851,Hospitalization!A851:K3193,10,TRUE)</f>
        <v>tier - 2</v>
      </c>
      <c r="Q851" s="58">
        <f>VLOOKUP(A851,Hospitalization!A851:K3193,8,TRUE)</f>
        <v>1837.28</v>
      </c>
      <c r="R851" s="55" t="str">
        <f>VLOOKUP(A851,Hospitalization!A752:K3094,9,TRUE)</f>
        <v>tier - 3</v>
      </c>
    </row>
    <row r="852" spans="1:18" x14ac:dyDescent="0.3">
      <c r="A852" s="69" t="s">
        <v>861</v>
      </c>
      <c r="B852" s="55" t="str">
        <f>VLOOKUP(A852,'Customer Names'!A852:E2170,3,TRUE)</f>
        <v xml:space="preserve"> Mr</v>
      </c>
      <c r="C852" s="55" t="str">
        <f>VLOOKUP(A852,'Customer Names'!A850:E1675,4,FALSE)</f>
        <v>Swann</v>
      </c>
      <c r="D852" s="50">
        <f>VLOOKUP(HealthCare!A852,Medical_Examinations!A851:J3186,2,TRUE)</f>
        <v>17.579999999999998</v>
      </c>
      <c r="E852" s="50">
        <f>VLOOKUP(HealthCare!A852,Medical_Examinations!A851:J3186,4,TRUE)</f>
        <v>4.51</v>
      </c>
      <c r="F852" s="7" t="str">
        <f>VLOOKUP(A852,Medical_Examinations!A851:J3186,6,TRUE)</f>
        <v>No</v>
      </c>
      <c r="G852" s="7" t="str">
        <f>VLOOKUP(A852,Medical_Examinations!A851:J3186,7,TRUE)</f>
        <v>No</v>
      </c>
      <c r="H852" s="7" t="str">
        <f>VLOOKUP(A852,Medical_Examinations!A851:J3186,8,TRUE)</f>
        <v>No</v>
      </c>
      <c r="I852" s="51">
        <f>VLOOKUP(A852,Medical_Examinations!A851:J3186,9,TRUE)</f>
        <v>1</v>
      </c>
      <c r="J852" s="7" t="str">
        <f>VLOOKUP(A852,Medical_Examinations!A851:J3186,10,TRUE)</f>
        <v>No</v>
      </c>
      <c r="K852" s="7" t="str">
        <f>VLOOKUP(A852,Medical_Examinations!A851:J3186,3,TRUE)</f>
        <v>Underweight</v>
      </c>
      <c r="L852" s="7" t="str">
        <f>VLOOKUP(A852,Medical_Examinations!A851:J3186,5,TRUE)</f>
        <v>Normal</v>
      </c>
      <c r="M852" s="52">
        <f>VLOOKUP(A852,Hospitalization!A852:K3194,5,FALSE)</f>
        <v>37837</v>
      </c>
      <c r="N852" s="51">
        <f ca="1">VLOOKUP(A852,Hospitalization!A852:K3194,6,FALSE)</f>
        <v>35</v>
      </c>
      <c r="O852" s="7" t="str">
        <f>VLOOKUP(A843,Hospitalization!A744:K3086,11,FALSE)</f>
        <v>R1012</v>
      </c>
      <c r="P852" s="7" t="str">
        <f>VLOOKUP(A852,Hospitalization!A852:K3194,10,TRUE)</f>
        <v>tier - 2</v>
      </c>
      <c r="Q852" s="53">
        <f>VLOOKUP(A852,Hospitalization!A852:K3194,8,TRUE)</f>
        <v>1837.24</v>
      </c>
      <c r="R852" s="7" t="str">
        <f>VLOOKUP(A852,Hospitalization!A753:K3095,9,TRUE)</f>
        <v>tier - 3</v>
      </c>
    </row>
    <row r="853" spans="1:18" x14ac:dyDescent="0.3">
      <c r="A853" s="69" t="s">
        <v>862</v>
      </c>
      <c r="B853" s="55" t="str">
        <f>VLOOKUP(A853,'Customer Names'!A853:E2171,3,TRUE)</f>
        <v xml:space="preserve"> Mr</v>
      </c>
      <c r="C853" s="55" t="str">
        <f>VLOOKUP(A853,'Customer Names'!A851:E1676,4,FALSE)</f>
        <v>Burton</v>
      </c>
      <c r="D853" s="54">
        <f>VLOOKUP(HealthCare!A853,Medical_Examinations!A852:J3187,2,TRUE)</f>
        <v>17.579999999999998</v>
      </c>
      <c r="E853" s="54">
        <f>VLOOKUP(HealthCare!A853,Medical_Examinations!A852:J3187,4,TRUE)</f>
        <v>4.51</v>
      </c>
      <c r="F853" s="55" t="str">
        <f>VLOOKUP(A853,Medical_Examinations!A852:J3187,6,TRUE)</f>
        <v>No</v>
      </c>
      <c r="G853" s="55" t="str">
        <f>VLOOKUP(A853,Medical_Examinations!A852:J3187,7,TRUE)</f>
        <v>No</v>
      </c>
      <c r="H853" s="55" t="str">
        <f>VLOOKUP(A853,Medical_Examinations!A852:J3187,8,TRUE)</f>
        <v>No</v>
      </c>
      <c r="I853" s="56">
        <f>VLOOKUP(A853,Medical_Examinations!A852:J3187,9,TRUE)</f>
        <v>1</v>
      </c>
      <c r="J853" s="55" t="str">
        <f>VLOOKUP(A853,Medical_Examinations!A852:J3187,10,TRUE)</f>
        <v>No</v>
      </c>
      <c r="K853" s="55" t="str">
        <f>VLOOKUP(A853,Medical_Examinations!A852:J3187,3,TRUE)</f>
        <v>Underweight</v>
      </c>
      <c r="L853" s="55" t="str">
        <f>VLOOKUP(A853,Medical_Examinations!A852:J3187,5,TRUE)</f>
        <v>Normal</v>
      </c>
      <c r="M853" s="57">
        <f>VLOOKUP(A853,Hospitalization!A853:K3195,5,FALSE)</f>
        <v>37844</v>
      </c>
      <c r="N853" s="56">
        <f ca="1">VLOOKUP(A853,Hospitalization!A853:K3195,6,FALSE)</f>
        <v>40</v>
      </c>
      <c r="O853" s="55" t="str">
        <f>VLOOKUP(A844,Hospitalization!A745:K3087,11,FALSE)</f>
        <v>R1011</v>
      </c>
      <c r="P853" s="55" t="str">
        <f>VLOOKUP(A853,Hospitalization!A853:K3195,10,TRUE)</f>
        <v>tier - 3</v>
      </c>
      <c r="Q853" s="58">
        <f>VLOOKUP(A853,Hospitalization!A853:K3195,8,TRUE)</f>
        <v>1832.09</v>
      </c>
      <c r="R853" s="55" t="str">
        <f>VLOOKUP(A853,Hospitalization!A754:K3096,9,TRUE)</f>
        <v>tier - 3</v>
      </c>
    </row>
    <row r="854" spans="1:18" x14ac:dyDescent="0.3">
      <c r="A854" s="69" t="s">
        <v>863</v>
      </c>
      <c r="B854" s="55" t="str">
        <f>VLOOKUP(A854,'Customer Names'!A854:E2172,3,TRUE)</f>
        <v xml:space="preserve"> Ms</v>
      </c>
      <c r="C854" s="55" t="str">
        <f>VLOOKUP(A854,'Customer Names'!A852:E1677,4,FALSE)</f>
        <v>Ricardi</v>
      </c>
      <c r="D854" s="50">
        <f>VLOOKUP(HealthCare!A854,Medical_Examinations!A853:J3188,2,TRUE)</f>
        <v>17.579999999999998</v>
      </c>
      <c r="E854" s="50">
        <f>VLOOKUP(HealthCare!A854,Medical_Examinations!A853:J3188,4,TRUE)</f>
        <v>4.51</v>
      </c>
      <c r="F854" s="7" t="str">
        <f>VLOOKUP(A854,Medical_Examinations!A853:J3188,6,TRUE)</f>
        <v>No</v>
      </c>
      <c r="G854" s="7" t="str">
        <f>VLOOKUP(A854,Medical_Examinations!A853:J3188,7,TRUE)</f>
        <v>No</v>
      </c>
      <c r="H854" s="7" t="str">
        <f>VLOOKUP(A854,Medical_Examinations!A853:J3188,8,TRUE)</f>
        <v>No</v>
      </c>
      <c r="I854" s="51">
        <f>VLOOKUP(A854,Medical_Examinations!A853:J3188,9,TRUE)</f>
        <v>1</v>
      </c>
      <c r="J854" s="7" t="str">
        <f>VLOOKUP(A854,Medical_Examinations!A853:J3188,10,TRUE)</f>
        <v>No</v>
      </c>
      <c r="K854" s="7" t="str">
        <f>VLOOKUP(A854,Medical_Examinations!A853:J3188,3,TRUE)</f>
        <v>Underweight</v>
      </c>
      <c r="L854" s="7" t="str">
        <f>VLOOKUP(A854,Medical_Examinations!A853:J3188,5,TRUE)</f>
        <v>Normal</v>
      </c>
      <c r="M854" s="52">
        <f>VLOOKUP(A854,Hospitalization!A854:K3196,5,FALSE)</f>
        <v>36434</v>
      </c>
      <c r="N854" s="51">
        <f ca="1">VLOOKUP(A854,Hospitalization!A854:K3196,6,FALSE)</f>
        <v>50</v>
      </c>
      <c r="O854" s="7" t="str">
        <f>VLOOKUP(A845,Hospitalization!A746:K3088,11,FALSE)</f>
        <v>R1013</v>
      </c>
      <c r="P854" s="7" t="str">
        <f>VLOOKUP(A854,Hospitalization!A854:K3196,10,TRUE)</f>
        <v>tier - 2</v>
      </c>
      <c r="Q854" s="53">
        <f>VLOOKUP(A854,Hospitalization!A854:K3196,8,TRUE)</f>
        <v>1826.84</v>
      </c>
      <c r="R854" s="7" t="str">
        <f>VLOOKUP(A854,Hospitalization!A755:K3097,9,TRUE)</f>
        <v>tier - 3</v>
      </c>
    </row>
    <row r="855" spans="1:18" x14ac:dyDescent="0.3">
      <c r="A855" s="69" t="s">
        <v>864</v>
      </c>
      <c r="B855" s="55" t="str">
        <f>VLOOKUP(A855,'Customer Names'!A855:E2173,3,TRUE)</f>
        <v xml:space="preserve"> Mr</v>
      </c>
      <c r="C855" s="55" t="str">
        <f>VLOOKUP(A855,'Customer Names'!A853:E1678,4,FALSE)</f>
        <v>Joslyn</v>
      </c>
      <c r="D855" s="54">
        <f>VLOOKUP(HealthCare!A855,Medical_Examinations!A854:J3189,2,TRUE)</f>
        <v>17.579999999999998</v>
      </c>
      <c r="E855" s="54">
        <f>VLOOKUP(HealthCare!A855,Medical_Examinations!A854:J3189,4,TRUE)</f>
        <v>4.51</v>
      </c>
      <c r="F855" s="55" t="str">
        <f>VLOOKUP(A855,Medical_Examinations!A854:J3189,6,TRUE)</f>
        <v>No</v>
      </c>
      <c r="G855" s="55" t="str">
        <f>VLOOKUP(A855,Medical_Examinations!A854:J3189,7,TRUE)</f>
        <v>No</v>
      </c>
      <c r="H855" s="55" t="str">
        <f>VLOOKUP(A855,Medical_Examinations!A854:J3189,8,TRUE)</f>
        <v>No</v>
      </c>
      <c r="I855" s="56">
        <f>VLOOKUP(A855,Medical_Examinations!A854:J3189,9,TRUE)</f>
        <v>1</v>
      </c>
      <c r="J855" s="55" t="str">
        <f>VLOOKUP(A855,Medical_Examinations!A854:J3189,10,TRUE)</f>
        <v>No</v>
      </c>
      <c r="K855" s="55" t="str">
        <f>VLOOKUP(A855,Medical_Examinations!A854:J3189,3,TRUE)</f>
        <v>Underweight</v>
      </c>
      <c r="L855" s="55" t="str">
        <f>VLOOKUP(A855,Medical_Examinations!A854:J3189,5,TRUE)</f>
        <v>Normal</v>
      </c>
      <c r="M855" s="57">
        <f>VLOOKUP(A855,Hospitalization!A855:K3197,5,FALSE)</f>
        <v>36481</v>
      </c>
      <c r="N855" s="56">
        <f ca="1">VLOOKUP(A855,Hospitalization!A855:K3197,6,FALSE)</f>
        <v>56</v>
      </c>
      <c r="O855" s="55" t="str">
        <f>VLOOKUP(A846,Hospitalization!A747:K3089,11,FALSE)</f>
        <v>R1013</v>
      </c>
      <c r="P855" s="55" t="str">
        <f>VLOOKUP(A855,Hospitalization!A855:K3197,10,TRUE)</f>
        <v>tier - 3</v>
      </c>
      <c r="Q855" s="58">
        <f>VLOOKUP(A855,Hospitalization!A855:K3197,8,TRUE)</f>
        <v>1824.29</v>
      </c>
      <c r="R855" s="55" t="str">
        <f>VLOOKUP(A855,Hospitalization!A756:K3098,9,TRUE)</f>
        <v>tier - 3</v>
      </c>
    </row>
    <row r="856" spans="1:18" x14ac:dyDescent="0.3">
      <c r="A856" s="69" t="s">
        <v>865</v>
      </c>
      <c r="B856" s="55" t="str">
        <f>VLOOKUP(A856,'Customer Names'!A856:E2174,3,TRUE)</f>
        <v xml:space="preserve"> Mr</v>
      </c>
      <c r="C856" s="55" t="str">
        <f>VLOOKUP(A856,'Customer Names'!A854:E1679,4,FALSE)</f>
        <v>Bennie</v>
      </c>
      <c r="D856" s="50">
        <f>VLOOKUP(HealthCare!A856,Medical_Examinations!A855:J3190,2,TRUE)</f>
        <v>17.579999999999998</v>
      </c>
      <c r="E856" s="50">
        <f>VLOOKUP(HealthCare!A856,Medical_Examinations!A855:J3190,4,TRUE)</f>
        <v>4.51</v>
      </c>
      <c r="F856" s="7" t="str">
        <f>VLOOKUP(A856,Medical_Examinations!A855:J3190,6,TRUE)</f>
        <v>No</v>
      </c>
      <c r="G856" s="7" t="str">
        <f>VLOOKUP(A856,Medical_Examinations!A855:J3190,7,TRUE)</f>
        <v>No</v>
      </c>
      <c r="H856" s="7" t="str">
        <f>VLOOKUP(A856,Medical_Examinations!A855:J3190,8,TRUE)</f>
        <v>No</v>
      </c>
      <c r="I856" s="51">
        <f>VLOOKUP(A856,Medical_Examinations!A855:J3190,9,TRUE)</f>
        <v>1</v>
      </c>
      <c r="J856" s="7" t="str">
        <f>VLOOKUP(A856,Medical_Examinations!A855:J3190,10,TRUE)</f>
        <v>No</v>
      </c>
      <c r="K856" s="7" t="str">
        <f>VLOOKUP(A856,Medical_Examinations!A855:J3190,3,TRUE)</f>
        <v>Underweight</v>
      </c>
      <c r="L856" s="7" t="str">
        <f>VLOOKUP(A856,Medical_Examinations!A855:J3190,5,TRUE)</f>
        <v>Normal</v>
      </c>
      <c r="M856" s="52">
        <f>VLOOKUP(A856,Hospitalization!A856:K3198,5,FALSE)</f>
        <v>38218</v>
      </c>
      <c r="N856" s="51">
        <f ca="1">VLOOKUP(A856,Hospitalization!A856:K3198,6,FALSE)</f>
        <v>47</v>
      </c>
      <c r="O856" s="7" t="str">
        <f>VLOOKUP(A847,Hospitalization!A748:K3090,11,FALSE)</f>
        <v>R1011</v>
      </c>
      <c r="P856" s="7" t="str">
        <f>VLOOKUP(A856,Hospitalization!A856:K3198,10,TRUE)</f>
        <v>tier - 1</v>
      </c>
      <c r="Q856" s="53">
        <f>VLOOKUP(A856,Hospitalization!A856:K3198,8,TRUE)</f>
        <v>1822.54</v>
      </c>
      <c r="R856" s="7" t="str">
        <f>VLOOKUP(A856,Hospitalization!A757:K3099,9,TRUE)</f>
        <v>tier - 3</v>
      </c>
    </row>
    <row r="857" spans="1:18" x14ac:dyDescent="0.3">
      <c r="A857" s="69" t="s">
        <v>866</v>
      </c>
      <c r="B857" s="55" t="str">
        <f>VLOOKUP(A857,'Customer Names'!A857:E2175,3,TRUE)</f>
        <v xml:space="preserve"> Ms</v>
      </c>
      <c r="C857" s="55" t="str">
        <f>VLOOKUP(A857,'Customer Names'!A855:E1680,4,FALSE)</f>
        <v>Kanyane</v>
      </c>
      <c r="D857" s="54">
        <f>VLOOKUP(HealthCare!A857,Medical_Examinations!A856:J3191,2,TRUE)</f>
        <v>17.579999999999998</v>
      </c>
      <c r="E857" s="54">
        <f>VLOOKUP(HealthCare!A857,Medical_Examinations!A856:J3191,4,TRUE)</f>
        <v>4.51</v>
      </c>
      <c r="F857" s="55" t="str">
        <f>VLOOKUP(A857,Medical_Examinations!A856:J3191,6,TRUE)</f>
        <v>No</v>
      </c>
      <c r="G857" s="55" t="str">
        <f>VLOOKUP(A857,Medical_Examinations!A856:J3191,7,TRUE)</f>
        <v>No</v>
      </c>
      <c r="H857" s="55" t="str">
        <f>VLOOKUP(A857,Medical_Examinations!A856:J3191,8,TRUE)</f>
        <v>No</v>
      </c>
      <c r="I857" s="56">
        <f>VLOOKUP(A857,Medical_Examinations!A856:J3191,9,TRUE)</f>
        <v>1</v>
      </c>
      <c r="J857" s="55" t="str">
        <f>VLOOKUP(A857,Medical_Examinations!A856:J3191,10,TRUE)</f>
        <v>No</v>
      </c>
      <c r="K857" s="55" t="str">
        <f>VLOOKUP(A857,Medical_Examinations!A856:J3191,3,TRUE)</f>
        <v>Underweight</v>
      </c>
      <c r="L857" s="55" t="str">
        <f>VLOOKUP(A857,Medical_Examinations!A856:J3191,5,TRUE)</f>
        <v>Normal</v>
      </c>
      <c r="M857" s="57">
        <f>VLOOKUP(A857,Hospitalization!A857:K3199,5,FALSE)</f>
        <v>36428</v>
      </c>
      <c r="N857" s="56">
        <f ca="1">VLOOKUP(A857,Hospitalization!A857:K3199,6,FALSE)</f>
        <v>24</v>
      </c>
      <c r="O857" s="55" t="str">
        <f>VLOOKUP(A848,Hospitalization!A749:K3091,11,FALSE)</f>
        <v>R1012</v>
      </c>
      <c r="P857" s="55" t="str">
        <f>VLOOKUP(A857,Hospitalization!A857:K3199,10,TRUE)</f>
        <v>tier - 3</v>
      </c>
      <c r="Q857" s="58">
        <f>VLOOKUP(A857,Hospitalization!A857:K3199,8,TRUE)</f>
        <v>1815.88</v>
      </c>
      <c r="R857" s="55" t="str">
        <f>VLOOKUP(A857,Hospitalization!A758:K3100,9,TRUE)</f>
        <v>tier - 3</v>
      </c>
    </row>
    <row r="858" spans="1:18" x14ac:dyDescent="0.3">
      <c r="A858" s="69" t="s">
        <v>867</v>
      </c>
      <c r="B858" s="55" t="str">
        <f>VLOOKUP(A858,'Customer Names'!A858:E2176,3,TRUE)</f>
        <v xml:space="preserve"> Mr</v>
      </c>
      <c r="C858" s="55" t="str">
        <f>VLOOKUP(A858,'Customer Names'!A856:E1681,4,FALSE)</f>
        <v>McFadden</v>
      </c>
      <c r="D858" s="50">
        <f>VLOOKUP(HealthCare!A858,Medical_Examinations!A857:J3192,2,TRUE)</f>
        <v>17.579999999999998</v>
      </c>
      <c r="E858" s="50">
        <f>VLOOKUP(HealthCare!A858,Medical_Examinations!A857:J3192,4,TRUE)</f>
        <v>4.51</v>
      </c>
      <c r="F858" s="7" t="str">
        <f>VLOOKUP(A858,Medical_Examinations!A857:J3192,6,TRUE)</f>
        <v>No</v>
      </c>
      <c r="G858" s="7" t="str">
        <f>VLOOKUP(A858,Medical_Examinations!A857:J3192,7,TRUE)</f>
        <v>No</v>
      </c>
      <c r="H858" s="7" t="str">
        <f>VLOOKUP(A858,Medical_Examinations!A857:J3192,8,TRUE)</f>
        <v>No</v>
      </c>
      <c r="I858" s="51">
        <f>VLOOKUP(A858,Medical_Examinations!A857:J3192,9,TRUE)</f>
        <v>1</v>
      </c>
      <c r="J858" s="7" t="str">
        <f>VLOOKUP(A858,Medical_Examinations!A857:J3192,10,TRUE)</f>
        <v>No</v>
      </c>
      <c r="K858" s="7" t="str">
        <f>VLOOKUP(A858,Medical_Examinations!A857:J3192,3,TRUE)</f>
        <v>Underweight</v>
      </c>
      <c r="L858" s="7" t="str">
        <f>VLOOKUP(A858,Medical_Examinations!A857:J3192,5,TRUE)</f>
        <v>Normal</v>
      </c>
      <c r="M858" s="52">
        <f>VLOOKUP(A858,Hospitalization!A858:K3200,5,FALSE)</f>
        <v>37603</v>
      </c>
      <c r="N858" s="51">
        <f ca="1">VLOOKUP(A858,Hospitalization!A858:K3200,6,FALSE)</f>
        <v>26</v>
      </c>
      <c r="O858" s="7" t="str">
        <f>VLOOKUP(A849,Hospitalization!A750:K3092,11,FALSE)</f>
        <v>R1025</v>
      </c>
      <c r="P858" s="7" t="str">
        <f>VLOOKUP(A858,Hospitalization!A858:K3200,10,TRUE)</f>
        <v>tier - 3</v>
      </c>
      <c r="Q858" s="53">
        <f>VLOOKUP(A858,Hospitalization!A858:K3200,8,TRUE)</f>
        <v>1769.53</v>
      </c>
      <c r="R858" s="7" t="str">
        <f>VLOOKUP(A858,Hospitalization!A759:K3101,9,TRUE)</f>
        <v>tier - 3</v>
      </c>
    </row>
    <row r="859" spans="1:18" x14ac:dyDescent="0.3">
      <c r="A859" s="69" t="s">
        <v>868</v>
      </c>
      <c r="B859" s="55" t="str">
        <f>VLOOKUP(A859,'Customer Names'!A859:E2177,3,TRUE)</f>
        <v xml:space="preserve"> Ms</v>
      </c>
      <c r="C859" s="55" t="str">
        <f>VLOOKUP(A859,'Customer Names'!A857:E1682,4,FALSE)</f>
        <v>Connolly</v>
      </c>
      <c r="D859" s="54">
        <f>VLOOKUP(HealthCare!A859,Medical_Examinations!A858:J3193,2,TRUE)</f>
        <v>17.579999999999998</v>
      </c>
      <c r="E859" s="54">
        <f>VLOOKUP(HealthCare!A859,Medical_Examinations!A858:J3193,4,TRUE)</f>
        <v>4.51</v>
      </c>
      <c r="F859" s="55" t="str">
        <f>VLOOKUP(A859,Medical_Examinations!A858:J3193,6,TRUE)</f>
        <v>No</v>
      </c>
      <c r="G859" s="55" t="str">
        <f>VLOOKUP(A859,Medical_Examinations!A858:J3193,7,TRUE)</f>
        <v>No</v>
      </c>
      <c r="H859" s="55" t="str">
        <f>VLOOKUP(A859,Medical_Examinations!A858:J3193,8,TRUE)</f>
        <v>No</v>
      </c>
      <c r="I859" s="56">
        <f>VLOOKUP(A859,Medical_Examinations!A858:J3193,9,TRUE)</f>
        <v>1</v>
      </c>
      <c r="J859" s="55" t="str">
        <f>VLOOKUP(A859,Medical_Examinations!A858:J3193,10,TRUE)</f>
        <v>No</v>
      </c>
      <c r="K859" s="55" t="str">
        <f>VLOOKUP(A859,Medical_Examinations!A858:J3193,3,TRUE)</f>
        <v>Underweight</v>
      </c>
      <c r="L859" s="55" t="str">
        <f>VLOOKUP(A859,Medical_Examinations!A858:J3193,5,TRUE)</f>
        <v>Normal</v>
      </c>
      <c r="M859" s="57">
        <f>VLOOKUP(A859,Hospitalization!A859:K3201,5,FALSE)</f>
        <v>37944</v>
      </c>
      <c r="N859" s="56">
        <f ca="1">VLOOKUP(A859,Hospitalization!A859:K3201,6,FALSE)</f>
        <v>35</v>
      </c>
      <c r="O859" s="55" t="str">
        <f>VLOOKUP(A850,Hospitalization!A751:K3093,11,FALSE)</f>
        <v>R1012</v>
      </c>
      <c r="P859" s="55" t="str">
        <f>VLOOKUP(A859,Hospitalization!A859:K3201,10,TRUE)</f>
        <v>tier - 1</v>
      </c>
      <c r="Q859" s="58">
        <f>VLOOKUP(A859,Hospitalization!A859:K3201,8,TRUE)</f>
        <v>1759.34</v>
      </c>
      <c r="R859" s="55" t="str">
        <f>VLOOKUP(A859,Hospitalization!A760:K3102,9,TRUE)</f>
        <v>tier - 3</v>
      </c>
    </row>
    <row r="860" spans="1:18" x14ac:dyDescent="0.3">
      <c r="A860" s="69" t="s">
        <v>869</v>
      </c>
      <c r="B860" s="55" t="str">
        <f>VLOOKUP(A860,'Customer Names'!A860:E2178,3,TRUE)</f>
        <v xml:space="preserve"> Ms</v>
      </c>
      <c r="C860" s="55" t="str">
        <f>VLOOKUP(A860,'Customer Names'!A858:E1683,4,FALSE)</f>
        <v>Merino</v>
      </c>
      <c r="D860" s="50">
        <f>VLOOKUP(HealthCare!A860,Medical_Examinations!A859:J3194,2,TRUE)</f>
        <v>17.579999999999998</v>
      </c>
      <c r="E860" s="50">
        <f>VLOOKUP(HealthCare!A860,Medical_Examinations!A859:J3194,4,TRUE)</f>
        <v>4.51</v>
      </c>
      <c r="F860" s="7" t="str">
        <f>VLOOKUP(A860,Medical_Examinations!A859:J3194,6,TRUE)</f>
        <v>No</v>
      </c>
      <c r="G860" s="7" t="str">
        <f>VLOOKUP(A860,Medical_Examinations!A859:J3194,7,TRUE)</f>
        <v>No</v>
      </c>
      <c r="H860" s="7" t="str">
        <f>VLOOKUP(A860,Medical_Examinations!A859:J3194,8,TRUE)</f>
        <v>No</v>
      </c>
      <c r="I860" s="51">
        <f>VLOOKUP(A860,Medical_Examinations!A859:J3194,9,TRUE)</f>
        <v>1</v>
      </c>
      <c r="J860" s="7" t="str">
        <f>VLOOKUP(A860,Medical_Examinations!A859:J3194,10,TRUE)</f>
        <v>No</v>
      </c>
      <c r="K860" s="7" t="str">
        <f>VLOOKUP(A860,Medical_Examinations!A859:J3194,3,TRUE)</f>
        <v>Underweight</v>
      </c>
      <c r="L860" s="7" t="str">
        <f>VLOOKUP(A860,Medical_Examinations!A859:J3194,5,TRUE)</f>
        <v>Normal</v>
      </c>
      <c r="M860" s="52">
        <f>VLOOKUP(A860,Hospitalization!A860:K3202,5,FALSE)</f>
        <v>36075</v>
      </c>
      <c r="N860" s="51">
        <f ca="1">VLOOKUP(A860,Hospitalization!A860:K3202,6,FALSE)</f>
        <v>44</v>
      </c>
      <c r="O860" s="7" t="str">
        <f>VLOOKUP(A851,Hospitalization!A752:K3094,11,FALSE)</f>
        <v>R1013</v>
      </c>
      <c r="P860" s="7" t="str">
        <f>VLOOKUP(A860,Hospitalization!A860:K3202,10,TRUE)</f>
        <v>tier - 3</v>
      </c>
      <c r="Q860" s="53">
        <f>VLOOKUP(A860,Hospitalization!A860:K3202,8,TRUE)</f>
        <v>1756.6</v>
      </c>
      <c r="R860" s="7" t="str">
        <f>VLOOKUP(A860,Hospitalization!A761:K3103,9,TRUE)</f>
        <v>tier - 3</v>
      </c>
    </row>
    <row r="861" spans="1:18" x14ac:dyDescent="0.3">
      <c r="A861" s="69" t="s">
        <v>870</v>
      </c>
      <c r="B861" s="55" t="str">
        <f>VLOOKUP(A861,'Customer Names'!A861:E2179,3,TRUE)</f>
        <v xml:space="preserve"> Ms</v>
      </c>
      <c r="C861" s="55" t="str">
        <f>VLOOKUP(A861,'Customer Names'!A859:E1684,4,FALSE)</f>
        <v>Baird</v>
      </c>
      <c r="D861" s="54">
        <f>VLOOKUP(HealthCare!A861,Medical_Examinations!A860:J3195,2,TRUE)</f>
        <v>17.579999999999998</v>
      </c>
      <c r="E861" s="54">
        <f>VLOOKUP(HealthCare!A861,Medical_Examinations!A860:J3195,4,TRUE)</f>
        <v>4.51</v>
      </c>
      <c r="F861" s="55" t="str">
        <f>VLOOKUP(A861,Medical_Examinations!A860:J3195,6,TRUE)</f>
        <v>No</v>
      </c>
      <c r="G861" s="55" t="str">
        <f>VLOOKUP(A861,Medical_Examinations!A860:J3195,7,TRUE)</f>
        <v>No</v>
      </c>
      <c r="H861" s="55" t="str">
        <f>VLOOKUP(A861,Medical_Examinations!A860:J3195,8,TRUE)</f>
        <v>No</v>
      </c>
      <c r="I861" s="56">
        <f>VLOOKUP(A861,Medical_Examinations!A860:J3195,9,TRUE)</f>
        <v>1</v>
      </c>
      <c r="J861" s="55" t="str">
        <f>VLOOKUP(A861,Medical_Examinations!A860:J3195,10,TRUE)</f>
        <v>No</v>
      </c>
      <c r="K861" s="55" t="str">
        <f>VLOOKUP(A861,Medical_Examinations!A860:J3195,3,TRUE)</f>
        <v>Underweight</v>
      </c>
      <c r="L861" s="55" t="str">
        <f>VLOOKUP(A861,Medical_Examinations!A860:J3195,5,TRUE)</f>
        <v>Normal</v>
      </c>
      <c r="M861" s="57">
        <f>VLOOKUP(A861,Hospitalization!A861:K3203,5,FALSE)</f>
        <v>37830</v>
      </c>
      <c r="N861" s="56">
        <f ca="1">VLOOKUP(A861,Hospitalization!A861:K3203,6,FALSE)</f>
        <v>38</v>
      </c>
      <c r="O861" s="55" t="str">
        <f>VLOOKUP(A852,Hospitalization!A753:K3095,11,FALSE)</f>
        <v>R1011</v>
      </c>
      <c r="P861" s="55" t="str">
        <f>VLOOKUP(A861,Hospitalization!A861:K3203,10,TRUE)</f>
        <v>tier - 1</v>
      </c>
      <c r="Q861" s="58">
        <f>VLOOKUP(A861,Hospitalization!A861:K3203,8,TRUE)</f>
        <v>1744.47</v>
      </c>
      <c r="R861" s="55" t="str">
        <f>VLOOKUP(A861,Hospitalization!A762:K3104,9,TRUE)</f>
        <v>tier - 3</v>
      </c>
    </row>
    <row r="862" spans="1:18" x14ac:dyDescent="0.3">
      <c r="A862" s="69" t="s">
        <v>871</v>
      </c>
      <c r="B862" s="55" t="str">
        <f>VLOOKUP(A862,'Customer Names'!A862:E2180,3,TRUE)</f>
        <v xml:space="preserve"> Ms</v>
      </c>
      <c r="C862" s="55" t="str">
        <f>VLOOKUP(A862,'Customer Names'!A860:E1685,4,FALSE)</f>
        <v>Locatelli</v>
      </c>
      <c r="D862" s="50">
        <f>VLOOKUP(HealthCare!A862,Medical_Examinations!A861:J3196,2,TRUE)</f>
        <v>17.579999999999998</v>
      </c>
      <c r="E862" s="50">
        <f>VLOOKUP(HealthCare!A862,Medical_Examinations!A861:J3196,4,TRUE)</f>
        <v>4.51</v>
      </c>
      <c r="F862" s="7" t="str">
        <f>VLOOKUP(A862,Medical_Examinations!A861:J3196,6,TRUE)</f>
        <v>No</v>
      </c>
      <c r="G862" s="7" t="str">
        <f>VLOOKUP(A862,Medical_Examinations!A861:J3196,7,TRUE)</f>
        <v>No</v>
      </c>
      <c r="H862" s="7" t="str">
        <f>VLOOKUP(A862,Medical_Examinations!A861:J3196,8,TRUE)</f>
        <v>No</v>
      </c>
      <c r="I862" s="51">
        <f>VLOOKUP(A862,Medical_Examinations!A861:J3196,9,TRUE)</f>
        <v>1</v>
      </c>
      <c r="J862" s="7" t="str">
        <f>VLOOKUP(A862,Medical_Examinations!A861:J3196,10,TRUE)</f>
        <v>No</v>
      </c>
      <c r="K862" s="7" t="str">
        <f>VLOOKUP(A862,Medical_Examinations!A861:J3196,3,TRUE)</f>
        <v>Underweight</v>
      </c>
      <c r="L862" s="7" t="str">
        <f>VLOOKUP(A862,Medical_Examinations!A861:J3196,5,TRUE)</f>
        <v>Normal</v>
      </c>
      <c r="M862" s="52">
        <f>VLOOKUP(A862,Hospitalization!A862:K3204,5,FALSE)</f>
        <v>37827</v>
      </c>
      <c r="N862" s="51">
        <f ca="1">VLOOKUP(A862,Hospitalization!A862:K3204,6,FALSE)</f>
        <v>50</v>
      </c>
      <c r="O862" s="7" t="str">
        <f>VLOOKUP(A853,Hospitalization!A754:K3096,11,FALSE)</f>
        <v>R1011</v>
      </c>
      <c r="P862" s="7" t="str">
        <f>VLOOKUP(A862,Hospitalization!A862:K3204,10,TRUE)</f>
        <v>tier - 1</v>
      </c>
      <c r="Q862" s="53">
        <f>VLOOKUP(A862,Hospitalization!A862:K3204,8,TRUE)</f>
        <v>1743.21</v>
      </c>
      <c r="R862" s="7" t="str">
        <f>VLOOKUP(A862,Hospitalization!A763:K3105,9,TRUE)</f>
        <v>tier - 3</v>
      </c>
    </row>
    <row r="863" spans="1:18" x14ac:dyDescent="0.3">
      <c r="A863" s="69" t="s">
        <v>872</v>
      </c>
      <c r="B863" s="55" t="str">
        <f>VLOOKUP(A863,'Customer Names'!A863:E2181,3,TRUE)</f>
        <v xml:space="preserve"> Ms</v>
      </c>
      <c r="C863" s="55" t="str">
        <f>VLOOKUP(A863,'Customer Names'!A861:E1686,4,FALSE)</f>
        <v>Brake</v>
      </c>
      <c r="D863" s="54">
        <f>VLOOKUP(HealthCare!A863,Medical_Examinations!A862:J3197,2,TRUE)</f>
        <v>17.579999999999998</v>
      </c>
      <c r="E863" s="54">
        <f>VLOOKUP(HealthCare!A863,Medical_Examinations!A862:J3197,4,TRUE)</f>
        <v>4.51</v>
      </c>
      <c r="F863" s="55" t="str">
        <f>VLOOKUP(A863,Medical_Examinations!A862:J3197,6,TRUE)</f>
        <v>No</v>
      </c>
      <c r="G863" s="55" t="str">
        <f>VLOOKUP(A863,Medical_Examinations!A862:J3197,7,TRUE)</f>
        <v>No</v>
      </c>
      <c r="H863" s="55" t="str">
        <f>VLOOKUP(A863,Medical_Examinations!A862:J3197,8,TRUE)</f>
        <v>No</v>
      </c>
      <c r="I863" s="56">
        <f>VLOOKUP(A863,Medical_Examinations!A862:J3197,9,TRUE)</f>
        <v>1</v>
      </c>
      <c r="J863" s="55" t="str">
        <f>VLOOKUP(A863,Medical_Examinations!A862:J3197,10,TRUE)</f>
        <v>No</v>
      </c>
      <c r="K863" s="55" t="str">
        <f>VLOOKUP(A863,Medical_Examinations!A862:J3197,3,TRUE)</f>
        <v>Underweight</v>
      </c>
      <c r="L863" s="55" t="str">
        <f>VLOOKUP(A863,Medical_Examinations!A862:J3197,5,TRUE)</f>
        <v>Normal</v>
      </c>
      <c r="M863" s="57">
        <f>VLOOKUP(A863,Hospitalization!A863:K3205,5,FALSE)</f>
        <v>37939</v>
      </c>
      <c r="N863" s="56">
        <f ca="1">VLOOKUP(A863,Hospitalization!A863:K3205,6,FALSE)</f>
        <v>40</v>
      </c>
      <c r="O863" s="55" t="str">
        <f>VLOOKUP(A854,Hospitalization!A755:K3097,11,FALSE)</f>
        <v>R1011</v>
      </c>
      <c r="P863" s="55" t="str">
        <f>VLOOKUP(A863,Hospitalization!A863:K3205,10,TRUE)</f>
        <v>tier - 2</v>
      </c>
      <c r="Q863" s="58">
        <f>VLOOKUP(A863,Hospitalization!A863:K3205,8,TRUE)</f>
        <v>1737.38</v>
      </c>
      <c r="R863" s="55" t="str">
        <f>VLOOKUP(A863,Hospitalization!A764:K3106,9,TRUE)</f>
        <v>tier - 3</v>
      </c>
    </row>
    <row r="864" spans="1:18" x14ac:dyDescent="0.3">
      <c r="A864" s="69" t="s">
        <v>873</v>
      </c>
      <c r="B864" s="55" t="str">
        <f>VLOOKUP(A864,'Customer Names'!A864:E2182,3,TRUE)</f>
        <v xml:space="preserve"> Ms</v>
      </c>
      <c r="C864" s="55" t="str">
        <f>VLOOKUP(A864,'Customer Names'!A862:E1687,4,FALSE)</f>
        <v>Jacobs</v>
      </c>
      <c r="D864" s="50">
        <f>VLOOKUP(HealthCare!A864,Medical_Examinations!A863:J3198,2,TRUE)</f>
        <v>17.579999999999998</v>
      </c>
      <c r="E864" s="50">
        <f>VLOOKUP(HealthCare!A864,Medical_Examinations!A863:J3198,4,TRUE)</f>
        <v>4.51</v>
      </c>
      <c r="F864" s="7" t="str">
        <f>VLOOKUP(A864,Medical_Examinations!A863:J3198,6,TRUE)</f>
        <v>No</v>
      </c>
      <c r="G864" s="7" t="str">
        <f>VLOOKUP(A864,Medical_Examinations!A863:J3198,7,TRUE)</f>
        <v>No</v>
      </c>
      <c r="H864" s="7" t="str">
        <f>VLOOKUP(A864,Medical_Examinations!A863:J3198,8,TRUE)</f>
        <v>No</v>
      </c>
      <c r="I864" s="51">
        <f>VLOOKUP(A864,Medical_Examinations!A863:J3198,9,TRUE)</f>
        <v>1</v>
      </c>
      <c r="J864" s="7" t="str">
        <f>VLOOKUP(A864,Medical_Examinations!A863:J3198,10,TRUE)</f>
        <v>No</v>
      </c>
      <c r="K864" s="7" t="str">
        <f>VLOOKUP(A864,Medical_Examinations!A863:J3198,3,TRUE)</f>
        <v>Underweight</v>
      </c>
      <c r="L864" s="7" t="str">
        <f>VLOOKUP(A864,Medical_Examinations!A863:J3198,5,TRUE)</f>
        <v>Normal</v>
      </c>
      <c r="M864" s="52">
        <f>VLOOKUP(A864,Hospitalization!A864:K3206,5,FALSE)</f>
        <v>37934</v>
      </c>
      <c r="N864" s="51">
        <f ca="1">VLOOKUP(A864,Hospitalization!A864:K3206,6,FALSE)</f>
        <v>43</v>
      </c>
      <c r="O864" s="7" t="str">
        <f>VLOOKUP(A855,Hospitalization!A756:K3098,11,FALSE)</f>
        <v>R1013</v>
      </c>
      <c r="P864" s="7" t="str">
        <f>VLOOKUP(A864,Hospitalization!A864:K3206,10,TRUE)</f>
        <v>tier - 2</v>
      </c>
      <c r="Q864" s="53">
        <f>VLOOKUP(A864,Hospitalization!A864:K3206,8,TRUE)</f>
        <v>1731.68</v>
      </c>
      <c r="R864" s="7" t="str">
        <f>VLOOKUP(A864,Hospitalization!A765:K3107,9,TRUE)</f>
        <v>tier - 3</v>
      </c>
    </row>
    <row r="865" spans="1:18" x14ac:dyDescent="0.3">
      <c r="A865" s="69" t="s">
        <v>874</v>
      </c>
      <c r="B865" s="55" t="str">
        <f>VLOOKUP(A865,'Customer Names'!A865:E2183,3,TRUE)</f>
        <v xml:space="preserve"> Ms</v>
      </c>
      <c r="C865" s="55" t="str">
        <f>VLOOKUP(A865,'Customer Names'!A863:E1688,4,FALSE)</f>
        <v>Vaught</v>
      </c>
      <c r="D865" s="54">
        <f>VLOOKUP(HealthCare!A865,Medical_Examinations!A864:J3199,2,TRUE)</f>
        <v>17.579999999999998</v>
      </c>
      <c r="E865" s="54">
        <f>VLOOKUP(HealthCare!A865,Medical_Examinations!A864:J3199,4,TRUE)</f>
        <v>4.51</v>
      </c>
      <c r="F865" s="55" t="str">
        <f>VLOOKUP(A865,Medical_Examinations!A864:J3199,6,TRUE)</f>
        <v>No</v>
      </c>
      <c r="G865" s="55" t="str">
        <f>VLOOKUP(A865,Medical_Examinations!A864:J3199,7,TRUE)</f>
        <v>No</v>
      </c>
      <c r="H865" s="55" t="str">
        <f>VLOOKUP(A865,Medical_Examinations!A864:J3199,8,TRUE)</f>
        <v>No</v>
      </c>
      <c r="I865" s="56">
        <f>VLOOKUP(A865,Medical_Examinations!A864:J3199,9,TRUE)</f>
        <v>1</v>
      </c>
      <c r="J865" s="55" t="str">
        <f>VLOOKUP(A865,Medical_Examinations!A864:J3199,10,TRUE)</f>
        <v>No</v>
      </c>
      <c r="K865" s="55" t="str">
        <f>VLOOKUP(A865,Medical_Examinations!A864:J3199,3,TRUE)</f>
        <v>Underweight</v>
      </c>
      <c r="L865" s="55" t="str">
        <f>VLOOKUP(A865,Medical_Examinations!A864:J3199,5,TRUE)</f>
        <v>Normal</v>
      </c>
      <c r="M865" s="57">
        <f>VLOOKUP(A865,Hospitalization!A865:K3207,5,FALSE)</f>
        <v>37865</v>
      </c>
      <c r="N865" s="56">
        <f ca="1">VLOOKUP(A865,Hospitalization!A865:K3207,6,FALSE)</f>
        <v>47</v>
      </c>
      <c r="O865" s="55" t="str">
        <f>VLOOKUP(A856,Hospitalization!A757:K3099,11,FALSE)</f>
        <v>R1012</v>
      </c>
      <c r="P865" s="55" t="str">
        <f>VLOOKUP(A865,Hospitalization!A865:K3207,10,TRUE)</f>
        <v>tier - 2</v>
      </c>
      <c r="Q865" s="58">
        <f>VLOOKUP(A865,Hospitalization!A865:K3207,8,TRUE)</f>
        <v>1728.9</v>
      </c>
      <c r="R865" s="55" t="str">
        <f>VLOOKUP(A865,Hospitalization!A766:K3108,9,TRUE)</f>
        <v>tier - 3</v>
      </c>
    </row>
    <row r="866" spans="1:18" x14ac:dyDescent="0.3">
      <c r="A866" s="69" t="s">
        <v>875</v>
      </c>
      <c r="B866" s="55" t="str">
        <f>VLOOKUP(A866,'Customer Names'!A866:E2184,3,TRUE)</f>
        <v xml:space="preserve"> Mr</v>
      </c>
      <c r="C866" s="55" t="str">
        <f>VLOOKUP(A866,'Customer Names'!A864:E1689,4,FALSE)</f>
        <v>Monteleone</v>
      </c>
      <c r="D866" s="50">
        <f>VLOOKUP(HealthCare!A866,Medical_Examinations!A865:J3200,2,TRUE)</f>
        <v>17.579999999999998</v>
      </c>
      <c r="E866" s="50">
        <f>VLOOKUP(HealthCare!A866,Medical_Examinations!A865:J3200,4,TRUE)</f>
        <v>4.51</v>
      </c>
      <c r="F866" s="7" t="str">
        <f>VLOOKUP(A866,Medical_Examinations!A865:J3200,6,TRUE)</f>
        <v>No</v>
      </c>
      <c r="G866" s="7" t="str">
        <f>VLOOKUP(A866,Medical_Examinations!A865:J3200,7,TRUE)</f>
        <v>No</v>
      </c>
      <c r="H866" s="7" t="str">
        <f>VLOOKUP(A866,Medical_Examinations!A865:J3200,8,TRUE)</f>
        <v>No</v>
      </c>
      <c r="I866" s="51">
        <f>VLOOKUP(A866,Medical_Examinations!A865:J3200,9,TRUE)</f>
        <v>1</v>
      </c>
      <c r="J866" s="7" t="str">
        <f>VLOOKUP(A866,Medical_Examinations!A865:J3200,10,TRUE)</f>
        <v>No</v>
      </c>
      <c r="K866" s="7" t="str">
        <f>VLOOKUP(A866,Medical_Examinations!A865:J3200,3,TRUE)</f>
        <v>Underweight</v>
      </c>
      <c r="L866" s="7" t="str">
        <f>VLOOKUP(A866,Medical_Examinations!A865:J3200,5,TRUE)</f>
        <v>Normal</v>
      </c>
      <c r="M866" s="52">
        <f>VLOOKUP(A866,Hospitalization!A866:K3208,5,FALSE)</f>
        <v>37946</v>
      </c>
      <c r="N866" s="51">
        <f ca="1">VLOOKUP(A866,Hospitalization!A866:K3208,6,FALSE)</f>
        <v>28</v>
      </c>
      <c r="O866" s="7" t="str">
        <f>VLOOKUP(A857,Hospitalization!A758:K3100,11,FALSE)</f>
        <v>R1013</v>
      </c>
      <c r="P866" s="7" t="str">
        <f>VLOOKUP(A866,Hospitalization!A866:K3208,10,TRUE)</f>
        <v>tier - 3</v>
      </c>
      <c r="Q866" s="53">
        <f>VLOOKUP(A866,Hospitalization!A866:K3208,8,TRUE)</f>
        <v>1727.79</v>
      </c>
      <c r="R866" s="7" t="str">
        <f>VLOOKUP(A866,Hospitalization!A767:K3109,9,TRUE)</f>
        <v>tier - 3</v>
      </c>
    </row>
    <row r="867" spans="1:18" x14ac:dyDescent="0.3">
      <c r="A867" s="69" t="s">
        <v>876</v>
      </c>
      <c r="B867" s="55" t="str">
        <f>VLOOKUP(A867,'Customer Names'!A867:E2185,3,TRUE)</f>
        <v xml:space="preserve"> Mr</v>
      </c>
      <c r="C867" s="55" t="str">
        <f>VLOOKUP(A867,'Customer Names'!A865:E1690,4,FALSE)</f>
        <v>Verdugo</v>
      </c>
      <c r="D867" s="54">
        <f>VLOOKUP(HealthCare!A867,Medical_Examinations!A866:J3201,2,TRUE)</f>
        <v>17.579999999999998</v>
      </c>
      <c r="E867" s="54">
        <f>VLOOKUP(HealthCare!A867,Medical_Examinations!A866:J3201,4,TRUE)</f>
        <v>4.51</v>
      </c>
      <c r="F867" s="55" t="str">
        <f>VLOOKUP(A867,Medical_Examinations!A866:J3201,6,TRUE)</f>
        <v>No</v>
      </c>
      <c r="G867" s="55" t="str">
        <f>VLOOKUP(A867,Medical_Examinations!A866:J3201,7,TRUE)</f>
        <v>No</v>
      </c>
      <c r="H867" s="55" t="str">
        <f>VLOOKUP(A867,Medical_Examinations!A866:J3201,8,TRUE)</f>
        <v>No</v>
      </c>
      <c r="I867" s="56">
        <f>VLOOKUP(A867,Medical_Examinations!A866:J3201,9,TRUE)</f>
        <v>1</v>
      </c>
      <c r="J867" s="55" t="str">
        <f>VLOOKUP(A867,Medical_Examinations!A866:J3201,10,TRUE)</f>
        <v>No</v>
      </c>
      <c r="K867" s="55" t="str">
        <f>VLOOKUP(A867,Medical_Examinations!A866:J3201,3,TRUE)</f>
        <v>Underweight</v>
      </c>
      <c r="L867" s="55" t="str">
        <f>VLOOKUP(A867,Medical_Examinations!A866:J3201,5,TRUE)</f>
        <v>Normal</v>
      </c>
      <c r="M867" s="57">
        <f>VLOOKUP(A867,Hospitalization!A867:K3209,5,FALSE)</f>
        <v>38239</v>
      </c>
      <c r="N867" s="56">
        <f ca="1">VLOOKUP(A867,Hospitalization!A867:K3209,6,FALSE)</f>
        <v>53</v>
      </c>
      <c r="O867" s="55" t="str">
        <f>VLOOKUP(A858,Hospitalization!A759:K3101,11,FALSE)</f>
        <v>R1012</v>
      </c>
      <c r="P867" s="55" t="str">
        <f>VLOOKUP(A867,Hospitalization!A867:K3209,10,TRUE)</f>
        <v>tier - 1</v>
      </c>
      <c r="Q867" s="58">
        <f>VLOOKUP(A867,Hospitalization!A867:K3209,8,TRUE)</f>
        <v>1727.54</v>
      </c>
      <c r="R867" s="55" t="str">
        <f>VLOOKUP(A867,Hospitalization!A768:K3110,9,TRUE)</f>
        <v>tier - 3</v>
      </c>
    </row>
    <row r="868" spans="1:18" x14ac:dyDescent="0.3">
      <c r="A868" s="69" t="s">
        <v>877</v>
      </c>
      <c r="B868" s="55" t="str">
        <f>VLOOKUP(A868,'Customer Names'!A868:E2186,3,TRUE)</f>
        <v xml:space="preserve"> Mr</v>
      </c>
      <c r="C868" s="55" t="str">
        <f>VLOOKUP(A868,'Customer Names'!A866:E1691,4,FALSE)</f>
        <v>Sellers</v>
      </c>
      <c r="D868" s="50">
        <f>VLOOKUP(HealthCare!A868,Medical_Examinations!A867:J3202,2,TRUE)</f>
        <v>17.579999999999998</v>
      </c>
      <c r="E868" s="50">
        <f>VLOOKUP(HealthCare!A868,Medical_Examinations!A867:J3202,4,TRUE)</f>
        <v>4.51</v>
      </c>
      <c r="F868" s="7" t="str">
        <f>VLOOKUP(A868,Medical_Examinations!A867:J3202,6,TRUE)</f>
        <v>No</v>
      </c>
      <c r="G868" s="7" t="str">
        <f>VLOOKUP(A868,Medical_Examinations!A867:J3202,7,TRUE)</f>
        <v>No</v>
      </c>
      <c r="H868" s="7" t="str">
        <f>VLOOKUP(A868,Medical_Examinations!A867:J3202,8,TRUE)</f>
        <v>No</v>
      </c>
      <c r="I868" s="51">
        <f>VLOOKUP(A868,Medical_Examinations!A867:J3202,9,TRUE)</f>
        <v>1</v>
      </c>
      <c r="J868" s="7" t="str">
        <f>VLOOKUP(A868,Medical_Examinations!A867:J3202,10,TRUE)</f>
        <v>No</v>
      </c>
      <c r="K868" s="7" t="str">
        <f>VLOOKUP(A868,Medical_Examinations!A867:J3202,3,TRUE)</f>
        <v>Underweight</v>
      </c>
      <c r="L868" s="7" t="str">
        <f>VLOOKUP(A868,Medical_Examinations!A867:J3202,5,TRUE)</f>
        <v>Normal</v>
      </c>
      <c r="M868" s="52">
        <f>VLOOKUP(A868,Hospitalization!A868:K3210,5,FALSE)</f>
        <v>38281</v>
      </c>
      <c r="N868" s="51">
        <f ca="1">VLOOKUP(A868,Hospitalization!A868:K3210,6,FALSE)</f>
        <v>37</v>
      </c>
      <c r="O868" s="7" t="str">
        <f>VLOOKUP(A859,Hospitalization!A760:K3102,11,FALSE)</f>
        <v>R1011</v>
      </c>
      <c r="P868" s="7" t="str">
        <f>VLOOKUP(A868,Hospitalization!A868:K3210,10,TRUE)</f>
        <v>tier - 2</v>
      </c>
      <c r="Q868" s="53">
        <f>VLOOKUP(A868,Hospitalization!A868:K3210,8,TRUE)</f>
        <v>1725.55</v>
      </c>
      <c r="R868" s="7" t="str">
        <f>VLOOKUP(A868,Hospitalization!A769:K3111,9,TRUE)</f>
        <v>tier - 3</v>
      </c>
    </row>
    <row r="869" spans="1:18" x14ac:dyDescent="0.3">
      <c r="A869" s="69" t="s">
        <v>878</v>
      </c>
      <c r="B869" s="55" t="str">
        <f>VLOOKUP(A869,'Customer Names'!A869:E2187,3,TRUE)</f>
        <v xml:space="preserve"> Mr</v>
      </c>
      <c r="C869" s="55" t="str">
        <f>VLOOKUP(A869,'Customer Names'!A867:E1692,4,FALSE)</f>
        <v>Bowman</v>
      </c>
      <c r="D869" s="54">
        <f>VLOOKUP(HealthCare!A869,Medical_Examinations!A868:J3203,2,TRUE)</f>
        <v>17.579999999999998</v>
      </c>
      <c r="E869" s="54">
        <f>VLOOKUP(HealthCare!A869,Medical_Examinations!A868:J3203,4,TRUE)</f>
        <v>4.51</v>
      </c>
      <c r="F869" s="55" t="str">
        <f>VLOOKUP(A869,Medical_Examinations!A868:J3203,6,TRUE)</f>
        <v>No</v>
      </c>
      <c r="G869" s="55" t="str">
        <f>VLOOKUP(A869,Medical_Examinations!A868:J3203,7,TRUE)</f>
        <v>No</v>
      </c>
      <c r="H869" s="55" t="str">
        <f>VLOOKUP(A869,Medical_Examinations!A868:J3203,8,TRUE)</f>
        <v>No</v>
      </c>
      <c r="I869" s="56">
        <f>VLOOKUP(A869,Medical_Examinations!A868:J3203,9,TRUE)</f>
        <v>1</v>
      </c>
      <c r="J869" s="55" t="str">
        <f>VLOOKUP(A869,Medical_Examinations!A868:J3203,10,TRUE)</f>
        <v>No</v>
      </c>
      <c r="K869" s="55" t="str">
        <f>VLOOKUP(A869,Medical_Examinations!A868:J3203,3,TRUE)</f>
        <v>Underweight</v>
      </c>
      <c r="L869" s="55" t="str">
        <f>VLOOKUP(A869,Medical_Examinations!A868:J3203,5,TRUE)</f>
        <v>Normal</v>
      </c>
      <c r="M869" s="57">
        <f>VLOOKUP(A869,Hospitalization!A869:K3211,5,FALSE)</f>
        <v>38241</v>
      </c>
      <c r="N869" s="56">
        <f ca="1">VLOOKUP(A869,Hospitalization!A869:K3211,6,FALSE)</f>
        <v>62</v>
      </c>
      <c r="O869" s="55" t="str">
        <f>VLOOKUP(A860,Hospitalization!A761:K3103,11,FALSE)</f>
        <v>R1013</v>
      </c>
      <c r="P869" s="55" t="str">
        <f>VLOOKUP(A869,Hospitalization!A869:K3211,10,TRUE)</f>
        <v>tier - 3</v>
      </c>
      <c r="Q869" s="58">
        <f>VLOOKUP(A869,Hospitalization!A869:K3211,8,TRUE)</f>
        <v>1720.35</v>
      </c>
      <c r="R869" s="55" t="str">
        <f>VLOOKUP(A869,Hospitalization!A770:K3112,9,TRUE)</f>
        <v>tier - 3</v>
      </c>
    </row>
    <row r="870" spans="1:18" x14ac:dyDescent="0.3">
      <c r="A870" s="69" t="s">
        <v>879</v>
      </c>
      <c r="B870" s="55" t="str">
        <f>VLOOKUP(A870,'Customer Names'!A870:E2188,3,TRUE)</f>
        <v xml:space="preserve"> Mr</v>
      </c>
      <c r="C870" s="55" t="str">
        <f>VLOOKUP(A870,'Customer Names'!A868:E1693,4,FALSE)</f>
        <v>Marley</v>
      </c>
      <c r="D870" s="50">
        <f>VLOOKUP(HealthCare!A870,Medical_Examinations!A869:J3204,2,TRUE)</f>
        <v>17.579999999999998</v>
      </c>
      <c r="E870" s="50">
        <f>VLOOKUP(HealthCare!A870,Medical_Examinations!A869:J3204,4,TRUE)</f>
        <v>4.51</v>
      </c>
      <c r="F870" s="7" t="str">
        <f>VLOOKUP(A870,Medical_Examinations!A869:J3204,6,TRUE)</f>
        <v>No</v>
      </c>
      <c r="G870" s="7" t="str">
        <f>VLOOKUP(A870,Medical_Examinations!A869:J3204,7,TRUE)</f>
        <v>No</v>
      </c>
      <c r="H870" s="7" t="str">
        <f>VLOOKUP(A870,Medical_Examinations!A869:J3204,8,TRUE)</f>
        <v>No</v>
      </c>
      <c r="I870" s="51">
        <f>VLOOKUP(A870,Medical_Examinations!A869:J3204,9,TRUE)</f>
        <v>1</v>
      </c>
      <c r="J870" s="7" t="str">
        <f>VLOOKUP(A870,Medical_Examinations!A869:J3204,10,TRUE)</f>
        <v>No</v>
      </c>
      <c r="K870" s="7" t="str">
        <f>VLOOKUP(A870,Medical_Examinations!A869:J3204,3,TRUE)</f>
        <v>Underweight</v>
      </c>
      <c r="L870" s="7" t="str">
        <f>VLOOKUP(A870,Medical_Examinations!A869:J3204,5,TRUE)</f>
        <v>Normal</v>
      </c>
      <c r="M870" s="52">
        <f>VLOOKUP(A870,Hospitalization!A870:K3212,5,FALSE)</f>
        <v>38148</v>
      </c>
      <c r="N870" s="51">
        <f ca="1">VLOOKUP(A870,Hospitalization!A870:K3212,6,FALSE)</f>
        <v>46</v>
      </c>
      <c r="O870" s="7" t="str">
        <f>VLOOKUP(A861,Hospitalization!A762:K3104,11,FALSE)</f>
        <v>R1011</v>
      </c>
      <c r="P870" s="7" t="str">
        <f>VLOOKUP(A870,Hospitalization!A870:K3212,10,TRUE)</f>
        <v>tier - 3</v>
      </c>
      <c r="Q870" s="53">
        <f>VLOOKUP(A870,Hospitalization!A870:K3212,8,TRUE)</f>
        <v>1719.44</v>
      </c>
      <c r="R870" s="7" t="str">
        <f>VLOOKUP(A870,Hospitalization!A771:K3113,9,TRUE)</f>
        <v>tier - 3</v>
      </c>
    </row>
    <row r="871" spans="1:18" x14ac:dyDescent="0.3">
      <c r="A871" s="69" t="s">
        <v>880</v>
      </c>
      <c r="B871" s="55" t="str">
        <f>VLOOKUP(A871,'Customer Names'!A871:E2189,3,TRUE)</f>
        <v xml:space="preserve"> Mr</v>
      </c>
      <c r="C871" s="55" t="str">
        <f>VLOOKUP(A871,'Customer Names'!A869:E1694,4,FALSE)</f>
        <v>Grey</v>
      </c>
      <c r="D871" s="54">
        <f>VLOOKUP(HealthCare!A871,Medical_Examinations!A870:J3205,2,TRUE)</f>
        <v>17.579999999999998</v>
      </c>
      <c r="E871" s="54">
        <f>VLOOKUP(HealthCare!A871,Medical_Examinations!A870:J3205,4,TRUE)</f>
        <v>4.51</v>
      </c>
      <c r="F871" s="55" t="str">
        <f>VLOOKUP(A871,Medical_Examinations!A870:J3205,6,TRUE)</f>
        <v>No</v>
      </c>
      <c r="G871" s="55" t="str">
        <f>VLOOKUP(A871,Medical_Examinations!A870:J3205,7,TRUE)</f>
        <v>No</v>
      </c>
      <c r="H871" s="55" t="str">
        <f>VLOOKUP(A871,Medical_Examinations!A870:J3205,8,TRUE)</f>
        <v>No</v>
      </c>
      <c r="I871" s="56">
        <f>VLOOKUP(A871,Medical_Examinations!A870:J3205,9,TRUE)</f>
        <v>1</v>
      </c>
      <c r="J871" s="55" t="str">
        <f>VLOOKUP(A871,Medical_Examinations!A870:J3205,10,TRUE)</f>
        <v>No</v>
      </c>
      <c r="K871" s="55" t="str">
        <f>VLOOKUP(A871,Medical_Examinations!A870:J3205,3,TRUE)</f>
        <v>Underweight</v>
      </c>
      <c r="L871" s="55" t="str">
        <f>VLOOKUP(A871,Medical_Examinations!A870:J3205,5,TRUE)</f>
        <v>Normal</v>
      </c>
      <c r="M871" s="57">
        <f>VLOOKUP(A871,Hospitalization!A871:K3213,5,FALSE)</f>
        <v>38249</v>
      </c>
      <c r="N871" s="56">
        <f ca="1">VLOOKUP(A871,Hospitalization!A871:K3213,6,FALSE)</f>
        <v>46</v>
      </c>
      <c r="O871" s="55" t="str">
        <f>VLOOKUP(A862,Hospitalization!A763:K3105,11,FALSE)</f>
        <v>R1011</v>
      </c>
      <c r="P871" s="55" t="str">
        <f>VLOOKUP(A871,Hospitalization!A871:K3213,10,TRUE)</f>
        <v>tier - 3</v>
      </c>
      <c r="Q871" s="58">
        <f>VLOOKUP(A871,Hospitalization!A871:K3213,8,TRUE)</f>
        <v>1711.03</v>
      </c>
      <c r="R871" s="55" t="str">
        <f>VLOOKUP(A871,Hospitalization!A772:K3114,9,TRUE)</f>
        <v>tier - 3</v>
      </c>
    </row>
    <row r="872" spans="1:18" x14ac:dyDescent="0.3">
      <c r="A872" s="69" t="s">
        <v>881</v>
      </c>
      <c r="B872" s="55" t="str">
        <f>VLOOKUP(A872,'Customer Names'!A872:E2190,3,TRUE)</f>
        <v xml:space="preserve"> Mr</v>
      </c>
      <c r="C872" s="55" t="str">
        <f>VLOOKUP(A872,'Customer Names'!A870:E1695,4,FALSE)</f>
        <v>O'Rourke</v>
      </c>
      <c r="D872" s="50">
        <f>VLOOKUP(HealthCare!A872,Medical_Examinations!A871:J3206,2,TRUE)</f>
        <v>17.579999999999998</v>
      </c>
      <c r="E872" s="50">
        <f>VLOOKUP(HealthCare!A872,Medical_Examinations!A871:J3206,4,TRUE)</f>
        <v>4.51</v>
      </c>
      <c r="F872" s="7" t="str">
        <f>VLOOKUP(A872,Medical_Examinations!A871:J3206,6,TRUE)</f>
        <v>No</v>
      </c>
      <c r="G872" s="7" t="str">
        <f>VLOOKUP(A872,Medical_Examinations!A871:J3206,7,TRUE)</f>
        <v>No</v>
      </c>
      <c r="H872" s="7" t="str">
        <f>VLOOKUP(A872,Medical_Examinations!A871:J3206,8,TRUE)</f>
        <v>No</v>
      </c>
      <c r="I872" s="51">
        <f>VLOOKUP(A872,Medical_Examinations!A871:J3206,9,TRUE)</f>
        <v>1</v>
      </c>
      <c r="J872" s="7" t="str">
        <f>VLOOKUP(A872,Medical_Examinations!A871:J3206,10,TRUE)</f>
        <v>No</v>
      </c>
      <c r="K872" s="7" t="str">
        <f>VLOOKUP(A872,Medical_Examinations!A871:J3206,3,TRUE)</f>
        <v>Underweight</v>
      </c>
      <c r="L872" s="7" t="str">
        <f>VLOOKUP(A872,Medical_Examinations!A871:J3206,5,TRUE)</f>
        <v>Normal</v>
      </c>
      <c r="M872" s="52">
        <f>VLOOKUP(A872,Hospitalization!A872:K3214,5,FALSE)</f>
        <v>38333</v>
      </c>
      <c r="N872" s="51">
        <f ca="1">VLOOKUP(A872,Hospitalization!A872:K3214,6,FALSE)</f>
        <v>24</v>
      </c>
      <c r="O872" s="7" t="str">
        <f>VLOOKUP(A863,Hospitalization!A764:K3106,11,FALSE)</f>
        <v>R1011</v>
      </c>
      <c r="P872" s="7" t="str">
        <f>VLOOKUP(A872,Hospitalization!A872:K3214,10,TRUE)</f>
        <v>tier - 1</v>
      </c>
      <c r="Q872" s="53">
        <f>VLOOKUP(A872,Hospitalization!A872:K3214,8,TRUE)</f>
        <v>1708.93</v>
      </c>
      <c r="R872" s="7" t="str">
        <f>VLOOKUP(A872,Hospitalization!A773:K3115,9,TRUE)</f>
        <v>tier - 3</v>
      </c>
    </row>
    <row r="873" spans="1:18" x14ac:dyDescent="0.3">
      <c r="A873" s="69" t="s">
        <v>882</v>
      </c>
      <c r="B873" s="55" t="str">
        <f>VLOOKUP(A873,'Customer Names'!A873:E2191,3,TRUE)</f>
        <v xml:space="preserve"> Mr</v>
      </c>
      <c r="C873" s="55" t="str">
        <f>VLOOKUP(A873,'Customer Names'!A871:E1696,4,FALSE)</f>
        <v>Fatehali</v>
      </c>
      <c r="D873" s="54">
        <f>VLOOKUP(HealthCare!A873,Medical_Examinations!A872:J3207,2,TRUE)</f>
        <v>17.579999999999998</v>
      </c>
      <c r="E873" s="54">
        <f>VLOOKUP(HealthCare!A873,Medical_Examinations!A872:J3207,4,TRUE)</f>
        <v>4.51</v>
      </c>
      <c r="F873" s="55" t="str">
        <f>VLOOKUP(A873,Medical_Examinations!A872:J3207,6,TRUE)</f>
        <v>No</v>
      </c>
      <c r="G873" s="55" t="str">
        <f>VLOOKUP(A873,Medical_Examinations!A872:J3207,7,TRUE)</f>
        <v>No</v>
      </c>
      <c r="H873" s="55" t="str">
        <f>VLOOKUP(A873,Medical_Examinations!A872:J3207,8,TRUE)</f>
        <v>No</v>
      </c>
      <c r="I873" s="56">
        <f>VLOOKUP(A873,Medical_Examinations!A872:J3207,9,TRUE)</f>
        <v>1</v>
      </c>
      <c r="J873" s="55" t="str">
        <f>VLOOKUP(A873,Medical_Examinations!A872:J3207,10,TRUE)</f>
        <v>No</v>
      </c>
      <c r="K873" s="55" t="str">
        <f>VLOOKUP(A873,Medical_Examinations!A872:J3207,3,TRUE)</f>
        <v>Underweight</v>
      </c>
      <c r="L873" s="55" t="str">
        <f>VLOOKUP(A873,Medical_Examinations!A872:J3207,5,TRUE)</f>
        <v>Normal</v>
      </c>
      <c r="M873" s="57">
        <f>VLOOKUP(A873,Hospitalization!A873:K3215,5,FALSE)</f>
        <v>38277</v>
      </c>
      <c r="N873" s="56">
        <f ca="1">VLOOKUP(A873,Hospitalization!A873:K3215,6,FALSE)</f>
        <v>56</v>
      </c>
      <c r="O873" s="55" t="str">
        <f>VLOOKUP(A864,Hospitalization!A765:K3107,11,FALSE)</f>
        <v>R1011</v>
      </c>
      <c r="P873" s="55" t="str">
        <f>VLOOKUP(A873,Hospitalization!A873:K3215,10,TRUE)</f>
        <v>tier - 2</v>
      </c>
      <c r="Q873" s="58">
        <f>VLOOKUP(A873,Hospitalization!A873:K3215,8,TRUE)</f>
        <v>1708</v>
      </c>
      <c r="R873" s="55" t="str">
        <f>VLOOKUP(A873,Hospitalization!A774:K3116,9,TRUE)</f>
        <v>tier - 3</v>
      </c>
    </row>
    <row r="874" spans="1:18" x14ac:dyDescent="0.3">
      <c r="A874" s="69" t="s">
        <v>883</v>
      </c>
      <c r="B874" s="55" t="str">
        <f>VLOOKUP(A874,'Customer Names'!A874:E2192,3,TRUE)</f>
        <v xml:space="preserve"> Mr</v>
      </c>
      <c r="C874" s="55" t="str">
        <f>VLOOKUP(A874,'Customer Names'!A872:E1697,4,FALSE)</f>
        <v>Piza-Taylor</v>
      </c>
      <c r="D874" s="50">
        <f>VLOOKUP(HealthCare!A874,Medical_Examinations!A873:J3208,2,TRUE)</f>
        <v>17.579999999999998</v>
      </c>
      <c r="E874" s="50">
        <f>VLOOKUP(HealthCare!A874,Medical_Examinations!A873:J3208,4,TRUE)</f>
        <v>4.51</v>
      </c>
      <c r="F874" s="7" t="str">
        <f>VLOOKUP(A874,Medical_Examinations!A873:J3208,6,TRUE)</f>
        <v>No</v>
      </c>
      <c r="G874" s="7" t="str">
        <f>VLOOKUP(A874,Medical_Examinations!A873:J3208,7,TRUE)</f>
        <v>No</v>
      </c>
      <c r="H874" s="7" t="str">
        <f>VLOOKUP(A874,Medical_Examinations!A873:J3208,8,TRUE)</f>
        <v>No</v>
      </c>
      <c r="I874" s="51">
        <f>VLOOKUP(A874,Medical_Examinations!A873:J3208,9,TRUE)</f>
        <v>1</v>
      </c>
      <c r="J874" s="7" t="str">
        <f>VLOOKUP(A874,Medical_Examinations!A873:J3208,10,TRUE)</f>
        <v>No</v>
      </c>
      <c r="K874" s="7" t="str">
        <f>VLOOKUP(A874,Medical_Examinations!A873:J3208,3,TRUE)</f>
        <v>Underweight</v>
      </c>
      <c r="L874" s="7" t="str">
        <f>VLOOKUP(A874,Medical_Examinations!A873:J3208,5,TRUE)</f>
        <v>Normal</v>
      </c>
      <c r="M874" s="52">
        <f>VLOOKUP(A874,Hospitalization!A874:K3216,5,FALSE)</f>
        <v>38327</v>
      </c>
      <c r="N874" s="51">
        <f ca="1">VLOOKUP(A874,Hospitalization!A874:K3216,6,FALSE)</f>
        <v>54</v>
      </c>
      <c r="O874" s="7" t="str">
        <f>VLOOKUP(A865,Hospitalization!A766:K3108,11,FALSE)</f>
        <v>R1011</v>
      </c>
      <c r="P874" s="7" t="str">
        <f>VLOOKUP(A874,Hospitalization!A874:K3216,10,TRUE)</f>
        <v>tier - 2</v>
      </c>
      <c r="Q874" s="53">
        <f>VLOOKUP(A874,Hospitalization!A874:K3216,8,TRUE)</f>
        <v>1705.62</v>
      </c>
      <c r="R874" s="7" t="str">
        <f>VLOOKUP(A874,Hospitalization!A775:K3117,9,TRUE)</f>
        <v>tier - 2</v>
      </c>
    </row>
    <row r="875" spans="1:18" x14ac:dyDescent="0.3">
      <c r="A875" s="69" t="s">
        <v>884</v>
      </c>
      <c r="B875" s="55" t="str">
        <f>VLOOKUP(A875,'Customer Names'!A875:E2193,3,TRUE)</f>
        <v xml:space="preserve"> Mr</v>
      </c>
      <c r="C875" s="55" t="str">
        <f>VLOOKUP(A875,'Customer Names'!A873:E1698,4,FALSE)</f>
        <v>Cavanaugh</v>
      </c>
      <c r="D875" s="54">
        <f>VLOOKUP(HealthCare!A875,Medical_Examinations!A874:J3209,2,TRUE)</f>
        <v>17.579999999999998</v>
      </c>
      <c r="E875" s="54">
        <f>VLOOKUP(HealthCare!A875,Medical_Examinations!A874:J3209,4,TRUE)</f>
        <v>4.51</v>
      </c>
      <c r="F875" s="55" t="str">
        <f>VLOOKUP(A875,Medical_Examinations!A874:J3209,6,TRUE)</f>
        <v>No</v>
      </c>
      <c r="G875" s="55" t="str">
        <f>VLOOKUP(A875,Medical_Examinations!A874:J3209,7,TRUE)</f>
        <v>No</v>
      </c>
      <c r="H875" s="55" t="str">
        <f>VLOOKUP(A875,Medical_Examinations!A874:J3209,8,TRUE)</f>
        <v>No</v>
      </c>
      <c r="I875" s="56">
        <f>VLOOKUP(A875,Medical_Examinations!A874:J3209,9,TRUE)</f>
        <v>1</v>
      </c>
      <c r="J875" s="55" t="str">
        <f>VLOOKUP(A875,Medical_Examinations!A874:J3209,10,TRUE)</f>
        <v>No</v>
      </c>
      <c r="K875" s="55" t="str">
        <f>VLOOKUP(A875,Medical_Examinations!A874:J3209,3,TRUE)</f>
        <v>Underweight</v>
      </c>
      <c r="L875" s="55" t="str">
        <f>VLOOKUP(A875,Medical_Examinations!A874:J3209,5,TRUE)</f>
        <v>Normal</v>
      </c>
      <c r="M875" s="57">
        <f>VLOOKUP(A875,Hospitalization!A875:K3217,5,FALSE)</f>
        <v>38335</v>
      </c>
      <c r="N875" s="56">
        <f ca="1">VLOOKUP(A875,Hospitalization!A875:K3217,6,FALSE)</f>
        <v>40</v>
      </c>
      <c r="O875" s="55" t="str">
        <f>VLOOKUP(A866,Hospitalization!A767:K3109,11,FALSE)</f>
        <v>R1011</v>
      </c>
      <c r="P875" s="55" t="str">
        <f>VLOOKUP(A875,Hospitalization!A875:K3217,10,TRUE)</f>
        <v>tier - 3</v>
      </c>
      <c r="Q875" s="58">
        <f>VLOOKUP(A875,Hospitalization!A875:K3217,8,TRUE)</f>
        <v>1704.7</v>
      </c>
      <c r="R875" s="55" t="str">
        <f>VLOOKUP(A875,Hospitalization!A776:K3118,9,TRUE)</f>
        <v>tier - 2</v>
      </c>
    </row>
    <row r="876" spans="1:18" x14ac:dyDescent="0.3">
      <c r="A876" s="69" t="s">
        <v>885</v>
      </c>
      <c r="B876" s="55" t="str">
        <f>VLOOKUP(A876,'Customer Names'!A876:E2194,3,TRUE)</f>
        <v xml:space="preserve"> Mr</v>
      </c>
      <c r="C876" s="55" t="str">
        <f>VLOOKUP(A876,'Customer Names'!A874:E1699,4,FALSE)</f>
        <v>Amako</v>
      </c>
      <c r="D876" s="50">
        <f>VLOOKUP(HealthCare!A876,Medical_Examinations!A875:J3210,2,TRUE)</f>
        <v>17.579999999999998</v>
      </c>
      <c r="E876" s="50">
        <f>VLOOKUP(HealthCare!A876,Medical_Examinations!A875:J3210,4,TRUE)</f>
        <v>4.51</v>
      </c>
      <c r="F876" s="7" t="str">
        <f>VLOOKUP(A876,Medical_Examinations!A875:J3210,6,TRUE)</f>
        <v>No</v>
      </c>
      <c r="G876" s="7" t="str">
        <f>VLOOKUP(A876,Medical_Examinations!A875:J3210,7,TRUE)</f>
        <v>No</v>
      </c>
      <c r="H876" s="7" t="str">
        <f>VLOOKUP(A876,Medical_Examinations!A875:J3210,8,TRUE)</f>
        <v>No</v>
      </c>
      <c r="I876" s="51">
        <f>VLOOKUP(A876,Medical_Examinations!A875:J3210,9,TRUE)</f>
        <v>1</v>
      </c>
      <c r="J876" s="7" t="str">
        <f>VLOOKUP(A876,Medical_Examinations!A875:J3210,10,TRUE)</f>
        <v>No</v>
      </c>
      <c r="K876" s="7" t="str">
        <f>VLOOKUP(A876,Medical_Examinations!A875:J3210,3,TRUE)</f>
        <v>Underweight</v>
      </c>
      <c r="L876" s="7" t="str">
        <f>VLOOKUP(A876,Medical_Examinations!A875:J3210,5,TRUE)</f>
        <v>Normal</v>
      </c>
      <c r="M876" s="52">
        <f>VLOOKUP(A876,Hospitalization!A876:K3218,5,FALSE)</f>
        <v>38298</v>
      </c>
      <c r="N876" s="51">
        <f ca="1">VLOOKUP(A876,Hospitalization!A876:K3218,6,FALSE)</f>
        <v>26</v>
      </c>
      <c r="O876" s="7" t="str">
        <f>VLOOKUP(A867,Hospitalization!A768:K3110,11,FALSE)</f>
        <v>R1013</v>
      </c>
      <c r="P876" s="7" t="str">
        <f>VLOOKUP(A876,Hospitalization!A876:K3218,10,TRUE)</f>
        <v>tier - 1</v>
      </c>
      <c r="Q876" s="53">
        <f>VLOOKUP(A876,Hospitalization!A876:K3218,8,TRUE)</f>
        <v>1704.57</v>
      </c>
      <c r="R876" s="7" t="str">
        <f>VLOOKUP(A876,Hospitalization!A777:K3119,9,TRUE)</f>
        <v>tier - 2</v>
      </c>
    </row>
    <row r="877" spans="1:18" x14ac:dyDescent="0.3">
      <c r="A877" s="69" t="s">
        <v>886</v>
      </c>
      <c r="B877" s="55" t="str">
        <f>VLOOKUP(A877,'Customer Names'!A877:E2195,3,TRUE)</f>
        <v xml:space="preserve"> Mr</v>
      </c>
      <c r="C877" s="55" t="str">
        <f>VLOOKUP(A877,'Customer Names'!A875:E1700,4,FALSE)</f>
        <v>Musa</v>
      </c>
      <c r="D877" s="54">
        <f>VLOOKUP(HealthCare!A877,Medical_Examinations!A876:J3211,2,TRUE)</f>
        <v>17.579999999999998</v>
      </c>
      <c r="E877" s="54">
        <f>VLOOKUP(HealthCare!A877,Medical_Examinations!A876:J3211,4,TRUE)</f>
        <v>4.51</v>
      </c>
      <c r="F877" s="55" t="str">
        <f>VLOOKUP(A877,Medical_Examinations!A876:J3211,6,TRUE)</f>
        <v>No</v>
      </c>
      <c r="G877" s="55" t="str">
        <f>VLOOKUP(A877,Medical_Examinations!A876:J3211,7,TRUE)</f>
        <v>No</v>
      </c>
      <c r="H877" s="55" t="str">
        <f>VLOOKUP(A877,Medical_Examinations!A876:J3211,8,TRUE)</f>
        <v>No</v>
      </c>
      <c r="I877" s="56">
        <f>VLOOKUP(A877,Medical_Examinations!A876:J3211,9,TRUE)</f>
        <v>1</v>
      </c>
      <c r="J877" s="55" t="str">
        <f>VLOOKUP(A877,Medical_Examinations!A876:J3211,10,TRUE)</f>
        <v>No</v>
      </c>
      <c r="K877" s="55" t="str">
        <f>VLOOKUP(A877,Medical_Examinations!A876:J3211,3,TRUE)</f>
        <v>Underweight</v>
      </c>
      <c r="L877" s="55" t="str">
        <f>VLOOKUP(A877,Medical_Examinations!A876:J3211,5,TRUE)</f>
        <v>Normal</v>
      </c>
      <c r="M877" s="57">
        <f>VLOOKUP(A877,Hospitalization!A877:K3219,5,FALSE)</f>
        <v>38331</v>
      </c>
      <c r="N877" s="56">
        <f ca="1">VLOOKUP(A877,Hospitalization!A877:K3219,6,FALSE)</f>
        <v>36</v>
      </c>
      <c r="O877" s="55" t="str">
        <f>VLOOKUP(A868,Hospitalization!A769:K3111,11,FALSE)</f>
        <v>R1013</v>
      </c>
      <c r="P877" s="55" t="str">
        <f>VLOOKUP(A877,Hospitalization!A877:K3219,10,TRUE)</f>
        <v>tier - 3</v>
      </c>
      <c r="Q877" s="58">
        <f>VLOOKUP(A877,Hospitalization!A877:K3219,8,TRUE)</f>
        <v>1702.46</v>
      </c>
      <c r="R877" s="55" t="str">
        <f>VLOOKUP(A877,Hospitalization!A778:K3120,9,TRUE)</f>
        <v>tier - 2</v>
      </c>
    </row>
    <row r="878" spans="1:18" x14ac:dyDescent="0.3">
      <c r="A878" s="69" t="s">
        <v>887</v>
      </c>
      <c r="B878" s="55" t="str">
        <f>VLOOKUP(A878,'Customer Names'!A878:E2196,3,TRUE)</f>
        <v xml:space="preserve"> Mr</v>
      </c>
      <c r="C878" s="55" t="str">
        <f>VLOOKUP(A878,'Customer Names'!A876:E1701,4,FALSE)</f>
        <v>Phillippi</v>
      </c>
      <c r="D878" s="50">
        <f>VLOOKUP(HealthCare!A878,Medical_Examinations!A877:J3212,2,TRUE)</f>
        <v>17.579999999999998</v>
      </c>
      <c r="E878" s="50">
        <f>VLOOKUP(HealthCare!A878,Medical_Examinations!A877:J3212,4,TRUE)</f>
        <v>4.51</v>
      </c>
      <c r="F878" s="7" t="str">
        <f>VLOOKUP(A878,Medical_Examinations!A877:J3212,6,TRUE)</f>
        <v>No</v>
      </c>
      <c r="G878" s="7" t="str">
        <f>VLOOKUP(A878,Medical_Examinations!A877:J3212,7,TRUE)</f>
        <v>No</v>
      </c>
      <c r="H878" s="7" t="str">
        <f>VLOOKUP(A878,Medical_Examinations!A877:J3212,8,TRUE)</f>
        <v>No</v>
      </c>
      <c r="I878" s="51">
        <f>VLOOKUP(A878,Medical_Examinations!A877:J3212,9,TRUE)</f>
        <v>1</v>
      </c>
      <c r="J878" s="7" t="str">
        <f>VLOOKUP(A878,Medical_Examinations!A877:J3212,10,TRUE)</f>
        <v>No</v>
      </c>
      <c r="K878" s="7" t="str">
        <f>VLOOKUP(A878,Medical_Examinations!A877:J3212,3,TRUE)</f>
        <v>Underweight</v>
      </c>
      <c r="L878" s="7" t="str">
        <f>VLOOKUP(A878,Medical_Examinations!A877:J3212,5,TRUE)</f>
        <v>Normal</v>
      </c>
      <c r="M878" s="52">
        <f>VLOOKUP(A878,Hospitalization!A878:K3220,5,FALSE)</f>
        <v>38308</v>
      </c>
      <c r="N878" s="51">
        <f ca="1">VLOOKUP(A878,Hospitalization!A878:K3220,6,FALSE)</f>
        <v>40</v>
      </c>
      <c r="O878" s="7" t="str">
        <f>VLOOKUP(A869,Hospitalization!A770:K3112,11,FALSE)</f>
        <v>R1013</v>
      </c>
      <c r="P878" s="7" t="str">
        <f>VLOOKUP(A878,Hospitalization!A878:K3220,10,TRUE)</f>
        <v>tier - 2</v>
      </c>
      <c r="Q878" s="53">
        <f>VLOOKUP(A878,Hospitalization!A878:K3220,8,TRUE)</f>
        <v>1694.8</v>
      </c>
      <c r="R878" s="7" t="str">
        <f>VLOOKUP(A878,Hospitalization!A779:K3121,9,TRUE)</f>
        <v>tier - 2</v>
      </c>
    </row>
    <row r="879" spans="1:18" x14ac:dyDescent="0.3">
      <c r="A879" s="69" t="s">
        <v>888</v>
      </c>
      <c r="B879" s="55" t="str">
        <f>VLOOKUP(A879,'Customer Names'!A879:E2197,3,TRUE)</f>
        <v xml:space="preserve"> Mr</v>
      </c>
      <c r="C879" s="55" t="str">
        <f>VLOOKUP(A879,'Customer Names'!A877:E1702,4,FALSE)</f>
        <v>Hoskins</v>
      </c>
      <c r="D879" s="54">
        <f>VLOOKUP(HealthCare!A879,Medical_Examinations!A878:J3213,2,TRUE)</f>
        <v>17.579999999999998</v>
      </c>
      <c r="E879" s="54">
        <f>VLOOKUP(HealthCare!A879,Medical_Examinations!A878:J3213,4,TRUE)</f>
        <v>4.51</v>
      </c>
      <c r="F879" s="55" t="str">
        <f>VLOOKUP(A879,Medical_Examinations!A878:J3213,6,TRUE)</f>
        <v>No</v>
      </c>
      <c r="G879" s="55" t="str">
        <f>VLOOKUP(A879,Medical_Examinations!A878:J3213,7,TRUE)</f>
        <v>No</v>
      </c>
      <c r="H879" s="55" t="str">
        <f>VLOOKUP(A879,Medical_Examinations!A878:J3213,8,TRUE)</f>
        <v>No</v>
      </c>
      <c r="I879" s="56">
        <f>VLOOKUP(A879,Medical_Examinations!A878:J3213,9,TRUE)</f>
        <v>1</v>
      </c>
      <c r="J879" s="55" t="str">
        <f>VLOOKUP(A879,Medical_Examinations!A878:J3213,10,TRUE)</f>
        <v>No</v>
      </c>
      <c r="K879" s="55" t="str">
        <f>VLOOKUP(A879,Medical_Examinations!A878:J3213,3,TRUE)</f>
        <v>Underweight</v>
      </c>
      <c r="L879" s="55" t="str">
        <f>VLOOKUP(A879,Medical_Examinations!A878:J3213,5,TRUE)</f>
        <v>Normal</v>
      </c>
      <c r="M879" s="57">
        <f>VLOOKUP(A879,Hospitalization!A879:K3221,5,FALSE)</f>
        <v>36820</v>
      </c>
      <c r="N879" s="56">
        <f ca="1">VLOOKUP(A879,Hospitalization!A879:K3221,6,FALSE)</f>
        <v>34</v>
      </c>
      <c r="O879" s="55" t="str">
        <f>VLOOKUP(A870,Hospitalization!A771:K3113,11,FALSE)</f>
        <v>R1013</v>
      </c>
      <c r="P879" s="55" t="str">
        <f>VLOOKUP(A879,Hospitalization!A879:K3221,10,TRUE)</f>
        <v>tier - 2</v>
      </c>
      <c r="Q879" s="58">
        <f>VLOOKUP(A879,Hospitalization!A879:K3221,8,TRUE)</f>
        <v>1682.6</v>
      </c>
      <c r="R879" s="55" t="str">
        <f>VLOOKUP(A879,Hospitalization!A780:K3122,9,TRUE)</f>
        <v>tier - 2</v>
      </c>
    </row>
    <row r="880" spans="1:18" x14ac:dyDescent="0.3">
      <c r="A880" s="69" t="s">
        <v>889</v>
      </c>
      <c r="B880" s="55" t="str">
        <f>VLOOKUP(A880,'Customer Names'!A880:E2198,3,TRUE)</f>
        <v xml:space="preserve"> Mr</v>
      </c>
      <c r="C880" s="55" t="str">
        <f>VLOOKUP(A880,'Customer Names'!A878:E1703,4,FALSE)</f>
        <v>Imbalzano Zegar</v>
      </c>
      <c r="D880" s="50">
        <f>VLOOKUP(HealthCare!A880,Medical_Examinations!A879:J3214,2,TRUE)</f>
        <v>17.579999999999998</v>
      </c>
      <c r="E880" s="50">
        <f>VLOOKUP(HealthCare!A880,Medical_Examinations!A879:J3214,4,TRUE)</f>
        <v>4.51</v>
      </c>
      <c r="F880" s="7" t="str">
        <f>VLOOKUP(A880,Medical_Examinations!A879:J3214,6,TRUE)</f>
        <v>No</v>
      </c>
      <c r="G880" s="7" t="str">
        <f>VLOOKUP(A880,Medical_Examinations!A879:J3214,7,TRUE)</f>
        <v>No</v>
      </c>
      <c r="H880" s="7" t="str">
        <f>VLOOKUP(A880,Medical_Examinations!A879:J3214,8,TRUE)</f>
        <v>No</v>
      </c>
      <c r="I880" s="51">
        <f>VLOOKUP(A880,Medical_Examinations!A879:J3214,9,TRUE)</f>
        <v>1</v>
      </c>
      <c r="J880" s="7" t="str">
        <f>VLOOKUP(A880,Medical_Examinations!A879:J3214,10,TRUE)</f>
        <v>No</v>
      </c>
      <c r="K880" s="7" t="str">
        <f>VLOOKUP(A880,Medical_Examinations!A879:J3214,3,TRUE)</f>
        <v>Underweight</v>
      </c>
      <c r="L880" s="7" t="str">
        <f>VLOOKUP(A880,Medical_Examinations!A879:J3214,5,TRUE)</f>
        <v>Normal</v>
      </c>
      <c r="M880" s="52">
        <f>VLOOKUP(A880,Hospitalization!A880:K3222,5,FALSE)</f>
        <v>36687</v>
      </c>
      <c r="N880" s="51">
        <f ca="1">VLOOKUP(A880,Hospitalization!A880:K3222,6,FALSE)</f>
        <v>34</v>
      </c>
      <c r="O880" s="7" t="str">
        <f>VLOOKUP(A871,Hospitalization!A772:K3114,11,FALSE)</f>
        <v>R1013</v>
      </c>
      <c r="P880" s="7" t="str">
        <f>VLOOKUP(A880,Hospitalization!A880:K3222,10,TRUE)</f>
        <v>tier - 2</v>
      </c>
      <c r="Q880" s="53">
        <f>VLOOKUP(A880,Hospitalization!A880:K3222,8,TRUE)</f>
        <v>1674.63</v>
      </c>
      <c r="R880" s="7" t="str">
        <f>VLOOKUP(A880,Hospitalization!A781:K3123,9,TRUE)</f>
        <v>tier - 2</v>
      </c>
    </row>
    <row r="881" spans="1:18" x14ac:dyDescent="0.3">
      <c r="A881" s="69" t="s">
        <v>890</v>
      </c>
      <c r="B881" s="55" t="str">
        <f>VLOOKUP(A881,'Customer Names'!A881:E2199,3,TRUE)</f>
        <v xml:space="preserve"> Mr</v>
      </c>
      <c r="C881" s="55" t="str">
        <f>VLOOKUP(A881,'Customer Names'!A879:E1704,4,FALSE)</f>
        <v>Triedman</v>
      </c>
      <c r="D881" s="54">
        <f>VLOOKUP(HealthCare!A881,Medical_Examinations!A880:J3215,2,TRUE)</f>
        <v>17.579999999999998</v>
      </c>
      <c r="E881" s="54">
        <f>VLOOKUP(HealthCare!A881,Medical_Examinations!A880:J3215,4,TRUE)</f>
        <v>4.51</v>
      </c>
      <c r="F881" s="55" t="str">
        <f>VLOOKUP(A881,Medical_Examinations!A880:J3215,6,TRUE)</f>
        <v>No</v>
      </c>
      <c r="G881" s="55" t="str">
        <f>VLOOKUP(A881,Medical_Examinations!A880:J3215,7,TRUE)</f>
        <v>No</v>
      </c>
      <c r="H881" s="55" t="str">
        <f>VLOOKUP(A881,Medical_Examinations!A880:J3215,8,TRUE)</f>
        <v>No</v>
      </c>
      <c r="I881" s="56">
        <f>VLOOKUP(A881,Medical_Examinations!A880:J3215,9,TRUE)</f>
        <v>1</v>
      </c>
      <c r="J881" s="55" t="str">
        <f>VLOOKUP(A881,Medical_Examinations!A880:J3215,10,TRUE)</f>
        <v>No</v>
      </c>
      <c r="K881" s="55" t="str">
        <f>VLOOKUP(A881,Medical_Examinations!A880:J3215,3,TRUE)</f>
        <v>Underweight</v>
      </c>
      <c r="L881" s="55" t="str">
        <f>VLOOKUP(A881,Medical_Examinations!A880:J3215,5,TRUE)</f>
        <v>Normal</v>
      </c>
      <c r="M881" s="57">
        <f>VLOOKUP(A881,Hospitalization!A881:K3223,5,FALSE)</f>
        <v>37985</v>
      </c>
      <c r="N881" s="56">
        <f ca="1">VLOOKUP(A881,Hospitalization!A881:K3223,6,FALSE)</f>
        <v>34</v>
      </c>
      <c r="O881" s="55" t="str">
        <f>VLOOKUP(A872,Hospitalization!A773:K3115,11,FALSE)</f>
        <v>R1019</v>
      </c>
      <c r="P881" s="55" t="str">
        <f>VLOOKUP(A881,Hospitalization!A881:K3223,10,TRUE)</f>
        <v>tier - 1</v>
      </c>
      <c r="Q881" s="58">
        <f>VLOOKUP(A881,Hospitalization!A881:K3223,8,TRUE)</f>
        <v>1646.43</v>
      </c>
      <c r="R881" s="55" t="str">
        <f>VLOOKUP(A881,Hospitalization!A782:K3124,9,TRUE)</f>
        <v>tier - 2</v>
      </c>
    </row>
    <row r="882" spans="1:18" x14ac:dyDescent="0.3">
      <c r="A882" s="69" t="s">
        <v>891</v>
      </c>
      <c r="B882" s="55" t="str">
        <f>VLOOKUP(A882,'Customer Names'!A882:E2200,3,TRUE)</f>
        <v xml:space="preserve"> Mr</v>
      </c>
      <c r="C882" s="55" t="str">
        <f>VLOOKUP(A882,'Customer Names'!A880:E1705,4,FALSE)</f>
        <v>Lovuolo</v>
      </c>
      <c r="D882" s="50">
        <f>VLOOKUP(HealthCare!A882,Medical_Examinations!A881:J3216,2,TRUE)</f>
        <v>17.579999999999998</v>
      </c>
      <c r="E882" s="50">
        <f>VLOOKUP(HealthCare!A882,Medical_Examinations!A881:J3216,4,TRUE)</f>
        <v>4.51</v>
      </c>
      <c r="F882" s="7" t="str">
        <f>VLOOKUP(A882,Medical_Examinations!A881:J3216,6,TRUE)</f>
        <v>No</v>
      </c>
      <c r="G882" s="7" t="str">
        <f>VLOOKUP(A882,Medical_Examinations!A881:J3216,7,TRUE)</f>
        <v>No</v>
      </c>
      <c r="H882" s="7" t="str">
        <f>VLOOKUP(A882,Medical_Examinations!A881:J3216,8,TRUE)</f>
        <v>No</v>
      </c>
      <c r="I882" s="51">
        <f>VLOOKUP(A882,Medical_Examinations!A881:J3216,9,TRUE)</f>
        <v>1</v>
      </c>
      <c r="J882" s="7" t="str">
        <f>VLOOKUP(A882,Medical_Examinations!A881:J3216,10,TRUE)</f>
        <v>No</v>
      </c>
      <c r="K882" s="7" t="str">
        <f>VLOOKUP(A882,Medical_Examinations!A881:J3216,3,TRUE)</f>
        <v>Underweight</v>
      </c>
      <c r="L882" s="7" t="str">
        <f>VLOOKUP(A882,Medical_Examinations!A881:J3216,5,TRUE)</f>
        <v>Normal</v>
      </c>
      <c r="M882" s="52">
        <f>VLOOKUP(A882,Hospitalization!A882:K3224,5,FALSE)</f>
        <v>37854</v>
      </c>
      <c r="N882" s="51">
        <f ca="1">VLOOKUP(A882,Hospitalization!A882:K3224,6,FALSE)</f>
        <v>21</v>
      </c>
      <c r="O882" s="7" t="str">
        <f>VLOOKUP(A873,Hospitalization!A774:K3116,11,FALSE)</f>
        <v>R1016</v>
      </c>
      <c r="P882" s="7" t="str">
        <f>VLOOKUP(A882,Hospitalization!A882:K3224,10,TRUE)</f>
        <v>tier - 2</v>
      </c>
      <c r="Q882" s="53">
        <f>VLOOKUP(A882,Hospitalization!A882:K3224,8,TRUE)</f>
        <v>1639.56</v>
      </c>
      <c r="R882" s="7" t="str">
        <f>VLOOKUP(A882,Hospitalization!A783:K3125,9,TRUE)</f>
        <v>tier - 2</v>
      </c>
    </row>
    <row r="883" spans="1:18" x14ac:dyDescent="0.3">
      <c r="A883" s="69" t="s">
        <v>892</v>
      </c>
      <c r="B883" s="55" t="str">
        <f>VLOOKUP(A883,'Customer Names'!A883:E2201,3,TRUE)</f>
        <v xml:space="preserve"> Mr</v>
      </c>
      <c r="C883" s="55" t="str">
        <f>VLOOKUP(A883,'Customer Names'!A881:E1706,4,FALSE)</f>
        <v>Chung</v>
      </c>
      <c r="D883" s="54">
        <f>VLOOKUP(HealthCare!A883,Medical_Examinations!A882:J3217,2,TRUE)</f>
        <v>17.579999999999998</v>
      </c>
      <c r="E883" s="54">
        <f>VLOOKUP(HealthCare!A883,Medical_Examinations!A882:J3217,4,TRUE)</f>
        <v>4.51</v>
      </c>
      <c r="F883" s="55" t="str">
        <f>VLOOKUP(A883,Medical_Examinations!A882:J3217,6,TRUE)</f>
        <v>No</v>
      </c>
      <c r="G883" s="55" t="str">
        <f>VLOOKUP(A883,Medical_Examinations!A882:J3217,7,TRUE)</f>
        <v>No</v>
      </c>
      <c r="H883" s="55" t="str">
        <f>VLOOKUP(A883,Medical_Examinations!A882:J3217,8,TRUE)</f>
        <v>No</v>
      </c>
      <c r="I883" s="56">
        <f>VLOOKUP(A883,Medical_Examinations!A882:J3217,9,TRUE)</f>
        <v>1</v>
      </c>
      <c r="J883" s="55" t="str">
        <f>VLOOKUP(A883,Medical_Examinations!A882:J3217,10,TRUE)</f>
        <v>No</v>
      </c>
      <c r="K883" s="55" t="str">
        <f>VLOOKUP(A883,Medical_Examinations!A882:J3217,3,TRUE)</f>
        <v>Underweight</v>
      </c>
      <c r="L883" s="55" t="str">
        <f>VLOOKUP(A883,Medical_Examinations!A882:J3217,5,TRUE)</f>
        <v>Normal</v>
      </c>
      <c r="M883" s="57">
        <f>VLOOKUP(A883,Hospitalization!A883:K3225,5,FALSE)</f>
        <v>37880</v>
      </c>
      <c r="N883" s="56">
        <f ca="1">VLOOKUP(A883,Hospitalization!A883:K3225,6,FALSE)</f>
        <v>46</v>
      </c>
      <c r="O883" s="55" t="str">
        <f>VLOOKUP(A874,Hospitalization!A775:K3117,11,FALSE)</f>
        <v>R1015</v>
      </c>
      <c r="P883" s="55" t="str">
        <f>VLOOKUP(A883,Hospitalization!A883:K3225,10,TRUE)</f>
        <v>tier - 2</v>
      </c>
      <c r="Q883" s="58">
        <f>VLOOKUP(A883,Hospitalization!A883:K3225,8,TRUE)</f>
        <v>1639.56</v>
      </c>
      <c r="R883" s="55" t="str">
        <f>VLOOKUP(A883,Hospitalization!A784:K3126,9,TRUE)</f>
        <v>tier - 2</v>
      </c>
    </row>
    <row r="884" spans="1:18" x14ac:dyDescent="0.3">
      <c r="A884" s="69" t="s">
        <v>893</v>
      </c>
      <c r="B884" s="55" t="str">
        <f>VLOOKUP(A884,'Customer Names'!A884:E2202,3,TRUE)</f>
        <v xml:space="preserve"> Mr</v>
      </c>
      <c r="C884" s="55" t="str">
        <f>VLOOKUP(A884,'Customer Names'!A882:E1707,4,FALSE)</f>
        <v>Newsom</v>
      </c>
      <c r="D884" s="50">
        <f>VLOOKUP(HealthCare!A884,Medical_Examinations!A883:J3218,2,TRUE)</f>
        <v>17.579999999999998</v>
      </c>
      <c r="E884" s="50">
        <f>VLOOKUP(HealthCare!A884,Medical_Examinations!A883:J3218,4,TRUE)</f>
        <v>4.51</v>
      </c>
      <c r="F884" s="7" t="str">
        <f>VLOOKUP(A884,Medical_Examinations!A883:J3218,6,TRUE)</f>
        <v>No</v>
      </c>
      <c r="G884" s="7" t="str">
        <f>VLOOKUP(A884,Medical_Examinations!A883:J3218,7,TRUE)</f>
        <v>No</v>
      </c>
      <c r="H884" s="7" t="str">
        <f>VLOOKUP(A884,Medical_Examinations!A883:J3218,8,TRUE)</f>
        <v>No</v>
      </c>
      <c r="I884" s="51">
        <f>VLOOKUP(A884,Medical_Examinations!A883:J3218,9,TRUE)</f>
        <v>1</v>
      </c>
      <c r="J884" s="7" t="str">
        <f>VLOOKUP(A884,Medical_Examinations!A883:J3218,10,TRUE)</f>
        <v>No</v>
      </c>
      <c r="K884" s="7" t="str">
        <f>VLOOKUP(A884,Medical_Examinations!A883:J3218,3,TRUE)</f>
        <v>Underweight</v>
      </c>
      <c r="L884" s="7" t="str">
        <f>VLOOKUP(A884,Medical_Examinations!A883:J3218,5,TRUE)</f>
        <v>Normal</v>
      </c>
      <c r="M884" s="52">
        <f>VLOOKUP(A884,Hospitalization!A884:K3226,5,FALSE)</f>
        <v>37985</v>
      </c>
      <c r="N884" s="51">
        <f ca="1">VLOOKUP(A884,Hospitalization!A884:K3226,6,FALSE)</f>
        <v>62</v>
      </c>
      <c r="O884" s="7" t="str">
        <f>VLOOKUP(A875,Hospitalization!A776:K3118,11,FALSE)</f>
        <v>R1018</v>
      </c>
      <c r="P884" s="7" t="str">
        <f>VLOOKUP(A884,Hospitalization!A884:K3226,10,TRUE)</f>
        <v>tier - 3</v>
      </c>
      <c r="Q884" s="53">
        <f>VLOOKUP(A884,Hospitalization!A884:K3226,8,TRUE)</f>
        <v>1635.73</v>
      </c>
      <c r="R884" s="7" t="str">
        <f>VLOOKUP(A884,Hospitalization!A785:K3127,9,TRUE)</f>
        <v>tier - 2</v>
      </c>
    </row>
    <row r="885" spans="1:18" x14ac:dyDescent="0.3">
      <c r="A885" s="69" t="s">
        <v>894</v>
      </c>
      <c r="B885" s="55" t="str">
        <f>VLOOKUP(A885,'Customer Names'!A885:E2203,3,TRUE)</f>
        <v xml:space="preserve"> Mr</v>
      </c>
      <c r="C885" s="55" t="str">
        <f>VLOOKUP(A885,'Customer Names'!A883:E1708,4,FALSE)</f>
        <v>Harrington</v>
      </c>
      <c r="D885" s="54">
        <f>VLOOKUP(HealthCare!A885,Medical_Examinations!A884:J3219,2,TRUE)</f>
        <v>17.579999999999998</v>
      </c>
      <c r="E885" s="54">
        <f>VLOOKUP(HealthCare!A885,Medical_Examinations!A884:J3219,4,TRUE)</f>
        <v>4.51</v>
      </c>
      <c r="F885" s="55" t="str">
        <f>VLOOKUP(A885,Medical_Examinations!A884:J3219,6,TRUE)</f>
        <v>No</v>
      </c>
      <c r="G885" s="55" t="str">
        <f>VLOOKUP(A885,Medical_Examinations!A884:J3219,7,TRUE)</f>
        <v>No</v>
      </c>
      <c r="H885" s="55" t="str">
        <f>VLOOKUP(A885,Medical_Examinations!A884:J3219,8,TRUE)</f>
        <v>No</v>
      </c>
      <c r="I885" s="56">
        <f>VLOOKUP(A885,Medical_Examinations!A884:J3219,9,TRUE)</f>
        <v>1</v>
      </c>
      <c r="J885" s="55" t="str">
        <f>VLOOKUP(A885,Medical_Examinations!A884:J3219,10,TRUE)</f>
        <v>No</v>
      </c>
      <c r="K885" s="55" t="str">
        <f>VLOOKUP(A885,Medical_Examinations!A884:J3219,3,TRUE)</f>
        <v>Underweight</v>
      </c>
      <c r="L885" s="55" t="str">
        <f>VLOOKUP(A885,Medical_Examinations!A884:J3219,5,TRUE)</f>
        <v>Normal</v>
      </c>
      <c r="M885" s="57">
        <f>VLOOKUP(A885,Hospitalization!A885:K3227,5,FALSE)</f>
        <v>38151</v>
      </c>
      <c r="N885" s="56">
        <f ca="1">VLOOKUP(A885,Hospitalization!A885:K3227,6,FALSE)</f>
        <v>59</v>
      </c>
      <c r="O885" s="55" t="str">
        <f>VLOOKUP(A876,Hospitalization!A777:K3119,11,FALSE)</f>
        <v>R1016</v>
      </c>
      <c r="P885" s="55" t="str">
        <f>VLOOKUP(A885,Hospitalization!A885:K3227,10,TRUE)</f>
        <v>tier - 2</v>
      </c>
      <c r="Q885" s="58">
        <f>VLOOKUP(A885,Hospitalization!A885:K3227,8,TRUE)</f>
        <v>1634.57</v>
      </c>
      <c r="R885" s="55" t="str">
        <f>VLOOKUP(A885,Hospitalization!A786:K3128,9,TRUE)</f>
        <v>tier - 2</v>
      </c>
    </row>
    <row r="886" spans="1:18" x14ac:dyDescent="0.3">
      <c r="A886" s="69" t="s">
        <v>895</v>
      </c>
      <c r="B886" s="55" t="str">
        <f>VLOOKUP(A886,'Customer Names'!A886:E2204,3,TRUE)</f>
        <v xml:space="preserve"> Ms</v>
      </c>
      <c r="C886" s="55" t="str">
        <f>VLOOKUP(A886,'Customer Names'!A884:E1709,4,FALSE)</f>
        <v>Hoffman</v>
      </c>
      <c r="D886" s="50">
        <f>VLOOKUP(HealthCare!A886,Medical_Examinations!A885:J3220,2,TRUE)</f>
        <v>17.579999999999998</v>
      </c>
      <c r="E886" s="50">
        <f>VLOOKUP(HealthCare!A886,Medical_Examinations!A885:J3220,4,TRUE)</f>
        <v>4.51</v>
      </c>
      <c r="F886" s="7" t="str">
        <f>VLOOKUP(A886,Medical_Examinations!A885:J3220,6,TRUE)</f>
        <v>No</v>
      </c>
      <c r="G886" s="7" t="str">
        <f>VLOOKUP(A886,Medical_Examinations!A885:J3220,7,TRUE)</f>
        <v>No</v>
      </c>
      <c r="H886" s="7" t="str">
        <f>VLOOKUP(A886,Medical_Examinations!A885:J3220,8,TRUE)</f>
        <v>No</v>
      </c>
      <c r="I886" s="51">
        <f>VLOOKUP(A886,Medical_Examinations!A885:J3220,9,TRUE)</f>
        <v>1</v>
      </c>
      <c r="J886" s="7" t="str">
        <f>VLOOKUP(A886,Medical_Examinations!A885:J3220,10,TRUE)</f>
        <v>No</v>
      </c>
      <c r="K886" s="7" t="str">
        <f>VLOOKUP(A886,Medical_Examinations!A885:J3220,3,TRUE)</f>
        <v>Underweight</v>
      </c>
      <c r="L886" s="7" t="str">
        <f>VLOOKUP(A886,Medical_Examinations!A885:J3220,5,TRUE)</f>
        <v>Normal</v>
      </c>
      <c r="M886" s="52">
        <f>VLOOKUP(A886,Hospitalization!A886:K3228,5,FALSE)</f>
        <v>38207</v>
      </c>
      <c r="N886" s="51">
        <f ca="1">VLOOKUP(A886,Hospitalization!A886:K3228,6,FALSE)</f>
        <v>39</v>
      </c>
      <c r="O886" s="7" t="str">
        <f>VLOOKUP(A877,Hospitalization!A778:K3120,11,FALSE)</f>
        <v>R1019</v>
      </c>
      <c r="P886" s="7" t="str">
        <f>VLOOKUP(A886,Hospitalization!A886:K3228,10,TRUE)</f>
        <v>tier - 1</v>
      </c>
      <c r="Q886" s="53">
        <f>VLOOKUP(A886,Hospitalization!A886:K3228,8,TRUE)</f>
        <v>1633.96</v>
      </c>
      <c r="R886" s="7" t="str">
        <f>VLOOKUP(A886,Hospitalization!A787:K3129,9,TRUE)</f>
        <v>tier - 2</v>
      </c>
    </row>
    <row r="887" spans="1:18" x14ac:dyDescent="0.3">
      <c r="A887" s="69" t="s">
        <v>896</v>
      </c>
      <c r="B887" s="55" t="str">
        <f>VLOOKUP(A887,'Customer Names'!A887:E2205,3,TRUE)</f>
        <v xml:space="preserve"> Ms</v>
      </c>
      <c r="C887" s="55" t="str">
        <f>VLOOKUP(A887,'Customer Names'!A885:E1710,4,FALSE)</f>
        <v>Van Vugt</v>
      </c>
      <c r="D887" s="54">
        <f>VLOOKUP(HealthCare!A887,Medical_Examinations!A886:J3221,2,TRUE)</f>
        <v>17.579999999999998</v>
      </c>
      <c r="E887" s="54">
        <f>VLOOKUP(HealthCare!A887,Medical_Examinations!A886:J3221,4,TRUE)</f>
        <v>4.51</v>
      </c>
      <c r="F887" s="55" t="str">
        <f>VLOOKUP(A887,Medical_Examinations!A886:J3221,6,TRUE)</f>
        <v>No</v>
      </c>
      <c r="G887" s="55" t="str">
        <f>VLOOKUP(A887,Medical_Examinations!A886:J3221,7,TRUE)</f>
        <v>No</v>
      </c>
      <c r="H887" s="55" t="str">
        <f>VLOOKUP(A887,Medical_Examinations!A886:J3221,8,TRUE)</f>
        <v>No</v>
      </c>
      <c r="I887" s="56">
        <f>VLOOKUP(A887,Medical_Examinations!A886:J3221,9,TRUE)</f>
        <v>1</v>
      </c>
      <c r="J887" s="55" t="str">
        <f>VLOOKUP(A887,Medical_Examinations!A886:J3221,10,TRUE)</f>
        <v>No</v>
      </c>
      <c r="K887" s="55" t="str">
        <f>VLOOKUP(A887,Medical_Examinations!A886:J3221,3,TRUE)</f>
        <v>Underweight</v>
      </c>
      <c r="L887" s="55" t="str">
        <f>VLOOKUP(A887,Medical_Examinations!A886:J3221,5,TRUE)</f>
        <v>Normal</v>
      </c>
      <c r="M887" s="57">
        <f>VLOOKUP(A887,Hospitalization!A887:K3229,5,FALSE)</f>
        <v>38334</v>
      </c>
      <c r="N887" s="56">
        <f ca="1">VLOOKUP(A887,Hospitalization!A887:K3229,6,FALSE)</f>
        <v>49</v>
      </c>
      <c r="O887" s="55" t="str">
        <f>VLOOKUP(A878,Hospitalization!A779:K3121,11,FALSE)</f>
        <v>R1015</v>
      </c>
      <c r="P887" s="55" t="str">
        <f>VLOOKUP(A887,Hospitalization!A887:K3229,10,TRUE)</f>
        <v>tier - 2</v>
      </c>
      <c r="Q887" s="58">
        <f>VLOOKUP(A887,Hospitalization!A887:K3229,8,TRUE)</f>
        <v>1633.04</v>
      </c>
      <c r="R887" s="55" t="str">
        <f>VLOOKUP(A887,Hospitalization!A788:K3130,9,TRUE)</f>
        <v>tier - 2</v>
      </c>
    </row>
    <row r="888" spans="1:18" x14ac:dyDescent="0.3">
      <c r="A888" s="69" t="s">
        <v>897</v>
      </c>
      <c r="B888" s="55" t="str">
        <f>VLOOKUP(A888,'Customer Names'!A888:E2206,3,TRUE)</f>
        <v xml:space="preserve"> Ms</v>
      </c>
      <c r="C888" s="55" t="str">
        <f>VLOOKUP(A888,'Customer Names'!A886:E1711,4,FALSE)</f>
        <v>Feehley</v>
      </c>
      <c r="D888" s="50">
        <f>VLOOKUP(HealthCare!A888,Medical_Examinations!A887:J3222,2,TRUE)</f>
        <v>17.579999999999998</v>
      </c>
      <c r="E888" s="50">
        <f>VLOOKUP(HealthCare!A888,Medical_Examinations!A887:J3222,4,TRUE)</f>
        <v>4.51</v>
      </c>
      <c r="F888" s="7" t="str">
        <f>VLOOKUP(A888,Medical_Examinations!A887:J3222,6,TRUE)</f>
        <v>No</v>
      </c>
      <c r="G888" s="7" t="str">
        <f>VLOOKUP(A888,Medical_Examinations!A887:J3222,7,TRUE)</f>
        <v>No</v>
      </c>
      <c r="H888" s="7" t="str">
        <f>VLOOKUP(A888,Medical_Examinations!A887:J3222,8,TRUE)</f>
        <v>No</v>
      </c>
      <c r="I888" s="51">
        <f>VLOOKUP(A888,Medical_Examinations!A887:J3222,9,TRUE)</f>
        <v>1</v>
      </c>
      <c r="J888" s="7" t="str">
        <f>VLOOKUP(A888,Medical_Examinations!A887:J3222,10,TRUE)</f>
        <v>No</v>
      </c>
      <c r="K888" s="7" t="str">
        <f>VLOOKUP(A888,Medical_Examinations!A887:J3222,3,TRUE)</f>
        <v>Underweight</v>
      </c>
      <c r="L888" s="7" t="str">
        <f>VLOOKUP(A888,Medical_Examinations!A887:J3222,5,TRUE)</f>
        <v>Normal</v>
      </c>
      <c r="M888" s="52">
        <f>VLOOKUP(A888,Hospitalization!A888:K3230,5,FALSE)</f>
        <v>37880</v>
      </c>
      <c r="N888" s="51">
        <f ca="1">VLOOKUP(A888,Hospitalization!A888:K3230,6,FALSE)</f>
        <v>46</v>
      </c>
      <c r="O888" s="7" t="str">
        <f>VLOOKUP(A879,Hospitalization!A780:K3122,11,FALSE)</f>
        <v>R1011</v>
      </c>
      <c r="P888" s="7" t="str">
        <f>VLOOKUP(A888,Hospitalization!A888:K3230,10,TRUE)</f>
        <v>tier - 2</v>
      </c>
      <c r="Q888" s="53">
        <f>VLOOKUP(A888,Hospitalization!A888:K3230,8,TRUE)</f>
        <v>1632.56</v>
      </c>
      <c r="R888" s="7" t="str">
        <f>VLOOKUP(A888,Hospitalization!A789:K3131,9,TRUE)</f>
        <v>tier - 2</v>
      </c>
    </row>
    <row r="889" spans="1:18" x14ac:dyDescent="0.3">
      <c r="A889" s="69" t="s">
        <v>898</v>
      </c>
      <c r="B889" s="55" t="str">
        <f>VLOOKUP(A889,'Customer Names'!A889:E2207,3,TRUE)</f>
        <v xml:space="preserve"> Mr</v>
      </c>
      <c r="C889" s="55" t="str">
        <f>VLOOKUP(A889,'Customer Names'!A887:E1712,4,FALSE)</f>
        <v>Ashworth</v>
      </c>
      <c r="D889" s="54">
        <f>VLOOKUP(HealthCare!A889,Medical_Examinations!A888:J3223,2,TRUE)</f>
        <v>17.579999999999998</v>
      </c>
      <c r="E889" s="54">
        <f>VLOOKUP(HealthCare!A889,Medical_Examinations!A888:J3223,4,TRUE)</f>
        <v>4.51</v>
      </c>
      <c r="F889" s="55" t="str">
        <f>VLOOKUP(A889,Medical_Examinations!A888:J3223,6,TRUE)</f>
        <v>No</v>
      </c>
      <c r="G889" s="55" t="str">
        <f>VLOOKUP(A889,Medical_Examinations!A888:J3223,7,TRUE)</f>
        <v>No</v>
      </c>
      <c r="H889" s="55" t="str">
        <f>VLOOKUP(A889,Medical_Examinations!A888:J3223,8,TRUE)</f>
        <v>No</v>
      </c>
      <c r="I889" s="56">
        <f>VLOOKUP(A889,Medical_Examinations!A888:J3223,9,TRUE)</f>
        <v>1</v>
      </c>
      <c r="J889" s="55" t="str">
        <f>VLOOKUP(A889,Medical_Examinations!A888:J3223,10,TRUE)</f>
        <v>No</v>
      </c>
      <c r="K889" s="55" t="str">
        <f>VLOOKUP(A889,Medical_Examinations!A888:J3223,3,TRUE)</f>
        <v>Underweight</v>
      </c>
      <c r="L889" s="55" t="str">
        <f>VLOOKUP(A889,Medical_Examinations!A888:J3223,5,TRUE)</f>
        <v>Normal</v>
      </c>
      <c r="M889" s="57">
        <f>VLOOKUP(A889,Hospitalization!A889:K3231,5,FALSE)</f>
        <v>37897</v>
      </c>
      <c r="N889" s="56">
        <f ca="1">VLOOKUP(A889,Hospitalization!A889:K3231,6,FALSE)</f>
        <v>48</v>
      </c>
      <c r="O889" s="55" t="str">
        <f>VLOOKUP(A880,Hospitalization!A781:K3123,11,FALSE)</f>
        <v>R1013</v>
      </c>
      <c r="P889" s="55" t="str">
        <f>VLOOKUP(A889,Hospitalization!A889:K3231,10,TRUE)</f>
        <v>tier - 2</v>
      </c>
      <c r="Q889" s="58">
        <f>VLOOKUP(A889,Hospitalization!A889:K3231,8,TRUE)</f>
        <v>1632.04</v>
      </c>
      <c r="R889" s="55" t="str">
        <f>VLOOKUP(A889,Hospitalization!A790:K3132,9,TRUE)</f>
        <v>tier - 2</v>
      </c>
    </row>
    <row r="890" spans="1:18" x14ac:dyDescent="0.3">
      <c r="A890" s="69" t="s">
        <v>899</v>
      </c>
      <c r="B890" s="55" t="str">
        <f>VLOOKUP(A890,'Customer Names'!A890:E2208,3,TRUE)</f>
        <v xml:space="preserve"> Mr</v>
      </c>
      <c r="C890" s="55" t="str">
        <f>VLOOKUP(A890,'Customer Names'!A888:E1713,4,FALSE)</f>
        <v>Hansen</v>
      </c>
      <c r="D890" s="50">
        <f>VLOOKUP(HealthCare!A890,Medical_Examinations!A889:J3224,2,TRUE)</f>
        <v>17.579999999999998</v>
      </c>
      <c r="E890" s="50">
        <f>VLOOKUP(HealthCare!A890,Medical_Examinations!A889:J3224,4,TRUE)</f>
        <v>4.51</v>
      </c>
      <c r="F890" s="7" t="str">
        <f>VLOOKUP(A890,Medical_Examinations!A889:J3224,6,TRUE)</f>
        <v>No</v>
      </c>
      <c r="G890" s="7" t="str">
        <f>VLOOKUP(A890,Medical_Examinations!A889:J3224,7,TRUE)</f>
        <v>No</v>
      </c>
      <c r="H890" s="7" t="str">
        <f>VLOOKUP(A890,Medical_Examinations!A889:J3224,8,TRUE)</f>
        <v>No</v>
      </c>
      <c r="I890" s="51">
        <f>VLOOKUP(A890,Medical_Examinations!A889:J3224,9,TRUE)</f>
        <v>1</v>
      </c>
      <c r="J890" s="7" t="str">
        <f>VLOOKUP(A890,Medical_Examinations!A889:J3224,10,TRUE)</f>
        <v>No</v>
      </c>
      <c r="K890" s="7" t="str">
        <f>VLOOKUP(A890,Medical_Examinations!A889:J3224,3,TRUE)</f>
        <v>Underweight</v>
      </c>
      <c r="L890" s="7" t="str">
        <f>VLOOKUP(A890,Medical_Examinations!A889:J3224,5,TRUE)</f>
        <v>Normal</v>
      </c>
      <c r="M890" s="52">
        <f>VLOOKUP(A890,Hospitalization!A890:K3232,5,FALSE)</f>
        <v>38177</v>
      </c>
      <c r="N890" s="51">
        <f ca="1">VLOOKUP(A890,Hospitalization!A890:K3232,6,FALSE)</f>
        <v>41</v>
      </c>
      <c r="O890" s="7" t="str">
        <f>VLOOKUP(A881,Hospitalization!A782:K3124,11,FALSE)</f>
        <v>R1012</v>
      </c>
      <c r="P890" s="7" t="str">
        <f>VLOOKUP(A890,Hospitalization!A890:K3232,10,TRUE)</f>
        <v>tier - 1</v>
      </c>
      <c r="Q890" s="53">
        <f>VLOOKUP(A890,Hospitalization!A890:K3232,8,TRUE)</f>
        <v>1631.82</v>
      </c>
      <c r="R890" s="7" t="str">
        <f>VLOOKUP(A890,Hospitalization!A791:K3133,9,TRUE)</f>
        <v>tier - 2</v>
      </c>
    </row>
    <row r="891" spans="1:18" x14ac:dyDescent="0.3">
      <c r="A891" s="69" t="s">
        <v>900</v>
      </c>
      <c r="B891" s="55" t="str">
        <f>VLOOKUP(A891,'Customer Names'!A891:E2209,3,TRUE)</f>
        <v xml:space="preserve"> Ms</v>
      </c>
      <c r="C891" s="55" t="str">
        <f>VLOOKUP(A891,'Customer Names'!A889:E1714,4,FALSE)</f>
        <v>Czyz</v>
      </c>
      <c r="D891" s="54">
        <f>VLOOKUP(HealthCare!A891,Medical_Examinations!A890:J3225,2,TRUE)</f>
        <v>17.579999999999998</v>
      </c>
      <c r="E891" s="54">
        <f>VLOOKUP(HealthCare!A891,Medical_Examinations!A890:J3225,4,TRUE)</f>
        <v>4.51</v>
      </c>
      <c r="F891" s="55" t="str">
        <f>VLOOKUP(A891,Medical_Examinations!A890:J3225,6,TRUE)</f>
        <v>No</v>
      </c>
      <c r="G891" s="55" t="str">
        <f>VLOOKUP(A891,Medical_Examinations!A890:J3225,7,TRUE)</f>
        <v>No</v>
      </c>
      <c r="H891" s="55" t="str">
        <f>VLOOKUP(A891,Medical_Examinations!A890:J3225,8,TRUE)</f>
        <v>No</v>
      </c>
      <c r="I891" s="56">
        <f>VLOOKUP(A891,Medical_Examinations!A890:J3225,9,TRUE)</f>
        <v>1</v>
      </c>
      <c r="J891" s="55" t="str">
        <f>VLOOKUP(A891,Medical_Examinations!A890:J3225,10,TRUE)</f>
        <v>No</v>
      </c>
      <c r="K891" s="55" t="str">
        <f>VLOOKUP(A891,Medical_Examinations!A890:J3225,3,TRUE)</f>
        <v>Underweight</v>
      </c>
      <c r="L891" s="55" t="str">
        <f>VLOOKUP(A891,Medical_Examinations!A890:J3225,5,TRUE)</f>
        <v>Normal</v>
      </c>
      <c r="M891" s="57">
        <f>VLOOKUP(A891,Hospitalization!A891:K3233,5,FALSE)</f>
        <v>38264</v>
      </c>
      <c r="N891" s="56">
        <f ca="1">VLOOKUP(A891,Hospitalization!A891:K3233,6,FALSE)</f>
        <v>64</v>
      </c>
      <c r="O891" s="55" t="str">
        <f>VLOOKUP(A882,Hospitalization!A783:K3125,11,FALSE)</f>
        <v>R1012</v>
      </c>
      <c r="P891" s="55" t="str">
        <f>VLOOKUP(A891,Hospitalization!A891:K3233,10,TRUE)</f>
        <v>tier - 2</v>
      </c>
      <c r="Q891" s="58">
        <f>VLOOKUP(A891,Hospitalization!A891:K3233,8,TRUE)</f>
        <v>1629.83</v>
      </c>
      <c r="R891" s="55" t="str">
        <f>VLOOKUP(A891,Hospitalization!A792:K3134,9,TRUE)</f>
        <v>tier - 2</v>
      </c>
    </row>
    <row r="892" spans="1:18" x14ac:dyDescent="0.3">
      <c r="A892" s="69" t="s">
        <v>901</v>
      </c>
      <c r="B892" s="55" t="str">
        <f>VLOOKUP(A892,'Customer Names'!A892:E2210,3,TRUE)</f>
        <v xml:space="preserve"> Ms</v>
      </c>
      <c r="C892" s="55" t="str">
        <f>VLOOKUP(A892,'Customer Names'!A890:E1715,4,FALSE)</f>
        <v>Bauder</v>
      </c>
      <c r="D892" s="50">
        <f>VLOOKUP(HealthCare!A892,Medical_Examinations!A891:J3226,2,TRUE)</f>
        <v>17.579999999999998</v>
      </c>
      <c r="E892" s="50">
        <f>VLOOKUP(HealthCare!A892,Medical_Examinations!A891:J3226,4,TRUE)</f>
        <v>4.51</v>
      </c>
      <c r="F892" s="7" t="str">
        <f>VLOOKUP(A892,Medical_Examinations!A891:J3226,6,TRUE)</f>
        <v>No</v>
      </c>
      <c r="G892" s="7" t="str">
        <f>VLOOKUP(A892,Medical_Examinations!A891:J3226,7,TRUE)</f>
        <v>No</v>
      </c>
      <c r="H892" s="7" t="str">
        <f>VLOOKUP(A892,Medical_Examinations!A891:J3226,8,TRUE)</f>
        <v>No</v>
      </c>
      <c r="I892" s="51">
        <f>VLOOKUP(A892,Medical_Examinations!A891:J3226,9,TRUE)</f>
        <v>1</v>
      </c>
      <c r="J892" s="7" t="str">
        <f>VLOOKUP(A892,Medical_Examinations!A891:J3226,10,TRUE)</f>
        <v>No</v>
      </c>
      <c r="K892" s="7" t="str">
        <f>VLOOKUP(A892,Medical_Examinations!A891:J3226,3,TRUE)</f>
        <v>Underweight</v>
      </c>
      <c r="L892" s="7" t="str">
        <f>VLOOKUP(A892,Medical_Examinations!A891:J3226,5,TRUE)</f>
        <v>Normal</v>
      </c>
      <c r="M892" s="52">
        <f>VLOOKUP(A892,Hospitalization!A892:K3234,5,FALSE)</f>
        <v>37819</v>
      </c>
      <c r="N892" s="51">
        <f ca="1">VLOOKUP(A892,Hospitalization!A892:K3234,6,FALSE)</f>
        <v>33</v>
      </c>
      <c r="O892" s="7" t="str">
        <f>VLOOKUP(A883,Hospitalization!A784:K3126,11,FALSE)</f>
        <v>R1012</v>
      </c>
      <c r="P892" s="7" t="str">
        <f>VLOOKUP(A892,Hospitalization!A892:K3234,10,TRUE)</f>
        <v>tier - 1</v>
      </c>
      <c r="Q892" s="53">
        <f>VLOOKUP(A892,Hospitalization!A892:K3234,8,TRUE)</f>
        <v>1628.47</v>
      </c>
      <c r="R892" s="7" t="str">
        <f>VLOOKUP(A892,Hospitalization!A793:K3135,9,TRUE)</f>
        <v>tier - 2</v>
      </c>
    </row>
    <row r="893" spans="1:18" x14ac:dyDescent="0.3">
      <c r="A893" s="69" t="s">
        <v>902</v>
      </c>
      <c r="B893" s="55" t="str">
        <f>VLOOKUP(A893,'Customer Names'!A893:E2211,3,TRUE)</f>
        <v xml:space="preserve"> Ms</v>
      </c>
      <c r="C893" s="55" t="str">
        <f>VLOOKUP(A893,'Customer Names'!A891:E1716,4,FALSE)</f>
        <v>Mendoza</v>
      </c>
      <c r="D893" s="54">
        <f>VLOOKUP(HealthCare!A893,Medical_Examinations!A892:J3227,2,TRUE)</f>
        <v>17.579999999999998</v>
      </c>
      <c r="E893" s="54">
        <f>VLOOKUP(HealthCare!A893,Medical_Examinations!A892:J3227,4,TRUE)</f>
        <v>4.51</v>
      </c>
      <c r="F893" s="55" t="str">
        <f>VLOOKUP(A893,Medical_Examinations!A892:J3227,6,TRUE)</f>
        <v>No</v>
      </c>
      <c r="G893" s="55" t="str">
        <f>VLOOKUP(A893,Medical_Examinations!A892:J3227,7,TRUE)</f>
        <v>No</v>
      </c>
      <c r="H893" s="55" t="str">
        <f>VLOOKUP(A893,Medical_Examinations!A892:J3227,8,TRUE)</f>
        <v>No</v>
      </c>
      <c r="I893" s="56">
        <f>VLOOKUP(A893,Medical_Examinations!A892:J3227,9,TRUE)</f>
        <v>1</v>
      </c>
      <c r="J893" s="55" t="str">
        <f>VLOOKUP(A893,Medical_Examinations!A892:J3227,10,TRUE)</f>
        <v>No</v>
      </c>
      <c r="K893" s="55" t="str">
        <f>VLOOKUP(A893,Medical_Examinations!A892:J3227,3,TRUE)</f>
        <v>Underweight</v>
      </c>
      <c r="L893" s="55" t="str">
        <f>VLOOKUP(A893,Medical_Examinations!A892:J3227,5,TRUE)</f>
        <v>Normal</v>
      </c>
      <c r="M893" s="57">
        <f>VLOOKUP(A893,Hospitalization!A893:K3235,5,FALSE)</f>
        <v>37959</v>
      </c>
      <c r="N893" s="56">
        <f ca="1">VLOOKUP(A893,Hospitalization!A893:K3235,6,FALSE)</f>
        <v>44</v>
      </c>
      <c r="O893" s="55" t="str">
        <f>VLOOKUP(A884,Hospitalization!A785:K3127,11,FALSE)</f>
        <v>R1012</v>
      </c>
      <c r="P893" s="55" t="str">
        <f>VLOOKUP(A893,Hospitalization!A893:K3235,10,TRUE)</f>
        <v>tier - 2</v>
      </c>
      <c r="Q893" s="58">
        <f>VLOOKUP(A893,Hospitalization!A893:K3235,8,TRUE)</f>
        <v>1627.28</v>
      </c>
      <c r="R893" s="55" t="str">
        <f>VLOOKUP(A893,Hospitalization!A794:K3136,9,TRUE)</f>
        <v>tier - 2</v>
      </c>
    </row>
    <row r="894" spans="1:18" x14ac:dyDescent="0.3">
      <c r="A894" s="69" t="s">
        <v>903</v>
      </c>
      <c r="B894" s="55" t="str">
        <f>VLOOKUP(A894,'Customer Names'!A894:E2212,3,TRUE)</f>
        <v xml:space="preserve"> Mr</v>
      </c>
      <c r="C894" s="55" t="str">
        <f>VLOOKUP(A894,'Customer Names'!A892:E1717,4,FALSE)</f>
        <v>Glass</v>
      </c>
      <c r="D894" s="50">
        <f>VLOOKUP(HealthCare!A894,Medical_Examinations!A893:J3228,2,TRUE)</f>
        <v>17.579999999999998</v>
      </c>
      <c r="E894" s="50">
        <f>VLOOKUP(HealthCare!A894,Medical_Examinations!A893:J3228,4,TRUE)</f>
        <v>4.51</v>
      </c>
      <c r="F894" s="7" t="str">
        <f>VLOOKUP(A894,Medical_Examinations!A893:J3228,6,TRUE)</f>
        <v>No</v>
      </c>
      <c r="G894" s="7" t="str">
        <f>VLOOKUP(A894,Medical_Examinations!A893:J3228,7,TRUE)</f>
        <v>No</v>
      </c>
      <c r="H894" s="7" t="str">
        <f>VLOOKUP(A894,Medical_Examinations!A893:J3228,8,TRUE)</f>
        <v>No</v>
      </c>
      <c r="I894" s="51">
        <f>VLOOKUP(A894,Medical_Examinations!A893:J3228,9,TRUE)</f>
        <v>1</v>
      </c>
      <c r="J894" s="7" t="str">
        <f>VLOOKUP(A894,Medical_Examinations!A893:J3228,10,TRUE)</f>
        <v>No</v>
      </c>
      <c r="K894" s="7" t="str">
        <f>VLOOKUP(A894,Medical_Examinations!A893:J3228,3,TRUE)</f>
        <v>Underweight</v>
      </c>
      <c r="L894" s="7" t="str">
        <f>VLOOKUP(A894,Medical_Examinations!A893:J3228,5,TRUE)</f>
        <v>Normal</v>
      </c>
      <c r="M894" s="52">
        <f>VLOOKUP(A894,Hospitalization!A894:K3236,5,FALSE)</f>
        <v>37873</v>
      </c>
      <c r="N894" s="51">
        <f ca="1">VLOOKUP(A894,Hospitalization!A894:K3236,6,FALSE)</f>
        <v>48</v>
      </c>
      <c r="O894" s="7" t="str">
        <f>VLOOKUP(A885,Hospitalization!A786:K3128,11,FALSE)</f>
        <v>R1013</v>
      </c>
      <c r="P894" s="7" t="str">
        <f>VLOOKUP(A894,Hospitalization!A894:K3236,10,TRUE)</f>
        <v>tier - 3</v>
      </c>
      <c r="Q894" s="53">
        <f>VLOOKUP(A894,Hospitalization!A894:K3236,8,TRUE)</f>
        <v>1625.43</v>
      </c>
      <c r="R894" s="7" t="str">
        <f>VLOOKUP(A894,Hospitalization!A795:K3137,9,TRUE)</f>
        <v>tier - 2</v>
      </c>
    </row>
    <row r="895" spans="1:18" x14ac:dyDescent="0.3">
      <c r="A895" s="69" t="s">
        <v>904</v>
      </c>
      <c r="B895" s="55" t="str">
        <f>VLOOKUP(A895,'Customer Names'!A895:E2213,3,TRUE)</f>
        <v xml:space="preserve"> Mr</v>
      </c>
      <c r="C895" s="55" t="str">
        <f>VLOOKUP(A895,'Customer Names'!A893:E1718,4,FALSE)</f>
        <v>Butcher</v>
      </c>
      <c r="D895" s="54">
        <f>VLOOKUP(HealthCare!A895,Medical_Examinations!A894:J3229,2,TRUE)</f>
        <v>17.579999999999998</v>
      </c>
      <c r="E895" s="54">
        <f>VLOOKUP(HealthCare!A895,Medical_Examinations!A894:J3229,4,TRUE)</f>
        <v>4.51</v>
      </c>
      <c r="F895" s="55" t="str">
        <f>VLOOKUP(A895,Medical_Examinations!A894:J3229,6,TRUE)</f>
        <v>No</v>
      </c>
      <c r="G895" s="55" t="str">
        <f>VLOOKUP(A895,Medical_Examinations!A894:J3229,7,TRUE)</f>
        <v>No</v>
      </c>
      <c r="H895" s="55" t="str">
        <f>VLOOKUP(A895,Medical_Examinations!A894:J3229,8,TRUE)</f>
        <v>No</v>
      </c>
      <c r="I895" s="56">
        <f>VLOOKUP(A895,Medical_Examinations!A894:J3229,9,TRUE)</f>
        <v>1</v>
      </c>
      <c r="J895" s="55" t="str">
        <f>VLOOKUP(A895,Medical_Examinations!A894:J3229,10,TRUE)</f>
        <v>No</v>
      </c>
      <c r="K895" s="55" t="str">
        <f>VLOOKUP(A895,Medical_Examinations!A894:J3229,3,TRUE)</f>
        <v>Underweight</v>
      </c>
      <c r="L895" s="55" t="str">
        <f>VLOOKUP(A895,Medical_Examinations!A894:J3229,5,TRUE)</f>
        <v>Normal</v>
      </c>
      <c r="M895" s="57">
        <f>VLOOKUP(A895,Hospitalization!A895:K3237,5,FALSE)</f>
        <v>38193</v>
      </c>
      <c r="N895" s="56">
        <f ca="1">VLOOKUP(A895,Hospitalization!A895:K3237,6,FALSE)</f>
        <v>60</v>
      </c>
      <c r="O895" s="55" t="str">
        <f>VLOOKUP(A886,Hospitalization!A787:K3129,11,FALSE)</f>
        <v>R1013</v>
      </c>
      <c r="P895" s="55" t="str">
        <f>VLOOKUP(A895,Hospitalization!A895:K3237,10,TRUE)</f>
        <v>tier - 1</v>
      </c>
      <c r="Q895" s="58">
        <f>VLOOKUP(A895,Hospitalization!A895:K3237,8,TRUE)</f>
        <v>1622.19</v>
      </c>
      <c r="R895" s="55" t="str">
        <f>VLOOKUP(A895,Hospitalization!A796:K3138,9,TRUE)</f>
        <v>tier - 2</v>
      </c>
    </row>
    <row r="896" spans="1:18" x14ac:dyDescent="0.3">
      <c r="A896" s="69" t="s">
        <v>905</v>
      </c>
      <c r="B896" s="55" t="str">
        <f>VLOOKUP(A896,'Customer Names'!A896:E2214,3,TRUE)</f>
        <v xml:space="preserve"> Mr</v>
      </c>
      <c r="C896" s="55" t="str">
        <f>VLOOKUP(A896,'Customer Names'!A894:E1719,4,FALSE)</f>
        <v>Traiser</v>
      </c>
      <c r="D896" s="50">
        <f>VLOOKUP(HealthCare!A896,Medical_Examinations!A895:J3230,2,TRUE)</f>
        <v>17.579999999999998</v>
      </c>
      <c r="E896" s="50">
        <f>VLOOKUP(HealthCare!A896,Medical_Examinations!A895:J3230,4,TRUE)</f>
        <v>4.51</v>
      </c>
      <c r="F896" s="7" t="str">
        <f>VLOOKUP(A896,Medical_Examinations!A895:J3230,6,TRUE)</f>
        <v>No</v>
      </c>
      <c r="G896" s="7" t="str">
        <f>VLOOKUP(A896,Medical_Examinations!A895:J3230,7,TRUE)</f>
        <v>No</v>
      </c>
      <c r="H896" s="7" t="str">
        <f>VLOOKUP(A896,Medical_Examinations!A895:J3230,8,TRUE)</f>
        <v>No</v>
      </c>
      <c r="I896" s="51">
        <f>VLOOKUP(A896,Medical_Examinations!A895:J3230,9,TRUE)</f>
        <v>1</v>
      </c>
      <c r="J896" s="7" t="str">
        <f>VLOOKUP(A896,Medical_Examinations!A895:J3230,10,TRUE)</f>
        <v>No</v>
      </c>
      <c r="K896" s="7" t="str">
        <f>VLOOKUP(A896,Medical_Examinations!A895:J3230,3,TRUE)</f>
        <v>Underweight</v>
      </c>
      <c r="L896" s="7" t="str">
        <f>VLOOKUP(A896,Medical_Examinations!A895:J3230,5,TRUE)</f>
        <v>Normal</v>
      </c>
      <c r="M896" s="52">
        <f>VLOOKUP(A896,Hospitalization!A896:K3238,5,FALSE)</f>
        <v>38220</v>
      </c>
      <c r="N896" s="51">
        <f ca="1">VLOOKUP(A896,Hospitalization!A896:K3238,6,FALSE)</f>
        <v>48</v>
      </c>
      <c r="O896" s="7" t="str">
        <f>VLOOKUP(A887,Hospitalization!A788:K3130,11,FALSE)</f>
        <v>R1013</v>
      </c>
      <c r="P896" s="7" t="str">
        <f>VLOOKUP(A896,Hospitalization!A896:K3238,10,TRUE)</f>
        <v>tier - 2</v>
      </c>
      <c r="Q896" s="53">
        <f>VLOOKUP(A896,Hospitalization!A896:K3238,8,TRUE)</f>
        <v>1621.88</v>
      </c>
      <c r="R896" s="7" t="str">
        <f>VLOOKUP(A896,Hospitalization!A797:K3139,9,TRUE)</f>
        <v>tier - 2</v>
      </c>
    </row>
    <row r="897" spans="1:18" x14ac:dyDescent="0.3">
      <c r="A897" s="69" t="s">
        <v>906</v>
      </c>
      <c r="B897" s="55" t="str">
        <f>VLOOKUP(A897,'Customer Names'!A897:E2215,3,TRUE)</f>
        <v xml:space="preserve"> Ms</v>
      </c>
      <c r="C897" s="55" t="str">
        <f>VLOOKUP(A897,'Customer Names'!A895:E1720,4,FALSE)</f>
        <v>Mudy-Mader</v>
      </c>
      <c r="D897" s="54">
        <f>VLOOKUP(HealthCare!A897,Medical_Examinations!A896:J3231,2,TRUE)</f>
        <v>17.579999999999998</v>
      </c>
      <c r="E897" s="54">
        <f>VLOOKUP(HealthCare!A897,Medical_Examinations!A896:J3231,4,TRUE)</f>
        <v>4.51</v>
      </c>
      <c r="F897" s="55" t="str">
        <f>VLOOKUP(A897,Medical_Examinations!A896:J3231,6,TRUE)</f>
        <v>No</v>
      </c>
      <c r="G897" s="55" t="str">
        <f>VLOOKUP(A897,Medical_Examinations!A896:J3231,7,TRUE)</f>
        <v>No</v>
      </c>
      <c r="H897" s="55" t="str">
        <f>VLOOKUP(A897,Medical_Examinations!A896:J3231,8,TRUE)</f>
        <v>No</v>
      </c>
      <c r="I897" s="56">
        <f>VLOOKUP(A897,Medical_Examinations!A896:J3231,9,TRUE)</f>
        <v>1</v>
      </c>
      <c r="J897" s="55" t="str">
        <f>VLOOKUP(A897,Medical_Examinations!A896:J3231,10,TRUE)</f>
        <v>No</v>
      </c>
      <c r="K897" s="55" t="str">
        <f>VLOOKUP(A897,Medical_Examinations!A896:J3231,3,TRUE)</f>
        <v>Underweight</v>
      </c>
      <c r="L897" s="55" t="str">
        <f>VLOOKUP(A897,Medical_Examinations!A896:J3231,5,TRUE)</f>
        <v>Normal</v>
      </c>
      <c r="M897" s="57">
        <f>VLOOKUP(A897,Hospitalization!A897:K3239,5,FALSE)</f>
        <v>37878</v>
      </c>
      <c r="N897" s="56">
        <f ca="1">VLOOKUP(A897,Hospitalization!A897:K3239,6,FALSE)</f>
        <v>45</v>
      </c>
      <c r="O897" s="55" t="str">
        <f>VLOOKUP(A888,Hospitalization!A789:K3131,11,FALSE)</f>
        <v>R1012</v>
      </c>
      <c r="P897" s="55" t="str">
        <f>VLOOKUP(A897,Hospitalization!A897:K3239,10,TRUE)</f>
        <v>tier - 2</v>
      </c>
      <c r="Q897" s="58">
        <f>VLOOKUP(A897,Hospitalization!A897:K3239,8,TRUE)</f>
        <v>1621.34</v>
      </c>
      <c r="R897" s="55" t="str">
        <f>VLOOKUP(A897,Hospitalization!A798:K3140,9,TRUE)</f>
        <v>tier - 2</v>
      </c>
    </row>
    <row r="898" spans="1:18" x14ac:dyDescent="0.3">
      <c r="A898" s="69" t="s">
        <v>907</v>
      </c>
      <c r="B898" s="55" t="str">
        <f>VLOOKUP(A898,'Customer Names'!A898:E2216,3,TRUE)</f>
        <v xml:space="preserve"> Ms</v>
      </c>
      <c r="C898" s="55" t="str">
        <f>VLOOKUP(A898,'Customer Names'!A896:E1721,4,FALSE)</f>
        <v>Rogers</v>
      </c>
      <c r="D898" s="50">
        <f>VLOOKUP(HealthCare!A898,Medical_Examinations!A897:J3232,2,TRUE)</f>
        <v>17.579999999999998</v>
      </c>
      <c r="E898" s="50">
        <f>VLOOKUP(HealthCare!A898,Medical_Examinations!A897:J3232,4,TRUE)</f>
        <v>4.51</v>
      </c>
      <c r="F898" s="7" t="str">
        <f>VLOOKUP(A898,Medical_Examinations!A897:J3232,6,TRUE)</f>
        <v>No</v>
      </c>
      <c r="G898" s="7" t="str">
        <f>VLOOKUP(A898,Medical_Examinations!A897:J3232,7,TRUE)</f>
        <v>No</v>
      </c>
      <c r="H898" s="7" t="str">
        <f>VLOOKUP(A898,Medical_Examinations!A897:J3232,8,TRUE)</f>
        <v>No</v>
      </c>
      <c r="I898" s="51">
        <f>VLOOKUP(A898,Medical_Examinations!A897:J3232,9,TRUE)</f>
        <v>1</v>
      </c>
      <c r="J898" s="7" t="str">
        <f>VLOOKUP(A898,Medical_Examinations!A897:J3232,10,TRUE)</f>
        <v>No</v>
      </c>
      <c r="K898" s="7" t="str">
        <f>VLOOKUP(A898,Medical_Examinations!A897:J3232,3,TRUE)</f>
        <v>Underweight</v>
      </c>
      <c r="L898" s="7" t="str">
        <f>VLOOKUP(A898,Medical_Examinations!A897:J3232,5,TRUE)</f>
        <v>Normal</v>
      </c>
      <c r="M898" s="52">
        <f>VLOOKUP(A898,Hospitalization!A898:K3240,5,FALSE)</f>
        <v>34916</v>
      </c>
      <c r="N898" s="51">
        <f ca="1">VLOOKUP(A898,Hospitalization!A898:K3240,6,FALSE)</f>
        <v>31</v>
      </c>
      <c r="O898" s="7" t="str">
        <f>VLOOKUP(A889,Hospitalization!A790:K3132,11,FALSE)</f>
        <v>R1012</v>
      </c>
      <c r="P898" s="7" t="str">
        <f>VLOOKUP(A898,Hospitalization!A898:K3240,10,TRUE)</f>
        <v>tier - 1</v>
      </c>
      <c r="Q898" s="53">
        <f>VLOOKUP(A898,Hospitalization!A898:K3240,8,TRUE)</f>
        <v>1617.16</v>
      </c>
      <c r="R898" s="7" t="str">
        <f>VLOOKUP(A898,Hospitalization!A799:K3141,9,TRUE)</f>
        <v>tier - 2</v>
      </c>
    </row>
    <row r="899" spans="1:18" x14ac:dyDescent="0.3">
      <c r="A899" s="69" t="s">
        <v>908</v>
      </c>
      <c r="B899" s="55" t="str">
        <f>VLOOKUP(A899,'Customer Names'!A899:E2217,3,TRUE)</f>
        <v xml:space="preserve"> Mr</v>
      </c>
      <c r="C899" s="55" t="str">
        <f>VLOOKUP(A899,'Customer Names'!A897:E1722,4,FALSE)</f>
        <v>Woo</v>
      </c>
      <c r="D899" s="54">
        <f>VLOOKUP(HealthCare!A899,Medical_Examinations!A898:J3233,2,TRUE)</f>
        <v>17.579999999999998</v>
      </c>
      <c r="E899" s="54">
        <f>VLOOKUP(HealthCare!A899,Medical_Examinations!A898:J3233,4,TRUE)</f>
        <v>4.51</v>
      </c>
      <c r="F899" s="55" t="str">
        <f>VLOOKUP(A899,Medical_Examinations!A898:J3233,6,TRUE)</f>
        <v>No</v>
      </c>
      <c r="G899" s="55" t="str">
        <f>VLOOKUP(A899,Medical_Examinations!A898:J3233,7,TRUE)</f>
        <v>No</v>
      </c>
      <c r="H899" s="55" t="str">
        <f>VLOOKUP(A899,Medical_Examinations!A898:J3233,8,TRUE)</f>
        <v>No</v>
      </c>
      <c r="I899" s="56">
        <f>VLOOKUP(A899,Medical_Examinations!A898:J3233,9,TRUE)</f>
        <v>1</v>
      </c>
      <c r="J899" s="55" t="str">
        <f>VLOOKUP(A899,Medical_Examinations!A898:J3233,10,TRUE)</f>
        <v>No</v>
      </c>
      <c r="K899" s="55" t="str">
        <f>VLOOKUP(A899,Medical_Examinations!A898:J3233,3,TRUE)</f>
        <v>Underweight</v>
      </c>
      <c r="L899" s="55" t="str">
        <f>VLOOKUP(A899,Medical_Examinations!A898:J3233,5,TRUE)</f>
        <v>Normal</v>
      </c>
      <c r="M899" s="57">
        <f>VLOOKUP(A899,Hospitalization!A899:K3241,5,FALSE)</f>
        <v>38190</v>
      </c>
      <c r="N899" s="56">
        <f ca="1">VLOOKUP(A899,Hospitalization!A899:K3241,6,FALSE)</f>
        <v>48</v>
      </c>
      <c r="O899" s="55" t="str">
        <f>VLOOKUP(A890,Hospitalization!A791:K3133,11,FALSE)</f>
        <v>R1013</v>
      </c>
      <c r="P899" s="55" t="str">
        <f>VLOOKUP(A899,Hospitalization!A899:K3241,10,TRUE)</f>
        <v>tier - 1</v>
      </c>
      <c r="Q899" s="58">
        <f>VLOOKUP(A899,Hospitalization!A899:K3241,8,TRUE)</f>
        <v>1615.77</v>
      </c>
      <c r="R899" s="55" t="str">
        <f>VLOOKUP(A899,Hospitalization!A800:K3142,9,TRUE)</f>
        <v>tier - 2</v>
      </c>
    </row>
    <row r="900" spans="1:18" x14ac:dyDescent="0.3">
      <c r="A900" s="69" t="s">
        <v>909</v>
      </c>
      <c r="B900" s="55" t="str">
        <f>VLOOKUP(A900,'Customer Names'!A900:E2218,3,TRUE)</f>
        <v xml:space="preserve"> Ms</v>
      </c>
      <c r="C900" s="55" t="str">
        <f>VLOOKUP(A900,'Customer Names'!A898:E1723,4,FALSE)</f>
        <v>Walsh</v>
      </c>
      <c r="D900" s="50">
        <f>VLOOKUP(HealthCare!A900,Medical_Examinations!A899:J3234,2,TRUE)</f>
        <v>17.579999999999998</v>
      </c>
      <c r="E900" s="50">
        <f>VLOOKUP(HealthCare!A900,Medical_Examinations!A899:J3234,4,TRUE)</f>
        <v>4.51</v>
      </c>
      <c r="F900" s="7" t="str">
        <f>VLOOKUP(A900,Medical_Examinations!A899:J3234,6,TRUE)</f>
        <v>No</v>
      </c>
      <c r="G900" s="7" t="str">
        <f>VLOOKUP(A900,Medical_Examinations!A899:J3234,7,TRUE)</f>
        <v>No</v>
      </c>
      <c r="H900" s="7" t="str">
        <f>VLOOKUP(A900,Medical_Examinations!A899:J3234,8,TRUE)</f>
        <v>No</v>
      </c>
      <c r="I900" s="51">
        <f>VLOOKUP(A900,Medical_Examinations!A899:J3234,9,TRUE)</f>
        <v>1</v>
      </c>
      <c r="J900" s="7" t="str">
        <f>VLOOKUP(A900,Medical_Examinations!A899:J3234,10,TRUE)</f>
        <v>No</v>
      </c>
      <c r="K900" s="7" t="str">
        <f>VLOOKUP(A900,Medical_Examinations!A899:J3234,3,TRUE)</f>
        <v>Underweight</v>
      </c>
      <c r="L900" s="7" t="str">
        <f>VLOOKUP(A900,Medical_Examinations!A899:J3234,5,TRUE)</f>
        <v>Normal</v>
      </c>
      <c r="M900" s="52">
        <f>VLOOKUP(A900,Hospitalization!A900:K3242,5,FALSE)</f>
        <v>38310</v>
      </c>
      <c r="N900" s="51">
        <f ca="1">VLOOKUP(A900,Hospitalization!A900:K3242,6,FALSE)</f>
        <v>58</v>
      </c>
      <c r="O900" s="7" t="str">
        <f>VLOOKUP(A891,Hospitalization!A792:K3134,11,FALSE)</f>
        <v>R1013</v>
      </c>
      <c r="P900" s="7" t="str">
        <f>VLOOKUP(A900,Hospitalization!A900:K3242,10,TRUE)</f>
        <v>tier - 3</v>
      </c>
      <c r="Q900" s="53">
        <f>VLOOKUP(A900,Hospitalization!A900:K3242,8,TRUE)</f>
        <v>1607.51</v>
      </c>
      <c r="R900" s="7" t="str">
        <f>VLOOKUP(A900,Hospitalization!A801:K3143,9,TRUE)</f>
        <v>tier - 2</v>
      </c>
    </row>
    <row r="901" spans="1:18" x14ac:dyDescent="0.3">
      <c r="A901" s="69" t="s">
        <v>910</v>
      </c>
      <c r="B901" s="55" t="str">
        <f>VLOOKUP(A901,'Customer Names'!A901:E2219,3,TRUE)</f>
        <v xml:space="preserve"> Ms</v>
      </c>
      <c r="C901" s="55" t="str">
        <f>VLOOKUP(A901,'Customer Names'!A899:E1724,4,FALSE)</f>
        <v>White</v>
      </c>
      <c r="D901" s="54">
        <f>VLOOKUP(HealthCare!A901,Medical_Examinations!A900:J3235,2,TRUE)</f>
        <v>17.579999999999998</v>
      </c>
      <c r="E901" s="54">
        <f>VLOOKUP(HealthCare!A901,Medical_Examinations!A900:J3235,4,TRUE)</f>
        <v>4.51</v>
      </c>
      <c r="F901" s="55" t="str">
        <f>VLOOKUP(A901,Medical_Examinations!A900:J3235,6,TRUE)</f>
        <v>No</v>
      </c>
      <c r="G901" s="55" t="str">
        <f>VLOOKUP(A901,Medical_Examinations!A900:J3235,7,TRUE)</f>
        <v>No</v>
      </c>
      <c r="H901" s="55" t="str">
        <f>VLOOKUP(A901,Medical_Examinations!A900:J3235,8,TRUE)</f>
        <v>No</v>
      </c>
      <c r="I901" s="56">
        <f>VLOOKUP(A901,Medical_Examinations!A900:J3235,9,TRUE)</f>
        <v>1</v>
      </c>
      <c r="J901" s="55" t="str">
        <f>VLOOKUP(A901,Medical_Examinations!A900:J3235,10,TRUE)</f>
        <v>No</v>
      </c>
      <c r="K901" s="55" t="str">
        <f>VLOOKUP(A901,Medical_Examinations!A900:J3235,3,TRUE)</f>
        <v>Underweight</v>
      </c>
      <c r="L901" s="55" t="str">
        <f>VLOOKUP(A901,Medical_Examinations!A900:J3235,5,TRUE)</f>
        <v>Normal</v>
      </c>
      <c r="M901" s="57">
        <f>VLOOKUP(A901,Hospitalization!A901:K3243,5,FALSE)</f>
        <v>37044</v>
      </c>
      <c r="N901" s="56">
        <f ca="1">VLOOKUP(A901,Hospitalization!A901:K3243,6,FALSE)</f>
        <v>52</v>
      </c>
      <c r="O901" s="55" t="str">
        <f>VLOOKUP(A892,Hospitalization!A793:K3135,11,FALSE)</f>
        <v>R1012</v>
      </c>
      <c r="P901" s="55" t="str">
        <f>VLOOKUP(A901,Hospitalization!A901:K3243,10,TRUE)</f>
        <v>tier - 2</v>
      </c>
      <c r="Q901" s="58">
        <f>VLOOKUP(A901,Hospitalization!A901:K3243,8,TRUE)</f>
        <v>1532.47</v>
      </c>
      <c r="R901" s="55" t="str">
        <f>VLOOKUP(A901,Hospitalization!A802:K3144,9,TRUE)</f>
        <v>tier - 2</v>
      </c>
    </row>
    <row r="902" spans="1:18" x14ac:dyDescent="0.3">
      <c r="A902" s="69" t="s">
        <v>911</v>
      </c>
      <c r="B902" s="55" t="str">
        <f>VLOOKUP(A902,'Customer Names'!A902:E2220,3,TRUE)</f>
        <v xml:space="preserve"> Ms</v>
      </c>
      <c r="C902" s="55" t="str">
        <f>VLOOKUP(A902,'Customer Names'!A900:E1725,4,FALSE)</f>
        <v>Sheppard</v>
      </c>
      <c r="D902" s="50">
        <f>VLOOKUP(HealthCare!A902,Medical_Examinations!A901:J3236,2,TRUE)</f>
        <v>17.579999999999998</v>
      </c>
      <c r="E902" s="50">
        <f>VLOOKUP(HealthCare!A902,Medical_Examinations!A901:J3236,4,TRUE)</f>
        <v>4.51</v>
      </c>
      <c r="F902" s="7" t="str">
        <f>VLOOKUP(A902,Medical_Examinations!A901:J3236,6,TRUE)</f>
        <v>No</v>
      </c>
      <c r="G902" s="7" t="str">
        <f>VLOOKUP(A902,Medical_Examinations!A901:J3236,7,TRUE)</f>
        <v>No</v>
      </c>
      <c r="H902" s="7" t="str">
        <f>VLOOKUP(A902,Medical_Examinations!A901:J3236,8,TRUE)</f>
        <v>No</v>
      </c>
      <c r="I902" s="51">
        <f>VLOOKUP(A902,Medical_Examinations!A901:J3236,9,TRUE)</f>
        <v>1</v>
      </c>
      <c r="J902" s="7" t="str">
        <f>VLOOKUP(A902,Medical_Examinations!A901:J3236,10,TRUE)</f>
        <v>No</v>
      </c>
      <c r="K902" s="7" t="str">
        <f>VLOOKUP(A902,Medical_Examinations!A901:J3236,3,TRUE)</f>
        <v>Underweight</v>
      </c>
      <c r="L902" s="7" t="str">
        <f>VLOOKUP(A902,Medical_Examinations!A901:J3236,5,TRUE)</f>
        <v>Normal</v>
      </c>
      <c r="M902" s="52">
        <f>VLOOKUP(A902,Hospitalization!A902:K3244,5,FALSE)</f>
        <v>37079</v>
      </c>
      <c r="N902" s="51">
        <f ca="1">VLOOKUP(A902,Hospitalization!A902:K3244,6,FALSE)</f>
        <v>39</v>
      </c>
      <c r="O902" s="7" t="str">
        <f>VLOOKUP(A893,Hospitalization!A794:K3136,11,FALSE)</f>
        <v>R1012</v>
      </c>
      <c r="P902" s="7" t="str">
        <f>VLOOKUP(A902,Hospitalization!A902:K3244,10,TRUE)</f>
        <v>tier - 3</v>
      </c>
      <c r="Q902" s="53">
        <f>VLOOKUP(A902,Hospitalization!A902:K3244,8,TRUE)</f>
        <v>1526.31</v>
      </c>
      <c r="R902" s="7" t="str">
        <f>VLOOKUP(A902,Hospitalization!A803:K3145,9,TRUE)</f>
        <v>tier - 2</v>
      </c>
    </row>
    <row r="903" spans="1:18" x14ac:dyDescent="0.3">
      <c r="A903" s="69" t="s">
        <v>912</v>
      </c>
      <c r="B903" s="55" t="str">
        <f>VLOOKUP(A903,'Customer Names'!A903:E2221,3,TRUE)</f>
        <v xml:space="preserve"> Ms</v>
      </c>
      <c r="C903" s="55" t="str">
        <f>VLOOKUP(A903,'Customer Names'!A901:E1726,4,FALSE)</f>
        <v>Doran</v>
      </c>
      <c r="D903" s="54">
        <f>VLOOKUP(HealthCare!A903,Medical_Examinations!A902:J3237,2,TRUE)</f>
        <v>17.579999999999998</v>
      </c>
      <c r="E903" s="54">
        <f>VLOOKUP(HealthCare!A903,Medical_Examinations!A902:J3237,4,TRUE)</f>
        <v>4.51</v>
      </c>
      <c r="F903" s="55" t="str">
        <f>VLOOKUP(A903,Medical_Examinations!A902:J3237,6,TRUE)</f>
        <v>No</v>
      </c>
      <c r="G903" s="55" t="str">
        <f>VLOOKUP(A903,Medical_Examinations!A902:J3237,7,TRUE)</f>
        <v>No</v>
      </c>
      <c r="H903" s="55" t="str">
        <f>VLOOKUP(A903,Medical_Examinations!A902:J3237,8,TRUE)</f>
        <v>No</v>
      </c>
      <c r="I903" s="56">
        <f>VLOOKUP(A903,Medical_Examinations!A902:J3237,9,TRUE)</f>
        <v>1</v>
      </c>
      <c r="J903" s="55" t="str">
        <f>VLOOKUP(A903,Medical_Examinations!A902:J3237,10,TRUE)</f>
        <v>No</v>
      </c>
      <c r="K903" s="55" t="str">
        <f>VLOOKUP(A903,Medical_Examinations!A902:J3237,3,TRUE)</f>
        <v>Underweight</v>
      </c>
      <c r="L903" s="55" t="str">
        <f>VLOOKUP(A903,Medical_Examinations!A902:J3237,5,TRUE)</f>
        <v>Normal</v>
      </c>
      <c r="M903" s="57">
        <f>VLOOKUP(A903,Hospitalization!A903:K3245,5,FALSE)</f>
        <v>37128</v>
      </c>
      <c r="N903" s="56">
        <f ca="1">VLOOKUP(A903,Hospitalization!A903:K3245,6,FALSE)</f>
        <v>41</v>
      </c>
      <c r="O903" s="55" t="str">
        <f>VLOOKUP(A894,Hospitalization!A795:K3137,11,FALSE)</f>
        <v>R1012</v>
      </c>
      <c r="P903" s="55" t="str">
        <f>VLOOKUP(A903,Hospitalization!A903:K3245,10,TRUE)</f>
        <v>tier - 3</v>
      </c>
      <c r="Q903" s="58">
        <f>VLOOKUP(A903,Hospitalization!A903:K3245,8,TRUE)</f>
        <v>1515.34</v>
      </c>
      <c r="R903" s="55" t="str">
        <f>VLOOKUP(A903,Hospitalization!A804:K3146,9,TRUE)</f>
        <v>tier - 2</v>
      </c>
    </row>
    <row r="904" spans="1:18" x14ac:dyDescent="0.3">
      <c r="A904" s="69" t="s">
        <v>913</v>
      </c>
      <c r="B904" s="55" t="str">
        <f>VLOOKUP(A904,'Customer Names'!A904:E2222,3,TRUE)</f>
        <v xml:space="preserve"> Mr</v>
      </c>
      <c r="C904" s="55" t="str">
        <f>VLOOKUP(A904,'Customer Names'!A902:E1727,4,FALSE)</f>
        <v>Labrosse</v>
      </c>
      <c r="D904" s="50">
        <f>VLOOKUP(HealthCare!A904,Medical_Examinations!A903:J3238,2,TRUE)</f>
        <v>17.579999999999998</v>
      </c>
      <c r="E904" s="50">
        <f>VLOOKUP(HealthCare!A904,Medical_Examinations!A903:J3238,4,TRUE)</f>
        <v>4.51</v>
      </c>
      <c r="F904" s="7" t="str">
        <f>VLOOKUP(A904,Medical_Examinations!A903:J3238,6,TRUE)</f>
        <v>No</v>
      </c>
      <c r="G904" s="7" t="str">
        <f>VLOOKUP(A904,Medical_Examinations!A903:J3238,7,TRUE)</f>
        <v>No</v>
      </c>
      <c r="H904" s="7" t="str">
        <f>VLOOKUP(A904,Medical_Examinations!A903:J3238,8,TRUE)</f>
        <v>No</v>
      </c>
      <c r="I904" s="51">
        <f>VLOOKUP(A904,Medical_Examinations!A903:J3238,9,TRUE)</f>
        <v>1</v>
      </c>
      <c r="J904" s="7" t="str">
        <f>VLOOKUP(A904,Medical_Examinations!A903:J3238,10,TRUE)</f>
        <v>No</v>
      </c>
      <c r="K904" s="7" t="str">
        <f>VLOOKUP(A904,Medical_Examinations!A903:J3238,3,TRUE)</f>
        <v>Underweight</v>
      </c>
      <c r="L904" s="7" t="str">
        <f>VLOOKUP(A904,Medical_Examinations!A903:J3238,5,TRUE)</f>
        <v>Normal</v>
      </c>
      <c r="M904" s="52">
        <f>VLOOKUP(A904,Hospitalization!A904:K3246,5,FALSE)</f>
        <v>35965</v>
      </c>
      <c r="N904" s="51">
        <f ca="1">VLOOKUP(A904,Hospitalization!A904:K3246,6,FALSE)</f>
        <v>43</v>
      </c>
      <c r="O904" s="7" t="str">
        <f>VLOOKUP(A895,Hospitalization!A796:K3138,11,FALSE)</f>
        <v>R1013</v>
      </c>
      <c r="P904" s="7" t="str">
        <f>VLOOKUP(A904,Hospitalization!A904:K3246,10,TRUE)</f>
        <v>tier - 2</v>
      </c>
      <c r="Q904" s="53">
        <f>VLOOKUP(A904,Hospitalization!A904:K3246,8,TRUE)</f>
        <v>1497</v>
      </c>
      <c r="R904" s="7" t="str">
        <f>VLOOKUP(A904,Hospitalization!A805:K3147,9,TRUE)</f>
        <v>tier - 2</v>
      </c>
    </row>
    <row r="905" spans="1:18" x14ac:dyDescent="0.3">
      <c r="A905" s="69" t="s">
        <v>914</v>
      </c>
      <c r="B905" s="55" t="str">
        <f>VLOOKUP(A905,'Customer Names'!A905:E2223,3,TRUE)</f>
        <v xml:space="preserve"> Mr</v>
      </c>
      <c r="C905" s="55" t="str">
        <f>VLOOKUP(A905,'Customer Names'!A903:E1728,4,FALSE)</f>
        <v>Thomas</v>
      </c>
      <c r="D905" s="54">
        <f>VLOOKUP(HealthCare!A905,Medical_Examinations!A904:J3239,2,TRUE)</f>
        <v>17.579999999999998</v>
      </c>
      <c r="E905" s="54">
        <f>VLOOKUP(HealthCare!A905,Medical_Examinations!A904:J3239,4,TRUE)</f>
        <v>4.51</v>
      </c>
      <c r="F905" s="55" t="str">
        <f>VLOOKUP(A905,Medical_Examinations!A904:J3239,6,TRUE)</f>
        <v>No</v>
      </c>
      <c r="G905" s="55" t="str">
        <f>VLOOKUP(A905,Medical_Examinations!A904:J3239,7,TRUE)</f>
        <v>No</v>
      </c>
      <c r="H905" s="55" t="str">
        <f>VLOOKUP(A905,Medical_Examinations!A904:J3239,8,TRUE)</f>
        <v>No</v>
      </c>
      <c r="I905" s="56">
        <f>VLOOKUP(A905,Medical_Examinations!A904:J3239,9,TRUE)</f>
        <v>1</v>
      </c>
      <c r="J905" s="55" t="str">
        <f>VLOOKUP(A905,Medical_Examinations!A904:J3239,10,TRUE)</f>
        <v>No</v>
      </c>
      <c r="K905" s="55" t="str">
        <f>VLOOKUP(A905,Medical_Examinations!A904:J3239,3,TRUE)</f>
        <v>Underweight</v>
      </c>
      <c r="L905" s="55" t="str">
        <f>VLOOKUP(A905,Medical_Examinations!A904:J3239,5,TRUE)</f>
        <v>Normal</v>
      </c>
      <c r="M905" s="57">
        <f>VLOOKUP(A905,Hospitalization!A905:K3247,5,FALSE)</f>
        <v>34979</v>
      </c>
      <c r="N905" s="56">
        <f ca="1">VLOOKUP(A905,Hospitalization!A905:K3247,6,FALSE)</f>
        <v>41</v>
      </c>
      <c r="O905" s="55" t="str">
        <f>VLOOKUP(A896,Hospitalization!A797:K3139,11,FALSE)</f>
        <v>R1013</v>
      </c>
      <c r="P905" s="55" t="str">
        <f>VLOOKUP(A905,Hospitalization!A905:K3247,10,TRUE)</f>
        <v>tier - 3</v>
      </c>
      <c r="Q905" s="58">
        <f>VLOOKUP(A905,Hospitalization!A905:K3247,8,TRUE)</f>
        <v>1493</v>
      </c>
      <c r="R905" s="55" t="str">
        <f>VLOOKUP(A905,Hospitalization!A806:K3148,9,TRUE)</f>
        <v>tier - 2</v>
      </c>
    </row>
    <row r="906" spans="1:18" x14ac:dyDescent="0.3">
      <c r="A906" s="69" t="s">
        <v>915</v>
      </c>
      <c r="B906" s="55" t="str">
        <f>VLOOKUP(A906,'Customer Names'!A906:E2224,3,TRUE)</f>
        <v xml:space="preserve"> Mr</v>
      </c>
      <c r="C906" s="55" t="str">
        <f>VLOOKUP(A906,'Customer Names'!A904:E1729,4,FALSE)</f>
        <v>Lesniak</v>
      </c>
      <c r="D906" s="50">
        <f>VLOOKUP(HealthCare!A906,Medical_Examinations!A905:J3240,2,TRUE)</f>
        <v>17.579999999999998</v>
      </c>
      <c r="E906" s="50">
        <f>VLOOKUP(HealthCare!A906,Medical_Examinations!A905:J3240,4,TRUE)</f>
        <v>4.51</v>
      </c>
      <c r="F906" s="7" t="str">
        <f>VLOOKUP(A906,Medical_Examinations!A905:J3240,6,TRUE)</f>
        <v>No</v>
      </c>
      <c r="G906" s="7" t="str">
        <f>VLOOKUP(A906,Medical_Examinations!A905:J3240,7,TRUE)</f>
        <v>No</v>
      </c>
      <c r="H906" s="7" t="str">
        <f>VLOOKUP(A906,Medical_Examinations!A905:J3240,8,TRUE)</f>
        <v>No</v>
      </c>
      <c r="I906" s="51">
        <f>VLOOKUP(A906,Medical_Examinations!A905:J3240,9,TRUE)</f>
        <v>1</v>
      </c>
      <c r="J906" s="7" t="str">
        <f>VLOOKUP(A906,Medical_Examinations!A905:J3240,10,TRUE)</f>
        <v>No</v>
      </c>
      <c r="K906" s="7" t="str">
        <f>VLOOKUP(A906,Medical_Examinations!A905:J3240,3,TRUE)</f>
        <v>Underweight</v>
      </c>
      <c r="L906" s="7" t="str">
        <f>VLOOKUP(A906,Medical_Examinations!A905:J3240,5,TRUE)</f>
        <v>Normal</v>
      </c>
      <c r="M906" s="52">
        <f>VLOOKUP(A906,Hospitalization!A906:K3248,5,FALSE)</f>
        <v>35590</v>
      </c>
      <c r="N906" s="51">
        <f ca="1">VLOOKUP(A906,Hospitalization!A906:K3248,6,FALSE)</f>
        <v>50</v>
      </c>
      <c r="O906" s="7" t="str">
        <f>VLOOKUP(A897,Hospitalization!A798:K3140,11,FALSE)</f>
        <v>R1012</v>
      </c>
      <c r="P906" s="7" t="str">
        <f>VLOOKUP(A906,Hospitalization!A906:K3248,10,TRUE)</f>
        <v>tier - 1</v>
      </c>
      <c r="Q906" s="53">
        <f>VLOOKUP(A906,Hospitalization!A906:K3248,8,TRUE)</f>
        <v>1481</v>
      </c>
      <c r="R906" s="7" t="str">
        <f>VLOOKUP(A906,Hospitalization!A807:K3149,9,TRUE)</f>
        <v>tier - 2</v>
      </c>
    </row>
    <row r="907" spans="1:18" x14ac:dyDescent="0.3">
      <c r="A907" s="69" t="s">
        <v>916</v>
      </c>
      <c r="B907" s="55" t="str">
        <f>VLOOKUP(A907,'Customer Names'!A907:E2225,3,TRUE)</f>
        <v xml:space="preserve"> Mr</v>
      </c>
      <c r="C907" s="55" t="str">
        <f>VLOOKUP(A907,'Customer Names'!A905:E1730,4,FALSE)</f>
        <v>Prowse</v>
      </c>
      <c r="D907" s="54">
        <f>VLOOKUP(HealthCare!A907,Medical_Examinations!A906:J3241,2,TRUE)</f>
        <v>17.579999999999998</v>
      </c>
      <c r="E907" s="54">
        <f>VLOOKUP(HealthCare!A907,Medical_Examinations!A906:J3241,4,TRUE)</f>
        <v>4.51</v>
      </c>
      <c r="F907" s="55" t="str">
        <f>VLOOKUP(A907,Medical_Examinations!A906:J3241,6,TRUE)</f>
        <v>No</v>
      </c>
      <c r="G907" s="55" t="str">
        <f>VLOOKUP(A907,Medical_Examinations!A906:J3241,7,TRUE)</f>
        <v>No</v>
      </c>
      <c r="H907" s="55" t="str">
        <f>VLOOKUP(A907,Medical_Examinations!A906:J3241,8,TRUE)</f>
        <v>No</v>
      </c>
      <c r="I907" s="56">
        <f>VLOOKUP(A907,Medical_Examinations!A906:J3241,9,TRUE)</f>
        <v>1</v>
      </c>
      <c r="J907" s="55" t="str">
        <f>VLOOKUP(A907,Medical_Examinations!A906:J3241,10,TRUE)</f>
        <v>No</v>
      </c>
      <c r="K907" s="55" t="str">
        <f>VLOOKUP(A907,Medical_Examinations!A906:J3241,3,TRUE)</f>
        <v>Underweight</v>
      </c>
      <c r="L907" s="55" t="str">
        <f>VLOOKUP(A907,Medical_Examinations!A906:J3241,5,TRUE)</f>
        <v>Normal</v>
      </c>
      <c r="M907" s="57">
        <f>VLOOKUP(A907,Hospitalization!A907:K3249,5,FALSE)</f>
        <v>36136</v>
      </c>
      <c r="N907" s="56">
        <f ca="1">VLOOKUP(A907,Hospitalization!A907:K3249,6,FALSE)</f>
        <v>39</v>
      </c>
      <c r="O907" s="55" t="str">
        <f>VLOOKUP(A898,Hospitalization!A799:K3141,11,FALSE)</f>
        <v>R1013</v>
      </c>
      <c r="P907" s="55" t="str">
        <f>VLOOKUP(A907,Hospitalization!A907:K3249,10,TRUE)</f>
        <v>tier - 1</v>
      </c>
      <c r="Q907" s="58">
        <f>VLOOKUP(A907,Hospitalization!A907:K3249,8,TRUE)</f>
        <v>1477</v>
      </c>
      <c r="R907" s="55" t="str">
        <f>VLOOKUP(A907,Hospitalization!A808:K3150,9,TRUE)</f>
        <v>tier - 2</v>
      </c>
    </row>
    <row r="908" spans="1:18" x14ac:dyDescent="0.3">
      <c r="A908" s="69" t="s">
        <v>917</v>
      </c>
      <c r="B908" s="55" t="str">
        <f>VLOOKUP(A908,'Customer Names'!A908:E2226,3,TRUE)</f>
        <v xml:space="preserve"> Mr</v>
      </c>
      <c r="C908" s="55" t="str">
        <f>VLOOKUP(A908,'Customer Names'!A906:E1731,4,FALSE)</f>
        <v>Seigel</v>
      </c>
      <c r="D908" s="50">
        <f>VLOOKUP(HealthCare!A908,Medical_Examinations!A907:J3242,2,TRUE)</f>
        <v>17.579999999999998</v>
      </c>
      <c r="E908" s="50">
        <f>VLOOKUP(HealthCare!A908,Medical_Examinations!A907:J3242,4,TRUE)</f>
        <v>4.51</v>
      </c>
      <c r="F908" s="7" t="str">
        <f>VLOOKUP(A908,Medical_Examinations!A907:J3242,6,TRUE)</f>
        <v>No</v>
      </c>
      <c r="G908" s="7" t="str">
        <f>VLOOKUP(A908,Medical_Examinations!A907:J3242,7,TRUE)</f>
        <v>No</v>
      </c>
      <c r="H908" s="7" t="str">
        <f>VLOOKUP(A908,Medical_Examinations!A907:J3242,8,TRUE)</f>
        <v>No</v>
      </c>
      <c r="I908" s="51">
        <f>VLOOKUP(A908,Medical_Examinations!A907:J3242,9,TRUE)</f>
        <v>1</v>
      </c>
      <c r="J908" s="7" t="str">
        <f>VLOOKUP(A908,Medical_Examinations!A907:J3242,10,TRUE)</f>
        <v>No</v>
      </c>
      <c r="K908" s="7" t="str">
        <f>VLOOKUP(A908,Medical_Examinations!A907:J3242,3,TRUE)</f>
        <v>Underweight</v>
      </c>
      <c r="L908" s="7" t="str">
        <f>VLOOKUP(A908,Medical_Examinations!A907:J3242,5,TRUE)</f>
        <v>Normal</v>
      </c>
      <c r="M908" s="52">
        <f>VLOOKUP(A908,Hospitalization!A908:K3250,5,FALSE)</f>
        <v>37792</v>
      </c>
      <c r="N908" s="51">
        <f ca="1">VLOOKUP(A908,Hospitalization!A908:K3250,6,FALSE)</f>
        <v>43</v>
      </c>
      <c r="O908" s="7" t="str">
        <f>VLOOKUP(A899,Hospitalization!A800:K3142,11,FALSE)</f>
        <v>R1013</v>
      </c>
      <c r="P908" s="7" t="str">
        <f>VLOOKUP(A908,Hospitalization!A908:K3250,10,TRUE)</f>
        <v>tier - 2</v>
      </c>
      <c r="Q908" s="53">
        <f>VLOOKUP(A908,Hospitalization!A908:K3250,8,TRUE)</f>
        <v>1467</v>
      </c>
      <c r="R908" s="7" t="str">
        <f>VLOOKUP(A908,Hospitalization!A809:K3151,9,TRUE)</f>
        <v>tier - 2</v>
      </c>
    </row>
    <row r="909" spans="1:18" x14ac:dyDescent="0.3">
      <c r="A909" s="69" t="s">
        <v>918</v>
      </c>
      <c r="B909" s="55" t="str">
        <f>VLOOKUP(A909,'Customer Names'!A909:E2227,3,TRUE)</f>
        <v xml:space="preserve"> Ms</v>
      </c>
      <c r="C909" s="55" t="str">
        <f>VLOOKUP(A909,'Customer Names'!A907:E1732,4,FALSE)</f>
        <v>Blas</v>
      </c>
      <c r="D909" s="54">
        <f>VLOOKUP(HealthCare!A909,Medical_Examinations!A908:J3243,2,TRUE)</f>
        <v>17.579999999999998</v>
      </c>
      <c r="E909" s="54">
        <f>VLOOKUP(HealthCare!A909,Medical_Examinations!A908:J3243,4,TRUE)</f>
        <v>4.51</v>
      </c>
      <c r="F909" s="55" t="str">
        <f>VLOOKUP(A909,Medical_Examinations!A908:J3243,6,TRUE)</f>
        <v>No</v>
      </c>
      <c r="G909" s="55" t="str">
        <f>VLOOKUP(A909,Medical_Examinations!A908:J3243,7,TRUE)</f>
        <v>No</v>
      </c>
      <c r="H909" s="55" t="str">
        <f>VLOOKUP(A909,Medical_Examinations!A908:J3243,8,TRUE)</f>
        <v>No</v>
      </c>
      <c r="I909" s="56">
        <f>VLOOKUP(A909,Medical_Examinations!A908:J3243,9,TRUE)</f>
        <v>1</v>
      </c>
      <c r="J909" s="55" t="str">
        <f>VLOOKUP(A909,Medical_Examinations!A908:J3243,10,TRUE)</f>
        <v>No</v>
      </c>
      <c r="K909" s="55" t="str">
        <f>VLOOKUP(A909,Medical_Examinations!A908:J3243,3,TRUE)</f>
        <v>Underweight</v>
      </c>
      <c r="L909" s="55" t="str">
        <f>VLOOKUP(A909,Medical_Examinations!A908:J3243,5,TRUE)</f>
        <v>Normal</v>
      </c>
      <c r="M909" s="57">
        <f>VLOOKUP(A909,Hospitalization!A909:K3251,5,FALSE)</f>
        <v>35600</v>
      </c>
      <c r="N909" s="56">
        <f ca="1">VLOOKUP(A909,Hospitalization!A909:K3251,6,FALSE)</f>
        <v>47</v>
      </c>
      <c r="O909" s="55" t="str">
        <f>VLOOKUP(A900,Hospitalization!A801:K3143,11,FALSE)</f>
        <v>R1013</v>
      </c>
      <c r="P909" s="55" t="str">
        <f>VLOOKUP(A909,Hospitalization!A909:K3251,10,TRUE)</f>
        <v>tier - 1</v>
      </c>
      <c r="Q909" s="58">
        <f>VLOOKUP(A909,Hospitalization!A909:K3251,8,TRUE)</f>
        <v>1445</v>
      </c>
      <c r="R909" s="55" t="str">
        <f>VLOOKUP(A909,Hospitalization!A810:K3152,9,TRUE)</f>
        <v>tier - 2</v>
      </c>
    </row>
    <row r="910" spans="1:18" x14ac:dyDescent="0.3">
      <c r="A910" s="69" t="s">
        <v>919</v>
      </c>
      <c r="B910" s="55" t="str">
        <f>VLOOKUP(A910,'Customer Names'!A910:E2228,3,TRUE)</f>
        <v xml:space="preserve"> Ms</v>
      </c>
      <c r="C910" s="55" t="str">
        <f>VLOOKUP(A910,'Customer Names'!A908:E1733,4,FALSE)</f>
        <v>Simpson</v>
      </c>
      <c r="D910" s="50">
        <f>VLOOKUP(HealthCare!A910,Medical_Examinations!A909:J3244,2,TRUE)</f>
        <v>17.579999999999998</v>
      </c>
      <c r="E910" s="50">
        <f>VLOOKUP(HealthCare!A910,Medical_Examinations!A909:J3244,4,TRUE)</f>
        <v>4.51</v>
      </c>
      <c r="F910" s="7" t="str">
        <f>VLOOKUP(A910,Medical_Examinations!A909:J3244,6,TRUE)</f>
        <v>No</v>
      </c>
      <c r="G910" s="7" t="str">
        <f>VLOOKUP(A910,Medical_Examinations!A909:J3244,7,TRUE)</f>
        <v>No</v>
      </c>
      <c r="H910" s="7" t="str">
        <f>VLOOKUP(A910,Medical_Examinations!A909:J3244,8,TRUE)</f>
        <v>No</v>
      </c>
      <c r="I910" s="51">
        <f>VLOOKUP(A910,Medical_Examinations!A909:J3244,9,TRUE)</f>
        <v>1</v>
      </c>
      <c r="J910" s="7" t="str">
        <f>VLOOKUP(A910,Medical_Examinations!A909:J3244,10,TRUE)</f>
        <v>No</v>
      </c>
      <c r="K910" s="7" t="str">
        <f>VLOOKUP(A910,Medical_Examinations!A909:J3244,3,TRUE)</f>
        <v>Underweight</v>
      </c>
      <c r="L910" s="7" t="str">
        <f>VLOOKUP(A910,Medical_Examinations!A909:J3244,5,TRUE)</f>
        <v>Normal</v>
      </c>
      <c r="M910" s="52">
        <f>VLOOKUP(A910,Hospitalization!A910:K3252,5,FALSE)</f>
        <v>36770</v>
      </c>
      <c r="N910" s="51">
        <f ca="1">VLOOKUP(A910,Hospitalization!A910:K3252,6,FALSE)</f>
        <v>60</v>
      </c>
      <c r="O910" s="7" t="str">
        <f>VLOOKUP(A901,Hospitalization!A802:K3144,11,FALSE)</f>
        <v>R1013</v>
      </c>
      <c r="P910" s="7" t="str">
        <f>VLOOKUP(A910,Hospitalization!A910:K3252,10,TRUE)</f>
        <v>tier - 2</v>
      </c>
      <c r="Q910" s="53">
        <f>VLOOKUP(A910,Hospitalization!A910:K3252,8,TRUE)</f>
        <v>1438</v>
      </c>
      <c r="R910" s="7" t="str">
        <f>VLOOKUP(A910,Hospitalization!A811:K3153,9,TRUE)</f>
        <v>tier - 2</v>
      </c>
    </row>
    <row r="911" spans="1:18" x14ac:dyDescent="0.3">
      <c r="A911" s="69" t="s">
        <v>920</v>
      </c>
      <c r="B911" s="55" t="str">
        <f>VLOOKUP(A911,'Customer Names'!A911:E2229,3,TRUE)</f>
        <v xml:space="preserve"> Ms</v>
      </c>
      <c r="C911" s="55" t="str">
        <f>VLOOKUP(A911,'Customer Names'!A909:E1734,4,FALSE)</f>
        <v>Gierman</v>
      </c>
      <c r="D911" s="54">
        <f>VLOOKUP(HealthCare!A911,Medical_Examinations!A910:J3245,2,TRUE)</f>
        <v>17.579999999999998</v>
      </c>
      <c r="E911" s="54">
        <f>VLOOKUP(HealthCare!A911,Medical_Examinations!A910:J3245,4,TRUE)</f>
        <v>4.51</v>
      </c>
      <c r="F911" s="55" t="str">
        <f>VLOOKUP(A911,Medical_Examinations!A910:J3245,6,TRUE)</f>
        <v>No</v>
      </c>
      <c r="G911" s="55" t="str">
        <f>VLOOKUP(A911,Medical_Examinations!A910:J3245,7,TRUE)</f>
        <v>No</v>
      </c>
      <c r="H911" s="55" t="str">
        <f>VLOOKUP(A911,Medical_Examinations!A910:J3245,8,TRUE)</f>
        <v>No</v>
      </c>
      <c r="I911" s="56">
        <f>VLOOKUP(A911,Medical_Examinations!A910:J3245,9,TRUE)</f>
        <v>1</v>
      </c>
      <c r="J911" s="55" t="str">
        <f>VLOOKUP(A911,Medical_Examinations!A910:J3245,10,TRUE)</f>
        <v>No</v>
      </c>
      <c r="K911" s="55" t="str">
        <f>VLOOKUP(A911,Medical_Examinations!A910:J3245,3,TRUE)</f>
        <v>Underweight</v>
      </c>
      <c r="L911" s="55" t="str">
        <f>VLOOKUP(A911,Medical_Examinations!A910:J3245,5,TRUE)</f>
        <v>Normal</v>
      </c>
      <c r="M911" s="57">
        <f>VLOOKUP(A911,Hospitalization!A911:K3253,5,FALSE)</f>
        <v>37126</v>
      </c>
      <c r="N911" s="56">
        <f ca="1">VLOOKUP(A911,Hospitalization!A911:K3253,6,FALSE)</f>
        <v>40</v>
      </c>
      <c r="O911" s="55" t="str">
        <f>VLOOKUP(A902,Hospitalization!A803:K3145,11,FALSE)</f>
        <v>R1011</v>
      </c>
      <c r="P911" s="55" t="str">
        <f>VLOOKUP(A911,Hospitalization!A911:K3253,10,TRUE)</f>
        <v>tier - 2</v>
      </c>
      <c r="Q911" s="58">
        <f>VLOOKUP(A911,Hospitalization!A911:K3253,8,TRUE)</f>
        <v>1421</v>
      </c>
      <c r="R911" s="55" t="str">
        <f>VLOOKUP(A911,Hospitalization!A812:K3154,9,TRUE)</f>
        <v>tier - 2</v>
      </c>
    </row>
    <row r="912" spans="1:18" x14ac:dyDescent="0.3">
      <c r="A912" s="69" t="s">
        <v>921</v>
      </c>
      <c r="B912" s="55" t="str">
        <f>VLOOKUP(A912,'Customer Names'!A912:E2230,3,TRUE)</f>
        <v xml:space="preserve"> Ms</v>
      </c>
      <c r="C912" s="55" t="str">
        <f>VLOOKUP(A912,'Customer Names'!A910:E1735,4,FALSE)</f>
        <v>Jeuland</v>
      </c>
      <c r="D912" s="50">
        <f>VLOOKUP(HealthCare!A912,Medical_Examinations!A911:J3246,2,TRUE)</f>
        <v>17.579999999999998</v>
      </c>
      <c r="E912" s="50">
        <f>VLOOKUP(HealthCare!A912,Medical_Examinations!A911:J3246,4,TRUE)</f>
        <v>4.51</v>
      </c>
      <c r="F912" s="7" t="str">
        <f>VLOOKUP(A912,Medical_Examinations!A911:J3246,6,TRUE)</f>
        <v>No</v>
      </c>
      <c r="G912" s="7" t="str">
        <f>VLOOKUP(A912,Medical_Examinations!A911:J3246,7,TRUE)</f>
        <v>No</v>
      </c>
      <c r="H912" s="7" t="str">
        <f>VLOOKUP(A912,Medical_Examinations!A911:J3246,8,TRUE)</f>
        <v>No</v>
      </c>
      <c r="I912" s="51">
        <f>VLOOKUP(A912,Medical_Examinations!A911:J3246,9,TRUE)</f>
        <v>1</v>
      </c>
      <c r="J912" s="7" t="str">
        <f>VLOOKUP(A912,Medical_Examinations!A911:J3246,10,TRUE)</f>
        <v>No</v>
      </c>
      <c r="K912" s="7" t="str">
        <f>VLOOKUP(A912,Medical_Examinations!A911:J3246,3,TRUE)</f>
        <v>Underweight</v>
      </c>
      <c r="L912" s="7" t="str">
        <f>VLOOKUP(A912,Medical_Examinations!A911:J3246,5,TRUE)</f>
        <v>Normal</v>
      </c>
      <c r="M912" s="52">
        <f>VLOOKUP(A912,Hospitalization!A912:K3254,5,FALSE)</f>
        <v>35239</v>
      </c>
      <c r="N912" s="51">
        <f ca="1">VLOOKUP(A912,Hospitalization!A912:K3254,6,FALSE)</f>
        <v>47</v>
      </c>
      <c r="O912" s="7" t="str">
        <f>VLOOKUP(A903,Hospitalization!A804:K3146,11,FALSE)</f>
        <v>R1013</v>
      </c>
      <c r="P912" s="7" t="str">
        <f>VLOOKUP(A912,Hospitalization!A912:K3254,10,TRUE)</f>
        <v>tier - 3</v>
      </c>
      <c r="Q912" s="53">
        <f>VLOOKUP(A912,Hospitalization!A912:K3254,8,TRUE)</f>
        <v>1417</v>
      </c>
      <c r="R912" s="7" t="str">
        <f>VLOOKUP(A912,Hospitalization!A813:K3155,9,TRUE)</f>
        <v>tier - 2</v>
      </c>
    </row>
    <row r="913" spans="1:18" x14ac:dyDescent="0.3">
      <c r="A913" s="69" t="s">
        <v>922</v>
      </c>
      <c r="B913" s="55" t="str">
        <f>VLOOKUP(A913,'Customer Names'!A913:E2231,3,TRUE)</f>
        <v xml:space="preserve"> Mr</v>
      </c>
      <c r="C913" s="55" t="str">
        <f>VLOOKUP(A913,'Customer Names'!A911:E1736,4,FALSE)</f>
        <v>Chorney</v>
      </c>
      <c r="D913" s="54">
        <f>VLOOKUP(HealthCare!A913,Medical_Examinations!A912:J3247,2,TRUE)</f>
        <v>17.579999999999998</v>
      </c>
      <c r="E913" s="54">
        <f>VLOOKUP(HealthCare!A913,Medical_Examinations!A912:J3247,4,TRUE)</f>
        <v>4.51</v>
      </c>
      <c r="F913" s="55" t="str">
        <f>VLOOKUP(A913,Medical_Examinations!A912:J3247,6,TRUE)</f>
        <v>No</v>
      </c>
      <c r="G913" s="55" t="str">
        <f>VLOOKUP(A913,Medical_Examinations!A912:J3247,7,TRUE)</f>
        <v>No</v>
      </c>
      <c r="H913" s="55" t="str">
        <f>VLOOKUP(A913,Medical_Examinations!A912:J3247,8,TRUE)</f>
        <v>No</v>
      </c>
      <c r="I913" s="56">
        <f>VLOOKUP(A913,Medical_Examinations!A912:J3247,9,TRUE)</f>
        <v>1</v>
      </c>
      <c r="J913" s="55" t="str">
        <f>VLOOKUP(A913,Medical_Examinations!A912:J3247,10,TRUE)</f>
        <v>No</v>
      </c>
      <c r="K913" s="55" t="str">
        <f>VLOOKUP(A913,Medical_Examinations!A912:J3247,3,TRUE)</f>
        <v>Underweight</v>
      </c>
      <c r="L913" s="55" t="str">
        <f>VLOOKUP(A913,Medical_Examinations!A912:J3247,5,TRUE)</f>
        <v>Normal</v>
      </c>
      <c r="M913" s="57">
        <f>VLOOKUP(A913,Hospitalization!A913:K3255,5,FALSE)</f>
        <v>35730</v>
      </c>
      <c r="N913" s="56">
        <f ca="1">VLOOKUP(A913,Hospitalization!A913:K3255,6,FALSE)</f>
        <v>45</v>
      </c>
      <c r="O913" s="55" t="str">
        <f>VLOOKUP(A904,Hospitalization!A805:K3147,11,FALSE)</f>
        <v>R1013</v>
      </c>
      <c r="P913" s="55" t="str">
        <f>VLOOKUP(A913,Hospitalization!A913:K3255,10,TRUE)</f>
        <v>tier - 3</v>
      </c>
      <c r="Q913" s="58">
        <f>VLOOKUP(A913,Hospitalization!A913:K3255,8,TRUE)</f>
        <v>1402</v>
      </c>
      <c r="R913" s="55" t="str">
        <f>VLOOKUP(A913,Hospitalization!A814:K3156,9,TRUE)</f>
        <v>tier - 2</v>
      </c>
    </row>
    <row r="914" spans="1:18" x14ac:dyDescent="0.3">
      <c r="A914" s="69" t="s">
        <v>923</v>
      </c>
      <c r="B914" s="55" t="str">
        <f>VLOOKUP(A914,'Customer Names'!A914:E2232,3,TRUE)</f>
        <v xml:space="preserve"> Ms</v>
      </c>
      <c r="C914" s="55" t="str">
        <f>VLOOKUP(A914,'Customer Names'!A912:E1737,4,FALSE)</f>
        <v>Rook</v>
      </c>
      <c r="D914" s="50">
        <f>VLOOKUP(HealthCare!A914,Medical_Examinations!A913:J3248,2,TRUE)</f>
        <v>17.579999999999998</v>
      </c>
      <c r="E914" s="50">
        <f>VLOOKUP(HealthCare!A914,Medical_Examinations!A913:J3248,4,TRUE)</f>
        <v>4.51</v>
      </c>
      <c r="F914" s="7" t="str">
        <f>VLOOKUP(A914,Medical_Examinations!A913:J3248,6,TRUE)</f>
        <v>No</v>
      </c>
      <c r="G914" s="7" t="str">
        <f>VLOOKUP(A914,Medical_Examinations!A913:J3248,7,TRUE)</f>
        <v>No</v>
      </c>
      <c r="H914" s="7" t="str">
        <f>VLOOKUP(A914,Medical_Examinations!A913:J3248,8,TRUE)</f>
        <v>No</v>
      </c>
      <c r="I914" s="51">
        <f>VLOOKUP(A914,Medical_Examinations!A913:J3248,9,TRUE)</f>
        <v>1</v>
      </c>
      <c r="J914" s="7" t="str">
        <f>VLOOKUP(A914,Medical_Examinations!A913:J3248,10,TRUE)</f>
        <v>No</v>
      </c>
      <c r="K914" s="7" t="str">
        <f>VLOOKUP(A914,Medical_Examinations!A913:J3248,3,TRUE)</f>
        <v>Underweight</v>
      </c>
      <c r="L914" s="7" t="str">
        <f>VLOOKUP(A914,Medical_Examinations!A913:J3248,5,TRUE)</f>
        <v>Normal</v>
      </c>
      <c r="M914" s="52">
        <f>VLOOKUP(A914,Hospitalization!A914:K3256,5,FALSE)</f>
        <v>36043</v>
      </c>
      <c r="N914" s="51">
        <f ca="1">VLOOKUP(A914,Hospitalization!A914:K3256,6,FALSE)</f>
        <v>45</v>
      </c>
      <c r="O914" s="7" t="str">
        <f>VLOOKUP(A905,Hospitalization!A806:K3148,11,FALSE)</f>
        <v>R1013</v>
      </c>
      <c r="P914" s="7" t="str">
        <f>VLOOKUP(A914,Hospitalization!A914:K3256,10,TRUE)</f>
        <v>tier - 2</v>
      </c>
      <c r="Q914" s="53">
        <f>VLOOKUP(A914,Hospitalization!A914:K3256,8,TRUE)</f>
        <v>1400.44</v>
      </c>
      <c r="R914" s="7" t="str">
        <f>VLOOKUP(A914,Hospitalization!A815:K3157,9,TRUE)</f>
        <v>tier - 2</v>
      </c>
    </row>
    <row r="915" spans="1:18" x14ac:dyDescent="0.3">
      <c r="A915" s="69" t="s">
        <v>924</v>
      </c>
      <c r="B915" s="55" t="str">
        <f>VLOOKUP(A915,'Customer Names'!A915:E2233,3,TRUE)</f>
        <v xml:space="preserve"> Ms</v>
      </c>
      <c r="C915" s="55" t="str">
        <f>VLOOKUP(A915,'Customer Names'!A913:E1738,4,FALSE)</f>
        <v>Wright</v>
      </c>
      <c r="D915" s="54">
        <f>VLOOKUP(HealthCare!A915,Medical_Examinations!A914:J3249,2,TRUE)</f>
        <v>17.579999999999998</v>
      </c>
      <c r="E915" s="54">
        <f>VLOOKUP(HealthCare!A915,Medical_Examinations!A914:J3249,4,TRUE)</f>
        <v>4.51</v>
      </c>
      <c r="F915" s="55" t="str">
        <f>VLOOKUP(A915,Medical_Examinations!A914:J3249,6,TRUE)</f>
        <v>No</v>
      </c>
      <c r="G915" s="55" t="str">
        <f>VLOOKUP(A915,Medical_Examinations!A914:J3249,7,TRUE)</f>
        <v>No</v>
      </c>
      <c r="H915" s="55" t="str">
        <f>VLOOKUP(A915,Medical_Examinations!A914:J3249,8,TRUE)</f>
        <v>No</v>
      </c>
      <c r="I915" s="56">
        <f>VLOOKUP(A915,Medical_Examinations!A914:J3249,9,TRUE)</f>
        <v>1</v>
      </c>
      <c r="J915" s="55" t="str">
        <f>VLOOKUP(A915,Medical_Examinations!A914:J3249,10,TRUE)</f>
        <v>No</v>
      </c>
      <c r="K915" s="55" t="str">
        <f>VLOOKUP(A915,Medical_Examinations!A914:J3249,3,TRUE)</f>
        <v>Underweight</v>
      </c>
      <c r="L915" s="55" t="str">
        <f>VLOOKUP(A915,Medical_Examinations!A914:J3249,5,TRUE)</f>
        <v>Normal</v>
      </c>
      <c r="M915" s="57">
        <f>VLOOKUP(A915,Hospitalization!A915:K3257,5,FALSE)</f>
        <v>37612</v>
      </c>
      <c r="N915" s="56">
        <f ca="1">VLOOKUP(A915,Hospitalization!A915:K3257,6,FALSE)</f>
        <v>49</v>
      </c>
      <c r="O915" s="55" t="str">
        <f>VLOOKUP(A906,Hospitalization!A807:K3149,11,FALSE)</f>
        <v>R1012</v>
      </c>
      <c r="P915" s="55" t="str">
        <f>VLOOKUP(A915,Hospitalization!A915:K3257,10,TRUE)</f>
        <v>tier - 1</v>
      </c>
      <c r="Q915" s="58">
        <f>VLOOKUP(A915,Hospitalization!A915:K3257,8,TRUE)</f>
        <v>1391.53</v>
      </c>
      <c r="R915" s="55" t="str">
        <f>VLOOKUP(A915,Hospitalization!A816:K3158,9,TRUE)</f>
        <v>tier - 2</v>
      </c>
    </row>
    <row r="916" spans="1:18" x14ac:dyDescent="0.3">
      <c r="A916" s="69" t="s">
        <v>925</v>
      </c>
      <c r="B916" s="55" t="str">
        <f>VLOOKUP(A916,'Customer Names'!A916:E2234,3,TRUE)</f>
        <v xml:space="preserve"> Ms</v>
      </c>
      <c r="C916" s="55" t="str">
        <f>VLOOKUP(A916,'Customer Names'!A914:E1739,4,FALSE)</f>
        <v>Chin</v>
      </c>
      <c r="D916" s="50">
        <f>VLOOKUP(HealthCare!A916,Medical_Examinations!A915:J3250,2,TRUE)</f>
        <v>17.579999999999998</v>
      </c>
      <c r="E916" s="50">
        <f>VLOOKUP(HealthCare!A916,Medical_Examinations!A915:J3250,4,TRUE)</f>
        <v>4.51</v>
      </c>
      <c r="F916" s="7" t="str">
        <f>VLOOKUP(A916,Medical_Examinations!A915:J3250,6,TRUE)</f>
        <v>No</v>
      </c>
      <c r="G916" s="7" t="str">
        <f>VLOOKUP(A916,Medical_Examinations!A915:J3250,7,TRUE)</f>
        <v>No</v>
      </c>
      <c r="H916" s="7" t="str">
        <f>VLOOKUP(A916,Medical_Examinations!A915:J3250,8,TRUE)</f>
        <v>No</v>
      </c>
      <c r="I916" s="51">
        <f>VLOOKUP(A916,Medical_Examinations!A915:J3250,9,TRUE)</f>
        <v>1</v>
      </c>
      <c r="J916" s="7" t="str">
        <f>VLOOKUP(A916,Medical_Examinations!A915:J3250,10,TRUE)</f>
        <v>No</v>
      </c>
      <c r="K916" s="7" t="str">
        <f>VLOOKUP(A916,Medical_Examinations!A915:J3250,3,TRUE)</f>
        <v>Underweight</v>
      </c>
      <c r="L916" s="7" t="str">
        <f>VLOOKUP(A916,Medical_Examinations!A915:J3250,5,TRUE)</f>
        <v>Normal</v>
      </c>
      <c r="M916" s="52">
        <f>VLOOKUP(A916,Hospitalization!A916:K3258,5,FALSE)</f>
        <v>37574</v>
      </c>
      <c r="N916" s="51">
        <f ca="1">VLOOKUP(A916,Hospitalization!A916:K3258,6,FALSE)</f>
        <v>64</v>
      </c>
      <c r="O916" s="7" t="str">
        <f>VLOOKUP(A907,Hospitalization!A808:K3150,11,FALSE)</f>
        <v>R1013</v>
      </c>
      <c r="P916" s="7" t="str">
        <f>VLOOKUP(A916,Hospitalization!A916:K3258,10,TRUE)</f>
        <v>tier - 2</v>
      </c>
      <c r="Q916" s="53">
        <f>VLOOKUP(A916,Hospitalization!A916:K3258,8,TRUE)</f>
        <v>1390</v>
      </c>
      <c r="R916" s="7" t="str">
        <f>VLOOKUP(A916,Hospitalization!A817:K3159,9,TRUE)</f>
        <v>tier - 2</v>
      </c>
    </row>
    <row r="917" spans="1:18" x14ac:dyDescent="0.3">
      <c r="A917" s="69" t="s">
        <v>926</v>
      </c>
      <c r="B917" s="55" t="str">
        <f>VLOOKUP(A917,'Customer Names'!A917:E2235,3,TRUE)</f>
        <v xml:space="preserve"> Mr</v>
      </c>
      <c r="C917" s="55" t="str">
        <f>VLOOKUP(A917,'Customer Names'!A915:E1740,4,FALSE)</f>
        <v>White</v>
      </c>
      <c r="D917" s="54">
        <f>VLOOKUP(HealthCare!A917,Medical_Examinations!A916:J3251,2,TRUE)</f>
        <v>17.579999999999998</v>
      </c>
      <c r="E917" s="54">
        <f>VLOOKUP(HealthCare!A917,Medical_Examinations!A916:J3251,4,TRUE)</f>
        <v>4.51</v>
      </c>
      <c r="F917" s="55" t="str">
        <f>VLOOKUP(A917,Medical_Examinations!A916:J3251,6,TRUE)</f>
        <v>No</v>
      </c>
      <c r="G917" s="55" t="str">
        <f>VLOOKUP(A917,Medical_Examinations!A916:J3251,7,TRUE)</f>
        <v>No</v>
      </c>
      <c r="H917" s="55" t="str">
        <f>VLOOKUP(A917,Medical_Examinations!A916:J3251,8,TRUE)</f>
        <v>No</v>
      </c>
      <c r="I917" s="56">
        <f>VLOOKUP(A917,Medical_Examinations!A916:J3251,9,TRUE)</f>
        <v>1</v>
      </c>
      <c r="J917" s="55" t="str">
        <f>VLOOKUP(A917,Medical_Examinations!A916:J3251,10,TRUE)</f>
        <v>No</v>
      </c>
      <c r="K917" s="55" t="str">
        <f>VLOOKUP(A917,Medical_Examinations!A916:J3251,3,TRUE)</f>
        <v>Underweight</v>
      </c>
      <c r="L917" s="55" t="str">
        <f>VLOOKUP(A917,Medical_Examinations!A916:J3251,5,TRUE)</f>
        <v>Normal</v>
      </c>
      <c r="M917" s="57">
        <f>VLOOKUP(A917,Hospitalization!A917:K3259,5,FALSE)</f>
        <v>36347</v>
      </c>
      <c r="N917" s="56">
        <f ca="1">VLOOKUP(A917,Hospitalization!A917:K3259,6,FALSE)</f>
        <v>60</v>
      </c>
      <c r="O917" s="55" t="str">
        <f>VLOOKUP(A908,Hospitalization!A809:K3151,11,FALSE)</f>
        <v>R1013</v>
      </c>
      <c r="P917" s="55" t="str">
        <f>VLOOKUP(A917,Hospitalization!A917:K3259,10,TRUE)</f>
        <v>tier - 2</v>
      </c>
      <c r="Q917" s="58">
        <f>VLOOKUP(A917,Hospitalization!A917:K3259,8,TRUE)</f>
        <v>1389</v>
      </c>
      <c r="R917" s="55" t="str">
        <f>VLOOKUP(A917,Hospitalization!A818:K3160,9,TRUE)</f>
        <v>tier - 2</v>
      </c>
    </row>
    <row r="918" spans="1:18" x14ac:dyDescent="0.3">
      <c r="A918" s="69" t="s">
        <v>927</v>
      </c>
      <c r="B918" s="55" t="str">
        <f>VLOOKUP(A918,'Customer Names'!A918:E2236,3,TRUE)</f>
        <v xml:space="preserve"> Mr</v>
      </c>
      <c r="C918" s="55" t="str">
        <f>VLOOKUP(A918,'Customer Names'!A916:E1741,4,FALSE)</f>
        <v>Savage</v>
      </c>
      <c r="D918" s="50">
        <f>VLOOKUP(HealthCare!A918,Medical_Examinations!A917:J3252,2,TRUE)</f>
        <v>17.579999999999998</v>
      </c>
      <c r="E918" s="50">
        <f>VLOOKUP(HealthCare!A918,Medical_Examinations!A917:J3252,4,TRUE)</f>
        <v>4.51</v>
      </c>
      <c r="F918" s="7" t="str">
        <f>VLOOKUP(A918,Medical_Examinations!A917:J3252,6,TRUE)</f>
        <v>No</v>
      </c>
      <c r="G918" s="7" t="str">
        <f>VLOOKUP(A918,Medical_Examinations!A917:J3252,7,TRUE)</f>
        <v>No</v>
      </c>
      <c r="H918" s="7" t="str">
        <f>VLOOKUP(A918,Medical_Examinations!A917:J3252,8,TRUE)</f>
        <v>No</v>
      </c>
      <c r="I918" s="51">
        <f>VLOOKUP(A918,Medical_Examinations!A917:J3252,9,TRUE)</f>
        <v>1</v>
      </c>
      <c r="J918" s="7" t="str">
        <f>VLOOKUP(A918,Medical_Examinations!A917:J3252,10,TRUE)</f>
        <v>No</v>
      </c>
      <c r="K918" s="7" t="str">
        <f>VLOOKUP(A918,Medical_Examinations!A917:J3252,3,TRUE)</f>
        <v>Underweight</v>
      </c>
      <c r="L918" s="7" t="str">
        <f>VLOOKUP(A918,Medical_Examinations!A917:J3252,5,TRUE)</f>
        <v>Normal</v>
      </c>
      <c r="M918" s="52">
        <f>VLOOKUP(A918,Hospitalization!A918:K3260,5,FALSE)</f>
        <v>37483</v>
      </c>
      <c r="N918" s="51">
        <f ca="1">VLOOKUP(A918,Hospitalization!A918:K3260,6,FALSE)</f>
        <v>40</v>
      </c>
      <c r="O918" s="7" t="str">
        <f>VLOOKUP(A909,Hospitalization!A810:K3152,11,FALSE)</f>
        <v>R1013</v>
      </c>
      <c r="P918" s="7" t="str">
        <f>VLOOKUP(A918,Hospitalization!A918:K3260,10,TRUE)</f>
        <v>tier - 1</v>
      </c>
      <c r="Q918" s="53">
        <f>VLOOKUP(A918,Hospitalization!A918:K3260,8,TRUE)</f>
        <v>1382</v>
      </c>
      <c r="R918" s="7" t="str">
        <f>VLOOKUP(A918,Hospitalization!A819:K3161,9,TRUE)</f>
        <v>tier - 2</v>
      </c>
    </row>
    <row r="919" spans="1:18" x14ac:dyDescent="0.3">
      <c r="A919" s="69" t="s">
        <v>928</v>
      </c>
      <c r="B919" s="55" t="str">
        <f>VLOOKUP(A919,'Customer Names'!A919:E2237,3,TRUE)</f>
        <v xml:space="preserve"> Mr</v>
      </c>
      <c r="C919" s="55" t="str">
        <f>VLOOKUP(A919,'Customer Names'!A917:E1742,4,FALSE)</f>
        <v>Hitchings</v>
      </c>
      <c r="D919" s="54">
        <f>VLOOKUP(HealthCare!A919,Medical_Examinations!A918:J3253,2,TRUE)</f>
        <v>17.579999999999998</v>
      </c>
      <c r="E919" s="54">
        <f>VLOOKUP(HealthCare!A919,Medical_Examinations!A918:J3253,4,TRUE)</f>
        <v>4.51</v>
      </c>
      <c r="F919" s="55" t="str">
        <f>VLOOKUP(A919,Medical_Examinations!A918:J3253,6,TRUE)</f>
        <v>No</v>
      </c>
      <c r="G919" s="55" t="str">
        <f>VLOOKUP(A919,Medical_Examinations!A918:J3253,7,TRUE)</f>
        <v>No</v>
      </c>
      <c r="H919" s="55" t="str">
        <f>VLOOKUP(A919,Medical_Examinations!A918:J3253,8,TRUE)</f>
        <v>No</v>
      </c>
      <c r="I919" s="56">
        <f>VLOOKUP(A919,Medical_Examinations!A918:J3253,9,TRUE)</f>
        <v>1</v>
      </c>
      <c r="J919" s="55" t="str">
        <f>VLOOKUP(A919,Medical_Examinations!A918:J3253,10,TRUE)</f>
        <v>No</v>
      </c>
      <c r="K919" s="55" t="str">
        <f>VLOOKUP(A919,Medical_Examinations!A918:J3253,3,TRUE)</f>
        <v>Underweight</v>
      </c>
      <c r="L919" s="55" t="str">
        <f>VLOOKUP(A919,Medical_Examinations!A918:J3253,5,TRUE)</f>
        <v>Normal</v>
      </c>
      <c r="M919" s="57">
        <f>VLOOKUP(A919,Hospitalization!A919:K3261,5,FALSE)</f>
        <v>36132</v>
      </c>
      <c r="N919" s="56">
        <f ca="1">VLOOKUP(A919,Hospitalization!A919:K3261,6,FALSE)</f>
        <v>51</v>
      </c>
      <c r="O919" s="55" t="str">
        <f>VLOOKUP(A910,Hospitalization!A811:K3153,11,FALSE)</f>
        <v>R1013</v>
      </c>
      <c r="P919" s="55" t="str">
        <f>VLOOKUP(A919,Hospitalization!A919:K3261,10,TRUE)</f>
        <v>tier - 1</v>
      </c>
      <c r="Q919" s="58">
        <f>VLOOKUP(A919,Hospitalization!A919:K3261,8,TRUE)</f>
        <v>1359</v>
      </c>
      <c r="R919" s="55" t="str">
        <f>VLOOKUP(A919,Hospitalization!A820:K3162,9,TRUE)</f>
        <v>tier - 2</v>
      </c>
    </row>
    <row r="920" spans="1:18" x14ac:dyDescent="0.3">
      <c r="A920" s="69" t="s">
        <v>929</v>
      </c>
      <c r="B920" s="55" t="str">
        <f>VLOOKUP(A920,'Customer Names'!A920:E2238,3,TRUE)</f>
        <v xml:space="preserve"> Mr</v>
      </c>
      <c r="C920" s="55" t="str">
        <f>VLOOKUP(A920,'Customer Names'!A918:E1743,4,FALSE)</f>
        <v>Truitt</v>
      </c>
      <c r="D920" s="50">
        <f>VLOOKUP(HealthCare!A920,Medical_Examinations!A919:J3254,2,TRUE)</f>
        <v>17.579999999999998</v>
      </c>
      <c r="E920" s="50">
        <f>VLOOKUP(HealthCare!A920,Medical_Examinations!A919:J3254,4,TRUE)</f>
        <v>4.51</v>
      </c>
      <c r="F920" s="7" t="str">
        <f>VLOOKUP(A920,Medical_Examinations!A919:J3254,6,TRUE)</f>
        <v>No</v>
      </c>
      <c r="G920" s="7" t="str">
        <f>VLOOKUP(A920,Medical_Examinations!A919:J3254,7,TRUE)</f>
        <v>No</v>
      </c>
      <c r="H920" s="7" t="str">
        <f>VLOOKUP(A920,Medical_Examinations!A919:J3254,8,TRUE)</f>
        <v>No</v>
      </c>
      <c r="I920" s="51">
        <f>VLOOKUP(A920,Medical_Examinations!A919:J3254,9,TRUE)</f>
        <v>1</v>
      </c>
      <c r="J920" s="7" t="str">
        <f>VLOOKUP(A920,Medical_Examinations!A919:J3254,10,TRUE)</f>
        <v>No</v>
      </c>
      <c r="K920" s="7" t="str">
        <f>VLOOKUP(A920,Medical_Examinations!A919:J3254,3,TRUE)</f>
        <v>Underweight</v>
      </c>
      <c r="L920" s="7" t="str">
        <f>VLOOKUP(A920,Medical_Examinations!A919:J3254,5,TRUE)</f>
        <v>Normal</v>
      </c>
      <c r="M920" s="52">
        <f>VLOOKUP(A920,Hospitalization!A920:K3262,5,FALSE)</f>
        <v>35741</v>
      </c>
      <c r="N920" s="51">
        <f ca="1">VLOOKUP(A920,Hospitalization!A920:K3262,6,FALSE)</f>
        <v>56</v>
      </c>
      <c r="O920" s="7" t="str">
        <f>VLOOKUP(A911,Hospitalization!A812:K3154,11,FALSE)</f>
        <v>R1013</v>
      </c>
      <c r="P920" s="7" t="str">
        <f>VLOOKUP(A920,Hospitalization!A920:K3262,10,TRUE)</f>
        <v>tier - 2</v>
      </c>
      <c r="Q920" s="53">
        <f>VLOOKUP(A920,Hospitalization!A920:K3262,8,TRUE)</f>
        <v>1341.16</v>
      </c>
      <c r="R920" s="7" t="str">
        <f>VLOOKUP(A920,Hospitalization!A821:K3163,9,TRUE)</f>
        <v>tier - 2</v>
      </c>
    </row>
    <row r="921" spans="1:18" x14ac:dyDescent="0.3">
      <c r="A921" s="69" t="s">
        <v>930</v>
      </c>
      <c r="B921" s="55" t="str">
        <f>VLOOKUP(A921,'Customer Names'!A921:E2239,3,TRUE)</f>
        <v xml:space="preserve"> Mr</v>
      </c>
      <c r="C921" s="55" t="str">
        <f>VLOOKUP(A921,'Customer Names'!A919:E1744,4,FALSE)</f>
        <v>Chang</v>
      </c>
      <c r="D921" s="54">
        <f>VLOOKUP(HealthCare!A921,Medical_Examinations!A920:J3255,2,TRUE)</f>
        <v>17.579999999999998</v>
      </c>
      <c r="E921" s="54">
        <f>VLOOKUP(HealthCare!A921,Medical_Examinations!A920:J3255,4,TRUE)</f>
        <v>4.51</v>
      </c>
      <c r="F921" s="55" t="str">
        <f>VLOOKUP(A921,Medical_Examinations!A920:J3255,6,TRUE)</f>
        <v>No</v>
      </c>
      <c r="G921" s="55" t="str">
        <f>VLOOKUP(A921,Medical_Examinations!A920:J3255,7,TRUE)</f>
        <v>No</v>
      </c>
      <c r="H921" s="55" t="str">
        <f>VLOOKUP(A921,Medical_Examinations!A920:J3255,8,TRUE)</f>
        <v>No</v>
      </c>
      <c r="I921" s="56">
        <f>VLOOKUP(A921,Medical_Examinations!A920:J3255,9,TRUE)</f>
        <v>1</v>
      </c>
      <c r="J921" s="55" t="str">
        <f>VLOOKUP(A921,Medical_Examinations!A920:J3255,10,TRUE)</f>
        <v>No</v>
      </c>
      <c r="K921" s="55" t="str">
        <f>VLOOKUP(A921,Medical_Examinations!A920:J3255,3,TRUE)</f>
        <v>Underweight</v>
      </c>
      <c r="L921" s="55" t="str">
        <f>VLOOKUP(A921,Medical_Examinations!A920:J3255,5,TRUE)</f>
        <v>Normal</v>
      </c>
      <c r="M921" s="57">
        <f>VLOOKUP(A921,Hospitalization!A921:K3263,5,FALSE)</f>
        <v>35988</v>
      </c>
      <c r="N921" s="56">
        <f ca="1">VLOOKUP(A921,Hospitalization!A921:K3263,6,FALSE)</f>
        <v>54</v>
      </c>
      <c r="O921" s="55" t="str">
        <f>VLOOKUP(A912,Hospitalization!A813:K3155,11,FALSE)</f>
        <v>R1013</v>
      </c>
      <c r="P921" s="55" t="str">
        <f>VLOOKUP(A921,Hospitalization!A921:K3263,10,TRUE)</f>
        <v>tier - 3</v>
      </c>
      <c r="Q921" s="58">
        <f>VLOOKUP(A921,Hospitalization!A921:K3263,8,TRUE)</f>
        <v>1332.61</v>
      </c>
      <c r="R921" s="55" t="str">
        <f>VLOOKUP(A921,Hospitalization!A822:K3164,9,TRUE)</f>
        <v>tier - 2</v>
      </c>
    </row>
    <row r="922" spans="1:18" x14ac:dyDescent="0.3">
      <c r="A922" s="69" t="s">
        <v>931</v>
      </c>
      <c r="B922" s="55" t="str">
        <f>VLOOKUP(A922,'Customer Names'!A922:E2240,3,TRUE)</f>
        <v xml:space="preserve"> Mr</v>
      </c>
      <c r="C922" s="55" t="str">
        <f>VLOOKUP(A922,'Customer Names'!A920:E1745,4,FALSE)</f>
        <v>Frey</v>
      </c>
      <c r="D922" s="50">
        <f>VLOOKUP(HealthCare!A922,Medical_Examinations!A921:J3256,2,TRUE)</f>
        <v>17.579999999999998</v>
      </c>
      <c r="E922" s="50">
        <f>VLOOKUP(HealthCare!A922,Medical_Examinations!A921:J3256,4,TRUE)</f>
        <v>4.51</v>
      </c>
      <c r="F922" s="7" t="str">
        <f>VLOOKUP(A922,Medical_Examinations!A921:J3256,6,TRUE)</f>
        <v>No</v>
      </c>
      <c r="G922" s="7" t="str">
        <f>VLOOKUP(A922,Medical_Examinations!A921:J3256,7,TRUE)</f>
        <v>No</v>
      </c>
      <c r="H922" s="7" t="str">
        <f>VLOOKUP(A922,Medical_Examinations!A921:J3256,8,TRUE)</f>
        <v>No</v>
      </c>
      <c r="I922" s="51">
        <f>VLOOKUP(A922,Medical_Examinations!A921:J3256,9,TRUE)</f>
        <v>1</v>
      </c>
      <c r="J922" s="7" t="str">
        <f>VLOOKUP(A922,Medical_Examinations!A921:J3256,10,TRUE)</f>
        <v>No</v>
      </c>
      <c r="K922" s="7" t="str">
        <f>VLOOKUP(A922,Medical_Examinations!A921:J3256,3,TRUE)</f>
        <v>Underweight</v>
      </c>
      <c r="L922" s="7" t="str">
        <f>VLOOKUP(A922,Medical_Examinations!A921:J3256,5,TRUE)</f>
        <v>Normal</v>
      </c>
      <c r="M922" s="52">
        <f>VLOOKUP(A922,Hospitalization!A922:K3264,5,FALSE)</f>
        <v>36447</v>
      </c>
      <c r="N922" s="51">
        <f ca="1">VLOOKUP(A922,Hospitalization!A922:K3264,6,FALSE)</f>
        <v>27</v>
      </c>
      <c r="O922" s="7" t="str">
        <f>VLOOKUP(A913,Hospitalization!A814:K3156,11,FALSE)</f>
        <v>R1011</v>
      </c>
      <c r="P922" s="7" t="str">
        <f>VLOOKUP(A922,Hospitalization!A922:K3264,10,TRUE)</f>
        <v>tier - 3</v>
      </c>
      <c r="Q922" s="53">
        <f>VLOOKUP(A922,Hospitalization!A922:K3264,8,TRUE)</f>
        <v>1329.17</v>
      </c>
      <c r="R922" s="7" t="str">
        <f>VLOOKUP(A922,Hospitalization!A823:K3165,9,TRUE)</f>
        <v>tier - 2</v>
      </c>
    </row>
    <row r="923" spans="1:18" x14ac:dyDescent="0.3">
      <c r="A923" s="69" t="s">
        <v>932</v>
      </c>
      <c r="B923" s="55" t="str">
        <f>VLOOKUP(A923,'Customer Names'!A923:E2241,3,TRUE)</f>
        <v xml:space="preserve"> Ms</v>
      </c>
      <c r="C923" s="55" t="str">
        <f>VLOOKUP(A923,'Customer Names'!A921:E1746,4,FALSE)</f>
        <v>Krishna</v>
      </c>
      <c r="D923" s="54">
        <f>VLOOKUP(HealthCare!A923,Medical_Examinations!A922:J3257,2,TRUE)</f>
        <v>17.579999999999998</v>
      </c>
      <c r="E923" s="54">
        <f>VLOOKUP(HealthCare!A923,Medical_Examinations!A922:J3257,4,TRUE)</f>
        <v>4.51</v>
      </c>
      <c r="F923" s="55" t="str">
        <f>VLOOKUP(A923,Medical_Examinations!A922:J3257,6,TRUE)</f>
        <v>No</v>
      </c>
      <c r="G923" s="55" t="str">
        <f>VLOOKUP(A923,Medical_Examinations!A922:J3257,7,TRUE)</f>
        <v>No</v>
      </c>
      <c r="H923" s="55" t="str">
        <f>VLOOKUP(A923,Medical_Examinations!A922:J3257,8,TRUE)</f>
        <v>No</v>
      </c>
      <c r="I923" s="56">
        <f>VLOOKUP(A923,Medical_Examinations!A922:J3257,9,TRUE)</f>
        <v>1</v>
      </c>
      <c r="J923" s="55" t="str">
        <f>VLOOKUP(A923,Medical_Examinations!A922:J3257,10,TRUE)</f>
        <v>No</v>
      </c>
      <c r="K923" s="55" t="str">
        <f>VLOOKUP(A923,Medical_Examinations!A922:J3257,3,TRUE)</f>
        <v>Underweight</v>
      </c>
      <c r="L923" s="55" t="str">
        <f>VLOOKUP(A923,Medical_Examinations!A922:J3257,5,TRUE)</f>
        <v>Normal</v>
      </c>
      <c r="M923" s="57">
        <f>VLOOKUP(A923,Hospitalization!A923:K3265,5,FALSE)</f>
        <v>37542</v>
      </c>
      <c r="N923" s="56">
        <f ca="1">VLOOKUP(A923,Hospitalization!A923:K3265,6,FALSE)</f>
        <v>34</v>
      </c>
      <c r="O923" s="55" t="str">
        <f>VLOOKUP(A914,Hospitalization!A815:K3157,11,FALSE)</f>
        <v>R1013</v>
      </c>
      <c r="P923" s="55" t="str">
        <f>VLOOKUP(A923,Hospitalization!A923:K3265,10,TRUE)</f>
        <v>tier - 2</v>
      </c>
      <c r="Q923" s="58">
        <f>VLOOKUP(A923,Hospitalization!A923:K3265,8,TRUE)</f>
        <v>1315</v>
      </c>
      <c r="R923" s="55" t="str">
        <f>VLOOKUP(A923,Hospitalization!A824:K3166,9,TRUE)</f>
        <v>tier - 2</v>
      </c>
    </row>
    <row r="924" spans="1:18" x14ac:dyDescent="0.3">
      <c r="A924" s="69" t="s">
        <v>933</v>
      </c>
      <c r="B924" s="55" t="str">
        <f>VLOOKUP(A924,'Customer Names'!A924:E2242,3,TRUE)</f>
        <v xml:space="preserve"> Ms</v>
      </c>
      <c r="C924" s="55" t="str">
        <f>VLOOKUP(A924,'Customer Names'!A922:E1747,4,FALSE)</f>
        <v>Maher</v>
      </c>
      <c r="D924" s="50">
        <f>VLOOKUP(HealthCare!A924,Medical_Examinations!A923:J3258,2,TRUE)</f>
        <v>17.579999999999998</v>
      </c>
      <c r="E924" s="50">
        <f>VLOOKUP(HealthCare!A924,Medical_Examinations!A923:J3258,4,TRUE)</f>
        <v>4.51</v>
      </c>
      <c r="F924" s="7" t="str">
        <f>VLOOKUP(A924,Medical_Examinations!A923:J3258,6,TRUE)</f>
        <v>No</v>
      </c>
      <c r="G924" s="7" t="str">
        <f>VLOOKUP(A924,Medical_Examinations!A923:J3258,7,TRUE)</f>
        <v>No</v>
      </c>
      <c r="H924" s="7" t="str">
        <f>VLOOKUP(A924,Medical_Examinations!A923:J3258,8,TRUE)</f>
        <v>No</v>
      </c>
      <c r="I924" s="51">
        <f>VLOOKUP(A924,Medical_Examinations!A923:J3258,9,TRUE)</f>
        <v>1</v>
      </c>
      <c r="J924" s="7" t="str">
        <f>VLOOKUP(A924,Medical_Examinations!A923:J3258,10,TRUE)</f>
        <v>No</v>
      </c>
      <c r="K924" s="7" t="str">
        <f>VLOOKUP(A924,Medical_Examinations!A923:J3258,3,TRUE)</f>
        <v>Underweight</v>
      </c>
      <c r="L924" s="7" t="str">
        <f>VLOOKUP(A924,Medical_Examinations!A923:J3258,5,TRUE)</f>
        <v>Normal</v>
      </c>
      <c r="M924" s="52">
        <f>VLOOKUP(A924,Hospitalization!A924:K3266,5,FALSE)</f>
        <v>36496</v>
      </c>
      <c r="N924" s="51">
        <f ca="1">VLOOKUP(A924,Hospitalization!A924:K3266,6,FALSE)</f>
        <v>47</v>
      </c>
      <c r="O924" s="7" t="str">
        <f>VLOOKUP(A915,Hospitalization!A816:K3158,11,FALSE)</f>
        <v>R1013</v>
      </c>
      <c r="P924" s="7" t="str">
        <f>VLOOKUP(A924,Hospitalization!A924:K3266,10,TRUE)</f>
        <v>tier - 2</v>
      </c>
      <c r="Q924" s="53">
        <f>VLOOKUP(A924,Hospitalization!A924:K3266,8,TRUE)</f>
        <v>1304</v>
      </c>
      <c r="R924" s="7" t="str">
        <f>VLOOKUP(A924,Hospitalization!A825:K3167,9,TRUE)</f>
        <v>tier - 2</v>
      </c>
    </row>
    <row r="925" spans="1:18" x14ac:dyDescent="0.3">
      <c r="A925" s="69" t="s">
        <v>934</v>
      </c>
      <c r="B925" s="55" t="str">
        <f>VLOOKUP(A925,'Customer Names'!A925:E2243,3,TRUE)</f>
        <v xml:space="preserve"> Ms</v>
      </c>
      <c r="C925" s="55" t="str">
        <f>VLOOKUP(A925,'Customer Names'!A923:E1748,4,FALSE)</f>
        <v>Boivin</v>
      </c>
      <c r="D925" s="54">
        <f>VLOOKUP(HealthCare!A925,Medical_Examinations!A924:J3259,2,TRUE)</f>
        <v>17.579999999999998</v>
      </c>
      <c r="E925" s="54">
        <f>VLOOKUP(HealthCare!A925,Medical_Examinations!A924:J3259,4,TRUE)</f>
        <v>4.51</v>
      </c>
      <c r="F925" s="55" t="str">
        <f>VLOOKUP(A925,Medical_Examinations!A924:J3259,6,TRUE)</f>
        <v>No</v>
      </c>
      <c r="G925" s="55" t="str">
        <f>VLOOKUP(A925,Medical_Examinations!A924:J3259,7,TRUE)</f>
        <v>No</v>
      </c>
      <c r="H925" s="55" t="str">
        <f>VLOOKUP(A925,Medical_Examinations!A924:J3259,8,TRUE)</f>
        <v>No</v>
      </c>
      <c r="I925" s="56">
        <f>VLOOKUP(A925,Medical_Examinations!A924:J3259,9,TRUE)</f>
        <v>1</v>
      </c>
      <c r="J925" s="55" t="str">
        <f>VLOOKUP(A925,Medical_Examinations!A924:J3259,10,TRUE)</f>
        <v>No</v>
      </c>
      <c r="K925" s="55" t="str">
        <f>VLOOKUP(A925,Medical_Examinations!A924:J3259,3,TRUE)</f>
        <v>Underweight</v>
      </c>
      <c r="L925" s="55" t="str">
        <f>VLOOKUP(A925,Medical_Examinations!A924:J3259,5,TRUE)</f>
        <v>Normal</v>
      </c>
      <c r="M925" s="57">
        <f>VLOOKUP(A925,Hospitalization!A925:K3267,5,FALSE)</f>
        <v>37600</v>
      </c>
      <c r="N925" s="56">
        <f ca="1">VLOOKUP(A925,Hospitalization!A925:K3267,6,FALSE)</f>
        <v>43</v>
      </c>
      <c r="O925" s="55" t="str">
        <f>VLOOKUP(A916,Hospitalization!A817:K3159,11,FALSE)</f>
        <v>R1013</v>
      </c>
      <c r="P925" s="55" t="str">
        <f>VLOOKUP(A925,Hospitalization!A925:K3267,10,TRUE)</f>
        <v>tier - 2</v>
      </c>
      <c r="Q925" s="58">
        <f>VLOOKUP(A925,Hospitalization!A925:K3267,8,TRUE)</f>
        <v>1304</v>
      </c>
      <c r="R925" s="55" t="str">
        <f>VLOOKUP(A925,Hospitalization!A826:K3168,9,TRUE)</f>
        <v>tier - 2</v>
      </c>
    </row>
    <row r="926" spans="1:18" x14ac:dyDescent="0.3">
      <c r="A926" s="69" t="s">
        <v>935</v>
      </c>
      <c r="B926" s="55" t="str">
        <f>VLOOKUP(A926,'Customer Names'!A926:E2244,3,TRUE)</f>
        <v xml:space="preserve"> Mr</v>
      </c>
      <c r="C926" s="55" t="str">
        <f>VLOOKUP(A926,'Customer Names'!A924:E1749,4,FALSE)</f>
        <v>McAlister</v>
      </c>
      <c r="D926" s="50">
        <f>VLOOKUP(HealthCare!A926,Medical_Examinations!A925:J3260,2,TRUE)</f>
        <v>17.579999999999998</v>
      </c>
      <c r="E926" s="50">
        <f>VLOOKUP(HealthCare!A926,Medical_Examinations!A925:J3260,4,TRUE)</f>
        <v>4.51</v>
      </c>
      <c r="F926" s="7" t="str">
        <f>VLOOKUP(A926,Medical_Examinations!A925:J3260,6,TRUE)</f>
        <v>No</v>
      </c>
      <c r="G926" s="7" t="str">
        <f>VLOOKUP(A926,Medical_Examinations!A925:J3260,7,TRUE)</f>
        <v>No</v>
      </c>
      <c r="H926" s="7" t="str">
        <f>VLOOKUP(A926,Medical_Examinations!A925:J3260,8,TRUE)</f>
        <v>No</v>
      </c>
      <c r="I926" s="51">
        <f>VLOOKUP(A926,Medical_Examinations!A925:J3260,9,TRUE)</f>
        <v>1</v>
      </c>
      <c r="J926" s="7" t="str">
        <f>VLOOKUP(A926,Medical_Examinations!A925:J3260,10,TRUE)</f>
        <v>No</v>
      </c>
      <c r="K926" s="7" t="str">
        <f>VLOOKUP(A926,Medical_Examinations!A925:J3260,3,TRUE)</f>
        <v>Underweight</v>
      </c>
      <c r="L926" s="7" t="str">
        <f>VLOOKUP(A926,Medical_Examinations!A925:J3260,5,TRUE)</f>
        <v>Normal</v>
      </c>
      <c r="M926" s="52">
        <f>VLOOKUP(A926,Hospitalization!A926:K3268,5,FALSE)</f>
        <v>37224</v>
      </c>
      <c r="N926" s="51">
        <f ca="1">VLOOKUP(A926,Hospitalization!A926:K3268,6,FALSE)</f>
        <v>52</v>
      </c>
      <c r="O926" s="7" t="str">
        <f>VLOOKUP(A917,Hospitalization!A818:K3160,11,FALSE)</f>
        <v>R1013</v>
      </c>
      <c r="P926" s="7" t="str">
        <f>VLOOKUP(A926,Hospitalization!A926:K3268,10,TRUE)</f>
        <v>tier - 3</v>
      </c>
      <c r="Q926" s="53">
        <f>VLOOKUP(A926,Hospitalization!A926:K3268,8,TRUE)</f>
        <v>1293</v>
      </c>
      <c r="R926" s="7" t="str">
        <f>VLOOKUP(A926,Hospitalization!A827:K3169,9,TRUE)</f>
        <v>tier - 2</v>
      </c>
    </row>
    <row r="927" spans="1:18" x14ac:dyDescent="0.3">
      <c r="A927" s="69" t="s">
        <v>936</v>
      </c>
      <c r="B927" s="55" t="str">
        <f>VLOOKUP(A927,'Customer Names'!A927:E2245,3,TRUE)</f>
        <v xml:space="preserve"> Mr</v>
      </c>
      <c r="C927" s="55" t="str">
        <f>VLOOKUP(A927,'Customer Names'!A925:E1750,4,FALSE)</f>
        <v>Akhmedova</v>
      </c>
      <c r="D927" s="54">
        <f>VLOOKUP(HealthCare!A927,Medical_Examinations!A926:J3261,2,TRUE)</f>
        <v>17.579999999999998</v>
      </c>
      <c r="E927" s="54">
        <f>VLOOKUP(HealthCare!A927,Medical_Examinations!A926:J3261,4,TRUE)</f>
        <v>4.51</v>
      </c>
      <c r="F927" s="55" t="str">
        <f>VLOOKUP(A927,Medical_Examinations!A926:J3261,6,TRUE)</f>
        <v>No</v>
      </c>
      <c r="G927" s="55" t="str">
        <f>VLOOKUP(A927,Medical_Examinations!A926:J3261,7,TRUE)</f>
        <v>No</v>
      </c>
      <c r="H927" s="55" t="str">
        <f>VLOOKUP(A927,Medical_Examinations!A926:J3261,8,TRUE)</f>
        <v>No</v>
      </c>
      <c r="I927" s="56">
        <f>VLOOKUP(A927,Medical_Examinations!A926:J3261,9,TRUE)</f>
        <v>1</v>
      </c>
      <c r="J927" s="55" t="str">
        <f>VLOOKUP(A927,Medical_Examinations!A926:J3261,10,TRUE)</f>
        <v>No</v>
      </c>
      <c r="K927" s="55" t="str">
        <f>VLOOKUP(A927,Medical_Examinations!A926:J3261,3,TRUE)</f>
        <v>Underweight</v>
      </c>
      <c r="L927" s="55" t="str">
        <f>VLOOKUP(A927,Medical_Examinations!A926:J3261,5,TRUE)</f>
        <v>Normal</v>
      </c>
      <c r="M927" s="57">
        <f>VLOOKUP(A927,Hospitalization!A927:K3269,5,FALSE)</f>
        <v>35950</v>
      </c>
      <c r="N927" s="56">
        <f ca="1">VLOOKUP(A927,Hospitalization!A927:K3269,6,FALSE)</f>
        <v>47</v>
      </c>
      <c r="O927" s="55" t="str">
        <f>VLOOKUP(A918,Hospitalization!A819:K3161,11,FALSE)</f>
        <v>R1013</v>
      </c>
      <c r="P927" s="55" t="str">
        <f>VLOOKUP(A927,Hospitalization!A927:K3269,10,TRUE)</f>
        <v>tier - 2</v>
      </c>
      <c r="Q927" s="58">
        <f>VLOOKUP(A927,Hospitalization!A927:K3269,8,TRUE)</f>
        <v>1290.93</v>
      </c>
      <c r="R927" s="55" t="str">
        <f>VLOOKUP(A927,Hospitalization!A828:K3170,9,TRUE)</f>
        <v>tier - 2</v>
      </c>
    </row>
    <row r="928" spans="1:18" x14ac:dyDescent="0.3">
      <c r="A928" s="69" t="s">
        <v>937</v>
      </c>
      <c r="B928" s="55" t="str">
        <f>VLOOKUP(A928,'Customer Names'!A928:E2246,3,TRUE)</f>
        <v xml:space="preserve"> Ms</v>
      </c>
      <c r="C928" s="55" t="str">
        <f>VLOOKUP(A928,'Customer Names'!A926:E1751,4,FALSE)</f>
        <v>Tucker</v>
      </c>
      <c r="D928" s="50">
        <f>VLOOKUP(HealthCare!A928,Medical_Examinations!A927:J3262,2,TRUE)</f>
        <v>17.579999999999998</v>
      </c>
      <c r="E928" s="50">
        <f>VLOOKUP(HealthCare!A928,Medical_Examinations!A927:J3262,4,TRUE)</f>
        <v>4.51</v>
      </c>
      <c r="F928" s="7" t="str">
        <f>VLOOKUP(A928,Medical_Examinations!A927:J3262,6,TRUE)</f>
        <v>No</v>
      </c>
      <c r="G928" s="7" t="str">
        <f>VLOOKUP(A928,Medical_Examinations!A927:J3262,7,TRUE)</f>
        <v>No</v>
      </c>
      <c r="H928" s="7" t="str">
        <f>VLOOKUP(A928,Medical_Examinations!A927:J3262,8,TRUE)</f>
        <v>No</v>
      </c>
      <c r="I928" s="51">
        <f>VLOOKUP(A928,Medical_Examinations!A927:J3262,9,TRUE)</f>
        <v>1</v>
      </c>
      <c r="J928" s="7" t="str">
        <f>VLOOKUP(A928,Medical_Examinations!A927:J3262,10,TRUE)</f>
        <v>No</v>
      </c>
      <c r="K928" s="7" t="str">
        <f>VLOOKUP(A928,Medical_Examinations!A927:J3262,3,TRUE)</f>
        <v>Underweight</v>
      </c>
      <c r="L928" s="7" t="str">
        <f>VLOOKUP(A928,Medical_Examinations!A927:J3262,5,TRUE)</f>
        <v>Normal</v>
      </c>
      <c r="M928" s="52">
        <f>VLOOKUP(A928,Hospitalization!A928:K3270,5,FALSE)</f>
        <v>36703</v>
      </c>
      <c r="N928" s="51">
        <f ca="1">VLOOKUP(A928,Hospitalization!A928:K3270,6,FALSE)</f>
        <v>54</v>
      </c>
      <c r="O928" s="7" t="str">
        <f>VLOOKUP(A919,Hospitalization!A820:K3162,11,FALSE)</f>
        <v>R1013</v>
      </c>
      <c r="P928" s="7" t="str">
        <f>VLOOKUP(A928,Hospitalization!A928:K3270,10,TRUE)</f>
        <v>tier - 2</v>
      </c>
      <c r="Q928" s="53">
        <f>VLOOKUP(A928,Hospitalization!A928:K3270,8,TRUE)</f>
        <v>1286</v>
      </c>
      <c r="R928" s="7" t="str">
        <f>VLOOKUP(A928,Hospitalization!A829:K3171,9,TRUE)</f>
        <v>tier - 2</v>
      </c>
    </row>
    <row r="929" spans="1:18" x14ac:dyDescent="0.3">
      <c r="A929" s="69" t="s">
        <v>938</v>
      </c>
      <c r="B929" s="55" t="str">
        <f>VLOOKUP(A929,'Customer Names'!A929:E2247,3,TRUE)</f>
        <v xml:space="preserve"> Ms</v>
      </c>
      <c r="C929" s="55" t="str">
        <f>VLOOKUP(A929,'Customer Names'!A927:E1752,4,FALSE)</f>
        <v>Gramelspacher</v>
      </c>
      <c r="D929" s="54">
        <f>VLOOKUP(HealthCare!A929,Medical_Examinations!A928:J3263,2,TRUE)</f>
        <v>17.579999999999998</v>
      </c>
      <c r="E929" s="54">
        <f>VLOOKUP(HealthCare!A929,Medical_Examinations!A928:J3263,4,TRUE)</f>
        <v>4.51</v>
      </c>
      <c r="F929" s="55" t="str">
        <f>VLOOKUP(A929,Medical_Examinations!A928:J3263,6,TRUE)</f>
        <v>No</v>
      </c>
      <c r="G929" s="55" t="str">
        <f>VLOOKUP(A929,Medical_Examinations!A928:J3263,7,TRUE)</f>
        <v>No</v>
      </c>
      <c r="H929" s="55" t="str">
        <f>VLOOKUP(A929,Medical_Examinations!A928:J3263,8,TRUE)</f>
        <v>No</v>
      </c>
      <c r="I929" s="56">
        <f>VLOOKUP(A929,Medical_Examinations!A928:J3263,9,TRUE)</f>
        <v>1</v>
      </c>
      <c r="J929" s="55" t="str">
        <f>VLOOKUP(A929,Medical_Examinations!A928:J3263,10,TRUE)</f>
        <v>No</v>
      </c>
      <c r="K929" s="55" t="str">
        <f>VLOOKUP(A929,Medical_Examinations!A928:J3263,3,TRUE)</f>
        <v>Underweight</v>
      </c>
      <c r="L929" s="55" t="str">
        <f>VLOOKUP(A929,Medical_Examinations!A928:J3263,5,TRUE)</f>
        <v>Normal</v>
      </c>
      <c r="M929" s="57">
        <f>VLOOKUP(A929,Hospitalization!A929:K3271,5,FALSE)</f>
        <v>38196</v>
      </c>
      <c r="N929" s="56">
        <f ca="1">VLOOKUP(A929,Hospitalization!A929:K3271,6,FALSE)</f>
        <v>54</v>
      </c>
      <c r="O929" s="55" t="str">
        <f>VLOOKUP(A920,Hospitalization!A821:K3163,11,FALSE)</f>
        <v>R1012</v>
      </c>
      <c r="P929" s="55" t="str">
        <f>VLOOKUP(A929,Hospitalization!A929:K3271,10,TRUE)</f>
        <v>tier - 3</v>
      </c>
      <c r="Q929" s="58">
        <f>VLOOKUP(A929,Hospitalization!A929:K3271,8,TRUE)</f>
        <v>1285</v>
      </c>
      <c r="R929" s="55" t="str">
        <f>VLOOKUP(A929,Hospitalization!A830:K3172,9,TRUE)</f>
        <v>tier - 2</v>
      </c>
    </row>
    <row r="930" spans="1:18" x14ac:dyDescent="0.3">
      <c r="A930" s="69" t="s">
        <v>939</v>
      </c>
      <c r="B930" s="55" t="str">
        <f>VLOOKUP(A930,'Customer Names'!A930:E2248,3,TRUE)</f>
        <v xml:space="preserve"> Ms</v>
      </c>
      <c r="C930" s="55" t="str">
        <f>VLOOKUP(A930,'Customer Names'!A928:E1753,4,FALSE)</f>
        <v>Goldsmith</v>
      </c>
      <c r="D930" s="50">
        <f>VLOOKUP(HealthCare!A930,Medical_Examinations!A929:J3264,2,TRUE)</f>
        <v>17.579999999999998</v>
      </c>
      <c r="E930" s="50">
        <f>VLOOKUP(HealthCare!A930,Medical_Examinations!A929:J3264,4,TRUE)</f>
        <v>4.51</v>
      </c>
      <c r="F930" s="7" t="str">
        <f>VLOOKUP(A930,Medical_Examinations!A929:J3264,6,TRUE)</f>
        <v>No</v>
      </c>
      <c r="G930" s="7" t="str">
        <f>VLOOKUP(A930,Medical_Examinations!A929:J3264,7,TRUE)</f>
        <v>No</v>
      </c>
      <c r="H930" s="7" t="str">
        <f>VLOOKUP(A930,Medical_Examinations!A929:J3264,8,TRUE)</f>
        <v>No</v>
      </c>
      <c r="I930" s="51">
        <f>VLOOKUP(A930,Medical_Examinations!A929:J3264,9,TRUE)</f>
        <v>1</v>
      </c>
      <c r="J930" s="7" t="str">
        <f>VLOOKUP(A930,Medical_Examinations!A929:J3264,10,TRUE)</f>
        <v>No</v>
      </c>
      <c r="K930" s="7" t="str">
        <f>VLOOKUP(A930,Medical_Examinations!A929:J3264,3,TRUE)</f>
        <v>Underweight</v>
      </c>
      <c r="L930" s="7" t="str">
        <f>VLOOKUP(A930,Medical_Examinations!A929:J3264,5,TRUE)</f>
        <v>Normal</v>
      </c>
      <c r="M930" s="52">
        <f>VLOOKUP(A930,Hospitalization!A930:K3272,5,FALSE)</f>
        <v>38260</v>
      </c>
      <c r="N930" s="51">
        <f ca="1">VLOOKUP(A930,Hospitalization!A930:K3272,6,FALSE)</f>
        <v>57</v>
      </c>
      <c r="O930" s="7" t="str">
        <f>VLOOKUP(A921,Hospitalization!A822:K3164,11,FALSE)</f>
        <v>R1013</v>
      </c>
      <c r="P930" s="7" t="str">
        <f>VLOOKUP(A930,Hospitalization!A930:K3272,10,TRUE)</f>
        <v>tier - 1</v>
      </c>
      <c r="Q930" s="53">
        <f>VLOOKUP(A930,Hospitalization!A930:K3272,8,TRUE)</f>
        <v>1283</v>
      </c>
      <c r="R930" s="7" t="str">
        <f>VLOOKUP(A930,Hospitalization!A831:K3173,9,TRUE)</f>
        <v>tier - 2</v>
      </c>
    </row>
    <row r="931" spans="1:18" x14ac:dyDescent="0.3">
      <c r="A931" s="69" t="s">
        <v>940</v>
      </c>
      <c r="B931" s="55" t="str">
        <f>VLOOKUP(A931,'Customer Names'!A931:E2249,3,TRUE)</f>
        <v xml:space="preserve"> Mr</v>
      </c>
      <c r="C931" s="55" t="str">
        <f>VLOOKUP(A931,'Customer Names'!A929:E1754,4,FALSE)</f>
        <v>Tranter</v>
      </c>
      <c r="D931" s="54">
        <f>VLOOKUP(HealthCare!A931,Medical_Examinations!A930:J3265,2,TRUE)</f>
        <v>17.579999999999998</v>
      </c>
      <c r="E931" s="54">
        <f>VLOOKUP(HealthCare!A931,Medical_Examinations!A930:J3265,4,TRUE)</f>
        <v>4.51</v>
      </c>
      <c r="F931" s="55" t="str">
        <f>VLOOKUP(A931,Medical_Examinations!A930:J3265,6,TRUE)</f>
        <v>No</v>
      </c>
      <c r="G931" s="55" t="str">
        <f>VLOOKUP(A931,Medical_Examinations!A930:J3265,7,TRUE)</f>
        <v>No</v>
      </c>
      <c r="H931" s="55" t="str">
        <f>VLOOKUP(A931,Medical_Examinations!A930:J3265,8,TRUE)</f>
        <v>No</v>
      </c>
      <c r="I931" s="56">
        <f>VLOOKUP(A931,Medical_Examinations!A930:J3265,9,TRUE)</f>
        <v>1</v>
      </c>
      <c r="J931" s="55" t="str">
        <f>VLOOKUP(A931,Medical_Examinations!A930:J3265,10,TRUE)</f>
        <v>No</v>
      </c>
      <c r="K931" s="55" t="str">
        <f>VLOOKUP(A931,Medical_Examinations!A930:J3265,3,TRUE)</f>
        <v>Underweight</v>
      </c>
      <c r="L931" s="55" t="str">
        <f>VLOOKUP(A931,Medical_Examinations!A930:J3265,5,TRUE)</f>
        <v>Normal</v>
      </c>
      <c r="M931" s="57">
        <f>VLOOKUP(A931,Hospitalization!A931:K3273,5,FALSE)</f>
        <v>37594</v>
      </c>
      <c r="N931" s="56">
        <f ca="1">VLOOKUP(A931,Hospitalization!A931:K3273,6,FALSE)</f>
        <v>49</v>
      </c>
      <c r="O931" s="55" t="str">
        <f>VLOOKUP(A922,Hospitalization!A823:K3165,11,FALSE)</f>
        <v>R1013</v>
      </c>
      <c r="P931" s="55" t="str">
        <f>VLOOKUP(A931,Hospitalization!A931:K3273,10,TRUE)</f>
        <v>tier - 1</v>
      </c>
      <c r="Q931" s="58">
        <f>VLOOKUP(A931,Hospitalization!A931:K3273,8,TRUE)</f>
        <v>1267</v>
      </c>
      <c r="R931" s="55" t="str">
        <f>VLOOKUP(A931,Hospitalization!A832:K3174,9,TRUE)</f>
        <v>tier - 2</v>
      </c>
    </row>
    <row r="932" spans="1:18" x14ac:dyDescent="0.3">
      <c r="A932" s="69" t="s">
        <v>941</v>
      </c>
      <c r="B932" s="55" t="str">
        <f>VLOOKUP(A932,'Customer Names'!A932:E2250,3,TRUE)</f>
        <v xml:space="preserve"> Mr</v>
      </c>
      <c r="C932" s="55" t="str">
        <f>VLOOKUP(A932,'Customer Names'!A930:E1755,4,FALSE)</f>
        <v>Tu</v>
      </c>
      <c r="D932" s="50">
        <f>VLOOKUP(HealthCare!A932,Medical_Examinations!A931:J3266,2,TRUE)</f>
        <v>17.579999999999998</v>
      </c>
      <c r="E932" s="50">
        <f>VLOOKUP(HealthCare!A932,Medical_Examinations!A931:J3266,4,TRUE)</f>
        <v>4.51</v>
      </c>
      <c r="F932" s="7" t="str">
        <f>VLOOKUP(A932,Medical_Examinations!A931:J3266,6,TRUE)</f>
        <v>No</v>
      </c>
      <c r="G932" s="7" t="str">
        <f>VLOOKUP(A932,Medical_Examinations!A931:J3266,7,TRUE)</f>
        <v>No</v>
      </c>
      <c r="H932" s="7" t="str">
        <f>VLOOKUP(A932,Medical_Examinations!A931:J3266,8,TRUE)</f>
        <v>No</v>
      </c>
      <c r="I932" s="51">
        <f>VLOOKUP(A932,Medical_Examinations!A931:J3266,9,TRUE)</f>
        <v>1</v>
      </c>
      <c r="J932" s="7" t="str">
        <f>VLOOKUP(A932,Medical_Examinations!A931:J3266,10,TRUE)</f>
        <v>No</v>
      </c>
      <c r="K932" s="7" t="str">
        <f>VLOOKUP(A932,Medical_Examinations!A931:J3266,3,TRUE)</f>
        <v>Underweight</v>
      </c>
      <c r="L932" s="7" t="str">
        <f>VLOOKUP(A932,Medical_Examinations!A931:J3266,5,TRUE)</f>
        <v>Normal</v>
      </c>
      <c r="M932" s="52">
        <f>VLOOKUP(A932,Hospitalization!A932:K3274,5,FALSE)</f>
        <v>37946</v>
      </c>
      <c r="N932" s="51">
        <f ca="1">VLOOKUP(A932,Hospitalization!A932:K3274,6,FALSE)</f>
        <v>62</v>
      </c>
      <c r="O932" s="7" t="str">
        <f>VLOOKUP(A923,Hospitalization!A824:K3166,11,FALSE)</f>
        <v>R1013</v>
      </c>
      <c r="P932" s="7" t="str">
        <f>VLOOKUP(A932,Hospitalization!A932:K3274,10,TRUE)</f>
        <v>tier - 3</v>
      </c>
      <c r="Q932" s="53">
        <f>VLOOKUP(A932,Hospitalization!A932:K3274,8,TRUE)</f>
        <v>1263.25</v>
      </c>
      <c r="R932" s="7" t="str">
        <f>VLOOKUP(A932,Hospitalization!A833:K3175,9,TRUE)</f>
        <v>tier - 2</v>
      </c>
    </row>
    <row r="933" spans="1:18" x14ac:dyDescent="0.3">
      <c r="A933" s="69" t="s">
        <v>942</v>
      </c>
      <c r="B933" s="55" t="str">
        <f>VLOOKUP(A933,'Customer Names'!A933:E2251,3,TRUE)</f>
        <v xml:space="preserve"> Ms</v>
      </c>
      <c r="C933" s="55" t="str">
        <f>VLOOKUP(A933,'Customer Names'!A931:E1756,4,FALSE)</f>
        <v>Kaczka</v>
      </c>
      <c r="D933" s="54">
        <f>VLOOKUP(HealthCare!A933,Medical_Examinations!A932:J3267,2,TRUE)</f>
        <v>17.579999999999998</v>
      </c>
      <c r="E933" s="54">
        <f>VLOOKUP(HealthCare!A933,Medical_Examinations!A932:J3267,4,TRUE)</f>
        <v>4.51</v>
      </c>
      <c r="F933" s="55" t="str">
        <f>VLOOKUP(A933,Medical_Examinations!A932:J3267,6,TRUE)</f>
        <v>No</v>
      </c>
      <c r="G933" s="55" t="str">
        <f>VLOOKUP(A933,Medical_Examinations!A932:J3267,7,TRUE)</f>
        <v>No</v>
      </c>
      <c r="H933" s="55" t="str">
        <f>VLOOKUP(A933,Medical_Examinations!A932:J3267,8,TRUE)</f>
        <v>No</v>
      </c>
      <c r="I933" s="56">
        <f>VLOOKUP(A933,Medical_Examinations!A932:J3267,9,TRUE)</f>
        <v>1</v>
      </c>
      <c r="J933" s="55" t="str">
        <f>VLOOKUP(A933,Medical_Examinations!A932:J3267,10,TRUE)</f>
        <v>No</v>
      </c>
      <c r="K933" s="55" t="str">
        <f>VLOOKUP(A933,Medical_Examinations!A932:J3267,3,TRUE)</f>
        <v>Underweight</v>
      </c>
      <c r="L933" s="55" t="str">
        <f>VLOOKUP(A933,Medical_Examinations!A932:J3267,5,TRUE)</f>
        <v>Normal</v>
      </c>
      <c r="M933" s="57">
        <f>VLOOKUP(A933,Hospitalization!A933:K3275,5,FALSE)</f>
        <v>37848</v>
      </c>
      <c r="N933" s="56">
        <f ca="1">VLOOKUP(A933,Hospitalization!A933:K3275,6,FALSE)</f>
        <v>54</v>
      </c>
      <c r="O933" s="55" t="str">
        <f>VLOOKUP(A924,Hospitalization!A825:K3167,11,FALSE)</f>
        <v>R1013</v>
      </c>
      <c r="P933" s="55" t="str">
        <f>VLOOKUP(A933,Hospitalization!A933:K3275,10,TRUE)</f>
        <v>tier - 3</v>
      </c>
      <c r="Q933" s="58">
        <f>VLOOKUP(A933,Hospitalization!A933:K3275,8,TRUE)</f>
        <v>1261.8599999999999</v>
      </c>
      <c r="R933" s="55" t="str">
        <f>VLOOKUP(A933,Hospitalization!A834:K3176,9,TRUE)</f>
        <v>tier - 2</v>
      </c>
    </row>
    <row r="934" spans="1:18" x14ac:dyDescent="0.3">
      <c r="A934" s="69" t="s">
        <v>943</v>
      </c>
      <c r="B934" s="55" t="str">
        <f>VLOOKUP(A934,'Customer Names'!A934:E2252,3,TRUE)</f>
        <v xml:space="preserve"> Ms</v>
      </c>
      <c r="C934" s="55" t="str">
        <f>VLOOKUP(A934,'Customer Names'!A932:E1757,4,FALSE)</f>
        <v>Hunter</v>
      </c>
      <c r="D934" s="50">
        <f>VLOOKUP(HealthCare!A934,Medical_Examinations!A933:J3268,2,TRUE)</f>
        <v>17.579999999999998</v>
      </c>
      <c r="E934" s="50">
        <f>VLOOKUP(HealthCare!A934,Medical_Examinations!A933:J3268,4,TRUE)</f>
        <v>4.51</v>
      </c>
      <c r="F934" s="7" t="str">
        <f>VLOOKUP(A934,Medical_Examinations!A933:J3268,6,TRUE)</f>
        <v>No</v>
      </c>
      <c r="G934" s="7" t="str">
        <f>VLOOKUP(A934,Medical_Examinations!A933:J3268,7,TRUE)</f>
        <v>No</v>
      </c>
      <c r="H934" s="7" t="str">
        <f>VLOOKUP(A934,Medical_Examinations!A933:J3268,8,TRUE)</f>
        <v>No</v>
      </c>
      <c r="I934" s="51">
        <f>VLOOKUP(A934,Medical_Examinations!A933:J3268,9,TRUE)</f>
        <v>1</v>
      </c>
      <c r="J934" s="7" t="str">
        <f>VLOOKUP(A934,Medical_Examinations!A933:J3268,10,TRUE)</f>
        <v>No</v>
      </c>
      <c r="K934" s="7" t="str">
        <f>VLOOKUP(A934,Medical_Examinations!A933:J3268,3,TRUE)</f>
        <v>Underweight</v>
      </c>
      <c r="L934" s="7" t="str">
        <f>VLOOKUP(A934,Medical_Examinations!A933:J3268,5,TRUE)</f>
        <v>Normal</v>
      </c>
      <c r="M934" s="52">
        <f>VLOOKUP(A934,Hospitalization!A934:K3276,5,FALSE)</f>
        <v>37924</v>
      </c>
      <c r="N934" s="51">
        <f ca="1">VLOOKUP(A934,Hospitalization!A934:K3276,6,FALSE)</f>
        <v>58</v>
      </c>
      <c r="O934" s="7" t="str">
        <f>VLOOKUP(A925,Hospitalization!A826:K3168,11,FALSE)</f>
        <v>R1012</v>
      </c>
      <c r="P934" s="7" t="str">
        <f>VLOOKUP(A934,Hospitalization!A934:K3276,10,TRUE)</f>
        <v>tier - 3</v>
      </c>
      <c r="Q934" s="53">
        <f>VLOOKUP(A934,Hospitalization!A934:K3276,8,TRUE)</f>
        <v>1261.44</v>
      </c>
      <c r="R934" s="7" t="str">
        <f>VLOOKUP(A934,Hospitalization!A835:K3177,9,TRUE)</f>
        <v>tier - 2</v>
      </c>
    </row>
    <row r="935" spans="1:18" x14ac:dyDescent="0.3">
      <c r="A935" s="69" t="s">
        <v>944</v>
      </c>
      <c r="B935" s="55" t="str">
        <f>VLOOKUP(A935,'Customer Names'!A935:E2253,3,TRUE)</f>
        <v xml:space="preserve"> Mr</v>
      </c>
      <c r="C935" s="55" t="str">
        <f>VLOOKUP(A935,'Customer Names'!A933:E1758,4,FALSE)</f>
        <v>Moran</v>
      </c>
      <c r="D935" s="54">
        <f>VLOOKUP(HealthCare!A935,Medical_Examinations!A934:J3269,2,TRUE)</f>
        <v>17.579999999999998</v>
      </c>
      <c r="E935" s="54">
        <f>VLOOKUP(HealthCare!A935,Medical_Examinations!A934:J3269,4,TRUE)</f>
        <v>4.51</v>
      </c>
      <c r="F935" s="55" t="str">
        <f>VLOOKUP(A935,Medical_Examinations!A934:J3269,6,TRUE)</f>
        <v>No</v>
      </c>
      <c r="G935" s="55" t="str">
        <f>VLOOKUP(A935,Medical_Examinations!A934:J3269,7,TRUE)</f>
        <v>No</v>
      </c>
      <c r="H935" s="55" t="str">
        <f>VLOOKUP(A935,Medical_Examinations!A934:J3269,8,TRUE)</f>
        <v>No</v>
      </c>
      <c r="I935" s="56">
        <f>VLOOKUP(A935,Medical_Examinations!A934:J3269,9,TRUE)</f>
        <v>1</v>
      </c>
      <c r="J935" s="55" t="str">
        <f>VLOOKUP(A935,Medical_Examinations!A934:J3269,10,TRUE)</f>
        <v>No</v>
      </c>
      <c r="K935" s="55" t="str">
        <f>VLOOKUP(A935,Medical_Examinations!A934:J3269,3,TRUE)</f>
        <v>Underweight</v>
      </c>
      <c r="L935" s="55" t="str">
        <f>VLOOKUP(A935,Medical_Examinations!A934:J3269,5,TRUE)</f>
        <v>Normal</v>
      </c>
      <c r="M935" s="57">
        <f>VLOOKUP(A935,Hospitalization!A935:K3277,5,FALSE)</f>
        <v>37907</v>
      </c>
      <c r="N935" s="56">
        <f ca="1">VLOOKUP(A935,Hospitalization!A935:K3277,6,FALSE)</f>
        <v>51</v>
      </c>
      <c r="O935" s="55" t="str">
        <f>VLOOKUP(A926,Hospitalization!A827:K3169,11,FALSE)</f>
        <v>R1012</v>
      </c>
      <c r="P935" s="55" t="str">
        <f>VLOOKUP(A935,Hospitalization!A935:K3277,10,TRUE)</f>
        <v>tier - 3</v>
      </c>
      <c r="Q935" s="58">
        <f>VLOOKUP(A935,Hospitalization!A935:K3277,8,TRUE)</f>
        <v>1256.3</v>
      </c>
      <c r="R935" s="55" t="str">
        <f>VLOOKUP(A935,Hospitalization!A836:K3178,9,TRUE)</f>
        <v>tier - 2</v>
      </c>
    </row>
    <row r="936" spans="1:18" x14ac:dyDescent="0.3">
      <c r="A936" s="69" t="s">
        <v>945</v>
      </c>
      <c r="B936" s="55" t="str">
        <f>VLOOKUP(A936,'Customer Names'!A936:E2254,3,TRUE)</f>
        <v xml:space="preserve"> Ms</v>
      </c>
      <c r="C936" s="55" t="str">
        <f>VLOOKUP(A936,'Customer Names'!A934:E1759,4,FALSE)</f>
        <v>Ashby</v>
      </c>
      <c r="D936" s="50">
        <f>VLOOKUP(HealthCare!A936,Medical_Examinations!A935:J3270,2,TRUE)</f>
        <v>17.579999999999998</v>
      </c>
      <c r="E936" s="50">
        <f>VLOOKUP(HealthCare!A936,Medical_Examinations!A935:J3270,4,TRUE)</f>
        <v>4.51</v>
      </c>
      <c r="F936" s="7" t="str">
        <f>VLOOKUP(A936,Medical_Examinations!A935:J3270,6,TRUE)</f>
        <v>No</v>
      </c>
      <c r="G936" s="7" t="str">
        <f>VLOOKUP(A936,Medical_Examinations!A935:J3270,7,TRUE)</f>
        <v>No</v>
      </c>
      <c r="H936" s="7" t="str">
        <f>VLOOKUP(A936,Medical_Examinations!A935:J3270,8,TRUE)</f>
        <v>No</v>
      </c>
      <c r="I936" s="51">
        <f>VLOOKUP(A936,Medical_Examinations!A935:J3270,9,TRUE)</f>
        <v>1</v>
      </c>
      <c r="J936" s="7" t="str">
        <f>VLOOKUP(A936,Medical_Examinations!A935:J3270,10,TRUE)</f>
        <v>No</v>
      </c>
      <c r="K936" s="7" t="str">
        <f>VLOOKUP(A936,Medical_Examinations!A935:J3270,3,TRUE)</f>
        <v>Underweight</v>
      </c>
      <c r="L936" s="7" t="str">
        <f>VLOOKUP(A936,Medical_Examinations!A935:J3270,5,TRUE)</f>
        <v>Normal</v>
      </c>
      <c r="M936" s="52">
        <f>VLOOKUP(A936,Hospitalization!A936:K3278,5,FALSE)</f>
        <v>37965</v>
      </c>
      <c r="N936" s="51">
        <f ca="1">VLOOKUP(A936,Hospitalization!A936:K3278,6,FALSE)</f>
        <v>49</v>
      </c>
      <c r="O936" s="7" t="str">
        <f>VLOOKUP(A927,Hospitalization!A828:K3170,11,FALSE)</f>
        <v>R1013</v>
      </c>
      <c r="P936" s="7" t="str">
        <f>VLOOKUP(A936,Hospitalization!A936:K3278,10,TRUE)</f>
        <v>tier - 2</v>
      </c>
      <c r="Q936" s="53">
        <f>VLOOKUP(A936,Hospitalization!A936:K3278,8,TRUE)</f>
        <v>1253.94</v>
      </c>
      <c r="R936" s="7" t="str">
        <f>VLOOKUP(A936,Hospitalization!A837:K3179,9,TRUE)</f>
        <v>tier - 2</v>
      </c>
    </row>
    <row r="937" spans="1:18" x14ac:dyDescent="0.3">
      <c r="A937" s="69" t="s">
        <v>946</v>
      </c>
      <c r="B937" s="55" t="str">
        <f>VLOOKUP(A937,'Customer Names'!A937:E2255,3,TRUE)</f>
        <v xml:space="preserve"> Ms</v>
      </c>
      <c r="C937" s="55" t="str">
        <f>VLOOKUP(A937,'Customer Names'!A935:E1760,4,FALSE)</f>
        <v>Ausen</v>
      </c>
      <c r="D937" s="54">
        <f>VLOOKUP(HealthCare!A937,Medical_Examinations!A936:J3271,2,TRUE)</f>
        <v>17.579999999999998</v>
      </c>
      <c r="E937" s="54">
        <f>VLOOKUP(HealthCare!A937,Medical_Examinations!A936:J3271,4,TRUE)</f>
        <v>4.51</v>
      </c>
      <c r="F937" s="55" t="str">
        <f>VLOOKUP(A937,Medical_Examinations!A936:J3271,6,TRUE)</f>
        <v>No</v>
      </c>
      <c r="G937" s="55" t="str">
        <f>VLOOKUP(A937,Medical_Examinations!A936:J3271,7,TRUE)</f>
        <v>No</v>
      </c>
      <c r="H937" s="55" t="str">
        <f>VLOOKUP(A937,Medical_Examinations!A936:J3271,8,TRUE)</f>
        <v>No</v>
      </c>
      <c r="I937" s="56">
        <f>VLOOKUP(A937,Medical_Examinations!A936:J3271,9,TRUE)</f>
        <v>1</v>
      </c>
      <c r="J937" s="55" t="str">
        <f>VLOOKUP(A937,Medical_Examinations!A936:J3271,10,TRUE)</f>
        <v>No</v>
      </c>
      <c r="K937" s="55" t="str">
        <f>VLOOKUP(A937,Medical_Examinations!A936:J3271,3,TRUE)</f>
        <v>Underweight</v>
      </c>
      <c r="L937" s="55" t="str">
        <f>VLOOKUP(A937,Medical_Examinations!A936:J3271,5,TRUE)</f>
        <v>Normal</v>
      </c>
      <c r="M937" s="57">
        <f>VLOOKUP(A937,Hospitalization!A937:K3279,5,FALSE)</f>
        <v>35738</v>
      </c>
      <c r="N937" s="56">
        <f ca="1">VLOOKUP(A937,Hospitalization!A937:K3279,6,FALSE)</f>
        <v>50</v>
      </c>
      <c r="O937" s="55" t="str">
        <f>VLOOKUP(A928,Hospitalization!A829:K3171,11,FALSE)</f>
        <v>R1013</v>
      </c>
      <c r="P937" s="55" t="str">
        <f>VLOOKUP(A937,Hospitalization!A937:K3279,10,TRUE)</f>
        <v>tier - 2</v>
      </c>
      <c r="Q937" s="58">
        <f>VLOOKUP(A937,Hospitalization!A937:K3279,8,TRUE)</f>
        <v>1253</v>
      </c>
      <c r="R937" s="55" t="str">
        <f>VLOOKUP(A937,Hospitalization!A838:K3180,9,TRUE)</f>
        <v>tier - 2</v>
      </c>
    </row>
    <row r="938" spans="1:18" x14ac:dyDescent="0.3">
      <c r="A938" s="69" t="s">
        <v>947</v>
      </c>
      <c r="B938" s="55" t="str">
        <f>VLOOKUP(A938,'Customer Names'!A938:E2256,3,TRUE)</f>
        <v xml:space="preserve"> Ms</v>
      </c>
      <c r="C938" s="55" t="str">
        <f>VLOOKUP(A938,'Customer Names'!A936:E1761,4,FALSE)</f>
        <v>Savage</v>
      </c>
      <c r="D938" s="50">
        <f>VLOOKUP(HealthCare!A938,Medical_Examinations!A937:J3272,2,TRUE)</f>
        <v>17.579999999999998</v>
      </c>
      <c r="E938" s="50">
        <f>VLOOKUP(HealthCare!A938,Medical_Examinations!A937:J3272,4,TRUE)</f>
        <v>4.51</v>
      </c>
      <c r="F938" s="7" t="str">
        <f>VLOOKUP(A938,Medical_Examinations!A937:J3272,6,TRUE)</f>
        <v>No</v>
      </c>
      <c r="G938" s="7" t="str">
        <f>VLOOKUP(A938,Medical_Examinations!A937:J3272,7,TRUE)</f>
        <v>No</v>
      </c>
      <c r="H938" s="7" t="str">
        <f>VLOOKUP(A938,Medical_Examinations!A937:J3272,8,TRUE)</f>
        <v>No</v>
      </c>
      <c r="I938" s="51">
        <f>VLOOKUP(A938,Medical_Examinations!A937:J3272,9,TRUE)</f>
        <v>1</v>
      </c>
      <c r="J938" s="7" t="str">
        <f>VLOOKUP(A938,Medical_Examinations!A937:J3272,10,TRUE)</f>
        <v>No</v>
      </c>
      <c r="K938" s="7" t="str">
        <f>VLOOKUP(A938,Medical_Examinations!A937:J3272,3,TRUE)</f>
        <v>Underweight</v>
      </c>
      <c r="L938" s="7" t="str">
        <f>VLOOKUP(A938,Medical_Examinations!A937:J3272,5,TRUE)</f>
        <v>Normal</v>
      </c>
      <c r="M938" s="52">
        <f>VLOOKUP(A938,Hospitalization!A938:K3280,5,FALSE)</f>
        <v>37879</v>
      </c>
      <c r="N938" s="51">
        <f ca="1">VLOOKUP(A938,Hospitalization!A938:K3280,6,FALSE)</f>
        <v>51</v>
      </c>
      <c r="O938" s="7" t="str">
        <f>VLOOKUP(A929,Hospitalization!A830:K3172,11,FALSE)</f>
        <v>R1013</v>
      </c>
      <c r="P938" s="7" t="str">
        <f>VLOOKUP(A938,Hospitalization!A938:K3280,10,TRUE)</f>
        <v>tier - 3</v>
      </c>
      <c r="Q938" s="53">
        <f>VLOOKUP(A938,Hospitalization!A938:K3280,8,TRUE)</f>
        <v>1252.4100000000001</v>
      </c>
      <c r="R938" s="7" t="str">
        <f>VLOOKUP(A938,Hospitalization!A839:K3181,9,TRUE)</f>
        <v>tier - 2</v>
      </c>
    </row>
    <row r="939" spans="1:18" x14ac:dyDescent="0.3">
      <c r="A939" s="69" t="s">
        <v>948</v>
      </c>
      <c r="B939" s="55" t="str">
        <f>VLOOKUP(A939,'Customer Names'!A939:E2257,3,TRUE)</f>
        <v xml:space="preserve"> Mr</v>
      </c>
      <c r="C939" s="55" t="str">
        <f>VLOOKUP(A939,'Customer Names'!A937:E1762,4,FALSE)</f>
        <v>O'Leary</v>
      </c>
      <c r="D939" s="54">
        <f>VLOOKUP(HealthCare!A939,Medical_Examinations!A938:J3273,2,TRUE)</f>
        <v>17.579999999999998</v>
      </c>
      <c r="E939" s="54">
        <f>VLOOKUP(HealthCare!A939,Medical_Examinations!A938:J3273,4,TRUE)</f>
        <v>4.51</v>
      </c>
      <c r="F939" s="55" t="str">
        <f>VLOOKUP(A939,Medical_Examinations!A938:J3273,6,TRUE)</f>
        <v>No</v>
      </c>
      <c r="G939" s="55" t="str">
        <f>VLOOKUP(A939,Medical_Examinations!A938:J3273,7,TRUE)</f>
        <v>No</v>
      </c>
      <c r="H939" s="55" t="str">
        <f>VLOOKUP(A939,Medical_Examinations!A938:J3273,8,TRUE)</f>
        <v>No</v>
      </c>
      <c r="I939" s="56">
        <f>VLOOKUP(A939,Medical_Examinations!A938:J3273,9,TRUE)</f>
        <v>1</v>
      </c>
      <c r="J939" s="55" t="str">
        <f>VLOOKUP(A939,Medical_Examinations!A938:J3273,10,TRUE)</f>
        <v>No</v>
      </c>
      <c r="K939" s="55" t="str">
        <f>VLOOKUP(A939,Medical_Examinations!A938:J3273,3,TRUE)</f>
        <v>Underweight</v>
      </c>
      <c r="L939" s="55" t="str">
        <f>VLOOKUP(A939,Medical_Examinations!A938:J3273,5,TRUE)</f>
        <v>Normal</v>
      </c>
      <c r="M939" s="57">
        <f>VLOOKUP(A939,Hospitalization!A939:K3281,5,FALSE)</f>
        <v>37872</v>
      </c>
      <c r="N939" s="56">
        <f ca="1">VLOOKUP(A939,Hospitalization!A939:K3281,6,FALSE)</f>
        <v>64</v>
      </c>
      <c r="O939" s="55" t="str">
        <f>VLOOKUP(A930,Hospitalization!A831:K3173,11,FALSE)</f>
        <v>R1013</v>
      </c>
      <c r="P939" s="55" t="str">
        <f>VLOOKUP(A939,Hospitalization!A939:K3281,10,TRUE)</f>
        <v>tier - 1</v>
      </c>
      <c r="Q939" s="58">
        <f>VLOOKUP(A939,Hospitalization!A939:K3281,8,TRUE)</f>
        <v>1242.82</v>
      </c>
      <c r="R939" s="55" t="str">
        <f>VLOOKUP(A939,Hospitalization!A840:K3182,9,TRUE)</f>
        <v>tier - 2</v>
      </c>
    </row>
    <row r="940" spans="1:18" x14ac:dyDescent="0.3">
      <c r="A940" s="69" t="s">
        <v>949</v>
      </c>
      <c r="B940" s="55" t="str">
        <f>VLOOKUP(A940,'Customer Names'!A940:E2258,3,TRUE)</f>
        <v xml:space="preserve"> Mr</v>
      </c>
      <c r="C940" s="55" t="str">
        <f>VLOOKUP(A940,'Customer Names'!A938:E1763,4,FALSE)</f>
        <v>Scoville</v>
      </c>
      <c r="D940" s="50">
        <f>VLOOKUP(HealthCare!A940,Medical_Examinations!A939:J3274,2,TRUE)</f>
        <v>17.579999999999998</v>
      </c>
      <c r="E940" s="50">
        <f>VLOOKUP(HealthCare!A940,Medical_Examinations!A939:J3274,4,TRUE)</f>
        <v>4.51</v>
      </c>
      <c r="F940" s="7" t="str">
        <f>VLOOKUP(A940,Medical_Examinations!A939:J3274,6,TRUE)</f>
        <v>No</v>
      </c>
      <c r="G940" s="7" t="str">
        <f>VLOOKUP(A940,Medical_Examinations!A939:J3274,7,TRUE)</f>
        <v>No</v>
      </c>
      <c r="H940" s="7" t="str">
        <f>VLOOKUP(A940,Medical_Examinations!A939:J3274,8,TRUE)</f>
        <v>No</v>
      </c>
      <c r="I940" s="51">
        <f>VLOOKUP(A940,Medical_Examinations!A939:J3274,9,TRUE)</f>
        <v>1</v>
      </c>
      <c r="J940" s="7" t="str">
        <f>VLOOKUP(A940,Medical_Examinations!A939:J3274,10,TRUE)</f>
        <v>No</v>
      </c>
      <c r="K940" s="7" t="str">
        <f>VLOOKUP(A940,Medical_Examinations!A939:J3274,3,TRUE)</f>
        <v>Underweight</v>
      </c>
      <c r="L940" s="7" t="str">
        <f>VLOOKUP(A940,Medical_Examinations!A939:J3274,5,TRUE)</f>
        <v>Normal</v>
      </c>
      <c r="M940" s="52">
        <f>VLOOKUP(A940,Hospitalization!A940:K3282,5,FALSE)</f>
        <v>37879</v>
      </c>
      <c r="N940" s="51">
        <f ca="1">VLOOKUP(A940,Hospitalization!A940:K3282,6,FALSE)</f>
        <v>60</v>
      </c>
      <c r="O940" s="7" t="str">
        <f>VLOOKUP(A931,Hospitalization!A832:K3174,11,FALSE)</f>
        <v>R1013</v>
      </c>
      <c r="P940" s="7" t="str">
        <f>VLOOKUP(A940,Hospitalization!A940:K3282,10,TRUE)</f>
        <v>tier - 1</v>
      </c>
      <c r="Q940" s="53">
        <f>VLOOKUP(A940,Hospitalization!A940:K3282,8,TRUE)</f>
        <v>1242.26</v>
      </c>
      <c r="R940" s="7" t="str">
        <f>VLOOKUP(A940,Hospitalization!A841:K3183,9,TRUE)</f>
        <v>tier - 2</v>
      </c>
    </row>
    <row r="941" spans="1:18" x14ac:dyDescent="0.3">
      <c r="A941" s="69" t="s">
        <v>950</v>
      </c>
      <c r="B941" s="55" t="str">
        <f>VLOOKUP(A941,'Customer Names'!A941:E2259,3,TRUE)</f>
        <v xml:space="preserve"> Mr</v>
      </c>
      <c r="C941" s="55" t="str">
        <f>VLOOKUP(A941,'Customer Names'!A939:E1764,4,FALSE)</f>
        <v>Kaus</v>
      </c>
      <c r="D941" s="54">
        <f>VLOOKUP(HealthCare!A941,Medical_Examinations!A940:J3275,2,TRUE)</f>
        <v>17.579999999999998</v>
      </c>
      <c r="E941" s="54">
        <f>VLOOKUP(HealthCare!A941,Medical_Examinations!A940:J3275,4,TRUE)</f>
        <v>4.51</v>
      </c>
      <c r="F941" s="55" t="str">
        <f>VLOOKUP(A941,Medical_Examinations!A940:J3275,6,TRUE)</f>
        <v>No</v>
      </c>
      <c r="G941" s="55" t="str">
        <f>VLOOKUP(A941,Medical_Examinations!A940:J3275,7,TRUE)</f>
        <v>No</v>
      </c>
      <c r="H941" s="55" t="str">
        <f>VLOOKUP(A941,Medical_Examinations!A940:J3275,8,TRUE)</f>
        <v>No</v>
      </c>
      <c r="I941" s="56">
        <f>VLOOKUP(A941,Medical_Examinations!A940:J3275,9,TRUE)</f>
        <v>1</v>
      </c>
      <c r="J941" s="55" t="str">
        <f>VLOOKUP(A941,Medical_Examinations!A940:J3275,10,TRUE)</f>
        <v>No</v>
      </c>
      <c r="K941" s="55" t="str">
        <f>VLOOKUP(A941,Medical_Examinations!A940:J3275,3,TRUE)</f>
        <v>Underweight</v>
      </c>
      <c r="L941" s="55" t="str">
        <f>VLOOKUP(A941,Medical_Examinations!A940:J3275,5,TRUE)</f>
        <v>Normal</v>
      </c>
      <c r="M941" s="57">
        <f>VLOOKUP(A941,Hospitalization!A941:K3283,5,FALSE)</f>
        <v>37438</v>
      </c>
      <c r="N941" s="56">
        <f ca="1">VLOOKUP(A941,Hospitalization!A941:K3283,6,FALSE)</f>
        <v>41</v>
      </c>
      <c r="O941" s="55" t="str">
        <f>VLOOKUP(A932,Hospitalization!A833:K3175,11,FALSE)</f>
        <v>R1011</v>
      </c>
      <c r="P941" s="55" t="str">
        <f>VLOOKUP(A941,Hospitalization!A941:K3283,10,TRUE)</f>
        <v>tier - 2</v>
      </c>
      <c r="Q941" s="58">
        <f>VLOOKUP(A941,Hospitalization!A941:K3283,8,TRUE)</f>
        <v>1241</v>
      </c>
      <c r="R941" s="55" t="str">
        <f>VLOOKUP(A941,Hospitalization!A842:K3184,9,TRUE)</f>
        <v>tier - 2</v>
      </c>
    </row>
    <row r="942" spans="1:18" x14ac:dyDescent="0.3">
      <c r="A942" s="69" t="s">
        <v>951</v>
      </c>
      <c r="B942" s="55" t="str">
        <f>VLOOKUP(A942,'Customer Names'!A942:E2260,3,TRUE)</f>
        <v xml:space="preserve"> Mr</v>
      </c>
      <c r="C942" s="55" t="str">
        <f>VLOOKUP(A942,'Customer Names'!A940:E1765,4,FALSE)</f>
        <v>Rainey</v>
      </c>
      <c r="D942" s="50">
        <f>VLOOKUP(HealthCare!A942,Medical_Examinations!A941:J3276,2,TRUE)</f>
        <v>17.579999999999998</v>
      </c>
      <c r="E942" s="50">
        <f>VLOOKUP(HealthCare!A942,Medical_Examinations!A941:J3276,4,TRUE)</f>
        <v>4.51</v>
      </c>
      <c r="F942" s="7" t="str">
        <f>VLOOKUP(A942,Medical_Examinations!A941:J3276,6,TRUE)</f>
        <v>No</v>
      </c>
      <c r="G942" s="7" t="str">
        <f>VLOOKUP(A942,Medical_Examinations!A941:J3276,7,TRUE)</f>
        <v>No</v>
      </c>
      <c r="H942" s="7" t="str">
        <f>VLOOKUP(A942,Medical_Examinations!A941:J3276,8,TRUE)</f>
        <v>No</v>
      </c>
      <c r="I942" s="51">
        <f>VLOOKUP(A942,Medical_Examinations!A941:J3276,9,TRUE)</f>
        <v>1</v>
      </c>
      <c r="J942" s="7" t="str">
        <f>VLOOKUP(A942,Medical_Examinations!A941:J3276,10,TRUE)</f>
        <v>No</v>
      </c>
      <c r="K942" s="7" t="str">
        <f>VLOOKUP(A942,Medical_Examinations!A941:J3276,3,TRUE)</f>
        <v>Underweight</v>
      </c>
      <c r="L942" s="7" t="str">
        <f>VLOOKUP(A942,Medical_Examinations!A941:J3276,5,TRUE)</f>
        <v>Normal</v>
      </c>
      <c r="M942" s="52">
        <f>VLOOKUP(A942,Hospitalization!A942:K3284,5,FALSE)</f>
        <v>36079</v>
      </c>
      <c r="N942" s="51">
        <f ca="1">VLOOKUP(A942,Hospitalization!A942:K3284,6,FALSE)</f>
        <v>57</v>
      </c>
      <c r="O942" s="7" t="str">
        <f>VLOOKUP(A933,Hospitalization!A834:K3176,11,FALSE)</f>
        <v>R1011</v>
      </c>
      <c r="P942" s="7" t="str">
        <f>VLOOKUP(A942,Hospitalization!A942:K3284,10,TRUE)</f>
        <v>tier - 1</v>
      </c>
      <c r="Q942" s="53">
        <f>VLOOKUP(A942,Hospitalization!A942:K3284,8,TRUE)</f>
        <v>1240</v>
      </c>
      <c r="R942" s="7" t="str">
        <f>VLOOKUP(A942,Hospitalization!A843:K3185,9,TRUE)</f>
        <v>tier - 2</v>
      </c>
    </row>
    <row r="943" spans="1:18" x14ac:dyDescent="0.3">
      <c r="A943" s="69" t="s">
        <v>952</v>
      </c>
      <c r="B943" s="55" t="str">
        <f>VLOOKUP(A943,'Customer Names'!A943:E2261,3,TRUE)</f>
        <v xml:space="preserve"> Mr</v>
      </c>
      <c r="C943" s="55" t="str">
        <f>VLOOKUP(A943,'Customer Names'!A941:E1766,4,FALSE)</f>
        <v>Rasch</v>
      </c>
      <c r="D943" s="54">
        <f>VLOOKUP(HealthCare!A943,Medical_Examinations!A942:J3277,2,TRUE)</f>
        <v>17.579999999999998</v>
      </c>
      <c r="E943" s="54">
        <f>VLOOKUP(HealthCare!A943,Medical_Examinations!A942:J3277,4,TRUE)</f>
        <v>4.51</v>
      </c>
      <c r="F943" s="55" t="str">
        <f>VLOOKUP(A943,Medical_Examinations!A942:J3277,6,TRUE)</f>
        <v>No</v>
      </c>
      <c r="G943" s="55" t="str">
        <f>VLOOKUP(A943,Medical_Examinations!A942:J3277,7,TRUE)</f>
        <v>No</v>
      </c>
      <c r="H943" s="55" t="str">
        <f>VLOOKUP(A943,Medical_Examinations!A942:J3277,8,TRUE)</f>
        <v>No</v>
      </c>
      <c r="I943" s="56">
        <f>VLOOKUP(A943,Medical_Examinations!A942:J3277,9,TRUE)</f>
        <v>1</v>
      </c>
      <c r="J943" s="55" t="str">
        <f>VLOOKUP(A943,Medical_Examinations!A942:J3277,10,TRUE)</f>
        <v>No</v>
      </c>
      <c r="K943" s="55" t="str">
        <f>VLOOKUP(A943,Medical_Examinations!A942:J3277,3,TRUE)</f>
        <v>Underweight</v>
      </c>
      <c r="L943" s="55" t="str">
        <f>VLOOKUP(A943,Medical_Examinations!A942:J3277,5,TRUE)</f>
        <v>Normal</v>
      </c>
      <c r="M943" s="57">
        <f>VLOOKUP(A943,Hospitalization!A943:K3285,5,FALSE)</f>
        <v>37602</v>
      </c>
      <c r="N943" s="56">
        <f ca="1">VLOOKUP(A943,Hospitalization!A943:K3285,6,FALSE)</f>
        <v>49</v>
      </c>
      <c r="O943" s="55" t="str">
        <f>VLOOKUP(A934,Hospitalization!A835:K3177,11,FALSE)</f>
        <v>R1011</v>
      </c>
      <c r="P943" s="55" t="str">
        <f>VLOOKUP(A943,Hospitalization!A943:K3285,10,TRUE)</f>
        <v>tier - 2</v>
      </c>
      <c r="Q943" s="58">
        <f>VLOOKUP(A943,Hospitalization!A943:K3285,8,TRUE)</f>
        <v>1237</v>
      </c>
      <c r="R943" s="55" t="str">
        <f>VLOOKUP(A943,Hospitalization!A844:K3186,9,TRUE)</f>
        <v>tier - 2</v>
      </c>
    </row>
    <row r="944" spans="1:18" x14ac:dyDescent="0.3">
      <c r="A944" s="69" t="s">
        <v>953</v>
      </c>
      <c r="B944" s="55" t="str">
        <f>VLOOKUP(A944,'Customer Names'!A944:E2262,3,TRUE)</f>
        <v xml:space="preserve"> Ms</v>
      </c>
      <c r="C944" s="55" t="str">
        <f>VLOOKUP(A944,'Customer Names'!A942:E1767,4,FALSE)</f>
        <v>Plunkett</v>
      </c>
      <c r="D944" s="50">
        <f>VLOOKUP(HealthCare!A944,Medical_Examinations!A943:J3278,2,TRUE)</f>
        <v>17.579999999999998</v>
      </c>
      <c r="E944" s="50">
        <f>VLOOKUP(HealthCare!A944,Medical_Examinations!A943:J3278,4,TRUE)</f>
        <v>4.51</v>
      </c>
      <c r="F944" s="7" t="str">
        <f>VLOOKUP(A944,Medical_Examinations!A943:J3278,6,TRUE)</f>
        <v>No</v>
      </c>
      <c r="G944" s="7" t="str">
        <f>VLOOKUP(A944,Medical_Examinations!A943:J3278,7,TRUE)</f>
        <v>No</v>
      </c>
      <c r="H944" s="7" t="str">
        <f>VLOOKUP(A944,Medical_Examinations!A943:J3278,8,TRUE)</f>
        <v>No</v>
      </c>
      <c r="I944" s="51">
        <f>VLOOKUP(A944,Medical_Examinations!A943:J3278,9,TRUE)</f>
        <v>1</v>
      </c>
      <c r="J944" s="7" t="str">
        <f>VLOOKUP(A944,Medical_Examinations!A943:J3278,10,TRUE)</f>
        <v>No</v>
      </c>
      <c r="K944" s="7" t="str">
        <f>VLOOKUP(A944,Medical_Examinations!A943:J3278,3,TRUE)</f>
        <v>Underweight</v>
      </c>
      <c r="L944" s="7" t="str">
        <f>VLOOKUP(A944,Medical_Examinations!A943:J3278,5,TRUE)</f>
        <v>Normal</v>
      </c>
      <c r="M944" s="52">
        <f>VLOOKUP(A944,Hospitalization!A944:K3286,5,FALSE)</f>
        <v>35989</v>
      </c>
      <c r="N944" s="51">
        <f ca="1">VLOOKUP(A944,Hospitalization!A944:K3286,6,FALSE)</f>
        <v>28</v>
      </c>
      <c r="O944" s="7" t="str">
        <f>VLOOKUP(A935,Hospitalization!A836:K3178,11,FALSE)</f>
        <v>R1011</v>
      </c>
      <c r="P944" s="7" t="str">
        <f>VLOOKUP(A944,Hospitalization!A944:K3286,10,TRUE)</f>
        <v>tier - 1</v>
      </c>
      <c r="Q944" s="53">
        <f>VLOOKUP(A944,Hospitalization!A944:K3286,8,TRUE)</f>
        <v>1234</v>
      </c>
      <c r="R944" s="7" t="str">
        <f>VLOOKUP(A944,Hospitalization!A845:K3187,9,TRUE)</f>
        <v>tier - 2</v>
      </c>
    </row>
    <row r="945" spans="1:18" x14ac:dyDescent="0.3">
      <c r="A945" s="69" t="s">
        <v>954</v>
      </c>
      <c r="B945" s="55" t="str">
        <f>VLOOKUP(A945,'Customer Names'!A945:E2263,3,TRUE)</f>
        <v xml:space="preserve"> Mr</v>
      </c>
      <c r="C945" s="55" t="str">
        <f>VLOOKUP(A945,'Customer Names'!A943:E1768,4,FALSE)</f>
        <v>Murphy</v>
      </c>
      <c r="D945" s="54">
        <f>VLOOKUP(HealthCare!A945,Medical_Examinations!A944:J3279,2,TRUE)</f>
        <v>17.579999999999998</v>
      </c>
      <c r="E945" s="54">
        <f>VLOOKUP(HealthCare!A945,Medical_Examinations!A944:J3279,4,TRUE)</f>
        <v>4.51</v>
      </c>
      <c r="F945" s="55" t="str">
        <f>VLOOKUP(A945,Medical_Examinations!A944:J3279,6,TRUE)</f>
        <v>No</v>
      </c>
      <c r="G945" s="55" t="str">
        <f>VLOOKUP(A945,Medical_Examinations!A944:J3279,7,TRUE)</f>
        <v>No</v>
      </c>
      <c r="H945" s="55" t="str">
        <f>VLOOKUP(A945,Medical_Examinations!A944:J3279,8,TRUE)</f>
        <v>No</v>
      </c>
      <c r="I945" s="56">
        <f>VLOOKUP(A945,Medical_Examinations!A944:J3279,9,TRUE)</f>
        <v>1</v>
      </c>
      <c r="J945" s="55" t="str">
        <f>VLOOKUP(A945,Medical_Examinations!A944:J3279,10,TRUE)</f>
        <v>No</v>
      </c>
      <c r="K945" s="55" t="str">
        <f>VLOOKUP(A945,Medical_Examinations!A944:J3279,3,TRUE)</f>
        <v>Underweight</v>
      </c>
      <c r="L945" s="55" t="str">
        <f>VLOOKUP(A945,Medical_Examinations!A944:J3279,5,TRUE)</f>
        <v>Normal</v>
      </c>
      <c r="M945" s="57">
        <f>VLOOKUP(A945,Hospitalization!A945:K3287,5,FALSE)</f>
        <v>38276</v>
      </c>
      <c r="N945" s="56">
        <f ca="1">VLOOKUP(A945,Hospitalization!A945:K3287,6,FALSE)</f>
        <v>47</v>
      </c>
      <c r="O945" s="55" t="str">
        <f>VLOOKUP(A936,Hospitalization!A837:K3179,11,FALSE)</f>
        <v>R1011</v>
      </c>
      <c r="P945" s="55" t="str">
        <f>VLOOKUP(A945,Hospitalization!A945:K3287,10,TRUE)</f>
        <v>tier - 1</v>
      </c>
      <c r="Q945" s="58">
        <f>VLOOKUP(A945,Hospitalization!A945:K3287,8,TRUE)</f>
        <v>1228</v>
      </c>
      <c r="R945" s="55" t="str">
        <f>VLOOKUP(A945,Hospitalization!A846:K3188,9,TRUE)</f>
        <v>tier - 2</v>
      </c>
    </row>
    <row r="946" spans="1:18" x14ac:dyDescent="0.3">
      <c r="A946" s="69" t="s">
        <v>955</v>
      </c>
      <c r="B946" s="55" t="str">
        <f>VLOOKUP(A946,'Customer Names'!A946:E2264,3,TRUE)</f>
        <v xml:space="preserve"> Mr</v>
      </c>
      <c r="C946" s="55" t="str">
        <f>VLOOKUP(A946,'Customer Names'!A944:E1769,4,FALSE)</f>
        <v>Gusmer</v>
      </c>
      <c r="D946" s="50">
        <f>VLOOKUP(HealthCare!A946,Medical_Examinations!A945:J3280,2,TRUE)</f>
        <v>17.579999999999998</v>
      </c>
      <c r="E946" s="50">
        <f>VLOOKUP(HealthCare!A946,Medical_Examinations!A945:J3280,4,TRUE)</f>
        <v>4.51</v>
      </c>
      <c r="F946" s="7" t="str">
        <f>VLOOKUP(A946,Medical_Examinations!A945:J3280,6,TRUE)</f>
        <v>No</v>
      </c>
      <c r="G946" s="7" t="str">
        <f>VLOOKUP(A946,Medical_Examinations!A945:J3280,7,TRUE)</f>
        <v>No</v>
      </c>
      <c r="H946" s="7" t="str">
        <f>VLOOKUP(A946,Medical_Examinations!A945:J3280,8,TRUE)</f>
        <v>No</v>
      </c>
      <c r="I946" s="51">
        <f>VLOOKUP(A946,Medical_Examinations!A945:J3280,9,TRUE)</f>
        <v>1</v>
      </c>
      <c r="J946" s="7" t="str">
        <f>VLOOKUP(A946,Medical_Examinations!A945:J3280,10,TRUE)</f>
        <v>No</v>
      </c>
      <c r="K946" s="7" t="str">
        <f>VLOOKUP(A946,Medical_Examinations!A945:J3280,3,TRUE)</f>
        <v>Underweight</v>
      </c>
      <c r="L946" s="7" t="str">
        <f>VLOOKUP(A946,Medical_Examinations!A945:J3280,5,TRUE)</f>
        <v>Normal</v>
      </c>
      <c r="M946" s="52">
        <f>VLOOKUP(A946,Hospitalization!A946:K3288,5,FALSE)</f>
        <v>38177</v>
      </c>
      <c r="N946" s="51">
        <f ca="1">VLOOKUP(A946,Hospitalization!A946:K3288,6,FALSE)</f>
        <v>53</v>
      </c>
      <c r="O946" s="7" t="str">
        <f>VLOOKUP(A937,Hospitalization!A838:K3180,11,FALSE)</f>
        <v>R1013</v>
      </c>
      <c r="P946" s="7" t="str">
        <f>VLOOKUP(A946,Hospitalization!A946:K3288,10,TRUE)</f>
        <v>tier - 1</v>
      </c>
      <c r="Q946" s="53">
        <f>VLOOKUP(A946,Hospitalization!A946:K3288,8,TRUE)</f>
        <v>1224</v>
      </c>
      <c r="R946" s="7" t="str">
        <f>VLOOKUP(A946,Hospitalization!A847:K3189,9,TRUE)</f>
        <v>tier - 2</v>
      </c>
    </row>
    <row r="947" spans="1:18" x14ac:dyDescent="0.3">
      <c r="A947" s="69" t="s">
        <v>956</v>
      </c>
      <c r="B947" s="55" t="str">
        <f>VLOOKUP(A947,'Customer Names'!A947:E2265,3,TRUE)</f>
        <v xml:space="preserve"> Mr</v>
      </c>
      <c r="C947" s="55" t="str">
        <f>VLOOKUP(A947,'Customer Names'!A945:E1770,4,FALSE)</f>
        <v>Loftus</v>
      </c>
      <c r="D947" s="54">
        <f>VLOOKUP(HealthCare!A947,Medical_Examinations!A946:J3281,2,TRUE)</f>
        <v>17.579999999999998</v>
      </c>
      <c r="E947" s="54">
        <f>VLOOKUP(HealthCare!A947,Medical_Examinations!A946:J3281,4,TRUE)</f>
        <v>4.51</v>
      </c>
      <c r="F947" s="55" t="str">
        <f>VLOOKUP(A947,Medical_Examinations!A946:J3281,6,TRUE)</f>
        <v>No</v>
      </c>
      <c r="G947" s="55" t="str">
        <f>VLOOKUP(A947,Medical_Examinations!A946:J3281,7,TRUE)</f>
        <v>No</v>
      </c>
      <c r="H947" s="55" t="str">
        <f>VLOOKUP(A947,Medical_Examinations!A946:J3281,8,TRUE)</f>
        <v>No</v>
      </c>
      <c r="I947" s="56">
        <f>VLOOKUP(A947,Medical_Examinations!A946:J3281,9,TRUE)</f>
        <v>1</v>
      </c>
      <c r="J947" s="55" t="str">
        <f>VLOOKUP(A947,Medical_Examinations!A946:J3281,10,TRUE)</f>
        <v>No</v>
      </c>
      <c r="K947" s="55" t="str">
        <f>VLOOKUP(A947,Medical_Examinations!A946:J3281,3,TRUE)</f>
        <v>Underweight</v>
      </c>
      <c r="L947" s="55" t="str">
        <f>VLOOKUP(A947,Medical_Examinations!A946:J3281,5,TRUE)</f>
        <v>Normal</v>
      </c>
      <c r="M947" s="57">
        <f>VLOOKUP(A947,Hospitalization!A947:K3289,5,FALSE)</f>
        <v>35373</v>
      </c>
      <c r="N947" s="56">
        <f ca="1">VLOOKUP(A947,Hospitalization!A947:K3289,6,FALSE)</f>
        <v>51</v>
      </c>
      <c r="O947" s="55" t="str">
        <f>VLOOKUP(A938,Hospitalization!A839:K3181,11,FALSE)</f>
        <v>R1011</v>
      </c>
      <c r="P947" s="55" t="str">
        <f>VLOOKUP(A947,Hospitalization!A947:K3289,10,TRUE)</f>
        <v>tier - 3</v>
      </c>
      <c r="Q947" s="58">
        <f>VLOOKUP(A947,Hospitalization!A947:K3289,8,TRUE)</f>
        <v>1220</v>
      </c>
      <c r="R947" s="55" t="str">
        <f>VLOOKUP(A947,Hospitalization!A848:K3190,9,TRUE)</f>
        <v>tier - 2</v>
      </c>
    </row>
    <row r="948" spans="1:18" x14ac:dyDescent="0.3">
      <c r="A948" s="69" t="s">
        <v>957</v>
      </c>
      <c r="B948" s="55" t="str">
        <f>VLOOKUP(A948,'Customer Names'!A948:E2266,3,TRUE)</f>
        <v xml:space="preserve"> Mr</v>
      </c>
      <c r="C948" s="55" t="str">
        <f>VLOOKUP(A948,'Customer Names'!A946:E1771,4,FALSE)</f>
        <v>Scott</v>
      </c>
      <c r="D948" s="50">
        <f>VLOOKUP(HealthCare!A948,Medical_Examinations!A947:J3282,2,TRUE)</f>
        <v>17.579999999999998</v>
      </c>
      <c r="E948" s="50">
        <f>VLOOKUP(HealthCare!A948,Medical_Examinations!A947:J3282,4,TRUE)</f>
        <v>4.51</v>
      </c>
      <c r="F948" s="7" t="str">
        <f>VLOOKUP(A948,Medical_Examinations!A947:J3282,6,TRUE)</f>
        <v>No</v>
      </c>
      <c r="G948" s="7" t="str">
        <f>VLOOKUP(A948,Medical_Examinations!A947:J3282,7,TRUE)</f>
        <v>No</v>
      </c>
      <c r="H948" s="7" t="str">
        <f>VLOOKUP(A948,Medical_Examinations!A947:J3282,8,TRUE)</f>
        <v>No</v>
      </c>
      <c r="I948" s="51">
        <f>VLOOKUP(A948,Medical_Examinations!A947:J3282,9,TRUE)</f>
        <v>1</v>
      </c>
      <c r="J948" s="7" t="str">
        <f>VLOOKUP(A948,Medical_Examinations!A947:J3282,10,TRUE)</f>
        <v>No</v>
      </c>
      <c r="K948" s="7" t="str">
        <f>VLOOKUP(A948,Medical_Examinations!A947:J3282,3,TRUE)</f>
        <v>Underweight</v>
      </c>
      <c r="L948" s="7" t="str">
        <f>VLOOKUP(A948,Medical_Examinations!A947:J3282,5,TRUE)</f>
        <v>Normal</v>
      </c>
      <c r="M948" s="52">
        <f>VLOOKUP(A948,Hospitalization!A948:K3290,5,FALSE)</f>
        <v>38140</v>
      </c>
      <c r="N948" s="51">
        <f ca="1">VLOOKUP(A948,Hospitalization!A948:K3290,6,FALSE)</f>
        <v>59</v>
      </c>
      <c r="O948" s="7" t="str">
        <f>VLOOKUP(A939,Hospitalization!A840:K3182,11,FALSE)</f>
        <v>R1011</v>
      </c>
      <c r="P948" s="7" t="str">
        <f>VLOOKUP(A948,Hospitalization!A948:K3290,10,TRUE)</f>
        <v>tier - 1</v>
      </c>
      <c r="Q948" s="53">
        <f>VLOOKUP(A948,Hospitalization!A948:K3290,8,TRUE)</f>
        <v>1210</v>
      </c>
      <c r="R948" s="7" t="str">
        <f>VLOOKUP(A948,Hospitalization!A849:K3191,9,TRUE)</f>
        <v>tier - 2</v>
      </c>
    </row>
    <row r="949" spans="1:18" x14ac:dyDescent="0.3">
      <c r="A949" s="69" t="s">
        <v>958</v>
      </c>
      <c r="B949" s="55" t="str">
        <f>VLOOKUP(A949,'Customer Names'!A949:E2267,3,TRUE)</f>
        <v xml:space="preserve"> Ms</v>
      </c>
      <c r="C949" s="55" t="str">
        <f>VLOOKUP(A949,'Customer Names'!A947:E1772,4,FALSE)</f>
        <v>Alvarez</v>
      </c>
      <c r="D949" s="54">
        <f>VLOOKUP(HealthCare!A949,Medical_Examinations!A948:J3283,2,TRUE)</f>
        <v>17.579999999999998</v>
      </c>
      <c r="E949" s="54">
        <f>VLOOKUP(HealthCare!A949,Medical_Examinations!A948:J3283,4,TRUE)</f>
        <v>4.51</v>
      </c>
      <c r="F949" s="55" t="str">
        <f>VLOOKUP(A949,Medical_Examinations!A948:J3283,6,TRUE)</f>
        <v>No</v>
      </c>
      <c r="G949" s="55" t="str">
        <f>VLOOKUP(A949,Medical_Examinations!A948:J3283,7,TRUE)</f>
        <v>No</v>
      </c>
      <c r="H949" s="55" t="str">
        <f>VLOOKUP(A949,Medical_Examinations!A948:J3283,8,TRUE)</f>
        <v>No</v>
      </c>
      <c r="I949" s="56">
        <f>VLOOKUP(A949,Medical_Examinations!A948:J3283,9,TRUE)</f>
        <v>1</v>
      </c>
      <c r="J949" s="55" t="str">
        <f>VLOOKUP(A949,Medical_Examinations!A948:J3283,10,TRUE)</f>
        <v>No</v>
      </c>
      <c r="K949" s="55" t="str">
        <f>VLOOKUP(A949,Medical_Examinations!A948:J3283,3,TRUE)</f>
        <v>Underweight</v>
      </c>
      <c r="L949" s="55" t="str">
        <f>VLOOKUP(A949,Medical_Examinations!A948:J3283,5,TRUE)</f>
        <v>Normal</v>
      </c>
      <c r="M949" s="57">
        <f>VLOOKUP(A949,Hospitalization!A949:K3291,5,FALSE)</f>
        <v>33883</v>
      </c>
      <c r="N949" s="56">
        <f ca="1">VLOOKUP(A949,Hospitalization!A949:K3291,6,FALSE)</f>
        <v>58</v>
      </c>
      <c r="O949" s="55" t="str">
        <f>VLOOKUP(A940,Hospitalization!A841:K3183,11,FALSE)</f>
        <v>R1011</v>
      </c>
      <c r="P949" s="55" t="str">
        <f>VLOOKUP(A949,Hospitalization!A949:K3291,10,TRUE)</f>
        <v>tier - 3</v>
      </c>
      <c r="Q949" s="58">
        <f>VLOOKUP(A949,Hospitalization!A949:K3291,8,TRUE)</f>
        <v>1200.55</v>
      </c>
      <c r="R949" s="55" t="str">
        <f>VLOOKUP(A949,Hospitalization!A850:K3192,9,TRUE)</f>
        <v>tier - 2</v>
      </c>
    </row>
    <row r="950" spans="1:18" x14ac:dyDescent="0.3">
      <c r="A950" s="69" t="s">
        <v>959</v>
      </c>
      <c r="B950" s="55" t="str">
        <f>VLOOKUP(A950,'Customer Names'!A950:E2268,3,TRUE)</f>
        <v xml:space="preserve"> Ms</v>
      </c>
      <c r="C950" s="55" t="str">
        <f>VLOOKUP(A950,'Customer Names'!A948:E1773,4,FALSE)</f>
        <v>Petersson</v>
      </c>
      <c r="D950" s="50">
        <f>VLOOKUP(HealthCare!A950,Medical_Examinations!A949:J3284,2,TRUE)</f>
        <v>17.579999999999998</v>
      </c>
      <c r="E950" s="50">
        <f>VLOOKUP(HealthCare!A950,Medical_Examinations!A949:J3284,4,TRUE)</f>
        <v>4.51</v>
      </c>
      <c r="F950" s="7" t="str">
        <f>VLOOKUP(A950,Medical_Examinations!A949:J3284,6,TRUE)</f>
        <v>No</v>
      </c>
      <c r="G950" s="7" t="str">
        <f>VLOOKUP(A950,Medical_Examinations!A949:J3284,7,TRUE)</f>
        <v>No</v>
      </c>
      <c r="H950" s="7" t="str">
        <f>VLOOKUP(A950,Medical_Examinations!A949:J3284,8,TRUE)</f>
        <v>No</v>
      </c>
      <c r="I950" s="51">
        <f>VLOOKUP(A950,Medical_Examinations!A949:J3284,9,TRUE)</f>
        <v>1</v>
      </c>
      <c r="J950" s="7" t="str">
        <f>VLOOKUP(A950,Medical_Examinations!A949:J3284,10,TRUE)</f>
        <v>No</v>
      </c>
      <c r="K950" s="7" t="str">
        <f>VLOOKUP(A950,Medical_Examinations!A949:J3284,3,TRUE)</f>
        <v>Underweight</v>
      </c>
      <c r="L950" s="7" t="str">
        <f>VLOOKUP(A950,Medical_Examinations!A949:J3284,5,TRUE)</f>
        <v>Normal</v>
      </c>
      <c r="M950" s="52">
        <f>VLOOKUP(A950,Hospitalization!A950:K3292,5,FALSE)</f>
        <v>36339</v>
      </c>
      <c r="N950" s="51">
        <f ca="1">VLOOKUP(A950,Hospitalization!A950:K3292,6,FALSE)</f>
        <v>59</v>
      </c>
      <c r="O950" s="7" t="str">
        <f>VLOOKUP(A941,Hospitalization!A842:K3184,11,FALSE)</f>
        <v>R1013</v>
      </c>
      <c r="P950" s="7" t="str">
        <f>VLOOKUP(A950,Hospitalization!A950:K3292,10,TRUE)</f>
        <v>tier - 3</v>
      </c>
      <c r="Q950" s="53">
        <f>VLOOKUP(A950,Hospitalization!A950:K3292,8,TRUE)</f>
        <v>1200</v>
      </c>
      <c r="R950" s="7" t="str">
        <f>VLOOKUP(A950,Hospitalization!A851:K3193,9,TRUE)</f>
        <v>tier - 2</v>
      </c>
    </row>
    <row r="951" spans="1:18" x14ac:dyDescent="0.3">
      <c r="A951" s="69" t="s">
        <v>960</v>
      </c>
      <c r="B951" s="55" t="str">
        <f>VLOOKUP(A951,'Customer Names'!A951:E2269,3,TRUE)</f>
        <v xml:space="preserve"> Ms</v>
      </c>
      <c r="C951" s="55" t="str">
        <f>VLOOKUP(A951,'Customer Names'!A949:E1774,4,FALSE)</f>
        <v>Liaw</v>
      </c>
      <c r="D951" s="54">
        <f>VLOOKUP(HealthCare!A951,Medical_Examinations!A950:J3285,2,TRUE)</f>
        <v>17.579999999999998</v>
      </c>
      <c r="E951" s="54">
        <f>VLOOKUP(HealthCare!A951,Medical_Examinations!A950:J3285,4,TRUE)</f>
        <v>4.51</v>
      </c>
      <c r="F951" s="55" t="str">
        <f>VLOOKUP(A951,Medical_Examinations!A950:J3285,6,TRUE)</f>
        <v>No</v>
      </c>
      <c r="G951" s="55" t="str">
        <f>VLOOKUP(A951,Medical_Examinations!A950:J3285,7,TRUE)</f>
        <v>No</v>
      </c>
      <c r="H951" s="55" t="str">
        <f>VLOOKUP(A951,Medical_Examinations!A950:J3285,8,TRUE)</f>
        <v>No</v>
      </c>
      <c r="I951" s="56">
        <f>VLOOKUP(A951,Medical_Examinations!A950:J3285,9,TRUE)</f>
        <v>1</v>
      </c>
      <c r="J951" s="55" t="str">
        <f>VLOOKUP(A951,Medical_Examinations!A950:J3285,10,TRUE)</f>
        <v>No</v>
      </c>
      <c r="K951" s="55" t="str">
        <f>VLOOKUP(A951,Medical_Examinations!A950:J3285,3,TRUE)</f>
        <v>Underweight</v>
      </c>
      <c r="L951" s="55" t="str">
        <f>VLOOKUP(A951,Medical_Examinations!A950:J3285,5,TRUE)</f>
        <v>Normal</v>
      </c>
      <c r="M951" s="57">
        <f>VLOOKUP(A951,Hospitalization!A951:K3293,5,FALSE)</f>
        <v>35609</v>
      </c>
      <c r="N951" s="56">
        <f ca="1">VLOOKUP(A951,Hospitalization!A951:K3293,6,FALSE)</f>
        <v>54</v>
      </c>
      <c r="O951" s="55" t="str">
        <f>VLOOKUP(A942,Hospitalization!A843:K3185,11,FALSE)</f>
        <v>R1012</v>
      </c>
      <c r="P951" s="55" t="str">
        <f>VLOOKUP(A951,Hospitalization!A951:K3293,10,TRUE)</f>
        <v>tier - 2</v>
      </c>
      <c r="Q951" s="58">
        <f>VLOOKUP(A951,Hospitalization!A951:K3293,8,TRUE)</f>
        <v>1178.07</v>
      </c>
      <c r="R951" s="55" t="str">
        <f>VLOOKUP(A951,Hospitalization!A852:K3194,9,TRUE)</f>
        <v>tier - 2</v>
      </c>
    </row>
    <row r="952" spans="1:18" x14ac:dyDescent="0.3">
      <c r="A952" s="69" t="s">
        <v>961</v>
      </c>
      <c r="B952" s="55" t="str">
        <f>VLOOKUP(A952,'Customer Names'!A952:E2270,3,TRUE)</f>
        <v xml:space="preserve"> Ms</v>
      </c>
      <c r="C952" s="55" t="str">
        <f>VLOOKUP(A952,'Customer Names'!A950:E1775,4,FALSE)</f>
        <v>Tripaldi</v>
      </c>
      <c r="D952" s="50">
        <f>VLOOKUP(HealthCare!A952,Medical_Examinations!A951:J3286,2,TRUE)</f>
        <v>17.579999999999998</v>
      </c>
      <c r="E952" s="50">
        <f>VLOOKUP(HealthCare!A952,Medical_Examinations!A951:J3286,4,TRUE)</f>
        <v>4.51</v>
      </c>
      <c r="F952" s="7" t="str">
        <f>VLOOKUP(A952,Medical_Examinations!A951:J3286,6,TRUE)</f>
        <v>No</v>
      </c>
      <c r="G952" s="7" t="str">
        <f>VLOOKUP(A952,Medical_Examinations!A951:J3286,7,TRUE)</f>
        <v>No</v>
      </c>
      <c r="H952" s="7" t="str">
        <f>VLOOKUP(A952,Medical_Examinations!A951:J3286,8,TRUE)</f>
        <v>No</v>
      </c>
      <c r="I952" s="51">
        <f>VLOOKUP(A952,Medical_Examinations!A951:J3286,9,TRUE)</f>
        <v>1</v>
      </c>
      <c r="J952" s="7" t="str">
        <f>VLOOKUP(A952,Medical_Examinations!A951:J3286,10,TRUE)</f>
        <v>No</v>
      </c>
      <c r="K952" s="7" t="str">
        <f>VLOOKUP(A952,Medical_Examinations!A951:J3286,3,TRUE)</f>
        <v>Underweight</v>
      </c>
      <c r="L952" s="7" t="str">
        <f>VLOOKUP(A952,Medical_Examinations!A951:J3286,5,TRUE)</f>
        <v>Normal</v>
      </c>
      <c r="M952" s="52">
        <f>VLOOKUP(A952,Hospitalization!A952:K3294,5,FALSE)</f>
        <v>35288</v>
      </c>
      <c r="N952" s="51">
        <f ca="1">VLOOKUP(A952,Hospitalization!A952:K3294,6,FALSE)</f>
        <v>48</v>
      </c>
      <c r="O952" s="7" t="str">
        <f>VLOOKUP(A943,Hospitalization!A844:K3186,11,FALSE)</f>
        <v>R1013</v>
      </c>
      <c r="P952" s="7" t="str">
        <f>VLOOKUP(A952,Hospitalization!A952:K3294,10,TRUE)</f>
        <v>tier - 3</v>
      </c>
      <c r="Q952" s="53">
        <f>VLOOKUP(A952,Hospitalization!A952:K3294,8,TRUE)</f>
        <v>1178</v>
      </c>
      <c r="R952" s="7" t="str">
        <f>VLOOKUP(A952,Hospitalization!A853:K3195,9,TRUE)</f>
        <v>tier - 2</v>
      </c>
    </row>
    <row r="953" spans="1:18" x14ac:dyDescent="0.3">
      <c r="A953" s="69" t="s">
        <v>962</v>
      </c>
      <c r="B953" s="55" t="str">
        <f>VLOOKUP(A953,'Customer Names'!A953:E2271,3,TRUE)</f>
        <v xml:space="preserve"> Ms</v>
      </c>
      <c r="C953" s="55" t="str">
        <f>VLOOKUP(A953,'Customer Names'!A951:E1776,4,FALSE)</f>
        <v>Kelley</v>
      </c>
      <c r="D953" s="54">
        <f>VLOOKUP(HealthCare!A953,Medical_Examinations!A952:J3287,2,TRUE)</f>
        <v>17.579999999999998</v>
      </c>
      <c r="E953" s="54">
        <f>VLOOKUP(HealthCare!A953,Medical_Examinations!A952:J3287,4,TRUE)</f>
        <v>4.51</v>
      </c>
      <c r="F953" s="55" t="str">
        <f>VLOOKUP(A953,Medical_Examinations!A952:J3287,6,TRUE)</f>
        <v>No</v>
      </c>
      <c r="G953" s="55" t="str">
        <f>VLOOKUP(A953,Medical_Examinations!A952:J3287,7,TRUE)</f>
        <v>No</v>
      </c>
      <c r="H953" s="55" t="str">
        <f>VLOOKUP(A953,Medical_Examinations!A952:J3287,8,TRUE)</f>
        <v>No</v>
      </c>
      <c r="I953" s="56">
        <f>VLOOKUP(A953,Medical_Examinations!A952:J3287,9,TRUE)</f>
        <v>1</v>
      </c>
      <c r="J953" s="55" t="str">
        <f>VLOOKUP(A953,Medical_Examinations!A952:J3287,10,TRUE)</f>
        <v>No</v>
      </c>
      <c r="K953" s="55" t="str">
        <f>VLOOKUP(A953,Medical_Examinations!A952:J3287,3,TRUE)</f>
        <v>Underweight</v>
      </c>
      <c r="L953" s="55" t="str">
        <f>VLOOKUP(A953,Medical_Examinations!A952:J3287,5,TRUE)</f>
        <v>Normal</v>
      </c>
      <c r="M953" s="57">
        <f>VLOOKUP(A953,Hospitalization!A953:K3295,5,FALSE)</f>
        <v>37207</v>
      </c>
      <c r="N953" s="56">
        <f ca="1">VLOOKUP(A953,Hospitalization!A953:K3295,6,FALSE)</f>
        <v>60</v>
      </c>
      <c r="O953" s="55" t="str">
        <f>VLOOKUP(A944,Hospitalization!A845:K3187,11,FALSE)</f>
        <v>R1013</v>
      </c>
      <c r="P953" s="55" t="str">
        <f>VLOOKUP(A953,Hospitalization!A953:K3295,10,TRUE)</f>
        <v>tier - 1</v>
      </c>
      <c r="Q953" s="58">
        <f>VLOOKUP(A953,Hospitalization!A953:K3295,8,TRUE)</f>
        <v>1167</v>
      </c>
      <c r="R953" s="55" t="str">
        <f>VLOOKUP(A953,Hospitalization!A854:K3196,9,TRUE)</f>
        <v>tier - 2</v>
      </c>
    </row>
    <row r="954" spans="1:18" x14ac:dyDescent="0.3">
      <c r="A954" s="69" t="s">
        <v>963</v>
      </c>
      <c r="B954" s="55" t="str">
        <f>VLOOKUP(A954,'Customer Names'!A954:E2272,3,TRUE)</f>
        <v xml:space="preserve"> Mr</v>
      </c>
      <c r="C954" s="55" t="str">
        <f>VLOOKUP(A954,'Customer Names'!A952:E1777,4,FALSE)</f>
        <v>Endara</v>
      </c>
      <c r="D954" s="50">
        <f>VLOOKUP(HealthCare!A954,Medical_Examinations!A953:J3288,2,TRUE)</f>
        <v>17.579999999999998</v>
      </c>
      <c r="E954" s="50">
        <f>VLOOKUP(HealthCare!A954,Medical_Examinations!A953:J3288,4,TRUE)</f>
        <v>4.51</v>
      </c>
      <c r="F954" s="7" t="str">
        <f>VLOOKUP(A954,Medical_Examinations!A953:J3288,6,TRUE)</f>
        <v>No</v>
      </c>
      <c r="G954" s="7" t="str">
        <f>VLOOKUP(A954,Medical_Examinations!A953:J3288,7,TRUE)</f>
        <v>No</v>
      </c>
      <c r="H954" s="7" t="str">
        <f>VLOOKUP(A954,Medical_Examinations!A953:J3288,8,TRUE)</f>
        <v>No</v>
      </c>
      <c r="I954" s="51">
        <f>VLOOKUP(A954,Medical_Examinations!A953:J3288,9,TRUE)</f>
        <v>1</v>
      </c>
      <c r="J954" s="7" t="str">
        <f>VLOOKUP(A954,Medical_Examinations!A953:J3288,10,TRUE)</f>
        <v>No</v>
      </c>
      <c r="K954" s="7" t="str">
        <f>VLOOKUP(A954,Medical_Examinations!A953:J3288,3,TRUE)</f>
        <v>Underweight</v>
      </c>
      <c r="L954" s="7" t="str">
        <f>VLOOKUP(A954,Medical_Examinations!A953:J3288,5,TRUE)</f>
        <v>Normal</v>
      </c>
      <c r="M954" s="52">
        <f>VLOOKUP(A954,Hospitalization!A954:K3296,5,FALSE)</f>
        <v>37418</v>
      </c>
      <c r="N954" s="51">
        <f ca="1">VLOOKUP(A954,Hospitalization!A954:K3296,6,FALSE)</f>
        <v>54</v>
      </c>
      <c r="O954" s="7" t="str">
        <f>VLOOKUP(A945,Hospitalization!A846:K3188,11,FALSE)</f>
        <v>R1012</v>
      </c>
      <c r="P954" s="7" t="str">
        <f>VLOOKUP(A954,Hospitalization!A954:K3296,10,TRUE)</f>
        <v>tier - 3</v>
      </c>
      <c r="Q954" s="53">
        <f>VLOOKUP(A954,Hospitalization!A954:K3296,8,TRUE)</f>
        <v>1165</v>
      </c>
      <c r="R954" s="7" t="str">
        <f>VLOOKUP(A954,Hospitalization!A855:K3197,9,TRUE)</f>
        <v>tier - 2</v>
      </c>
    </row>
    <row r="955" spans="1:18" x14ac:dyDescent="0.3">
      <c r="A955" s="69" t="s">
        <v>964</v>
      </c>
      <c r="B955" s="55" t="str">
        <f>VLOOKUP(A955,'Customer Names'!A955:E2273,3,TRUE)</f>
        <v xml:space="preserve"> Ms</v>
      </c>
      <c r="C955" s="55" t="str">
        <f>VLOOKUP(A955,'Customer Names'!A953:E1778,4,FALSE)</f>
        <v>Valle</v>
      </c>
      <c r="D955" s="54">
        <f>VLOOKUP(HealthCare!A955,Medical_Examinations!A954:J3289,2,TRUE)</f>
        <v>17.579999999999998</v>
      </c>
      <c r="E955" s="54">
        <f>VLOOKUP(HealthCare!A955,Medical_Examinations!A954:J3289,4,TRUE)</f>
        <v>4.51</v>
      </c>
      <c r="F955" s="55" t="str">
        <f>VLOOKUP(A955,Medical_Examinations!A954:J3289,6,TRUE)</f>
        <v>No</v>
      </c>
      <c r="G955" s="55" t="str">
        <f>VLOOKUP(A955,Medical_Examinations!A954:J3289,7,TRUE)</f>
        <v>No</v>
      </c>
      <c r="H955" s="55" t="str">
        <f>VLOOKUP(A955,Medical_Examinations!A954:J3289,8,TRUE)</f>
        <v>No</v>
      </c>
      <c r="I955" s="56">
        <f>VLOOKUP(A955,Medical_Examinations!A954:J3289,9,TRUE)</f>
        <v>1</v>
      </c>
      <c r="J955" s="55" t="str">
        <f>VLOOKUP(A955,Medical_Examinations!A954:J3289,10,TRUE)</f>
        <v>No</v>
      </c>
      <c r="K955" s="55" t="str">
        <f>VLOOKUP(A955,Medical_Examinations!A954:J3289,3,TRUE)</f>
        <v>Underweight</v>
      </c>
      <c r="L955" s="55" t="str">
        <f>VLOOKUP(A955,Medical_Examinations!A954:J3289,5,TRUE)</f>
        <v>Normal</v>
      </c>
      <c r="M955" s="57">
        <f>VLOOKUP(A955,Hospitalization!A955:K3297,5,FALSE)</f>
        <v>38302</v>
      </c>
      <c r="N955" s="56">
        <f ca="1">VLOOKUP(A955,Hospitalization!A955:K3297,6,FALSE)</f>
        <v>50</v>
      </c>
      <c r="O955" s="55" t="str">
        <f>VLOOKUP(A946,Hospitalization!A847:K3189,11,FALSE)</f>
        <v>R1013</v>
      </c>
      <c r="P955" s="55" t="str">
        <f>VLOOKUP(A955,Hospitalization!A955:K3297,10,TRUE)</f>
        <v>tier - 3</v>
      </c>
      <c r="Q955" s="58">
        <f>VLOOKUP(A955,Hospitalization!A955:K3297,8,TRUE)</f>
        <v>1163.46</v>
      </c>
      <c r="R955" s="55" t="str">
        <f>VLOOKUP(A955,Hospitalization!A856:K3198,9,TRUE)</f>
        <v>tier - 2</v>
      </c>
    </row>
    <row r="956" spans="1:18" x14ac:dyDescent="0.3">
      <c r="A956" s="69" t="s">
        <v>965</v>
      </c>
      <c r="B956" s="55" t="str">
        <f>VLOOKUP(A956,'Customer Names'!A956:E2274,3,TRUE)</f>
        <v xml:space="preserve"> Mr</v>
      </c>
      <c r="C956" s="55" t="str">
        <f>VLOOKUP(A956,'Customer Names'!A954:E1779,4,FALSE)</f>
        <v>Germain</v>
      </c>
      <c r="D956" s="50">
        <f>VLOOKUP(HealthCare!A956,Medical_Examinations!A955:J3290,2,TRUE)</f>
        <v>17.579999999999998</v>
      </c>
      <c r="E956" s="50">
        <f>VLOOKUP(HealthCare!A956,Medical_Examinations!A955:J3290,4,TRUE)</f>
        <v>4.51</v>
      </c>
      <c r="F956" s="7" t="str">
        <f>VLOOKUP(A956,Medical_Examinations!A955:J3290,6,TRUE)</f>
        <v>No</v>
      </c>
      <c r="G956" s="7" t="str">
        <f>VLOOKUP(A956,Medical_Examinations!A955:J3290,7,TRUE)</f>
        <v>No</v>
      </c>
      <c r="H956" s="7" t="str">
        <f>VLOOKUP(A956,Medical_Examinations!A955:J3290,8,TRUE)</f>
        <v>No</v>
      </c>
      <c r="I956" s="51">
        <f>VLOOKUP(A956,Medical_Examinations!A955:J3290,9,TRUE)</f>
        <v>1</v>
      </c>
      <c r="J956" s="7" t="str">
        <f>VLOOKUP(A956,Medical_Examinations!A955:J3290,10,TRUE)</f>
        <v>No</v>
      </c>
      <c r="K956" s="7" t="str">
        <f>VLOOKUP(A956,Medical_Examinations!A955:J3290,3,TRUE)</f>
        <v>Underweight</v>
      </c>
      <c r="L956" s="7" t="str">
        <f>VLOOKUP(A956,Medical_Examinations!A955:J3290,5,TRUE)</f>
        <v>Normal</v>
      </c>
      <c r="M956" s="52">
        <f>VLOOKUP(A956,Hospitalization!A956:K3298,5,FALSE)</f>
        <v>34541</v>
      </c>
      <c r="N956" s="51">
        <f ca="1">VLOOKUP(A956,Hospitalization!A956:K3298,6,FALSE)</f>
        <v>47</v>
      </c>
      <c r="O956" s="7" t="str">
        <f>VLOOKUP(A947,Hospitalization!A848:K3190,11,FALSE)</f>
        <v>R1012</v>
      </c>
      <c r="P956" s="7" t="str">
        <f>VLOOKUP(A956,Hospitalization!A956:K3298,10,TRUE)</f>
        <v>tier - 1</v>
      </c>
      <c r="Q956" s="53">
        <f>VLOOKUP(A956,Hospitalization!A956:K3298,8,TRUE)</f>
        <v>1158.32</v>
      </c>
      <c r="R956" s="7" t="str">
        <f>VLOOKUP(A956,Hospitalization!A857:K3199,9,TRUE)</f>
        <v>tier - 2</v>
      </c>
    </row>
    <row r="957" spans="1:18" x14ac:dyDescent="0.3">
      <c r="A957" s="69" t="s">
        <v>966</v>
      </c>
      <c r="B957" s="55" t="str">
        <f>VLOOKUP(A957,'Customer Names'!A957:E2275,3,TRUE)</f>
        <v xml:space="preserve"> Ms</v>
      </c>
      <c r="C957" s="55" t="str">
        <f>VLOOKUP(A957,'Customer Names'!A955:E1780,4,FALSE)</f>
        <v>Finecey</v>
      </c>
      <c r="D957" s="54">
        <f>VLOOKUP(HealthCare!A957,Medical_Examinations!A956:J3291,2,TRUE)</f>
        <v>17.579999999999998</v>
      </c>
      <c r="E957" s="54">
        <f>VLOOKUP(HealthCare!A957,Medical_Examinations!A956:J3291,4,TRUE)</f>
        <v>4.51</v>
      </c>
      <c r="F957" s="55" t="str">
        <f>VLOOKUP(A957,Medical_Examinations!A956:J3291,6,TRUE)</f>
        <v>No</v>
      </c>
      <c r="G957" s="55" t="str">
        <f>VLOOKUP(A957,Medical_Examinations!A956:J3291,7,TRUE)</f>
        <v>No</v>
      </c>
      <c r="H957" s="55" t="str">
        <f>VLOOKUP(A957,Medical_Examinations!A956:J3291,8,TRUE)</f>
        <v>No</v>
      </c>
      <c r="I957" s="56">
        <f>VLOOKUP(A957,Medical_Examinations!A956:J3291,9,TRUE)</f>
        <v>1</v>
      </c>
      <c r="J957" s="55" t="str">
        <f>VLOOKUP(A957,Medical_Examinations!A956:J3291,10,TRUE)</f>
        <v>No</v>
      </c>
      <c r="K957" s="55" t="str">
        <f>VLOOKUP(A957,Medical_Examinations!A956:J3291,3,TRUE)</f>
        <v>Underweight</v>
      </c>
      <c r="L957" s="55" t="str">
        <f>VLOOKUP(A957,Medical_Examinations!A956:J3291,5,TRUE)</f>
        <v>Normal</v>
      </c>
      <c r="M957" s="57">
        <f>VLOOKUP(A957,Hospitalization!A957:K3299,5,FALSE)</f>
        <v>38186</v>
      </c>
      <c r="N957" s="56">
        <f ca="1">VLOOKUP(A957,Hospitalization!A957:K3299,6,FALSE)</f>
        <v>60</v>
      </c>
      <c r="O957" s="55" t="str">
        <f>VLOOKUP(A948,Hospitalization!A849:K3191,11,FALSE)</f>
        <v>R1013</v>
      </c>
      <c r="P957" s="55" t="str">
        <f>VLOOKUP(A957,Hospitalization!A957:K3299,10,TRUE)</f>
        <v>tier - 2</v>
      </c>
      <c r="Q957" s="58">
        <f>VLOOKUP(A957,Hospitalization!A957:K3299,8,TRUE)</f>
        <v>1149.4000000000001</v>
      </c>
      <c r="R957" s="55" t="str">
        <f>VLOOKUP(A957,Hospitalization!A858:K3200,9,TRUE)</f>
        <v>tier - 2</v>
      </c>
    </row>
    <row r="958" spans="1:18" x14ac:dyDescent="0.3">
      <c r="A958" s="69" t="s">
        <v>967</v>
      </c>
      <c r="B958" s="55" t="str">
        <f>VLOOKUP(A958,'Customer Names'!A958:E2276,3,TRUE)</f>
        <v xml:space="preserve"> Mr</v>
      </c>
      <c r="C958" s="55" t="str">
        <f>VLOOKUP(A958,'Customer Names'!A956:E1781,4,FALSE)</f>
        <v>Mendoza</v>
      </c>
      <c r="D958" s="50">
        <f>VLOOKUP(HealthCare!A958,Medical_Examinations!A957:J3292,2,TRUE)</f>
        <v>17.579999999999998</v>
      </c>
      <c r="E958" s="50">
        <f>VLOOKUP(HealthCare!A958,Medical_Examinations!A957:J3292,4,TRUE)</f>
        <v>4.51</v>
      </c>
      <c r="F958" s="7" t="str">
        <f>VLOOKUP(A958,Medical_Examinations!A957:J3292,6,TRUE)</f>
        <v>No</v>
      </c>
      <c r="G958" s="7" t="str">
        <f>VLOOKUP(A958,Medical_Examinations!A957:J3292,7,TRUE)</f>
        <v>No</v>
      </c>
      <c r="H958" s="7" t="str">
        <f>VLOOKUP(A958,Medical_Examinations!A957:J3292,8,TRUE)</f>
        <v>No</v>
      </c>
      <c r="I958" s="51">
        <f>VLOOKUP(A958,Medical_Examinations!A957:J3292,9,TRUE)</f>
        <v>1</v>
      </c>
      <c r="J958" s="7" t="str">
        <f>VLOOKUP(A958,Medical_Examinations!A957:J3292,10,TRUE)</f>
        <v>No</v>
      </c>
      <c r="K958" s="7" t="str">
        <f>VLOOKUP(A958,Medical_Examinations!A957:J3292,3,TRUE)</f>
        <v>Underweight</v>
      </c>
      <c r="L958" s="7" t="str">
        <f>VLOOKUP(A958,Medical_Examinations!A957:J3292,5,TRUE)</f>
        <v>Normal</v>
      </c>
      <c r="M958" s="52">
        <f>VLOOKUP(A958,Hospitalization!A958:K3300,5,FALSE)</f>
        <v>37784</v>
      </c>
      <c r="N958" s="51">
        <f ca="1">VLOOKUP(A958,Hospitalization!A958:K3300,6,FALSE)</f>
        <v>56</v>
      </c>
      <c r="O958" s="7" t="str">
        <f>VLOOKUP(A949,Hospitalization!A850:K3192,11,FALSE)</f>
        <v>R1013</v>
      </c>
      <c r="P958" s="7" t="str">
        <f>VLOOKUP(A958,Hospitalization!A958:K3300,10,TRUE)</f>
        <v>tier - 1</v>
      </c>
      <c r="Q958" s="53">
        <f>VLOOKUP(A958,Hospitalization!A958:K3300,8,TRUE)</f>
        <v>1149</v>
      </c>
      <c r="R958" s="7" t="str">
        <f>VLOOKUP(A958,Hospitalization!A859:K3201,9,TRUE)</f>
        <v>tier - 2</v>
      </c>
    </row>
    <row r="959" spans="1:18" x14ac:dyDescent="0.3">
      <c r="A959" s="69" t="s">
        <v>968</v>
      </c>
      <c r="B959" s="55" t="str">
        <f>VLOOKUP(A959,'Customer Names'!A959:E2277,3,TRUE)</f>
        <v xml:space="preserve"> Mr</v>
      </c>
      <c r="C959" s="55" t="str">
        <f>VLOOKUP(A959,'Customer Names'!A957:E1782,4,FALSE)</f>
        <v>Roe</v>
      </c>
      <c r="D959" s="54">
        <f>VLOOKUP(HealthCare!A959,Medical_Examinations!A958:J3293,2,TRUE)</f>
        <v>17.579999999999998</v>
      </c>
      <c r="E959" s="54">
        <f>VLOOKUP(HealthCare!A959,Medical_Examinations!A958:J3293,4,TRUE)</f>
        <v>4.51</v>
      </c>
      <c r="F959" s="55" t="str">
        <f>VLOOKUP(A959,Medical_Examinations!A958:J3293,6,TRUE)</f>
        <v>No</v>
      </c>
      <c r="G959" s="55" t="str">
        <f>VLOOKUP(A959,Medical_Examinations!A958:J3293,7,TRUE)</f>
        <v>No</v>
      </c>
      <c r="H959" s="55" t="str">
        <f>VLOOKUP(A959,Medical_Examinations!A958:J3293,8,TRUE)</f>
        <v>No</v>
      </c>
      <c r="I959" s="56">
        <f>VLOOKUP(A959,Medical_Examinations!A958:J3293,9,TRUE)</f>
        <v>1</v>
      </c>
      <c r="J959" s="55" t="str">
        <f>VLOOKUP(A959,Medical_Examinations!A958:J3293,10,TRUE)</f>
        <v>No</v>
      </c>
      <c r="K959" s="55" t="str">
        <f>VLOOKUP(A959,Medical_Examinations!A958:J3293,3,TRUE)</f>
        <v>Underweight</v>
      </c>
      <c r="L959" s="55" t="str">
        <f>VLOOKUP(A959,Medical_Examinations!A958:J3293,5,TRUE)</f>
        <v>Normal</v>
      </c>
      <c r="M959" s="57">
        <f>VLOOKUP(A959,Hospitalization!A959:K3301,5,FALSE)</f>
        <v>38148</v>
      </c>
      <c r="N959" s="56">
        <f ca="1">VLOOKUP(A959,Hospitalization!A959:K3301,6,FALSE)</f>
        <v>61</v>
      </c>
      <c r="O959" s="55" t="str">
        <f>VLOOKUP(A950,Hospitalization!A851:K3193,11,FALSE)</f>
        <v>R1012</v>
      </c>
      <c r="P959" s="55" t="str">
        <f>VLOOKUP(A959,Hospitalization!A959:K3301,10,TRUE)</f>
        <v>tier - 2</v>
      </c>
      <c r="Q959" s="58">
        <f>VLOOKUP(A959,Hospitalization!A959:K3301,8,TRUE)</f>
        <v>1146.8</v>
      </c>
      <c r="R959" s="55" t="str">
        <f>VLOOKUP(A959,Hospitalization!A860:K3202,9,TRUE)</f>
        <v>tier - 2</v>
      </c>
    </row>
    <row r="960" spans="1:18" x14ac:dyDescent="0.3">
      <c r="A960" s="69" t="s">
        <v>969</v>
      </c>
      <c r="B960" s="55" t="str">
        <f>VLOOKUP(A960,'Customer Names'!A960:E2278,3,TRUE)</f>
        <v xml:space="preserve"> Ms</v>
      </c>
      <c r="C960" s="55" t="str">
        <f>VLOOKUP(A960,'Customer Names'!A958:E1783,4,FALSE)</f>
        <v>Webb</v>
      </c>
      <c r="D960" s="50">
        <f>VLOOKUP(HealthCare!A960,Medical_Examinations!A959:J3294,2,TRUE)</f>
        <v>17.579999999999998</v>
      </c>
      <c r="E960" s="50">
        <f>VLOOKUP(HealthCare!A960,Medical_Examinations!A959:J3294,4,TRUE)</f>
        <v>4.51</v>
      </c>
      <c r="F960" s="7" t="str">
        <f>VLOOKUP(A960,Medical_Examinations!A959:J3294,6,TRUE)</f>
        <v>No</v>
      </c>
      <c r="G960" s="7" t="str">
        <f>VLOOKUP(A960,Medical_Examinations!A959:J3294,7,TRUE)</f>
        <v>No</v>
      </c>
      <c r="H960" s="7" t="str">
        <f>VLOOKUP(A960,Medical_Examinations!A959:J3294,8,TRUE)</f>
        <v>No</v>
      </c>
      <c r="I960" s="51">
        <f>VLOOKUP(A960,Medical_Examinations!A959:J3294,9,TRUE)</f>
        <v>1</v>
      </c>
      <c r="J960" s="7" t="str">
        <f>VLOOKUP(A960,Medical_Examinations!A959:J3294,10,TRUE)</f>
        <v>No</v>
      </c>
      <c r="K960" s="7" t="str">
        <f>VLOOKUP(A960,Medical_Examinations!A959:J3294,3,TRUE)</f>
        <v>Underweight</v>
      </c>
      <c r="L960" s="7" t="str">
        <f>VLOOKUP(A960,Medical_Examinations!A959:J3294,5,TRUE)</f>
        <v>Normal</v>
      </c>
      <c r="M960" s="52">
        <f>VLOOKUP(A960,Hospitalization!A960:K3302,5,FALSE)</f>
        <v>37530</v>
      </c>
      <c r="N960" s="51">
        <f ca="1">VLOOKUP(A960,Hospitalization!A960:K3302,6,FALSE)</f>
        <v>39</v>
      </c>
      <c r="O960" s="7" t="str">
        <f>VLOOKUP(A951,Hospitalization!A852:K3194,11,FALSE)</f>
        <v>R1013</v>
      </c>
      <c r="P960" s="7" t="str">
        <f>VLOOKUP(A960,Hospitalization!A960:K3302,10,TRUE)</f>
        <v>tier - 2</v>
      </c>
      <c r="Q960" s="53">
        <f>VLOOKUP(A960,Hospitalization!A960:K3302,8,TRUE)</f>
        <v>1142</v>
      </c>
      <c r="R960" s="7" t="str">
        <f>VLOOKUP(A960,Hospitalization!A861:K3203,9,TRUE)</f>
        <v>tier - 3</v>
      </c>
    </row>
    <row r="961" spans="1:18" x14ac:dyDescent="0.3">
      <c r="A961" s="69" t="s">
        <v>970</v>
      </c>
      <c r="B961" s="55" t="str">
        <f>VLOOKUP(A961,'Customer Names'!A961:E2279,3,TRUE)</f>
        <v xml:space="preserve"> Mr</v>
      </c>
      <c r="C961" s="55" t="str">
        <f>VLOOKUP(A961,'Customer Names'!A959:E1784,4,FALSE)</f>
        <v>Stocker</v>
      </c>
      <c r="D961" s="54">
        <f>VLOOKUP(HealthCare!A961,Medical_Examinations!A960:J3295,2,TRUE)</f>
        <v>17.579999999999998</v>
      </c>
      <c r="E961" s="54">
        <f>VLOOKUP(HealthCare!A961,Medical_Examinations!A960:J3295,4,TRUE)</f>
        <v>4.51</v>
      </c>
      <c r="F961" s="55" t="str">
        <f>VLOOKUP(A961,Medical_Examinations!A960:J3295,6,TRUE)</f>
        <v>No</v>
      </c>
      <c r="G961" s="55" t="str">
        <f>VLOOKUP(A961,Medical_Examinations!A960:J3295,7,TRUE)</f>
        <v>No</v>
      </c>
      <c r="H961" s="55" t="str">
        <f>VLOOKUP(A961,Medical_Examinations!A960:J3295,8,TRUE)</f>
        <v>No</v>
      </c>
      <c r="I961" s="56">
        <f>VLOOKUP(A961,Medical_Examinations!A960:J3295,9,TRUE)</f>
        <v>1</v>
      </c>
      <c r="J961" s="55" t="str">
        <f>VLOOKUP(A961,Medical_Examinations!A960:J3295,10,TRUE)</f>
        <v>No</v>
      </c>
      <c r="K961" s="55" t="str">
        <f>VLOOKUP(A961,Medical_Examinations!A960:J3295,3,TRUE)</f>
        <v>Underweight</v>
      </c>
      <c r="L961" s="55" t="str">
        <f>VLOOKUP(A961,Medical_Examinations!A960:J3295,5,TRUE)</f>
        <v>Normal</v>
      </c>
      <c r="M961" s="57">
        <f>VLOOKUP(A961,Hospitalization!A961:K3303,5,FALSE)</f>
        <v>37189</v>
      </c>
      <c r="N961" s="56">
        <f ca="1">VLOOKUP(A961,Hospitalization!A961:K3303,6,FALSE)</f>
        <v>60</v>
      </c>
      <c r="O961" s="55" t="str">
        <f>VLOOKUP(A952,Hospitalization!A853:K3195,11,FALSE)</f>
        <v>R1013</v>
      </c>
      <c r="P961" s="55" t="str">
        <f>VLOOKUP(A961,Hospitalization!A961:K3303,10,TRUE)</f>
        <v>tier - 1</v>
      </c>
      <c r="Q961" s="58">
        <f>VLOOKUP(A961,Hospitalization!A961:K3303,8,TRUE)</f>
        <v>1141</v>
      </c>
      <c r="R961" s="55" t="str">
        <f>VLOOKUP(A961,Hospitalization!A862:K3204,9,TRUE)</f>
        <v>tier - 3</v>
      </c>
    </row>
    <row r="962" spans="1:18" x14ac:dyDescent="0.3">
      <c r="A962" s="69" t="s">
        <v>971</v>
      </c>
      <c r="B962" s="55" t="str">
        <f>VLOOKUP(A962,'Customer Names'!A962:E2280,3,TRUE)</f>
        <v xml:space="preserve"> Mr</v>
      </c>
      <c r="C962" s="55" t="str">
        <f>VLOOKUP(A962,'Customer Names'!A960:E1785,4,FALSE)</f>
        <v>Jacobson</v>
      </c>
      <c r="D962" s="50">
        <f>VLOOKUP(HealthCare!A962,Medical_Examinations!A961:J3296,2,TRUE)</f>
        <v>17.579999999999998</v>
      </c>
      <c r="E962" s="50">
        <f>VLOOKUP(HealthCare!A962,Medical_Examinations!A961:J3296,4,TRUE)</f>
        <v>4.51</v>
      </c>
      <c r="F962" s="7" t="str">
        <f>VLOOKUP(A962,Medical_Examinations!A961:J3296,6,TRUE)</f>
        <v>No</v>
      </c>
      <c r="G962" s="7" t="str">
        <f>VLOOKUP(A962,Medical_Examinations!A961:J3296,7,TRUE)</f>
        <v>No</v>
      </c>
      <c r="H962" s="7" t="str">
        <f>VLOOKUP(A962,Medical_Examinations!A961:J3296,8,TRUE)</f>
        <v>No</v>
      </c>
      <c r="I962" s="51">
        <f>VLOOKUP(A962,Medical_Examinations!A961:J3296,9,TRUE)</f>
        <v>1</v>
      </c>
      <c r="J962" s="7" t="str">
        <f>VLOOKUP(A962,Medical_Examinations!A961:J3296,10,TRUE)</f>
        <v>No</v>
      </c>
      <c r="K962" s="7" t="str">
        <f>VLOOKUP(A962,Medical_Examinations!A961:J3296,3,TRUE)</f>
        <v>Underweight</v>
      </c>
      <c r="L962" s="7" t="str">
        <f>VLOOKUP(A962,Medical_Examinations!A961:J3296,5,TRUE)</f>
        <v>Normal</v>
      </c>
      <c r="M962" s="52">
        <f>VLOOKUP(A962,Hospitalization!A962:K3304,5,FALSE)</f>
        <v>38318</v>
      </c>
      <c r="N962" s="51">
        <f ca="1">VLOOKUP(A962,Hospitalization!A962:K3304,6,FALSE)</f>
        <v>45</v>
      </c>
      <c r="O962" s="7" t="str">
        <f>VLOOKUP(A953,Hospitalization!A854:K3196,11,FALSE)</f>
        <v>R1013</v>
      </c>
      <c r="P962" s="7" t="str">
        <f>VLOOKUP(A962,Hospitalization!A962:K3304,10,TRUE)</f>
        <v>tier - 2</v>
      </c>
      <c r="Q962" s="53">
        <f>VLOOKUP(A962,Hospitalization!A962:K3304,8,TRUE)</f>
        <v>1137.47</v>
      </c>
      <c r="R962" s="7" t="str">
        <f>VLOOKUP(A962,Hospitalization!A863:K3205,9,TRUE)</f>
        <v>tier - 3</v>
      </c>
    </row>
    <row r="963" spans="1:18" x14ac:dyDescent="0.3">
      <c r="A963" s="69" t="s">
        <v>972</v>
      </c>
      <c r="B963" s="55" t="str">
        <f>VLOOKUP(A963,'Customer Names'!A963:E2281,3,TRUE)</f>
        <v xml:space="preserve"> Mr</v>
      </c>
      <c r="C963" s="55" t="str">
        <f>VLOOKUP(A963,'Customer Names'!A961:E1786,4,FALSE)</f>
        <v>Shaw</v>
      </c>
      <c r="D963" s="54">
        <f>VLOOKUP(HealthCare!A963,Medical_Examinations!A962:J3297,2,TRUE)</f>
        <v>17.579999999999998</v>
      </c>
      <c r="E963" s="54">
        <f>VLOOKUP(HealthCare!A963,Medical_Examinations!A962:J3297,4,TRUE)</f>
        <v>4.51</v>
      </c>
      <c r="F963" s="55" t="str">
        <f>VLOOKUP(A963,Medical_Examinations!A962:J3297,6,TRUE)</f>
        <v>No</v>
      </c>
      <c r="G963" s="55" t="str">
        <f>VLOOKUP(A963,Medical_Examinations!A962:J3297,7,TRUE)</f>
        <v>No</v>
      </c>
      <c r="H963" s="55" t="str">
        <f>VLOOKUP(A963,Medical_Examinations!A962:J3297,8,TRUE)</f>
        <v>No</v>
      </c>
      <c r="I963" s="56">
        <f>VLOOKUP(A963,Medical_Examinations!A962:J3297,9,TRUE)</f>
        <v>1</v>
      </c>
      <c r="J963" s="55" t="str">
        <f>VLOOKUP(A963,Medical_Examinations!A962:J3297,10,TRUE)</f>
        <v>No</v>
      </c>
      <c r="K963" s="55" t="str">
        <f>VLOOKUP(A963,Medical_Examinations!A962:J3297,3,TRUE)</f>
        <v>Underweight</v>
      </c>
      <c r="L963" s="55" t="str">
        <f>VLOOKUP(A963,Medical_Examinations!A962:J3297,5,TRUE)</f>
        <v>Normal</v>
      </c>
      <c r="M963" s="57">
        <f>VLOOKUP(A963,Hospitalization!A963:K3305,5,FALSE)</f>
        <v>38275</v>
      </c>
      <c r="N963" s="56">
        <f ca="1">VLOOKUP(A963,Hospitalization!A963:K3305,6,FALSE)</f>
        <v>60</v>
      </c>
      <c r="O963" s="55" t="str">
        <f>VLOOKUP(A954,Hospitalization!A855:K3197,11,FALSE)</f>
        <v>R1012</v>
      </c>
      <c r="P963" s="55" t="str">
        <f>VLOOKUP(A963,Hospitalization!A963:K3305,10,TRUE)</f>
        <v>tier - 1</v>
      </c>
      <c r="Q963" s="58">
        <f>VLOOKUP(A963,Hospitalization!A963:K3305,8,TRUE)</f>
        <v>1137.01</v>
      </c>
      <c r="R963" s="55" t="str">
        <f>VLOOKUP(A963,Hospitalization!A864:K3206,9,TRUE)</f>
        <v>tier - 3</v>
      </c>
    </row>
    <row r="964" spans="1:18" x14ac:dyDescent="0.3">
      <c r="A964" s="69" t="s">
        <v>973</v>
      </c>
      <c r="B964" s="55" t="str">
        <f>VLOOKUP(A964,'Customer Names'!A964:E2282,3,TRUE)</f>
        <v xml:space="preserve"> Mr</v>
      </c>
      <c r="C964" s="55" t="str">
        <f>VLOOKUP(A964,'Customer Names'!A962:E1787,4,FALSE)</f>
        <v>Goodwin</v>
      </c>
      <c r="D964" s="50">
        <f>VLOOKUP(HealthCare!A964,Medical_Examinations!A963:J3298,2,TRUE)</f>
        <v>17.579999999999998</v>
      </c>
      <c r="E964" s="50">
        <f>VLOOKUP(HealthCare!A964,Medical_Examinations!A963:J3298,4,TRUE)</f>
        <v>4.51</v>
      </c>
      <c r="F964" s="7" t="str">
        <f>VLOOKUP(A964,Medical_Examinations!A963:J3298,6,TRUE)</f>
        <v>No</v>
      </c>
      <c r="G964" s="7" t="str">
        <f>VLOOKUP(A964,Medical_Examinations!A963:J3298,7,TRUE)</f>
        <v>No</v>
      </c>
      <c r="H964" s="7" t="str">
        <f>VLOOKUP(A964,Medical_Examinations!A963:J3298,8,TRUE)</f>
        <v>No</v>
      </c>
      <c r="I964" s="51">
        <f>VLOOKUP(A964,Medical_Examinations!A963:J3298,9,TRUE)</f>
        <v>1</v>
      </c>
      <c r="J964" s="7" t="str">
        <f>VLOOKUP(A964,Medical_Examinations!A963:J3298,10,TRUE)</f>
        <v>No</v>
      </c>
      <c r="K964" s="7" t="str">
        <f>VLOOKUP(A964,Medical_Examinations!A963:J3298,3,TRUE)</f>
        <v>Underweight</v>
      </c>
      <c r="L964" s="7" t="str">
        <f>VLOOKUP(A964,Medical_Examinations!A963:J3298,5,TRUE)</f>
        <v>Normal</v>
      </c>
      <c r="M964" s="52">
        <f>VLOOKUP(A964,Hospitalization!A964:K3306,5,FALSE)</f>
        <v>38297</v>
      </c>
      <c r="N964" s="51">
        <f ca="1">VLOOKUP(A964,Hospitalization!A964:K3306,6,FALSE)</f>
        <v>38</v>
      </c>
      <c r="O964" s="7" t="str">
        <f>VLOOKUP(A955,Hospitalization!A856:K3198,11,FALSE)</f>
        <v>R1013</v>
      </c>
      <c r="P964" s="7" t="str">
        <f>VLOOKUP(A964,Hospitalization!A964:K3306,10,TRUE)</f>
        <v>tier - 1</v>
      </c>
      <c r="Q964" s="53">
        <f>VLOOKUP(A964,Hospitalization!A964:K3306,8,TRUE)</f>
        <v>1137.01</v>
      </c>
      <c r="R964" s="7" t="str">
        <f>VLOOKUP(A964,Hospitalization!A865:K3207,9,TRUE)</f>
        <v>tier - 3</v>
      </c>
    </row>
    <row r="965" spans="1:18" x14ac:dyDescent="0.3">
      <c r="A965" s="69" t="s">
        <v>974</v>
      </c>
      <c r="B965" s="55" t="str">
        <f>VLOOKUP(A965,'Customer Names'!A965:E2283,3,TRUE)</f>
        <v xml:space="preserve"> Ms</v>
      </c>
      <c r="C965" s="55" t="str">
        <f>VLOOKUP(A965,'Customer Names'!A963:E1788,4,FALSE)</f>
        <v>Brock</v>
      </c>
      <c r="D965" s="54">
        <f>VLOOKUP(HealthCare!A965,Medical_Examinations!A964:J3299,2,TRUE)</f>
        <v>17.579999999999998</v>
      </c>
      <c r="E965" s="54">
        <f>VLOOKUP(HealthCare!A965,Medical_Examinations!A964:J3299,4,TRUE)</f>
        <v>4.51</v>
      </c>
      <c r="F965" s="55" t="str">
        <f>VLOOKUP(A965,Medical_Examinations!A964:J3299,6,TRUE)</f>
        <v>No</v>
      </c>
      <c r="G965" s="55" t="str">
        <f>VLOOKUP(A965,Medical_Examinations!A964:J3299,7,TRUE)</f>
        <v>No</v>
      </c>
      <c r="H965" s="55" t="str">
        <f>VLOOKUP(A965,Medical_Examinations!A964:J3299,8,TRUE)</f>
        <v>No</v>
      </c>
      <c r="I965" s="56">
        <f>VLOOKUP(A965,Medical_Examinations!A964:J3299,9,TRUE)</f>
        <v>1</v>
      </c>
      <c r="J965" s="55" t="str">
        <f>VLOOKUP(A965,Medical_Examinations!A964:J3299,10,TRUE)</f>
        <v>No</v>
      </c>
      <c r="K965" s="55" t="str">
        <f>VLOOKUP(A965,Medical_Examinations!A964:J3299,3,TRUE)</f>
        <v>Underweight</v>
      </c>
      <c r="L965" s="55" t="str">
        <f>VLOOKUP(A965,Medical_Examinations!A964:J3299,5,TRUE)</f>
        <v>Normal</v>
      </c>
      <c r="M965" s="57">
        <f>VLOOKUP(A965,Hospitalization!A965:K3307,5,FALSE)</f>
        <v>37479</v>
      </c>
      <c r="N965" s="56">
        <f ca="1">VLOOKUP(A965,Hospitalization!A965:K3307,6,FALSE)</f>
        <v>51</v>
      </c>
      <c r="O965" s="55" t="str">
        <f>VLOOKUP(A956,Hospitalization!A857:K3199,11,FALSE)</f>
        <v>R1013</v>
      </c>
      <c r="P965" s="55" t="str">
        <f>VLOOKUP(A965,Hospitalization!A965:K3307,10,TRUE)</f>
        <v>tier - 1</v>
      </c>
      <c r="Q965" s="58">
        <f>VLOOKUP(A965,Hospitalization!A965:K3307,8,TRUE)</f>
        <v>1137</v>
      </c>
      <c r="R965" s="55" t="str">
        <f>VLOOKUP(A965,Hospitalization!A866:K3208,9,TRUE)</f>
        <v>tier - 3</v>
      </c>
    </row>
    <row r="966" spans="1:18" x14ac:dyDescent="0.3">
      <c r="A966" s="69" t="s">
        <v>975</v>
      </c>
      <c r="B966" s="55" t="str">
        <f>VLOOKUP(A966,'Customer Names'!A966:E2284,3,TRUE)</f>
        <v xml:space="preserve"> Mr</v>
      </c>
      <c r="C966" s="55" t="str">
        <f>VLOOKUP(A966,'Customer Names'!A964:E1789,4,FALSE)</f>
        <v>Papp</v>
      </c>
      <c r="D966" s="50">
        <f>VLOOKUP(HealthCare!A966,Medical_Examinations!A965:J3300,2,TRUE)</f>
        <v>17.579999999999998</v>
      </c>
      <c r="E966" s="50">
        <f>VLOOKUP(HealthCare!A966,Medical_Examinations!A965:J3300,4,TRUE)</f>
        <v>4.51</v>
      </c>
      <c r="F966" s="7" t="str">
        <f>VLOOKUP(A966,Medical_Examinations!A965:J3300,6,TRUE)</f>
        <v>No</v>
      </c>
      <c r="G966" s="7" t="str">
        <f>VLOOKUP(A966,Medical_Examinations!A965:J3300,7,TRUE)</f>
        <v>No</v>
      </c>
      <c r="H966" s="7" t="str">
        <f>VLOOKUP(A966,Medical_Examinations!A965:J3300,8,TRUE)</f>
        <v>No</v>
      </c>
      <c r="I966" s="51">
        <f>VLOOKUP(A966,Medical_Examinations!A965:J3300,9,TRUE)</f>
        <v>1</v>
      </c>
      <c r="J966" s="7" t="str">
        <f>VLOOKUP(A966,Medical_Examinations!A965:J3300,10,TRUE)</f>
        <v>No</v>
      </c>
      <c r="K966" s="7" t="str">
        <f>VLOOKUP(A966,Medical_Examinations!A965:J3300,3,TRUE)</f>
        <v>Underweight</v>
      </c>
      <c r="L966" s="7" t="str">
        <f>VLOOKUP(A966,Medical_Examinations!A965:J3300,5,TRUE)</f>
        <v>Normal</v>
      </c>
      <c r="M966" s="52">
        <f>VLOOKUP(A966,Hospitalization!A966:K3308,5,FALSE)</f>
        <v>38319</v>
      </c>
      <c r="N966" s="51">
        <f ca="1">VLOOKUP(A966,Hospitalization!A966:K3308,6,FALSE)</f>
        <v>57</v>
      </c>
      <c r="O966" s="7" t="str">
        <f>VLOOKUP(A957,Hospitalization!A858:K3200,11,FALSE)</f>
        <v>R1013</v>
      </c>
      <c r="P966" s="7" t="str">
        <f>VLOOKUP(A966,Hospitalization!A966:K3308,10,TRUE)</f>
        <v>tier - 3</v>
      </c>
      <c r="Q966" s="53">
        <f>VLOOKUP(A966,Hospitalization!A966:K3308,8,TRUE)</f>
        <v>1136.4000000000001</v>
      </c>
      <c r="R966" s="7" t="str">
        <f>VLOOKUP(A966,Hospitalization!A867:K3209,9,TRUE)</f>
        <v>tier - 3</v>
      </c>
    </row>
    <row r="967" spans="1:18" x14ac:dyDescent="0.3">
      <c r="A967" s="69" t="s">
        <v>976</v>
      </c>
      <c r="B967" s="55" t="str">
        <f>VLOOKUP(A967,'Customer Names'!A967:E2285,3,TRUE)</f>
        <v xml:space="preserve"> Ms</v>
      </c>
      <c r="C967" s="55" t="str">
        <f>VLOOKUP(A967,'Customer Names'!A965:E1790,4,FALSE)</f>
        <v>Siragusa</v>
      </c>
      <c r="D967" s="54">
        <f>VLOOKUP(HealthCare!A967,Medical_Examinations!A966:J3301,2,TRUE)</f>
        <v>17.579999999999998</v>
      </c>
      <c r="E967" s="54">
        <f>VLOOKUP(HealthCare!A967,Medical_Examinations!A966:J3301,4,TRUE)</f>
        <v>4.51</v>
      </c>
      <c r="F967" s="55" t="str">
        <f>VLOOKUP(A967,Medical_Examinations!A966:J3301,6,TRUE)</f>
        <v>No</v>
      </c>
      <c r="G967" s="55" t="str">
        <f>VLOOKUP(A967,Medical_Examinations!A966:J3301,7,TRUE)</f>
        <v>No</v>
      </c>
      <c r="H967" s="55" t="str">
        <f>VLOOKUP(A967,Medical_Examinations!A966:J3301,8,TRUE)</f>
        <v>No</v>
      </c>
      <c r="I967" s="56">
        <f>VLOOKUP(A967,Medical_Examinations!A966:J3301,9,TRUE)</f>
        <v>1</v>
      </c>
      <c r="J967" s="55" t="str">
        <f>VLOOKUP(A967,Medical_Examinations!A966:J3301,10,TRUE)</f>
        <v>No</v>
      </c>
      <c r="K967" s="55" t="str">
        <f>VLOOKUP(A967,Medical_Examinations!A966:J3301,3,TRUE)</f>
        <v>Underweight</v>
      </c>
      <c r="L967" s="55" t="str">
        <f>VLOOKUP(A967,Medical_Examinations!A966:J3301,5,TRUE)</f>
        <v>Normal</v>
      </c>
      <c r="M967" s="57">
        <f>VLOOKUP(A967,Hospitalization!A967:K3309,5,FALSE)</f>
        <v>38149</v>
      </c>
      <c r="N967" s="56">
        <f ca="1">VLOOKUP(A967,Hospitalization!A967:K3309,6,FALSE)</f>
        <v>54</v>
      </c>
      <c r="O967" s="55" t="str">
        <f>VLOOKUP(A958,Hospitalization!A859:K3201,11,FALSE)</f>
        <v>R1012</v>
      </c>
      <c r="P967" s="55" t="str">
        <f>VLOOKUP(A967,Hospitalization!A967:K3309,10,TRUE)</f>
        <v>tier - 3</v>
      </c>
      <c r="Q967" s="58">
        <f>VLOOKUP(A967,Hospitalization!A967:K3309,8,TRUE)</f>
        <v>1135.94</v>
      </c>
      <c r="R967" s="55" t="str">
        <f>VLOOKUP(A967,Hospitalization!A868:K3210,9,TRUE)</f>
        <v>tier - 3</v>
      </c>
    </row>
    <row r="968" spans="1:18" x14ac:dyDescent="0.3">
      <c r="A968" s="69" t="s">
        <v>977</v>
      </c>
      <c r="B968" s="55" t="str">
        <f>VLOOKUP(A968,'Customer Names'!A968:E2286,3,TRUE)</f>
        <v xml:space="preserve"> Mr</v>
      </c>
      <c r="C968" s="55" t="str">
        <f>VLOOKUP(A968,'Customer Names'!A966:E1791,4,FALSE)</f>
        <v>Pizarro</v>
      </c>
      <c r="D968" s="50">
        <f>VLOOKUP(HealthCare!A968,Medical_Examinations!A967:J3302,2,TRUE)</f>
        <v>17.579999999999998</v>
      </c>
      <c r="E968" s="50">
        <f>VLOOKUP(HealthCare!A968,Medical_Examinations!A967:J3302,4,TRUE)</f>
        <v>4.51</v>
      </c>
      <c r="F968" s="7" t="str">
        <f>VLOOKUP(A968,Medical_Examinations!A967:J3302,6,TRUE)</f>
        <v>No</v>
      </c>
      <c r="G968" s="7" t="str">
        <f>VLOOKUP(A968,Medical_Examinations!A967:J3302,7,TRUE)</f>
        <v>No</v>
      </c>
      <c r="H968" s="7" t="str">
        <f>VLOOKUP(A968,Medical_Examinations!A967:J3302,8,TRUE)</f>
        <v>No</v>
      </c>
      <c r="I968" s="51">
        <f>VLOOKUP(A968,Medical_Examinations!A967:J3302,9,TRUE)</f>
        <v>1</v>
      </c>
      <c r="J968" s="7" t="str">
        <f>VLOOKUP(A968,Medical_Examinations!A967:J3302,10,TRUE)</f>
        <v>No</v>
      </c>
      <c r="K968" s="7" t="str">
        <f>VLOOKUP(A968,Medical_Examinations!A967:J3302,3,TRUE)</f>
        <v>Underweight</v>
      </c>
      <c r="L968" s="7" t="str">
        <f>VLOOKUP(A968,Medical_Examinations!A967:J3302,5,TRUE)</f>
        <v>Normal</v>
      </c>
      <c r="M968" s="52">
        <f>VLOOKUP(A968,Hospitalization!A968:K3310,5,FALSE)</f>
        <v>38266</v>
      </c>
      <c r="N968" s="51">
        <f ca="1">VLOOKUP(A968,Hospitalization!A968:K3310,6,FALSE)</f>
        <v>59</v>
      </c>
      <c r="O968" s="7" t="str">
        <f>VLOOKUP(A959,Hospitalization!A860:K3202,11,FALSE)</f>
        <v>R1013</v>
      </c>
      <c r="P968" s="7" t="str">
        <f>VLOOKUP(A968,Hospitalization!A968:K3310,10,TRUE)</f>
        <v>tier - 3</v>
      </c>
      <c r="Q968" s="53">
        <f>VLOOKUP(A968,Hospitalization!A968:K3310,8,TRUE)</f>
        <v>1135</v>
      </c>
      <c r="R968" s="7" t="str">
        <f>VLOOKUP(A968,Hospitalization!A869:K3211,9,TRUE)</f>
        <v>tier - 3</v>
      </c>
    </row>
    <row r="969" spans="1:18" x14ac:dyDescent="0.3">
      <c r="A969" s="69" t="s">
        <v>978</v>
      </c>
      <c r="B969" s="55" t="str">
        <f>VLOOKUP(A969,'Customer Names'!A969:E2287,3,TRUE)</f>
        <v xml:space="preserve"> Ms</v>
      </c>
      <c r="C969" s="55" t="str">
        <f>VLOOKUP(A969,'Customer Names'!A967:E1792,4,FALSE)</f>
        <v>Strange</v>
      </c>
      <c r="D969" s="54">
        <f>VLOOKUP(HealthCare!A969,Medical_Examinations!A968:J3303,2,TRUE)</f>
        <v>17.579999999999998</v>
      </c>
      <c r="E969" s="54">
        <f>VLOOKUP(HealthCare!A969,Medical_Examinations!A968:J3303,4,TRUE)</f>
        <v>4.51</v>
      </c>
      <c r="F969" s="55" t="str">
        <f>VLOOKUP(A969,Medical_Examinations!A968:J3303,6,TRUE)</f>
        <v>No</v>
      </c>
      <c r="G969" s="55" t="str">
        <f>VLOOKUP(A969,Medical_Examinations!A968:J3303,7,TRUE)</f>
        <v>No</v>
      </c>
      <c r="H969" s="55" t="str">
        <f>VLOOKUP(A969,Medical_Examinations!A968:J3303,8,TRUE)</f>
        <v>No</v>
      </c>
      <c r="I969" s="56">
        <f>VLOOKUP(A969,Medical_Examinations!A968:J3303,9,TRUE)</f>
        <v>1</v>
      </c>
      <c r="J969" s="55" t="str">
        <f>VLOOKUP(A969,Medical_Examinations!A968:J3303,10,TRUE)</f>
        <v>No</v>
      </c>
      <c r="K969" s="55" t="str">
        <f>VLOOKUP(A969,Medical_Examinations!A968:J3303,3,TRUE)</f>
        <v>Underweight</v>
      </c>
      <c r="L969" s="55" t="str">
        <f>VLOOKUP(A969,Medical_Examinations!A968:J3303,5,TRUE)</f>
        <v>Normal</v>
      </c>
      <c r="M969" s="57">
        <f>VLOOKUP(A969,Hospitalization!A969:K3311,5,FALSE)</f>
        <v>37456</v>
      </c>
      <c r="N969" s="56">
        <f ca="1">VLOOKUP(A969,Hospitalization!A969:K3311,6,FALSE)</f>
        <v>26</v>
      </c>
      <c r="O969" s="55" t="str">
        <f>VLOOKUP(A960,Hospitalization!A861:K3203,11,FALSE)</f>
        <v>R1011</v>
      </c>
      <c r="P969" s="55" t="str">
        <f>VLOOKUP(A969,Hospitalization!A969:K3311,10,TRUE)</f>
        <v>tier - 1</v>
      </c>
      <c r="Q969" s="58">
        <f>VLOOKUP(A969,Hospitalization!A969:K3311,8,TRUE)</f>
        <v>1132</v>
      </c>
      <c r="R969" s="55" t="str">
        <f>VLOOKUP(A969,Hospitalization!A870:K3212,9,TRUE)</f>
        <v>tier - 3</v>
      </c>
    </row>
    <row r="970" spans="1:18" x14ac:dyDescent="0.3">
      <c r="A970" s="69" t="s">
        <v>979</v>
      </c>
      <c r="B970" s="55" t="str">
        <f>VLOOKUP(A970,'Customer Names'!A970:E2288,3,TRUE)</f>
        <v xml:space="preserve"> Mr</v>
      </c>
      <c r="C970" s="55" t="str">
        <f>VLOOKUP(A970,'Customer Names'!A968:E1793,4,FALSE)</f>
        <v>Eidinger</v>
      </c>
      <c r="D970" s="50">
        <f>VLOOKUP(HealthCare!A970,Medical_Examinations!A969:J3304,2,TRUE)</f>
        <v>17.579999999999998</v>
      </c>
      <c r="E970" s="50">
        <f>VLOOKUP(HealthCare!A970,Medical_Examinations!A969:J3304,4,TRUE)</f>
        <v>4.51</v>
      </c>
      <c r="F970" s="7" t="str">
        <f>VLOOKUP(A970,Medical_Examinations!A969:J3304,6,TRUE)</f>
        <v>No</v>
      </c>
      <c r="G970" s="7" t="str">
        <f>VLOOKUP(A970,Medical_Examinations!A969:J3304,7,TRUE)</f>
        <v>No</v>
      </c>
      <c r="H970" s="7" t="str">
        <f>VLOOKUP(A970,Medical_Examinations!A969:J3304,8,TRUE)</f>
        <v>No</v>
      </c>
      <c r="I970" s="51">
        <f>VLOOKUP(A970,Medical_Examinations!A969:J3304,9,TRUE)</f>
        <v>1</v>
      </c>
      <c r="J970" s="7" t="str">
        <f>VLOOKUP(A970,Medical_Examinations!A969:J3304,10,TRUE)</f>
        <v>No</v>
      </c>
      <c r="K970" s="7" t="str">
        <f>VLOOKUP(A970,Medical_Examinations!A969:J3304,3,TRUE)</f>
        <v>Underweight</v>
      </c>
      <c r="L970" s="7" t="str">
        <f>VLOOKUP(A970,Medical_Examinations!A969:J3304,5,TRUE)</f>
        <v>Normal</v>
      </c>
      <c r="M970" s="52">
        <f>VLOOKUP(A970,Hospitalization!A970:K3312,5,FALSE)</f>
        <v>38152</v>
      </c>
      <c r="N970" s="51">
        <f ca="1">VLOOKUP(A970,Hospitalization!A970:K3312,6,FALSE)</f>
        <v>33</v>
      </c>
      <c r="O970" s="7" t="str">
        <f>VLOOKUP(A961,Hospitalization!A862:K3204,11,FALSE)</f>
        <v>R1013</v>
      </c>
      <c r="P970" s="7" t="str">
        <f>VLOOKUP(A970,Hospitalization!A970:K3312,10,TRUE)</f>
        <v>tier - 1</v>
      </c>
      <c r="Q970" s="53">
        <f>VLOOKUP(A970,Hospitalization!A970:K3312,8,TRUE)</f>
        <v>1131.51</v>
      </c>
      <c r="R970" s="7" t="str">
        <f>VLOOKUP(A970,Hospitalization!A871:K3213,9,TRUE)</f>
        <v>tier - 3</v>
      </c>
    </row>
    <row r="971" spans="1:18" x14ac:dyDescent="0.3">
      <c r="A971" s="69" t="s">
        <v>980</v>
      </c>
      <c r="B971" s="55" t="str">
        <f>VLOOKUP(A971,'Customer Names'!A971:E2289,3,TRUE)</f>
        <v xml:space="preserve"> Ms</v>
      </c>
      <c r="C971" s="55" t="str">
        <f>VLOOKUP(A971,'Customer Names'!A969:E1794,4,FALSE)</f>
        <v>Ginsburg</v>
      </c>
      <c r="D971" s="54">
        <f>VLOOKUP(HealthCare!A971,Medical_Examinations!A970:J3305,2,TRUE)</f>
        <v>17.579999999999998</v>
      </c>
      <c r="E971" s="54">
        <f>VLOOKUP(HealthCare!A971,Medical_Examinations!A970:J3305,4,TRUE)</f>
        <v>4.51</v>
      </c>
      <c r="F971" s="55" t="str">
        <f>VLOOKUP(A971,Medical_Examinations!A970:J3305,6,TRUE)</f>
        <v>No</v>
      </c>
      <c r="G971" s="55" t="str">
        <f>VLOOKUP(A971,Medical_Examinations!A970:J3305,7,TRUE)</f>
        <v>No</v>
      </c>
      <c r="H971" s="55" t="str">
        <f>VLOOKUP(A971,Medical_Examinations!A970:J3305,8,TRUE)</f>
        <v>No</v>
      </c>
      <c r="I971" s="56">
        <f>VLOOKUP(A971,Medical_Examinations!A970:J3305,9,TRUE)</f>
        <v>1</v>
      </c>
      <c r="J971" s="55" t="str">
        <f>VLOOKUP(A971,Medical_Examinations!A970:J3305,10,TRUE)</f>
        <v>No</v>
      </c>
      <c r="K971" s="55" t="str">
        <f>VLOOKUP(A971,Medical_Examinations!A970:J3305,3,TRUE)</f>
        <v>Underweight</v>
      </c>
      <c r="L971" s="55" t="str">
        <f>VLOOKUP(A971,Medical_Examinations!A970:J3305,5,TRUE)</f>
        <v>Normal</v>
      </c>
      <c r="M971" s="57">
        <f>VLOOKUP(A971,Hospitalization!A971:K3313,5,FALSE)</f>
        <v>37481</v>
      </c>
      <c r="N971" s="56">
        <f ca="1">VLOOKUP(A971,Hospitalization!A971:K3313,6,FALSE)</f>
        <v>63</v>
      </c>
      <c r="O971" s="55" t="str">
        <f>VLOOKUP(A962,Hospitalization!A863:K3205,11,FALSE)</f>
        <v>R1013</v>
      </c>
      <c r="P971" s="55" t="str">
        <f>VLOOKUP(A971,Hospitalization!A971:K3313,10,TRUE)</f>
        <v>tier - 3</v>
      </c>
      <c r="Q971" s="58">
        <f>VLOOKUP(A971,Hospitalization!A971:K3313,8,TRUE)</f>
        <v>1086</v>
      </c>
      <c r="R971" s="55" t="str">
        <f>VLOOKUP(A971,Hospitalization!A872:K3214,9,TRUE)</f>
        <v>tier - 3</v>
      </c>
    </row>
    <row r="972" spans="1:18" x14ac:dyDescent="0.3">
      <c r="A972" s="69" t="s">
        <v>981</v>
      </c>
      <c r="B972" s="55" t="str">
        <f>VLOOKUP(A972,'Customer Names'!A972:E2290,3,TRUE)</f>
        <v xml:space="preserve"> Mr</v>
      </c>
      <c r="C972" s="55" t="str">
        <f>VLOOKUP(A972,'Customer Names'!A970:E1795,4,FALSE)</f>
        <v>Truex</v>
      </c>
      <c r="D972" s="50">
        <f>VLOOKUP(HealthCare!A972,Medical_Examinations!A971:J3306,2,TRUE)</f>
        <v>17.579999999999998</v>
      </c>
      <c r="E972" s="50">
        <f>VLOOKUP(HealthCare!A972,Medical_Examinations!A971:J3306,4,TRUE)</f>
        <v>4.51</v>
      </c>
      <c r="F972" s="7" t="str">
        <f>VLOOKUP(A972,Medical_Examinations!A971:J3306,6,TRUE)</f>
        <v>No</v>
      </c>
      <c r="G972" s="7" t="str">
        <f>VLOOKUP(A972,Medical_Examinations!A971:J3306,7,TRUE)</f>
        <v>No</v>
      </c>
      <c r="H972" s="7" t="str">
        <f>VLOOKUP(A972,Medical_Examinations!A971:J3306,8,TRUE)</f>
        <v>No</v>
      </c>
      <c r="I972" s="51">
        <f>VLOOKUP(A972,Medical_Examinations!A971:J3306,9,TRUE)</f>
        <v>1</v>
      </c>
      <c r="J972" s="7" t="str">
        <f>VLOOKUP(A972,Medical_Examinations!A971:J3306,10,TRUE)</f>
        <v>No</v>
      </c>
      <c r="K972" s="7" t="str">
        <f>VLOOKUP(A972,Medical_Examinations!A971:J3306,3,TRUE)</f>
        <v>Underweight</v>
      </c>
      <c r="L972" s="7" t="str">
        <f>VLOOKUP(A972,Medical_Examinations!A971:J3306,5,TRUE)</f>
        <v>Normal</v>
      </c>
      <c r="M972" s="52">
        <f>VLOOKUP(A972,Hospitalization!A972:K3314,5,FALSE)</f>
        <v>36155</v>
      </c>
      <c r="N972" s="51">
        <f ca="1">VLOOKUP(A972,Hospitalization!A972:K3314,6,FALSE)</f>
        <v>52</v>
      </c>
      <c r="O972" s="7" t="str">
        <f>VLOOKUP(A963,Hospitalization!A864:K3206,11,FALSE)</f>
        <v>R1013</v>
      </c>
      <c r="P972" s="7" t="str">
        <f>VLOOKUP(A972,Hospitalization!A972:K3314,10,TRUE)</f>
        <v>tier - 2</v>
      </c>
      <c r="Q972" s="53">
        <f>VLOOKUP(A972,Hospitalization!A972:K3314,8,TRUE)</f>
        <v>1082</v>
      </c>
      <c r="R972" s="7" t="str">
        <f>VLOOKUP(A972,Hospitalization!A873:K3215,9,TRUE)</f>
        <v>tier - 3</v>
      </c>
    </row>
    <row r="973" spans="1:18" x14ac:dyDescent="0.3">
      <c r="A973" s="69" t="s">
        <v>982</v>
      </c>
      <c r="B973" s="55" t="str">
        <f>VLOOKUP(A973,'Customer Names'!A973:E2291,3,TRUE)</f>
        <v xml:space="preserve"> Mr</v>
      </c>
      <c r="C973" s="55" t="str">
        <f>VLOOKUP(A973,'Customer Names'!A971:E1796,4,FALSE)</f>
        <v>Higgins</v>
      </c>
      <c r="D973" s="54">
        <f>VLOOKUP(HealthCare!A973,Medical_Examinations!A972:J3307,2,TRUE)</f>
        <v>17.579999999999998</v>
      </c>
      <c r="E973" s="54">
        <f>VLOOKUP(HealthCare!A973,Medical_Examinations!A972:J3307,4,TRUE)</f>
        <v>4.51</v>
      </c>
      <c r="F973" s="55" t="str">
        <f>VLOOKUP(A973,Medical_Examinations!A972:J3307,6,TRUE)</f>
        <v>No</v>
      </c>
      <c r="G973" s="55" t="str">
        <f>VLOOKUP(A973,Medical_Examinations!A972:J3307,7,TRUE)</f>
        <v>No</v>
      </c>
      <c r="H973" s="55" t="str">
        <f>VLOOKUP(A973,Medical_Examinations!A972:J3307,8,TRUE)</f>
        <v>No</v>
      </c>
      <c r="I973" s="56">
        <f>VLOOKUP(A973,Medical_Examinations!A972:J3307,9,TRUE)</f>
        <v>1</v>
      </c>
      <c r="J973" s="55" t="str">
        <f>VLOOKUP(A973,Medical_Examinations!A972:J3307,10,TRUE)</f>
        <v>No</v>
      </c>
      <c r="K973" s="55" t="str">
        <f>VLOOKUP(A973,Medical_Examinations!A972:J3307,3,TRUE)</f>
        <v>Underweight</v>
      </c>
      <c r="L973" s="55" t="str">
        <f>VLOOKUP(A973,Medical_Examinations!A972:J3307,5,TRUE)</f>
        <v>Normal</v>
      </c>
      <c r="M973" s="57">
        <f>VLOOKUP(A973,Hospitalization!A973:K3315,5,FALSE)</f>
        <v>35655</v>
      </c>
      <c r="N973" s="56">
        <f ca="1">VLOOKUP(A973,Hospitalization!A973:K3315,6,FALSE)</f>
        <v>65</v>
      </c>
      <c r="O973" s="55" t="str">
        <f>VLOOKUP(A964,Hospitalization!A865:K3207,11,FALSE)</f>
        <v>R1013</v>
      </c>
      <c r="P973" s="55" t="str">
        <f>VLOOKUP(A973,Hospitalization!A973:K3315,10,TRUE)</f>
        <v>tier - 3</v>
      </c>
      <c r="Q973" s="58">
        <f>VLOOKUP(A973,Hospitalization!A973:K3315,8,TRUE)</f>
        <v>1071</v>
      </c>
      <c r="R973" s="55" t="str">
        <f>VLOOKUP(A973,Hospitalization!A874:K3216,9,TRUE)</f>
        <v>tier - 3</v>
      </c>
    </row>
    <row r="974" spans="1:18" x14ac:dyDescent="0.3">
      <c r="A974" s="69" t="s">
        <v>983</v>
      </c>
      <c r="B974" s="55" t="str">
        <f>VLOOKUP(A974,'Customer Names'!A974:E2292,3,TRUE)</f>
        <v xml:space="preserve"> Ms</v>
      </c>
      <c r="C974" s="55" t="str">
        <f>VLOOKUP(A974,'Customer Names'!A972:E1797,4,FALSE)</f>
        <v>McCurdy</v>
      </c>
      <c r="D974" s="50">
        <f>VLOOKUP(HealthCare!A974,Medical_Examinations!A973:J3308,2,TRUE)</f>
        <v>17.579999999999998</v>
      </c>
      <c r="E974" s="50">
        <f>VLOOKUP(HealthCare!A974,Medical_Examinations!A973:J3308,4,TRUE)</f>
        <v>4.51</v>
      </c>
      <c r="F974" s="7" t="str">
        <f>VLOOKUP(A974,Medical_Examinations!A973:J3308,6,TRUE)</f>
        <v>No</v>
      </c>
      <c r="G974" s="7" t="str">
        <f>VLOOKUP(A974,Medical_Examinations!A973:J3308,7,TRUE)</f>
        <v>No</v>
      </c>
      <c r="H974" s="7" t="str">
        <f>VLOOKUP(A974,Medical_Examinations!A973:J3308,8,TRUE)</f>
        <v>No</v>
      </c>
      <c r="I974" s="51">
        <f>VLOOKUP(A974,Medical_Examinations!A973:J3308,9,TRUE)</f>
        <v>1</v>
      </c>
      <c r="J974" s="7" t="str">
        <f>VLOOKUP(A974,Medical_Examinations!A973:J3308,10,TRUE)</f>
        <v>No</v>
      </c>
      <c r="K974" s="7" t="str">
        <f>VLOOKUP(A974,Medical_Examinations!A973:J3308,3,TRUE)</f>
        <v>Underweight</v>
      </c>
      <c r="L974" s="7" t="str">
        <f>VLOOKUP(A974,Medical_Examinations!A973:J3308,5,TRUE)</f>
        <v>Normal</v>
      </c>
      <c r="M974" s="52">
        <f>VLOOKUP(A974,Hospitalization!A974:K3316,5,FALSE)</f>
        <v>38223</v>
      </c>
      <c r="N974" s="51">
        <f ca="1">VLOOKUP(A974,Hospitalization!A974:K3316,6,FALSE)</f>
        <v>47</v>
      </c>
      <c r="O974" s="7" t="str">
        <f>VLOOKUP(A965,Hospitalization!A866:K3208,11,FALSE)</f>
        <v>R1013</v>
      </c>
      <c r="P974" s="7" t="str">
        <f>VLOOKUP(A974,Hospitalization!A974:K3316,10,TRUE)</f>
        <v>tier - 3</v>
      </c>
      <c r="Q974" s="53">
        <f>VLOOKUP(A974,Hospitalization!A974:K3316,8,TRUE)</f>
        <v>1070</v>
      </c>
      <c r="R974" s="7" t="str">
        <f>VLOOKUP(A974,Hospitalization!A875:K3217,9,TRUE)</f>
        <v>tier - 3</v>
      </c>
    </row>
    <row r="975" spans="1:18" x14ac:dyDescent="0.3">
      <c r="A975" s="69" t="s">
        <v>984</v>
      </c>
      <c r="B975" s="55" t="str">
        <f>VLOOKUP(A975,'Customer Names'!A975:E2293,3,TRUE)</f>
        <v xml:space="preserve"> Mr</v>
      </c>
      <c r="C975" s="55" t="str">
        <f>VLOOKUP(A975,'Customer Names'!A973:E1798,4,FALSE)</f>
        <v>Hughes</v>
      </c>
      <c r="D975" s="54">
        <f>VLOOKUP(HealthCare!A975,Medical_Examinations!A974:J3309,2,TRUE)</f>
        <v>17.579999999999998</v>
      </c>
      <c r="E975" s="54">
        <f>VLOOKUP(HealthCare!A975,Medical_Examinations!A974:J3309,4,TRUE)</f>
        <v>4.51</v>
      </c>
      <c r="F975" s="55" t="str">
        <f>VLOOKUP(A975,Medical_Examinations!A974:J3309,6,TRUE)</f>
        <v>No</v>
      </c>
      <c r="G975" s="55" t="str">
        <f>VLOOKUP(A975,Medical_Examinations!A974:J3309,7,TRUE)</f>
        <v>No</v>
      </c>
      <c r="H975" s="55" t="str">
        <f>VLOOKUP(A975,Medical_Examinations!A974:J3309,8,TRUE)</f>
        <v>No</v>
      </c>
      <c r="I975" s="56">
        <f>VLOOKUP(A975,Medical_Examinations!A974:J3309,9,TRUE)</f>
        <v>1</v>
      </c>
      <c r="J975" s="55" t="str">
        <f>VLOOKUP(A975,Medical_Examinations!A974:J3309,10,TRUE)</f>
        <v>No</v>
      </c>
      <c r="K975" s="55" t="str">
        <f>VLOOKUP(A975,Medical_Examinations!A974:J3309,3,TRUE)</f>
        <v>Underweight</v>
      </c>
      <c r="L975" s="55" t="str">
        <f>VLOOKUP(A975,Medical_Examinations!A974:J3309,5,TRUE)</f>
        <v>Normal</v>
      </c>
      <c r="M975" s="57">
        <f>VLOOKUP(A975,Hospitalization!A975:K3317,5,FALSE)</f>
        <v>34240</v>
      </c>
      <c r="N975" s="56">
        <f ca="1">VLOOKUP(A975,Hospitalization!A975:K3317,6,FALSE)</f>
        <v>41</v>
      </c>
      <c r="O975" s="55" t="str">
        <f>VLOOKUP(A966,Hospitalization!A867:K3209,11,FALSE)</f>
        <v>R1013</v>
      </c>
      <c r="P975" s="55" t="str">
        <f>VLOOKUP(A975,Hospitalization!A975:K3317,10,TRUE)</f>
        <v>tier - 1</v>
      </c>
      <c r="Q975" s="58">
        <f>VLOOKUP(A975,Hospitalization!A975:K3317,8,TRUE)</f>
        <v>1068</v>
      </c>
      <c r="R975" s="55" t="str">
        <f>VLOOKUP(A975,Hospitalization!A876:K3218,9,TRUE)</f>
        <v>tier - 3</v>
      </c>
    </row>
    <row r="976" spans="1:18" x14ac:dyDescent="0.3">
      <c r="A976" s="69" t="s">
        <v>985</v>
      </c>
      <c r="B976" s="55" t="str">
        <f>VLOOKUP(A976,'Customer Names'!A976:E2294,3,TRUE)</f>
        <v xml:space="preserve"> Mr</v>
      </c>
      <c r="C976" s="55" t="str">
        <f>VLOOKUP(A976,'Customer Names'!A974:E1799,4,FALSE)</f>
        <v>Varner</v>
      </c>
      <c r="D976" s="50">
        <f>VLOOKUP(HealthCare!A976,Medical_Examinations!A975:J3310,2,TRUE)</f>
        <v>17.579999999999998</v>
      </c>
      <c r="E976" s="50">
        <f>VLOOKUP(HealthCare!A976,Medical_Examinations!A975:J3310,4,TRUE)</f>
        <v>4.51</v>
      </c>
      <c r="F976" s="7" t="str">
        <f>VLOOKUP(A976,Medical_Examinations!A975:J3310,6,TRUE)</f>
        <v>No</v>
      </c>
      <c r="G976" s="7" t="str">
        <f>VLOOKUP(A976,Medical_Examinations!A975:J3310,7,TRUE)</f>
        <v>No</v>
      </c>
      <c r="H976" s="7" t="str">
        <f>VLOOKUP(A976,Medical_Examinations!A975:J3310,8,TRUE)</f>
        <v>No</v>
      </c>
      <c r="I976" s="51">
        <f>VLOOKUP(A976,Medical_Examinations!A975:J3310,9,TRUE)</f>
        <v>1</v>
      </c>
      <c r="J976" s="7" t="str">
        <f>VLOOKUP(A976,Medical_Examinations!A975:J3310,10,TRUE)</f>
        <v>No</v>
      </c>
      <c r="K976" s="7" t="str">
        <f>VLOOKUP(A976,Medical_Examinations!A975:J3310,3,TRUE)</f>
        <v>Underweight</v>
      </c>
      <c r="L976" s="7" t="str">
        <f>VLOOKUP(A976,Medical_Examinations!A975:J3310,5,TRUE)</f>
        <v>Normal</v>
      </c>
      <c r="M976" s="52">
        <f>VLOOKUP(A976,Hospitalization!A976:K3318,5,FALSE)</f>
        <v>34851</v>
      </c>
      <c r="N976" s="51">
        <f ca="1">VLOOKUP(A976,Hospitalization!A976:K3318,6,FALSE)</f>
        <v>63</v>
      </c>
      <c r="O976" s="7" t="str">
        <f>VLOOKUP(A967,Hospitalization!A868:K3210,11,FALSE)</f>
        <v>R1013</v>
      </c>
      <c r="P976" s="7" t="str">
        <f>VLOOKUP(A976,Hospitalization!A976:K3318,10,TRUE)</f>
        <v>tier - 2</v>
      </c>
      <c r="Q976" s="53">
        <f>VLOOKUP(A976,Hospitalization!A976:K3318,8,TRUE)</f>
        <v>1056</v>
      </c>
      <c r="R976" s="7" t="str">
        <f>VLOOKUP(A976,Hospitalization!A877:K3219,9,TRUE)</f>
        <v>tier - 3</v>
      </c>
    </row>
    <row r="977" spans="1:18" x14ac:dyDescent="0.3">
      <c r="A977" s="69" t="s">
        <v>986</v>
      </c>
      <c r="B977" s="55" t="str">
        <f>VLOOKUP(A977,'Customer Names'!A977:E2295,3,TRUE)</f>
        <v xml:space="preserve"> Ms</v>
      </c>
      <c r="C977" s="55" t="str">
        <f>VLOOKUP(A977,'Customer Names'!A975:E1800,4,FALSE)</f>
        <v>Dahmen</v>
      </c>
      <c r="D977" s="54">
        <f>VLOOKUP(HealthCare!A977,Medical_Examinations!A976:J3311,2,TRUE)</f>
        <v>17.579999999999998</v>
      </c>
      <c r="E977" s="54">
        <f>VLOOKUP(HealthCare!A977,Medical_Examinations!A976:J3311,4,TRUE)</f>
        <v>4.51</v>
      </c>
      <c r="F977" s="55" t="str">
        <f>VLOOKUP(A977,Medical_Examinations!A976:J3311,6,TRUE)</f>
        <v>No</v>
      </c>
      <c r="G977" s="55" t="str">
        <f>VLOOKUP(A977,Medical_Examinations!A976:J3311,7,TRUE)</f>
        <v>No</v>
      </c>
      <c r="H977" s="55" t="str">
        <f>VLOOKUP(A977,Medical_Examinations!A976:J3311,8,TRUE)</f>
        <v>No</v>
      </c>
      <c r="I977" s="56">
        <f>VLOOKUP(A977,Medical_Examinations!A976:J3311,9,TRUE)</f>
        <v>1</v>
      </c>
      <c r="J977" s="55" t="str">
        <f>VLOOKUP(A977,Medical_Examinations!A976:J3311,10,TRUE)</f>
        <v>No</v>
      </c>
      <c r="K977" s="55" t="str">
        <f>VLOOKUP(A977,Medical_Examinations!A976:J3311,3,TRUE)</f>
        <v>Underweight</v>
      </c>
      <c r="L977" s="55" t="str">
        <f>VLOOKUP(A977,Medical_Examinations!A976:J3311,5,TRUE)</f>
        <v>Normal</v>
      </c>
      <c r="M977" s="57">
        <f>VLOOKUP(A977,Hospitalization!A977:K3319,5,FALSE)</f>
        <v>37438</v>
      </c>
      <c r="N977" s="56">
        <f ca="1">VLOOKUP(A977,Hospitalization!A977:K3319,6,FALSE)</f>
        <v>49</v>
      </c>
      <c r="O977" s="55" t="str">
        <f>VLOOKUP(A968,Hospitalization!A869:K3211,11,FALSE)</f>
        <v>R1013</v>
      </c>
      <c r="P977" s="55" t="str">
        <f>VLOOKUP(A977,Hospitalization!A977:K3319,10,TRUE)</f>
        <v>tier - 2</v>
      </c>
      <c r="Q977" s="58">
        <f>VLOOKUP(A977,Hospitalization!A977:K3319,8,TRUE)</f>
        <v>1049</v>
      </c>
      <c r="R977" s="55" t="str">
        <f>VLOOKUP(A977,Hospitalization!A878:K3220,9,TRUE)</f>
        <v>tier - 3</v>
      </c>
    </row>
    <row r="978" spans="1:18" x14ac:dyDescent="0.3">
      <c r="A978" s="69" t="s">
        <v>987</v>
      </c>
      <c r="B978" s="55" t="str">
        <f>VLOOKUP(A978,'Customer Names'!A978:E2296,3,TRUE)</f>
        <v xml:space="preserve"> Mr</v>
      </c>
      <c r="C978" s="55" t="str">
        <f>VLOOKUP(A978,'Customer Names'!A976:E1801,4,FALSE)</f>
        <v>Young</v>
      </c>
      <c r="D978" s="50">
        <f>VLOOKUP(HealthCare!A978,Medical_Examinations!A977:J3312,2,TRUE)</f>
        <v>17.579999999999998</v>
      </c>
      <c r="E978" s="50">
        <f>VLOOKUP(HealthCare!A978,Medical_Examinations!A977:J3312,4,TRUE)</f>
        <v>4.51</v>
      </c>
      <c r="F978" s="7" t="str">
        <f>VLOOKUP(A978,Medical_Examinations!A977:J3312,6,TRUE)</f>
        <v>No</v>
      </c>
      <c r="G978" s="7" t="str">
        <f>VLOOKUP(A978,Medical_Examinations!A977:J3312,7,TRUE)</f>
        <v>No</v>
      </c>
      <c r="H978" s="7" t="str">
        <f>VLOOKUP(A978,Medical_Examinations!A977:J3312,8,TRUE)</f>
        <v>No</v>
      </c>
      <c r="I978" s="51">
        <f>VLOOKUP(A978,Medical_Examinations!A977:J3312,9,TRUE)</f>
        <v>1</v>
      </c>
      <c r="J978" s="7" t="str">
        <f>VLOOKUP(A978,Medical_Examinations!A977:J3312,10,TRUE)</f>
        <v>No</v>
      </c>
      <c r="K978" s="7" t="str">
        <f>VLOOKUP(A978,Medical_Examinations!A977:J3312,3,TRUE)</f>
        <v>Underweight</v>
      </c>
      <c r="L978" s="7" t="str">
        <f>VLOOKUP(A978,Medical_Examinations!A977:J3312,5,TRUE)</f>
        <v>Normal</v>
      </c>
      <c r="M978" s="52">
        <f>VLOOKUP(A978,Hospitalization!A978:K3320,5,FALSE)</f>
        <v>37457</v>
      </c>
      <c r="N978" s="51">
        <f ca="1">VLOOKUP(A978,Hospitalization!A978:K3320,6,FALSE)</f>
        <v>48</v>
      </c>
      <c r="O978" s="7" t="str">
        <f>VLOOKUP(A969,Hospitalization!A870:K3212,11,FALSE)</f>
        <v>R1013</v>
      </c>
      <c r="P978" s="7" t="str">
        <f>VLOOKUP(A978,Hospitalization!A978:K3320,10,TRUE)</f>
        <v>tier - 1</v>
      </c>
      <c r="Q978" s="53">
        <f>VLOOKUP(A978,Hospitalization!A978:K3320,8,TRUE)</f>
        <v>1047</v>
      </c>
      <c r="R978" s="7" t="str">
        <f>VLOOKUP(A978,Hospitalization!A879:K3221,9,TRUE)</f>
        <v>tier - 3</v>
      </c>
    </row>
    <row r="979" spans="1:18" x14ac:dyDescent="0.3">
      <c r="A979" s="69" t="s">
        <v>988</v>
      </c>
      <c r="B979" s="55" t="str">
        <f>VLOOKUP(A979,'Customer Names'!A979:E2297,3,TRUE)</f>
        <v xml:space="preserve"> Mr</v>
      </c>
      <c r="C979" s="55" t="str">
        <f>VLOOKUP(A979,'Customer Names'!A977:E1802,4,FALSE)</f>
        <v>Fraser</v>
      </c>
      <c r="D979" s="54">
        <f>VLOOKUP(HealthCare!A979,Medical_Examinations!A978:J3313,2,TRUE)</f>
        <v>17.579999999999998</v>
      </c>
      <c r="E979" s="54">
        <f>VLOOKUP(HealthCare!A979,Medical_Examinations!A978:J3313,4,TRUE)</f>
        <v>4.51</v>
      </c>
      <c r="F979" s="55" t="str">
        <f>VLOOKUP(A979,Medical_Examinations!A978:J3313,6,TRUE)</f>
        <v>No</v>
      </c>
      <c r="G979" s="55" t="str">
        <f>VLOOKUP(A979,Medical_Examinations!A978:J3313,7,TRUE)</f>
        <v>No</v>
      </c>
      <c r="H979" s="55" t="str">
        <f>VLOOKUP(A979,Medical_Examinations!A978:J3313,8,TRUE)</f>
        <v>No</v>
      </c>
      <c r="I979" s="56">
        <f>VLOOKUP(A979,Medical_Examinations!A978:J3313,9,TRUE)</f>
        <v>1</v>
      </c>
      <c r="J979" s="55" t="str">
        <f>VLOOKUP(A979,Medical_Examinations!A978:J3313,10,TRUE)</f>
        <v>No</v>
      </c>
      <c r="K979" s="55" t="str">
        <f>VLOOKUP(A979,Medical_Examinations!A978:J3313,3,TRUE)</f>
        <v>Underweight</v>
      </c>
      <c r="L979" s="55" t="str">
        <f>VLOOKUP(A979,Medical_Examinations!A978:J3313,5,TRUE)</f>
        <v>Normal</v>
      </c>
      <c r="M979" s="57">
        <f>VLOOKUP(A979,Hospitalization!A979:K3321,5,FALSE)</f>
        <v>34655</v>
      </c>
      <c r="N979" s="56">
        <f ca="1">VLOOKUP(A979,Hospitalization!A979:K3321,6,FALSE)</f>
        <v>54</v>
      </c>
      <c r="O979" s="55" t="str">
        <f>VLOOKUP(A970,Hospitalization!A871:K3213,11,FALSE)</f>
        <v>R1013</v>
      </c>
      <c r="P979" s="55" t="str">
        <f>VLOOKUP(A979,Hospitalization!A979:K3321,10,TRUE)</f>
        <v>tier - 2</v>
      </c>
      <c r="Q979" s="58">
        <f>VLOOKUP(A979,Hospitalization!A979:K3321,8,TRUE)</f>
        <v>1044</v>
      </c>
      <c r="R979" s="55" t="str">
        <f>VLOOKUP(A979,Hospitalization!A880:K3222,9,TRUE)</f>
        <v>tier - 3</v>
      </c>
    </row>
    <row r="980" spans="1:18" x14ac:dyDescent="0.3">
      <c r="A980" s="69" t="s">
        <v>989</v>
      </c>
      <c r="B980" s="55" t="str">
        <f>VLOOKUP(A980,'Customer Names'!A980:E2298,3,TRUE)</f>
        <v xml:space="preserve"> Mr</v>
      </c>
      <c r="C980" s="55" t="str">
        <f>VLOOKUP(A980,'Customer Names'!A978:E1803,4,FALSE)</f>
        <v>Deeg</v>
      </c>
      <c r="D980" s="50">
        <f>VLOOKUP(HealthCare!A980,Medical_Examinations!A979:J3314,2,TRUE)</f>
        <v>17.579999999999998</v>
      </c>
      <c r="E980" s="50">
        <f>VLOOKUP(HealthCare!A980,Medical_Examinations!A979:J3314,4,TRUE)</f>
        <v>4.51</v>
      </c>
      <c r="F980" s="7" t="str">
        <f>VLOOKUP(A980,Medical_Examinations!A979:J3314,6,TRUE)</f>
        <v>No</v>
      </c>
      <c r="G980" s="7" t="str">
        <f>VLOOKUP(A980,Medical_Examinations!A979:J3314,7,TRUE)</f>
        <v>No</v>
      </c>
      <c r="H980" s="7" t="str">
        <f>VLOOKUP(A980,Medical_Examinations!A979:J3314,8,TRUE)</f>
        <v>No</v>
      </c>
      <c r="I980" s="51">
        <f>VLOOKUP(A980,Medical_Examinations!A979:J3314,9,TRUE)</f>
        <v>1</v>
      </c>
      <c r="J980" s="7" t="str">
        <f>VLOOKUP(A980,Medical_Examinations!A979:J3314,10,TRUE)</f>
        <v>No</v>
      </c>
      <c r="K980" s="7" t="str">
        <f>VLOOKUP(A980,Medical_Examinations!A979:J3314,3,TRUE)</f>
        <v>Underweight</v>
      </c>
      <c r="L980" s="7" t="str">
        <f>VLOOKUP(A980,Medical_Examinations!A979:J3314,5,TRUE)</f>
        <v>Normal</v>
      </c>
      <c r="M980" s="52">
        <f>VLOOKUP(A980,Hospitalization!A980:K3322,5,FALSE)</f>
        <v>34977</v>
      </c>
      <c r="N980" s="51">
        <f ca="1">VLOOKUP(A980,Hospitalization!A980:K3322,6,FALSE)</f>
        <v>65</v>
      </c>
      <c r="O980" s="7" t="str">
        <f>VLOOKUP(A971,Hospitalization!A872:K3214,11,FALSE)</f>
        <v>R1013</v>
      </c>
      <c r="P980" s="7" t="str">
        <f>VLOOKUP(A980,Hospitalization!A980:K3322,10,TRUE)</f>
        <v>tier - 1</v>
      </c>
      <c r="Q980" s="53">
        <f>VLOOKUP(A980,Hospitalization!A980:K3322,8,TRUE)</f>
        <v>1033.74</v>
      </c>
      <c r="R980" s="7" t="str">
        <f>VLOOKUP(A980,Hospitalization!A881:K3223,9,TRUE)</f>
        <v>tier - 3</v>
      </c>
    </row>
    <row r="981" spans="1:18" x14ac:dyDescent="0.3">
      <c r="A981" s="69" t="s">
        <v>990</v>
      </c>
      <c r="B981" s="55" t="str">
        <f>VLOOKUP(A981,'Customer Names'!A981:E2299,3,TRUE)</f>
        <v xml:space="preserve"> Ms</v>
      </c>
      <c r="C981" s="55" t="str">
        <f>VLOOKUP(A981,'Customer Names'!A979:E1804,4,FALSE)</f>
        <v>Robertson</v>
      </c>
      <c r="D981" s="54">
        <f>VLOOKUP(HealthCare!A981,Medical_Examinations!A980:J3315,2,TRUE)</f>
        <v>17.579999999999998</v>
      </c>
      <c r="E981" s="54">
        <f>VLOOKUP(HealthCare!A981,Medical_Examinations!A980:J3315,4,TRUE)</f>
        <v>4.51</v>
      </c>
      <c r="F981" s="55" t="str">
        <f>VLOOKUP(A981,Medical_Examinations!A980:J3315,6,TRUE)</f>
        <v>No</v>
      </c>
      <c r="G981" s="55" t="str">
        <f>VLOOKUP(A981,Medical_Examinations!A980:J3315,7,TRUE)</f>
        <v>No</v>
      </c>
      <c r="H981" s="55" t="str">
        <f>VLOOKUP(A981,Medical_Examinations!A980:J3315,8,TRUE)</f>
        <v>No</v>
      </c>
      <c r="I981" s="56">
        <f>VLOOKUP(A981,Medical_Examinations!A980:J3315,9,TRUE)</f>
        <v>1</v>
      </c>
      <c r="J981" s="55" t="str">
        <f>VLOOKUP(A981,Medical_Examinations!A980:J3315,10,TRUE)</f>
        <v>No</v>
      </c>
      <c r="K981" s="55" t="str">
        <f>VLOOKUP(A981,Medical_Examinations!A980:J3315,3,TRUE)</f>
        <v>Underweight</v>
      </c>
      <c r="L981" s="55" t="str">
        <f>VLOOKUP(A981,Medical_Examinations!A980:J3315,5,TRUE)</f>
        <v>Normal</v>
      </c>
      <c r="M981" s="57">
        <f>VLOOKUP(A981,Hospitalization!A981:K3323,5,FALSE)</f>
        <v>36808</v>
      </c>
      <c r="N981" s="56">
        <f ca="1">VLOOKUP(A981,Hospitalization!A981:K3323,6,FALSE)</f>
        <v>65</v>
      </c>
      <c r="O981" s="55" t="str">
        <f>VLOOKUP(A972,Hospitalization!A873:K3215,11,FALSE)</f>
        <v>R1013</v>
      </c>
      <c r="P981" s="55" t="str">
        <f>VLOOKUP(A981,Hospitalization!A981:K3323,10,TRUE)</f>
        <v>tier - 2</v>
      </c>
      <c r="Q981" s="58">
        <f>VLOOKUP(A981,Hospitalization!A981:K3323,8,TRUE)</f>
        <v>1012</v>
      </c>
      <c r="R981" s="55" t="str">
        <f>VLOOKUP(A981,Hospitalization!A882:K3224,9,TRUE)</f>
        <v>tier - 3</v>
      </c>
    </row>
    <row r="982" spans="1:18" x14ac:dyDescent="0.3">
      <c r="A982" s="69" t="s">
        <v>991</v>
      </c>
      <c r="B982" s="55" t="str">
        <f>VLOOKUP(A982,'Customer Names'!A982:E2300,3,TRUE)</f>
        <v xml:space="preserve"> Mr</v>
      </c>
      <c r="C982" s="55" t="str">
        <f>VLOOKUP(A982,'Customer Names'!A980:E1805,4,FALSE)</f>
        <v>Peck</v>
      </c>
      <c r="D982" s="50">
        <f>VLOOKUP(HealthCare!A982,Medical_Examinations!A981:J3316,2,TRUE)</f>
        <v>17.579999999999998</v>
      </c>
      <c r="E982" s="50">
        <f>VLOOKUP(HealthCare!A982,Medical_Examinations!A981:J3316,4,TRUE)</f>
        <v>4.51</v>
      </c>
      <c r="F982" s="7" t="str">
        <f>VLOOKUP(A982,Medical_Examinations!A981:J3316,6,TRUE)</f>
        <v>No</v>
      </c>
      <c r="G982" s="7" t="str">
        <f>VLOOKUP(A982,Medical_Examinations!A981:J3316,7,TRUE)</f>
        <v>No</v>
      </c>
      <c r="H982" s="7" t="str">
        <f>VLOOKUP(A982,Medical_Examinations!A981:J3316,8,TRUE)</f>
        <v>No</v>
      </c>
      <c r="I982" s="51">
        <f>VLOOKUP(A982,Medical_Examinations!A981:J3316,9,TRUE)</f>
        <v>1</v>
      </c>
      <c r="J982" s="7" t="str">
        <f>VLOOKUP(A982,Medical_Examinations!A981:J3316,10,TRUE)</f>
        <v>No</v>
      </c>
      <c r="K982" s="7" t="str">
        <f>VLOOKUP(A982,Medical_Examinations!A981:J3316,3,TRUE)</f>
        <v>Underweight</v>
      </c>
      <c r="L982" s="7" t="str">
        <f>VLOOKUP(A982,Medical_Examinations!A981:J3316,5,TRUE)</f>
        <v>Normal</v>
      </c>
      <c r="M982" s="52">
        <f>VLOOKUP(A982,Hospitalization!A982:K3324,5,FALSE)</f>
        <v>34660</v>
      </c>
      <c r="N982" s="51">
        <f ca="1">VLOOKUP(A982,Hospitalization!A982:K3324,6,FALSE)</f>
        <v>68</v>
      </c>
      <c r="O982" s="7" t="str">
        <f>VLOOKUP(A973,Hospitalization!A874:K3216,11,FALSE)</f>
        <v>R1013</v>
      </c>
      <c r="P982" s="7" t="str">
        <f>VLOOKUP(A982,Hospitalization!A982:K3324,10,TRUE)</f>
        <v>tier - 2</v>
      </c>
      <c r="Q982" s="53">
        <f>VLOOKUP(A982,Hospitalization!A982:K3324,8,TRUE)</f>
        <v>1006.65</v>
      </c>
      <c r="R982" s="7" t="str">
        <f>VLOOKUP(A982,Hospitalization!A883:K3225,9,TRUE)</f>
        <v>tier - 3</v>
      </c>
    </row>
    <row r="983" spans="1:18" x14ac:dyDescent="0.3">
      <c r="A983" s="69" t="s">
        <v>992</v>
      </c>
      <c r="B983" s="55" t="str">
        <f>VLOOKUP(A983,'Customer Names'!A983:E2301,3,TRUE)</f>
        <v xml:space="preserve"> Mr</v>
      </c>
      <c r="C983" s="55" t="str">
        <f>VLOOKUP(A983,'Customer Names'!A981:E1806,4,FALSE)</f>
        <v>Burger</v>
      </c>
      <c r="D983" s="54">
        <f>VLOOKUP(HealthCare!A983,Medical_Examinations!A982:J3317,2,TRUE)</f>
        <v>17.579999999999998</v>
      </c>
      <c r="E983" s="54">
        <f>VLOOKUP(HealthCare!A983,Medical_Examinations!A982:J3317,4,TRUE)</f>
        <v>4.51</v>
      </c>
      <c r="F983" s="55" t="str">
        <f>VLOOKUP(A983,Medical_Examinations!A982:J3317,6,TRUE)</f>
        <v>No</v>
      </c>
      <c r="G983" s="55" t="str">
        <f>VLOOKUP(A983,Medical_Examinations!A982:J3317,7,TRUE)</f>
        <v>No</v>
      </c>
      <c r="H983" s="55" t="str">
        <f>VLOOKUP(A983,Medical_Examinations!A982:J3317,8,TRUE)</f>
        <v>No</v>
      </c>
      <c r="I983" s="56">
        <f>VLOOKUP(A983,Medical_Examinations!A982:J3317,9,TRUE)</f>
        <v>1</v>
      </c>
      <c r="J983" s="55" t="str">
        <f>VLOOKUP(A983,Medical_Examinations!A982:J3317,10,TRUE)</f>
        <v>No</v>
      </c>
      <c r="K983" s="55" t="str">
        <f>VLOOKUP(A983,Medical_Examinations!A982:J3317,3,TRUE)</f>
        <v>Underweight</v>
      </c>
      <c r="L983" s="55" t="str">
        <f>VLOOKUP(A983,Medical_Examinations!A982:J3317,5,TRUE)</f>
        <v>Normal</v>
      </c>
      <c r="M983" s="57">
        <f>VLOOKUP(A983,Hospitalization!A983:K3325,5,FALSE)</f>
        <v>37122</v>
      </c>
      <c r="N983" s="56">
        <f ca="1">VLOOKUP(A983,Hospitalization!A983:K3325,6,FALSE)</f>
        <v>67</v>
      </c>
      <c r="O983" s="55" t="str">
        <f>VLOOKUP(A974,Hospitalization!A875:K3217,11,FALSE)</f>
        <v>R1013</v>
      </c>
      <c r="P983" s="55" t="str">
        <f>VLOOKUP(A983,Hospitalization!A983:K3325,10,TRUE)</f>
        <v>tier - 2</v>
      </c>
      <c r="Q983" s="58">
        <f>VLOOKUP(A983,Hospitalization!A983:K3325,8,TRUE)</f>
        <v>964.71</v>
      </c>
      <c r="R983" s="55" t="str">
        <f>VLOOKUP(A983,Hospitalization!A884:K3226,9,TRUE)</f>
        <v>tier - 3</v>
      </c>
    </row>
    <row r="984" spans="1:18" x14ac:dyDescent="0.3">
      <c r="A984" s="69" t="s">
        <v>993</v>
      </c>
      <c r="B984" s="55" t="str">
        <f>VLOOKUP(A984,'Customer Names'!A984:E2302,3,TRUE)</f>
        <v xml:space="preserve"> Mr</v>
      </c>
      <c r="C984" s="55" t="str">
        <f>VLOOKUP(A984,'Customer Names'!A982:E1807,4,FALSE)</f>
        <v>Blain</v>
      </c>
      <c r="D984" s="50">
        <f>VLOOKUP(HealthCare!A984,Medical_Examinations!A983:J3318,2,TRUE)</f>
        <v>17.579999999999998</v>
      </c>
      <c r="E984" s="50">
        <f>VLOOKUP(HealthCare!A984,Medical_Examinations!A983:J3318,4,TRUE)</f>
        <v>4.51</v>
      </c>
      <c r="F984" s="7" t="str">
        <f>VLOOKUP(A984,Medical_Examinations!A983:J3318,6,TRUE)</f>
        <v>No</v>
      </c>
      <c r="G984" s="7" t="str">
        <f>VLOOKUP(A984,Medical_Examinations!A983:J3318,7,TRUE)</f>
        <v>No</v>
      </c>
      <c r="H984" s="7" t="str">
        <f>VLOOKUP(A984,Medical_Examinations!A983:J3318,8,TRUE)</f>
        <v>No</v>
      </c>
      <c r="I984" s="51">
        <f>VLOOKUP(A984,Medical_Examinations!A983:J3318,9,TRUE)</f>
        <v>1</v>
      </c>
      <c r="J984" s="7" t="str">
        <f>VLOOKUP(A984,Medical_Examinations!A983:J3318,10,TRUE)</f>
        <v>No</v>
      </c>
      <c r="K984" s="7" t="str">
        <f>VLOOKUP(A984,Medical_Examinations!A983:J3318,3,TRUE)</f>
        <v>Underweight</v>
      </c>
      <c r="L984" s="7" t="str">
        <f>VLOOKUP(A984,Medical_Examinations!A983:J3318,5,TRUE)</f>
        <v>Normal</v>
      </c>
      <c r="M984" s="52">
        <f>VLOOKUP(A984,Hospitalization!A984:K3326,5,FALSE)</f>
        <v>35000</v>
      </c>
      <c r="N984" s="51">
        <f ca="1">VLOOKUP(A984,Hospitalization!A984:K3326,6,FALSE)</f>
        <v>55</v>
      </c>
      <c r="O984" s="7" t="str">
        <f>VLOOKUP(A975,Hospitalization!A876:K3218,11,FALSE)</f>
        <v>R1013</v>
      </c>
      <c r="P984" s="7" t="str">
        <f>VLOOKUP(A984,Hospitalization!A984:K3326,10,TRUE)</f>
        <v>tier - 1</v>
      </c>
      <c r="Q984" s="53">
        <f>VLOOKUP(A984,Hospitalization!A984:K3326,8,TRUE)</f>
        <v>928.59</v>
      </c>
      <c r="R984" s="7" t="str">
        <f>VLOOKUP(A984,Hospitalization!A885:K3227,9,TRUE)</f>
        <v>tier - 3</v>
      </c>
    </row>
    <row r="985" spans="1:18" x14ac:dyDescent="0.3">
      <c r="A985" s="69" t="s">
        <v>994</v>
      </c>
      <c r="B985" s="55" t="str">
        <f>VLOOKUP(A985,'Customer Names'!A985:E2303,3,TRUE)</f>
        <v xml:space="preserve"> Mr</v>
      </c>
      <c r="C985" s="55" t="str">
        <f>VLOOKUP(A985,'Customer Names'!A983:E1808,4,FALSE)</f>
        <v>Winters</v>
      </c>
      <c r="D985" s="54">
        <f>VLOOKUP(HealthCare!A985,Medical_Examinations!A984:J3319,2,TRUE)</f>
        <v>17.579999999999998</v>
      </c>
      <c r="E985" s="54">
        <f>VLOOKUP(HealthCare!A985,Medical_Examinations!A984:J3319,4,TRUE)</f>
        <v>4.51</v>
      </c>
      <c r="F985" s="55" t="str">
        <f>VLOOKUP(A985,Medical_Examinations!A984:J3319,6,TRUE)</f>
        <v>No</v>
      </c>
      <c r="G985" s="55" t="str">
        <f>VLOOKUP(A985,Medical_Examinations!A984:J3319,7,TRUE)</f>
        <v>No</v>
      </c>
      <c r="H985" s="55" t="str">
        <f>VLOOKUP(A985,Medical_Examinations!A984:J3319,8,TRUE)</f>
        <v>No</v>
      </c>
      <c r="I985" s="56">
        <f>VLOOKUP(A985,Medical_Examinations!A984:J3319,9,TRUE)</f>
        <v>1</v>
      </c>
      <c r="J985" s="55" t="str">
        <f>VLOOKUP(A985,Medical_Examinations!A984:J3319,10,TRUE)</f>
        <v>No</v>
      </c>
      <c r="K985" s="55" t="str">
        <f>VLOOKUP(A985,Medical_Examinations!A984:J3319,3,TRUE)</f>
        <v>Underweight</v>
      </c>
      <c r="L985" s="55" t="str">
        <f>VLOOKUP(A985,Medical_Examinations!A984:J3319,5,TRUE)</f>
        <v>Normal</v>
      </c>
      <c r="M985" s="57">
        <f>VLOOKUP(A985,Hospitalization!A985:K3327,5,FALSE)</f>
        <v>34637</v>
      </c>
      <c r="N985" s="56">
        <f ca="1">VLOOKUP(A985,Hospitalization!A985:K3327,6,FALSE)</f>
        <v>68</v>
      </c>
      <c r="O985" s="55" t="str">
        <f>VLOOKUP(A976,Hospitalization!A877:K3219,11,FALSE)</f>
        <v>R1013</v>
      </c>
      <c r="P985" s="55" t="str">
        <f>VLOOKUP(A985,Hospitalization!A985:K3327,10,TRUE)</f>
        <v>tier - 1</v>
      </c>
      <c r="Q985" s="58">
        <f>VLOOKUP(A985,Hospitalization!A985:K3327,8,TRUE)</f>
        <v>915.07</v>
      </c>
      <c r="R985" s="55" t="str">
        <f>VLOOKUP(A985,Hospitalization!A886:K3228,9,TRUE)</f>
        <v>tier - 3</v>
      </c>
    </row>
    <row r="986" spans="1:18" x14ac:dyDescent="0.3">
      <c r="A986" s="69" t="s">
        <v>995</v>
      </c>
      <c r="B986" s="55" t="str">
        <f>VLOOKUP(A986,'Customer Names'!A986:E2304,3,TRUE)</f>
        <v xml:space="preserve"> Ms</v>
      </c>
      <c r="C986" s="55" t="str">
        <f>VLOOKUP(A986,'Customer Names'!A984:E1809,4,FALSE)</f>
        <v>McCue</v>
      </c>
      <c r="D986" s="50">
        <f>VLOOKUP(HealthCare!A986,Medical_Examinations!A985:J3320,2,TRUE)</f>
        <v>17.579999999999998</v>
      </c>
      <c r="E986" s="50">
        <f>VLOOKUP(HealthCare!A986,Medical_Examinations!A985:J3320,4,TRUE)</f>
        <v>4.51</v>
      </c>
      <c r="F986" s="7" t="str">
        <f>VLOOKUP(A986,Medical_Examinations!A985:J3320,6,TRUE)</f>
        <v>No</v>
      </c>
      <c r="G986" s="7" t="str">
        <f>VLOOKUP(A986,Medical_Examinations!A985:J3320,7,TRUE)</f>
        <v>No</v>
      </c>
      <c r="H986" s="7" t="str">
        <f>VLOOKUP(A986,Medical_Examinations!A985:J3320,8,TRUE)</f>
        <v>No</v>
      </c>
      <c r="I986" s="51">
        <f>VLOOKUP(A986,Medical_Examinations!A985:J3320,9,TRUE)</f>
        <v>1</v>
      </c>
      <c r="J986" s="7" t="str">
        <f>VLOOKUP(A986,Medical_Examinations!A985:J3320,10,TRUE)</f>
        <v>No</v>
      </c>
      <c r="K986" s="7" t="str">
        <f>VLOOKUP(A986,Medical_Examinations!A985:J3320,3,TRUE)</f>
        <v>Underweight</v>
      </c>
      <c r="L986" s="7" t="str">
        <f>VLOOKUP(A986,Medical_Examinations!A985:J3320,5,TRUE)</f>
        <v>Normal</v>
      </c>
      <c r="M986" s="52">
        <f>VLOOKUP(A986,Hospitalization!A986:K3328,5,FALSE)</f>
        <v>34300</v>
      </c>
      <c r="N986" s="51">
        <f ca="1">VLOOKUP(A986,Hospitalization!A986:K3328,6,FALSE)</f>
        <v>67</v>
      </c>
      <c r="O986" s="7" t="str">
        <f>VLOOKUP(A977,Hospitalization!A878:K3220,11,FALSE)</f>
        <v>R1012</v>
      </c>
      <c r="P986" s="7" t="str">
        <f>VLOOKUP(A986,Hospitalization!A986:K3328,10,TRUE)</f>
        <v>tier - 1</v>
      </c>
      <c r="Q986" s="53">
        <f>VLOOKUP(A986,Hospitalization!A986:K3328,8,TRUE)</f>
        <v>896.21</v>
      </c>
      <c r="R986" s="7" t="str">
        <f>VLOOKUP(A986,Hospitalization!A887:K3229,9,TRUE)</f>
        <v>tier - 3</v>
      </c>
    </row>
    <row r="987" spans="1:18" x14ac:dyDescent="0.3">
      <c r="A987" s="69" t="s">
        <v>996</v>
      </c>
      <c r="B987" s="55" t="str">
        <f>VLOOKUP(A987,'Customer Names'!A987:E2305,3,TRUE)</f>
        <v xml:space="preserve"> Mr</v>
      </c>
      <c r="C987" s="55" t="str">
        <f>VLOOKUP(A987,'Customer Names'!A985:E1810,4,FALSE)</f>
        <v>Webster</v>
      </c>
      <c r="D987" s="54">
        <f>VLOOKUP(HealthCare!A987,Medical_Examinations!A986:J3321,2,TRUE)</f>
        <v>17.579999999999998</v>
      </c>
      <c r="E987" s="54">
        <f>VLOOKUP(HealthCare!A987,Medical_Examinations!A986:J3321,4,TRUE)</f>
        <v>4.51</v>
      </c>
      <c r="F987" s="55" t="str">
        <f>VLOOKUP(A987,Medical_Examinations!A986:J3321,6,TRUE)</f>
        <v>No</v>
      </c>
      <c r="G987" s="55" t="str">
        <f>VLOOKUP(A987,Medical_Examinations!A986:J3321,7,TRUE)</f>
        <v>No</v>
      </c>
      <c r="H987" s="55" t="str">
        <f>VLOOKUP(A987,Medical_Examinations!A986:J3321,8,TRUE)</f>
        <v>No</v>
      </c>
      <c r="I987" s="56">
        <f>VLOOKUP(A987,Medical_Examinations!A986:J3321,9,TRUE)</f>
        <v>1</v>
      </c>
      <c r="J987" s="55" t="str">
        <f>VLOOKUP(A987,Medical_Examinations!A986:J3321,10,TRUE)</f>
        <v>No</v>
      </c>
      <c r="K987" s="55" t="str">
        <f>VLOOKUP(A987,Medical_Examinations!A986:J3321,3,TRUE)</f>
        <v>Underweight</v>
      </c>
      <c r="L987" s="55" t="str">
        <f>VLOOKUP(A987,Medical_Examinations!A986:J3321,5,TRUE)</f>
        <v>Normal</v>
      </c>
      <c r="M987" s="57">
        <f>VLOOKUP(A987,Hospitalization!A987:K3329,5,FALSE)</f>
        <v>36848</v>
      </c>
      <c r="N987" s="56">
        <f ca="1">VLOOKUP(A987,Hospitalization!A987:K3329,6,FALSE)</f>
        <v>65</v>
      </c>
      <c r="O987" s="55" t="str">
        <f>VLOOKUP(A978,Hospitalization!A879:K3221,11,FALSE)</f>
        <v>R1013</v>
      </c>
      <c r="P987" s="55" t="str">
        <f>VLOOKUP(A987,Hospitalization!A987:K3329,10,TRUE)</f>
        <v>tier - 1</v>
      </c>
      <c r="Q987" s="58">
        <f>VLOOKUP(A987,Hospitalization!A987:K3329,8,TRUE)</f>
        <v>865.41</v>
      </c>
      <c r="R987" s="55" t="str">
        <f>VLOOKUP(A987,Hospitalization!A888:K3230,9,TRUE)</f>
        <v>tier - 3</v>
      </c>
    </row>
    <row r="988" spans="1:18" x14ac:dyDescent="0.3">
      <c r="A988" s="69" t="s">
        <v>997</v>
      </c>
      <c r="B988" s="55" t="str">
        <f>VLOOKUP(A988,'Customer Names'!A988:E2306,3,TRUE)</f>
        <v xml:space="preserve"> Mr</v>
      </c>
      <c r="C988" s="55" t="str">
        <f>VLOOKUP(A988,'Customer Names'!A986:E1811,4,FALSE)</f>
        <v>Anderson</v>
      </c>
      <c r="D988" s="50">
        <f>VLOOKUP(HealthCare!A988,Medical_Examinations!A987:J3322,2,TRUE)</f>
        <v>17.579999999999998</v>
      </c>
      <c r="E988" s="50">
        <f>VLOOKUP(HealthCare!A988,Medical_Examinations!A987:J3322,4,TRUE)</f>
        <v>4.51</v>
      </c>
      <c r="F988" s="7" t="str">
        <f>VLOOKUP(A988,Medical_Examinations!A987:J3322,6,TRUE)</f>
        <v>No</v>
      </c>
      <c r="G988" s="7" t="str">
        <f>VLOOKUP(A988,Medical_Examinations!A987:J3322,7,TRUE)</f>
        <v>No</v>
      </c>
      <c r="H988" s="7" t="str">
        <f>VLOOKUP(A988,Medical_Examinations!A987:J3322,8,TRUE)</f>
        <v>No</v>
      </c>
      <c r="I988" s="51">
        <f>VLOOKUP(A988,Medical_Examinations!A987:J3322,9,TRUE)</f>
        <v>1</v>
      </c>
      <c r="J988" s="7" t="str">
        <f>VLOOKUP(A988,Medical_Examinations!A987:J3322,10,TRUE)</f>
        <v>No</v>
      </c>
      <c r="K988" s="7" t="str">
        <f>VLOOKUP(A988,Medical_Examinations!A987:J3322,3,TRUE)</f>
        <v>Underweight</v>
      </c>
      <c r="L988" s="7" t="str">
        <f>VLOOKUP(A988,Medical_Examinations!A987:J3322,5,TRUE)</f>
        <v>Normal</v>
      </c>
      <c r="M988" s="52">
        <f>VLOOKUP(A988,Hospitalization!A988:K3330,5,FALSE)</f>
        <v>38267</v>
      </c>
      <c r="N988" s="51">
        <f ca="1">VLOOKUP(A988,Hospitalization!A988:K3330,6,FALSE)</f>
        <v>55</v>
      </c>
      <c r="O988" s="7" t="str">
        <f>VLOOKUP(A979,Hospitalization!A880:K3222,11,FALSE)</f>
        <v>R1013</v>
      </c>
      <c r="P988" s="7" t="str">
        <f>VLOOKUP(A988,Hospitalization!A988:K3330,10,TRUE)</f>
        <v>tier - 2</v>
      </c>
      <c r="Q988" s="53">
        <f>VLOOKUP(A988,Hospitalization!A988:K3330,8,TRUE)</f>
        <v>830.52</v>
      </c>
      <c r="R988" s="7" t="str">
        <f>VLOOKUP(A988,Hospitalization!A889:K3231,9,TRUE)</f>
        <v>tier - 3</v>
      </c>
    </row>
    <row r="989" spans="1:18" x14ac:dyDescent="0.3">
      <c r="A989" s="69" t="s">
        <v>998</v>
      </c>
      <c r="B989" s="55" t="str">
        <f>VLOOKUP(A989,'Customer Names'!A989:E2307,3,TRUE)</f>
        <v xml:space="preserve"> Mr</v>
      </c>
      <c r="C989" s="55" t="str">
        <f>VLOOKUP(A989,'Customer Names'!A987:E1812,4,FALSE)</f>
        <v>Chiappone</v>
      </c>
      <c r="D989" s="54">
        <f>VLOOKUP(HealthCare!A989,Medical_Examinations!A988:J3323,2,TRUE)</f>
        <v>17.579999999999998</v>
      </c>
      <c r="E989" s="54">
        <f>VLOOKUP(HealthCare!A989,Medical_Examinations!A988:J3323,4,TRUE)</f>
        <v>4.51</v>
      </c>
      <c r="F989" s="55" t="str">
        <f>VLOOKUP(A989,Medical_Examinations!A988:J3323,6,TRUE)</f>
        <v>No</v>
      </c>
      <c r="G989" s="55" t="str">
        <f>VLOOKUP(A989,Medical_Examinations!A988:J3323,7,TRUE)</f>
        <v>No</v>
      </c>
      <c r="H989" s="55" t="str">
        <f>VLOOKUP(A989,Medical_Examinations!A988:J3323,8,TRUE)</f>
        <v>No</v>
      </c>
      <c r="I989" s="56">
        <f>VLOOKUP(A989,Medical_Examinations!A988:J3323,9,TRUE)</f>
        <v>1</v>
      </c>
      <c r="J989" s="55" t="str">
        <f>VLOOKUP(A989,Medical_Examinations!A988:J3323,10,TRUE)</f>
        <v>No</v>
      </c>
      <c r="K989" s="55" t="str">
        <f>VLOOKUP(A989,Medical_Examinations!A988:J3323,3,TRUE)</f>
        <v>Underweight</v>
      </c>
      <c r="L989" s="55" t="str">
        <f>VLOOKUP(A989,Medical_Examinations!A988:J3323,5,TRUE)</f>
        <v>Normal</v>
      </c>
      <c r="M989" s="57">
        <f>VLOOKUP(A989,Hospitalization!A989:K3331,5,FALSE)</f>
        <v>35040</v>
      </c>
      <c r="N989" s="56">
        <f ca="1">VLOOKUP(A989,Hospitalization!A989:K3331,6,FALSE)</f>
        <v>61</v>
      </c>
      <c r="O989" s="55" t="str">
        <f>VLOOKUP(A980,Hospitalization!A881:K3223,11,FALSE)</f>
        <v>R1013</v>
      </c>
      <c r="P989" s="55" t="str">
        <f>VLOOKUP(A989,Hospitalization!A989:K3331,10,TRUE)</f>
        <v>tier - 2</v>
      </c>
      <c r="Q989" s="58">
        <f>VLOOKUP(A989,Hospitalization!A989:K3331,8,TRUE)</f>
        <v>773.54</v>
      </c>
      <c r="R989" s="55" t="str">
        <f>VLOOKUP(A989,Hospitalization!A890:K3232,9,TRUE)</f>
        <v>tier - 3</v>
      </c>
    </row>
    <row r="990" spans="1:18" x14ac:dyDescent="0.3">
      <c r="A990" s="69" t="s">
        <v>999</v>
      </c>
      <c r="B990" s="55" t="str">
        <f>VLOOKUP(A990,'Customer Names'!A990:E2308,3,TRUE)</f>
        <v xml:space="preserve"> Ms</v>
      </c>
      <c r="C990" s="55" t="str">
        <f>VLOOKUP(A990,'Customer Names'!A988:E1813,4,FALSE)</f>
        <v>Opie</v>
      </c>
      <c r="D990" s="50">
        <f>VLOOKUP(HealthCare!A990,Medical_Examinations!A989:J3324,2,TRUE)</f>
        <v>17.579999999999998</v>
      </c>
      <c r="E990" s="50">
        <f>VLOOKUP(HealthCare!A990,Medical_Examinations!A989:J3324,4,TRUE)</f>
        <v>4.51</v>
      </c>
      <c r="F990" s="7" t="str">
        <f>VLOOKUP(A990,Medical_Examinations!A989:J3324,6,TRUE)</f>
        <v>No</v>
      </c>
      <c r="G990" s="7" t="str">
        <f>VLOOKUP(A990,Medical_Examinations!A989:J3324,7,TRUE)</f>
        <v>No</v>
      </c>
      <c r="H990" s="7" t="str">
        <f>VLOOKUP(A990,Medical_Examinations!A989:J3324,8,TRUE)</f>
        <v>No</v>
      </c>
      <c r="I990" s="51">
        <f>VLOOKUP(A990,Medical_Examinations!A989:J3324,9,TRUE)</f>
        <v>1</v>
      </c>
      <c r="J990" s="7" t="str">
        <f>VLOOKUP(A990,Medical_Examinations!A989:J3324,10,TRUE)</f>
        <v>No</v>
      </c>
      <c r="K990" s="7" t="str">
        <f>VLOOKUP(A990,Medical_Examinations!A989:J3324,3,TRUE)</f>
        <v>Underweight</v>
      </c>
      <c r="L990" s="7" t="str">
        <f>VLOOKUP(A990,Medical_Examinations!A989:J3324,5,TRUE)</f>
        <v>Normal</v>
      </c>
      <c r="M990" s="52">
        <f>VLOOKUP(A990,Hospitalization!A990:K3332,5,FALSE)</f>
        <v>35326</v>
      </c>
      <c r="N990" s="51">
        <f ca="1">VLOOKUP(A990,Hospitalization!A990:K3332,6,FALSE)</f>
        <v>63</v>
      </c>
      <c r="O990" s="7" t="str">
        <f>VLOOKUP(A981,Hospitalization!A882:K3224,11,FALSE)</f>
        <v>R1013</v>
      </c>
      <c r="P990" s="7" t="str">
        <f>VLOOKUP(A990,Hospitalization!A990:K3332,10,TRUE)</f>
        <v>tier - 2</v>
      </c>
      <c r="Q990" s="53">
        <f>VLOOKUP(A990,Hospitalization!A990:K3332,8,TRUE)</f>
        <v>770.38</v>
      </c>
      <c r="R990" s="7" t="str">
        <f>VLOOKUP(A990,Hospitalization!A891:K3233,9,TRUE)</f>
        <v>tier - 3</v>
      </c>
    </row>
    <row r="991" spans="1:18" x14ac:dyDescent="0.3">
      <c r="A991" s="69" t="s">
        <v>1000</v>
      </c>
      <c r="B991" s="55" t="str">
        <f>VLOOKUP(A991,'Customer Names'!A991:E2309,3,TRUE)</f>
        <v xml:space="preserve"> Ms</v>
      </c>
      <c r="C991" s="55" t="str">
        <f>VLOOKUP(A991,'Customer Names'!A989:E1814,4,FALSE)</f>
        <v>Donnelly</v>
      </c>
      <c r="D991" s="54">
        <f>VLOOKUP(HealthCare!A991,Medical_Examinations!A990:J3325,2,TRUE)</f>
        <v>17.579999999999998</v>
      </c>
      <c r="E991" s="54">
        <f>VLOOKUP(HealthCare!A991,Medical_Examinations!A990:J3325,4,TRUE)</f>
        <v>4.51</v>
      </c>
      <c r="F991" s="55" t="str">
        <f>VLOOKUP(A991,Medical_Examinations!A990:J3325,6,TRUE)</f>
        <v>No</v>
      </c>
      <c r="G991" s="55" t="str">
        <f>VLOOKUP(A991,Medical_Examinations!A990:J3325,7,TRUE)</f>
        <v>No</v>
      </c>
      <c r="H991" s="55" t="str">
        <f>VLOOKUP(A991,Medical_Examinations!A990:J3325,8,TRUE)</f>
        <v>No</v>
      </c>
      <c r="I991" s="56">
        <f>VLOOKUP(A991,Medical_Examinations!A990:J3325,9,TRUE)</f>
        <v>1</v>
      </c>
      <c r="J991" s="55" t="str">
        <f>VLOOKUP(A991,Medical_Examinations!A990:J3325,10,TRUE)</f>
        <v>No</v>
      </c>
      <c r="K991" s="55" t="str">
        <f>VLOOKUP(A991,Medical_Examinations!A990:J3325,3,TRUE)</f>
        <v>Underweight</v>
      </c>
      <c r="L991" s="55" t="str">
        <f>VLOOKUP(A991,Medical_Examinations!A990:J3325,5,TRUE)</f>
        <v>Normal</v>
      </c>
      <c r="M991" s="57">
        <f>VLOOKUP(A991,Hospitalization!A991:K3333,5,FALSE)</f>
        <v>35360</v>
      </c>
      <c r="N991" s="56">
        <f ca="1">VLOOKUP(A991,Hospitalization!A991:K3333,6,FALSE)</f>
        <v>64</v>
      </c>
      <c r="O991" s="55" t="str">
        <f>VLOOKUP(A982,Hospitalization!A883:K3225,11,FALSE)</f>
        <v>R1013</v>
      </c>
      <c r="P991" s="55" t="str">
        <f>VLOOKUP(A991,Hospitalization!A991:K3333,10,TRUE)</f>
        <v>tier - 3</v>
      </c>
      <c r="Q991" s="58">
        <f>VLOOKUP(A991,Hospitalization!A991:K3333,8,TRUE)</f>
        <v>760</v>
      </c>
      <c r="R991" s="55" t="str">
        <f>VLOOKUP(A991,Hospitalization!A892:K3234,9,TRUE)</f>
        <v>tier - 3</v>
      </c>
    </row>
    <row r="992" spans="1:18" x14ac:dyDescent="0.3">
      <c r="A992" s="69" t="s">
        <v>1001</v>
      </c>
      <c r="B992" s="55" t="str">
        <f>VLOOKUP(A992,'Customer Names'!A992:E2310,3,TRUE)</f>
        <v xml:space="preserve"> Ms</v>
      </c>
      <c r="C992" s="55" t="str">
        <f>VLOOKUP(A992,'Customer Names'!A990:E1815,4,FALSE)</f>
        <v>Rall</v>
      </c>
      <c r="D992" s="50">
        <f>VLOOKUP(HealthCare!A992,Medical_Examinations!A991:J3326,2,TRUE)</f>
        <v>17.579999999999998</v>
      </c>
      <c r="E992" s="50">
        <f>VLOOKUP(HealthCare!A992,Medical_Examinations!A991:J3326,4,TRUE)</f>
        <v>4.51</v>
      </c>
      <c r="F992" s="7" t="str">
        <f>VLOOKUP(A992,Medical_Examinations!A991:J3326,6,TRUE)</f>
        <v>No</v>
      </c>
      <c r="G992" s="7" t="str">
        <f>VLOOKUP(A992,Medical_Examinations!A991:J3326,7,TRUE)</f>
        <v>No</v>
      </c>
      <c r="H992" s="7" t="str">
        <f>VLOOKUP(A992,Medical_Examinations!A991:J3326,8,TRUE)</f>
        <v>No</v>
      </c>
      <c r="I992" s="51">
        <f>VLOOKUP(A992,Medical_Examinations!A991:J3326,9,TRUE)</f>
        <v>1</v>
      </c>
      <c r="J992" s="7" t="str">
        <f>VLOOKUP(A992,Medical_Examinations!A991:J3326,10,TRUE)</f>
        <v>No</v>
      </c>
      <c r="K992" s="7" t="str">
        <f>VLOOKUP(A992,Medical_Examinations!A991:J3326,3,TRUE)</f>
        <v>Underweight</v>
      </c>
      <c r="L992" s="7" t="str">
        <f>VLOOKUP(A992,Medical_Examinations!A991:J3326,5,TRUE)</f>
        <v>Normal</v>
      </c>
      <c r="M992" s="52">
        <f>VLOOKUP(A992,Hospitalization!A992:K3334,5,FALSE)</f>
        <v>34190</v>
      </c>
      <c r="N992" s="51">
        <f ca="1">VLOOKUP(A992,Hospitalization!A992:K3334,6,FALSE)</f>
        <v>64</v>
      </c>
      <c r="O992" s="7" t="str">
        <f>VLOOKUP(A983,Hospitalization!A884:K3226,11,FALSE)</f>
        <v>R1013</v>
      </c>
      <c r="P992" s="7" t="str">
        <f>VLOOKUP(A992,Hospitalization!A992:K3334,10,TRUE)</f>
        <v>tier - 1</v>
      </c>
      <c r="Q992" s="53">
        <f>VLOOKUP(A992,Hospitalization!A992:K3334,8,TRUE)</f>
        <v>760</v>
      </c>
      <c r="R992" s="7" t="str">
        <f>VLOOKUP(A992,Hospitalization!A893:K3235,9,TRUE)</f>
        <v>tier - 3</v>
      </c>
    </row>
    <row r="993" spans="1:18" x14ac:dyDescent="0.3">
      <c r="A993" s="69" t="s">
        <v>1002</v>
      </c>
      <c r="B993" s="55" t="str">
        <f>VLOOKUP(A993,'Customer Names'!A993:E2311,3,TRUE)</f>
        <v xml:space="preserve"> Mr</v>
      </c>
      <c r="C993" s="55" t="str">
        <f>VLOOKUP(A993,'Customer Names'!A991:E1816,4,FALSE)</f>
        <v>Mitchell</v>
      </c>
      <c r="D993" s="54">
        <f>VLOOKUP(HealthCare!A993,Medical_Examinations!A992:J3327,2,TRUE)</f>
        <v>17.579999999999998</v>
      </c>
      <c r="E993" s="54">
        <f>VLOOKUP(HealthCare!A993,Medical_Examinations!A992:J3327,4,TRUE)</f>
        <v>4.51</v>
      </c>
      <c r="F993" s="55" t="str">
        <f>VLOOKUP(A993,Medical_Examinations!A992:J3327,6,TRUE)</f>
        <v>No</v>
      </c>
      <c r="G993" s="55" t="str">
        <f>VLOOKUP(A993,Medical_Examinations!A992:J3327,7,TRUE)</f>
        <v>No</v>
      </c>
      <c r="H993" s="55" t="str">
        <f>VLOOKUP(A993,Medical_Examinations!A992:J3327,8,TRUE)</f>
        <v>No</v>
      </c>
      <c r="I993" s="56">
        <f>VLOOKUP(A993,Medical_Examinations!A992:J3327,9,TRUE)</f>
        <v>1</v>
      </c>
      <c r="J993" s="55" t="str">
        <f>VLOOKUP(A993,Medical_Examinations!A992:J3327,10,TRUE)</f>
        <v>No</v>
      </c>
      <c r="K993" s="55" t="str">
        <f>VLOOKUP(A993,Medical_Examinations!A992:J3327,3,TRUE)</f>
        <v>Underweight</v>
      </c>
      <c r="L993" s="55" t="str">
        <f>VLOOKUP(A993,Medical_Examinations!A992:J3327,5,TRUE)</f>
        <v>Normal</v>
      </c>
      <c r="M993" s="57">
        <f>VLOOKUP(A993,Hospitalization!A993:K3335,5,FALSE)</f>
        <v>37518</v>
      </c>
      <c r="N993" s="56">
        <f ca="1">VLOOKUP(A993,Hospitalization!A993:K3335,6,FALSE)</f>
        <v>57</v>
      </c>
      <c r="O993" s="55" t="str">
        <f>VLOOKUP(A984,Hospitalization!A885:K3227,11,FALSE)</f>
        <v>R1013</v>
      </c>
      <c r="P993" s="55" t="str">
        <f>VLOOKUP(A993,Hospitalization!A993:K3335,10,TRUE)</f>
        <v>tier - 1</v>
      </c>
      <c r="Q993" s="58">
        <f>VLOOKUP(A993,Hospitalization!A993:K3335,8,TRUE)</f>
        <v>750</v>
      </c>
      <c r="R993" s="55" t="str">
        <f>VLOOKUP(A993,Hospitalization!A894:K3236,9,TRUE)</f>
        <v>tier - 3</v>
      </c>
    </row>
    <row r="994" spans="1:18" x14ac:dyDescent="0.3">
      <c r="A994" s="69" t="s">
        <v>1003</v>
      </c>
      <c r="B994" s="55" t="str">
        <f>VLOOKUP(A994,'Customer Names'!A994:E2312,3,TRUE)</f>
        <v xml:space="preserve"> Mrs</v>
      </c>
      <c r="C994" s="55" t="str">
        <f>VLOOKUP(A994,'Customer Names'!A992:E1817,4,FALSE)</f>
        <v>Chen</v>
      </c>
      <c r="D994" s="50">
        <f>VLOOKUP(HealthCare!A994,Medical_Examinations!A993:J3328,2,TRUE)</f>
        <v>17.579999999999998</v>
      </c>
      <c r="E994" s="50">
        <f>VLOOKUP(HealthCare!A994,Medical_Examinations!A993:J3328,4,TRUE)</f>
        <v>4.51</v>
      </c>
      <c r="F994" s="7" t="str">
        <f>VLOOKUP(A994,Medical_Examinations!A993:J3328,6,TRUE)</f>
        <v>No</v>
      </c>
      <c r="G994" s="7" t="str">
        <f>VLOOKUP(A994,Medical_Examinations!A993:J3328,7,TRUE)</f>
        <v>No</v>
      </c>
      <c r="H994" s="7" t="str">
        <f>VLOOKUP(A994,Medical_Examinations!A993:J3328,8,TRUE)</f>
        <v>No</v>
      </c>
      <c r="I994" s="51">
        <f>VLOOKUP(A994,Medical_Examinations!A993:J3328,9,TRUE)</f>
        <v>1</v>
      </c>
      <c r="J994" s="7" t="str">
        <f>VLOOKUP(A994,Medical_Examinations!A993:J3328,10,TRUE)</f>
        <v>No</v>
      </c>
      <c r="K994" s="7" t="str">
        <f>VLOOKUP(A994,Medical_Examinations!A993:J3328,3,TRUE)</f>
        <v>Underweight</v>
      </c>
      <c r="L994" s="7" t="str">
        <f>VLOOKUP(A994,Medical_Examinations!A993:J3328,5,TRUE)</f>
        <v>Normal</v>
      </c>
      <c r="M994" s="52">
        <f>VLOOKUP(A994,Hospitalization!A994:K3336,5,FALSE)</f>
        <v>36508</v>
      </c>
      <c r="N994" s="51">
        <f ca="1">VLOOKUP(A994,Hospitalization!A994:K3336,6,FALSE)</f>
        <v>64</v>
      </c>
      <c r="O994" s="7" t="str">
        <f>VLOOKUP(A985,Hospitalization!A886:K3228,11,FALSE)</f>
        <v>R1013</v>
      </c>
      <c r="P994" s="7" t="str">
        <f>VLOOKUP(A994,Hospitalization!A994:K3336,10,TRUE)</f>
        <v>tier - 1</v>
      </c>
      <c r="Q994" s="53">
        <f>VLOOKUP(A994,Hospitalization!A994:K3336,8,TRUE)</f>
        <v>722.99</v>
      </c>
      <c r="R994" s="7" t="str">
        <f>VLOOKUP(A994,Hospitalization!A895:K3237,9,TRUE)</f>
        <v>tier - 3</v>
      </c>
    </row>
    <row r="995" spans="1:18" x14ac:dyDescent="0.3">
      <c r="A995" s="69" t="s">
        <v>1004</v>
      </c>
      <c r="B995" s="55" t="str">
        <f>VLOOKUP(A995,'Customer Names'!A995:E2313,3,TRUE)</f>
        <v xml:space="preserve"> Ms</v>
      </c>
      <c r="C995" s="55" t="str">
        <f>VLOOKUP(A995,'Customer Names'!A993:E1818,4,FALSE)</f>
        <v>Tufaro</v>
      </c>
      <c r="D995" s="54">
        <f>VLOOKUP(HealthCare!A995,Medical_Examinations!A994:J3329,2,TRUE)</f>
        <v>17.579999999999998</v>
      </c>
      <c r="E995" s="54">
        <f>VLOOKUP(HealthCare!A995,Medical_Examinations!A994:J3329,4,TRUE)</f>
        <v>4.51</v>
      </c>
      <c r="F995" s="55" t="str">
        <f>VLOOKUP(A995,Medical_Examinations!A994:J3329,6,TRUE)</f>
        <v>No</v>
      </c>
      <c r="G995" s="55" t="str">
        <f>VLOOKUP(A995,Medical_Examinations!A994:J3329,7,TRUE)</f>
        <v>No</v>
      </c>
      <c r="H995" s="55" t="str">
        <f>VLOOKUP(A995,Medical_Examinations!A994:J3329,8,TRUE)</f>
        <v>No</v>
      </c>
      <c r="I995" s="56">
        <f>VLOOKUP(A995,Medical_Examinations!A994:J3329,9,TRUE)</f>
        <v>1</v>
      </c>
      <c r="J995" s="55" t="str">
        <f>VLOOKUP(A995,Medical_Examinations!A994:J3329,10,TRUE)</f>
        <v>No</v>
      </c>
      <c r="K995" s="55" t="str">
        <f>VLOOKUP(A995,Medical_Examinations!A994:J3329,3,TRUE)</f>
        <v>Underweight</v>
      </c>
      <c r="L995" s="55" t="str">
        <f>VLOOKUP(A995,Medical_Examinations!A994:J3329,5,TRUE)</f>
        <v>Normal</v>
      </c>
      <c r="M995" s="57">
        <f>VLOOKUP(A995,Hospitalization!A995:K3337,5,FALSE)</f>
        <v>36520</v>
      </c>
      <c r="N995" s="56">
        <f ca="1">VLOOKUP(A995,Hospitalization!A995:K3337,6,FALSE)</f>
        <v>60</v>
      </c>
      <c r="O995" s="55" t="str">
        <f>VLOOKUP(A986,Hospitalization!A887:K3229,11,FALSE)</f>
        <v>R1013</v>
      </c>
      <c r="P995" s="55" t="str">
        <f>VLOOKUP(A995,Hospitalization!A995:K3337,10,TRUE)</f>
        <v>tier - 3</v>
      </c>
      <c r="Q995" s="58">
        <f>VLOOKUP(A995,Hospitalization!A995:K3337,8,TRUE)</f>
        <v>700</v>
      </c>
      <c r="R995" s="55" t="str">
        <f>VLOOKUP(A995,Hospitalization!A896:K3238,9,TRUE)</f>
        <v>tier - 2</v>
      </c>
    </row>
    <row r="996" spans="1:18" x14ac:dyDescent="0.3">
      <c r="A996" s="69" t="s">
        <v>1005</v>
      </c>
      <c r="B996" s="55" t="str">
        <f>VLOOKUP(A996,'Customer Names'!A996:E2314,3,TRUE)</f>
        <v xml:space="preserve"> Mr</v>
      </c>
      <c r="C996" s="55" t="str">
        <f>VLOOKUP(A996,'Customer Names'!A994:E1819,4,FALSE)</f>
        <v>Peters</v>
      </c>
      <c r="D996" s="50">
        <f>VLOOKUP(HealthCare!A996,Medical_Examinations!A995:J3330,2,TRUE)</f>
        <v>17.579999999999998</v>
      </c>
      <c r="E996" s="50">
        <f>VLOOKUP(HealthCare!A996,Medical_Examinations!A995:J3330,4,TRUE)</f>
        <v>4.51</v>
      </c>
      <c r="F996" s="7" t="str">
        <f>VLOOKUP(A996,Medical_Examinations!A995:J3330,6,TRUE)</f>
        <v>No</v>
      </c>
      <c r="G996" s="7" t="str">
        <f>VLOOKUP(A996,Medical_Examinations!A995:J3330,7,TRUE)</f>
        <v>No</v>
      </c>
      <c r="H996" s="7" t="str">
        <f>VLOOKUP(A996,Medical_Examinations!A995:J3330,8,TRUE)</f>
        <v>No</v>
      </c>
      <c r="I996" s="51">
        <f>VLOOKUP(A996,Medical_Examinations!A995:J3330,9,TRUE)</f>
        <v>1</v>
      </c>
      <c r="J996" s="7" t="str">
        <f>VLOOKUP(A996,Medical_Examinations!A995:J3330,10,TRUE)</f>
        <v>No</v>
      </c>
      <c r="K996" s="7" t="str">
        <f>VLOOKUP(A996,Medical_Examinations!A995:J3330,3,TRUE)</f>
        <v>Underweight</v>
      </c>
      <c r="L996" s="7" t="str">
        <f>VLOOKUP(A996,Medical_Examinations!A995:J3330,5,TRUE)</f>
        <v>Normal</v>
      </c>
      <c r="M996" s="52">
        <f>VLOOKUP(A996,Hospitalization!A996:K3338,5,FALSE)</f>
        <v>37146</v>
      </c>
      <c r="N996" s="51">
        <f ca="1">VLOOKUP(A996,Hospitalization!A996:K3338,6,FALSE)</f>
        <v>67</v>
      </c>
      <c r="O996" s="7" t="str">
        <f>VLOOKUP(A987,Hospitalization!A888:K3230,11,FALSE)</f>
        <v>R1013</v>
      </c>
      <c r="P996" s="7" t="str">
        <f>VLOOKUP(A996,Hospitalization!A996:K3338,10,TRUE)</f>
        <v>tier - 2</v>
      </c>
      <c r="Q996" s="53">
        <f>VLOOKUP(A996,Hospitalization!A996:K3338,8,TRUE)</f>
        <v>687.54</v>
      </c>
      <c r="R996" s="7" t="str">
        <f>VLOOKUP(A996,Hospitalization!A897:K3239,9,TRUE)</f>
        <v>tier - 3</v>
      </c>
    </row>
    <row r="997" spans="1:18" x14ac:dyDescent="0.3">
      <c r="A997" s="69" t="s">
        <v>1006</v>
      </c>
      <c r="B997" s="55" t="str">
        <f>VLOOKUP(A997,'Customer Names'!A997:E2315,3,TRUE)</f>
        <v xml:space="preserve"> Ms</v>
      </c>
      <c r="C997" s="55" t="str">
        <f>VLOOKUP(A997,'Customer Names'!A995:E1820,4,FALSE)</f>
        <v>Susedik</v>
      </c>
      <c r="D997" s="54">
        <f>VLOOKUP(HealthCare!A997,Medical_Examinations!A996:J3331,2,TRUE)</f>
        <v>17.579999999999998</v>
      </c>
      <c r="E997" s="54">
        <f>VLOOKUP(HealthCare!A997,Medical_Examinations!A996:J3331,4,TRUE)</f>
        <v>4.51</v>
      </c>
      <c r="F997" s="55" t="str">
        <f>VLOOKUP(A997,Medical_Examinations!A996:J3331,6,TRUE)</f>
        <v>No</v>
      </c>
      <c r="G997" s="55" t="str">
        <f>VLOOKUP(A997,Medical_Examinations!A996:J3331,7,TRUE)</f>
        <v>No</v>
      </c>
      <c r="H997" s="55" t="str">
        <f>VLOOKUP(A997,Medical_Examinations!A996:J3331,8,TRUE)</f>
        <v>No</v>
      </c>
      <c r="I997" s="56">
        <f>VLOOKUP(A997,Medical_Examinations!A996:J3331,9,TRUE)</f>
        <v>1</v>
      </c>
      <c r="J997" s="55" t="str">
        <f>VLOOKUP(A997,Medical_Examinations!A996:J3331,10,TRUE)</f>
        <v>No</v>
      </c>
      <c r="K997" s="55" t="str">
        <f>VLOOKUP(A997,Medical_Examinations!A996:J3331,3,TRUE)</f>
        <v>Underweight</v>
      </c>
      <c r="L997" s="55" t="str">
        <f>VLOOKUP(A997,Medical_Examinations!A996:J3331,5,TRUE)</f>
        <v>Normal</v>
      </c>
      <c r="M997" s="57">
        <f>VLOOKUP(A997,Hospitalization!A997:K3339,5,FALSE)</f>
        <v>35743</v>
      </c>
      <c r="N997" s="56">
        <f ca="1">VLOOKUP(A997,Hospitalization!A997:K3339,6,FALSE)</f>
        <v>47</v>
      </c>
      <c r="O997" s="55" t="str">
        <f>VLOOKUP(A988,Hospitalization!A889:K3231,11,FALSE)</f>
        <v>R1011</v>
      </c>
      <c r="P997" s="55" t="str">
        <f>VLOOKUP(A997,Hospitalization!A997:K3339,10,TRUE)</f>
        <v>tier - 3</v>
      </c>
      <c r="Q997" s="58">
        <f>VLOOKUP(A997,Hospitalization!A997:K3339,8,TRUE)</f>
        <v>670</v>
      </c>
      <c r="R997" s="55" t="str">
        <f>VLOOKUP(A997,Hospitalization!A898:K3240,9,TRUE)</f>
        <v>tier - 3</v>
      </c>
    </row>
    <row r="998" spans="1:18" x14ac:dyDescent="0.3">
      <c r="A998" s="69" t="s">
        <v>1007</v>
      </c>
      <c r="B998" s="55" t="str">
        <f>VLOOKUP(A998,'Customer Names'!A998:E2316,3,TRUE)</f>
        <v xml:space="preserve"> Ms</v>
      </c>
      <c r="C998" s="55" t="str">
        <f>VLOOKUP(A998,'Customer Names'!A996:E1821,4,FALSE)</f>
        <v>Garcia</v>
      </c>
      <c r="D998" s="50">
        <f>VLOOKUP(HealthCare!A998,Medical_Examinations!A997:J3332,2,TRUE)</f>
        <v>17.579999999999998</v>
      </c>
      <c r="E998" s="50">
        <f>VLOOKUP(HealthCare!A998,Medical_Examinations!A997:J3332,4,TRUE)</f>
        <v>4.51</v>
      </c>
      <c r="F998" s="7" t="str">
        <f>VLOOKUP(A998,Medical_Examinations!A997:J3332,6,TRUE)</f>
        <v>No</v>
      </c>
      <c r="G998" s="7" t="str">
        <f>VLOOKUP(A998,Medical_Examinations!A997:J3332,7,TRUE)</f>
        <v>No</v>
      </c>
      <c r="H998" s="7" t="str">
        <f>VLOOKUP(A998,Medical_Examinations!A997:J3332,8,TRUE)</f>
        <v>No</v>
      </c>
      <c r="I998" s="51">
        <f>VLOOKUP(A998,Medical_Examinations!A997:J3332,9,TRUE)</f>
        <v>1</v>
      </c>
      <c r="J998" s="7" t="str">
        <f>VLOOKUP(A998,Medical_Examinations!A997:J3332,10,TRUE)</f>
        <v>No</v>
      </c>
      <c r="K998" s="7" t="str">
        <f>VLOOKUP(A998,Medical_Examinations!A997:J3332,3,TRUE)</f>
        <v>Underweight</v>
      </c>
      <c r="L998" s="7" t="str">
        <f>VLOOKUP(A998,Medical_Examinations!A997:J3332,5,TRUE)</f>
        <v>Normal</v>
      </c>
      <c r="M998" s="52">
        <f>VLOOKUP(A998,Hospitalization!A998:K3340,5,FALSE)</f>
        <v>37589</v>
      </c>
      <c r="N998" s="51">
        <f ca="1">VLOOKUP(A998,Hospitalization!A998:K3340,6,FALSE)</f>
        <v>63</v>
      </c>
      <c r="O998" s="7" t="str">
        <f>VLOOKUP(A989,Hospitalization!A890:K3232,11,FALSE)</f>
        <v>R1013</v>
      </c>
      <c r="P998" s="7" t="str">
        <f>VLOOKUP(A998,Hospitalization!A998:K3340,10,TRUE)</f>
        <v>tier - 2</v>
      </c>
      <c r="Q998" s="53">
        <f>VLOOKUP(A998,Hospitalization!A998:K3340,8,TRUE)</f>
        <v>668</v>
      </c>
      <c r="R998" s="7" t="str">
        <f>VLOOKUP(A998,Hospitalization!A899:K3241,9,TRUE)</f>
        <v>tier - 3</v>
      </c>
    </row>
    <row r="999" spans="1:18" x14ac:dyDescent="0.3">
      <c r="A999" s="69" t="s">
        <v>1008</v>
      </c>
      <c r="B999" s="55" t="str">
        <f>VLOOKUP(A999,'Customer Names'!A999:E2317,3,TRUE)</f>
        <v xml:space="preserve"> Mr</v>
      </c>
      <c r="C999" s="55" t="str">
        <f>VLOOKUP(A999,'Customer Names'!A997:E1822,4,FALSE)</f>
        <v>Deady</v>
      </c>
      <c r="D999" s="54">
        <f>VLOOKUP(HealthCare!A999,Medical_Examinations!A998:J3333,2,TRUE)</f>
        <v>17.579999999999998</v>
      </c>
      <c r="E999" s="54">
        <f>VLOOKUP(HealthCare!A999,Medical_Examinations!A998:J3333,4,TRUE)</f>
        <v>4.51</v>
      </c>
      <c r="F999" s="55" t="str">
        <f>VLOOKUP(A999,Medical_Examinations!A998:J3333,6,TRUE)</f>
        <v>No</v>
      </c>
      <c r="G999" s="55" t="str">
        <f>VLOOKUP(A999,Medical_Examinations!A998:J3333,7,TRUE)</f>
        <v>No</v>
      </c>
      <c r="H999" s="55" t="str">
        <f>VLOOKUP(A999,Medical_Examinations!A998:J3333,8,TRUE)</f>
        <v>No</v>
      </c>
      <c r="I999" s="56">
        <f>VLOOKUP(A999,Medical_Examinations!A998:J3333,9,TRUE)</f>
        <v>1</v>
      </c>
      <c r="J999" s="55" t="str">
        <f>VLOOKUP(A999,Medical_Examinations!A998:J3333,10,TRUE)</f>
        <v>No</v>
      </c>
      <c r="K999" s="55" t="str">
        <f>VLOOKUP(A999,Medical_Examinations!A998:J3333,3,TRUE)</f>
        <v>Underweight</v>
      </c>
      <c r="L999" s="55" t="str">
        <f>VLOOKUP(A999,Medical_Examinations!A998:J3333,5,TRUE)</f>
        <v>Normal</v>
      </c>
      <c r="M999" s="57">
        <f>VLOOKUP(A999,Hospitalization!A999:K3341,5,FALSE)</f>
        <v>34884</v>
      </c>
      <c r="N999" s="56">
        <f ca="1">VLOOKUP(A999,Hospitalization!A999:K3341,6,FALSE)</f>
        <v>68</v>
      </c>
      <c r="O999" s="55" t="str">
        <f>VLOOKUP(A990,Hospitalization!A891:K3233,11,FALSE)</f>
        <v>R1012</v>
      </c>
      <c r="P999" s="55" t="str">
        <f>VLOOKUP(A999,Hospitalization!A999:K3341,10,TRUE)</f>
        <v>tier - 3</v>
      </c>
      <c r="Q999" s="58">
        <f>VLOOKUP(A999,Hospitalization!A999:K3341,8,TRUE)</f>
        <v>650</v>
      </c>
      <c r="R999" s="55" t="str">
        <f>VLOOKUP(A999,Hospitalization!A900:K3242,9,TRUE)</f>
        <v>tier - 3</v>
      </c>
    </row>
    <row r="1000" spans="1:18" x14ac:dyDescent="0.3">
      <c r="A1000" s="69" t="s">
        <v>1009</v>
      </c>
      <c r="B1000" s="55" t="str">
        <f>VLOOKUP(A1000,'Customer Names'!A1000:E2318,3,TRUE)</f>
        <v xml:space="preserve"> Mr</v>
      </c>
      <c r="C1000" s="55" t="str">
        <f>VLOOKUP(A1000,'Customer Names'!A998:E1823,4,FALSE)</f>
        <v>Campbell</v>
      </c>
      <c r="D1000" s="50">
        <f>VLOOKUP(HealthCare!A1000,Medical_Examinations!A999:J3334,2,TRUE)</f>
        <v>17.579999999999998</v>
      </c>
      <c r="E1000" s="50">
        <f>VLOOKUP(HealthCare!A1000,Medical_Examinations!A999:J3334,4,TRUE)</f>
        <v>4.51</v>
      </c>
      <c r="F1000" s="7" t="str">
        <f>VLOOKUP(A1000,Medical_Examinations!A999:J3334,6,TRUE)</f>
        <v>No</v>
      </c>
      <c r="G1000" s="7" t="str">
        <f>VLOOKUP(A1000,Medical_Examinations!A999:J3334,7,TRUE)</f>
        <v>No</v>
      </c>
      <c r="H1000" s="7" t="str">
        <f>VLOOKUP(A1000,Medical_Examinations!A999:J3334,8,TRUE)</f>
        <v>No</v>
      </c>
      <c r="I1000" s="51">
        <f>VLOOKUP(A1000,Medical_Examinations!A999:J3334,9,TRUE)</f>
        <v>1</v>
      </c>
      <c r="J1000" s="7" t="str">
        <f>VLOOKUP(A1000,Medical_Examinations!A999:J3334,10,TRUE)</f>
        <v>No</v>
      </c>
      <c r="K1000" s="7" t="str">
        <f>VLOOKUP(A1000,Medical_Examinations!A999:J3334,3,TRUE)</f>
        <v>Underweight</v>
      </c>
      <c r="L1000" s="7" t="str">
        <f>VLOOKUP(A1000,Medical_Examinations!A999:J3334,5,TRUE)</f>
        <v>Normal</v>
      </c>
      <c r="M1000" s="52">
        <f>VLOOKUP(A1000,Hospitalization!A1000:K3342,5,FALSE)</f>
        <v>34121</v>
      </c>
      <c r="N1000" s="51">
        <f ca="1">VLOOKUP(A1000,Hospitalization!A1000:K3342,6,FALSE)</f>
        <v>31</v>
      </c>
      <c r="O1000" s="7" t="str">
        <f>VLOOKUP(A991,Hospitalization!A892:K3234,11,FALSE)</f>
        <v>R1013</v>
      </c>
      <c r="P1000" s="7" t="str">
        <f>VLOOKUP(A1000,Hospitalization!A1000:K3342,10,TRUE)</f>
        <v>tier - 3</v>
      </c>
      <c r="Q1000" s="53">
        <f>VLOOKUP(A1000,Hospitalization!A1000:K3342,8,TRUE)</f>
        <v>650</v>
      </c>
      <c r="R1000" s="7" t="str">
        <f>VLOOKUP(A1000,Hospitalization!A901:K3243,9,TRUE)</f>
        <v>tier - 3</v>
      </c>
    </row>
    <row r="1001" spans="1:18" x14ac:dyDescent="0.3">
      <c r="A1001" s="69" t="s">
        <v>1010</v>
      </c>
      <c r="B1001" s="55" t="str">
        <f>VLOOKUP(A1001,'Customer Names'!A1001:E2319,3,TRUE)</f>
        <v xml:space="preserve"> Mrs</v>
      </c>
      <c r="C1001" s="55" t="str">
        <f>VLOOKUP(A1001,'Customer Names'!A999:E1824,4,FALSE)</f>
        <v>Schaefer</v>
      </c>
      <c r="D1001" s="54">
        <f>VLOOKUP(HealthCare!A1001,Medical_Examinations!A1000:J3335,2,TRUE)</f>
        <v>39.17</v>
      </c>
      <c r="E1001" s="54">
        <f>VLOOKUP(HealthCare!A1001,Medical_Examinations!A1000:J3335,4,TRUE)</f>
        <v>4.1500000000000004</v>
      </c>
      <c r="F1001" s="55" t="str">
        <f>VLOOKUP(A1001,Medical_Examinations!A1000:J3335,6,TRUE)</f>
        <v>No</v>
      </c>
      <c r="G1001" s="55" t="str">
        <f>VLOOKUP(A1001,Medical_Examinations!A1000:J3335,7,TRUE)</f>
        <v>No</v>
      </c>
      <c r="H1001" s="55" t="str">
        <f>VLOOKUP(A1001,Medical_Examinations!A1000:J3335,8,TRUE)</f>
        <v>No</v>
      </c>
      <c r="I1001" s="56">
        <f>VLOOKUP(A1001,Medical_Examinations!A1000:J3335,9,TRUE)</f>
        <v>0</v>
      </c>
      <c r="J1001" s="55" t="str">
        <f>VLOOKUP(A1001,Medical_Examinations!A1000:J3335,10,TRUE)</f>
        <v>No</v>
      </c>
      <c r="K1001" s="55" t="str">
        <f>VLOOKUP(A1001,Medical_Examinations!A1000:J3335,3,TRUE)</f>
        <v>Obesity</v>
      </c>
      <c r="L1001" s="55" t="str">
        <f>VLOOKUP(A1001,Medical_Examinations!A1000:J3335,5,TRUE)</f>
        <v>Normal</v>
      </c>
      <c r="M1001" s="57">
        <f>VLOOKUP(A1001,Hospitalization!A2:K2344,5,TRUE)</f>
        <v>33395</v>
      </c>
      <c r="N1001" s="56">
        <f ca="1">VLOOKUP(A1001,Hospitalization!A2:K2344,6,FALSE)</f>
        <v>33</v>
      </c>
      <c r="O1001" s="55" t="str">
        <f>VLOOKUP(A992,Hospitalization!A893:K3235,11,FALSE)</f>
        <v>R1013</v>
      </c>
      <c r="P1001" s="55" t="str">
        <f>VLOOKUP(A1001,Hospitalization!A2:K2344,10,TRUE)</f>
        <v>tier - 3</v>
      </c>
      <c r="Q1001" s="58">
        <f>VLOOKUP(A1001,Hospitalization!A2:K2344,8,TRUE)</f>
        <v>58571.07</v>
      </c>
      <c r="R1001" s="55" t="str">
        <f>VLOOKUP(A1001,Hospitalization!A2:K2344,9,TRUE)</f>
        <v>tier - 1</v>
      </c>
    </row>
    <row r="1002" spans="1:18" x14ac:dyDescent="0.3">
      <c r="A1002" s="69" t="s">
        <v>1011</v>
      </c>
      <c r="B1002" s="55" t="str">
        <f>VLOOKUP(A1002,'Customer Names'!A1002:E2320,3,TRUE)</f>
        <v xml:space="preserve"> Mr</v>
      </c>
      <c r="C1002" s="55" t="str">
        <f>VLOOKUP(A1002,'Customer Names'!A1000:E1825,4,FALSE)</f>
        <v>D'Alessandro</v>
      </c>
      <c r="D1002" s="50">
        <f>VLOOKUP(HealthCare!A1002,Medical_Examinations!A1001:J3336,2,TRUE)</f>
        <v>26.41</v>
      </c>
      <c r="E1002" s="50">
        <f>VLOOKUP(HealthCare!A1002,Medical_Examinations!A1001:J3336,4,TRUE)</f>
        <v>5.99</v>
      </c>
      <c r="F1002" s="7" t="str">
        <f>VLOOKUP(A1002,Medical_Examinations!A1001:J3336,6,TRUE)</f>
        <v>yes</v>
      </c>
      <c r="G1002" s="7" t="str">
        <f>VLOOKUP(A1002,Medical_Examinations!A1001:J3336,7,TRUE)</f>
        <v>No</v>
      </c>
      <c r="H1002" s="7" t="str">
        <f>VLOOKUP(A1002,Medical_Examinations!A1001:J3336,8,TRUE)</f>
        <v>Yes</v>
      </c>
      <c r="I1002" s="51">
        <f>VLOOKUP(A1002,Medical_Examinations!A1001:J3336,9,TRUE)</f>
        <v>1</v>
      </c>
      <c r="J1002" s="7" t="str">
        <f>VLOOKUP(A1002,Medical_Examinations!A1001:J3336,10,TRUE)</f>
        <v>No</v>
      </c>
      <c r="K1002" s="7" t="str">
        <f>VLOOKUP(A1002,Medical_Examinations!A1001:J3336,3,TRUE)</f>
        <v>Overweight</v>
      </c>
      <c r="L1002" s="7" t="str">
        <f>VLOOKUP(A1002,Medical_Examinations!A1001:J3336,5,TRUE)</f>
        <v>Prediabetes</v>
      </c>
      <c r="M1002" s="52">
        <f>VLOOKUP(A1002,Hospitalization!A3:K2345,5,TRUE)</f>
        <v>32678</v>
      </c>
      <c r="N1002" s="51">
        <f ca="1">VLOOKUP(A1002,Hospitalization!A3:K2345,6,FALSE)</f>
        <v>33</v>
      </c>
      <c r="O1002" s="7" t="str">
        <f>VLOOKUP(A993,Hospitalization!A894:K3236,11,FALSE)</f>
        <v>R1012</v>
      </c>
      <c r="P1002" s="7" t="str">
        <f>VLOOKUP(A1002,Hospitalization!A3:K2345,10,TRUE)</f>
        <v>tier - 2</v>
      </c>
      <c r="Q1002" s="53">
        <f>VLOOKUP(A1002,Hospitalization!A3:K2345,8,TRUE)</f>
        <v>55135.4</v>
      </c>
      <c r="R1002" s="7" t="str">
        <f>VLOOKUP(A1002,Hospitalization!A3:K2345,9,TRUE)</f>
        <v>tier - 1</v>
      </c>
    </row>
    <row r="1003" spans="1:18" x14ac:dyDescent="0.3">
      <c r="A1003" s="69" t="s">
        <v>1012</v>
      </c>
      <c r="B1003" s="55" t="str">
        <f>VLOOKUP(A1003,'Customer Names'!A1003:E2321,3,TRUE)</f>
        <v xml:space="preserve"> Mrs</v>
      </c>
      <c r="C1003" s="55" t="str">
        <f>VLOOKUP(A1003,'Customer Names'!A1001:E1826,4,FALSE)</f>
        <v>Wyss</v>
      </c>
      <c r="D1003" s="54">
        <f>VLOOKUP(HealthCare!A1003,Medical_Examinations!A1002:J3337,2,TRUE)</f>
        <v>30.63</v>
      </c>
      <c r="E1003" s="54">
        <f>VLOOKUP(HealthCare!A1003,Medical_Examinations!A1002:J3337,4,TRUE)</f>
        <v>5.8</v>
      </c>
      <c r="F1003" s="55" t="str">
        <f>VLOOKUP(A1003,Medical_Examinations!A1002:J3337,6,TRUE)</f>
        <v>yes</v>
      </c>
      <c r="G1003" s="55" t="str">
        <f>VLOOKUP(A1003,Medical_Examinations!A1002:J3337,7,TRUE)</f>
        <v>No</v>
      </c>
      <c r="H1003" s="55" t="str">
        <f>VLOOKUP(A1003,Medical_Examinations!A1002:J3337,8,TRUE)</f>
        <v>No</v>
      </c>
      <c r="I1003" s="56">
        <f>VLOOKUP(A1003,Medical_Examinations!A1002:J3337,9,TRUE)</f>
        <v>0</v>
      </c>
      <c r="J1003" s="55" t="str">
        <f>VLOOKUP(A1003,Medical_Examinations!A1002:J3337,10,TRUE)</f>
        <v>No</v>
      </c>
      <c r="K1003" s="55" t="str">
        <f>VLOOKUP(A1003,Medical_Examinations!A1002:J3337,3,TRUE)</f>
        <v>Obesity</v>
      </c>
      <c r="L1003" s="55" t="str">
        <f>VLOOKUP(A1003,Medical_Examinations!A1002:J3337,5,TRUE)</f>
        <v>Prediabetes</v>
      </c>
      <c r="M1003" s="57">
        <f>VLOOKUP(A1003,Hospitalization!A4:K2346,5,TRUE)</f>
        <v>22862</v>
      </c>
      <c r="N1003" s="56">
        <f ca="1">VLOOKUP(A1003,Hospitalization!A4:K2346,6,FALSE)</f>
        <v>34</v>
      </c>
      <c r="O1003" s="55" t="str">
        <f>VLOOKUP(A994,Hospitalization!A895:K3237,11,FALSE)</f>
        <v>R1013</v>
      </c>
      <c r="P1003" s="55" t="str">
        <f>VLOOKUP(A1003,Hospitalization!A4:K2346,10,TRUE)</f>
        <v>tier - 3</v>
      </c>
      <c r="Q1003" s="58">
        <f>VLOOKUP(A1003,Hospitalization!A4:K2346,8,TRUE)</f>
        <v>52590.83</v>
      </c>
      <c r="R1003" s="55" t="str">
        <f>VLOOKUP(A1003,Hospitalization!A4:K2346,9,TRUE)</f>
        <v>tier - 1</v>
      </c>
    </row>
    <row r="1004" spans="1:18" x14ac:dyDescent="0.3">
      <c r="A1004" s="69" t="s">
        <v>1013</v>
      </c>
      <c r="B1004" s="55" t="str">
        <f>VLOOKUP(A1004,'Customer Names'!A1004:E2322,3,TRUE)</f>
        <v xml:space="preserve"> Ms</v>
      </c>
      <c r="C1004" s="55" t="str">
        <f>VLOOKUP(A1004,'Customer Names'!A1002:E1827,4,FALSE)</f>
        <v>Rose</v>
      </c>
      <c r="D1004" s="50">
        <f>VLOOKUP(HealthCare!A1004,Medical_Examinations!A1003:J3338,2,TRUE)</f>
        <v>31.73</v>
      </c>
      <c r="E1004" s="50">
        <f>VLOOKUP(HealthCare!A1004,Medical_Examinations!A1003:J3338,4,TRUE)</f>
        <v>7.32</v>
      </c>
      <c r="F1004" s="7" t="str">
        <f>VLOOKUP(A1004,Medical_Examinations!A1003:J3338,6,TRUE)</f>
        <v>yes</v>
      </c>
      <c r="G1004" s="7" t="str">
        <f>VLOOKUP(A1004,Medical_Examinations!A1003:J3338,7,TRUE)</f>
        <v>No</v>
      </c>
      <c r="H1004" s="7" t="str">
        <f>VLOOKUP(A1004,Medical_Examinations!A1003:J3338,8,TRUE)</f>
        <v>No</v>
      </c>
      <c r="I1004" s="51">
        <f>VLOOKUP(A1004,Medical_Examinations!A1003:J3338,9,TRUE)</f>
        <v>2</v>
      </c>
      <c r="J1004" s="7" t="str">
        <f>VLOOKUP(A1004,Medical_Examinations!A1003:J3338,10,TRUE)</f>
        <v>No</v>
      </c>
      <c r="K1004" s="7" t="str">
        <f>VLOOKUP(A1004,Medical_Examinations!A1003:J3338,3,TRUE)</f>
        <v>Obesity</v>
      </c>
      <c r="L1004" s="7" t="str">
        <f>VLOOKUP(A1004,Medical_Examinations!A1003:J3338,5,TRUE)</f>
        <v>Diabetes</v>
      </c>
      <c r="M1004" s="52">
        <f>VLOOKUP(A1004,Hospitalization!A5:K2347,5,TRUE)</f>
        <v>34634</v>
      </c>
      <c r="N1004" s="51">
        <f ca="1">VLOOKUP(A1004,Hospitalization!A5:K2347,6,FALSE)</f>
        <v>33</v>
      </c>
      <c r="O1004" s="7" t="str">
        <f>VLOOKUP(A995,Hospitalization!A896:K3238,11,FALSE)</f>
        <v>R1013</v>
      </c>
      <c r="P1004" s="7" t="str">
        <f>VLOOKUP(A1004,Hospitalization!A5:K2347,10,TRUE)</f>
        <v>tier - 3</v>
      </c>
      <c r="Q1004" s="53">
        <f>VLOOKUP(A1004,Hospitalization!A5:K2347,8,TRUE)</f>
        <v>51194.559999999998</v>
      </c>
      <c r="R1004" s="7" t="str">
        <f>VLOOKUP(A1004,Hospitalization!A5:K2347,9,TRUE)</f>
        <v>tier - 1</v>
      </c>
    </row>
    <row r="1005" spans="1:18" x14ac:dyDescent="0.3">
      <c r="A1005" s="69" t="s">
        <v>1014</v>
      </c>
      <c r="B1005" s="55" t="str">
        <f>VLOOKUP(A1005,'Customer Names'!A1005:E2323,3,TRUE)</f>
        <v xml:space="preserve"> Mr</v>
      </c>
      <c r="C1005" s="55" t="str">
        <f>VLOOKUP(A1005,'Customer Names'!A1003:E1828,4,FALSE)</f>
        <v>Hopper</v>
      </c>
      <c r="D1005" s="54">
        <f>VLOOKUP(HealthCare!A1005,Medical_Examinations!A1004:J3339,2,TRUE)</f>
        <v>30.7</v>
      </c>
      <c r="E1005" s="54">
        <f>VLOOKUP(HealthCare!A1005,Medical_Examinations!A1004:J3339,4,TRUE)</f>
        <v>5.16</v>
      </c>
      <c r="F1005" s="55" t="str">
        <f>VLOOKUP(A1005,Medical_Examinations!A1004:J3339,6,TRUE)</f>
        <v>No</v>
      </c>
      <c r="G1005" s="55" t="str">
        <f>VLOOKUP(A1005,Medical_Examinations!A1004:J3339,7,TRUE)</f>
        <v>No</v>
      </c>
      <c r="H1005" s="55" t="str">
        <f>VLOOKUP(A1005,Medical_Examinations!A1004:J3339,8,TRUE)</f>
        <v>No</v>
      </c>
      <c r="I1005" s="56">
        <f>VLOOKUP(A1005,Medical_Examinations!A1004:J3339,9,TRUE)</f>
        <v>2</v>
      </c>
      <c r="J1005" s="55" t="str">
        <f>VLOOKUP(A1005,Medical_Examinations!A1004:J3339,10,TRUE)</f>
        <v>No</v>
      </c>
      <c r="K1005" s="55" t="str">
        <f>VLOOKUP(A1005,Medical_Examinations!A1004:J3339,3,TRUE)</f>
        <v>Obesity</v>
      </c>
      <c r="L1005" s="55" t="str">
        <f>VLOOKUP(A1005,Medical_Examinations!A1004:J3339,5,TRUE)</f>
        <v>Normal</v>
      </c>
      <c r="M1005" s="57">
        <f>VLOOKUP(A1005,Hospitalization!A6:K2348,5,TRUE)</f>
        <v>21363</v>
      </c>
      <c r="N1005" s="56">
        <f ca="1">VLOOKUP(A1005,Hospitalization!A6:K2348,6,FALSE)</f>
        <v>31</v>
      </c>
      <c r="O1005" s="55" t="str">
        <f>VLOOKUP(A996,Hospitalization!A897:K3239,11,FALSE)</f>
        <v>R1013</v>
      </c>
      <c r="P1005" s="55" t="str">
        <f>VLOOKUP(A1005,Hospitalization!A6:K2348,10,TRUE)</f>
        <v>tier - 2</v>
      </c>
      <c r="Q1005" s="58">
        <f>VLOOKUP(A1005,Hospitalization!A6:K2348,8,TRUE)</f>
        <v>49577.66</v>
      </c>
      <c r="R1005" s="55" t="str">
        <f>VLOOKUP(A1005,Hospitalization!A6:K2348,9,TRUE)</f>
        <v>tier - 2</v>
      </c>
    </row>
    <row r="1006" spans="1:18" x14ac:dyDescent="0.3">
      <c r="A1006" s="69" t="s">
        <v>1015</v>
      </c>
      <c r="B1006" s="55" t="str">
        <f>VLOOKUP(A1006,'Customer Names'!A1006:E2324,3,TRUE)</f>
        <v xml:space="preserve"> Mr</v>
      </c>
      <c r="C1006" s="55" t="str">
        <f>VLOOKUP(A1006,'Customer Names'!A1004:E1829,4,FALSE)</f>
        <v>Finneran</v>
      </c>
      <c r="D1006" s="50">
        <f>VLOOKUP(HealthCare!A1006,Medical_Examinations!A1005:J3340,2,TRUE)</f>
        <v>25.934999999999999</v>
      </c>
      <c r="E1006" s="50">
        <f>VLOOKUP(HealthCare!A1006,Medical_Examinations!A1005:J3340,4,TRUE)</f>
        <v>5.96</v>
      </c>
      <c r="F1006" s="7" t="str">
        <f>VLOOKUP(A1006,Medical_Examinations!A1005:J3340,6,TRUE)</f>
        <v>yes</v>
      </c>
      <c r="G1006" s="7" t="str">
        <f>VLOOKUP(A1006,Medical_Examinations!A1005:J3340,7,TRUE)</f>
        <v>No</v>
      </c>
      <c r="H1006" s="7" t="str">
        <f>VLOOKUP(A1006,Medical_Examinations!A1005:J3340,8,TRUE)</f>
        <v>No</v>
      </c>
      <c r="I1006" s="51">
        <f>VLOOKUP(A1006,Medical_Examinations!A1005:J3340,9,TRUE)</f>
        <v>2</v>
      </c>
      <c r="J1006" s="7" t="str">
        <f>VLOOKUP(A1006,Medical_Examinations!A1005:J3340,10,TRUE)</f>
        <v>No</v>
      </c>
      <c r="K1006" s="7" t="str">
        <f>VLOOKUP(A1006,Medical_Examinations!A1005:J3340,3,TRUE)</f>
        <v>Overweight</v>
      </c>
      <c r="L1006" s="7" t="str">
        <f>VLOOKUP(A1006,Medical_Examinations!A1005:J3340,5,TRUE)</f>
        <v>Prediabetes</v>
      </c>
      <c r="M1006" s="52">
        <f>VLOOKUP(A1006,Hospitalization!A7:K2349,5,TRUE)</f>
        <v>23258</v>
      </c>
      <c r="N1006" s="51">
        <f ca="1">VLOOKUP(A1006,Hospitalization!A7:K2349,6,FALSE)</f>
        <v>23</v>
      </c>
      <c r="O1006" s="7" t="str">
        <f>VLOOKUP(A997,Hospitalization!A898:K3240,11,FALSE)</f>
        <v>R1013</v>
      </c>
      <c r="P1006" s="7" t="str">
        <f>VLOOKUP(A1006,Hospitalization!A7:K2349,10,TRUE)</f>
        <v>tier - 2</v>
      </c>
      <c r="Q1006" s="53">
        <f>VLOOKUP(A1006,Hospitalization!A7:K2349,8,TRUE)</f>
        <v>48970.25</v>
      </c>
      <c r="R1006" s="7" t="str">
        <f>VLOOKUP(A1006,Hospitalization!A7:K2349,9,TRUE)</f>
        <v>tier - 1</v>
      </c>
    </row>
    <row r="1007" spans="1:18" x14ac:dyDescent="0.3">
      <c r="A1007" s="69" t="s">
        <v>1016</v>
      </c>
      <c r="B1007" s="55" t="str">
        <f>VLOOKUP(A1007,'Customer Names'!A1007:E2325,3,TRUE)</f>
        <v xml:space="preserve"> Ms</v>
      </c>
      <c r="C1007" s="55" t="str">
        <f>VLOOKUP(A1007,'Customer Names'!A1005:E1830,4,FALSE)</f>
        <v>Basham</v>
      </c>
      <c r="D1007" s="54">
        <f>VLOOKUP(HealthCare!A1007,Medical_Examinations!A1006:J3341,2,TRUE)</f>
        <v>35.9</v>
      </c>
      <c r="E1007" s="54">
        <f>VLOOKUP(HealthCare!A1007,Medical_Examinations!A1006:J3341,4,TRUE)</f>
        <v>4.8499999999999996</v>
      </c>
      <c r="F1007" s="55" t="str">
        <f>VLOOKUP(A1007,Medical_Examinations!A1006:J3341,6,TRUE)</f>
        <v>yes</v>
      </c>
      <c r="G1007" s="55" t="str">
        <f>VLOOKUP(A1007,Medical_Examinations!A1006:J3341,7,TRUE)</f>
        <v>No</v>
      </c>
      <c r="H1007" s="55" t="str">
        <f>VLOOKUP(A1007,Medical_Examinations!A1006:J3341,8,TRUE)</f>
        <v>Yes</v>
      </c>
      <c r="I1007" s="56">
        <f>VLOOKUP(A1007,Medical_Examinations!A1006:J3341,9,TRUE)</f>
        <v>1</v>
      </c>
      <c r="J1007" s="55" t="str">
        <f>VLOOKUP(A1007,Medical_Examinations!A1006:J3341,10,TRUE)</f>
        <v>No</v>
      </c>
      <c r="K1007" s="55" t="str">
        <f>VLOOKUP(A1007,Medical_Examinations!A1006:J3341,3,TRUE)</f>
        <v>Obesity</v>
      </c>
      <c r="L1007" s="55" t="str">
        <f>VLOOKUP(A1007,Medical_Examinations!A1006:J3341,5,TRUE)</f>
        <v>Normal</v>
      </c>
      <c r="M1007" s="57">
        <f>VLOOKUP(A1007,Hospitalization!A8:K2350,5,TRUE)</f>
        <v>28853</v>
      </c>
      <c r="N1007" s="56">
        <f ca="1">VLOOKUP(A1007,Hospitalization!A8:K2350,6,FALSE)</f>
        <v>28</v>
      </c>
      <c r="O1007" s="55" t="str">
        <f>VLOOKUP(A998,Hospitalization!A899:K3241,11,FALSE)</f>
        <v>R1012</v>
      </c>
      <c r="P1007" s="55" t="str">
        <f>VLOOKUP(A1007,Hospitalization!A8:K2350,10,TRUE)</f>
        <v>tier - 2</v>
      </c>
      <c r="Q1007" s="58">
        <f>VLOOKUP(A1007,Hospitalization!A8:K2350,8,TRUE)</f>
        <v>48885.14</v>
      </c>
      <c r="R1007" s="55" t="str">
        <f>VLOOKUP(A1007,Hospitalization!A8:K2350,9,TRUE)</f>
        <v>tier - 1</v>
      </c>
    </row>
    <row r="1008" spans="1:18" x14ac:dyDescent="0.3">
      <c r="A1008" s="69" t="s">
        <v>1017</v>
      </c>
      <c r="B1008" s="55" t="str">
        <f>VLOOKUP(A1008,'Customer Names'!A1008:E2326,3,TRUE)</f>
        <v xml:space="preserve"> Ms</v>
      </c>
      <c r="C1008" s="55" t="str">
        <f>VLOOKUP(A1008,'Customer Names'!A1006:E1831,4,FALSE)</f>
        <v>Inman</v>
      </c>
      <c r="D1008" s="50">
        <f>VLOOKUP(HealthCare!A1008,Medical_Examinations!A1007:J3342,2,TRUE)</f>
        <v>26.7</v>
      </c>
      <c r="E1008" s="50">
        <f>VLOOKUP(HealthCare!A1008,Medical_Examinations!A1007:J3342,4,TRUE)</f>
        <v>5.09</v>
      </c>
      <c r="F1008" s="7" t="str">
        <f>VLOOKUP(A1008,Medical_Examinations!A1007:J3342,6,TRUE)</f>
        <v>yes</v>
      </c>
      <c r="G1008" s="7" t="str">
        <f>VLOOKUP(A1008,Medical_Examinations!A1007:J3342,7,TRUE)</f>
        <v>No</v>
      </c>
      <c r="H1008" s="7" t="str">
        <f>VLOOKUP(A1008,Medical_Examinations!A1007:J3342,8,TRUE)</f>
        <v>Yes</v>
      </c>
      <c r="I1008" s="51">
        <f>VLOOKUP(A1008,Medical_Examinations!A1007:J3342,9,TRUE)</f>
        <v>1</v>
      </c>
      <c r="J1008" s="7" t="str">
        <f>VLOOKUP(A1008,Medical_Examinations!A1007:J3342,10,TRUE)</f>
        <v>No</v>
      </c>
      <c r="K1008" s="7" t="str">
        <f>VLOOKUP(A1008,Medical_Examinations!A1007:J3342,3,TRUE)</f>
        <v>Overweight</v>
      </c>
      <c r="L1008" s="7" t="str">
        <f>VLOOKUP(A1008,Medical_Examinations!A1007:J3342,5,TRUE)</f>
        <v>Normal</v>
      </c>
      <c r="M1008" s="52">
        <f>VLOOKUP(A1008,Hospitalization!A9:K2351,5,TRUE)</f>
        <v>21753</v>
      </c>
      <c r="N1008" s="51">
        <f ca="1">VLOOKUP(A1008,Hospitalization!A9:K2351,6,FALSE)</f>
        <v>25</v>
      </c>
      <c r="O1008" s="7" t="str">
        <f>VLOOKUP(A999,Hospitalization!A900:K3242,11,FALSE)</f>
        <v>R1013</v>
      </c>
      <c r="P1008" s="7" t="str">
        <f>VLOOKUP(A1008,Hospitalization!A9:K2351,10,TRUE)</f>
        <v>tier - 1</v>
      </c>
      <c r="Q1008" s="53">
        <f>VLOOKUP(A1008,Hospitalization!A9:K2351,8,TRUE)</f>
        <v>48824.45</v>
      </c>
      <c r="R1008" s="7" t="str">
        <f>VLOOKUP(A1008,Hospitalization!A9:K2351,9,TRUE)</f>
        <v>tier - 2</v>
      </c>
    </row>
    <row r="1009" spans="1:18" x14ac:dyDescent="0.3">
      <c r="A1009" s="69" t="s">
        <v>1018</v>
      </c>
      <c r="B1009" s="55" t="str">
        <f>VLOOKUP(A1009,'Customer Names'!A1009:E2327,3,TRUE)</f>
        <v xml:space="preserve"> Mr</v>
      </c>
      <c r="C1009" s="55" t="str">
        <f>VLOOKUP(A1009,'Customer Names'!A1007:E1832,4,FALSE)</f>
        <v>Oscal</v>
      </c>
      <c r="D1009" s="54">
        <f>VLOOKUP(HealthCare!A1009,Medical_Examinations!A1008:J3343,2,TRUE)</f>
        <v>33.71</v>
      </c>
      <c r="E1009" s="54">
        <f>VLOOKUP(HealthCare!A1009,Medical_Examinations!A1008:J3343,4,TRUE)</f>
        <v>4.9400000000000004</v>
      </c>
      <c r="F1009" s="55" t="str">
        <f>VLOOKUP(A1009,Medical_Examinations!A1008:J3343,6,TRUE)</f>
        <v>No</v>
      </c>
      <c r="G1009" s="55" t="str">
        <f>VLOOKUP(A1009,Medical_Examinations!A1008:J3343,7,TRUE)</f>
        <v>No</v>
      </c>
      <c r="H1009" s="55" t="str">
        <f>VLOOKUP(A1009,Medical_Examinations!A1008:J3343,8,TRUE)</f>
        <v>No</v>
      </c>
      <c r="I1009" s="56">
        <f>VLOOKUP(A1009,Medical_Examinations!A1008:J3343,9,TRUE)</f>
        <v>0</v>
      </c>
      <c r="J1009" s="55" t="str">
        <f>VLOOKUP(A1009,Medical_Examinations!A1008:J3343,10,TRUE)</f>
        <v>No</v>
      </c>
      <c r="K1009" s="55" t="str">
        <f>VLOOKUP(A1009,Medical_Examinations!A1008:J3343,3,TRUE)</f>
        <v>Obesity</v>
      </c>
      <c r="L1009" s="55" t="str">
        <f>VLOOKUP(A1009,Medical_Examinations!A1008:J3343,5,TRUE)</f>
        <v>Normal</v>
      </c>
      <c r="M1009" s="57">
        <f>VLOOKUP(A1009,Hospitalization!A10:K2352,5,TRUE)</f>
        <v>24042</v>
      </c>
      <c r="N1009" s="56">
        <f ca="1">VLOOKUP(A1009,Hospitalization!A10:K2352,6,FALSE)</f>
        <v>26</v>
      </c>
      <c r="O1009" s="55" t="str">
        <f>VLOOKUP(A1000,Hospitalization!A901:K3243,11,FALSE)</f>
        <v>R1013</v>
      </c>
      <c r="P1009" s="55" t="str">
        <f>VLOOKUP(A1009,Hospitalization!A10:K2352,10,TRUE)</f>
        <v>tier - 2</v>
      </c>
      <c r="Q1009" s="58">
        <f>VLOOKUP(A1009,Hospitalization!A10:K2352,8,TRUE)</f>
        <v>48675.519999999997</v>
      </c>
      <c r="R1009" s="55" t="str">
        <f>VLOOKUP(A1009,Hospitalization!A10:K2352,9,TRUE)</f>
        <v>tier - 1</v>
      </c>
    </row>
    <row r="1010" spans="1:18" x14ac:dyDescent="0.3">
      <c r="A1010" s="69" t="s">
        <v>1019</v>
      </c>
      <c r="B1010" s="55" t="str">
        <f>VLOOKUP(A1010,'Customer Names'!A1010:E2328,3,TRUE)</f>
        <v xml:space="preserve"> Ms</v>
      </c>
      <c r="C1010" s="55" t="str">
        <f>VLOOKUP(A1010,'Customer Names'!A1008:E1833,4,FALSE)</f>
        <v>Craft</v>
      </c>
      <c r="D1010" s="50">
        <f>VLOOKUP(HealthCare!A1010,Medical_Examinations!A1009:J3344,2,TRUE)</f>
        <v>41.91</v>
      </c>
      <c r="E1010" s="50">
        <f>VLOOKUP(HealthCare!A1010,Medical_Examinations!A1009:J3344,4,TRUE)</f>
        <v>4.92</v>
      </c>
      <c r="F1010" s="7" t="str">
        <f>VLOOKUP(A1010,Medical_Examinations!A1009:J3344,6,TRUE)</f>
        <v>yes</v>
      </c>
      <c r="G1010" s="7" t="str">
        <f>VLOOKUP(A1010,Medical_Examinations!A1009:J3344,7,TRUE)</f>
        <v>No</v>
      </c>
      <c r="H1010" s="7" t="str">
        <f>VLOOKUP(A1010,Medical_Examinations!A1009:J3344,8,TRUE)</f>
        <v>No</v>
      </c>
      <c r="I1010" s="51">
        <f>VLOOKUP(A1010,Medical_Examinations!A1009:J3344,9,TRUE)</f>
        <v>2</v>
      </c>
      <c r="J1010" s="7" t="str">
        <f>VLOOKUP(A1010,Medical_Examinations!A1009:J3344,10,TRUE)</f>
        <v>No</v>
      </c>
      <c r="K1010" s="7" t="str">
        <f>VLOOKUP(A1010,Medical_Examinations!A1009:J3344,3,TRUE)</f>
        <v>Obesity</v>
      </c>
      <c r="L1010" s="7" t="str">
        <f>VLOOKUP(A1010,Medical_Examinations!A1009:J3344,5,TRUE)</f>
        <v>Normal</v>
      </c>
      <c r="M1010" s="52">
        <f>VLOOKUP(A1010,Hospitalization!A11:K2353,5,TRUE)</f>
        <v>22930</v>
      </c>
      <c r="N1010" s="51">
        <f ca="1">VLOOKUP(A1010,Hospitalization!A11:K2353,6,FALSE)</f>
        <v>26</v>
      </c>
      <c r="O1010" s="7" t="str">
        <f>VLOOKUP(A1001,Hospitalization!A2:K2344,11,TRUE)</f>
        <v>R1024</v>
      </c>
      <c r="P1010" s="7" t="str">
        <f>VLOOKUP(A1010,Hospitalization!A11:K2353,10,TRUE)</f>
        <v>tier - 2</v>
      </c>
      <c r="Q1010" s="53">
        <f>VLOOKUP(A1010,Hospitalization!A11:K2353,8,TRUE)</f>
        <v>48673.56</v>
      </c>
      <c r="R1010" s="7" t="str">
        <f>VLOOKUP(A1010,Hospitalization!A11:K2353,9,TRUE)</f>
        <v>tier - 1</v>
      </c>
    </row>
    <row r="1011" spans="1:18" x14ac:dyDescent="0.3">
      <c r="A1011" s="69" t="s">
        <v>1020</v>
      </c>
      <c r="B1011" s="55" t="str">
        <f>VLOOKUP(A1011,'Customer Names'!A1011:E2329,3,TRUE)</f>
        <v xml:space="preserve"> Ms</v>
      </c>
      <c r="C1011" s="55" t="str">
        <f>VLOOKUP(A1011,'Customer Names'!A1009:E1834,4,FALSE)</f>
        <v>Kebede</v>
      </c>
      <c r="D1011" s="54">
        <f>VLOOKUP(HealthCare!A1011,Medical_Examinations!A1010:J3345,2,TRUE)</f>
        <v>39.82</v>
      </c>
      <c r="E1011" s="54">
        <f>VLOOKUP(HealthCare!A1011,Medical_Examinations!A1010:J3345,4,TRUE)</f>
        <v>6.05</v>
      </c>
      <c r="F1011" s="55" t="str">
        <f>VLOOKUP(A1011,Medical_Examinations!A1010:J3345,6,TRUE)</f>
        <v>yes</v>
      </c>
      <c r="G1011" s="55" t="str">
        <f>VLOOKUP(A1011,Medical_Examinations!A1010:J3345,7,TRUE)</f>
        <v>No</v>
      </c>
      <c r="H1011" s="55" t="str">
        <f>VLOOKUP(A1011,Medical_Examinations!A1010:J3345,8,TRUE)</f>
        <v>No</v>
      </c>
      <c r="I1011" s="56">
        <f>VLOOKUP(A1011,Medical_Examinations!A1010:J3345,9,TRUE)</f>
        <v>2</v>
      </c>
      <c r="J1011" s="55" t="str">
        <f>VLOOKUP(A1011,Medical_Examinations!A1010:J3345,10,TRUE)</f>
        <v>No</v>
      </c>
      <c r="K1011" s="55" t="str">
        <f>VLOOKUP(A1011,Medical_Examinations!A1010:J3345,3,TRUE)</f>
        <v>Obesity</v>
      </c>
      <c r="L1011" s="55" t="str">
        <f>VLOOKUP(A1011,Medical_Examinations!A1010:J3345,5,TRUE)</f>
        <v>Prediabetes</v>
      </c>
      <c r="M1011" s="57">
        <f>VLOOKUP(A1011,Hospitalization!A12:K2354,5,TRUE)</f>
        <v>22636</v>
      </c>
      <c r="N1011" s="56">
        <f ca="1">VLOOKUP(A1011,Hospitalization!A12:K2354,6,FALSE)</f>
        <v>33</v>
      </c>
      <c r="O1011" s="55" t="str">
        <f>VLOOKUP(A1002,Hospitalization!A3:K2345,11,TRUE)</f>
        <v>R1012</v>
      </c>
      <c r="P1011" s="55" t="str">
        <f>VLOOKUP(A1011,Hospitalization!A12:K2354,10,TRUE)</f>
        <v>tier - 3</v>
      </c>
      <c r="Q1011" s="58">
        <f>VLOOKUP(A1011,Hospitalization!A12:K2354,8,TRUE)</f>
        <v>48517.56</v>
      </c>
      <c r="R1011" s="55" t="str">
        <f>VLOOKUP(A1011,Hospitalization!A12:K2354,9,TRUE)</f>
        <v>tier - 1</v>
      </c>
    </row>
    <row r="1012" spans="1:18" x14ac:dyDescent="0.3">
      <c r="A1012" s="69" t="s">
        <v>1021</v>
      </c>
      <c r="B1012" s="55" t="str">
        <f>VLOOKUP(A1012,'Customer Names'!A1012:E2330,3,TRUE)</f>
        <v xml:space="preserve"> Ms</v>
      </c>
      <c r="C1012" s="55" t="str">
        <f>VLOOKUP(A1012,'Customer Names'!A1010:E1835,4,FALSE)</f>
        <v>Strobel</v>
      </c>
      <c r="D1012" s="50">
        <f>VLOOKUP(HealthCare!A1012,Medical_Examinations!A1011:J3346,2,TRUE)</f>
        <v>28.12</v>
      </c>
      <c r="E1012" s="50">
        <f>VLOOKUP(HealthCare!A1012,Medical_Examinations!A1011:J3346,4,TRUE)</f>
        <v>4.67</v>
      </c>
      <c r="F1012" s="7" t="str">
        <f>VLOOKUP(A1012,Medical_Examinations!A1011:J3346,6,TRUE)</f>
        <v>No</v>
      </c>
      <c r="G1012" s="7" t="str">
        <f>VLOOKUP(A1012,Medical_Examinations!A1011:J3346,7,TRUE)</f>
        <v>No</v>
      </c>
      <c r="H1012" s="7" t="str">
        <f>VLOOKUP(A1012,Medical_Examinations!A1011:J3346,8,TRUE)</f>
        <v>No</v>
      </c>
      <c r="I1012" s="51">
        <f>VLOOKUP(A1012,Medical_Examinations!A1011:J3346,9,TRUE)</f>
        <v>2</v>
      </c>
      <c r="J1012" s="7" t="str">
        <f>VLOOKUP(A1012,Medical_Examinations!A1011:J3346,10,TRUE)</f>
        <v>No</v>
      </c>
      <c r="K1012" s="7" t="str">
        <f>VLOOKUP(A1012,Medical_Examinations!A1011:J3346,3,TRUE)</f>
        <v>Overweight</v>
      </c>
      <c r="L1012" s="7" t="str">
        <f>VLOOKUP(A1012,Medical_Examinations!A1011:J3346,5,TRUE)</f>
        <v>Normal</v>
      </c>
      <c r="M1012" s="52">
        <f>VLOOKUP(A1012,Hospitalization!A13:K2355,5,TRUE)</f>
        <v>22885</v>
      </c>
      <c r="N1012" s="51">
        <f ca="1">VLOOKUP(A1012,Hospitalization!A13:K2355,6,FALSE)</f>
        <v>29</v>
      </c>
      <c r="O1012" s="7" t="str">
        <f>VLOOKUP(A1003,Hospitalization!A4:K2346,11,TRUE)</f>
        <v>R1011</v>
      </c>
      <c r="P1012" s="7" t="str">
        <f>VLOOKUP(A1012,Hospitalization!A13:K2355,10,TRUE)</f>
        <v>tier - 3</v>
      </c>
      <c r="Q1012" s="53">
        <f>VLOOKUP(A1012,Hospitalization!A13:K2355,8,TRUE)</f>
        <v>48173.36</v>
      </c>
      <c r="R1012" s="7" t="str">
        <f>VLOOKUP(A1012,Hospitalization!A13:K2355,9,TRUE)</f>
        <v>tier - 1</v>
      </c>
    </row>
    <row r="1013" spans="1:18" x14ac:dyDescent="0.3">
      <c r="A1013" s="69" t="s">
        <v>1022</v>
      </c>
      <c r="B1013" s="55" t="str">
        <f>VLOOKUP(A1013,'Customer Names'!A1013:E2331,3,TRUE)</f>
        <v xml:space="preserve"> Ms</v>
      </c>
      <c r="C1013" s="55" t="str">
        <f>VLOOKUP(A1013,'Customer Names'!A1011:E1836,4,FALSE)</f>
        <v>Dalton</v>
      </c>
      <c r="D1013" s="54">
        <f>VLOOKUP(HealthCare!A1013,Medical_Examinations!A1012:J3347,2,TRUE)</f>
        <v>26.98</v>
      </c>
      <c r="E1013" s="54">
        <f>VLOOKUP(HealthCare!A1013,Medical_Examinations!A1012:J3347,4,TRUE)</f>
        <v>9.81</v>
      </c>
      <c r="F1013" s="55" t="str">
        <f>VLOOKUP(A1013,Medical_Examinations!A1012:J3347,6,TRUE)</f>
        <v>yes</v>
      </c>
      <c r="G1013" s="55" t="str">
        <f>VLOOKUP(A1013,Medical_Examinations!A1012:J3347,7,TRUE)</f>
        <v>No</v>
      </c>
      <c r="H1013" s="55" t="str">
        <f>VLOOKUP(A1013,Medical_Examinations!A1012:J3347,8,TRUE)</f>
        <v>No</v>
      </c>
      <c r="I1013" s="56">
        <f>VLOOKUP(A1013,Medical_Examinations!A1012:J3347,9,TRUE)</f>
        <v>0</v>
      </c>
      <c r="J1013" s="55" t="str">
        <f>VLOOKUP(A1013,Medical_Examinations!A1012:J3347,10,TRUE)</f>
        <v>No</v>
      </c>
      <c r="K1013" s="55" t="str">
        <f>VLOOKUP(A1013,Medical_Examinations!A1012:J3347,3,TRUE)</f>
        <v>Overweight</v>
      </c>
      <c r="L1013" s="55" t="str">
        <f>VLOOKUP(A1013,Medical_Examinations!A1012:J3347,5,TRUE)</f>
        <v>Diabetes</v>
      </c>
      <c r="M1013" s="57">
        <f>VLOOKUP(A1013,Hospitalization!A14:K2356,5,TRUE)</f>
        <v>21505</v>
      </c>
      <c r="N1013" s="56">
        <f ca="1">VLOOKUP(A1013,Hospitalization!A14:K2356,6,FALSE)</f>
        <v>33</v>
      </c>
      <c r="O1013" s="55" t="str">
        <f>VLOOKUP(A1004,Hospitalization!A5:K2347,11,TRUE)</f>
        <v>R1011</v>
      </c>
      <c r="P1013" s="55" t="str">
        <f>VLOOKUP(A1013,Hospitalization!A14:K2356,10,TRUE)</f>
        <v>tier - 3</v>
      </c>
      <c r="Q1013" s="58">
        <f>VLOOKUP(A1013,Hospitalization!A14:K2356,8,TRUE)</f>
        <v>47928.03</v>
      </c>
      <c r="R1013" s="55" t="str">
        <f>VLOOKUP(A1013,Hospitalization!A14:K2356,9,TRUE)</f>
        <v>tier - 2</v>
      </c>
    </row>
    <row r="1014" spans="1:18" x14ac:dyDescent="0.3">
      <c r="A1014" s="69" t="s">
        <v>1023</v>
      </c>
      <c r="B1014" s="55" t="str">
        <f>VLOOKUP(A1014,'Customer Names'!A1014:E2332,3,TRUE)</f>
        <v xml:space="preserve"> Ms</v>
      </c>
      <c r="C1014" s="55" t="str">
        <f>VLOOKUP(A1014,'Customer Names'!A1012:E1837,4,FALSE)</f>
        <v>Morimoto</v>
      </c>
      <c r="D1014" s="50">
        <f>VLOOKUP(HealthCare!A1014,Medical_Examinations!A1013:J3348,2,TRUE)</f>
        <v>27.2</v>
      </c>
      <c r="E1014" s="50">
        <f>VLOOKUP(HealthCare!A1014,Medical_Examinations!A1013:J3348,4,TRUE)</f>
        <v>6.06</v>
      </c>
      <c r="F1014" s="7" t="str">
        <f>VLOOKUP(A1014,Medical_Examinations!A1013:J3348,6,TRUE)</f>
        <v>yes</v>
      </c>
      <c r="G1014" s="7" t="str">
        <f>VLOOKUP(A1014,Medical_Examinations!A1013:J3348,7,TRUE)</f>
        <v>No</v>
      </c>
      <c r="H1014" s="7" t="str">
        <f>VLOOKUP(A1014,Medical_Examinations!A1013:J3348,8,TRUE)</f>
        <v>No</v>
      </c>
      <c r="I1014" s="51">
        <f>VLOOKUP(A1014,Medical_Examinations!A1013:J3348,9,TRUE)</f>
        <v>2</v>
      </c>
      <c r="J1014" s="7" t="str">
        <f>VLOOKUP(A1014,Medical_Examinations!A1013:J3348,10,TRUE)</f>
        <v>No</v>
      </c>
      <c r="K1014" s="7" t="str">
        <f>VLOOKUP(A1014,Medical_Examinations!A1013:J3348,3,TRUE)</f>
        <v>Overweight</v>
      </c>
      <c r="L1014" s="7" t="str">
        <f>VLOOKUP(A1014,Medical_Examinations!A1013:J3348,5,TRUE)</f>
        <v>Prediabetes</v>
      </c>
      <c r="M1014" s="52">
        <f>VLOOKUP(A1014,Hospitalization!A15:K2357,5,TRUE)</f>
        <v>23228</v>
      </c>
      <c r="N1014" s="51">
        <f ca="1">VLOOKUP(A1014,Hospitalization!A15:K2357,6,FALSE)</f>
        <v>30</v>
      </c>
      <c r="O1014" s="7" t="str">
        <f>VLOOKUP(A1005,Hospitalization!A6:K2348,11,TRUE)</f>
        <v>R1013</v>
      </c>
      <c r="P1014" s="7" t="str">
        <f>VLOOKUP(A1014,Hospitalization!A15:K2357,10,TRUE)</f>
        <v>tier - 3</v>
      </c>
      <c r="Q1014" s="53">
        <f>VLOOKUP(A1014,Hospitalization!A15:K2357,8,TRUE)</f>
        <v>47896.79</v>
      </c>
      <c r="R1014" s="7" t="str">
        <f>VLOOKUP(A1014,Hospitalization!A15:K2357,9,TRUE)</f>
        <v>tier - 1</v>
      </c>
    </row>
    <row r="1015" spans="1:18" x14ac:dyDescent="0.3">
      <c r="A1015" s="69" t="s">
        <v>1024</v>
      </c>
      <c r="B1015" s="55" t="str">
        <f>VLOOKUP(A1015,'Customer Names'!A1015:E2333,3,TRUE)</f>
        <v xml:space="preserve"> Ms</v>
      </c>
      <c r="C1015" s="55" t="str">
        <f>VLOOKUP(A1015,'Customer Names'!A1013:E1838,4,FALSE)</f>
        <v>Manlove</v>
      </c>
      <c r="D1015" s="54">
        <f>VLOOKUP(HealthCare!A1015,Medical_Examinations!A1014:J3349,2,TRUE)</f>
        <v>25.3</v>
      </c>
      <c r="E1015" s="54">
        <f>VLOOKUP(HealthCare!A1015,Medical_Examinations!A1014:J3349,4,TRUE)</f>
        <v>5.19</v>
      </c>
      <c r="F1015" s="55" t="str">
        <f>VLOOKUP(A1015,Medical_Examinations!A1014:J3349,6,TRUE)</f>
        <v>yes</v>
      </c>
      <c r="G1015" s="55" t="str">
        <f>VLOOKUP(A1015,Medical_Examinations!A1014:J3349,7,TRUE)</f>
        <v>No</v>
      </c>
      <c r="H1015" s="55" t="str">
        <f>VLOOKUP(A1015,Medical_Examinations!A1014:J3349,8,TRUE)</f>
        <v>No</v>
      </c>
      <c r="I1015" s="56">
        <f>VLOOKUP(A1015,Medical_Examinations!A1014:J3349,9,TRUE)</f>
        <v>2</v>
      </c>
      <c r="J1015" s="55" t="str">
        <f>VLOOKUP(A1015,Medical_Examinations!A1014:J3349,10,TRUE)</f>
        <v>No</v>
      </c>
      <c r="K1015" s="55" t="str">
        <f>VLOOKUP(A1015,Medical_Examinations!A1014:J3349,3,TRUE)</f>
        <v>Overweight</v>
      </c>
      <c r="L1015" s="55" t="str">
        <f>VLOOKUP(A1015,Medical_Examinations!A1014:J3349,5,TRUE)</f>
        <v>Normal</v>
      </c>
      <c r="M1015" s="57">
        <f>VLOOKUP(A1015,Hospitalization!A16:K2358,5,TRUE)</f>
        <v>23688</v>
      </c>
      <c r="N1015" s="56">
        <f ca="1">VLOOKUP(A1015,Hospitalization!A16:K2358,6,FALSE)</f>
        <v>30</v>
      </c>
      <c r="O1015" s="55" t="str">
        <f>VLOOKUP(A1006,Hospitalization!A7:K2349,11,TRUE)</f>
        <v>R1013</v>
      </c>
      <c r="P1015" s="55" t="str">
        <f>VLOOKUP(A1015,Hospitalization!A16:K2358,10,TRUE)</f>
        <v>tier - 3</v>
      </c>
      <c r="Q1015" s="58">
        <f>VLOOKUP(A1015,Hospitalization!A16:K2358,8,TRUE)</f>
        <v>47496.49</v>
      </c>
      <c r="R1015" s="55" t="str">
        <f>VLOOKUP(A1015,Hospitalization!A16:K2358,9,TRUE)</f>
        <v>tier - 1</v>
      </c>
    </row>
    <row r="1016" spans="1:18" x14ac:dyDescent="0.3">
      <c r="A1016" s="69" t="s">
        <v>1025</v>
      </c>
      <c r="B1016" s="55" t="str">
        <f>VLOOKUP(A1016,'Customer Names'!A1016:E2334,3,TRUE)</f>
        <v xml:space="preserve"> Ms</v>
      </c>
      <c r="C1016" s="55" t="str">
        <f>VLOOKUP(A1016,'Customer Names'!A1014:E1839,4,FALSE)</f>
        <v>Madzik</v>
      </c>
      <c r="D1016" s="50">
        <f>VLOOKUP(HealthCare!A1016,Medical_Examinations!A1015:J3350,2,TRUE)</f>
        <v>30.25</v>
      </c>
      <c r="E1016" s="50">
        <f>VLOOKUP(HealthCare!A1016,Medical_Examinations!A1015:J3350,4,TRUE)</f>
        <v>10.16</v>
      </c>
      <c r="F1016" s="7" t="str">
        <f>VLOOKUP(A1016,Medical_Examinations!A1015:J3350,6,TRUE)</f>
        <v>No</v>
      </c>
      <c r="G1016" s="7" t="str">
        <f>VLOOKUP(A1016,Medical_Examinations!A1015:J3350,7,TRUE)</f>
        <v>No</v>
      </c>
      <c r="H1016" s="7" t="str">
        <f>VLOOKUP(A1016,Medical_Examinations!A1015:J3350,8,TRUE)</f>
        <v>No</v>
      </c>
      <c r="I1016" s="51">
        <f>VLOOKUP(A1016,Medical_Examinations!A1015:J3350,9,TRUE)</f>
        <v>0</v>
      </c>
      <c r="J1016" s="7" t="str">
        <f>VLOOKUP(A1016,Medical_Examinations!A1015:J3350,10,TRUE)</f>
        <v>No</v>
      </c>
      <c r="K1016" s="7" t="str">
        <f>VLOOKUP(A1016,Medical_Examinations!A1015:J3350,3,TRUE)</f>
        <v>Obesity</v>
      </c>
      <c r="L1016" s="7" t="str">
        <f>VLOOKUP(A1016,Medical_Examinations!A1015:J3350,5,TRUE)</f>
        <v>Diabetes</v>
      </c>
      <c r="M1016" s="52">
        <f>VLOOKUP(A1016,Hospitalization!A17:K2359,5,TRUE)</f>
        <v>26203</v>
      </c>
      <c r="N1016" s="51">
        <f ca="1">VLOOKUP(A1016,Hospitalization!A17:K2359,6,FALSE)</f>
        <v>22</v>
      </c>
      <c r="O1016" s="7" t="str">
        <f>VLOOKUP(A1007,Hospitalization!A8:K2350,11,TRUE)</f>
        <v>R1013</v>
      </c>
      <c r="P1016" s="7" t="str">
        <f>VLOOKUP(A1016,Hospitalization!A17:K2359,10,TRUE)</f>
        <v>tier - 2</v>
      </c>
      <c r="Q1016" s="53">
        <f>VLOOKUP(A1016,Hospitalization!A17:K2359,8,TRUE)</f>
        <v>47462.89</v>
      </c>
      <c r="R1016" s="7" t="str">
        <f>VLOOKUP(A1016,Hospitalization!A17:K2359,9,TRUE)</f>
        <v>tier - 1</v>
      </c>
    </row>
    <row r="1017" spans="1:18" x14ac:dyDescent="0.3">
      <c r="A1017" s="69" t="s">
        <v>1026</v>
      </c>
      <c r="B1017" s="55" t="str">
        <f>VLOOKUP(A1017,'Customer Names'!A1017:E2335,3,TRUE)</f>
        <v xml:space="preserve"> Ms</v>
      </c>
      <c r="C1017" s="55" t="str">
        <f>VLOOKUP(A1017,'Customer Names'!A1015:E1840,4,FALSE)</f>
        <v>Hobson</v>
      </c>
      <c r="D1017" s="54">
        <f>VLOOKUP(HealthCare!A1017,Medical_Examinations!A1016:J3351,2,TRUE)</f>
        <v>54</v>
      </c>
      <c r="E1017" s="54">
        <f>VLOOKUP(HealthCare!A1017,Medical_Examinations!A1016:J3351,4,TRUE)</f>
        <v>4.68</v>
      </c>
      <c r="F1017" s="55" t="str">
        <f>VLOOKUP(A1017,Medical_Examinations!A1016:J3351,6,TRUE)</f>
        <v>yes</v>
      </c>
      <c r="G1017" s="55" t="str">
        <f>VLOOKUP(A1017,Medical_Examinations!A1016:J3351,7,TRUE)</f>
        <v>yes</v>
      </c>
      <c r="H1017" s="55" t="str">
        <f>VLOOKUP(A1017,Medical_Examinations!A1016:J3351,8,TRUE)</f>
        <v>No</v>
      </c>
      <c r="I1017" s="56">
        <f>VLOOKUP(A1017,Medical_Examinations!A1016:J3351,9,TRUE)</f>
        <v>2</v>
      </c>
      <c r="J1017" s="55" t="str">
        <f>VLOOKUP(A1017,Medical_Examinations!A1016:J3351,10,TRUE)</f>
        <v>No</v>
      </c>
      <c r="K1017" s="55" t="str">
        <f>VLOOKUP(A1017,Medical_Examinations!A1016:J3351,3,TRUE)</f>
        <v>Obesity</v>
      </c>
      <c r="L1017" s="55" t="str">
        <f>VLOOKUP(A1017,Medical_Examinations!A1016:J3351,5,TRUE)</f>
        <v>Normal</v>
      </c>
      <c r="M1017" s="57">
        <f>VLOOKUP(A1017,Hospitalization!A18:K2360,5,TRUE)</f>
        <v>22445</v>
      </c>
      <c r="N1017" s="56">
        <f ca="1">VLOOKUP(A1017,Hospitalization!A18:K2360,6,FALSE)</f>
        <v>25</v>
      </c>
      <c r="O1017" s="55" t="str">
        <f>VLOOKUP(A1008,Hospitalization!A9:K2351,11,TRUE)</f>
        <v>R1011</v>
      </c>
      <c r="P1017" s="55" t="str">
        <f>VLOOKUP(A1017,Hospitalization!A18:K2360,10,TRUE)</f>
        <v>tier - 3</v>
      </c>
      <c r="Q1017" s="58">
        <f>VLOOKUP(A1017,Hospitalization!A18:K2360,8,TRUE)</f>
        <v>47403.88</v>
      </c>
      <c r="R1017" s="55" t="str">
        <f>VLOOKUP(A1017,Hospitalization!A18:K2360,9,TRUE)</f>
        <v>tier - 1</v>
      </c>
    </row>
    <row r="1018" spans="1:18" x14ac:dyDescent="0.3">
      <c r="A1018" s="69" t="s">
        <v>1027</v>
      </c>
      <c r="B1018" s="55" t="str">
        <f>VLOOKUP(A1018,'Customer Names'!A1018:E2336,3,TRUE)</f>
        <v xml:space="preserve"> Mrs</v>
      </c>
      <c r="C1018" s="55" t="str">
        <f>VLOOKUP(A1018,'Customer Names'!A1016:E1841,4,FALSE)</f>
        <v>Reyes</v>
      </c>
      <c r="D1018" s="50">
        <f>VLOOKUP(HealthCare!A1018,Medical_Examinations!A1017:J3352,2,TRUE)</f>
        <v>51.86</v>
      </c>
      <c r="E1018" s="50">
        <f>VLOOKUP(HealthCare!A1018,Medical_Examinations!A1017:J3352,4,TRUE)</f>
        <v>5.32</v>
      </c>
      <c r="F1018" s="7" t="str">
        <f>VLOOKUP(A1018,Medical_Examinations!A1017:J3352,6,TRUE)</f>
        <v>yes</v>
      </c>
      <c r="G1018" s="7" t="str">
        <f>VLOOKUP(A1018,Medical_Examinations!A1017:J3352,7,TRUE)</f>
        <v>No</v>
      </c>
      <c r="H1018" s="7" t="str">
        <f>VLOOKUP(A1018,Medical_Examinations!A1017:J3352,8,TRUE)</f>
        <v>No</v>
      </c>
      <c r="I1018" s="51">
        <f>VLOOKUP(A1018,Medical_Examinations!A1017:J3352,9,TRUE)</f>
        <v>0</v>
      </c>
      <c r="J1018" s="7" t="str">
        <f>VLOOKUP(A1018,Medical_Examinations!A1017:J3352,10,TRUE)</f>
        <v>No</v>
      </c>
      <c r="K1018" s="7" t="str">
        <f>VLOOKUP(A1018,Medical_Examinations!A1017:J3352,3,TRUE)</f>
        <v>Obesity</v>
      </c>
      <c r="L1018" s="7" t="str">
        <f>VLOOKUP(A1018,Medical_Examinations!A1017:J3352,5,TRUE)</f>
        <v>Normal</v>
      </c>
      <c r="M1018" s="52">
        <f>VLOOKUP(A1018,Hospitalization!A19:K2361,5,TRUE)</f>
        <v>21827</v>
      </c>
      <c r="N1018" s="51">
        <f ca="1">VLOOKUP(A1018,Hospitalization!A19:K2361,6,FALSE)</f>
        <v>32</v>
      </c>
      <c r="O1018" s="7" t="str">
        <f>VLOOKUP(A1009,Hospitalization!A10:K2352,11,TRUE)</f>
        <v>R1013</v>
      </c>
      <c r="P1018" s="7" t="str">
        <f>VLOOKUP(A1018,Hospitalization!A19:K2361,10,TRUE)</f>
        <v>tier - 1</v>
      </c>
      <c r="Q1018" s="53">
        <f>VLOOKUP(A1018,Hospitalization!A19:K2361,8,TRUE)</f>
        <v>47305.31</v>
      </c>
      <c r="R1018" s="7" t="str">
        <f>VLOOKUP(A1018,Hospitalization!A19:K2361,9,TRUE)</f>
        <v>tier - 2</v>
      </c>
    </row>
    <row r="1019" spans="1:18" x14ac:dyDescent="0.3">
      <c r="A1019" s="69" t="s">
        <v>1028</v>
      </c>
      <c r="B1019" s="55" t="str">
        <f>VLOOKUP(A1019,'Customer Names'!A1019:E2337,3,TRUE)</f>
        <v xml:space="preserve"> Mrs</v>
      </c>
      <c r="C1019" s="55" t="str">
        <f>VLOOKUP(A1019,'Customer Names'!A1017:E1842,4,FALSE)</f>
        <v>Tierney</v>
      </c>
      <c r="D1019" s="54">
        <f>VLOOKUP(HealthCare!A1019,Medical_Examinations!A1018:J3353,2,TRUE)</f>
        <v>31.39</v>
      </c>
      <c r="E1019" s="54">
        <f>VLOOKUP(HealthCare!A1019,Medical_Examinations!A1018:J3353,4,TRUE)</f>
        <v>6.99</v>
      </c>
      <c r="F1019" s="55" t="str">
        <f>VLOOKUP(A1019,Medical_Examinations!A1018:J3353,6,TRUE)</f>
        <v>No</v>
      </c>
      <c r="G1019" s="55" t="str">
        <f>VLOOKUP(A1019,Medical_Examinations!A1018:J3353,7,TRUE)</f>
        <v>No</v>
      </c>
      <c r="H1019" s="55" t="str">
        <f>VLOOKUP(A1019,Medical_Examinations!A1018:J3353,8,TRUE)</f>
        <v>No</v>
      </c>
      <c r="I1019" s="56">
        <f>VLOOKUP(A1019,Medical_Examinations!A1018:J3353,9,TRUE)</f>
        <v>0</v>
      </c>
      <c r="J1019" s="55" t="str">
        <f>VLOOKUP(A1019,Medical_Examinations!A1018:J3353,10,TRUE)</f>
        <v>No</v>
      </c>
      <c r="K1019" s="55" t="str">
        <f>VLOOKUP(A1019,Medical_Examinations!A1018:J3353,3,TRUE)</f>
        <v>Obesity</v>
      </c>
      <c r="L1019" s="55" t="str">
        <f>VLOOKUP(A1019,Medical_Examinations!A1018:J3353,5,TRUE)</f>
        <v>Diabetes</v>
      </c>
      <c r="M1019" s="57">
        <f>VLOOKUP(A1019,Hospitalization!A20:K2362,5,TRUE)</f>
        <v>21431</v>
      </c>
      <c r="N1019" s="56">
        <f ca="1">VLOOKUP(A1019,Hospitalization!A20:K2362,6,FALSE)</f>
        <v>31</v>
      </c>
      <c r="O1019" s="55" t="str">
        <f>VLOOKUP(A1010,Hospitalization!A11:K2353,11,TRUE)</f>
        <v>R1013</v>
      </c>
      <c r="P1019" s="55" t="str">
        <f>VLOOKUP(A1019,Hospitalization!A20:K2362,10,TRUE)</f>
        <v>tier - 1</v>
      </c>
      <c r="Q1019" s="58">
        <f>VLOOKUP(A1019,Hospitalization!A20:K2362,8,TRUE)</f>
        <v>47291.06</v>
      </c>
      <c r="R1019" s="55" t="str">
        <f>VLOOKUP(A1019,Hospitalization!A20:K2362,9,TRUE)</f>
        <v>tier - 2</v>
      </c>
    </row>
    <row r="1020" spans="1:18" x14ac:dyDescent="0.3">
      <c r="A1020" s="69" t="s">
        <v>1029</v>
      </c>
      <c r="B1020" s="55" t="str">
        <f>VLOOKUP(A1020,'Customer Names'!A1020:E2338,3,TRUE)</f>
        <v xml:space="preserve"> Mr</v>
      </c>
      <c r="C1020" s="55" t="str">
        <f>VLOOKUP(A1020,'Customer Names'!A1018:E1843,4,FALSE)</f>
        <v>Gabris</v>
      </c>
      <c r="D1020" s="50">
        <f>VLOOKUP(HealthCare!A1020,Medical_Examinations!A1019:J3354,2,TRUE)</f>
        <v>39.97</v>
      </c>
      <c r="E1020" s="50">
        <f>VLOOKUP(HealthCare!A1020,Medical_Examinations!A1019:J3354,4,TRUE)</f>
        <v>5.55</v>
      </c>
      <c r="F1020" s="7" t="str">
        <f>VLOOKUP(A1020,Medical_Examinations!A1019:J3354,6,TRUE)</f>
        <v>No</v>
      </c>
      <c r="G1020" s="7" t="str">
        <f>VLOOKUP(A1020,Medical_Examinations!A1019:J3354,7,TRUE)</f>
        <v>No</v>
      </c>
      <c r="H1020" s="7" t="str">
        <f>VLOOKUP(A1020,Medical_Examinations!A1019:J3354,8,TRUE)</f>
        <v>No</v>
      </c>
      <c r="I1020" s="51">
        <f>VLOOKUP(A1020,Medical_Examinations!A1019:J3354,9,TRUE)</f>
        <v>0</v>
      </c>
      <c r="J1020" s="7" t="str">
        <f>VLOOKUP(A1020,Medical_Examinations!A1019:J3354,10,TRUE)</f>
        <v>No</v>
      </c>
      <c r="K1020" s="7" t="str">
        <f>VLOOKUP(A1020,Medical_Examinations!A1019:J3354,3,TRUE)</f>
        <v>Obesity</v>
      </c>
      <c r="L1020" s="7" t="str">
        <f>VLOOKUP(A1020,Medical_Examinations!A1019:J3354,5,TRUE)</f>
        <v>Normal</v>
      </c>
      <c r="M1020" s="52">
        <f>VLOOKUP(A1020,Hospitalization!A21:K2363,5,TRUE)</f>
        <v>25930</v>
      </c>
      <c r="N1020" s="51">
        <f ca="1">VLOOKUP(A1020,Hospitalization!A21:K2363,6,FALSE)</f>
        <v>30</v>
      </c>
      <c r="O1020" s="7" t="str">
        <f>VLOOKUP(A1011,Hospitalization!A12:K2354,11,TRUE)</f>
        <v>R1024</v>
      </c>
      <c r="P1020" s="7" t="str">
        <f>VLOOKUP(A1020,Hospitalization!A21:K2363,10,TRUE)</f>
        <v>tier - 2</v>
      </c>
      <c r="Q1020" s="53">
        <f>VLOOKUP(A1020,Hospitalization!A21:K2363,8,TRUE)</f>
        <v>47269.85</v>
      </c>
      <c r="R1020" s="7" t="str">
        <f>VLOOKUP(A1020,Hospitalization!A21:K2363,9,TRUE)</f>
        <v>tier - 1</v>
      </c>
    </row>
    <row r="1021" spans="1:18" x14ac:dyDescent="0.3">
      <c r="A1021" s="69" t="s">
        <v>1030</v>
      </c>
      <c r="B1021" s="55" t="str">
        <f>VLOOKUP(A1021,'Customer Names'!A1021:E2339,3,TRUE)</f>
        <v xml:space="preserve"> Ms</v>
      </c>
      <c r="C1021" s="55" t="str">
        <f>VLOOKUP(A1021,'Customer Names'!A1019:E1844,4,FALSE)</f>
        <v>Howard</v>
      </c>
      <c r="D1021" s="54">
        <f>VLOOKUP(HealthCare!A1021,Medical_Examinations!A1020:J3355,2,TRUE)</f>
        <v>41.23</v>
      </c>
      <c r="E1021" s="54">
        <f>VLOOKUP(HealthCare!A1021,Medical_Examinations!A1020:J3355,4,TRUE)</f>
        <v>6.94</v>
      </c>
      <c r="F1021" s="55" t="str">
        <f>VLOOKUP(A1021,Medical_Examinations!A1020:J3355,6,TRUE)</f>
        <v>No</v>
      </c>
      <c r="G1021" s="55" t="str">
        <f>VLOOKUP(A1021,Medical_Examinations!A1020:J3355,7,TRUE)</f>
        <v>No</v>
      </c>
      <c r="H1021" s="55" t="str">
        <f>VLOOKUP(A1021,Medical_Examinations!A1020:J3355,8,TRUE)</f>
        <v>No</v>
      </c>
      <c r="I1021" s="56">
        <f>VLOOKUP(A1021,Medical_Examinations!A1020:J3355,9,TRUE)</f>
        <v>0</v>
      </c>
      <c r="J1021" s="55" t="str">
        <f>VLOOKUP(A1021,Medical_Examinations!A1020:J3355,10,TRUE)</f>
        <v>No</v>
      </c>
      <c r="K1021" s="55" t="str">
        <f>VLOOKUP(A1021,Medical_Examinations!A1020:J3355,3,TRUE)</f>
        <v>Obesity</v>
      </c>
      <c r="L1021" s="55" t="str">
        <f>VLOOKUP(A1021,Medical_Examinations!A1020:J3355,5,TRUE)</f>
        <v>Diabetes</v>
      </c>
      <c r="M1021" s="57">
        <f>VLOOKUP(A1021,Hospitalization!A22:K2364,5,TRUE)</f>
        <v>21443</v>
      </c>
      <c r="N1021" s="56">
        <f ca="1">VLOOKUP(A1021,Hospitalization!A22:K2364,6,FALSE)</f>
        <v>31</v>
      </c>
      <c r="O1021" s="55" t="str">
        <f>VLOOKUP(A1012,Hospitalization!A13:K2355,11,TRUE)</f>
        <v>R1011</v>
      </c>
      <c r="P1021" s="55" t="str">
        <f>VLOOKUP(A1021,Hospitalization!A22:K2364,10,TRUE)</f>
        <v>tier - 3</v>
      </c>
      <c r="Q1021" s="58">
        <f>VLOOKUP(A1021,Hospitalization!A22:K2364,8,TRUE)</f>
        <v>46889.26</v>
      </c>
      <c r="R1021" s="55" t="str">
        <f>VLOOKUP(A1021,Hospitalization!A22:K2364,9,TRUE)</f>
        <v>tier - 2</v>
      </c>
    </row>
    <row r="1022" spans="1:18" x14ac:dyDescent="0.3">
      <c r="A1022" s="69" t="s">
        <v>1031</v>
      </c>
      <c r="B1022" s="55" t="str">
        <f>VLOOKUP(A1022,'Customer Names'!A1022:E2340,3,TRUE)</f>
        <v xml:space="preserve"> Mr</v>
      </c>
      <c r="C1022" s="55" t="str">
        <f>VLOOKUP(A1022,'Customer Names'!A1020:E1845,4,FALSE)</f>
        <v>Kallay</v>
      </c>
      <c r="D1022" s="50">
        <f>VLOOKUP(HealthCare!A1022,Medical_Examinations!A1021:J3356,2,TRUE)</f>
        <v>49.45</v>
      </c>
      <c r="E1022" s="50">
        <f>VLOOKUP(HealthCare!A1022,Medical_Examinations!A1021:J3356,4,TRUE)</f>
        <v>4.2</v>
      </c>
      <c r="F1022" s="7" t="str">
        <f>VLOOKUP(A1022,Medical_Examinations!A1021:J3356,6,TRUE)</f>
        <v>yes</v>
      </c>
      <c r="G1022" s="7" t="str">
        <f>VLOOKUP(A1022,Medical_Examinations!A1021:J3356,7,TRUE)</f>
        <v>No</v>
      </c>
      <c r="H1022" s="7" t="str">
        <f>VLOOKUP(A1022,Medical_Examinations!A1021:J3356,8,TRUE)</f>
        <v>No</v>
      </c>
      <c r="I1022" s="51">
        <f>VLOOKUP(A1022,Medical_Examinations!A1021:J3356,9,TRUE)</f>
        <v>0</v>
      </c>
      <c r="J1022" s="7" t="str">
        <f>VLOOKUP(A1022,Medical_Examinations!A1021:J3356,10,TRUE)</f>
        <v>No</v>
      </c>
      <c r="K1022" s="7" t="str">
        <f>VLOOKUP(A1022,Medical_Examinations!A1021:J3356,3,TRUE)</f>
        <v>Obesity</v>
      </c>
      <c r="L1022" s="7" t="str">
        <f>VLOOKUP(A1022,Medical_Examinations!A1021:J3356,5,TRUE)</f>
        <v>Normal</v>
      </c>
      <c r="M1022" s="52">
        <f>VLOOKUP(A1022,Hospitalization!A23:K2365,5,TRUE)</f>
        <v>22237</v>
      </c>
      <c r="N1022" s="51">
        <f ca="1">VLOOKUP(A1022,Hospitalization!A23:K2365,6,FALSE)</f>
        <v>26</v>
      </c>
      <c r="O1022" s="7" t="str">
        <f>VLOOKUP(A1013,Hospitalization!A14:K2356,11,TRUE)</f>
        <v>R1011</v>
      </c>
      <c r="P1022" s="7" t="str">
        <f>VLOOKUP(A1022,Hospitalization!A23:K2365,10,TRUE)</f>
        <v>tier - 1</v>
      </c>
      <c r="Q1022" s="53">
        <f>VLOOKUP(A1022,Hospitalization!A23:K2365,8,TRUE)</f>
        <v>46718.16</v>
      </c>
      <c r="R1022" s="7" t="str">
        <f>VLOOKUP(A1022,Hospitalization!A23:K2365,9,TRUE)</f>
        <v>tier - 1</v>
      </c>
    </row>
    <row r="1023" spans="1:18" x14ac:dyDescent="0.3">
      <c r="A1023" s="69" t="s">
        <v>1032</v>
      </c>
      <c r="B1023" s="55" t="str">
        <f>VLOOKUP(A1023,'Customer Names'!A1023:E2341,3,TRUE)</f>
        <v xml:space="preserve"> Ms</v>
      </c>
      <c r="C1023" s="55" t="str">
        <f>VLOOKUP(A1023,'Customer Names'!A1021:E1846,4,FALSE)</f>
        <v>Leguizamo</v>
      </c>
      <c r="D1023" s="54">
        <f>VLOOKUP(HealthCare!A1023,Medical_Examinations!A1022:J3357,2,TRUE)</f>
        <v>41.04</v>
      </c>
      <c r="E1023" s="54">
        <f>VLOOKUP(HealthCare!A1023,Medical_Examinations!A1022:J3357,4,TRUE)</f>
        <v>5.59</v>
      </c>
      <c r="F1023" s="55" t="str">
        <f>VLOOKUP(A1023,Medical_Examinations!A1022:J3357,6,TRUE)</f>
        <v>No</v>
      </c>
      <c r="G1023" s="55" t="str">
        <f>VLOOKUP(A1023,Medical_Examinations!A1022:J3357,7,TRUE)</f>
        <v>No</v>
      </c>
      <c r="H1023" s="55" t="str">
        <f>VLOOKUP(A1023,Medical_Examinations!A1022:J3357,8,TRUE)</f>
        <v>No</v>
      </c>
      <c r="I1023" s="56">
        <f>VLOOKUP(A1023,Medical_Examinations!A1022:J3357,9,TRUE)</f>
        <v>0</v>
      </c>
      <c r="J1023" s="55" t="str">
        <f>VLOOKUP(A1023,Medical_Examinations!A1022:J3357,10,TRUE)</f>
        <v>No</v>
      </c>
      <c r="K1023" s="55" t="str">
        <f>VLOOKUP(A1023,Medical_Examinations!A1022:J3357,3,TRUE)</f>
        <v>Obesity</v>
      </c>
      <c r="L1023" s="55" t="str">
        <f>VLOOKUP(A1023,Medical_Examinations!A1022:J3357,5,TRUE)</f>
        <v>Normal</v>
      </c>
      <c r="M1023" s="57">
        <f>VLOOKUP(A1023,Hospitalization!A24:K2366,5,TRUE)</f>
        <v>25377</v>
      </c>
      <c r="N1023" s="56">
        <f ca="1">VLOOKUP(A1023,Hospitalization!A24:K2366,6,FALSE)</f>
        <v>27</v>
      </c>
      <c r="O1023" s="55" t="str">
        <f>VLOOKUP(A1014,Hospitalization!A15:K2357,11,TRUE)</f>
        <v>R1024</v>
      </c>
      <c r="P1023" s="55" t="str">
        <f>VLOOKUP(A1023,Hospitalization!A24:K2366,10,TRUE)</f>
        <v>tier - 3</v>
      </c>
      <c r="Q1023" s="58">
        <f>VLOOKUP(A1023,Hospitalization!A24:K2366,8,TRUE)</f>
        <v>46661.440000000002</v>
      </c>
      <c r="R1023" s="55" t="str">
        <f>VLOOKUP(A1023,Hospitalization!A24:K2366,9,TRUE)</f>
        <v>tier - 1</v>
      </c>
    </row>
    <row r="1024" spans="1:18" x14ac:dyDescent="0.3">
      <c r="A1024" s="69" t="s">
        <v>1033</v>
      </c>
      <c r="B1024" s="55" t="str">
        <f>VLOOKUP(A1024,'Customer Names'!A1024:E2342,3,TRUE)</f>
        <v xml:space="preserve"> Ms</v>
      </c>
      <c r="C1024" s="55" t="str">
        <f>VLOOKUP(A1024,'Customer Names'!A1022:E1847,4,FALSE)</f>
        <v>Escartin</v>
      </c>
      <c r="D1024" s="50">
        <f>VLOOKUP(HealthCare!A1024,Medical_Examinations!A1023:J3358,2,TRUE)</f>
        <v>27.93</v>
      </c>
      <c r="E1024" s="50">
        <f>VLOOKUP(HealthCare!A1024,Medical_Examinations!A1023:J3358,4,TRUE)</f>
        <v>9.9600000000000009</v>
      </c>
      <c r="F1024" s="7" t="str">
        <f>VLOOKUP(A1024,Medical_Examinations!A1023:J3358,6,TRUE)</f>
        <v>No</v>
      </c>
      <c r="G1024" s="7" t="str">
        <f>VLOOKUP(A1024,Medical_Examinations!A1023:J3358,7,TRUE)</f>
        <v>No</v>
      </c>
      <c r="H1024" s="7" t="str">
        <f>VLOOKUP(A1024,Medical_Examinations!A1023:J3358,8,TRUE)</f>
        <v>No</v>
      </c>
      <c r="I1024" s="51">
        <f>VLOOKUP(A1024,Medical_Examinations!A1023:J3358,9,TRUE)</f>
        <v>0</v>
      </c>
      <c r="J1024" s="7" t="str">
        <f>VLOOKUP(A1024,Medical_Examinations!A1023:J3358,10,TRUE)</f>
        <v>No</v>
      </c>
      <c r="K1024" s="7" t="str">
        <f>VLOOKUP(A1024,Medical_Examinations!A1023:J3358,3,TRUE)</f>
        <v>Overweight</v>
      </c>
      <c r="L1024" s="7" t="str">
        <f>VLOOKUP(A1024,Medical_Examinations!A1023:J3358,5,TRUE)</f>
        <v>Diabetes</v>
      </c>
      <c r="M1024" s="52">
        <f>VLOOKUP(A1024,Hospitalization!A25:K2367,5,TRUE)</f>
        <v>22501</v>
      </c>
      <c r="N1024" s="51">
        <f ca="1">VLOOKUP(A1024,Hospitalization!A25:K2367,6,FALSE)</f>
        <v>31</v>
      </c>
      <c r="O1024" s="7" t="str">
        <f>VLOOKUP(A1015,Hospitalization!A16:K2358,11,TRUE)</f>
        <v>R1012</v>
      </c>
      <c r="P1024" s="7" t="str">
        <f>VLOOKUP(A1024,Hospitalization!A25:K2367,10,TRUE)</f>
        <v>tier - 1</v>
      </c>
      <c r="Q1024" s="53">
        <f>VLOOKUP(A1024,Hospitalization!A25:K2367,8,TRUE)</f>
        <v>46599.11</v>
      </c>
      <c r="R1024" s="7" t="str">
        <f>VLOOKUP(A1024,Hospitalization!A25:K2367,9,TRUE)</f>
        <v>tier - 1</v>
      </c>
    </row>
    <row r="1025" spans="1:18" x14ac:dyDescent="0.3">
      <c r="A1025" s="69" t="s">
        <v>1034</v>
      </c>
      <c r="B1025" s="55" t="str">
        <f>VLOOKUP(A1025,'Customer Names'!A1025:E2343,3,TRUE)</f>
        <v xml:space="preserve"> Mr</v>
      </c>
      <c r="C1025" s="55" t="str">
        <f>VLOOKUP(A1025,'Customer Names'!A1023:E1848,4,FALSE)</f>
        <v>Chorey</v>
      </c>
      <c r="D1025" s="54">
        <f>VLOOKUP(HealthCare!A1025,Medical_Examinations!A1024:J3359,2,TRUE)</f>
        <v>21.01</v>
      </c>
      <c r="E1025" s="54">
        <f>VLOOKUP(HealthCare!A1025,Medical_Examinations!A1024:J3359,4,TRUE)</f>
        <v>7.37</v>
      </c>
      <c r="F1025" s="55" t="str">
        <f>VLOOKUP(A1025,Medical_Examinations!A1024:J3359,6,TRUE)</f>
        <v>No</v>
      </c>
      <c r="G1025" s="55" t="str">
        <f>VLOOKUP(A1025,Medical_Examinations!A1024:J3359,7,TRUE)</f>
        <v>No</v>
      </c>
      <c r="H1025" s="55" t="str">
        <f>VLOOKUP(A1025,Medical_Examinations!A1024:J3359,8,TRUE)</f>
        <v>No</v>
      </c>
      <c r="I1025" s="56">
        <f>VLOOKUP(A1025,Medical_Examinations!A1024:J3359,9,TRUE)</f>
        <v>0</v>
      </c>
      <c r="J1025" s="55" t="str">
        <f>VLOOKUP(A1025,Medical_Examinations!A1024:J3359,10,TRUE)</f>
        <v>No</v>
      </c>
      <c r="K1025" s="55" t="str">
        <f>VLOOKUP(A1025,Medical_Examinations!A1024:J3359,3,TRUE)</f>
        <v>Normal Weight</v>
      </c>
      <c r="L1025" s="55" t="str">
        <f>VLOOKUP(A1025,Medical_Examinations!A1024:J3359,5,TRUE)</f>
        <v>Diabetes</v>
      </c>
      <c r="M1025" s="57">
        <f>VLOOKUP(A1025,Hospitalization!A26:K2368,5,TRUE)</f>
        <v>26273</v>
      </c>
      <c r="N1025" s="56">
        <f ca="1">VLOOKUP(A1025,Hospitalization!A26:K2368,6,FALSE)</f>
        <v>31</v>
      </c>
      <c r="O1025" s="55" t="str">
        <f>VLOOKUP(A1016,Hospitalization!A17:K2359,11,TRUE)</f>
        <v>R1013</v>
      </c>
      <c r="P1025" s="55" t="str">
        <f>VLOOKUP(A1025,Hospitalization!A26:K2368,10,TRUE)</f>
        <v>tier - 3</v>
      </c>
      <c r="Q1025" s="58">
        <f>VLOOKUP(A1025,Hospitalization!A26:K2368,8,TRUE)</f>
        <v>46255.11</v>
      </c>
      <c r="R1025" s="55" t="str">
        <f>VLOOKUP(A1025,Hospitalization!A26:K2368,9,TRUE)</f>
        <v>tier - 1</v>
      </c>
    </row>
    <row r="1026" spans="1:18" x14ac:dyDescent="0.3">
      <c r="A1026" s="69" t="s">
        <v>1035</v>
      </c>
      <c r="B1026" s="55" t="str">
        <f>VLOOKUP(A1026,'Customer Names'!A1026:E2344,3,TRUE)</f>
        <v xml:space="preserve"> Mr</v>
      </c>
      <c r="C1026" s="55" t="str">
        <f>VLOOKUP(A1026,'Customer Names'!A1024:E1849,4,FALSE)</f>
        <v>McVay</v>
      </c>
      <c r="D1026" s="50">
        <f>VLOOKUP(HealthCare!A1026,Medical_Examinations!A1025:J3360,2,TRUE)</f>
        <v>52.37</v>
      </c>
      <c r="E1026" s="50">
        <f>VLOOKUP(HealthCare!A1026,Medical_Examinations!A1025:J3360,4,TRUE)</f>
        <v>5.0599999999999996</v>
      </c>
      <c r="F1026" s="7" t="str">
        <f>VLOOKUP(A1026,Medical_Examinations!A1025:J3360,6,TRUE)</f>
        <v>yes</v>
      </c>
      <c r="G1026" s="7" t="str">
        <f>VLOOKUP(A1026,Medical_Examinations!A1025:J3360,7,TRUE)</f>
        <v>yes</v>
      </c>
      <c r="H1026" s="7" t="str">
        <f>VLOOKUP(A1026,Medical_Examinations!A1025:J3360,8,TRUE)</f>
        <v>No</v>
      </c>
      <c r="I1026" s="51">
        <f>VLOOKUP(A1026,Medical_Examinations!A1025:J3360,9,TRUE)</f>
        <v>2</v>
      </c>
      <c r="J1026" s="7" t="str">
        <f>VLOOKUP(A1026,Medical_Examinations!A1025:J3360,10,TRUE)</f>
        <v>No</v>
      </c>
      <c r="K1026" s="7" t="str">
        <f>VLOOKUP(A1026,Medical_Examinations!A1025:J3360,3,TRUE)</f>
        <v>Obesity</v>
      </c>
      <c r="L1026" s="7" t="str">
        <f>VLOOKUP(A1026,Medical_Examinations!A1025:J3360,5,TRUE)</f>
        <v>Normal</v>
      </c>
      <c r="M1026" s="52">
        <f>VLOOKUP(A1026,Hospitalization!A27:K2369,5,TRUE)</f>
        <v>28719</v>
      </c>
      <c r="N1026" s="51">
        <f ca="1">VLOOKUP(A1026,Hospitalization!A27:K2369,6,FALSE)</f>
        <v>24</v>
      </c>
      <c r="O1026" s="7" t="str">
        <f>VLOOKUP(A1017,Hospitalization!A18:K2360,11,TRUE)</f>
        <v>R1011</v>
      </c>
      <c r="P1026" s="7" t="str">
        <f>VLOOKUP(A1026,Hospitalization!A27:K2369,10,TRUE)</f>
        <v>tier - 1</v>
      </c>
      <c r="Q1026" s="53">
        <f>VLOOKUP(A1026,Hospitalization!A27:K2369,8,TRUE)</f>
        <v>46200.99</v>
      </c>
      <c r="R1026" s="7" t="str">
        <f>VLOOKUP(A1026,Hospitalization!A27:K2369,9,TRUE)</f>
        <v>tier - 1</v>
      </c>
    </row>
    <row r="1027" spans="1:18" x14ac:dyDescent="0.3">
      <c r="A1027" s="69" t="s">
        <v>1036</v>
      </c>
      <c r="B1027" s="55" t="str">
        <f>VLOOKUP(A1027,'Customer Names'!A1027:E2345,3,TRUE)</f>
        <v xml:space="preserve"> Mr</v>
      </c>
      <c r="C1027" s="55" t="str">
        <f>VLOOKUP(A1027,'Customer Names'!A1025:E1850,4,FALSE)</f>
        <v>Vinson</v>
      </c>
      <c r="D1027" s="54">
        <f>VLOOKUP(HealthCare!A1027,Medical_Examinations!A1026:J3361,2,TRUE)</f>
        <v>40.369999999999997</v>
      </c>
      <c r="E1027" s="54">
        <f>VLOOKUP(HealthCare!A1027,Medical_Examinations!A1026:J3361,4,TRUE)</f>
        <v>8.2100000000000009</v>
      </c>
      <c r="F1027" s="55" t="str">
        <f>VLOOKUP(A1027,Medical_Examinations!A1026:J3361,6,TRUE)</f>
        <v>No</v>
      </c>
      <c r="G1027" s="55" t="str">
        <f>VLOOKUP(A1027,Medical_Examinations!A1026:J3361,7,TRUE)</f>
        <v>No</v>
      </c>
      <c r="H1027" s="55" t="str">
        <f>VLOOKUP(A1027,Medical_Examinations!A1026:J3361,8,TRUE)</f>
        <v>No</v>
      </c>
      <c r="I1027" s="56">
        <f>VLOOKUP(A1027,Medical_Examinations!A1026:J3361,9,TRUE)</f>
        <v>0</v>
      </c>
      <c r="J1027" s="55" t="str">
        <f>VLOOKUP(A1027,Medical_Examinations!A1026:J3361,10,TRUE)</f>
        <v>No</v>
      </c>
      <c r="K1027" s="55" t="str">
        <f>VLOOKUP(A1027,Medical_Examinations!A1026:J3361,3,TRUE)</f>
        <v>Obesity</v>
      </c>
      <c r="L1027" s="55" t="str">
        <f>VLOOKUP(A1027,Medical_Examinations!A1026:J3361,5,TRUE)</f>
        <v>Diabetes</v>
      </c>
      <c r="M1027" s="57">
        <f>VLOOKUP(A1027,Hospitalization!A28:K2370,5,TRUE)</f>
        <v>28096</v>
      </c>
      <c r="N1027" s="56">
        <f ca="1">VLOOKUP(A1027,Hospitalization!A28:K2370,6,FALSE)</f>
        <v>24</v>
      </c>
      <c r="O1027" s="55" t="str">
        <f>VLOOKUP(A1018,Hospitalization!A19:K2361,11,TRUE)</f>
        <v>R1011</v>
      </c>
      <c r="P1027" s="55" t="str">
        <f>VLOOKUP(A1027,Hospitalization!A28:K2370,10,TRUE)</f>
        <v>tier - 3</v>
      </c>
      <c r="Q1027" s="58">
        <f>VLOOKUP(A1027,Hospitalization!A28:K2370,8,TRUE)</f>
        <v>46151.12</v>
      </c>
      <c r="R1027" s="55" t="str">
        <f>VLOOKUP(A1027,Hospitalization!A28:K2370,9,TRUE)</f>
        <v>tier - 1</v>
      </c>
    </row>
    <row r="1028" spans="1:18" x14ac:dyDescent="0.3">
      <c r="A1028" s="69" t="s">
        <v>1037</v>
      </c>
      <c r="B1028" s="55" t="str">
        <f>VLOOKUP(A1028,'Customer Names'!A1028:E2346,3,TRUE)</f>
        <v xml:space="preserve"> Ms</v>
      </c>
      <c r="C1028" s="55" t="str">
        <f>VLOOKUP(A1028,'Customer Names'!A1026:E1851,4,FALSE)</f>
        <v>Astrike-Davis</v>
      </c>
      <c r="D1028" s="50">
        <f>VLOOKUP(HealthCare!A1028,Medical_Examinations!A1027:J3362,2,TRUE)</f>
        <v>41.47</v>
      </c>
      <c r="E1028" s="50">
        <f>VLOOKUP(HealthCare!A1028,Medical_Examinations!A1027:J3362,4,TRUE)</f>
        <v>10.34</v>
      </c>
      <c r="F1028" s="7" t="str">
        <f>VLOOKUP(A1028,Medical_Examinations!A1027:J3362,6,TRUE)</f>
        <v>No</v>
      </c>
      <c r="G1028" s="7" t="str">
        <f>VLOOKUP(A1028,Medical_Examinations!A1027:J3362,7,TRUE)</f>
        <v>No</v>
      </c>
      <c r="H1028" s="7" t="str">
        <f>VLOOKUP(A1028,Medical_Examinations!A1027:J3362,8,TRUE)</f>
        <v>No</v>
      </c>
      <c r="I1028" s="51">
        <f>VLOOKUP(A1028,Medical_Examinations!A1027:J3362,9,TRUE)</f>
        <v>2</v>
      </c>
      <c r="J1028" s="7" t="str">
        <f>VLOOKUP(A1028,Medical_Examinations!A1027:J3362,10,TRUE)</f>
        <v>No</v>
      </c>
      <c r="K1028" s="7" t="str">
        <f>VLOOKUP(A1028,Medical_Examinations!A1027:J3362,3,TRUE)</f>
        <v>Obesity</v>
      </c>
      <c r="L1028" s="7" t="str">
        <f>VLOOKUP(A1028,Medical_Examinations!A1027:J3362,5,TRUE)</f>
        <v>Diabetes</v>
      </c>
      <c r="M1028" s="52">
        <f>VLOOKUP(A1028,Hospitalization!A29:K2371,5,TRUE)</f>
        <v>22984</v>
      </c>
      <c r="N1028" s="51">
        <f ca="1">VLOOKUP(A1028,Hospitalization!A29:K2371,6,FALSE)</f>
        <v>31</v>
      </c>
      <c r="O1028" s="7" t="str">
        <f>VLOOKUP(A1019,Hospitalization!A20:K2362,11,TRUE)</f>
        <v>R1011</v>
      </c>
      <c r="P1028" s="7" t="str">
        <f>VLOOKUP(A1028,Hospitalization!A29:K2371,10,TRUE)</f>
        <v>tier - 1</v>
      </c>
      <c r="Q1028" s="53">
        <f>VLOOKUP(A1028,Hospitalization!A29:K2371,8,TRUE)</f>
        <v>46130.53</v>
      </c>
      <c r="R1028" s="7" t="str">
        <f>VLOOKUP(A1028,Hospitalization!A29:K2371,9,TRUE)</f>
        <v>tier - 1</v>
      </c>
    </row>
    <row r="1029" spans="1:18" x14ac:dyDescent="0.3">
      <c r="A1029" s="69" t="s">
        <v>1038</v>
      </c>
      <c r="B1029" s="55" t="str">
        <f>VLOOKUP(A1029,'Customer Names'!A1029:E2347,3,TRUE)</f>
        <v xml:space="preserve"> Mr</v>
      </c>
      <c r="C1029" s="55" t="str">
        <f>VLOOKUP(A1029,'Customer Names'!A1027:E1852,4,FALSE)</f>
        <v>Harder</v>
      </c>
      <c r="D1029" s="54">
        <f>VLOOKUP(HealthCare!A1029,Medical_Examinations!A1028:J3363,2,TRUE)</f>
        <v>33.725000000000001</v>
      </c>
      <c r="E1029" s="54">
        <f>VLOOKUP(HealthCare!A1029,Medical_Examinations!A1028:J3363,4,TRUE)</f>
        <v>5.51</v>
      </c>
      <c r="F1029" s="55" t="str">
        <f>VLOOKUP(A1029,Medical_Examinations!A1028:J3363,6,TRUE)</f>
        <v>yes</v>
      </c>
      <c r="G1029" s="55" t="str">
        <f>VLOOKUP(A1029,Medical_Examinations!A1028:J3363,7,TRUE)</f>
        <v>No</v>
      </c>
      <c r="H1029" s="55" t="str">
        <f>VLOOKUP(A1029,Medical_Examinations!A1028:J3363,8,TRUE)</f>
        <v>No</v>
      </c>
      <c r="I1029" s="56">
        <f>VLOOKUP(A1029,Medical_Examinations!A1028:J3363,9,TRUE)</f>
        <v>2</v>
      </c>
      <c r="J1029" s="55" t="str">
        <f>VLOOKUP(A1029,Medical_Examinations!A1028:J3363,10,TRUE)</f>
        <v>No</v>
      </c>
      <c r="K1029" s="55" t="str">
        <f>VLOOKUP(A1029,Medical_Examinations!A1028:J3363,3,TRUE)</f>
        <v>Obesity</v>
      </c>
      <c r="L1029" s="55" t="str">
        <f>VLOOKUP(A1029,Medical_Examinations!A1028:J3363,5,TRUE)</f>
        <v>Normal</v>
      </c>
      <c r="M1029" s="57">
        <f>VLOOKUP(A1029,Hospitalization!A30:K2372,5,TRUE)</f>
        <v>31320</v>
      </c>
      <c r="N1029" s="56">
        <f ca="1">VLOOKUP(A1029,Hospitalization!A30:K2372,6,FALSE)</f>
        <v>33</v>
      </c>
      <c r="O1029" s="55" t="str">
        <f>VLOOKUP(A1020,Hospitalization!A21:K2363,11,TRUE)</f>
        <v>R1013</v>
      </c>
      <c r="P1029" s="55" t="str">
        <f>VLOOKUP(A1029,Hospitalization!A30:K2372,10,TRUE)</f>
        <v>tier - 3</v>
      </c>
      <c r="Q1029" s="58">
        <f>VLOOKUP(A1029,Hospitalization!A30:K2372,8,TRUE)</f>
        <v>46113.51</v>
      </c>
      <c r="R1029" s="55" t="str">
        <f>VLOOKUP(A1029,Hospitalization!A30:K2372,9,TRUE)</f>
        <v>tier - 2</v>
      </c>
    </row>
    <row r="1030" spans="1:18" x14ac:dyDescent="0.3">
      <c r="A1030" s="69" t="s">
        <v>1039</v>
      </c>
      <c r="B1030" s="55" t="str">
        <f>VLOOKUP(A1030,'Customer Names'!A1030:E2348,3,TRUE)</f>
        <v xml:space="preserve"> Mr</v>
      </c>
      <c r="C1030" s="55" t="str">
        <f>VLOOKUP(A1030,'Customer Names'!A1028:E1853,4,FALSE)</f>
        <v>Bell</v>
      </c>
      <c r="D1030" s="50">
        <f>VLOOKUP(HealthCare!A1030,Medical_Examinations!A1029:J3364,2,TRUE)</f>
        <v>28.1</v>
      </c>
      <c r="E1030" s="50">
        <f>VLOOKUP(HealthCare!A1030,Medical_Examinations!A1029:J3364,4,TRUE)</f>
        <v>11.2</v>
      </c>
      <c r="F1030" s="7" t="str">
        <f>VLOOKUP(A1030,Medical_Examinations!A1029:J3364,6,TRUE)</f>
        <v>No</v>
      </c>
      <c r="G1030" s="7" t="str">
        <f>VLOOKUP(A1030,Medical_Examinations!A1029:J3364,7,TRUE)</f>
        <v>No</v>
      </c>
      <c r="H1030" s="7" t="str">
        <f>VLOOKUP(A1030,Medical_Examinations!A1029:J3364,8,TRUE)</f>
        <v>No</v>
      </c>
      <c r="I1030" s="51">
        <f>VLOOKUP(A1030,Medical_Examinations!A1029:J3364,9,TRUE)</f>
        <v>0</v>
      </c>
      <c r="J1030" s="7" t="str">
        <f>VLOOKUP(A1030,Medical_Examinations!A1029:J3364,10,TRUE)</f>
        <v>No</v>
      </c>
      <c r="K1030" s="7" t="str">
        <f>VLOOKUP(A1030,Medical_Examinations!A1029:J3364,3,TRUE)</f>
        <v>Overweight</v>
      </c>
      <c r="L1030" s="7" t="str">
        <f>VLOOKUP(A1030,Medical_Examinations!A1029:J3364,5,TRUE)</f>
        <v>Diabetes</v>
      </c>
      <c r="M1030" s="52">
        <f>VLOOKUP(A1030,Hospitalization!A31:K2373,5,TRUE)</f>
        <v>29079</v>
      </c>
      <c r="N1030" s="51">
        <f ca="1">VLOOKUP(A1030,Hospitalization!A31:K2373,6,FALSE)</f>
        <v>22</v>
      </c>
      <c r="O1030" s="7" t="str">
        <f>VLOOKUP(A1021,Hospitalization!A22:K2364,11,TRUE)</f>
        <v>R1013</v>
      </c>
      <c r="P1030" s="7" t="str">
        <f>VLOOKUP(A1030,Hospitalization!A31:K2373,10,TRUE)</f>
        <v>tier - 1</v>
      </c>
      <c r="Q1030" s="53">
        <f>VLOOKUP(A1030,Hospitalization!A31:K2373,8,TRUE)</f>
        <v>45863.21</v>
      </c>
      <c r="R1030" s="7" t="str">
        <f>VLOOKUP(A1030,Hospitalization!A31:K2373,9,TRUE)</f>
        <v>tier - 2</v>
      </c>
    </row>
    <row r="1031" spans="1:18" x14ac:dyDescent="0.3">
      <c r="A1031" s="69" t="s">
        <v>1040</v>
      </c>
      <c r="B1031" s="55" t="str">
        <f>VLOOKUP(A1031,'Customer Names'!A1031:E2349,3,TRUE)</f>
        <v xml:space="preserve"> Ms</v>
      </c>
      <c r="C1031" s="55" t="str">
        <f>VLOOKUP(A1031,'Customer Names'!A1029:E1854,4,FALSE)</f>
        <v>Dawes</v>
      </c>
      <c r="D1031" s="54">
        <f>VLOOKUP(HealthCare!A1031,Medical_Examinations!A1030:J3365,2,TRUE)</f>
        <v>37.43</v>
      </c>
      <c r="E1031" s="54">
        <f>VLOOKUP(HealthCare!A1031,Medical_Examinations!A1030:J3365,4,TRUE)</f>
        <v>4.3499999999999996</v>
      </c>
      <c r="F1031" s="55" t="str">
        <f>VLOOKUP(A1031,Medical_Examinations!A1030:J3365,6,TRUE)</f>
        <v>yes</v>
      </c>
      <c r="G1031" s="55" t="str">
        <f>VLOOKUP(A1031,Medical_Examinations!A1030:J3365,7,TRUE)</f>
        <v>No</v>
      </c>
      <c r="H1031" s="55" t="str">
        <f>VLOOKUP(A1031,Medical_Examinations!A1030:J3365,8,TRUE)</f>
        <v>Yes</v>
      </c>
      <c r="I1031" s="56">
        <f>VLOOKUP(A1031,Medical_Examinations!A1030:J3365,9,TRUE)</f>
        <v>1</v>
      </c>
      <c r="J1031" s="55" t="str">
        <f>VLOOKUP(A1031,Medical_Examinations!A1030:J3365,10,TRUE)</f>
        <v>No</v>
      </c>
      <c r="K1031" s="55" t="str">
        <f>VLOOKUP(A1031,Medical_Examinations!A1030:J3365,3,TRUE)</f>
        <v>Obesity</v>
      </c>
      <c r="L1031" s="55" t="str">
        <f>VLOOKUP(A1031,Medical_Examinations!A1030:J3365,5,TRUE)</f>
        <v>Normal</v>
      </c>
      <c r="M1031" s="57">
        <f>VLOOKUP(A1031,Hospitalization!A32:K2374,5,TRUE)</f>
        <v>27250</v>
      </c>
      <c r="N1031" s="56">
        <f ca="1">VLOOKUP(A1031,Hospitalization!A32:K2374,6,FALSE)</f>
        <v>27</v>
      </c>
      <c r="O1031" s="55" t="str">
        <f>VLOOKUP(A1022,Hospitalization!A23:K2365,11,TRUE)</f>
        <v>R1012</v>
      </c>
      <c r="P1031" s="55" t="str">
        <f>VLOOKUP(A1031,Hospitalization!A32:K2374,10,TRUE)</f>
        <v>tier - 2</v>
      </c>
      <c r="Q1031" s="58">
        <f>VLOOKUP(A1031,Hospitalization!A32:K2374,8,TRUE)</f>
        <v>45702.02</v>
      </c>
      <c r="R1031" s="55" t="str">
        <f>VLOOKUP(A1031,Hospitalization!A32:K2374,9,TRUE)</f>
        <v>tier - 2</v>
      </c>
    </row>
    <row r="1032" spans="1:18" x14ac:dyDescent="0.3">
      <c r="A1032" s="69" t="s">
        <v>1041</v>
      </c>
      <c r="B1032" s="55" t="str">
        <f>VLOOKUP(A1032,'Customer Names'!A1032:E2350,3,TRUE)</f>
        <v xml:space="preserve"> Mr</v>
      </c>
      <c r="C1032" s="55" t="str">
        <f>VLOOKUP(A1032,'Customer Names'!A1030:E1855,4,FALSE)</f>
        <v>Larios</v>
      </c>
      <c r="D1032" s="50">
        <f>VLOOKUP(HealthCare!A1032,Medical_Examinations!A1031:J3366,2,TRUE)</f>
        <v>23.7</v>
      </c>
      <c r="E1032" s="50">
        <f>VLOOKUP(HealthCare!A1032,Medical_Examinations!A1031:J3366,4,TRUE)</f>
        <v>10.45</v>
      </c>
      <c r="F1032" s="7" t="str">
        <f>VLOOKUP(A1032,Medical_Examinations!A1031:J3366,6,TRUE)</f>
        <v>No</v>
      </c>
      <c r="G1032" s="7" t="str">
        <f>VLOOKUP(A1032,Medical_Examinations!A1031:J3366,7,TRUE)</f>
        <v>No</v>
      </c>
      <c r="H1032" s="7" t="str">
        <f>VLOOKUP(A1032,Medical_Examinations!A1031:J3366,8,TRUE)</f>
        <v>No</v>
      </c>
      <c r="I1032" s="51">
        <f>VLOOKUP(A1032,Medical_Examinations!A1031:J3366,9,TRUE)</f>
        <v>0</v>
      </c>
      <c r="J1032" s="7" t="str">
        <f>VLOOKUP(A1032,Medical_Examinations!A1031:J3366,10,TRUE)</f>
        <v>No</v>
      </c>
      <c r="K1032" s="7" t="str">
        <f>VLOOKUP(A1032,Medical_Examinations!A1031:J3366,3,TRUE)</f>
        <v>Normal Weight</v>
      </c>
      <c r="L1032" s="7" t="str">
        <f>VLOOKUP(A1032,Medical_Examinations!A1031:J3366,5,TRUE)</f>
        <v>Diabetes</v>
      </c>
      <c r="M1032" s="52">
        <f>VLOOKUP(A1032,Hospitalization!A33:K2375,5,TRUE)</f>
        <v>22997</v>
      </c>
      <c r="N1032" s="51">
        <f ca="1">VLOOKUP(A1032,Hospitalization!A33:K2375,6,FALSE)</f>
        <v>24</v>
      </c>
      <c r="O1032" s="7" t="str">
        <f>VLOOKUP(A1023,Hospitalization!A24:K2366,11,TRUE)</f>
        <v>R1012</v>
      </c>
      <c r="P1032" s="7" t="str">
        <f>VLOOKUP(A1032,Hospitalization!A33:K2375,10,TRUE)</f>
        <v>tier - 2</v>
      </c>
      <c r="Q1032" s="53">
        <f>VLOOKUP(A1032,Hospitalization!A33:K2375,8,TRUE)</f>
        <v>45008.959999999999</v>
      </c>
      <c r="R1032" s="7" t="str">
        <f>VLOOKUP(A1032,Hospitalization!A33:K2375,9,TRUE)</f>
        <v>tier - 2</v>
      </c>
    </row>
    <row r="1033" spans="1:18" x14ac:dyDescent="0.3">
      <c r="A1033" s="69" t="s">
        <v>1042</v>
      </c>
      <c r="B1033" s="55" t="str">
        <f>VLOOKUP(A1033,'Customer Names'!A1033:E2351,3,TRUE)</f>
        <v xml:space="preserve"> Ms</v>
      </c>
      <c r="C1033" s="55" t="str">
        <f>VLOOKUP(A1033,'Customer Names'!A1031:E1856,4,FALSE)</f>
        <v>Yaremczuk</v>
      </c>
      <c r="D1033" s="54">
        <f>VLOOKUP(HealthCare!A1033,Medical_Examinations!A1032:J3367,2,TRUE)</f>
        <v>24.795000000000002</v>
      </c>
      <c r="E1033" s="54">
        <f>VLOOKUP(HealthCare!A1033,Medical_Examinations!A1032:J3367,4,TRUE)</f>
        <v>4.07</v>
      </c>
      <c r="F1033" s="55" t="str">
        <f>VLOOKUP(A1033,Medical_Examinations!A1032:J3367,6,TRUE)</f>
        <v>yes</v>
      </c>
      <c r="G1033" s="55" t="str">
        <f>VLOOKUP(A1033,Medical_Examinations!A1032:J3367,7,TRUE)</f>
        <v>No</v>
      </c>
      <c r="H1033" s="55" t="str">
        <f>VLOOKUP(A1033,Medical_Examinations!A1032:J3367,8,TRUE)</f>
        <v>Yes</v>
      </c>
      <c r="I1033" s="56">
        <f>VLOOKUP(A1033,Medical_Examinations!A1032:J3367,9,TRUE)</f>
        <v>1</v>
      </c>
      <c r="J1033" s="55" t="str">
        <f>VLOOKUP(A1033,Medical_Examinations!A1032:J3367,10,TRUE)</f>
        <v>No</v>
      </c>
      <c r="K1033" s="55" t="str">
        <f>VLOOKUP(A1033,Medical_Examinations!A1032:J3367,3,TRUE)</f>
        <v>Normal Weight</v>
      </c>
      <c r="L1033" s="55" t="str">
        <f>VLOOKUP(A1033,Medical_Examinations!A1032:J3367,5,TRUE)</f>
        <v>Normal</v>
      </c>
      <c r="M1033" s="57">
        <f>VLOOKUP(A1033,Hospitalization!A34:K2376,5,TRUE)</f>
        <v>26158</v>
      </c>
      <c r="N1033" s="56">
        <f ca="1">VLOOKUP(A1033,Hospitalization!A34:K2376,6,FALSE)</f>
        <v>21</v>
      </c>
      <c r="O1033" s="55" t="str">
        <f>VLOOKUP(A1024,Hospitalization!A25:K2367,11,TRUE)</f>
        <v>R1013</v>
      </c>
      <c r="P1033" s="55" t="str">
        <f>VLOOKUP(A1033,Hospitalization!A34:K2376,10,TRUE)</f>
        <v>tier - 3</v>
      </c>
      <c r="Q1033" s="58">
        <f>VLOOKUP(A1033,Hospitalization!A34:K2376,8,TRUE)</f>
        <v>44641.2</v>
      </c>
      <c r="R1033" s="55" t="str">
        <f>VLOOKUP(A1033,Hospitalization!A34:K2376,9,TRUE)</f>
        <v>tier - 2</v>
      </c>
    </row>
    <row r="1034" spans="1:18" x14ac:dyDescent="0.3">
      <c r="A1034" s="69" t="s">
        <v>1043</v>
      </c>
      <c r="B1034" s="55" t="str">
        <f>VLOOKUP(A1034,'Customer Names'!A1034:E2352,3,TRUE)</f>
        <v xml:space="preserve"> Ms</v>
      </c>
      <c r="C1034" s="55" t="str">
        <f>VLOOKUP(A1034,'Customer Names'!A1032:E1857,4,FALSE)</f>
        <v>Knight</v>
      </c>
      <c r="D1034" s="50">
        <f>VLOOKUP(HealthCare!A1034,Medical_Examinations!A1033:J3368,2,TRUE)</f>
        <v>31.9</v>
      </c>
      <c r="E1034" s="50">
        <f>VLOOKUP(HealthCare!A1034,Medical_Examinations!A1033:J3368,4,TRUE)</f>
        <v>8.34</v>
      </c>
      <c r="F1034" s="7" t="str">
        <f>VLOOKUP(A1034,Medical_Examinations!A1033:J3368,6,TRUE)</f>
        <v>No</v>
      </c>
      <c r="G1034" s="7" t="str">
        <f>VLOOKUP(A1034,Medical_Examinations!A1033:J3368,7,TRUE)</f>
        <v>No</v>
      </c>
      <c r="H1034" s="7" t="str">
        <f>VLOOKUP(A1034,Medical_Examinations!A1033:J3368,8,TRUE)</f>
        <v>No</v>
      </c>
      <c r="I1034" s="51">
        <f>VLOOKUP(A1034,Medical_Examinations!A1033:J3368,9,TRUE)</f>
        <v>0</v>
      </c>
      <c r="J1034" s="7" t="str">
        <f>VLOOKUP(A1034,Medical_Examinations!A1033:J3368,10,TRUE)</f>
        <v>No</v>
      </c>
      <c r="K1034" s="7" t="str">
        <f>VLOOKUP(A1034,Medical_Examinations!A1033:J3368,3,TRUE)</f>
        <v>Obesity</v>
      </c>
      <c r="L1034" s="7" t="str">
        <f>VLOOKUP(A1034,Medical_Examinations!A1033:J3368,5,TRUE)</f>
        <v>Diabetes</v>
      </c>
      <c r="M1034" s="52">
        <f>VLOOKUP(A1034,Hospitalization!A35:K2377,5,TRUE)</f>
        <v>34253</v>
      </c>
      <c r="N1034" s="51">
        <f ca="1">VLOOKUP(A1034,Hospitalization!A35:K2377,6,FALSE)</f>
        <v>22</v>
      </c>
      <c r="O1034" s="7" t="str">
        <f>VLOOKUP(A1025,Hospitalization!A26:K2368,11,TRUE)</f>
        <v>R1024</v>
      </c>
      <c r="P1034" s="7" t="str">
        <f>VLOOKUP(A1034,Hospitalization!A35:K2377,10,TRUE)</f>
        <v>tier - 2</v>
      </c>
      <c r="Q1034" s="53">
        <f>VLOOKUP(A1034,Hospitalization!A35:K2377,8,TRUE)</f>
        <v>44585.46</v>
      </c>
      <c r="R1034" s="7" t="str">
        <f>VLOOKUP(A1034,Hospitalization!A35:K2377,9,TRUE)</f>
        <v>tier - 2</v>
      </c>
    </row>
    <row r="1035" spans="1:18" x14ac:dyDescent="0.3">
      <c r="A1035" s="69" t="s">
        <v>1044</v>
      </c>
      <c r="B1035" s="55" t="str">
        <f>VLOOKUP(A1035,'Customer Names'!A1035:E2353,3,TRUE)</f>
        <v xml:space="preserve"> Ms</v>
      </c>
      <c r="C1035" s="55" t="str">
        <f>VLOOKUP(A1035,'Customer Names'!A1033:E1858,4,FALSE)</f>
        <v>Eversman</v>
      </c>
      <c r="D1035" s="54">
        <f>VLOOKUP(HealthCare!A1035,Medical_Examinations!A1034:J3369,2,TRUE)</f>
        <v>32.68</v>
      </c>
      <c r="E1035" s="54">
        <f>VLOOKUP(HealthCare!A1035,Medical_Examinations!A1034:J3369,4,TRUE)</f>
        <v>7.41</v>
      </c>
      <c r="F1035" s="55" t="str">
        <f>VLOOKUP(A1035,Medical_Examinations!A1034:J3369,6,TRUE)</f>
        <v>No</v>
      </c>
      <c r="G1035" s="55" t="str">
        <f>VLOOKUP(A1035,Medical_Examinations!A1034:J3369,7,TRUE)</f>
        <v>No</v>
      </c>
      <c r="H1035" s="55" t="str">
        <f>VLOOKUP(A1035,Medical_Examinations!A1034:J3369,8,TRUE)</f>
        <v>No</v>
      </c>
      <c r="I1035" s="56">
        <f>VLOOKUP(A1035,Medical_Examinations!A1034:J3369,9,TRUE)</f>
        <v>0</v>
      </c>
      <c r="J1035" s="55" t="str">
        <f>VLOOKUP(A1035,Medical_Examinations!A1034:J3369,10,TRUE)</f>
        <v>No</v>
      </c>
      <c r="K1035" s="55" t="str">
        <f>VLOOKUP(A1035,Medical_Examinations!A1034:J3369,3,TRUE)</f>
        <v>Obesity</v>
      </c>
      <c r="L1035" s="55" t="str">
        <f>VLOOKUP(A1035,Medical_Examinations!A1034:J3369,5,TRUE)</f>
        <v>Diabetes</v>
      </c>
      <c r="M1035" s="57">
        <f>VLOOKUP(A1035,Hospitalization!A36:K2378,5,TRUE)</f>
        <v>36740</v>
      </c>
      <c r="N1035" s="56">
        <f ca="1">VLOOKUP(A1035,Hospitalization!A36:K2378,6,FALSE)</f>
        <v>24</v>
      </c>
      <c r="O1035" s="55" t="str">
        <f>VLOOKUP(A1026,Hospitalization!A27:K2369,11,TRUE)</f>
        <v>R1013</v>
      </c>
      <c r="P1035" s="55" t="str">
        <f>VLOOKUP(A1035,Hospitalization!A36:K2378,10,TRUE)</f>
        <v>tier - 3</v>
      </c>
      <c r="Q1035" s="58">
        <f>VLOOKUP(A1035,Hospitalization!A36:K2378,8,TRUE)</f>
        <v>44501.4</v>
      </c>
      <c r="R1035" s="55" t="str">
        <f>VLOOKUP(A1035,Hospitalization!A36:K2378,9,TRUE)</f>
        <v>tier - 2</v>
      </c>
    </row>
    <row r="1036" spans="1:18" x14ac:dyDescent="0.3">
      <c r="A1036" s="69" t="s">
        <v>1045</v>
      </c>
      <c r="B1036" s="55" t="str">
        <f>VLOOKUP(A1036,'Customer Names'!A1036:E2354,3,TRUE)</f>
        <v xml:space="preserve"> Ms</v>
      </c>
      <c r="C1036" s="55" t="str">
        <f>VLOOKUP(A1036,'Customer Names'!A1034:E1859,4,FALSE)</f>
        <v>Hickory</v>
      </c>
      <c r="D1036" s="50">
        <f>VLOOKUP(HealthCare!A1036,Medical_Examinations!A1035:J3370,2,TRUE)</f>
        <v>47.13</v>
      </c>
      <c r="E1036" s="50">
        <f>VLOOKUP(HealthCare!A1036,Medical_Examinations!A1035:J3370,4,TRUE)</f>
        <v>4.3099999999999996</v>
      </c>
      <c r="F1036" s="7" t="str">
        <f>VLOOKUP(A1036,Medical_Examinations!A1035:J3370,6,TRUE)</f>
        <v>No</v>
      </c>
      <c r="G1036" s="7" t="str">
        <f>VLOOKUP(A1036,Medical_Examinations!A1035:J3370,7,TRUE)</f>
        <v>No</v>
      </c>
      <c r="H1036" s="7" t="str">
        <f>VLOOKUP(A1036,Medical_Examinations!A1035:J3370,8,TRUE)</f>
        <v>No</v>
      </c>
      <c r="I1036" s="51">
        <f>VLOOKUP(A1036,Medical_Examinations!A1035:J3370,9,TRUE)</f>
        <v>0</v>
      </c>
      <c r="J1036" s="7" t="str">
        <f>VLOOKUP(A1036,Medical_Examinations!A1035:J3370,10,TRUE)</f>
        <v>No</v>
      </c>
      <c r="K1036" s="7" t="str">
        <f>VLOOKUP(A1036,Medical_Examinations!A1035:J3370,3,TRUE)</f>
        <v>Obesity</v>
      </c>
      <c r="L1036" s="7" t="str">
        <f>VLOOKUP(A1036,Medical_Examinations!A1035:J3370,5,TRUE)</f>
        <v>Normal</v>
      </c>
      <c r="M1036" s="52">
        <f>VLOOKUP(A1036,Hospitalization!A37:K2379,5,TRUE)</f>
        <v>24729</v>
      </c>
      <c r="N1036" s="51">
        <f ca="1">VLOOKUP(A1036,Hospitalization!A37:K2379,6,FALSE)</f>
        <v>22</v>
      </c>
      <c r="O1036" s="7" t="str">
        <f>VLOOKUP(A1027,Hospitalization!A28:K2370,11,TRUE)</f>
        <v>R1013</v>
      </c>
      <c r="P1036" s="7" t="str">
        <f>VLOOKUP(A1036,Hospitalization!A37:K2379,10,TRUE)</f>
        <v>tier - 3</v>
      </c>
      <c r="Q1036" s="53">
        <f>VLOOKUP(A1036,Hospitalization!A37:K2379,8,TRUE)</f>
        <v>44423.8</v>
      </c>
      <c r="R1036" s="7" t="str">
        <f>VLOOKUP(A1036,Hospitalization!A37:K2379,9,TRUE)</f>
        <v>tier - 2</v>
      </c>
    </row>
    <row r="1037" spans="1:18" x14ac:dyDescent="0.3">
      <c r="A1037" s="69" t="s">
        <v>1046</v>
      </c>
      <c r="B1037" s="55" t="str">
        <f>VLOOKUP(A1037,'Customer Names'!A1037:E2355,3,TRUE)</f>
        <v xml:space="preserve"> Ms</v>
      </c>
      <c r="C1037" s="55" t="str">
        <f>VLOOKUP(A1037,'Customer Names'!A1035:E1860,4,FALSE)</f>
        <v>Mooney</v>
      </c>
      <c r="D1037" s="54">
        <f>VLOOKUP(HealthCare!A1037,Medical_Examinations!A1036:J3371,2,TRUE)</f>
        <v>36.67</v>
      </c>
      <c r="E1037" s="54">
        <f>VLOOKUP(HealthCare!A1037,Medical_Examinations!A1036:J3371,4,TRUE)</f>
        <v>10.83</v>
      </c>
      <c r="F1037" s="55" t="str">
        <f>VLOOKUP(A1037,Medical_Examinations!A1036:J3371,6,TRUE)</f>
        <v>No</v>
      </c>
      <c r="G1037" s="55" t="str">
        <f>VLOOKUP(A1037,Medical_Examinations!A1036:J3371,7,TRUE)</f>
        <v>No</v>
      </c>
      <c r="H1037" s="55" t="str">
        <f>VLOOKUP(A1037,Medical_Examinations!A1036:J3371,8,TRUE)</f>
        <v>No</v>
      </c>
      <c r="I1037" s="56">
        <f>VLOOKUP(A1037,Medical_Examinations!A1036:J3371,9,TRUE)</f>
        <v>0</v>
      </c>
      <c r="J1037" s="55" t="str">
        <f>VLOOKUP(A1037,Medical_Examinations!A1036:J3371,10,TRUE)</f>
        <v>No</v>
      </c>
      <c r="K1037" s="55" t="str">
        <f>VLOOKUP(A1037,Medical_Examinations!A1036:J3371,3,TRUE)</f>
        <v>Obesity</v>
      </c>
      <c r="L1037" s="55" t="str">
        <f>VLOOKUP(A1037,Medical_Examinations!A1036:J3371,5,TRUE)</f>
        <v>Diabetes</v>
      </c>
      <c r="M1037" s="57">
        <f>VLOOKUP(A1037,Hospitalization!A38:K2380,5,TRUE)</f>
        <v>26235</v>
      </c>
      <c r="N1037" s="56">
        <f ca="1">VLOOKUP(A1037,Hospitalization!A38:K2380,6,FALSE)</f>
        <v>22</v>
      </c>
      <c r="O1037" s="55" t="str">
        <f>VLOOKUP(A1028,Hospitalization!A29:K2371,11,TRUE)</f>
        <v>R1012</v>
      </c>
      <c r="P1037" s="55" t="str">
        <f>VLOOKUP(A1037,Hospitalization!A38:K2380,10,TRUE)</f>
        <v>tier - 2</v>
      </c>
      <c r="Q1037" s="58">
        <f>VLOOKUP(A1037,Hospitalization!A38:K2380,8,TRUE)</f>
        <v>44400.41</v>
      </c>
      <c r="R1037" s="55" t="str">
        <f>VLOOKUP(A1037,Hospitalization!A38:K2380,9,TRUE)</f>
        <v>tier - 2</v>
      </c>
    </row>
    <row r="1038" spans="1:18" x14ac:dyDescent="0.3">
      <c r="A1038" s="69" t="s">
        <v>1047</v>
      </c>
      <c r="B1038" s="55" t="str">
        <f>VLOOKUP(A1038,'Customer Names'!A1038:E2356,3,TRUE)</f>
        <v xml:space="preserve"> Mr</v>
      </c>
      <c r="C1038" s="55" t="str">
        <f>VLOOKUP(A1038,'Customer Names'!A1036:E1861,4,FALSE)</f>
        <v>Craighead</v>
      </c>
      <c r="D1038" s="50">
        <f>VLOOKUP(HealthCare!A1038,Medical_Examinations!A1037:J3372,2,TRUE)</f>
        <v>33.630000000000003</v>
      </c>
      <c r="E1038" s="50">
        <f>VLOOKUP(HealthCare!A1038,Medical_Examinations!A1037:J3372,4,TRUE)</f>
        <v>11.31</v>
      </c>
      <c r="F1038" s="7" t="str">
        <f>VLOOKUP(A1038,Medical_Examinations!A1037:J3372,6,TRUE)</f>
        <v>No</v>
      </c>
      <c r="G1038" s="7" t="str">
        <f>VLOOKUP(A1038,Medical_Examinations!A1037:J3372,7,TRUE)</f>
        <v>No</v>
      </c>
      <c r="H1038" s="7" t="str">
        <f>VLOOKUP(A1038,Medical_Examinations!A1037:J3372,8,TRUE)</f>
        <v>No</v>
      </c>
      <c r="I1038" s="51">
        <f>VLOOKUP(A1038,Medical_Examinations!A1037:J3372,9,TRUE)</f>
        <v>0</v>
      </c>
      <c r="J1038" s="7" t="str">
        <f>VLOOKUP(A1038,Medical_Examinations!A1037:J3372,10,TRUE)</f>
        <v>No</v>
      </c>
      <c r="K1038" s="7" t="str">
        <f>VLOOKUP(A1038,Medical_Examinations!A1037:J3372,3,TRUE)</f>
        <v>Obesity</v>
      </c>
      <c r="L1038" s="7" t="str">
        <f>VLOOKUP(A1038,Medical_Examinations!A1037:J3372,5,TRUE)</f>
        <v>Diabetes</v>
      </c>
      <c r="M1038" s="52">
        <f>VLOOKUP(A1038,Hospitalization!A39:K2381,5,TRUE)</f>
        <v>25166</v>
      </c>
      <c r="N1038" s="51">
        <f ca="1">VLOOKUP(A1038,Hospitalization!A39:K2381,6,FALSE)</f>
        <v>21</v>
      </c>
      <c r="O1038" s="7" t="str">
        <f>VLOOKUP(A1029,Hospitalization!A30:K2372,11,TRUE)</f>
        <v>R1011</v>
      </c>
      <c r="P1038" s="7" t="str">
        <f>VLOOKUP(A1038,Hospitalization!A39:K2381,10,TRUE)</f>
        <v>tier - 1</v>
      </c>
      <c r="Q1038" s="53">
        <f>VLOOKUP(A1038,Hospitalization!A39:K2381,8,TRUE)</f>
        <v>44260.75</v>
      </c>
      <c r="R1038" s="7" t="str">
        <f>VLOOKUP(A1038,Hospitalization!A39:K2381,9,TRUE)</f>
        <v>tier - 2</v>
      </c>
    </row>
    <row r="1039" spans="1:18" x14ac:dyDescent="0.3">
      <c r="A1039" s="69" t="s">
        <v>1048</v>
      </c>
      <c r="B1039" s="55" t="str">
        <f>VLOOKUP(A1039,'Customer Names'!A1039:E2357,3,TRUE)</f>
        <v xml:space="preserve"> Mr</v>
      </c>
      <c r="C1039" s="55" t="str">
        <f>VLOOKUP(A1039,'Customer Names'!A1037:E1862,4,FALSE)</f>
        <v>Gardner</v>
      </c>
      <c r="D1039" s="54">
        <f>VLOOKUP(HealthCare!A1039,Medical_Examinations!A1038:J3373,2,TRUE)</f>
        <v>32.67</v>
      </c>
      <c r="E1039" s="54">
        <f>VLOOKUP(HealthCare!A1039,Medical_Examinations!A1038:J3373,4,TRUE)</f>
        <v>11.81</v>
      </c>
      <c r="F1039" s="55" t="str">
        <f>VLOOKUP(A1039,Medical_Examinations!A1038:J3373,6,TRUE)</f>
        <v>yes</v>
      </c>
      <c r="G1039" s="55" t="str">
        <f>VLOOKUP(A1039,Medical_Examinations!A1038:J3373,7,TRUE)</f>
        <v>No</v>
      </c>
      <c r="H1039" s="55" t="str">
        <f>VLOOKUP(A1039,Medical_Examinations!A1038:J3373,8,TRUE)</f>
        <v>No</v>
      </c>
      <c r="I1039" s="56">
        <f>VLOOKUP(A1039,Medical_Examinations!A1038:J3373,9,TRUE)</f>
        <v>0</v>
      </c>
      <c r="J1039" s="55" t="str">
        <f>VLOOKUP(A1039,Medical_Examinations!A1038:J3373,10,TRUE)</f>
        <v>No</v>
      </c>
      <c r="K1039" s="55" t="str">
        <f>VLOOKUP(A1039,Medical_Examinations!A1038:J3373,3,TRUE)</f>
        <v>Obesity</v>
      </c>
      <c r="L1039" s="55" t="str">
        <f>VLOOKUP(A1039,Medical_Examinations!A1038:J3373,5,TRUE)</f>
        <v>Diabetes</v>
      </c>
      <c r="M1039" s="57">
        <f>VLOOKUP(A1039,Hospitalization!A40:K2382,5,TRUE)</f>
        <v>27546</v>
      </c>
      <c r="N1039" s="56">
        <f ca="1">VLOOKUP(A1039,Hospitalization!A40:K2382,6,FALSE)</f>
        <v>24</v>
      </c>
      <c r="O1039" s="55" t="str">
        <f>VLOOKUP(A1030,Hospitalization!A31:K2373,11,TRUE)</f>
        <v>R1013</v>
      </c>
      <c r="P1039" s="55" t="str">
        <f>VLOOKUP(A1039,Hospitalization!A40:K2382,10,TRUE)</f>
        <v>tier - 2</v>
      </c>
      <c r="Q1039" s="58">
        <f>VLOOKUP(A1039,Hospitalization!A40:K2382,8,TRUE)</f>
        <v>44202.65</v>
      </c>
      <c r="R1039" s="55" t="str">
        <f>VLOOKUP(A1039,Hospitalization!A40:K2382,9,TRUE)</f>
        <v>tier - 2</v>
      </c>
    </row>
    <row r="1040" spans="1:18" x14ac:dyDescent="0.3">
      <c r="A1040" s="69" t="s">
        <v>1049</v>
      </c>
      <c r="B1040" s="55" t="str">
        <f>VLOOKUP(A1040,'Customer Names'!A1040:E2358,3,TRUE)</f>
        <v xml:space="preserve"> Ms</v>
      </c>
      <c r="C1040" s="55" t="str">
        <f>VLOOKUP(A1040,'Customer Names'!A1038:E1863,4,FALSE)</f>
        <v>Lohrenz</v>
      </c>
      <c r="D1040" s="50">
        <f>VLOOKUP(HealthCare!A1040,Medical_Examinations!A1039:J3374,2,TRUE)</f>
        <v>33.299999999999997</v>
      </c>
      <c r="E1040" s="50">
        <f>VLOOKUP(HealthCare!A1040,Medical_Examinations!A1039:J3374,4,TRUE)</f>
        <v>8.26</v>
      </c>
      <c r="F1040" s="7" t="str">
        <f>VLOOKUP(A1040,Medical_Examinations!A1039:J3374,6,TRUE)</f>
        <v>yes</v>
      </c>
      <c r="G1040" s="7" t="str">
        <f>VLOOKUP(A1040,Medical_Examinations!A1039:J3374,7,TRUE)</f>
        <v>No</v>
      </c>
      <c r="H1040" s="7" t="str">
        <f>VLOOKUP(A1040,Medical_Examinations!A1039:J3374,8,TRUE)</f>
        <v>No</v>
      </c>
      <c r="I1040" s="51">
        <f>VLOOKUP(A1040,Medical_Examinations!A1039:J3374,9,TRUE)</f>
        <v>2</v>
      </c>
      <c r="J1040" s="7" t="str">
        <f>VLOOKUP(A1040,Medical_Examinations!A1039:J3374,10,TRUE)</f>
        <v>No</v>
      </c>
      <c r="K1040" s="7" t="str">
        <f>VLOOKUP(A1040,Medical_Examinations!A1039:J3374,3,TRUE)</f>
        <v>Obesity</v>
      </c>
      <c r="L1040" s="7" t="str">
        <f>VLOOKUP(A1040,Medical_Examinations!A1039:J3374,5,TRUE)</f>
        <v>Diabetes</v>
      </c>
      <c r="M1040" s="52">
        <f>VLOOKUP(A1040,Hospitalization!A41:K2383,5,TRUE)</f>
        <v>32340</v>
      </c>
      <c r="N1040" s="51">
        <f ca="1">VLOOKUP(A1040,Hospitalization!A41:K2383,6,FALSE)</f>
        <v>21</v>
      </c>
      <c r="O1040" s="7" t="str">
        <f>VLOOKUP(A1031,Hospitalization!A32:K2374,11,TRUE)</f>
        <v>R1012</v>
      </c>
      <c r="P1040" s="7" t="str">
        <f>VLOOKUP(A1040,Hospitalization!A41:K2383,10,TRUE)</f>
        <v>tier - 1</v>
      </c>
      <c r="Q1040" s="53">
        <f>VLOOKUP(A1040,Hospitalization!A41:K2383,8,TRUE)</f>
        <v>43943.88</v>
      </c>
      <c r="R1040" s="7" t="str">
        <f>VLOOKUP(A1040,Hospitalization!A41:K2383,9,TRUE)</f>
        <v>tier - 2</v>
      </c>
    </row>
    <row r="1041" spans="1:18" x14ac:dyDescent="0.3">
      <c r="A1041" s="69" t="s">
        <v>1050</v>
      </c>
      <c r="B1041" s="55" t="str">
        <f>VLOOKUP(A1041,'Customer Names'!A1041:E2359,3,TRUE)</f>
        <v xml:space="preserve"> Ms</v>
      </c>
      <c r="C1041" s="55" t="str">
        <f>VLOOKUP(A1041,'Customer Names'!A1039:E1864,4,FALSE)</f>
        <v>Demise</v>
      </c>
      <c r="D1041" s="54">
        <f>VLOOKUP(HealthCare!A1041,Medical_Examinations!A1040:J3375,2,TRUE)</f>
        <v>30.78</v>
      </c>
      <c r="E1041" s="54">
        <f>VLOOKUP(HealthCare!A1041,Medical_Examinations!A1040:J3375,4,TRUE)</f>
        <v>10.74</v>
      </c>
      <c r="F1041" s="55" t="str">
        <f>VLOOKUP(A1041,Medical_Examinations!A1040:J3375,6,TRUE)</f>
        <v>yes</v>
      </c>
      <c r="G1041" s="55" t="str">
        <f>VLOOKUP(A1041,Medical_Examinations!A1040:J3375,7,TRUE)</f>
        <v>No</v>
      </c>
      <c r="H1041" s="55" t="str">
        <f>VLOOKUP(A1041,Medical_Examinations!A1040:J3375,8,TRUE)</f>
        <v>No</v>
      </c>
      <c r="I1041" s="56">
        <f>VLOOKUP(A1041,Medical_Examinations!A1040:J3375,9,TRUE)</f>
        <v>2</v>
      </c>
      <c r="J1041" s="55" t="str">
        <f>VLOOKUP(A1041,Medical_Examinations!A1040:J3375,10,TRUE)</f>
        <v>No</v>
      </c>
      <c r="K1041" s="55" t="str">
        <f>VLOOKUP(A1041,Medical_Examinations!A1040:J3375,3,TRUE)</f>
        <v>Obesity</v>
      </c>
      <c r="L1041" s="55" t="str">
        <f>VLOOKUP(A1041,Medical_Examinations!A1040:J3375,5,TRUE)</f>
        <v>Diabetes</v>
      </c>
      <c r="M1041" s="57">
        <f>VLOOKUP(A1041,Hospitalization!A42:K2384,5,TRUE)</f>
        <v>29535</v>
      </c>
      <c r="N1041" s="56">
        <f ca="1">VLOOKUP(A1041,Hospitalization!A42:K2384,6,FALSE)</f>
        <v>21</v>
      </c>
      <c r="O1041" s="55" t="str">
        <f>VLOOKUP(A1032,Hospitalization!A33:K2375,11,TRUE)</f>
        <v>R1013</v>
      </c>
      <c r="P1041" s="55" t="str">
        <f>VLOOKUP(A1041,Hospitalization!A42:K2384,10,TRUE)</f>
        <v>tier - 1</v>
      </c>
      <c r="Q1041" s="58">
        <f>VLOOKUP(A1041,Hospitalization!A42:K2384,8,TRUE)</f>
        <v>43896.38</v>
      </c>
      <c r="R1041" s="55" t="str">
        <f>VLOOKUP(A1041,Hospitalization!A42:K2384,9,TRUE)</f>
        <v>tier - 2</v>
      </c>
    </row>
    <row r="1042" spans="1:18" x14ac:dyDescent="0.3">
      <c r="A1042" s="69" t="s">
        <v>1051</v>
      </c>
      <c r="B1042" s="55" t="str">
        <f>VLOOKUP(A1042,'Customer Names'!A1042:E2360,3,TRUE)</f>
        <v xml:space="preserve"> Mr</v>
      </c>
      <c r="C1042" s="55" t="str">
        <f>VLOOKUP(A1042,'Customer Names'!A1040:E1865,4,FALSE)</f>
        <v>Nelson</v>
      </c>
      <c r="D1042" s="50">
        <f>VLOOKUP(HealthCare!A1042,Medical_Examinations!A1041:J3376,2,TRUE)</f>
        <v>28.975000000000001</v>
      </c>
      <c r="E1042" s="50">
        <f>VLOOKUP(HealthCare!A1042,Medical_Examinations!A1041:J3376,4,TRUE)</f>
        <v>7.69</v>
      </c>
      <c r="F1042" s="7" t="str">
        <f>VLOOKUP(A1042,Medical_Examinations!A1041:J3376,6,TRUE)</f>
        <v>yes</v>
      </c>
      <c r="G1042" s="7" t="str">
        <f>VLOOKUP(A1042,Medical_Examinations!A1041:J3376,7,TRUE)</f>
        <v>No</v>
      </c>
      <c r="H1042" s="7" t="str">
        <f>VLOOKUP(A1042,Medical_Examinations!A1041:J3376,8,TRUE)</f>
        <v>No</v>
      </c>
      <c r="I1042" s="51">
        <f>VLOOKUP(A1042,Medical_Examinations!A1041:J3376,9,TRUE)</f>
        <v>0</v>
      </c>
      <c r="J1042" s="7" t="str">
        <f>VLOOKUP(A1042,Medical_Examinations!A1041:J3376,10,TRUE)</f>
        <v>No</v>
      </c>
      <c r="K1042" s="7" t="str">
        <f>VLOOKUP(A1042,Medical_Examinations!A1041:J3376,3,TRUE)</f>
        <v>Overweight</v>
      </c>
      <c r="L1042" s="7" t="str">
        <f>VLOOKUP(A1042,Medical_Examinations!A1041:J3376,5,TRUE)</f>
        <v>Diabetes</v>
      </c>
      <c r="M1042" s="52">
        <f>VLOOKUP(A1042,Hospitalization!A43:K2385,5,TRUE)</f>
        <v>24290</v>
      </c>
      <c r="N1042" s="51">
        <f ca="1">VLOOKUP(A1042,Hospitalization!A43:K2385,6,FALSE)</f>
        <v>24</v>
      </c>
      <c r="O1042" s="7" t="str">
        <f>VLOOKUP(A1033,Hospitalization!A34:K2376,11,TRUE)</f>
        <v>R1024</v>
      </c>
      <c r="P1042" s="7" t="str">
        <f>VLOOKUP(A1042,Hospitalization!A43:K2385,10,TRUE)</f>
        <v>tier - 3</v>
      </c>
      <c r="Q1042" s="53">
        <f>VLOOKUP(A1042,Hospitalization!A43:K2385,8,TRUE)</f>
        <v>43817.45</v>
      </c>
      <c r="R1042" s="7" t="str">
        <f>VLOOKUP(A1042,Hospitalization!A43:K2385,9,TRUE)</f>
        <v>tier - 2</v>
      </c>
    </row>
    <row r="1043" spans="1:18" x14ac:dyDescent="0.3">
      <c r="A1043" s="69" t="s">
        <v>1052</v>
      </c>
      <c r="B1043" s="55" t="str">
        <f>VLOOKUP(A1043,'Customer Names'!A1043:E2361,3,TRUE)</f>
        <v xml:space="preserve"> Ms</v>
      </c>
      <c r="C1043" s="55" t="str">
        <f>VLOOKUP(A1043,'Customer Names'!A1041:E1866,4,FALSE)</f>
        <v>Guitard</v>
      </c>
      <c r="D1043" s="54">
        <f>VLOOKUP(HealthCare!A1043,Medical_Examinations!A1042:J3377,2,TRUE)</f>
        <v>33.4</v>
      </c>
      <c r="E1043" s="54">
        <f>VLOOKUP(HealthCare!A1043,Medical_Examinations!A1042:J3377,4,TRUE)</f>
        <v>4.84</v>
      </c>
      <c r="F1043" s="55" t="str">
        <f>VLOOKUP(A1043,Medical_Examinations!A1042:J3377,6,TRUE)</f>
        <v>No</v>
      </c>
      <c r="G1043" s="55" t="str">
        <f>VLOOKUP(A1043,Medical_Examinations!A1042:J3377,7,TRUE)</f>
        <v>No</v>
      </c>
      <c r="H1043" s="55" t="str">
        <f>VLOOKUP(A1043,Medical_Examinations!A1042:J3377,8,TRUE)</f>
        <v>No</v>
      </c>
      <c r="I1043" s="56">
        <f>VLOOKUP(A1043,Medical_Examinations!A1042:J3377,9,TRUE)</f>
        <v>0</v>
      </c>
      <c r="J1043" s="55" t="str">
        <f>VLOOKUP(A1043,Medical_Examinations!A1042:J3377,10,TRUE)</f>
        <v>No</v>
      </c>
      <c r="K1043" s="55" t="str">
        <f>VLOOKUP(A1043,Medical_Examinations!A1042:J3377,3,TRUE)</f>
        <v>Obesity</v>
      </c>
      <c r="L1043" s="55" t="str">
        <f>VLOOKUP(A1043,Medical_Examinations!A1042:J3377,5,TRUE)</f>
        <v>Normal</v>
      </c>
      <c r="M1043" s="57">
        <f>VLOOKUP(A1043,Hospitalization!A44:K2386,5,TRUE)</f>
        <v>24405</v>
      </c>
      <c r="N1043" s="56">
        <f ca="1">VLOOKUP(A1043,Hospitalization!A44:K2386,6,FALSE)</f>
        <v>22</v>
      </c>
      <c r="O1043" s="55" t="str">
        <f>VLOOKUP(A1034,Hospitalization!A35:K2377,11,TRUE)</f>
        <v>R1011</v>
      </c>
      <c r="P1043" s="55" t="str">
        <f>VLOOKUP(A1043,Hospitalization!A44:K2386,10,TRUE)</f>
        <v>tier - 2</v>
      </c>
      <c r="Q1043" s="58">
        <f>VLOOKUP(A1043,Hospitalization!A44:K2386,8,TRUE)</f>
        <v>43813.87</v>
      </c>
      <c r="R1043" s="55" t="str">
        <f>VLOOKUP(A1043,Hospitalization!A44:K2386,9,TRUE)</f>
        <v>tier - 2</v>
      </c>
    </row>
    <row r="1044" spans="1:18" x14ac:dyDescent="0.3">
      <c r="A1044" s="69" t="s">
        <v>1053</v>
      </c>
      <c r="B1044" s="55" t="str">
        <f>VLOOKUP(A1044,'Customer Names'!A1044:E2362,3,TRUE)</f>
        <v xml:space="preserve"> Mr</v>
      </c>
      <c r="C1044" s="55" t="str">
        <f>VLOOKUP(A1044,'Customer Names'!A1042:E1867,4,FALSE)</f>
        <v>Navas</v>
      </c>
      <c r="D1044" s="50">
        <f>VLOOKUP(HealthCare!A1044,Medical_Examinations!A1043:J3378,2,TRUE)</f>
        <v>21.5</v>
      </c>
      <c r="E1044" s="50">
        <f>VLOOKUP(HealthCare!A1044,Medical_Examinations!A1043:J3378,4,TRUE)</f>
        <v>9.77</v>
      </c>
      <c r="F1044" s="7" t="str">
        <f>VLOOKUP(A1044,Medical_Examinations!A1043:J3378,6,TRUE)</f>
        <v>yes</v>
      </c>
      <c r="G1044" s="7" t="str">
        <f>VLOOKUP(A1044,Medical_Examinations!A1043:J3378,7,TRUE)</f>
        <v>No</v>
      </c>
      <c r="H1044" s="7" t="str">
        <f>VLOOKUP(A1044,Medical_Examinations!A1043:J3378,8,TRUE)</f>
        <v>No</v>
      </c>
      <c r="I1044" s="51">
        <f>VLOOKUP(A1044,Medical_Examinations!A1043:J3378,9,TRUE)</f>
        <v>0</v>
      </c>
      <c r="J1044" s="7" t="str">
        <f>VLOOKUP(A1044,Medical_Examinations!A1043:J3378,10,TRUE)</f>
        <v>No</v>
      </c>
      <c r="K1044" s="7" t="str">
        <f>VLOOKUP(A1044,Medical_Examinations!A1043:J3378,3,TRUE)</f>
        <v>Normal Weight</v>
      </c>
      <c r="L1044" s="7" t="str">
        <f>VLOOKUP(A1044,Medical_Examinations!A1043:J3378,5,TRUE)</f>
        <v>Diabetes</v>
      </c>
      <c r="M1044" s="52">
        <f>VLOOKUP(A1044,Hospitalization!A45:K2387,5,TRUE)</f>
        <v>31775</v>
      </c>
      <c r="N1044" s="51">
        <f ca="1">VLOOKUP(A1044,Hospitalization!A45:K2387,6,FALSE)</f>
        <v>24</v>
      </c>
      <c r="O1044" s="7" t="str">
        <f>VLOOKUP(A1035,Hospitalization!A36:K2378,11,TRUE)</f>
        <v>R1013</v>
      </c>
      <c r="P1044" s="7" t="str">
        <f>VLOOKUP(A1044,Hospitalization!A45:K2387,10,TRUE)</f>
        <v>tier - 1</v>
      </c>
      <c r="Q1044" s="53">
        <f>VLOOKUP(A1044,Hospitalization!A45:K2387,8,TRUE)</f>
        <v>43753.34</v>
      </c>
      <c r="R1044" s="7" t="str">
        <f>VLOOKUP(A1044,Hospitalization!A45:K2387,9,TRUE)</f>
        <v>tier - 2</v>
      </c>
    </row>
    <row r="1045" spans="1:18" x14ac:dyDescent="0.3">
      <c r="A1045" s="69" t="s">
        <v>1054</v>
      </c>
      <c r="B1045" s="55" t="str">
        <f>VLOOKUP(A1045,'Customer Names'!A1045:E2363,3,TRUE)</f>
        <v xml:space="preserve"> Mr</v>
      </c>
      <c r="C1045" s="55" t="str">
        <f>VLOOKUP(A1045,'Customer Names'!A1043:E1868,4,FALSE)</f>
        <v>Ptucha</v>
      </c>
      <c r="D1045" s="54">
        <f>VLOOKUP(HealthCare!A1045,Medical_Examinations!A1044:J3379,2,TRUE)</f>
        <v>38.14</v>
      </c>
      <c r="E1045" s="54">
        <f>VLOOKUP(HealthCare!A1045,Medical_Examinations!A1044:J3379,4,TRUE)</f>
        <v>5.84</v>
      </c>
      <c r="F1045" s="55" t="str">
        <f>VLOOKUP(A1045,Medical_Examinations!A1044:J3379,6,TRUE)</f>
        <v>No</v>
      </c>
      <c r="G1045" s="55" t="str">
        <f>VLOOKUP(A1045,Medical_Examinations!A1044:J3379,7,TRUE)</f>
        <v>No</v>
      </c>
      <c r="H1045" s="55" t="str">
        <f>VLOOKUP(A1045,Medical_Examinations!A1044:J3379,8,TRUE)</f>
        <v>No</v>
      </c>
      <c r="I1045" s="56">
        <f>VLOOKUP(A1045,Medical_Examinations!A1044:J3379,9,TRUE)</f>
        <v>0</v>
      </c>
      <c r="J1045" s="55" t="str">
        <f>VLOOKUP(A1045,Medical_Examinations!A1044:J3379,10,TRUE)</f>
        <v>No</v>
      </c>
      <c r="K1045" s="55" t="str">
        <f>VLOOKUP(A1045,Medical_Examinations!A1044:J3379,3,TRUE)</f>
        <v>Obesity</v>
      </c>
      <c r="L1045" s="55" t="str">
        <f>VLOOKUP(A1045,Medical_Examinations!A1044:J3379,5,TRUE)</f>
        <v>Prediabetes</v>
      </c>
      <c r="M1045" s="57">
        <f>VLOOKUP(A1045,Hospitalization!A46:K2388,5,TRUE)</f>
        <v>23976</v>
      </c>
      <c r="N1045" s="56">
        <f ca="1">VLOOKUP(A1045,Hospitalization!A46:K2388,6,FALSE)</f>
        <v>22</v>
      </c>
      <c r="O1045" s="55" t="str">
        <f>VLOOKUP(A1036,Hospitalization!A37:K2379,11,TRUE)</f>
        <v>R1013</v>
      </c>
      <c r="P1045" s="55" t="str">
        <f>VLOOKUP(A1045,Hospitalization!A46:K2388,10,TRUE)</f>
        <v>tier - 2</v>
      </c>
      <c r="Q1045" s="58">
        <f>VLOOKUP(A1045,Hospitalization!A46:K2388,8,TRUE)</f>
        <v>43578.94</v>
      </c>
      <c r="R1045" s="55" t="str">
        <f>VLOOKUP(A1045,Hospitalization!A46:K2388,9,TRUE)</f>
        <v>tier - 2</v>
      </c>
    </row>
    <row r="1046" spans="1:18" x14ac:dyDescent="0.3">
      <c r="A1046" s="69" t="s">
        <v>1055</v>
      </c>
      <c r="B1046" s="55" t="str">
        <f>VLOOKUP(A1046,'Customer Names'!A1046:E2364,3,TRUE)</f>
        <v xml:space="preserve"> Mrs</v>
      </c>
      <c r="C1046" s="55" t="str">
        <f>VLOOKUP(A1046,'Customer Names'!A1044:E1869,4,FALSE)</f>
        <v>Kirouac</v>
      </c>
      <c r="D1046" s="50">
        <f>VLOOKUP(HealthCare!A1046,Medical_Examinations!A1045:J3380,2,TRUE)</f>
        <v>35.42</v>
      </c>
      <c r="E1046" s="50">
        <f>VLOOKUP(HealthCare!A1046,Medical_Examinations!A1045:J3380,4,TRUE)</f>
        <v>8.6999999999999993</v>
      </c>
      <c r="F1046" s="7" t="str">
        <f>VLOOKUP(A1046,Medical_Examinations!A1045:J3380,6,TRUE)</f>
        <v>yes</v>
      </c>
      <c r="G1046" s="7" t="str">
        <f>VLOOKUP(A1046,Medical_Examinations!A1045:J3380,7,TRUE)</f>
        <v>No</v>
      </c>
      <c r="H1046" s="7" t="str">
        <f>VLOOKUP(A1046,Medical_Examinations!A1045:J3380,8,TRUE)</f>
        <v>No</v>
      </c>
      <c r="I1046" s="51">
        <f>VLOOKUP(A1046,Medical_Examinations!A1045:J3380,9,TRUE)</f>
        <v>1</v>
      </c>
      <c r="J1046" s="7" t="str">
        <f>VLOOKUP(A1046,Medical_Examinations!A1045:J3380,10,TRUE)</f>
        <v>No</v>
      </c>
      <c r="K1046" s="7" t="str">
        <f>VLOOKUP(A1046,Medical_Examinations!A1045:J3380,3,TRUE)</f>
        <v>Obesity</v>
      </c>
      <c r="L1046" s="7" t="str">
        <f>VLOOKUP(A1046,Medical_Examinations!A1045:J3380,5,TRUE)</f>
        <v>Diabetes</v>
      </c>
      <c r="M1046" s="52">
        <f>VLOOKUP(A1046,Hospitalization!A47:K2389,5,TRUE)</f>
        <v>25540</v>
      </c>
      <c r="N1046" s="51">
        <f ca="1">VLOOKUP(A1046,Hospitalization!A47:K2389,6,FALSE)</f>
        <v>23</v>
      </c>
      <c r="O1046" s="7" t="str">
        <f>VLOOKUP(A1037,Hospitalization!A38:K2380,11,TRUE)</f>
        <v>R1013</v>
      </c>
      <c r="P1046" s="7" t="str">
        <f>VLOOKUP(A1046,Hospitalization!A47:K2389,10,TRUE)</f>
        <v>tier - 2</v>
      </c>
      <c r="Q1046" s="53">
        <f>VLOOKUP(A1046,Hospitalization!A47:K2389,8,TRUE)</f>
        <v>43254.42</v>
      </c>
      <c r="R1046" s="7" t="str">
        <f>VLOOKUP(A1046,Hospitalization!A47:K2389,9,TRUE)</f>
        <v>tier - 2</v>
      </c>
    </row>
    <row r="1047" spans="1:18" x14ac:dyDescent="0.3">
      <c r="A1047" s="69" t="s">
        <v>1056</v>
      </c>
      <c r="B1047" s="55" t="str">
        <f>VLOOKUP(A1047,'Customer Names'!A1047:E2365,3,TRUE)</f>
        <v xml:space="preserve"> Mr</v>
      </c>
      <c r="C1047" s="55" t="str">
        <f>VLOOKUP(A1047,'Customer Names'!A1045:E1870,4,FALSE)</f>
        <v>Toews</v>
      </c>
      <c r="D1047" s="54">
        <f>VLOOKUP(HealthCare!A1047,Medical_Examinations!A1046:J3381,2,TRUE)</f>
        <v>35.625</v>
      </c>
      <c r="E1047" s="54">
        <f>VLOOKUP(HealthCare!A1047,Medical_Examinations!A1046:J3381,4,TRUE)</f>
        <v>10.79</v>
      </c>
      <c r="F1047" s="55" t="str">
        <f>VLOOKUP(A1047,Medical_Examinations!A1046:J3381,6,TRUE)</f>
        <v>No</v>
      </c>
      <c r="G1047" s="55" t="str">
        <f>VLOOKUP(A1047,Medical_Examinations!A1046:J3381,7,TRUE)</f>
        <v>No</v>
      </c>
      <c r="H1047" s="55" t="str">
        <f>VLOOKUP(A1047,Medical_Examinations!A1046:J3381,8,TRUE)</f>
        <v>No</v>
      </c>
      <c r="I1047" s="56">
        <f>VLOOKUP(A1047,Medical_Examinations!A1046:J3381,9,TRUE)</f>
        <v>0</v>
      </c>
      <c r="J1047" s="55" t="str">
        <f>VLOOKUP(A1047,Medical_Examinations!A1046:J3381,10,TRUE)</f>
        <v>No</v>
      </c>
      <c r="K1047" s="55" t="str">
        <f>VLOOKUP(A1047,Medical_Examinations!A1046:J3381,3,TRUE)</f>
        <v>Obesity</v>
      </c>
      <c r="L1047" s="55" t="str">
        <f>VLOOKUP(A1047,Medical_Examinations!A1046:J3381,5,TRUE)</f>
        <v>Diabetes</v>
      </c>
      <c r="M1047" s="57">
        <f>VLOOKUP(A1047,Hospitalization!A48:K2390,5,TRUE)</f>
        <v>24075</v>
      </c>
      <c r="N1047" s="56">
        <f ca="1">VLOOKUP(A1047,Hospitalization!A48:K2390,6,FALSE)</f>
        <v>22</v>
      </c>
      <c r="O1047" s="55" t="str">
        <f>VLOOKUP(A1038,Hospitalization!A39:K2381,11,TRUE)</f>
        <v>R1013</v>
      </c>
      <c r="P1047" s="55" t="str">
        <f>VLOOKUP(A1047,Hospitalization!A48:K2390,10,TRUE)</f>
        <v>tier - 2</v>
      </c>
      <c r="Q1047" s="58">
        <f>VLOOKUP(A1047,Hospitalization!A48:K2390,8,TRUE)</f>
        <v>43073.760000000002</v>
      </c>
      <c r="R1047" s="55" t="str">
        <f>VLOOKUP(A1047,Hospitalization!A48:K2390,9,TRUE)</f>
        <v>tier - 2</v>
      </c>
    </row>
    <row r="1048" spans="1:18" x14ac:dyDescent="0.3">
      <c r="A1048" s="69" t="s">
        <v>1057</v>
      </c>
      <c r="B1048" s="55" t="str">
        <f>VLOOKUP(A1048,'Customer Names'!A1048:E2366,3,TRUE)</f>
        <v xml:space="preserve"> Mr</v>
      </c>
      <c r="C1048" s="55" t="str">
        <f>VLOOKUP(A1048,'Customer Names'!A1046:E1871,4,FALSE)</f>
        <v>Perry</v>
      </c>
      <c r="D1048" s="50">
        <f>VLOOKUP(HealthCare!A1048,Medical_Examinations!A1047:J3382,2,TRUE)</f>
        <v>45.51</v>
      </c>
      <c r="E1048" s="50">
        <f>VLOOKUP(HealthCare!A1048,Medical_Examinations!A1047:J3382,4,TRUE)</f>
        <v>4.32</v>
      </c>
      <c r="F1048" s="7" t="str">
        <f>VLOOKUP(A1048,Medical_Examinations!A1047:J3382,6,TRUE)</f>
        <v>No</v>
      </c>
      <c r="G1048" s="7" t="str">
        <f>VLOOKUP(A1048,Medical_Examinations!A1047:J3382,7,TRUE)</f>
        <v>No</v>
      </c>
      <c r="H1048" s="7" t="str">
        <f>VLOOKUP(A1048,Medical_Examinations!A1047:J3382,8,TRUE)</f>
        <v>No</v>
      </c>
      <c r="I1048" s="51">
        <f>VLOOKUP(A1048,Medical_Examinations!A1047:J3382,9,TRUE)</f>
        <v>1</v>
      </c>
      <c r="J1048" s="7" t="str">
        <f>VLOOKUP(A1048,Medical_Examinations!A1047:J3382,10,TRUE)</f>
        <v>No</v>
      </c>
      <c r="K1048" s="7" t="str">
        <f>VLOOKUP(A1048,Medical_Examinations!A1047:J3382,3,TRUE)</f>
        <v>Obesity</v>
      </c>
      <c r="L1048" s="7" t="str">
        <f>VLOOKUP(A1048,Medical_Examinations!A1047:J3382,5,TRUE)</f>
        <v>Normal</v>
      </c>
      <c r="M1048" s="52">
        <f>VLOOKUP(A1048,Hospitalization!A49:K2391,5,TRUE)</f>
        <v>28798</v>
      </c>
      <c r="N1048" s="51">
        <f ca="1">VLOOKUP(A1048,Hospitalization!A49:K2391,6,FALSE)</f>
        <v>32</v>
      </c>
      <c r="O1048" s="7" t="str">
        <f>VLOOKUP(A1039,Hospitalization!A40:K2382,11,TRUE)</f>
        <v>R1013</v>
      </c>
      <c r="P1048" s="7" t="str">
        <f>VLOOKUP(A1048,Hospitalization!A49:K2391,10,TRUE)</f>
        <v>tier - 2</v>
      </c>
      <c r="Q1048" s="53">
        <f>VLOOKUP(A1048,Hospitalization!A49:K2391,8,TRUE)</f>
        <v>42983.46</v>
      </c>
      <c r="R1048" s="7" t="str">
        <f>VLOOKUP(A1048,Hospitalization!A49:K2391,9,TRUE)</f>
        <v>tier - 1</v>
      </c>
    </row>
    <row r="1049" spans="1:18" x14ac:dyDescent="0.3">
      <c r="A1049" s="69" t="s">
        <v>1058</v>
      </c>
      <c r="B1049" s="55" t="str">
        <f>VLOOKUP(A1049,'Customer Names'!A1049:E2367,3,TRUE)</f>
        <v xml:space="preserve"> Ms</v>
      </c>
      <c r="C1049" s="55" t="str">
        <f>VLOOKUP(A1049,'Customer Names'!A1047:E1872,4,FALSE)</f>
        <v>Kretz</v>
      </c>
      <c r="D1049" s="54">
        <f>VLOOKUP(HealthCare!A1049,Medical_Examinations!A1048:J3383,2,TRUE)</f>
        <v>37.1</v>
      </c>
      <c r="E1049" s="54">
        <f>VLOOKUP(HealthCare!A1049,Medical_Examinations!A1048:J3383,4,TRUE)</f>
        <v>7.19</v>
      </c>
      <c r="F1049" s="55" t="str">
        <f>VLOOKUP(A1049,Medical_Examinations!A1048:J3383,6,TRUE)</f>
        <v>yes</v>
      </c>
      <c r="G1049" s="55" t="str">
        <f>VLOOKUP(A1049,Medical_Examinations!A1048:J3383,7,TRUE)</f>
        <v>No</v>
      </c>
      <c r="H1049" s="55" t="str">
        <f>VLOOKUP(A1049,Medical_Examinations!A1048:J3383,8,TRUE)</f>
        <v>No</v>
      </c>
      <c r="I1049" s="56">
        <f>VLOOKUP(A1049,Medical_Examinations!A1048:J3383,9,TRUE)</f>
        <v>0</v>
      </c>
      <c r="J1049" s="55" t="str">
        <f>VLOOKUP(A1049,Medical_Examinations!A1048:J3383,10,TRUE)</f>
        <v>No</v>
      </c>
      <c r="K1049" s="55" t="str">
        <f>VLOOKUP(A1049,Medical_Examinations!A1048:J3383,3,TRUE)</f>
        <v>Obesity</v>
      </c>
      <c r="L1049" s="55" t="str">
        <f>VLOOKUP(A1049,Medical_Examinations!A1048:J3383,5,TRUE)</f>
        <v>Diabetes</v>
      </c>
      <c r="M1049" s="57">
        <f>VLOOKUP(A1049,Hospitalization!A50:K2392,5,TRUE)</f>
        <v>27690</v>
      </c>
      <c r="N1049" s="56">
        <f ca="1">VLOOKUP(A1049,Hospitalization!A50:K2392,6,FALSE)</f>
        <v>21</v>
      </c>
      <c r="O1049" s="55" t="str">
        <f>VLOOKUP(A1040,Hospitalization!A41:K2383,11,TRUE)</f>
        <v>R1012</v>
      </c>
      <c r="P1049" s="55" t="str">
        <f>VLOOKUP(A1049,Hospitalization!A50:K2392,10,TRUE)</f>
        <v>tier - 3</v>
      </c>
      <c r="Q1049" s="58">
        <f>VLOOKUP(A1049,Hospitalization!A50:K2392,8,TRUE)</f>
        <v>42969.85</v>
      </c>
      <c r="R1049" s="55" t="str">
        <f>VLOOKUP(A1049,Hospitalization!A50:K2392,9,TRUE)</f>
        <v>tier - 1</v>
      </c>
    </row>
    <row r="1050" spans="1:18" x14ac:dyDescent="0.3">
      <c r="A1050" s="69" t="s">
        <v>1059</v>
      </c>
      <c r="B1050" s="55" t="str">
        <f>VLOOKUP(A1050,'Customer Names'!A1050:E2368,3,TRUE)</f>
        <v xml:space="preserve"> Ms</v>
      </c>
      <c r="C1050" s="55" t="str">
        <f>VLOOKUP(A1050,'Customer Names'!A1048:E1873,4,FALSE)</f>
        <v>Hempel</v>
      </c>
      <c r="D1050" s="50">
        <f>VLOOKUP(HealthCare!A1050,Medical_Examinations!A1049:J3384,2,TRUE)</f>
        <v>30.5</v>
      </c>
      <c r="E1050" s="50">
        <f>VLOOKUP(HealthCare!A1050,Medical_Examinations!A1049:J3384,4,TRUE)</f>
        <v>11.94</v>
      </c>
      <c r="F1050" s="7" t="str">
        <f>VLOOKUP(A1050,Medical_Examinations!A1049:J3384,6,TRUE)</f>
        <v>yes</v>
      </c>
      <c r="G1050" s="7" t="str">
        <f>VLOOKUP(A1050,Medical_Examinations!A1049:J3384,7,TRUE)</f>
        <v>No</v>
      </c>
      <c r="H1050" s="7" t="str">
        <f>VLOOKUP(A1050,Medical_Examinations!A1049:J3384,8,TRUE)</f>
        <v>No</v>
      </c>
      <c r="I1050" s="51">
        <f>VLOOKUP(A1050,Medical_Examinations!A1049:J3384,9,TRUE)</f>
        <v>0</v>
      </c>
      <c r="J1050" s="7" t="str">
        <f>VLOOKUP(A1050,Medical_Examinations!A1049:J3384,10,TRUE)</f>
        <v>No</v>
      </c>
      <c r="K1050" s="7" t="str">
        <f>VLOOKUP(A1050,Medical_Examinations!A1049:J3384,3,TRUE)</f>
        <v>Obesity</v>
      </c>
      <c r="L1050" s="7" t="str">
        <f>VLOOKUP(A1050,Medical_Examinations!A1049:J3384,5,TRUE)</f>
        <v>Diabetes</v>
      </c>
      <c r="M1050" s="52">
        <f>VLOOKUP(A1050,Hospitalization!A51:K2393,5,TRUE)</f>
        <v>26552</v>
      </c>
      <c r="N1050" s="51">
        <f ca="1">VLOOKUP(A1050,Hospitalization!A51:K2393,6,FALSE)</f>
        <v>24</v>
      </c>
      <c r="O1050" s="7" t="str">
        <f>VLOOKUP(A1041,Hospitalization!A42:K2384,11,TRUE)</f>
        <v>R1013</v>
      </c>
      <c r="P1050" s="7" t="str">
        <f>VLOOKUP(A1050,Hospitalization!A51:K2393,10,TRUE)</f>
        <v>tier - 1</v>
      </c>
      <c r="Q1050" s="53">
        <f>VLOOKUP(A1050,Hospitalization!A51:K2393,8,TRUE)</f>
        <v>42856.84</v>
      </c>
      <c r="R1050" s="7" t="str">
        <f>VLOOKUP(A1050,Hospitalization!A51:K2393,9,TRUE)</f>
        <v>tier - 1</v>
      </c>
    </row>
    <row r="1051" spans="1:18" x14ac:dyDescent="0.3">
      <c r="A1051" s="69" t="s">
        <v>1060</v>
      </c>
      <c r="B1051" s="55" t="str">
        <f>VLOOKUP(A1051,'Customer Names'!A1051:E2369,3,TRUE)</f>
        <v xml:space="preserve"> Ms</v>
      </c>
      <c r="C1051" s="55" t="str">
        <f>VLOOKUP(A1051,'Customer Names'!A1049:E1874,4,FALSE)</f>
        <v>McBroom</v>
      </c>
      <c r="D1051" s="54">
        <f>VLOOKUP(HealthCare!A1051,Medical_Examinations!A1050:J3385,2,TRUE)</f>
        <v>28.16</v>
      </c>
      <c r="E1051" s="54">
        <f>VLOOKUP(HealthCare!A1051,Medical_Examinations!A1050:J3385,4,TRUE)</f>
        <v>5.56</v>
      </c>
      <c r="F1051" s="55" t="str">
        <f>VLOOKUP(A1051,Medical_Examinations!A1050:J3385,6,TRUE)</f>
        <v>No</v>
      </c>
      <c r="G1051" s="55" t="str">
        <f>VLOOKUP(A1051,Medical_Examinations!A1050:J3385,7,TRUE)</f>
        <v>No</v>
      </c>
      <c r="H1051" s="55" t="str">
        <f>VLOOKUP(A1051,Medical_Examinations!A1050:J3385,8,TRUE)</f>
        <v>No</v>
      </c>
      <c r="I1051" s="56">
        <f>VLOOKUP(A1051,Medical_Examinations!A1050:J3385,9,TRUE)</f>
        <v>2</v>
      </c>
      <c r="J1051" s="55" t="str">
        <f>VLOOKUP(A1051,Medical_Examinations!A1050:J3385,10,TRUE)</f>
        <v>No</v>
      </c>
      <c r="K1051" s="55" t="str">
        <f>VLOOKUP(A1051,Medical_Examinations!A1050:J3385,3,TRUE)</f>
        <v>Overweight</v>
      </c>
      <c r="L1051" s="55" t="str">
        <f>VLOOKUP(A1051,Medical_Examinations!A1050:J3385,5,TRUE)</f>
        <v>Normal</v>
      </c>
      <c r="M1051" s="57">
        <f>VLOOKUP(A1051,Hospitalization!A52:K2394,5,TRUE)</f>
        <v>28419</v>
      </c>
      <c r="N1051" s="56">
        <f ca="1">VLOOKUP(A1051,Hospitalization!A52:K2394,6,FALSE)</f>
        <v>30</v>
      </c>
      <c r="O1051" s="55" t="str">
        <f>VLOOKUP(A1042,Hospitalization!A43:K2385,11,TRUE)</f>
        <v>R1012</v>
      </c>
      <c r="P1051" s="55" t="str">
        <f>VLOOKUP(A1051,Hospitalization!A52:K2394,10,TRUE)</f>
        <v>tier - 2</v>
      </c>
      <c r="Q1051" s="58">
        <f>VLOOKUP(A1051,Hospitalization!A52:K2394,8,TRUE)</f>
        <v>42760.5</v>
      </c>
      <c r="R1051" s="55" t="str">
        <f>VLOOKUP(A1051,Hospitalization!A52:K2394,9,TRUE)</f>
        <v>tier - 1</v>
      </c>
    </row>
    <row r="1052" spans="1:18" x14ac:dyDescent="0.3">
      <c r="A1052" s="69" t="s">
        <v>1061</v>
      </c>
      <c r="B1052" s="55" t="str">
        <f>VLOOKUP(A1052,'Customer Names'!A1052:E2370,3,TRUE)</f>
        <v xml:space="preserve"> Mrs</v>
      </c>
      <c r="C1052" s="55" t="str">
        <f>VLOOKUP(A1052,'Customer Names'!A1050:E1875,4,FALSE)</f>
        <v>Yoo</v>
      </c>
      <c r="D1052" s="50">
        <f>VLOOKUP(HealthCare!A1052,Medical_Examinations!A1051:J3386,2,TRUE)</f>
        <v>29.1</v>
      </c>
      <c r="E1052" s="50">
        <f>VLOOKUP(HealthCare!A1052,Medical_Examinations!A1051:J3386,4,TRUE)</f>
        <v>5.64</v>
      </c>
      <c r="F1052" s="7" t="str">
        <f>VLOOKUP(A1052,Medical_Examinations!A1051:J3386,6,TRUE)</f>
        <v>yes</v>
      </c>
      <c r="G1052" s="7" t="str">
        <f>VLOOKUP(A1052,Medical_Examinations!A1051:J3386,7,TRUE)</f>
        <v>No</v>
      </c>
      <c r="H1052" s="7" t="str">
        <f>VLOOKUP(A1052,Medical_Examinations!A1051:J3386,8,TRUE)</f>
        <v>No</v>
      </c>
      <c r="I1052" s="51">
        <f>VLOOKUP(A1052,Medical_Examinations!A1051:J3386,9,TRUE)</f>
        <v>0</v>
      </c>
      <c r="J1052" s="7" t="str">
        <f>VLOOKUP(A1052,Medical_Examinations!A1051:J3386,10,TRUE)</f>
        <v>No</v>
      </c>
      <c r="K1052" s="7" t="str">
        <f>VLOOKUP(A1052,Medical_Examinations!A1051:J3386,3,TRUE)</f>
        <v>Overweight</v>
      </c>
      <c r="L1052" s="7" t="str">
        <f>VLOOKUP(A1052,Medical_Examinations!A1051:J3386,5,TRUE)</f>
        <v>Normal</v>
      </c>
      <c r="M1052" s="52">
        <f>VLOOKUP(A1052,Hospitalization!A53:K2395,5,TRUE)</f>
        <v>26240</v>
      </c>
      <c r="N1052" s="51">
        <f ca="1">VLOOKUP(A1052,Hospitalization!A53:K2395,6,FALSE)</f>
        <v>29</v>
      </c>
      <c r="O1052" s="7" t="str">
        <f>VLOOKUP(A1043,Hospitalization!A44:K2386,11,TRUE)</f>
        <v>R1013</v>
      </c>
      <c r="P1052" s="7" t="str">
        <f>VLOOKUP(A1052,Hospitalization!A53:K2395,10,TRUE)</f>
        <v>tier - 3</v>
      </c>
      <c r="Q1052" s="53">
        <f>VLOOKUP(A1052,Hospitalization!A53:K2395,8,TRUE)</f>
        <v>42644.2</v>
      </c>
      <c r="R1052" s="7" t="str">
        <f>VLOOKUP(A1052,Hospitalization!A53:K2395,9,TRUE)</f>
        <v>tier - 1</v>
      </c>
    </row>
    <row r="1053" spans="1:18" x14ac:dyDescent="0.3">
      <c r="A1053" s="69" t="s">
        <v>1062</v>
      </c>
      <c r="B1053" s="55" t="str">
        <f>VLOOKUP(A1053,'Customer Names'!A1053:E2371,3,TRUE)</f>
        <v xml:space="preserve"> Mr</v>
      </c>
      <c r="C1053" s="55" t="str">
        <f>VLOOKUP(A1053,'Customer Names'!A1051:E1876,4,FALSE)</f>
        <v>Rand</v>
      </c>
      <c r="D1053" s="54">
        <f>VLOOKUP(HealthCare!A1053,Medical_Examinations!A1052:J3387,2,TRUE)</f>
        <v>30.22</v>
      </c>
      <c r="E1053" s="54">
        <f>VLOOKUP(HealthCare!A1053,Medical_Examinations!A1052:J3387,4,TRUE)</f>
        <v>4.6500000000000004</v>
      </c>
      <c r="F1053" s="55" t="str">
        <f>VLOOKUP(A1053,Medical_Examinations!A1052:J3387,6,TRUE)</f>
        <v>No</v>
      </c>
      <c r="G1053" s="55" t="str">
        <f>VLOOKUP(A1053,Medical_Examinations!A1052:J3387,7,TRUE)</f>
        <v>No</v>
      </c>
      <c r="H1053" s="55" t="str">
        <f>VLOOKUP(A1053,Medical_Examinations!A1052:J3387,8,TRUE)</f>
        <v>No</v>
      </c>
      <c r="I1053" s="56">
        <f>VLOOKUP(A1053,Medical_Examinations!A1052:J3387,9,TRUE)</f>
        <v>0</v>
      </c>
      <c r="J1053" s="55" t="str">
        <f>VLOOKUP(A1053,Medical_Examinations!A1052:J3387,10,TRUE)</f>
        <v>No</v>
      </c>
      <c r="K1053" s="55" t="str">
        <f>VLOOKUP(A1053,Medical_Examinations!A1052:J3387,3,TRUE)</f>
        <v>Obesity</v>
      </c>
      <c r="L1053" s="55" t="str">
        <f>VLOOKUP(A1053,Medical_Examinations!A1052:J3387,5,TRUE)</f>
        <v>Normal</v>
      </c>
      <c r="M1053" s="57">
        <f>VLOOKUP(A1053,Hospitalization!A54:K2396,5,TRUE)</f>
        <v>29216</v>
      </c>
      <c r="N1053" s="56">
        <f ca="1">VLOOKUP(A1053,Hospitalization!A54:K2396,6,FALSE)</f>
        <v>24</v>
      </c>
      <c r="O1053" s="55" t="str">
        <f>VLOOKUP(A1044,Hospitalization!A45:K2387,11,TRUE)</f>
        <v>R1015</v>
      </c>
      <c r="P1053" s="55" t="str">
        <f>VLOOKUP(A1053,Hospitalization!A54:K2396,10,TRUE)</f>
        <v>tier - 3</v>
      </c>
      <c r="Q1053" s="58">
        <f>VLOOKUP(A1053,Hospitalization!A54:K2396,8,TRUE)</f>
        <v>42560.43</v>
      </c>
      <c r="R1053" s="55" t="str">
        <f>VLOOKUP(A1053,Hospitalization!A54:K2396,9,TRUE)</f>
        <v>tier - 1</v>
      </c>
    </row>
    <row r="1054" spans="1:18" x14ac:dyDescent="0.3">
      <c r="A1054" s="69" t="s">
        <v>1063</v>
      </c>
      <c r="B1054" s="55" t="str">
        <f>VLOOKUP(A1054,'Customer Names'!A1054:E2372,3,TRUE)</f>
        <v xml:space="preserve"> Ms</v>
      </c>
      <c r="C1054" s="55" t="str">
        <f>VLOOKUP(A1054,'Customer Names'!A1052:E1877,4,FALSE)</f>
        <v>Wolfe</v>
      </c>
      <c r="D1054" s="50">
        <f>VLOOKUP(HealthCare!A1054,Medical_Examinations!A1053:J3388,2,TRUE)</f>
        <v>24.29</v>
      </c>
      <c r="E1054" s="50">
        <f>VLOOKUP(HealthCare!A1054,Medical_Examinations!A1053:J3388,4,TRUE)</f>
        <v>9.0500000000000007</v>
      </c>
      <c r="F1054" s="7" t="str">
        <f>VLOOKUP(A1054,Medical_Examinations!A1053:J3388,6,TRUE)</f>
        <v>No</v>
      </c>
      <c r="G1054" s="7" t="str">
        <f>VLOOKUP(A1054,Medical_Examinations!A1053:J3388,7,TRUE)</f>
        <v>No</v>
      </c>
      <c r="H1054" s="7" t="str">
        <f>VLOOKUP(A1054,Medical_Examinations!A1053:J3388,8,TRUE)</f>
        <v>No</v>
      </c>
      <c r="I1054" s="51">
        <f>VLOOKUP(A1054,Medical_Examinations!A1053:J3388,9,TRUE)</f>
        <v>0</v>
      </c>
      <c r="J1054" s="7" t="str">
        <f>VLOOKUP(A1054,Medical_Examinations!A1053:J3388,10,TRUE)</f>
        <v>No</v>
      </c>
      <c r="K1054" s="7" t="str">
        <f>VLOOKUP(A1054,Medical_Examinations!A1053:J3388,3,TRUE)</f>
        <v>Normal Weight</v>
      </c>
      <c r="L1054" s="7" t="str">
        <f>VLOOKUP(A1054,Medical_Examinations!A1053:J3388,5,TRUE)</f>
        <v>Diabetes</v>
      </c>
      <c r="M1054" s="52">
        <f>VLOOKUP(A1054,Hospitalization!A55:K2397,5,TRUE)</f>
        <v>24650</v>
      </c>
      <c r="N1054" s="51">
        <f ca="1">VLOOKUP(A1054,Hospitalization!A55:K2397,6,FALSE)</f>
        <v>27</v>
      </c>
      <c r="O1054" s="7" t="str">
        <f>VLOOKUP(A1045,Hospitalization!A46:K2388,11,TRUE)</f>
        <v>R1012</v>
      </c>
      <c r="P1054" s="7" t="str">
        <f>VLOOKUP(A1054,Hospitalization!A55:K2397,10,TRUE)</f>
        <v>tier - 3</v>
      </c>
      <c r="Q1054" s="53">
        <f>VLOOKUP(A1054,Hospitalization!A55:K2397,8,TRUE)</f>
        <v>42538.720000000001</v>
      </c>
      <c r="R1054" s="7" t="str">
        <f>VLOOKUP(A1054,Hospitalization!A55:K2397,9,TRUE)</f>
        <v>tier - 1</v>
      </c>
    </row>
    <row r="1055" spans="1:18" x14ac:dyDescent="0.3">
      <c r="A1055" s="69" t="s">
        <v>1064</v>
      </c>
      <c r="B1055" s="55" t="str">
        <f>VLOOKUP(A1055,'Customer Names'!A1055:E2373,3,TRUE)</f>
        <v xml:space="preserve"> Mr</v>
      </c>
      <c r="C1055" s="55" t="str">
        <f>VLOOKUP(A1055,'Customer Names'!A1053:E1878,4,FALSE)</f>
        <v>Vance</v>
      </c>
      <c r="D1055" s="54">
        <f>VLOOKUP(HealthCare!A1055,Medical_Examinations!A1054:J3389,2,TRUE)</f>
        <v>29.39</v>
      </c>
      <c r="E1055" s="54">
        <f>VLOOKUP(HealthCare!A1055,Medical_Examinations!A1054:J3389,4,TRUE)</f>
        <v>4.5199999999999996</v>
      </c>
      <c r="F1055" s="55" t="str">
        <f>VLOOKUP(A1055,Medical_Examinations!A1054:J3389,6,TRUE)</f>
        <v>yes</v>
      </c>
      <c r="G1055" s="55" t="str">
        <f>VLOOKUP(A1055,Medical_Examinations!A1054:J3389,7,TRUE)</f>
        <v>No</v>
      </c>
      <c r="H1055" s="55" t="str">
        <f>VLOOKUP(A1055,Medical_Examinations!A1054:J3389,8,TRUE)</f>
        <v>No</v>
      </c>
      <c r="I1055" s="56">
        <f>VLOOKUP(A1055,Medical_Examinations!A1054:J3389,9,TRUE)</f>
        <v>0</v>
      </c>
      <c r="J1055" s="55" t="str">
        <f>VLOOKUP(A1055,Medical_Examinations!A1054:J3389,10,TRUE)</f>
        <v>No</v>
      </c>
      <c r="K1055" s="55" t="str">
        <f>VLOOKUP(A1055,Medical_Examinations!A1054:J3389,3,TRUE)</f>
        <v>Overweight</v>
      </c>
      <c r="L1055" s="55" t="str">
        <f>VLOOKUP(A1055,Medical_Examinations!A1054:J3389,5,TRUE)</f>
        <v>Normal</v>
      </c>
      <c r="M1055" s="57">
        <f>VLOOKUP(A1055,Hospitalization!A56:K2398,5,TRUE)</f>
        <v>25053</v>
      </c>
      <c r="N1055" s="56">
        <f ca="1">VLOOKUP(A1055,Hospitalization!A56:K2398,6,FALSE)</f>
        <v>34</v>
      </c>
      <c r="O1055" s="55" t="str">
        <f>VLOOKUP(A1046,Hospitalization!A47:K2389,11,TRUE)</f>
        <v>R1016</v>
      </c>
      <c r="P1055" s="55" t="str">
        <f>VLOOKUP(A1055,Hospitalization!A56:K2398,10,TRUE)</f>
        <v>tier - 2</v>
      </c>
      <c r="Q1055" s="58">
        <f>VLOOKUP(A1055,Hospitalization!A56:K2398,8,TRUE)</f>
        <v>42478.6</v>
      </c>
      <c r="R1055" s="55" t="str">
        <f>VLOOKUP(A1055,Hospitalization!A56:K2398,9,TRUE)</f>
        <v>tier - 1</v>
      </c>
    </row>
    <row r="1056" spans="1:18" x14ac:dyDescent="0.3">
      <c r="A1056" s="69" t="s">
        <v>1065</v>
      </c>
      <c r="B1056" s="55" t="str">
        <f>VLOOKUP(A1056,'Customer Names'!A1056:E2374,3,TRUE)</f>
        <v xml:space="preserve"> Mrs</v>
      </c>
      <c r="C1056" s="55" t="str">
        <f>VLOOKUP(A1056,'Customer Names'!A1054:E1879,4,FALSE)</f>
        <v>Burnett</v>
      </c>
      <c r="D1056" s="50">
        <f>VLOOKUP(HealthCare!A1056,Medical_Examinations!A1055:J3390,2,TRUE)</f>
        <v>25.66</v>
      </c>
      <c r="E1056" s="50">
        <f>VLOOKUP(HealthCare!A1056,Medical_Examinations!A1055:J3390,4,TRUE)</f>
        <v>4.62</v>
      </c>
      <c r="F1056" s="7" t="str">
        <f>VLOOKUP(A1056,Medical_Examinations!A1055:J3390,6,TRUE)</f>
        <v>yes</v>
      </c>
      <c r="G1056" s="7" t="str">
        <f>VLOOKUP(A1056,Medical_Examinations!A1055:J3390,7,TRUE)</f>
        <v>No</v>
      </c>
      <c r="H1056" s="7" t="str">
        <f>VLOOKUP(A1056,Medical_Examinations!A1055:J3390,8,TRUE)</f>
        <v>No</v>
      </c>
      <c r="I1056" s="51">
        <f>VLOOKUP(A1056,Medical_Examinations!A1055:J3390,9,TRUE)</f>
        <v>1</v>
      </c>
      <c r="J1056" s="7" t="str">
        <f>VLOOKUP(A1056,Medical_Examinations!A1055:J3390,10,TRUE)</f>
        <v>No</v>
      </c>
      <c r="K1056" s="7" t="str">
        <f>VLOOKUP(A1056,Medical_Examinations!A1055:J3390,3,TRUE)</f>
        <v>Overweight</v>
      </c>
      <c r="L1056" s="7" t="str">
        <f>VLOOKUP(A1056,Medical_Examinations!A1055:J3390,5,TRUE)</f>
        <v>Normal</v>
      </c>
      <c r="M1056" s="52">
        <f>VLOOKUP(A1056,Hospitalization!A57:K2399,5,TRUE)</f>
        <v>24651</v>
      </c>
      <c r="N1056" s="51">
        <f ca="1">VLOOKUP(A1056,Hospitalization!A57:K2399,6,FALSE)</f>
        <v>22</v>
      </c>
      <c r="O1056" s="7" t="str">
        <f>VLOOKUP(A1047,Hospitalization!A48:K2390,11,TRUE)</f>
        <v>R1011</v>
      </c>
      <c r="P1056" s="7" t="str">
        <f>VLOOKUP(A1056,Hospitalization!A57:K2399,10,TRUE)</f>
        <v>tier - 2</v>
      </c>
      <c r="Q1056" s="53">
        <f>VLOOKUP(A1056,Hospitalization!A57:K2399,8,TRUE)</f>
        <v>42303.69</v>
      </c>
      <c r="R1056" s="7" t="str">
        <f>VLOOKUP(A1056,Hospitalization!A57:K2399,9,TRUE)</f>
        <v>tier - 1</v>
      </c>
    </row>
    <row r="1057" spans="1:18" x14ac:dyDescent="0.3">
      <c r="A1057" s="69" t="s">
        <v>1066</v>
      </c>
      <c r="B1057" s="55" t="str">
        <f>VLOOKUP(A1057,'Customer Names'!A1057:E2375,3,TRUE)</f>
        <v xml:space="preserve"> Ms</v>
      </c>
      <c r="C1057" s="55" t="str">
        <f>VLOOKUP(A1057,'Customer Names'!A1055:E1880,4,FALSE)</f>
        <v>Clason</v>
      </c>
      <c r="D1057" s="54">
        <f>VLOOKUP(HealthCare!A1057,Medical_Examinations!A1056:J3391,2,TRUE)</f>
        <v>39.11</v>
      </c>
      <c r="E1057" s="54">
        <f>VLOOKUP(HealthCare!A1057,Medical_Examinations!A1056:J3391,4,TRUE)</f>
        <v>5.87</v>
      </c>
      <c r="F1057" s="55" t="str">
        <f>VLOOKUP(A1057,Medical_Examinations!A1056:J3391,6,TRUE)</f>
        <v>No</v>
      </c>
      <c r="G1057" s="55" t="str">
        <f>VLOOKUP(A1057,Medical_Examinations!A1056:J3391,7,TRUE)</f>
        <v>No</v>
      </c>
      <c r="H1057" s="55" t="str">
        <f>VLOOKUP(A1057,Medical_Examinations!A1056:J3391,8,TRUE)</f>
        <v>No</v>
      </c>
      <c r="I1057" s="56">
        <f>VLOOKUP(A1057,Medical_Examinations!A1056:J3391,9,TRUE)</f>
        <v>0</v>
      </c>
      <c r="J1057" s="55" t="str">
        <f>VLOOKUP(A1057,Medical_Examinations!A1056:J3391,10,TRUE)</f>
        <v>No</v>
      </c>
      <c r="K1057" s="55" t="str">
        <f>VLOOKUP(A1057,Medical_Examinations!A1056:J3391,3,TRUE)</f>
        <v>Obesity</v>
      </c>
      <c r="L1057" s="55" t="str">
        <f>VLOOKUP(A1057,Medical_Examinations!A1056:J3391,5,TRUE)</f>
        <v>Prediabetes</v>
      </c>
      <c r="M1057" s="57">
        <f>VLOOKUP(A1057,Hospitalization!A58:K2400,5,TRUE)</f>
        <v>27621</v>
      </c>
      <c r="N1057" s="56">
        <f ca="1">VLOOKUP(A1057,Hospitalization!A58:K2400,6,FALSE)</f>
        <v>29</v>
      </c>
      <c r="O1057" s="55" t="str">
        <f>VLOOKUP(A1048,Hospitalization!A49:K2391,11,TRUE)</f>
        <v>R1012</v>
      </c>
      <c r="P1057" s="55" t="str">
        <f>VLOOKUP(A1057,Hospitalization!A58:K2400,10,TRUE)</f>
        <v>tier - 3</v>
      </c>
      <c r="Q1057" s="58">
        <f>VLOOKUP(A1057,Hospitalization!A58:K2400,8,TRUE)</f>
        <v>42211.14</v>
      </c>
      <c r="R1057" s="55" t="str">
        <f>VLOOKUP(A1057,Hospitalization!A58:K2400,9,TRUE)</f>
        <v>tier - 1</v>
      </c>
    </row>
    <row r="1058" spans="1:18" x14ac:dyDescent="0.3">
      <c r="A1058" s="69" t="s">
        <v>1067</v>
      </c>
      <c r="B1058" s="55" t="str">
        <f>VLOOKUP(A1058,'Customer Names'!A1058:E2376,3,TRUE)</f>
        <v xml:space="preserve"> Mrs</v>
      </c>
      <c r="C1058" s="55" t="str">
        <f>VLOOKUP(A1058,'Customer Names'!A1056:E1881,4,FALSE)</f>
        <v>Donnelly</v>
      </c>
      <c r="D1058" s="50">
        <f>VLOOKUP(HealthCare!A1058,Medical_Examinations!A1057:J3392,2,TRUE)</f>
        <v>43.78</v>
      </c>
      <c r="E1058" s="50">
        <f>VLOOKUP(HealthCare!A1058,Medical_Examinations!A1057:J3392,4,TRUE)</f>
        <v>5.71</v>
      </c>
      <c r="F1058" s="7" t="str">
        <f>VLOOKUP(A1058,Medical_Examinations!A1057:J3392,6,TRUE)</f>
        <v>No</v>
      </c>
      <c r="G1058" s="7" t="str">
        <f>VLOOKUP(A1058,Medical_Examinations!A1057:J3392,7,TRUE)</f>
        <v>No</v>
      </c>
      <c r="H1058" s="7" t="str">
        <f>VLOOKUP(A1058,Medical_Examinations!A1057:J3392,8,TRUE)</f>
        <v>No</v>
      </c>
      <c r="I1058" s="51">
        <f>VLOOKUP(A1058,Medical_Examinations!A1057:J3392,9,TRUE)</f>
        <v>1</v>
      </c>
      <c r="J1058" s="7" t="str">
        <f>VLOOKUP(A1058,Medical_Examinations!A1057:J3392,10,TRUE)</f>
        <v>No</v>
      </c>
      <c r="K1058" s="7" t="str">
        <f>VLOOKUP(A1058,Medical_Examinations!A1057:J3392,3,TRUE)</f>
        <v>Obesity</v>
      </c>
      <c r="L1058" s="7" t="str">
        <f>VLOOKUP(A1058,Medical_Examinations!A1057:J3392,5,TRUE)</f>
        <v>Prediabetes</v>
      </c>
      <c r="M1058" s="52">
        <f>VLOOKUP(A1058,Hospitalization!A59:K2401,5,TRUE)</f>
        <v>26925</v>
      </c>
      <c r="N1058" s="51">
        <f ca="1">VLOOKUP(A1058,Hospitalization!A59:K2401,6,FALSE)</f>
        <v>22</v>
      </c>
      <c r="O1058" s="7" t="str">
        <f>VLOOKUP(A1049,Hospitalization!A50:K2392,11,TRUE)</f>
        <v>R1013</v>
      </c>
      <c r="P1058" s="7" t="str">
        <f>VLOOKUP(A1058,Hospitalization!A59:K2401,10,TRUE)</f>
        <v>tier - 1</v>
      </c>
      <c r="Q1058" s="53">
        <f>VLOOKUP(A1058,Hospitalization!A59:K2401,8,TRUE)</f>
        <v>42188.15</v>
      </c>
      <c r="R1058" s="7" t="str">
        <f>VLOOKUP(A1058,Hospitalization!A59:K2401,9,TRUE)</f>
        <v>tier - 1</v>
      </c>
    </row>
    <row r="1059" spans="1:18" x14ac:dyDescent="0.3">
      <c r="A1059" s="69" t="s">
        <v>1068</v>
      </c>
      <c r="B1059" s="55" t="str">
        <f>VLOOKUP(A1059,'Customer Names'!A1059:E2377,3,TRUE)</f>
        <v xml:space="preserve"> Ms</v>
      </c>
      <c r="C1059" s="55" t="str">
        <f>VLOOKUP(A1059,'Customer Names'!A1057:E1882,4,FALSE)</f>
        <v>Pietz</v>
      </c>
      <c r="D1059" s="54">
        <f>VLOOKUP(HealthCare!A1059,Medical_Examinations!A1058:J3393,2,TRUE)</f>
        <v>24.35</v>
      </c>
      <c r="E1059" s="54">
        <f>VLOOKUP(HealthCare!A1059,Medical_Examinations!A1058:J3393,4,TRUE)</f>
        <v>9.08</v>
      </c>
      <c r="F1059" s="55" t="str">
        <f>VLOOKUP(A1059,Medical_Examinations!A1058:J3393,6,TRUE)</f>
        <v>No</v>
      </c>
      <c r="G1059" s="55" t="str">
        <f>VLOOKUP(A1059,Medical_Examinations!A1058:J3393,7,TRUE)</f>
        <v>No</v>
      </c>
      <c r="H1059" s="55" t="str">
        <f>VLOOKUP(A1059,Medical_Examinations!A1058:J3393,8,TRUE)</f>
        <v>No</v>
      </c>
      <c r="I1059" s="56">
        <f>VLOOKUP(A1059,Medical_Examinations!A1058:J3393,9,TRUE)</f>
        <v>0</v>
      </c>
      <c r="J1059" s="55" t="str">
        <f>VLOOKUP(A1059,Medical_Examinations!A1058:J3393,10,TRUE)</f>
        <v>No</v>
      </c>
      <c r="K1059" s="55" t="str">
        <f>VLOOKUP(A1059,Medical_Examinations!A1058:J3393,3,TRUE)</f>
        <v>Normal Weight</v>
      </c>
      <c r="L1059" s="55" t="str">
        <f>VLOOKUP(A1059,Medical_Examinations!A1058:J3393,5,TRUE)</f>
        <v>Diabetes</v>
      </c>
      <c r="M1059" s="57">
        <f>VLOOKUP(A1059,Hospitalization!A60:K2402,5,TRUE)</f>
        <v>29039</v>
      </c>
      <c r="N1059" s="56">
        <f ca="1">VLOOKUP(A1059,Hospitalization!A60:K2402,6,FALSE)</f>
        <v>21</v>
      </c>
      <c r="O1059" s="55" t="str">
        <f>VLOOKUP(A1050,Hospitalization!A51:K2393,11,TRUE)</f>
        <v>R1011</v>
      </c>
      <c r="P1059" s="55" t="str">
        <f>VLOOKUP(A1059,Hospitalization!A60:K2402,10,TRUE)</f>
        <v>tier - 1</v>
      </c>
      <c r="Q1059" s="58">
        <f>VLOOKUP(A1059,Hospitalization!A60:K2402,8,TRUE)</f>
        <v>42124.52</v>
      </c>
      <c r="R1059" s="55" t="str">
        <f>VLOOKUP(A1059,Hospitalization!A60:K2402,9,TRUE)</f>
        <v>tier - 1</v>
      </c>
    </row>
    <row r="1060" spans="1:18" x14ac:dyDescent="0.3">
      <c r="A1060" s="69" t="s">
        <v>1069</v>
      </c>
      <c r="B1060" s="55" t="str">
        <f>VLOOKUP(A1060,'Customer Names'!A1060:E2378,3,TRUE)</f>
        <v xml:space="preserve"> Mr</v>
      </c>
      <c r="C1060" s="55" t="str">
        <f>VLOOKUP(A1060,'Customer Names'!A1058:E1883,4,FALSE)</f>
        <v>Tegenkamp</v>
      </c>
      <c r="D1060" s="50">
        <f>VLOOKUP(HealthCare!A1060,Medical_Examinations!A1059:J3394,2,TRUE)</f>
        <v>40.299999999999997</v>
      </c>
      <c r="E1060" s="50">
        <f>VLOOKUP(HealthCare!A1060,Medical_Examinations!A1059:J3394,4,TRUE)</f>
        <v>5.3</v>
      </c>
      <c r="F1060" s="7" t="str">
        <f>VLOOKUP(A1060,Medical_Examinations!A1059:J3394,6,TRUE)</f>
        <v>yes</v>
      </c>
      <c r="G1060" s="7" t="str">
        <f>VLOOKUP(A1060,Medical_Examinations!A1059:J3394,7,TRUE)</f>
        <v>No</v>
      </c>
      <c r="H1060" s="7" t="str">
        <f>VLOOKUP(A1060,Medical_Examinations!A1059:J3394,8,TRUE)</f>
        <v>No</v>
      </c>
      <c r="I1060" s="51">
        <f>VLOOKUP(A1060,Medical_Examinations!A1059:J3394,9,TRUE)</f>
        <v>2</v>
      </c>
      <c r="J1060" s="7" t="str">
        <f>VLOOKUP(A1060,Medical_Examinations!A1059:J3394,10,TRUE)</f>
        <v>No</v>
      </c>
      <c r="K1060" s="7" t="str">
        <f>VLOOKUP(A1060,Medical_Examinations!A1059:J3394,3,TRUE)</f>
        <v>Obesity</v>
      </c>
      <c r="L1060" s="7" t="str">
        <f>VLOOKUP(A1060,Medical_Examinations!A1059:J3394,5,TRUE)</f>
        <v>Normal</v>
      </c>
      <c r="M1060" s="52">
        <f>VLOOKUP(A1060,Hospitalization!A61:K2403,5,TRUE)</f>
        <v>35773</v>
      </c>
      <c r="N1060" s="51">
        <f ca="1">VLOOKUP(A1060,Hospitalization!A61:K2403,6,FALSE)</f>
        <v>28</v>
      </c>
      <c r="O1060" s="7" t="str">
        <f>VLOOKUP(A1051,Hospitalization!A52:K2394,11,TRUE)</f>
        <v>R1012</v>
      </c>
      <c r="P1060" s="7" t="str">
        <f>VLOOKUP(A1060,Hospitalization!A61:K2403,10,TRUE)</f>
        <v>tier - 3</v>
      </c>
      <c r="Q1060" s="53">
        <f>VLOOKUP(A1060,Hospitalization!A61:K2403,8,TRUE)</f>
        <v>42112.24</v>
      </c>
      <c r="R1060" s="7" t="str">
        <f>VLOOKUP(A1060,Hospitalization!A61:K2403,9,TRUE)</f>
        <v>tier - 1</v>
      </c>
    </row>
    <row r="1061" spans="1:18" x14ac:dyDescent="0.3">
      <c r="A1061" s="69" t="s">
        <v>1070</v>
      </c>
      <c r="B1061" s="55" t="str">
        <f>VLOOKUP(A1061,'Customer Names'!A1061:E2379,3,TRUE)</f>
        <v xml:space="preserve"> Mr</v>
      </c>
      <c r="C1061" s="55" t="str">
        <f>VLOOKUP(A1061,'Customer Names'!A1059:E1884,4,FALSE)</f>
        <v>Dover</v>
      </c>
      <c r="D1061" s="54">
        <f>VLOOKUP(HealthCare!A1061,Medical_Examinations!A1060:J3395,2,TRUE)</f>
        <v>32.774999999999999</v>
      </c>
      <c r="E1061" s="54">
        <f>VLOOKUP(HealthCare!A1061,Medical_Examinations!A1060:J3395,4,TRUE)</f>
        <v>11.76</v>
      </c>
      <c r="F1061" s="55" t="str">
        <f>VLOOKUP(A1061,Medical_Examinations!A1060:J3395,6,TRUE)</f>
        <v>yes</v>
      </c>
      <c r="G1061" s="55" t="str">
        <f>VLOOKUP(A1061,Medical_Examinations!A1060:J3395,7,TRUE)</f>
        <v>No</v>
      </c>
      <c r="H1061" s="55" t="str">
        <f>VLOOKUP(A1061,Medical_Examinations!A1060:J3395,8,TRUE)</f>
        <v>No</v>
      </c>
      <c r="I1061" s="56">
        <f>VLOOKUP(A1061,Medical_Examinations!A1060:J3395,9,TRUE)</f>
        <v>0</v>
      </c>
      <c r="J1061" s="55" t="str">
        <f>VLOOKUP(A1061,Medical_Examinations!A1060:J3395,10,TRUE)</f>
        <v>No</v>
      </c>
      <c r="K1061" s="55" t="str">
        <f>VLOOKUP(A1061,Medical_Examinations!A1060:J3395,3,TRUE)</f>
        <v>Obesity</v>
      </c>
      <c r="L1061" s="55" t="str">
        <f>VLOOKUP(A1061,Medical_Examinations!A1060:J3395,5,TRUE)</f>
        <v>Diabetes</v>
      </c>
      <c r="M1061" s="57">
        <f>VLOOKUP(A1061,Hospitalization!A62:K2404,5,TRUE)</f>
        <v>25191</v>
      </c>
      <c r="N1061" s="56">
        <f ca="1">VLOOKUP(A1061,Hospitalization!A62:K2404,6,FALSE)</f>
        <v>28</v>
      </c>
      <c r="O1061" s="55" t="str">
        <f>VLOOKUP(A1052,Hospitalization!A53:K2395,11,TRUE)</f>
        <v>R1011</v>
      </c>
      <c r="P1061" s="55" t="str">
        <f>VLOOKUP(A1061,Hospitalization!A62:K2404,10,TRUE)</f>
        <v>tier - 3</v>
      </c>
      <c r="Q1061" s="58">
        <f>VLOOKUP(A1061,Hospitalization!A62:K2404,8,TRUE)</f>
        <v>41999.519999999997</v>
      </c>
      <c r="R1061" s="55" t="str">
        <f>VLOOKUP(A1061,Hospitalization!A62:K2404,9,TRUE)</f>
        <v>tier - 1</v>
      </c>
    </row>
    <row r="1062" spans="1:18" x14ac:dyDescent="0.3">
      <c r="A1062" s="69" t="s">
        <v>1071</v>
      </c>
      <c r="B1062" s="55" t="str">
        <f>VLOOKUP(A1062,'Customer Names'!A1062:E2380,3,TRUE)</f>
        <v xml:space="preserve"> Mr</v>
      </c>
      <c r="C1062" s="55" t="str">
        <f>VLOOKUP(A1062,'Customer Names'!A1060:E1885,4,FALSE)</f>
        <v>Dockemeyer</v>
      </c>
      <c r="D1062" s="50">
        <f>VLOOKUP(HealthCare!A1062,Medical_Examinations!A1061:J3396,2,TRUE)</f>
        <v>39.6</v>
      </c>
      <c r="E1062" s="50">
        <f>VLOOKUP(HealthCare!A1062,Medical_Examinations!A1061:J3396,4,TRUE)</f>
        <v>5.1100000000000003</v>
      </c>
      <c r="F1062" s="7" t="str">
        <f>VLOOKUP(A1062,Medical_Examinations!A1061:J3396,6,TRUE)</f>
        <v>yes</v>
      </c>
      <c r="G1062" s="7" t="str">
        <f>VLOOKUP(A1062,Medical_Examinations!A1061:J3396,7,TRUE)</f>
        <v>No</v>
      </c>
      <c r="H1062" s="7" t="str">
        <f>VLOOKUP(A1062,Medical_Examinations!A1061:J3396,8,TRUE)</f>
        <v>No</v>
      </c>
      <c r="I1062" s="51">
        <f>VLOOKUP(A1062,Medical_Examinations!A1061:J3396,9,TRUE)</f>
        <v>2</v>
      </c>
      <c r="J1062" s="7" t="str">
        <f>VLOOKUP(A1062,Medical_Examinations!A1061:J3396,10,TRUE)</f>
        <v>No</v>
      </c>
      <c r="K1062" s="7" t="str">
        <f>VLOOKUP(A1062,Medical_Examinations!A1061:J3396,3,TRUE)</f>
        <v>Obesity</v>
      </c>
      <c r="L1062" s="7" t="str">
        <f>VLOOKUP(A1062,Medical_Examinations!A1061:J3396,5,TRUE)</f>
        <v>Normal</v>
      </c>
      <c r="M1062" s="52">
        <f>VLOOKUP(A1062,Hospitalization!A63:K2405,5,TRUE)</f>
        <v>30996</v>
      </c>
      <c r="N1062" s="51">
        <f ca="1">VLOOKUP(A1062,Hospitalization!A63:K2405,6,FALSE)</f>
        <v>24</v>
      </c>
      <c r="O1062" s="7" t="str">
        <f>VLOOKUP(A1053,Hospitalization!A54:K2396,11,TRUE)</f>
        <v>R1013</v>
      </c>
      <c r="P1062" s="7" t="str">
        <f>VLOOKUP(A1062,Hospitalization!A63:K2405,10,TRUE)</f>
        <v>tier - 1</v>
      </c>
      <c r="Q1062" s="53">
        <f>VLOOKUP(A1062,Hospitalization!A63:K2405,8,TRUE)</f>
        <v>41949.24</v>
      </c>
      <c r="R1062" s="7" t="str">
        <f>VLOOKUP(A1062,Hospitalization!A63:K2405,9,TRUE)</f>
        <v>tier - 1</v>
      </c>
    </row>
    <row r="1063" spans="1:18" x14ac:dyDescent="0.3">
      <c r="A1063" s="69" t="s">
        <v>1072</v>
      </c>
      <c r="B1063" s="55" t="str">
        <f>VLOOKUP(A1063,'Customer Names'!A1063:E2381,3,TRUE)</f>
        <v xml:space="preserve"> Mr</v>
      </c>
      <c r="C1063" s="55" t="str">
        <f>VLOOKUP(A1063,'Customer Names'!A1061:E1886,4,FALSE)</f>
        <v>Steele</v>
      </c>
      <c r="D1063" s="54">
        <f>VLOOKUP(HealthCare!A1063,Medical_Examinations!A1062:J3397,2,TRUE)</f>
        <v>30.97</v>
      </c>
      <c r="E1063" s="54">
        <f>VLOOKUP(HealthCare!A1063,Medical_Examinations!A1062:J3397,4,TRUE)</f>
        <v>5.54</v>
      </c>
      <c r="F1063" s="55" t="str">
        <f>VLOOKUP(A1063,Medical_Examinations!A1062:J3397,6,TRUE)</f>
        <v>No</v>
      </c>
      <c r="G1063" s="55" t="str">
        <f>VLOOKUP(A1063,Medical_Examinations!A1062:J3397,7,TRUE)</f>
        <v>No</v>
      </c>
      <c r="H1063" s="55" t="str">
        <f>VLOOKUP(A1063,Medical_Examinations!A1062:J3397,8,TRUE)</f>
        <v>No</v>
      </c>
      <c r="I1063" s="56">
        <f>VLOOKUP(A1063,Medical_Examinations!A1062:J3397,9,TRUE)</f>
        <v>2</v>
      </c>
      <c r="J1063" s="55" t="str">
        <f>VLOOKUP(A1063,Medical_Examinations!A1062:J3397,10,TRUE)</f>
        <v>No</v>
      </c>
      <c r="K1063" s="55" t="str">
        <f>VLOOKUP(A1063,Medical_Examinations!A1062:J3397,3,TRUE)</f>
        <v>Obesity</v>
      </c>
      <c r="L1063" s="55" t="str">
        <f>VLOOKUP(A1063,Medical_Examinations!A1062:J3397,5,TRUE)</f>
        <v>Normal</v>
      </c>
      <c r="M1063" s="57">
        <f>VLOOKUP(A1063,Hospitalization!A64:K2406,5,TRUE)</f>
        <v>26458</v>
      </c>
      <c r="N1063" s="56">
        <f ca="1">VLOOKUP(A1063,Hospitalization!A64:K2406,6,FALSE)</f>
        <v>23</v>
      </c>
      <c r="O1063" s="55" t="str">
        <f>VLOOKUP(A1054,Hospitalization!A55:K2397,11,TRUE)</f>
        <v>R1011</v>
      </c>
      <c r="P1063" s="55" t="str">
        <f>VLOOKUP(A1063,Hospitalization!A64:K2406,10,TRUE)</f>
        <v>tier - 1</v>
      </c>
      <c r="Q1063" s="58">
        <f>VLOOKUP(A1063,Hospitalization!A64:K2406,8,TRUE)</f>
        <v>41919.1</v>
      </c>
      <c r="R1063" s="55" t="str">
        <f>VLOOKUP(A1063,Hospitalization!A64:K2406,9,TRUE)</f>
        <v>tier - 1</v>
      </c>
    </row>
    <row r="1064" spans="1:18" x14ac:dyDescent="0.3">
      <c r="A1064" s="69" t="s">
        <v>1073</v>
      </c>
      <c r="B1064" s="55" t="str">
        <f>VLOOKUP(A1064,'Customer Names'!A1064:E2382,3,TRUE)</f>
        <v xml:space="preserve"> Mr</v>
      </c>
      <c r="C1064" s="55" t="str">
        <f>VLOOKUP(A1064,'Customer Names'!A1062:E1887,4,FALSE)</f>
        <v>Harel</v>
      </c>
      <c r="D1064" s="50">
        <f>VLOOKUP(HealthCare!A1064,Medical_Examinations!A1063:J3398,2,TRUE)</f>
        <v>27.645</v>
      </c>
      <c r="E1064" s="50">
        <f>VLOOKUP(HealthCare!A1064,Medical_Examinations!A1063:J3398,4,TRUE)</f>
        <v>8.8699999999999992</v>
      </c>
      <c r="F1064" s="7" t="str">
        <f>VLOOKUP(A1064,Medical_Examinations!A1063:J3398,6,TRUE)</f>
        <v>yes</v>
      </c>
      <c r="G1064" s="7" t="str">
        <f>VLOOKUP(A1064,Medical_Examinations!A1063:J3398,7,TRUE)</f>
        <v>No</v>
      </c>
      <c r="H1064" s="7" t="str">
        <f>VLOOKUP(A1064,Medical_Examinations!A1063:J3398,8,TRUE)</f>
        <v>No</v>
      </c>
      <c r="I1064" s="51">
        <f>VLOOKUP(A1064,Medical_Examinations!A1063:J3398,9,TRUE)</f>
        <v>0</v>
      </c>
      <c r="J1064" s="7" t="str">
        <f>VLOOKUP(A1064,Medical_Examinations!A1063:J3398,10,TRUE)</f>
        <v>No</v>
      </c>
      <c r="K1064" s="7" t="str">
        <f>VLOOKUP(A1064,Medical_Examinations!A1063:J3398,3,TRUE)</f>
        <v>Overweight</v>
      </c>
      <c r="L1064" s="7" t="str">
        <f>VLOOKUP(A1064,Medical_Examinations!A1063:J3398,5,TRUE)</f>
        <v>Diabetes</v>
      </c>
      <c r="M1064" s="52">
        <f>VLOOKUP(A1064,Hospitalization!A65:K2407,5,TRUE)</f>
        <v>24371</v>
      </c>
      <c r="N1064" s="51">
        <f ca="1">VLOOKUP(A1064,Hospitalization!A65:K2407,6,FALSE)</f>
        <v>23</v>
      </c>
      <c r="O1064" s="7" t="str">
        <f>VLOOKUP(A1055,Hospitalization!A56:K2398,11,TRUE)</f>
        <v>R1011</v>
      </c>
      <c r="P1064" s="7" t="str">
        <f>VLOOKUP(A1064,Hospitalization!A65:K2407,10,TRUE)</f>
        <v>tier - 3</v>
      </c>
      <c r="Q1064" s="53">
        <f>VLOOKUP(A1064,Hospitalization!A65:K2407,8,TRUE)</f>
        <v>41886.54</v>
      </c>
      <c r="R1064" s="7" t="str">
        <f>VLOOKUP(A1064,Hospitalization!A65:K2407,9,TRUE)</f>
        <v>tier - 1</v>
      </c>
    </row>
    <row r="1065" spans="1:18" x14ac:dyDescent="0.3">
      <c r="A1065" s="69" t="s">
        <v>1074</v>
      </c>
      <c r="B1065" s="55" t="str">
        <f>VLOOKUP(A1065,'Customer Names'!A1065:E2383,3,TRUE)</f>
        <v xml:space="preserve"> Mr</v>
      </c>
      <c r="C1065" s="55" t="str">
        <f>VLOOKUP(A1065,'Customer Names'!A1063:E1888,4,FALSE)</f>
        <v>Aguila</v>
      </c>
      <c r="D1065" s="54">
        <f>VLOOKUP(HealthCare!A1065,Medical_Examinations!A1064:J3399,2,TRUE)</f>
        <v>34.43</v>
      </c>
      <c r="E1065" s="54">
        <f>VLOOKUP(HealthCare!A1065,Medical_Examinations!A1064:J3399,4,TRUE)</f>
        <v>5.96</v>
      </c>
      <c r="F1065" s="55" t="str">
        <f>VLOOKUP(A1065,Medical_Examinations!A1064:J3399,6,TRUE)</f>
        <v>yes</v>
      </c>
      <c r="G1065" s="55" t="str">
        <f>VLOOKUP(A1065,Medical_Examinations!A1064:J3399,7,TRUE)</f>
        <v>No</v>
      </c>
      <c r="H1065" s="55" t="str">
        <f>VLOOKUP(A1065,Medical_Examinations!A1064:J3399,8,TRUE)</f>
        <v>No</v>
      </c>
      <c r="I1065" s="56">
        <f>VLOOKUP(A1065,Medical_Examinations!A1064:J3399,9,TRUE)</f>
        <v>2</v>
      </c>
      <c r="J1065" s="55" t="str">
        <f>VLOOKUP(A1065,Medical_Examinations!A1064:J3399,10,TRUE)</f>
        <v>No</v>
      </c>
      <c r="K1065" s="55" t="str">
        <f>VLOOKUP(A1065,Medical_Examinations!A1064:J3399,3,TRUE)</f>
        <v>Obesity</v>
      </c>
      <c r="L1065" s="55" t="str">
        <f>VLOOKUP(A1065,Medical_Examinations!A1064:J3399,5,TRUE)</f>
        <v>Prediabetes</v>
      </c>
      <c r="M1065" s="57">
        <f>VLOOKUP(A1065,Hospitalization!A66:K2408,5,TRUE)</f>
        <v>22911</v>
      </c>
      <c r="N1065" s="56">
        <f ca="1">VLOOKUP(A1065,Hospitalization!A66:K2408,6,FALSE)</f>
        <v>23</v>
      </c>
      <c r="O1065" s="55" t="str">
        <f>VLOOKUP(A1056,Hospitalization!A57:K2399,11,TRUE)</f>
        <v>R1016</v>
      </c>
      <c r="P1065" s="55" t="str">
        <f>VLOOKUP(A1065,Hospitalization!A66:K2408,10,TRUE)</f>
        <v>tier - 3</v>
      </c>
      <c r="Q1065" s="58">
        <f>VLOOKUP(A1065,Hospitalization!A66:K2408,8,TRUE)</f>
        <v>41794.629999999997</v>
      </c>
      <c r="R1065" s="55" t="str">
        <f>VLOOKUP(A1065,Hospitalization!A66:K2408,9,TRUE)</f>
        <v>tier - 1</v>
      </c>
    </row>
    <row r="1066" spans="1:18" x14ac:dyDescent="0.3">
      <c r="A1066" s="69" t="s">
        <v>1075</v>
      </c>
      <c r="B1066" s="55" t="str">
        <f>VLOOKUP(A1066,'Customer Names'!A1066:E2384,3,TRUE)</f>
        <v xml:space="preserve"> Ms</v>
      </c>
      <c r="C1066" s="55" t="str">
        <f>VLOOKUP(A1066,'Customer Names'!A1064:E1889,4,FALSE)</f>
        <v>Vallejo Sarmiento</v>
      </c>
      <c r="D1066" s="50">
        <f>VLOOKUP(HealthCare!A1066,Medical_Examinations!A1065:J3400,2,TRUE)</f>
        <v>39.6</v>
      </c>
      <c r="E1066" s="50">
        <f>VLOOKUP(HealthCare!A1066,Medical_Examinations!A1065:J3400,4,TRUE)</f>
        <v>4.4400000000000004</v>
      </c>
      <c r="F1066" s="7" t="str">
        <f>VLOOKUP(A1066,Medical_Examinations!A1065:J3400,6,TRUE)</f>
        <v>yes</v>
      </c>
      <c r="G1066" s="7" t="str">
        <f>VLOOKUP(A1066,Medical_Examinations!A1065:J3400,7,TRUE)</f>
        <v>No</v>
      </c>
      <c r="H1066" s="7" t="str">
        <f>VLOOKUP(A1066,Medical_Examinations!A1065:J3400,8,TRUE)</f>
        <v>Yes</v>
      </c>
      <c r="I1066" s="51">
        <f>VLOOKUP(A1066,Medical_Examinations!A1065:J3400,9,TRUE)</f>
        <v>1</v>
      </c>
      <c r="J1066" s="7" t="str">
        <f>VLOOKUP(A1066,Medical_Examinations!A1065:J3400,10,TRUE)</f>
        <v>No</v>
      </c>
      <c r="K1066" s="7" t="str">
        <f>VLOOKUP(A1066,Medical_Examinations!A1065:J3400,3,TRUE)</f>
        <v>Obesity</v>
      </c>
      <c r="L1066" s="7" t="str">
        <f>VLOOKUP(A1066,Medical_Examinations!A1065:J3400,5,TRUE)</f>
        <v>Normal</v>
      </c>
      <c r="M1066" s="52">
        <f>VLOOKUP(A1066,Hospitalization!A67:K2409,5,TRUE)</f>
        <v>27666</v>
      </c>
      <c r="N1066" s="51">
        <f ca="1">VLOOKUP(A1066,Hospitalization!A67:K2409,6,FALSE)</f>
        <v>23</v>
      </c>
      <c r="O1066" s="7" t="str">
        <f>VLOOKUP(A1057,Hospitalization!A58:K2400,11,TRUE)</f>
        <v>R1013</v>
      </c>
      <c r="P1066" s="7" t="str">
        <f>VLOOKUP(A1066,Hospitalization!A67:K2409,10,TRUE)</f>
        <v>tier - 1</v>
      </c>
      <c r="Q1066" s="53">
        <f>VLOOKUP(A1066,Hospitalization!A67:K2409,8,TRUE)</f>
        <v>41681.86</v>
      </c>
      <c r="R1066" s="7" t="str">
        <f>VLOOKUP(A1066,Hospitalization!A67:K2409,9,TRUE)</f>
        <v>tier - 1</v>
      </c>
    </row>
    <row r="1067" spans="1:18" x14ac:dyDescent="0.3">
      <c r="A1067" s="69" t="s">
        <v>1076</v>
      </c>
      <c r="B1067" s="55" t="str">
        <f>VLOOKUP(A1067,'Customer Names'!A1067:E2385,3,TRUE)</f>
        <v xml:space="preserve"> Mr</v>
      </c>
      <c r="C1067" s="55" t="str">
        <f>VLOOKUP(A1067,'Customer Names'!A1065:E1890,4,FALSE)</f>
        <v>Beisheim</v>
      </c>
      <c r="D1067" s="54">
        <f>VLOOKUP(HealthCare!A1067,Medical_Examinations!A1066:J3401,2,TRUE)</f>
        <v>22.1</v>
      </c>
      <c r="E1067" s="54">
        <f>VLOOKUP(HealthCare!A1067,Medical_Examinations!A1066:J3401,4,TRUE)</f>
        <v>4.6500000000000004</v>
      </c>
      <c r="F1067" s="55" t="str">
        <f>VLOOKUP(A1067,Medical_Examinations!A1066:J3401,6,TRUE)</f>
        <v>yes</v>
      </c>
      <c r="G1067" s="55" t="str">
        <f>VLOOKUP(A1067,Medical_Examinations!A1066:J3401,7,TRUE)</f>
        <v>No</v>
      </c>
      <c r="H1067" s="55" t="str">
        <f>VLOOKUP(A1067,Medical_Examinations!A1066:J3401,8,TRUE)</f>
        <v>No</v>
      </c>
      <c r="I1067" s="56">
        <f>VLOOKUP(A1067,Medical_Examinations!A1066:J3401,9,TRUE)</f>
        <v>2</v>
      </c>
      <c r="J1067" s="55" t="str">
        <f>VLOOKUP(A1067,Medical_Examinations!A1066:J3401,10,TRUE)</f>
        <v>No</v>
      </c>
      <c r="K1067" s="55" t="str">
        <f>VLOOKUP(A1067,Medical_Examinations!A1066:J3401,3,TRUE)</f>
        <v>Normal Weight</v>
      </c>
      <c r="L1067" s="55" t="str">
        <f>VLOOKUP(A1067,Medical_Examinations!A1066:J3401,5,TRUE)</f>
        <v>Normal</v>
      </c>
      <c r="M1067" s="57">
        <f>VLOOKUP(A1067,Hospitalization!A68:K2410,5,TRUE)</f>
        <v>27712</v>
      </c>
      <c r="N1067" s="56">
        <f ca="1">VLOOKUP(A1067,Hospitalization!A68:K2410,6,FALSE)</f>
        <v>28</v>
      </c>
      <c r="O1067" s="55" t="str">
        <f>VLOOKUP(A1058,Hospitalization!A59:K2401,11,TRUE)</f>
        <v>R1011</v>
      </c>
      <c r="P1067" s="55" t="str">
        <f>VLOOKUP(A1067,Hospitalization!A68:K2410,10,TRUE)</f>
        <v>tier - 2</v>
      </c>
      <c r="Q1067" s="58">
        <f>VLOOKUP(A1067,Hospitalization!A68:K2410,8,TRUE)</f>
        <v>41676.080000000002</v>
      </c>
      <c r="R1067" s="55" t="str">
        <f>VLOOKUP(A1067,Hospitalization!A68:K2410,9,TRUE)</f>
        <v>tier - 1</v>
      </c>
    </row>
    <row r="1068" spans="1:18" x14ac:dyDescent="0.3">
      <c r="A1068" s="69" t="s">
        <v>1077</v>
      </c>
      <c r="B1068" s="55" t="str">
        <f>VLOOKUP(A1068,'Customer Names'!A1068:E2386,3,TRUE)</f>
        <v xml:space="preserve"> Ms</v>
      </c>
      <c r="C1068" s="55" t="str">
        <f>VLOOKUP(A1068,'Customer Names'!A1066:E1891,4,FALSE)</f>
        <v>Lenhoff</v>
      </c>
      <c r="D1068" s="50">
        <f>VLOOKUP(HealthCare!A1068,Medical_Examinations!A1067:J3402,2,TRUE)</f>
        <v>33.25</v>
      </c>
      <c r="E1068" s="50">
        <f>VLOOKUP(HealthCare!A1068,Medical_Examinations!A1067:J3402,4,TRUE)</f>
        <v>5.64</v>
      </c>
      <c r="F1068" s="7" t="str">
        <f>VLOOKUP(A1068,Medical_Examinations!A1067:J3402,6,TRUE)</f>
        <v>yes</v>
      </c>
      <c r="G1068" s="7" t="str">
        <f>VLOOKUP(A1068,Medical_Examinations!A1067:J3402,7,TRUE)</f>
        <v>No</v>
      </c>
      <c r="H1068" s="7" t="str">
        <f>VLOOKUP(A1068,Medical_Examinations!A1067:J3402,8,TRUE)</f>
        <v>Yes</v>
      </c>
      <c r="I1068" s="51">
        <f>VLOOKUP(A1068,Medical_Examinations!A1067:J3402,9,TRUE)</f>
        <v>1</v>
      </c>
      <c r="J1068" s="7" t="str">
        <f>VLOOKUP(A1068,Medical_Examinations!A1067:J3402,10,TRUE)</f>
        <v>No</v>
      </c>
      <c r="K1068" s="7" t="str">
        <f>VLOOKUP(A1068,Medical_Examinations!A1067:J3402,3,TRUE)</f>
        <v>Obesity</v>
      </c>
      <c r="L1068" s="7" t="str">
        <f>VLOOKUP(A1068,Medical_Examinations!A1067:J3402,5,TRUE)</f>
        <v>Normal</v>
      </c>
      <c r="M1068" s="52">
        <f>VLOOKUP(A1068,Hospitalization!A69:K2411,5,TRUE)</f>
        <v>28062</v>
      </c>
      <c r="N1068" s="51">
        <f ca="1">VLOOKUP(A1068,Hospitalization!A69:K2411,6,FALSE)</f>
        <v>22</v>
      </c>
      <c r="O1068" s="7" t="str">
        <f>VLOOKUP(A1059,Hospitalization!A60:K2402,11,TRUE)</f>
        <v>R1013</v>
      </c>
      <c r="P1068" s="7" t="str">
        <f>VLOOKUP(A1068,Hospitalization!A69:K2411,10,TRUE)</f>
        <v>tier - 3</v>
      </c>
      <c r="Q1068" s="53">
        <f>VLOOKUP(A1068,Hospitalization!A69:K2411,8,TRUE)</f>
        <v>41661.599999999999</v>
      </c>
      <c r="R1068" s="7" t="str">
        <f>VLOOKUP(A1068,Hospitalization!A69:K2411,9,TRUE)</f>
        <v>tier - 1</v>
      </c>
    </row>
    <row r="1069" spans="1:18" x14ac:dyDescent="0.3">
      <c r="A1069" s="69" t="s">
        <v>1078</v>
      </c>
      <c r="B1069" s="55" t="str">
        <f>VLOOKUP(A1069,'Customer Names'!A1069:E2387,3,TRUE)</f>
        <v xml:space="preserve"> Mr</v>
      </c>
      <c r="C1069" s="55" t="str">
        <f>VLOOKUP(A1069,'Customer Names'!A1067:E1892,4,FALSE)</f>
        <v>Wehrwein</v>
      </c>
      <c r="D1069" s="54">
        <f>VLOOKUP(HealthCare!A1069,Medical_Examinations!A1068:J3403,2,TRUE)</f>
        <v>33.33</v>
      </c>
      <c r="E1069" s="54">
        <f>VLOOKUP(HealthCare!A1069,Medical_Examinations!A1068:J3403,4,TRUE)</f>
        <v>10.19</v>
      </c>
      <c r="F1069" s="55" t="str">
        <f>VLOOKUP(A1069,Medical_Examinations!A1068:J3403,6,TRUE)</f>
        <v>No</v>
      </c>
      <c r="G1069" s="55" t="str">
        <f>VLOOKUP(A1069,Medical_Examinations!A1068:J3403,7,TRUE)</f>
        <v>No</v>
      </c>
      <c r="H1069" s="55" t="str">
        <f>VLOOKUP(A1069,Medical_Examinations!A1068:J3403,8,TRUE)</f>
        <v>No</v>
      </c>
      <c r="I1069" s="56">
        <f>VLOOKUP(A1069,Medical_Examinations!A1068:J3403,9,TRUE)</f>
        <v>0</v>
      </c>
      <c r="J1069" s="55" t="str">
        <f>VLOOKUP(A1069,Medical_Examinations!A1068:J3403,10,TRUE)</f>
        <v>No</v>
      </c>
      <c r="K1069" s="55" t="str">
        <f>VLOOKUP(A1069,Medical_Examinations!A1068:J3403,3,TRUE)</f>
        <v>Obesity</v>
      </c>
      <c r="L1069" s="55" t="str">
        <f>VLOOKUP(A1069,Medical_Examinations!A1068:J3403,5,TRUE)</f>
        <v>Diabetes</v>
      </c>
      <c r="M1069" s="57">
        <f>VLOOKUP(A1069,Hospitalization!A70:K2412,5,TRUE)</f>
        <v>27357</v>
      </c>
      <c r="N1069" s="56">
        <f ca="1">VLOOKUP(A1069,Hospitalization!A70:K2412,6,FALSE)</f>
        <v>23</v>
      </c>
      <c r="O1069" s="55" t="str">
        <f>VLOOKUP(A1060,Hospitalization!A61:K2403,11,TRUE)</f>
        <v>R1013</v>
      </c>
      <c r="P1069" s="55" t="str">
        <f>VLOOKUP(A1069,Hospitalization!A70:K2412,10,TRUE)</f>
        <v>tier - 1</v>
      </c>
      <c r="Q1069" s="58">
        <f>VLOOKUP(A1069,Hospitalization!A70:K2412,8,TRUE)</f>
        <v>41636.199999999997</v>
      </c>
      <c r="R1069" s="55" t="str">
        <f>VLOOKUP(A1069,Hospitalization!A70:K2412,9,TRUE)</f>
        <v>tier - 1</v>
      </c>
    </row>
    <row r="1070" spans="1:18" x14ac:dyDescent="0.3">
      <c r="A1070" s="69" t="s">
        <v>1079</v>
      </c>
      <c r="B1070" s="55" t="str">
        <f>VLOOKUP(A1070,'Customer Names'!A1070:E2388,3,TRUE)</f>
        <v xml:space="preserve"> Ms</v>
      </c>
      <c r="C1070" s="55" t="str">
        <f>VLOOKUP(A1070,'Customer Names'!A1068:E1893,4,FALSE)</f>
        <v>Wallace</v>
      </c>
      <c r="D1070" s="50">
        <f>VLOOKUP(HealthCare!A1070,Medical_Examinations!A1069:J3404,2,TRUE)</f>
        <v>30.5</v>
      </c>
      <c r="E1070" s="50">
        <f>VLOOKUP(HealthCare!A1070,Medical_Examinations!A1069:J3404,4,TRUE)</f>
        <v>10.79</v>
      </c>
      <c r="F1070" s="7" t="str">
        <f>VLOOKUP(A1070,Medical_Examinations!A1069:J3404,6,TRUE)</f>
        <v>No</v>
      </c>
      <c r="G1070" s="7" t="str">
        <f>VLOOKUP(A1070,Medical_Examinations!A1069:J3404,7,TRUE)</f>
        <v>No</v>
      </c>
      <c r="H1070" s="7" t="str">
        <f>VLOOKUP(A1070,Medical_Examinations!A1069:J3404,8,TRUE)</f>
        <v>No</v>
      </c>
      <c r="I1070" s="51">
        <f>VLOOKUP(A1070,Medical_Examinations!A1069:J3404,9,TRUE)</f>
        <v>0</v>
      </c>
      <c r="J1070" s="7" t="str">
        <f>VLOOKUP(A1070,Medical_Examinations!A1069:J3404,10,TRUE)</f>
        <v>No</v>
      </c>
      <c r="K1070" s="7" t="str">
        <f>VLOOKUP(A1070,Medical_Examinations!A1069:J3404,3,TRUE)</f>
        <v>Obesity</v>
      </c>
      <c r="L1070" s="7" t="str">
        <f>VLOOKUP(A1070,Medical_Examinations!A1069:J3404,5,TRUE)</f>
        <v>Diabetes</v>
      </c>
      <c r="M1070" s="52">
        <f>VLOOKUP(A1070,Hospitalization!A71:K2413,5,TRUE)</f>
        <v>24828</v>
      </c>
      <c r="N1070" s="51">
        <f ca="1">VLOOKUP(A1070,Hospitalization!A71:K2413,6,FALSE)</f>
        <v>22</v>
      </c>
      <c r="O1070" s="7" t="str">
        <f>VLOOKUP(A1061,Hospitalization!A62:K2404,11,TRUE)</f>
        <v>R1013</v>
      </c>
      <c r="P1070" s="7" t="str">
        <f>VLOOKUP(A1070,Hospitalization!A71:K2413,10,TRUE)</f>
        <v>tier - 2</v>
      </c>
      <c r="Q1070" s="53">
        <f>VLOOKUP(A1070,Hospitalization!A71:K2413,8,TRUE)</f>
        <v>41505.15</v>
      </c>
      <c r="R1070" s="7" t="str">
        <f>VLOOKUP(A1070,Hospitalization!A71:K2413,9,TRUE)</f>
        <v>tier - 1</v>
      </c>
    </row>
    <row r="1071" spans="1:18" x14ac:dyDescent="0.3">
      <c r="A1071" s="69" t="s">
        <v>1080</v>
      </c>
      <c r="B1071" s="55" t="str">
        <f>VLOOKUP(A1071,'Customer Names'!A1071:E2389,3,TRUE)</f>
        <v xml:space="preserve"> Ms</v>
      </c>
      <c r="C1071" s="55" t="str">
        <f>VLOOKUP(A1071,'Customer Names'!A1069:E1894,4,FALSE)</f>
        <v>Markowitz</v>
      </c>
      <c r="D1071" s="54">
        <f>VLOOKUP(HealthCare!A1071,Medical_Examinations!A1070:J3405,2,TRUE)</f>
        <v>30.3</v>
      </c>
      <c r="E1071" s="54">
        <f>VLOOKUP(HealthCare!A1071,Medical_Examinations!A1070:J3405,4,TRUE)</f>
        <v>4.24</v>
      </c>
      <c r="F1071" s="55" t="str">
        <f>VLOOKUP(A1071,Medical_Examinations!A1070:J3405,6,TRUE)</f>
        <v>No</v>
      </c>
      <c r="G1071" s="55" t="str">
        <f>VLOOKUP(A1071,Medical_Examinations!A1070:J3405,7,TRUE)</f>
        <v>No</v>
      </c>
      <c r="H1071" s="55" t="str">
        <f>VLOOKUP(A1071,Medical_Examinations!A1070:J3405,8,TRUE)</f>
        <v>No</v>
      </c>
      <c r="I1071" s="56">
        <f>VLOOKUP(A1071,Medical_Examinations!A1070:J3405,9,TRUE)</f>
        <v>0</v>
      </c>
      <c r="J1071" s="55" t="str">
        <f>VLOOKUP(A1071,Medical_Examinations!A1070:J3405,10,TRUE)</f>
        <v>No</v>
      </c>
      <c r="K1071" s="55" t="str">
        <f>VLOOKUP(A1071,Medical_Examinations!A1070:J3405,3,TRUE)</f>
        <v>Obesity</v>
      </c>
      <c r="L1071" s="55" t="str">
        <f>VLOOKUP(A1071,Medical_Examinations!A1070:J3405,5,TRUE)</f>
        <v>Normal</v>
      </c>
      <c r="M1071" s="57">
        <f>VLOOKUP(A1071,Hospitalization!A72:K2414,5,TRUE)</f>
        <v>23657</v>
      </c>
      <c r="N1071" s="56">
        <f ca="1">VLOOKUP(A1071,Hospitalization!A72:K2414,6,FALSE)</f>
        <v>22</v>
      </c>
      <c r="O1071" s="55" t="str">
        <f>VLOOKUP(A1062,Hospitalization!A63:K2405,11,TRUE)</f>
        <v>R1013</v>
      </c>
      <c r="P1071" s="55" t="str">
        <f>VLOOKUP(A1071,Hospitalization!A72:K2414,10,TRUE)</f>
        <v>tier - 2</v>
      </c>
      <c r="Q1071" s="58">
        <f>VLOOKUP(A1071,Hospitalization!A72:K2414,8,TRUE)</f>
        <v>41331.79</v>
      </c>
      <c r="R1071" s="55" t="str">
        <f>VLOOKUP(A1071,Hospitalization!A72:K2414,9,TRUE)</f>
        <v>tier - 1</v>
      </c>
    </row>
    <row r="1072" spans="1:18" x14ac:dyDescent="0.3">
      <c r="A1072" s="69" t="s">
        <v>1081</v>
      </c>
      <c r="B1072" s="55" t="str">
        <f>VLOOKUP(A1072,'Customer Names'!A1072:E2390,3,TRUE)</f>
        <v xml:space="preserve"> Ms</v>
      </c>
      <c r="C1072" s="55" t="str">
        <f>VLOOKUP(A1072,'Customer Names'!A1070:E1895,4,FALSE)</f>
        <v>Vos</v>
      </c>
      <c r="D1072" s="50">
        <f>VLOOKUP(HealthCare!A1072,Medical_Examinations!A1071:J3406,2,TRUE)</f>
        <v>26.22</v>
      </c>
      <c r="E1072" s="50">
        <f>VLOOKUP(HealthCare!A1072,Medical_Examinations!A1071:J3406,4,TRUE)</f>
        <v>5.83</v>
      </c>
      <c r="F1072" s="7" t="str">
        <f>VLOOKUP(A1072,Medical_Examinations!A1071:J3406,6,TRUE)</f>
        <v>No</v>
      </c>
      <c r="G1072" s="7" t="str">
        <f>VLOOKUP(A1072,Medical_Examinations!A1071:J3406,7,TRUE)</f>
        <v>No</v>
      </c>
      <c r="H1072" s="7" t="str">
        <f>VLOOKUP(A1072,Medical_Examinations!A1071:J3406,8,TRUE)</f>
        <v>No</v>
      </c>
      <c r="I1072" s="51">
        <f>VLOOKUP(A1072,Medical_Examinations!A1071:J3406,9,TRUE)</f>
        <v>2</v>
      </c>
      <c r="J1072" s="7" t="str">
        <f>VLOOKUP(A1072,Medical_Examinations!A1071:J3406,10,TRUE)</f>
        <v>No</v>
      </c>
      <c r="K1072" s="7" t="str">
        <f>VLOOKUP(A1072,Medical_Examinations!A1071:J3406,3,TRUE)</f>
        <v>Overweight</v>
      </c>
      <c r="L1072" s="7" t="str">
        <f>VLOOKUP(A1072,Medical_Examinations!A1071:J3406,5,TRUE)</f>
        <v>Prediabetes</v>
      </c>
      <c r="M1072" s="52">
        <f>VLOOKUP(A1072,Hospitalization!A73:K2415,5,TRUE)</f>
        <v>28364</v>
      </c>
      <c r="N1072" s="51">
        <f ca="1">VLOOKUP(A1072,Hospitalization!A73:K2415,6,FALSE)</f>
        <v>23</v>
      </c>
      <c r="O1072" s="7" t="str">
        <f>VLOOKUP(A1063,Hospitalization!A64:K2406,11,TRUE)</f>
        <v>R1016</v>
      </c>
      <c r="P1072" s="7" t="str">
        <f>VLOOKUP(A1072,Hospitalization!A73:K2415,10,TRUE)</f>
        <v>tier - 2</v>
      </c>
      <c r="Q1072" s="53">
        <f>VLOOKUP(A1072,Hospitalization!A73:K2415,8,TRUE)</f>
        <v>41271.5</v>
      </c>
      <c r="R1072" s="7" t="str">
        <f>VLOOKUP(A1072,Hospitalization!A73:K2415,9,TRUE)</f>
        <v>tier - 1</v>
      </c>
    </row>
    <row r="1073" spans="1:18" x14ac:dyDescent="0.3">
      <c r="A1073" s="69" t="s">
        <v>1082</v>
      </c>
      <c r="B1073" s="55" t="str">
        <f>VLOOKUP(A1073,'Customer Names'!A1073:E2391,3,TRUE)</f>
        <v xml:space="preserve"> Mrs</v>
      </c>
      <c r="C1073" s="55" t="str">
        <f>VLOOKUP(A1073,'Customer Names'!A1071:E1896,4,FALSE)</f>
        <v>McLeod</v>
      </c>
      <c r="D1073" s="54">
        <f>VLOOKUP(HealthCare!A1073,Medical_Examinations!A1072:J3407,2,TRUE)</f>
        <v>29.99</v>
      </c>
      <c r="E1073" s="54">
        <f>VLOOKUP(HealthCare!A1073,Medical_Examinations!A1072:J3407,4,TRUE)</f>
        <v>11.85</v>
      </c>
      <c r="F1073" s="55" t="str">
        <f>VLOOKUP(A1073,Medical_Examinations!A1072:J3407,6,TRUE)</f>
        <v>No</v>
      </c>
      <c r="G1073" s="55" t="str">
        <f>VLOOKUP(A1073,Medical_Examinations!A1072:J3407,7,TRUE)</f>
        <v>No</v>
      </c>
      <c r="H1073" s="55" t="str">
        <f>VLOOKUP(A1073,Medical_Examinations!A1072:J3407,8,TRUE)</f>
        <v>No</v>
      </c>
      <c r="I1073" s="56">
        <f>VLOOKUP(A1073,Medical_Examinations!A1072:J3407,9,TRUE)</f>
        <v>0</v>
      </c>
      <c r="J1073" s="55" t="str">
        <f>VLOOKUP(A1073,Medical_Examinations!A1072:J3407,10,TRUE)</f>
        <v>No</v>
      </c>
      <c r="K1073" s="55" t="str">
        <f>VLOOKUP(A1073,Medical_Examinations!A1072:J3407,3,TRUE)</f>
        <v>Overweight</v>
      </c>
      <c r="L1073" s="55" t="str">
        <f>VLOOKUP(A1073,Medical_Examinations!A1072:J3407,5,TRUE)</f>
        <v>Diabetes</v>
      </c>
      <c r="M1073" s="57">
        <f>VLOOKUP(A1073,Hospitalization!A74:K2416,5,TRUE)</f>
        <v>23534</v>
      </c>
      <c r="N1073" s="56">
        <f ca="1">VLOOKUP(A1073,Hospitalization!A74:K2416,6,FALSE)</f>
        <v>28</v>
      </c>
      <c r="O1073" s="55" t="str">
        <f>VLOOKUP(A1064,Hospitalization!A65:K2407,11,TRUE)</f>
        <v>R1011</v>
      </c>
      <c r="P1073" s="55" t="str">
        <f>VLOOKUP(A1073,Hospitalization!A74:K2416,10,TRUE)</f>
        <v>tier - 3</v>
      </c>
      <c r="Q1073" s="58">
        <f>VLOOKUP(A1073,Hospitalization!A74:K2416,8,TRUE)</f>
        <v>41250.39</v>
      </c>
      <c r="R1073" s="55" t="str">
        <f>VLOOKUP(A1073,Hospitalization!A74:K2416,9,TRUE)</f>
        <v>tier - 1</v>
      </c>
    </row>
    <row r="1074" spans="1:18" x14ac:dyDescent="0.3">
      <c r="A1074" s="69" t="s">
        <v>1083</v>
      </c>
      <c r="B1074" s="55" t="str">
        <f>VLOOKUP(A1074,'Customer Names'!A1074:E2392,3,TRUE)</f>
        <v xml:space="preserve"> Ms</v>
      </c>
      <c r="C1074" s="55" t="str">
        <f>VLOOKUP(A1074,'Customer Names'!A1072:E1897,4,FALSE)</f>
        <v>Balcom</v>
      </c>
      <c r="D1074" s="50">
        <f>VLOOKUP(HealthCare!A1074,Medical_Examinations!A1073:J3408,2,TRUE)</f>
        <v>36.380000000000003</v>
      </c>
      <c r="E1074" s="50">
        <f>VLOOKUP(HealthCare!A1074,Medical_Examinations!A1073:J3408,4,TRUE)</f>
        <v>5.98</v>
      </c>
      <c r="F1074" s="7" t="str">
        <f>VLOOKUP(A1074,Medical_Examinations!A1073:J3408,6,TRUE)</f>
        <v>No</v>
      </c>
      <c r="G1074" s="7" t="str">
        <f>VLOOKUP(A1074,Medical_Examinations!A1073:J3408,7,TRUE)</f>
        <v>No</v>
      </c>
      <c r="H1074" s="7" t="str">
        <f>VLOOKUP(A1074,Medical_Examinations!A1073:J3408,8,TRUE)</f>
        <v>No</v>
      </c>
      <c r="I1074" s="51">
        <f>VLOOKUP(A1074,Medical_Examinations!A1073:J3408,9,TRUE)</f>
        <v>1</v>
      </c>
      <c r="J1074" s="7" t="str">
        <f>VLOOKUP(A1074,Medical_Examinations!A1073:J3408,10,TRUE)</f>
        <v>No</v>
      </c>
      <c r="K1074" s="7" t="str">
        <f>VLOOKUP(A1074,Medical_Examinations!A1073:J3408,3,TRUE)</f>
        <v>Obesity</v>
      </c>
      <c r="L1074" s="7" t="str">
        <f>VLOOKUP(A1074,Medical_Examinations!A1073:J3408,5,TRUE)</f>
        <v>Prediabetes</v>
      </c>
      <c r="M1074" s="52">
        <f>VLOOKUP(A1074,Hospitalization!A75:K2417,5,TRUE)</f>
        <v>25423</v>
      </c>
      <c r="N1074" s="51">
        <f ca="1">VLOOKUP(A1074,Hospitalization!A75:K2417,6,FALSE)</f>
        <v>22</v>
      </c>
      <c r="O1074" s="7" t="str">
        <f>VLOOKUP(A1065,Hospitalization!A66:K2408,11,TRUE)</f>
        <v>R1011</v>
      </c>
      <c r="P1074" s="7" t="str">
        <f>VLOOKUP(A1074,Hospitalization!A75:K2417,10,TRUE)</f>
        <v>tier - 2</v>
      </c>
      <c r="Q1074" s="53">
        <f>VLOOKUP(A1074,Hospitalization!A75:K2417,8,TRUE)</f>
        <v>41191.57</v>
      </c>
      <c r="R1074" s="7" t="str">
        <f>VLOOKUP(A1074,Hospitalization!A75:K2417,9,TRUE)</f>
        <v>tier - 1</v>
      </c>
    </row>
    <row r="1075" spans="1:18" x14ac:dyDescent="0.3">
      <c r="A1075" s="69" t="s">
        <v>1084</v>
      </c>
      <c r="B1075" s="55" t="str">
        <f>VLOOKUP(A1075,'Customer Names'!A1075:E2393,3,TRUE)</f>
        <v xml:space="preserve"> Mr</v>
      </c>
      <c r="C1075" s="55" t="str">
        <f>VLOOKUP(A1075,'Customer Names'!A1073:E1898,4,FALSE)</f>
        <v>Dirth</v>
      </c>
      <c r="D1075" s="54">
        <f>VLOOKUP(HealthCare!A1075,Medical_Examinations!A1074:J3409,2,TRUE)</f>
        <v>31.16</v>
      </c>
      <c r="E1075" s="54">
        <f>VLOOKUP(HealthCare!A1075,Medical_Examinations!A1074:J3409,4,TRUE)</f>
        <v>4.26</v>
      </c>
      <c r="F1075" s="55" t="str">
        <f>VLOOKUP(A1075,Medical_Examinations!A1074:J3409,6,TRUE)</f>
        <v>yes</v>
      </c>
      <c r="G1075" s="55" t="str">
        <f>VLOOKUP(A1075,Medical_Examinations!A1074:J3409,7,TRUE)</f>
        <v>No</v>
      </c>
      <c r="H1075" s="55" t="str">
        <f>VLOOKUP(A1075,Medical_Examinations!A1074:J3409,8,TRUE)</f>
        <v>Yes</v>
      </c>
      <c r="I1075" s="56">
        <f>VLOOKUP(A1075,Medical_Examinations!A1074:J3409,9,TRUE)</f>
        <v>1</v>
      </c>
      <c r="J1075" s="55" t="str">
        <f>VLOOKUP(A1075,Medical_Examinations!A1074:J3409,10,TRUE)</f>
        <v>No</v>
      </c>
      <c r="K1075" s="55" t="str">
        <f>VLOOKUP(A1075,Medical_Examinations!A1074:J3409,3,TRUE)</f>
        <v>Obesity</v>
      </c>
      <c r="L1075" s="55" t="str">
        <f>VLOOKUP(A1075,Medical_Examinations!A1074:J3409,5,TRUE)</f>
        <v>Normal</v>
      </c>
      <c r="M1075" s="57">
        <f>VLOOKUP(A1075,Hospitalization!A76:K2418,5,TRUE)</f>
        <v>26548</v>
      </c>
      <c r="N1075" s="56">
        <f ca="1">VLOOKUP(A1075,Hospitalization!A76:K2418,6,FALSE)</f>
        <v>22</v>
      </c>
      <c r="O1075" s="55" t="str">
        <f>VLOOKUP(A1066,Hospitalization!A67:K2409,11,TRUE)</f>
        <v>R1011</v>
      </c>
      <c r="P1075" s="55" t="str">
        <f>VLOOKUP(A1075,Hospitalization!A76:K2418,10,TRUE)</f>
        <v>tier - 3</v>
      </c>
      <c r="Q1075" s="58">
        <f>VLOOKUP(A1075,Hospitalization!A76:K2418,8,TRUE)</f>
        <v>41097.160000000003</v>
      </c>
      <c r="R1075" s="55" t="str">
        <f>VLOOKUP(A1075,Hospitalization!A76:K2418,9,TRUE)</f>
        <v>tier - 1</v>
      </c>
    </row>
    <row r="1076" spans="1:18" x14ac:dyDescent="0.3">
      <c r="A1076" s="69" t="s">
        <v>1085</v>
      </c>
      <c r="B1076" s="55" t="str">
        <f>VLOOKUP(A1076,'Customer Names'!A1076:E2394,3,TRUE)</f>
        <v xml:space="preserve"> Mr</v>
      </c>
      <c r="C1076" s="55" t="str">
        <f>VLOOKUP(A1076,'Customer Names'!A1074:E1899,4,FALSE)</f>
        <v>Inglish</v>
      </c>
      <c r="D1076" s="50">
        <f>VLOOKUP(HealthCare!A1076,Medical_Examinations!A1075:J3410,2,TRUE)</f>
        <v>25.55</v>
      </c>
      <c r="E1076" s="50">
        <f>VLOOKUP(HealthCare!A1076,Medical_Examinations!A1075:J3410,4,TRUE)</f>
        <v>4.96</v>
      </c>
      <c r="F1076" s="7" t="str">
        <f>VLOOKUP(A1076,Medical_Examinations!A1075:J3410,6,TRUE)</f>
        <v>yes</v>
      </c>
      <c r="G1076" s="7" t="str">
        <f>VLOOKUP(A1076,Medical_Examinations!A1075:J3410,7,TRUE)</f>
        <v>No</v>
      </c>
      <c r="H1076" s="7" t="str">
        <f>VLOOKUP(A1076,Medical_Examinations!A1075:J3410,8,TRUE)</f>
        <v>No</v>
      </c>
      <c r="I1076" s="51">
        <f>VLOOKUP(A1076,Medical_Examinations!A1075:J3410,9,TRUE)</f>
        <v>1</v>
      </c>
      <c r="J1076" s="7" t="str">
        <f>VLOOKUP(A1076,Medical_Examinations!A1075:J3410,10,TRUE)</f>
        <v>No</v>
      </c>
      <c r="K1076" s="7" t="str">
        <f>VLOOKUP(A1076,Medical_Examinations!A1075:J3410,3,TRUE)</f>
        <v>Overweight</v>
      </c>
      <c r="L1076" s="7" t="str">
        <f>VLOOKUP(A1076,Medical_Examinations!A1075:J3410,5,TRUE)</f>
        <v>Normal</v>
      </c>
      <c r="M1076" s="52">
        <f>VLOOKUP(A1076,Hospitalization!A77:K2419,5,TRUE)</f>
        <v>26523</v>
      </c>
      <c r="N1076" s="51">
        <f ca="1">VLOOKUP(A1076,Hospitalization!A77:K2419,6,FALSE)</f>
        <v>26</v>
      </c>
      <c r="O1076" s="7" t="str">
        <f>VLOOKUP(A1067,Hospitalization!A68:K2410,11,TRUE)</f>
        <v>R1013</v>
      </c>
      <c r="P1076" s="7" t="str">
        <f>VLOOKUP(A1076,Hospitalization!A77:K2419,10,TRUE)</f>
        <v>tier - 2</v>
      </c>
      <c r="Q1076" s="53">
        <f>VLOOKUP(A1076,Hospitalization!A77:K2419,8,TRUE)</f>
        <v>41055.29</v>
      </c>
      <c r="R1076" s="7" t="str">
        <f>VLOOKUP(A1076,Hospitalization!A77:K2419,9,TRUE)</f>
        <v>tier - 1</v>
      </c>
    </row>
    <row r="1077" spans="1:18" x14ac:dyDescent="0.3">
      <c r="A1077" s="69" t="s">
        <v>1086</v>
      </c>
      <c r="B1077" s="55" t="str">
        <f>VLOOKUP(A1077,'Customer Names'!A1077:E2395,3,TRUE)</f>
        <v xml:space="preserve"> Mr</v>
      </c>
      <c r="C1077" s="55" t="str">
        <f>VLOOKUP(A1077,'Customer Names'!A1075:E1900,4,FALSE)</f>
        <v>Matthews</v>
      </c>
      <c r="D1077" s="54">
        <f>VLOOKUP(HealthCare!A1077,Medical_Examinations!A1076:J3411,2,TRUE)</f>
        <v>28.77</v>
      </c>
      <c r="E1077" s="54">
        <f>VLOOKUP(HealthCare!A1077,Medical_Examinations!A1076:J3411,4,TRUE)</f>
        <v>4</v>
      </c>
      <c r="F1077" s="55" t="str">
        <f>VLOOKUP(A1077,Medical_Examinations!A1076:J3411,6,TRUE)</f>
        <v>yes</v>
      </c>
      <c r="G1077" s="55" t="str">
        <f>VLOOKUP(A1077,Medical_Examinations!A1076:J3411,7,TRUE)</f>
        <v>No</v>
      </c>
      <c r="H1077" s="55" t="str">
        <f>VLOOKUP(A1077,Medical_Examinations!A1076:J3411,8,TRUE)</f>
        <v>No</v>
      </c>
      <c r="I1077" s="56">
        <f>VLOOKUP(A1077,Medical_Examinations!A1076:J3411,9,TRUE)</f>
        <v>0</v>
      </c>
      <c r="J1077" s="55" t="str">
        <f>VLOOKUP(A1077,Medical_Examinations!A1076:J3411,10,TRUE)</f>
        <v>No</v>
      </c>
      <c r="K1077" s="55" t="str">
        <f>VLOOKUP(A1077,Medical_Examinations!A1076:J3411,3,TRUE)</f>
        <v>Overweight</v>
      </c>
      <c r="L1077" s="55" t="str">
        <f>VLOOKUP(A1077,Medical_Examinations!A1076:J3411,5,TRUE)</f>
        <v>Normal</v>
      </c>
      <c r="M1077" s="57">
        <f>VLOOKUP(A1077,Hospitalization!A78:K2420,5,TRUE)</f>
        <v>29139</v>
      </c>
      <c r="N1077" s="56">
        <f ca="1">VLOOKUP(A1077,Hospitalization!A78:K2420,6,FALSE)</f>
        <v>28</v>
      </c>
      <c r="O1077" s="55" t="str">
        <f>VLOOKUP(A1068,Hospitalization!A69:K2411,11,TRUE)</f>
        <v>R1011</v>
      </c>
      <c r="P1077" s="55" t="str">
        <f>VLOOKUP(A1077,Hospitalization!A78:K2420,10,TRUE)</f>
        <v>tier - 3</v>
      </c>
      <c r="Q1077" s="58">
        <f>VLOOKUP(A1077,Hospitalization!A78:K2420,8,TRUE)</f>
        <v>41034.22</v>
      </c>
      <c r="R1077" s="55" t="str">
        <f>VLOOKUP(A1077,Hospitalization!A78:K2420,9,TRUE)</f>
        <v>tier - 1</v>
      </c>
    </row>
    <row r="1078" spans="1:18" x14ac:dyDescent="0.3">
      <c r="A1078" s="69" t="s">
        <v>1087</v>
      </c>
      <c r="B1078" s="55" t="str">
        <f>VLOOKUP(A1078,'Customer Names'!A1078:E2396,3,TRUE)</f>
        <v xml:space="preserve"> Ms</v>
      </c>
      <c r="C1078" s="55" t="str">
        <f>VLOOKUP(A1078,'Customer Names'!A1076:E1901,4,FALSE)</f>
        <v>Massa-Musiak</v>
      </c>
      <c r="D1078" s="50">
        <f>VLOOKUP(HealthCare!A1078,Medical_Examinations!A1077:J3412,2,TRUE)</f>
        <v>23.14</v>
      </c>
      <c r="E1078" s="50">
        <f>VLOOKUP(HealthCare!A1078,Medical_Examinations!A1077:J3412,4,TRUE)</f>
        <v>4.1500000000000004</v>
      </c>
      <c r="F1078" s="7" t="str">
        <f>VLOOKUP(A1078,Medical_Examinations!A1077:J3412,6,TRUE)</f>
        <v>yes</v>
      </c>
      <c r="G1078" s="7" t="str">
        <f>VLOOKUP(A1078,Medical_Examinations!A1077:J3412,7,TRUE)</f>
        <v>No</v>
      </c>
      <c r="H1078" s="7" t="str">
        <f>VLOOKUP(A1078,Medical_Examinations!A1077:J3412,8,TRUE)</f>
        <v>No</v>
      </c>
      <c r="I1078" s="51">
        <f>VLOOKUP(A1078,Medical_Examinations!A1077:J3412,9,TRUE)</f>
        <v>1</v>
      </c>
      <c r="J1078" s="7" t="str">
        <f>VLOOKUP(A1078,Medical_Examinations!A1077:J3412,10,TRUE)</f>
        <v>No</v>
      </c>
      <c r="K1078" s="7" t="str">
        <f>VLOOKUP(A1078,Medical_Examinations!A1077:J3412,3,TRUE)</f>
        <v>Normal Weight</v>
      </c>
      <c r="L1078" s="7" t="str">
        <f>VLOOKUP(A1078,Medical_Examinations!A1077:J3412,5,TRUE)</f>
        <v>Normal</v>
      </c>
      <c r="M1078" s="52">
        <f>VLOOKUP(A1078,Hospitalization!A79:K2421,5,TRUE)</f>
        <v>27185</v>
      </c>
      <c r="N1078" s="51">
        <f ca="1">VLOOKUP(A1078,Hospitalization!A79:K2421,6,FALSE)</f>
        <v>24</v>
      </c>
      <c r="O1078" s="7" t="str">
        <f>VLOOKUP(A1069,Hospitalization!A70:K2412,11,TRUE)</f>
        <v>R1011</v>
      </c>
      <c r="P1078" s="7" t="str">
        <f>VLOOKUP(A1078,Hospitalization!A79:K2421,10,TRUE)</f>
        <v>tier - 2</v>
      </c>
      <c r="Q1078" s="53">
        <f>VLOOKUP(A1078,Hospitalization!A79:K2421,8,TRUE)</f>
        <v>40974.160000000003</v>
      </c>
      <c r="R1078" s="7" t="str">
        <f>VLOOKUP(A1078,Hospitalization!A79:K2421,9,TRUE)</f>
        <v>tier - 1</v>
      </c>
    </row>
    <row r="1079" spans="1:18" x14ac:dyDescent="0.3">
      <c r="A1079" s="69" t="s">
        <v>1088</v>
      </c>
      <c r="B1079" s="55" t="str">
        <f>VLOOKUP(A1079,'Customer Names'!A1079:E2397,3,TRUE)</f>
        <v xml:space="preserve"> Mr</v>
      </c>
      <c r="C1079" s="55" t="str">
        <f>VLOOKUP(A1079,'Customer Names'!A1077:E1902,4,FALSE)</f>
        <v>Bailey</v>
      </c>
      <c r="D1079" s="54">
        <f>VLOOKUP(HealthCare!A1079,Medical_Examinations!A1078:J3413,2,TRUE)</f>
        <v>39.6</v>
      </c>
      <c r="E1079" s="54">
        <f>VLOOKUP(HealthCare!A1079,Medical_Examinations!A1078:J3413,4,TRUE)</f>
        <v>11.36</v>
      </c>
      <c r="F1079" s="55" t="str">
        <f>VLOOKUP(A1079,Medical_Examinations!A1078:J3413,6,TRUE)</f>
        <v>No</v>
      </c>
      <c r="G1079" s="55" t="str">
        <f>VLOOKUP(A1079,Medical_Examinations!A1078:J3413,7,TRUE)</f>
        <v>No</v>
      </c>
      <c r="H1079" s="55" t="str">
        <f>VLOOKUP(A1079,Medical_Examinations!A1078:J3413,8,TRUE)</f>
        <v>No</v>
      </c>
      <c r="I1079" s="56">
        <f>VLOOKUP(A1079,Medical_Examinations!A1078:J3413,9,TRUE)</f>
        <v>0</v>
      </c>
      <c r="J1079" s="55" t="str">
        <f>VLOOKUP(A1079,Medical_Examinations!A1078:J3413,10,TRUE)</f>
        <v>No</v>
      </c>
      <c r="K1079" s="55" t="str">
        <f>VLOOKUP(A1079,Medical_Examinations!A1078:J3413,3,TRUE)</f>
        <v>Obesity</v>
      </c>
      <c r="L1079" s="55" t="str">
        <f>VLOOKUP(A1079,Medical_Examinations!A1078:J3413,5,TRUE)</f>
        <v>Diabetes</v>
      </c>
      <c r="M1079" s="57">
        <f>VLOOKUP(A1079,Hospitalization!A80:K2422,5,TRUE)</f>
        <v>30567</v>
      </c>
      <c r="N1079" s="56">
        <f ca="1">VLOOKUP(A1079,Hospitalization!A80:K2422,6,FALSE)</f>
        <v>23</v>
      </c>
      <c r="O1079" s="55" t="str">
        <f>VLOOKUP(A1070,Hospitalization!A71:K2413,11,TRUE)</f>
        <v>R1011</v>
      </c>
      <c r="P1079" s="55" t="str">
        <f>VLOOKUP(A1079,Hospitalization!A80:K2422,10,TRUE)</f>
        <v>tier - 2</v>
      </c>
      <c r="Q1079" s="58">
        <f>VLOOKUP(A1079,Hospitalization!A80:K2422,8,TRUE)</f>
        <v>40961.29</v>
      </c>
      <c r="R1079" s="55" t="str">
        <f>VLOOKUP(A1079,Hospitalization!A80:K2422,9,TRUE)</f>
        <v>tier - 1</v>
      </c>
    </row>
    <row r="1080" spans="1:18" x14ac:dyDescent="0.3">
      <c r="A1080" s="69" t="s">
        <v>1089</v>
      </c>
      <c r="B1080" s="55" t="str">
        <f>VLOOKUP(A1080,'Customer Names'!A1080:E2398,3,TRUE)</f>
        <v xml:space="preserve"> Mr</v>
      </c>
      <c r="C1080" s="55" t="str">
        <f>VLOOKUP(A1080,'Customer Names'!A1078:E1903,4,FALSE)</f>
        <v>Jacoby</v>
      </c>
      <c r="D1080" s="50">
        <f>VLOOKUP(HealthCare!A1080,Medical_Examinations!A1079:J3414,2,TRUE)</f>
        <v>29.2</v>
      </c>
      <c r="E1080" s="50">
        <f>VLOOKUP(HealthCare!A1080,Medical_Examinations!A1079:J3414,4,TRUE)</f>
        <v>7.53</v>
      </c>
      <c r="F1080" s="7" t="str">
        <f>VLOOKUP(A1080,Medical_Examinations!A1079:J3414,6,TRUE)</f>
        <v>No</v>
      </c>
      <c r="G1080" s="7" t="str">
        <f>VLOOKUP(A1080,Medical_Examinations!A1079:J3414,7,TRUE)</f>
        <v>No</v>
      </c>
      <c r="H1080" s="7" t="str">
        <f>VLOOKUP(A1080,Medical_Examinations!A1079:J3414,8,TRUE)</f>
        <v>No</v>
      </c>
      <c r="I1080" s="51">
        <f>VLOOKUP(A1080,Medical_Examinations!A1079:J3414,9,TRUE)</f>
        <v>0</v>
      </c>
      <c r="J1080" s="7" t="str">
        <f>VLOOKUP(A1080,Medical_Examinations!A1079:J3414,10,TRUE)</f>
        <v>No</v>
      </c>
      <c r="K1080" s="7" t="str">
        <f>VLOOKUP(A1080,Medical_Examinations!A1079:J3414,3,TRUE)</f>
        <v>Overweight</v>
      </c>
      <c r="L1080" s="7" t="str">
        <f>VLOOKUP(A1080,Medical_Examinations!A1079:J3414,5,TRUE)</f>
        <v>Diabetes</v>
      </c>
      <c r="M1080" s="52">
        <f>VLOOKUP(A1080,Hospitalization!A81:K2423,5,TRUE)</f>
        <v>29114</v>
      </c>
      <c r="N1080" s="51">
        <f ca="1">VLOOKUP(A1080,Hospitalization!A81:K2423,6,FALSE)</f>
        <v>26</v>
      </c>
      <c r="O1080" s="7" t="str">
        <f>VLOOKUP(A1071,Hospitalization!A72:K2414,11,TRUE)</f>
        <v>R1011</v>
      </c>
      <c r="P1080" s="7" t="str">
        <f>VLOOKUP(A1080,Hospitalization!A81:K2423,10,TRUE)</f>
        <v>tier - 2</v>
      </c>
      <c r="Q1080" s="53">
        <f>VLOOKUP(A1080,Hospitalization!A81:K2423,8,TRUE)</f>
        <v>40941.29</v>
      </c>
      <c r="R1080" s="7" t="str">
        <f>VLOOKUP(A1080,Hospitalization!A81:K2423,9,TRUE)</f>
        <v>tier - 1</v>
      </c>
    </row>
    <row r="1081" spans="1:18" x14ac:dyDescent="0.3">
      <c r="A1081" s="69" t="s">
        <v>1090</v>
      </c>
      <c r="B1081" s="55" t="str">
        <f>VLOOKUP(A1081,'Customer Names'!A1081:E2399,3,TRUE)</f>
        <v xml:space="preserve"> Mr</v>
      </c>
      <c r="C1081" s="55" t="str">
        <f>VLOOKUP(A1081,'Customer Names'!A1079:E1904,4,FALSE)</f>
        <v>Crimmings</v>
      </c>
      <c r="D1081" s="54">
        <f>VLOOKUP(HealthCare!A1081,Medical_Examinations!A1080:J3415,2,TRUE)</f>
        <v>32.774999999999999</v>
      </c>
      <c r="E1081" s="54">
        <f>VLOOKUP(HealthCare!A1081,Medical_Examinations!A1080:J3415,4,TRUE)</f>
        <v>7.95</v>
      </c>
      <c r="F1081" s="55" t="str">
        <f>VLOOKUP(A1081,Medical_Examinations!A1080:J3415,6,TRUE)</f>
        <v>No</v>
      </c>
      <c r="G1081" s="55" t="str">
        <f>VLOOKUP(A1081,Medical_Examinations!A1080:J3415,7,TRUE)</f>
        <v>No</v>
      </c>
      <c r="H1081" s="55" t="str">
        <f>VLOOKUP(A1081,Medical_Examinations!A1080:J3415,8,TRUE)</f>
        <v>No</v>
      </c>
      <c r="I1081" s="56">
        <f>VLOOKUP(A1081,Medical_Examinations!A1080:J3415,9,TRUE)</f>
        <v>0</v>
      </c>
      <c r="J1081" s="55" t="str">
        <f>VLOOKUP(A1081,Medical_Examinations!A1080:J3415,10,TRUE)</f>
        <v>No</v>
      </c>
      <c r="K1081" s="55" t="str">
        <f>VLOOKUP(A1081,Medical_Examinations!A1080:J3415,3,TRUE)</f>
        <v>Obesity</v>
      </c>
      <c r="L1081" s="55" t="str">
        <f>VLOOKUP(A1081,Medical_Examinations!A1080:J3415,5,TRUE)</f>
        <v>Diabetes</v>
      </c>
      <c r="M1081" s="57">
        <f>VLOOKUP(A1081,Hospitalization!A82:K2424,5,TRUE)</f>
        <v>36343</v>
      </c>
      <c r="N1081" s="56">
        <f ca="1">VLOOKUP(A1081,Hospitalization!A82:K2424,6,FALSE)</f>
        <v>27</v>
      </c>
      <c r="O1081" s="55" t="str">
        <f>VLOOKUP(A1072,Hospitalization!A73:K2415,11,TRUE)</f>
        <v>R1011</v>
      </c>
      <c r="P1081" s="55" t="str">
        <f>VLOOKUP(A1081,Hospitalization!A82:K2424,10,TRUE)</f>
        <v>tier - 1</v>
      </c>
      <c r="Q1081" s="58">
        <f>VLOOKUP(A1081,Hospitalization!A82:K2424,8,TRUE)</f>
        <v>40904.199999999997</v>
      </c>
      <c r="R1081" s="55" t="str">
        <f>VLOOKUP(A1081,Hospitalization!A82:K2424,9,TRUE)</f>
        <v>tier - 1</v>
      </c>
    </row>
    <row r="1082" spans="1:18" x14ac:dyDescent="0.3">
      <c r="A1082" s="69" t="s">
        <v>1091</v>
      </c>
      <c r="B1082" s="55" t="str">
        <f>VLOOKUP(A1082,'Customer Names'!A1082:E2400,3,TRUE)</f>
        <v xml:space="preserve"> Mr</v>
      </c>
      <c r="C1082" s="55" t="str">
        <f>VLOOKUP(A1082,'Customer Names'!A1080:E1905,4,FALSE)</f>
        <v>Crane</v>
      </c>
      <c r="D1082" s="50">
        <f>VLOOKUP(HealthCare!A1082,Medical_Examinations!A1081:J3416,2,TRUE)</f>
        <v>24.035</v>
      </c>
      <c r="E1082" s="50">
        <f>VLOOKUP(HealthCare!A1082,Medical_Examinations!A1081:J3416,4,TRUE)</f>
        <v>8.5</v>
      </c>
      <c r="F1082" s="7" t="str">
        <f>VLOOKUP(A1082,Medical_Examinations!A1081:J3416,6,TRUE)</f>
        <v>No</v>
      </c>
      <c r="G1082" s="7" t="str">
        <f>VLOOKUP(A1082,Medical_Examinations!A1081:J3416,7,TRUE)</f>
        <v>No</v>
      </c>
      <c r="H1082" s="7" t="str">
        <f>VLOOKUP(A1082,Medical_Examinations!A1081:J3416,8,TRUE)</f>
        <v>No</v>
      </c>
      <c r="I1082" s="51">
        <f>VLOOKUP(A1082,Medical_Examinations!A1081:J3416,9,TRUE)</f>
        <v>0</v>
      </c>
      <c r="J1082" s="7" t="str">
        <f>VLOOKUP(A1082,Medical_Examinations!A1081:J3416,10,TRUE)</f>
        <v>No</v>
      </c>
      <c r="K1082" s="7" t="str">
        <f>VLOOKUP(A1082,Medical_Examinations!A1081:J3416,3,TRUE)</f>
        <v>Normal Weight</v>
      </c>
      <c r="L1082" s="7" t="str">
        <f>VLOOKUP(A1082,Medical_Examinations!A1081:J3416,5,TRUE)</f>
        <v>Diabetes</v>
      </c>
      <c r="M1082" s="52">
        <f>VLOOKUP(A1082,Hospitalization!A83:K2425,5,TRUE)</f>
        <v>26460</v>
      </c>
      <c r="N1082" s="51">
        <f ca="1">VLOOKUP(A1082,Hospitalization!A83:K2425,6,FALSE)</f>
        <v>28</v>
      </c>
      <c r="O1082" s="7" t="str">
        <f>VLOOKUP(A1073,Hospitalization!A74:K2416,11,TRUE)</f>
        <v>R1011</v>
      </c>
      <c r="P1082" s="7" t="str">
        <f>VLOOKUP(A1082,Hospitalization!A83:K2425,10,TRUE)</f>
        <v>tier - 3</v>
      </c>
      <c r="Q1082" s="53">
        <f>VLOOKUP(A1082,Hospitalization!A83:K2425,8,TRUE)</f>
        <v>40817.85</v>
      </c>
      <c r="R1082" s="7" t="str">
        <f>VLOOKUP(A1082,Hospitalization!A83:K2425,9,TRUE)</f>
        <v>tier - 1</v>
      </c>
    </row>
    <row r="1083" spans="1:18" x14ac:dyDescent="0.3">
      <c r="A1083" s="69" t="s">
        <v>1092</v>
      </c>
      <c r="B1083" s="55" t="str">
        <f>VLOOKUP(A1083,'Customer Names'!A1083:E2401,3,TRUE)</f>
        <v xml:space="preserve"> Mrs</v>
      </c>
      <c r="C1083" s="55" t="str">
        <f>VLOOKUP(A1083,'Customer Names'!A1081:E1906,4,FALSE)</f>
        <v>Swartzfager</v>
      </c>
      <c r="D1083" s="54">
        <f>VLOOKUP(HealthCare!A1083,Medical_Examinations!A1082:J3417,2,TRUE)</f>
        <v>30.55</v>
      </c>
      <c r="E1083" s="54">
        <f>VLOOKUP(HealthCare!A1083,Medical_Examinations!A1082:J3417,4,TRUE)</f>
        <v>5.89</v>
      </c>
      <c r="F1083" s="55" t="str">
        <f>VLOOKUP(A1083,Medical_Examinations!A1082:J3417,6,TRUE)</f>
        <v>No</v>
      </c>
      <c r="G1083" s="55" t="str">
        <f>VLOOKUP(A1083,Medical_Examinations!A1082:J3417,7,TRUE)</f>
        <v>No</v>
      </c>
      <c r="H1083" s="55" t="str">
        <f>VLOOKUP(A1083,Medical_Examinations!A1082:J3417,8,TRUE)</f>
        <v>Yes</v>
      </c>
      <c r="I1083" s="56">
        <f>VLOOKUP(A1083,Medical_Examinations!A1082:J3417,9,TRUE)</f>
        <v>1</v>
      </c>
      <c r="J1083" s="55" t="str">
        <f>VLOOKUP(A1083,Medical_Examinations!A1082:J3417,10,TRUE)</f>
        <v>No</v>
      </c>
      <c r="K1083" s="55" t="str">
        <f>VLOOKUP(A1083,Medical_Examinations!A1082:J3417,3,TRUE)</f>
        <v>Obesity</v>
      </c>
      <c r="L1083" s="55" t="str">
        <f>VLOOKUP(A1083,Medical_Examinations!A1082:J3417,5,TRUE)</f>
        <v>Prediabetes</v>
      </c>
      <c r="M1083" s="57">
        <f>VLOOKUP(A1083,Hospitalization!A84:K2426,5,TRUE)</f>
        <v>28120</v>
      </c>
      <c r="N1083" s="56">
        <f ca="1">VLOOKUP(A1083,Hospitalization!A84:K2426,6,FALSE)</f>
        <v>31</v>
      </c>
      <c r="O1083" s="55" t="str">
        <f>VLOOKUP(A1074,Hospitalization!A75:K2417,11,TRUE)</f>
        <v>R1011</v>
      </c>
      <c r="P1083" s="55" t="str">
        <f>VLOOKUP(A1083,Hospitalization!A84:K2426,10,TRUE)</f>
        <v>tier - 3</v>
      </c>
      <c r="Q1083" s="58">
        <f>VLOOKUP(A1083,Hospitalization!A84:K2426,8,TRUE)</f>
        <v>40720.550000000003</v>
      </c>
      <c r="R1083" s="55" t="str">
        <f>VLOOKUP(A1083,Hospitalization!A84:K2426,9,TRUE)</f>
        <v>tier - 1</v>
      </c>
    </row>
    <row r="1084" spans="1:18" x14ac:dyDescent="0.3">
      <c r="A1084" s="69" t="s">
        <v>1093</v>
      </c>
      <c r="B1084" s="55" t="str">
        <f>VLOOKUP(A1084,'Customer Names'!A1084:E2402,3,TRUE)</f>
        <v xml:space="preserve"> Mrs</v>
      </c>
      <c r="C1084" s="55" t="str">
        <f>VLOOKUP(A1084,'Customer Names'!A1082:E1907,4,FALSE)</f>
        <v>Clevenger</v>
      </c>
      <c r="D1084" s="50">
        <f>VLOOKUP(HealthCare!A1084,Medical_Examinations!A1083:J3418,2,TRUE)</f>
        <v>28.81</v>
      </c>
      <c r="E1084" s="50">
        <f>VLOOKUP(HealthCare!A1084,Medical_Examinations!A1083:J3418,4,TRUE)</f>
        <v>8.76</v>
      </c>
      <c r="F1084" s="7" t="str">
        <f>VLOOKUP(A1084,Medical_Examinations!A1083:J3418,6,TRUE)</f>
        <v>No</v>
      </c>
      <c r="G1084" s="7" t="str">
        <f>VLOOKUP(A1084,Medical_Examinations!A1083:J3418,7,TRUE)</f>
        <v>No</v>
      </c>
      <c r="H1084" s="7" t="str">
        <f>VLOOKUP(A1084,Medical_Examinations!A1083:J3418,8,TRUE)</f>
        <v>No</v>
      </c>
      <c r="I1084" s="51">
        <f>VLOOKUP(A1084,Medical_Examinations!A1083:J3418,9,TRUE)</f>
        <v>2</v>
      </c>
      <c r="J1084" s="7" t="str">
        <f>VLOOKUP(A1084,Medical_Examinations!A1083:J3418,10,TRUE)</f>
        <v>No</v>
      </c>
      <c r="K1084" s="7" t="str">
        <f>VLOOKUP(A1084,Medical_Examinations!A1083:J3418,3,TRUE)</f>
        <v>Overweight</v>
      </c>
      <c r="L1084" s="7" t="str">
        <f>VLOOKUP(A1084,Medical_Examinations!A1083:J3418,5,TRUE)</f>
        <v>Diabetes</v>
      </c>
      <c r="M1084" s="52">
        <f>VLOOKUP(A1084,Hospitalization!A85:K2427,5,TRUE)</f>
        <v>25836</v>
      </c>
      <c r="N1084" s="51">
        <f ca="1">VLOOKUP(A1084,Hospitalization!A85:K2427,6,FALSE)</f>
        <v>28</v>
      </c>
      <c r="O1084" s="7" t="str">
        <f>VLOOKUP(A1075,Hospitalization!A76:K2418,11,TRUE)</f>
        <v>R1016</v>
      </c>
      <c r="P1084" s="7" t="str">
        <f>VLOOKUP(A1084,Hospitalization!A85:K2427,10,TRUE)</f>
        <v>tier - 1</v>
      </c>
      <c r="Q1084" s="53">
        <f>VLOOKUP(A1084,Hospitalization!A85:K2427,8,TRUE)</f>
        <v>40692.910000000003</v>
      </c>
      <c r="R1084" s="7" t="str">
        <f>VLOOKUP(A1084,Hospitalization!A85:K2427,9,TRUE)</f>
        <v>tier - 1</v>
      </c>
    </row>
    <row r="1085" spans="1:18" x14ac:dyDescent="0.3">
      <c r="A1085" s="69" t="s">
        <v>1094</v>
      </c>
      <c r="B1085" s="55" t="str">
        <f>VLOOKUP(A1085,'Customer Names'!A1085:E2403,3,TRUE)</f>
        <v xml:space="preserve"> Mr</v>
      </c>
      <c r="C1085" s="55" t="str">
        <f>VLOOKUP(A1085,'Customer Names'!A1083:E1908,4,FALSE)</f>
        <v>Reichardt</v>
      </c>
      <c r="D1085" s="54">
        <f>VLOOKUP(HealthCare!A1085,Medical_Examinations!A1084:J3419,2,TRUE)</f>
        <v>31.66</v>
      </c>
      <c r="E1085" s="54">
        <f>VLOOKUP(HealthCare!A1085,Medical_Examinations!A1084:J3419,4,TRUE)</f>
        <v>4.1100000000000003</v>
      </c>
      <c r="F1085" s="55" t="str">
        <f>VLOOKUP(A1085,Medical_Examinations!A1084:J3419,6,TRUE)</f>
        <v>No</v>
      </c>
      <c r="G1085" s="55" t="str">
        <f>VLOOKUP(A1085,Medical_Examinations!A1084:J3419,7,TRUE)</f>
        <v>No</v>
      </c>
      <c r="H1085" s="55" t="str">
        <f>VLOOKUP(A1085,Medical_Examinations!A1084:J3419,8,TRUE)</f>
        <v>No</v>
      </c>
      <c r="I1085" s="56">
        <f>VLOOKUP(A1085,Medical_Examinations!A1084:J3419,9,TRUE)</f>
        <v>0</v>
      </c>
      <c r="J1085" s="55" t="str">
        <f>VLOOKUP(A1085,Medical_Examinations!A1084:J3419,10,TRUE)</f>
        <v>No</v>
      </c>
      <c r="K1085" s="55" t="str">
        <f>VLOOKUP(A1085,Medical_Examinations!A1084:J3419,3,TRUE)</f>
        <v>Obesity</v>
      </c>
      <c r="L1085" s="55" t="str">
        <f>VLOOKUP(A1085,Medical_Examinations!A1084:J3419,5,TRUE)</f>
        <v>Normal</v>
      </c>
      <c r="M1085" s="57">
        <f>VLOOKUP(A1085,Hospitalization!A86:K2428,5,TRUE)</f>
        <v>27585</v>
      </c>
      <c r="N1085" s="56">
        <f ca="1">VLOOKUP(A1085,Hospitalization!A86:K2428,6,FALSE)</f>
        <v>27</v>
      </c>
      <c r="O1085" s="55" t="str">
        <f>VLOOKUP(A1076,Hospitalization!A77:K2419,11,TRUE)</f>
        <v>R1011</v>
      </c>
      <c r="P1085" s="55" t="str">
        <f>VLOOKUP(A1085,Hospitalization!A86:K2428,10,TRUE)</f>
        <v>tier - 3</v>
      </c>
      <c r="Q1085" s="58">
        <f>VLOOKUP(A1085,Hospitalization!A86:K2428,8,TRUE)</f>
        <v>40590.550000000003</v>
      </c>
      <c r="R1085" s="55" t="str">
        <f>VLOOKUP(A1085,Hospitalization!A86:K2428,9,TRUE)</f>
        <v>tier - 1</v>
      </c>
    </row>
    <row r="1086" spans="1:18" x14ac:dyDescent="0.3">
      <c r="A1086" s="69" t="s">
        <v>1095</v>
      </c>
      <c r="B1086" s="55" t="str">
        <f>VLOOKUP(A1086,'Customer Names'!A1086:E2404,3,TRUE)</f>
        <v xml:space="preserve"> Mr</v>
      </c>
      <c r="C1086" s="55" t="str">
        <f>VLOOKUP(A1086,'Customer Names'!A1084:E1909,4,FALSE)</f>
        <v>Morton</v>
      </c>
      <c r="D1086" s="50">
        <f>VLOOKUP(HealthCare!A1086,Medical_Examinations!A1085:J3420,2,TRUE)</f>
        <v>28.215</v>
      </c>
      <c r="E1086" s="50">
        <f>VLOOKUP(HealthCare!A1086,Medical_Examinations!A1085:J3420,4,TRUE)</f>
        <v>7.56</v>
      </c>
      <c r="F1086" s="7" t="str">
        <f>VLOOKUP(A1086,Medical_Examinations!A1085:J3420,6,TRUE)</f>
        <v>yes</v>
      </c>
      <c r="G1086" s="7" t="str">
        <f>VLOOKUP(A1086,Medical_Examinations!A1085:J3420,7,TRUE)</f>
        <v>No</v>
      </c>
      <c r="H1086" s="7" t="str">
        <f>VLOOKUP(A1086,Medical_Examinations!A1085:J3420,8,TRUE)</f>
        <v>No</v>
      </c>
      <c r="I1086" s="51">
        <f>VLOOKUP(A1086,Medical_Examinations!A1085:J3420,9,TRUE)</f>
        <v>1</v>
      </c>
      <c r="J1086" s="7" t="str">
        <f>VLOOKUP(A1086,Medical_Examinations!A1085:J3420,10,TRUE)</f>
        <v>No</v>
      </c>
      <c r="K1086" s="7" t="str">
        <f>VLOOKUP(A1086,Medical_Examinations!A1085:J3420,3,TRUE)</f>
        <v>Overweight</v>
      </c>
      <c r="L1086" s="7" t="str">
        <f>VLOOKUP(A1086,Medical_Examinations!A1085:J3420,5,TRUE)</f>
        <v>Diabetes</v>
      </c>
      <c r="M1086" s="52">
        <f>VLOOKUP(A1086,Hospitalization!A87:K2429,5,TRUE)</f>
        <v>31354</v>
      </c>
      <c r="N1086" s="51">
        <f ca="1">VLOOKUP(A1086,Hospitalization!A87:K2429,6,FALSE)</f>
        <v>24</v>
      </c>
      <c r="O1086" s="7" t="str">
        <f>VLOOKUP(A1077,Hospitalization!A78:K2420,11,TRUE)</f>
        <v>R1017</v>
      </c>
      <c r="P1086" s="7" t="str">
        <f>VLOOKUP(A1086,Hospitalization!A87:K2429,10,TRUE)</f>
        <v>tier - 2</v>
      </c>
      <c r="Q1086" s="53">
        <f>VLOOKUP(A1086,Hospitalization!A87:K2429,8,TRUE)</f>
        <v>40419.019999999997</v>
      </c>
      <c r="R1086" s="7" t="str">
        <f>VLOOKUP(A1086,Hospitalization!A87:K2429,9,TRUE)</f>
        <v>tier - 1</v>
      </c>
    </row>
    <row r="1087" spans="1:18" x14ac:dyDescent="0.3">
      <c r="A1087" s="69" t="s">
        <v>1096</v>
      </c>
      <c r="B1087" s="55" t="str">
        <f>VLOOKUP(A1087,'Customer Names'!A1087:E2405,3,TRUE)</f>
        <v xml:space="preserve"> Mr</v>
      </c>
      <c r="C1087" s="55" t="str">
        <f>VLOOKUP(A1087,'Customer Names'!A1085:E1910,4,FALSE)</f>
        <v>Sunstrum</v>
      </c>
      <c r="D1087" s="54">
        <f>VLOOKUP(HealthCare!A1087,Medical_Examinations!A1086:J3421,2,TRUE)</f>
        <v>26.12</v>
      </c>
      <c r="E1087" s="54">
        <f>VLOOKUP(HealthCare!A1087,Medical_Examinations!A1086:J3421,4,TRUE)</f>
        <v>4.17</v>
      </c>
      <c r="F1087" s="55" t="str">
        <f>VLOOKUP(A1087,Medical_Examinations!A1086:J3421,6,TRUE)</f>
        <v>yes</v>
      </c>
      <c r="G1087" s="55" t="str">
        <f>VLOOKUP(A1087,Medical_Examinations!A1086:J3421,7,TRUE)</f>
        <v>No</v>
      </c>
      <c r="H1087" s="55" t="str">
        <f>VLOOKUP(A1087,Medical_Examinations!A1086:J3421,8,TRUE)</f>
        <v>Yes</v>
      </c>
      <c r="I1087" s="56">
        <f>VLOOKUP(A1087,Medical_Examinations!A1086:J3421,9,TRUE)</f>
        <v>1</v>
      </c>
      <c r="J1087" s="55" t="str">
        <f>VLOOKUP(A1087,Medical_Examinations!A1086:J3421,10,TRUE)</f>
        <v>No</v>
      </c>
      <c r="K1087" s="55" t="str">
        <f>VLOOKUP(A1087,Medical_Examinations!A1086:J3421,3,TRUE)</f>
        <v>Overweight</v>
      </c>
      <c r="L1087" s="55" t="str">
        <f>VLOOKUP(A1087,Medical_Examinations!A1086:J3421,5,TRUE)</f>
        <v>Normal</v>
      </c>
      <c r="M1087" s="57">
        <f>VLOOKUP(A1087,Hospitalization!A88:K2430,5,TRUE)</f>
        <v>24331</v>
      </c>
      <c r="N1087" s="56">
        <f ca="1">VLOOKUP(A1087,Hospitalization!A88:K2430,6,FALSE)</f>
        <v>27</v>
      </c>
      <c r="O1087" s="55" t="str">
        <f>VLOOKUP(A1078,Hospitalization!A79:K2421,11,TRUE)</f>
        <v>R1013</v>
      </c>
      <c r="P1087" s="55" t="str">
        <f>VLOOKUP(A1087,Hospitalization!A88:K2430,10,TRUE)</f>
        <v>tier - 3</v>
      </c>
      <c r="Q1087" s="58">
        <f>VLOOKUP(A1087,Hospitalization!A88:K2430,8,TRUE)</f>
        <v>40373.74</v>
      </c>
      <c r="R1087" s="55" t="str">
        <f>VLOOKUP(A1087,Hospitalization!A88:K2430,9,TRUE)</f>
        <v>tier - 1</v>
      </c>
    </row>
    <row r="1088" spans="1:18" x14ac:dyDescent="0.3">
      <c r="A1088" s="69" t="s">
        <v>1097</v>
      </c>
      <c r="B1088" s="55" t="str">
        <f>VLOOKUP(A1088,'Customer Names'!A1088:E2406,3,TRUE)</f>
        <v xml:space="preserve"> Ms</v>
      </c>
      <c r="C1088" s="55" t="str">
        <f>VLOOKUP(A1088,'Customer Names'!A1086:E1911,4,FALSE)</f>
        <v>Frownfelter</v>
      </c>
      <c r="D1088" s="50">
        <f>VLOOKUP(HealthCare!A1088,Medical_Examinations!A1087:J3422,2,TRUE)</f>
        <v>36.630000000000003</v>
      </c>
      <c r="E1088" s="50">
        <f>VLOOKUP(HealthCare!A1088,Medical_Examinations!A1087:J3422,4,TRUE)</f>
        <v>11.42</v>
      </c>
      <c r="F1088" s="7" t="str">
        <f>VLOOKUP(A1088,Medical_Examinations!A1087:J3422,6,TRUE)</f>
        <v>No</v>
      </c>
      <c r="G1088" s="7" t="str">
        <f>VLOOKUP(A1088,Medical_Examinations!A1087:J3422,7,TRUE)</f>
        <v>No</v>
      </c>
      <c r="H1088" s="7" t="str">
        <f>VLOOKUP(A1088,Medical_Examinations!A1087:J3422,8,TRUE)</f>
        <v>No</v>
      </c>
      <c r="I1088" s="51">
        <f>VLOOKUP(A1088,Medical_Examinations!A1087:J3422,9,TRUE)</f>
        <v>2</v>
      </c>
      <c r="J1088" s="7" t="str">
        <f>VLOOKUP(A1088,Medical_Examinations!A1087:J3422,10,TRUE)</f>
        <v>No</v>
      </c>
      <c r="K1088" s="7" t="str">
        <f>VLOOKUP(A1088,Medical_Examinations!A1087:J3422,3,TRUE)</f>
        <v>Obesity</v>
      </c>
      <c r="L1088" s="7" t="str">
        <f>VLOOKUP(A1088,Medical_Examinations!A1087:J3422,5,TRUE)</f>
        <v>Diabetes</v>
      </c>
      <c r="M1088" s="52">
        <f>VLOOKUP(A1088,Hospitalization!A89:K2431,5,TRUE)</f>
        <v>22893</v>
      </c>
      <c r="N1088" s="51">
        <f ca="1">VLOOKUP(A1088,Hospitalization!A89:K2431,6,FALSE)</f>
        <v>23</v>
      </c>
      <c r="O1088" s="7" t="str">
        <f>VLOOKUP(A1079,Hospitalization!A80:K2422,11,TRUE)</f>
        <v>R1011</v>
      </c>
      <c r="P1088" s="7" t="str">
        <f>VLOOKUP(A1088,Hospitalization!A89:K2431,10,TRUE)</f>
        <v>tier - 3</v>
      </c>
      <c r="Q1088" s="53">
        <f>VLOOKUP(A1088,Hospitalization!A89:K2431,8,TRUE)</f>
        <v>40309.93</v>
      </c>
      <c r="R1088" s="7" t="str">
        <f>VLOOKUP(A1088,Hospitalization!A89:K2431,9,TRUE)</f>
        <v>tier - 1</v>
      </c>
    </row>
    <row r="1089" spans="1:18" x14ac:dyDescent="0.3">
      <c r="A1089" s="69" t="s">
        <v>1098</v>
      </c>
      <c r="B1089" s="55" t="str">
        <f>VLOOKUP(A1089,'Customer Names'!A1089:E2407,3,TRUE)</f>
        <v xml:space="preserve"> Ms</v>
      </c>
      <c r="C1089" s="55" t="str">
        <f>VLOOKUP(A1089,'Customer Names'!A1087:E1912,4,FALSE)</f>
        <v>Richter</v>
      </c>
      <c r="D1089" s="54">
        <f>VLOOKUP(HealthCare!A1089,Medical_Examinations!A1088:J3423,2,TRUE)</f>
        <v>33.344999999999999</v>
      </c>
      <c r="E1089" s="54">
        <f>VLOOKUP(HealthCare!A1089,Medical_Examinations!A1088:J3423,4,TRUE)</f>
        <v>7.33</v>
      </c>
      <c r="F1089" s="55" t="str">
        <f>VLOOKUP(A1089,Medical_Examinations!A1088:J3423,6,TRUE)</f>
        <v>No</v>
      </c>
      <c r="G1089" s="55" t="str">
        <f>VLOOKUP(A1089,Medical_Examinations!A1088:J3423,7,TRUE)</f>
        <v>No</v>
      </c>
      <c r="H1089" s="55" t="str">
        <f>VLOOKUP(A1089,Medical_Examinations!A1088:J3423,8,TRUE)</f>
        <v>No</v>
      </c>
      <c r="I1089" s="56">
        <f>VLOOKUP(A1089,Medical_Examinations!A1088:J3423,9,TRUE)</f>
        <v>2</v>
      </c>
      <c r="J1089" s="55" t="str">
        <f>VLOOKUP(A1089,Medical_Examinations!A1088:J3423,10,TRUE)</f>
        <v>No</v>
      </c>
      <c r="K1089" s="55" t="str">
        <f>VLOOKUP(A1089,Medical_Examinations!A1088:J3423,3,TRUE)</f>
        <v>Obesity</v>
      </c>
      <c r="L1089" s="55" t="str">
        <f>VLOOKUP(A1089,Medical_Examinations!A1088:J3423,5,TRUE)</f>
        <v>Diabetes</v>
      </c>
      <c r="M1089" s="57">
        <f>VLOOKUP(A1089,Hospitalization!A90:K2432,5,TRUE)</f>
        <v>28303</v>
      </c>
      <c r="N1089" s="56">
        <f ca="1">VLOOKUP(A1089,Hospitalization!A90:K2432,6,FALSE)</f>
        <v>23</v>
      </c>
      <c r="O1089" s="55" t="str">
        <f>VLOOKUP(A1080,Hospitalization!A81:K2423,11,TRUE)</f>
        <v>R1013</v>
      </c>
      <c r="P1089" s="55" t="str">
        <f>VLOOKUP(A1089,Hospitalization!A90:K2432,10,TRUE)</f>
        <v>tier - 3</v>
      </c>
      <c r="Q1089" s="58">
        <f>VLOOKUP(A1089,Hospitalization!A90:K2432,8,TRUE)</f>
        <v>40284.379999999997</v>
      </c>
      <c r="R1089" s="55" t="str">
        <f>VLOOKUP(A1089,Hospitalization!A90:K2432,9,TRUE)</f>
        <v>tier - 1</v>
      </c>
    </row>
    <row r="1090" spans="1:18" x14ac:dyDescent="0.3">
      <c r="A1090" s="69" t="s">
        <v>1099</v>
      </c>
      <c r="B1090" s="55" t="str">
        <f>VLOOKUP(A1090,'Customer Names'!A1090:E2408,3,TRUE)</f>
        <v xml:space="preserve"> Mrs</v>
      </c>
      <c r="C1090" s="55" t="str">
        <f>VLOOKUP(A1090,'Customer Names'!A1088:E1913,4,FALSE)</f>
        <v>England</v>
      </c>
      <c r="D1090" s="50">
        <f>VLOOKUP(HealthCare!A1090,Medical_Examinations!A1089:J3424,2,TRUE)</f>
        <v>27.11</v>
      </c>
      <c r="E1090" s="50">
        <f>VLOOKUP(HealthCare!A1090,Medical_Examinations!A1089:J3424,4,TRUE)</f>
        <v>6.7</v>
      </c>
      <c r="F1090" s="7" t="str">
        <f>VLOOKUP(A1090,Medical_Examinations!A1089:J3424,6,TRUE)</f>
        <v>No</v>
      </c>
      <c r="G1090" s="7" t="str">
        <f>VLOOKUP(A1090,Medical_Examinations!A1089:J3424,7,TRUE)</f>
        <v>No</v>
      </c>
      <c r="H1090" s="7" t="str">
        <f>VLOOKUP(A1090,Medical_Examinations!A1089:J3424,8,TRUE)</f>
        <v>No</v>
      </c>
      <c r="I1090" s="51">
        <f>VLOOKUP(A1090,Medical_Examinations!A1089:J3424,9,TRUE)</f>
        <v>0</v>
      </c>
      <c r="J1090" s="7" t="str">
        <f>VLOOKUP(A1090,Medical_Examinations!A1089:J3424,10,TRUE)</f>
        <v>No</v>
      </c>
      <c r="K1090" s="7" t="str">
        <f>VLOOKUP(A1090,Medical_Examinations!A1089:J3424,3,TRUE)</f>
        <v>Overweight</v>
      </c>
      <c r="L1090" s="7" t="str">
        <f>VLOOKUP(A1090,Medical_Examinations!A1089:J3424,5,TRUE)</f>
        <v>Diabetes</v>
      </c>
      <c r="M1090" s="52">
        <f>VLOOKUP(A1090,Hospitalization!A91:K2433,5,TRUE)</f>
        <v>29863</v>
      </c>
      <c r="N1090" s="51">
        <f ca="1">VLOOKUP(A1090,Hospitalization!A91:K2433,6,FALSE)</f>
        <v>28</v>
      </c>
      <c r="O1090" s="7" t="str">
        <f>VLOOKUP(A1081,Hospitalization!A82:K2424,11,TRUE)</f>
        <v>R1024</v>
      </c>
      <c r="P1090" s="7" t="str">
        <f>VLOOKUP(A1090,Hospitalization!A91:K2433,10,TRUE)</f>
        <v>tier - 3</v>
      </c>
      <c r="Q1090" s="53">
        <f>VLOOKUP(A1090,Hospitalization!A91:K2433,8,TRUE)</f>
        <v>40273.65</v>
      </c>
      <c r="R1090" s="7" t="str">
        <f>VLOOKUP(A1090,Hospitalization!A91:K2433,9,TRUE)</f>
        <v>tier - 1</v>
      </c>
    </row>
    <row r="1091" spans="1:18" x14ac:dyDescent="0.3">
      <c r="A1091" s="69" t="s">
        <v>1100</v>
      </c>
      <c r="B1091" s="55" t="str">
        <f>VLOOKUP(A1091,'Customer Names'!A1091:E2409,3,TRUE)</f>
        <v xml:space="preserve"> Ms</v>
      </c>
      <c r="C1091" s="55" t="str">
        <f>VLOOKUP(A1091,'Customer Names'!A1089:E1914,4,FALSE)</f>
        <v>McLean</v>
      </c>
      <c r="D1091" s="54">
        <f>VLOOKUP(HealthCare!A1091,Medical_Examinations!A1090:J3425,2,TRUE)</f>
        <v>26.6</v>
      </c>
      <c r="E1091" s="54">
        <f>VLOOKUP(HealthCare!A1091,Medical_Examinations!A1090:J3425,4,TRUE)</f>
        <v>5.27</v>
      </c>
      <c r="F1091" s="55" t="str">
        <f>VLOOKUP(A1091,Medical_Examinations!A1090:J3425,6,TRUE)</f>
        <v>yes</v>
      </c>
      <c r="G1091" s="55" t="str">
        <f>VLOOKUP(A1091,Medical_Examinations!A1090:J3425,7,TRUE)</f>
        <v>No</v>
      </c>
      <c r="H1091" s="55" t="str">
        <f>VLOOKUP(A1091,Medical_Examinations!A1090:J3425,8,TRUE)</f>
        <v>Yes</v>
      </c>
      <c r="I1091" s="56">
        <f>VLOOKUP(A1091,Medical_Examinations!A1090:J3425,9,TRUE)</f>
        <v>1</v>
      </c>
      <c r="J1091" s="55" t="str">
        <f>VLOOKUP(A1091,Medical_Examinations!A1090:J3425,10,TRUE)</f>
        <v>No</v>
      </c>
      <c r="K1091" s="55" t="str">
        <f>VLOOKUP(A1091,Medical_Examinations!A1090:J3425,3,TRUE)</f>
        <v>Overweight</v>
      </c>
      <c r="L1091" s="55" t="str">
        <f>VLOOKUP(A1091,Medical_Examinations!A1090:J3425,5,TRUE)</f>
        <v>Normal</v>
      </c>
      <c r="M1091" s="57">
        <f>VLOOKUP(A1091,Hospitalization!A92:K2434,5,TRUE)</f>
        <v>29085</v>
      </c>
      <c r="N1091" s="56">
        <f ca="1">VLOOKUP(A1091,Hospitalization!A92:K2434,6,FALSE)</f>
        <v>30</v>
      </c>
      <c r="O1091" s="55" t="str">
        <f>VLOOKUP(A1082,Hospitalization!A83:K2425,11,TRUE)</f>
        <v>R1011</v>
      </c>
      <c r="P1091" s="55" t="str">
        <f>VLOOKUP(A1091,Hospitalization!A92:K2434,10,TRUE)</f>
        <v>tier - 3</v>
      </c>
      <c r="Q1091" s="58">
        <f>VLOOKUP(A1091,Hospitalization!A92:K2434,8,TRUE)</f>
        <v>40204.83</v>
      </c>
      <c r="R1091" s="55" t="str">
        <f>VLOOKUP(A1091,Hospitalization!A92:K2434,9,TRUE)</f>
        <v>tier - 1</v>
      </c>
    </row>
    <row r="1092" spans="1:18" x14ac:dyDescent="0.3">
      <c r="A1092" s="69" t="s">
        <v>1101</v>
      </c>
      <c r="B1092" s="55" t="str">
        <f>VLOOKUP(A1092,'Customer Names'!A1092:E2410,3,TRUE)</f>
        <v xml:space="preserve"> Ms</v>
      </c>
      <c r="C1092" s="55" t="str">
        <f>VLOOKUP(A1092,'Customer Names'!A1090:E1915,4,FALSE)</f>
        <v>Gardner</v>
      </c>
      <c r="D1092" s="50">
        <f>VLOOKUP(HealthCare!A1092,Medical_Examinations!A1091:J3426,2,TRUE)</f>
        <v>30.41</v>
      </c>
      <c r="E1092" s="50">
        <f>VLOOKUP(HealthCare!A1092,Medical_Examinations!A1091:J3426,4,TRUE)</f>
        <v>7.72</v>
      </c>
      <c r="F1092" s="7" t="str">
        <f>VLOOKUP(A1092,Medical_Examinations!A1091:J3426,6,TRUE)</f>
        <v>No</v>
      </c>
      <c r="G1092" s="7" t="str">
        <f>VLOOKUP(A1092,Medical_Examinations!A1091:J3426,7,TRUE)</f>
        <v>No</v>
      </c>
      <c r="H1092" s="7" t="str">
        <f>VLOOKUP(A1092,Medical_Examinations!A1091:J3426,8,TRUE)</f>
        <v>No</v>
      </c>
      <c r="I1092" s="51">
        <f>VLOOKUP(A1092,Medical_Examinations!A1091:J3426,9,TRUE)</f>
        <v>0</v>
      </c>
      <c r="J1092" s="7" t="str">
        <f>VLOOKUP(A1092,Medical_Examinations!A1091:J3426,10,TRUE)</f>
        <v>No</v>
      </c>
      <c r="K1092" s="7" t="str">
        <f>VLOOKUP(A1092,Medical_Examinations!A1091:J3426,3,TRUE)</f>
        <v>Obesity</v>
      </c>
      <c r="L1092" s="7" t="str">
        <f>VLOOKUP(A1092,Medical_Examinations!A1091:J3426,5,TRUE)</f>
        <v>Diabetes</v>
      </c>
      <c r="M1092" s="52">
        <f>VLOOKUP(A1092,Hospitalization!A93:K2435,5,TRUE)</f>
        <v>31341</v>
      </c>
      <c r="N1092" s="51">
        <f ca="1">VLOOKUP(A1092,Hospitalization!A93:K2435,6,FALSE)</f>
        <v>25</v>
      </c>
      <c r="O1092" s="7" t="str">
        <f>VLOOKUP(A1083,Hospitalization!A84:K2426,11,TRUE)</f>
        <v>R1012</v>
      </c>
      <c r="P1092" s="7" t="str">
        <f>VLOOKUP(A1092,Hospitalization!A93:K2435,10,TRUE)</f>
        <v>tier - 2</v>
      </c>
      <c r="Q1092" s="53">
        <f>VLOOKUP(A1092,Hospitalization!A93:K2435,8,TRUE)</f>
        <v>40182.25</v>
      </c>
      <c r="R1092" s="7" t="str">
        <f>VLOOKUP(A1092,Hospitalization!A93:K2435,9,TRUE)</f>
        <v>tier - 1</v>
      </c>
    </row>
    <row r="1093" spans="1:18" x14ac:dyDescent="0.3">
      <c r="A1093" s="69" t="s">
        <v>1102</v>
      </c>
      <c r="B1093" s="55" t="str">
        <f>VLOOKUP(A1093,'Customer Names'!A1093:E2411,3,TRUE)</f>
        <v xml:space="preserve"> Mr</v>
      </c>
      <c r="C1093" s="55" t="str">
        <f>VLOOKUP(A1093,'Customer Names'!A1091:E1916,4,FALSE)</f>
        <v>Lane</v>
      </c>
      <c r="D1093" s="54">
        <f>VLOOKUP(HealthCare!A1093,Medical_Examinations!A1092:J3427,2,TRUE)</f>
        <v>28.98</v>
      </c>
      <c r="E1093" s="54">
        <f>VLOOKUP(HealthCare!A1093,Medical_Examinations!A1092:J3427,4,TRUE)</f>
        <v>8.68</v>
      </c>
      <c r="F1093" s="55" t="str">
        <f>VLOOKUP(A1093,Medical_Examinations!A1092:J3427,6,TRUE)</f>
        <v>No</v>
      </c>
      <c r="G1093" s="55" t="str">
        <f>VLOOKUP(A1093,Medical_Examinations!A1092:J3427,7,TRUE)</f>
        <v>No</v>
      </c>
      <c r="H1093" s="55" t="str">
        <f>VLOOKUP(A1093,Medical_Examinations!A1092:J3427,8,TRUE)</f>
        <v>No</v>
      </c>
      <c r="I1093" s="56">
        <f>VLOOKUP(A1093,Medical_Examinations!A1092:J3427,9,TRUE)</f>
        <v>2</v>
      </c>
      <c r="J1093" s="55" t="str">
        <f>VLOOKUP(A1093,Medical_Examinations!A1092:J3427,10,TRUE)</f>
        <v>No</v>
      </c>
      <c r="K1093" s="55" t="str">
        <f>VLOOKUP(A1093,Medical_Examinations!A1092:J3427,3,TRUE)</f>
        <v>Overweight</v>
      </c>
      <c r="L1093" s="55" t="str">
        <f>VLOOKUP(A1093,Medical_Examinations!A1092:J3427,5,TRUE)</f>
        <v>Diabetes</v>
      </c>
      <c r="M1093" s="57">
        <f>VLOOKUP(A1093,Hospitalization!A94:K2436,5,TRUE)</f>
        <v>30603</v>
      </c>
      <c r="N1093" s="56">
        <f ca="1">VLOOKUP(A1093,Hospitalization!A94:K2436,6,FALSE)</f>
        <v>28</v>
      </c>
      <c r="O1093" s="55" t="str">
        <f>VLOOKUP(A1084,Hospitalization!A85:K2427,11,TRUE)</f>
        <v>R1011</v>
      </c>
      <c r="P1093" s="55" t="str">
        <f>VLOOKUP(A1093,Hospitalization!A94:K2436,10,TRUE)</f>
        <v>tier - 2</v>
      </c>
      <c r="Q1093" s="58">
        <f>VLOOKUP(A1093,Hospitalization!A94:K2436,8,TRUE)</f>
        <v>40103.89</v>
      </c>
      <c r="R1093" s="55" t="str">
        <f>VLOOKUP(A1093,Hospitalization!A94:K2436,9,TRUE)</f>
        <v>tier - 1</v>
      </c>
    </row>
    <row r="1094" spans="1:18" x14ac:dyDescent="0.3">
      <c r="A1094" s="69" t="s">
        <v>1103</v>
      </c>
      <c r="B1094" s="55" t="str">
        <f>VLOOKUP(A1094,'Customer Names'!A1094:E2412,3,TRUE)</f>
        <v xml:space="preserve"> Ms</v>
      </c>
      <c r="C1094" s="55" t="str">
        <f>VLOOKUP(A1094,'Customer Names'!A1092:E1917,4,FALSE)</f>
        <v>Vonachen</v>
      </c>
      <c r="D1094" s="50">
        <f>VLOOKUP(HealthCare!A1094,Medical_Examinations!A1093:J3428,2,TRUE)</f>
        <v>31.24</v>
      </c>
      <c r="E1094" s="50">
        <f>VLOOKUP(HealthCare!A1094,Medical_Examinations!A1093:J3428,4,TRUE)</f>
        <v>9.8000000000000007</v>
      </c>
      <c r="F1094" s="7" t="str">
        <f>VLOOKUP(A1094,Medical_Examinations!A1093:J3428,6,TRUE)</f>
        <v>No</v>
      </c>
      <c r="G1094" s="7" t="str">
        <f>VLOOKUP(A1094,Medical_Examinations!A1093:J3428,7,TRUE)</f>
        <v>No</v>
      </c>
      <c r="H1094" s="7" t="str">
        <f>VLOOKUP(A1094,Medical_Examinations!A1093:J3428,8,TRUE)</f>
        <v>No</v>
      </c>
      <c r="I1094" s="51">
        <f>VLOOKUP(A1094,Medical_Examinations!A1093:J3428,9,TRUE)</f>
        <v>0</v>
      </c>
      <c r="J1094" s="7" t="str">
        <f>VLOOKUP(A1094,Medical_Examinations!A1093:J3428,10,TRUE)</f>
        <v>No</v>
      </c>
      <c r="K1094" s="7" t="str">
        <f>VLOOKUP(A1094,Medical_Examinations!A1093:J3428,3,TRUE)</f>
        <v>Obesity</v>
      </c>
      <c r="L1094" s="7" t="str">
        <f>VLOOKUP(A1094,Medical_Examinations!A1093:J3428,5,TRUE)</f>
        <v>Diabetes</v>
      </c>
      <c r="M1094" s="52">
        <f>VLOOKUP(A1094,Hospitalization!A95:K2437,5,TRUE)</f>
        <v>24331</v>
      </c>
      <c r="N1094" s="51">
        <f ca="1">VLOOKUP(A1094,Hospitalization!A95:K2437,6,FALSE)</f>
        <v>26</v>
      </c>
      <c r="O1094" s="7" t="str">
        <f>VLOOKUP(A1085,Hospitalization!A86:K2428,11,TRUE)</f>
        <v>R1012</v>
      </c>
      <c r="P1094" s="7" t="str">
        <f>VLOOKUP(A1094,Hospitalization!A95:K2437,10,TRUE)</f>
        <v>tier - 3</v>
      </c>
      <c r="Q1094" s="53">
        <f>VLOOKUP(A1094,Hospitalization!A95:K2437,8,TRUE)</f>
        <v>40069.440000000002</v>
      </c>
      <c r="R1094" s="7" t="str">
        <f>VLOOKUP(A1094,Hospitalization!A95:K2437,9,TRUE)</f>
        <v>tier - 1</v>
      </c>
    </row>
    <row r="1095" spans="1:18" x14ac:dyDescent="0.3">
      <c r="A1095" s="69" t="s">
        <v>1104</v>
      </c>
      <c r="B1095" s="55" t="str">
        <f>VLOOKUP(A1095,'Customer Names'!A1095:E2413,3,TRUE)</f>
        <v xml:space="preserve"> Mr</v>
      </c>
      <c r="C1095" s="55" t="str">
        <f>VLOOKUP(A1095,'Customer Names'!A1093:E1918,4,FALSE)</f>
        <v>Smith</v>
      </c>
      <c r="D1095" s="54">
        <f>VLOOKUP(HealthCare!A1095,Medical_Examinations!A1094:J3429,2,TRUE)</f>
        <v>31.54</v>
      </c>
      <c r="E1095" s="54">
        <f>VLOOKUP(HealthCare!A1095,Medical_Examinations!A1094:J3429,4,TRUE)</f>
        <v>4.4400000000000004</v>
      </c>
      <c r="F1095" s="55" t="str">
        <f>VLOOKUP(A1095,Medical_Examinations!A1094:J3429,6,TRUE)</f>
        <v>No</v>
      </c>
      <c r="G1095" s="55" t="str">
        <f>VLOOKUP(A1095,Medical_Examinations!A1094:J3429,7,TRUE)</f>
        <v>No</v>
      </c>
      <c r="H1095" s="55" t="str">
        <f>VLOOKUP(A1095,Medical_Examinations!A1094:J3429,8,TRUE)</f>
        <v>No</v>
      </c>
      <c r="I1095" s="56">
        <f>VLOOKUP(A1095,Medical_Examinations!A1094:J3429,9,TRUE)</f>
        <v>0</v>
      </c>
      <c r="J1095" s="55" t="str">
        <f>VLOOKUP(A1095,Medical_Examinations!A1094:J3429,10,TRUE)</f>
        <v>No</v>
      </c>
      <c r="K1095" s="55" t="str">
        <f>VLOOKUP(A1095,Medical_Examinations!A1094:J3429,3,TRUE)</f>
        <v>Obesity</v>
      </c>
      <c r="L1095" s="55" t="str">
        <f>VLOOKUP(A1095,Medical_Examinations!A1094:J3429,5,TRUE)</f>
        <v>Normal</v>
      </c>
      <c r="M1095" s="57">
        <f>VLOOKUP(A1095,Hospitalization!A96:K2438,5,TRUE)</f>
        <v>28844</v>
      </c>
      <c r="N1095" s="56">
        <f ca="1">VLOOKUP(A1095,Hospitalization!A96:K2438,6,FALSE)</f>
        <v>29</v>
      </c>
      <c r="O1095" s="55" t="str">
        <f>VLOOKUP(A1086,Hospitalization!A87:K2429,11,TRUE)</f>
        <v>R1013</v>
      </c>
      <c r="P1095" s="55" t="str">
        <f>VLOOKUP(A1095,Hospitalization!A96:K2438,10,TRUE)</f>
        <v>tier - 3</v>
      </c>
      <c r="Q1095" s="58">
        <f>VLOOKUP(A1095,Hospitalization!A96:K2438,8,TRUE)</f>
        <v>40054.730000000003</v>
      </c>
      <c r="R1095" s="55" t="str">
        <f>VLOOKUP(A1095,Hospitalization!A96:K2438,9,TRUE)</f>
        <v>tier - 1</v>
      </c>
    </row>
    <row r="1096" spans="1:18" x14ac:dyDescent="0.3">
      <c r="A1096" s="69" t="s">
        <v>1105</v>
      </c>
      <c r="B1096" s="55" t="str">
        <f>VLOOKUP(A1096,'Customer Names'!A1096:E2414,3,TRUE)</f>
        <v xml:space="preserve"> Mr</v>
      </c>
      <c r="C1096" s="55" t="str">
        <f>VLOOKUP(A1096,'Customer Names'!A1094:E1919,4,FALSE)</f>
        <v>Kidwell</v>
      </c>
      <c r="D1096" s="50">
        <f>VLOOKUP(HealthCare!A1096,Medical_Examinations!A1095:J3430,2,TRUE)</f>
        <v>38.6</v>
      </c>
      <c r="E1096" s="50">
        <f>VLOOKUP(HealthCare!A1096,Medical_Examinations!A1095:J3430,4,TRUE)</f>
        <v>7.19</v>
      </c>
      <c r="F1096" s="7" t="str">
        <f>VLOOKUP(A1096,Medical_Examinations!A1095:J3430,6,TRUE)</f>
        <v>yes</v>
      </c>
      <c r="G1096" s="7" t="str">
        <f>VLOOKUP(A1096,Medical_Examinations!A1095:J3430,7,TRUE)</f>
        <v>No</v>
      </c>
      <c r="H1096" s="7" t="str">
        <f>VLOOKUP(A1096,Medical_Examinations!A1095:J3430,8,TRUE)</f>
        <v>No</v>
      </c>
      <c r="I1096" s="51">
        <f>VLOOKUP(A1096,Medical_Examinations!A1095:J3430,9,TRUE)</f>
        <v>2</v>
      </c>
      <c r="J1096" s="7" t="str">
        <f>VLOOKUP(A1096,Medical_Examinations!A1095:J3430,10,TRUE)</f>
        <v>No</v>
      </c>
      <c r="K1096" s="7" t="str">
        <f>VLOOKUP(A1096,Medical_Examinations!A1095:J3430,3,TRUE)</f>
        <v>Obesity</v>
      </c>
      <c r="L1096" s="7" t="str">
        <f>VLOOKUP(A1096,Medical_Examinations!A1095:J3430,5,TRUE)</f>
        <v>Diabetes</v>
      </c>
      <c r="M1096" s="52">
        <f>VLOOKUP(A1096,Hospitalization!A97:K2439,5,TRUE)</f>
        <v>30310</v>
      </c>
      <c r="N1096" s="51">
        <f ca="1">VLOOKUP(A1096,Hospitalization!A97:K2439,6,FALSE)</f>
        <v>23</v>
      </c>
      <c r="O1096" s="7" t="str">
        <f>VLOOKUP(A1087,Hospitalization!A88:K2430,11,TRUE)</f>
        <v>R1011</v>
      </c>
      <c r="P1096" s="7" t="str">
        <f>VLOOKUP(A1096,Hospitalization!A97:K2439,10,TRUE)</f>
        <v>tier - 1</v>
      </c>
      <c r="Q1096" s="53">
        <f>VLOOKUP(A1096,Hospitalization!A97:K2439,8,TRUE)</f>
        <v>40003.33</v>
      </c>
      <c r="R1096" s="7" t="str">
        <f>VLOOKUP(A1096,Hospitalization!A97:K2439,9,TRUE)</f>
        <v>tier - 1</v>
      </c>
    </row>
    <row r="1097" spans="1:18" x14ac:dyDescent="0.3">
      <c r="A1097" s="69" t="s">
        <v>1106</v>
      </c>
      <c r="B1097" s="55" t="str">
        <f>VLOOKUP(A1097,'Customer Names'!A1097:E2415,3,TRUE)</f>
        <v xml:space="preserve"> Mrs</v>
      </c>
      <c r="C1097" s="55" t="str">
        <f>VLOOKUP(A1097,'Customer Names'!A1095:E1920,4,FALSE)</f>
        <v>Betancourth</v>
      </c>
      <c r="D1097" s="54">
        <f>VLOOKUP(HealthCare!A1097,Medical_Examinations!A1096:J3431,2,TRUE)</f>
        <v>37.950000000000003</v>
      </c>
      <c r="E1097" s="54">
        <f>VLOOKUP(HealthCare!A1097,Medical_Examinations!A1096:J3431,4,TRUE)</f>
        <v>6.06</v>
      </c>
      <c r="F1097" s="55" t="str">
        <f>VLOOKUP(A1097,Medical_Examinations!A1096:J3431,6,TRUE)</f>
        <v>No</v>
      </c>
      <c r="G1097" s="55" t="str">
        <f>VLOOKUP(A1097,Medical_Examinations!A1096:J3431,7,TRUE)</f>
        <v>No</v>
      </c>
      <c r="H1097" s="55" t="str">
        <f>VLOOKUP(A1097,Medical_Examinations!A1096:J3431,8,TRUE)</f>
        <v>No</v>
      </c>
      <c r="I1097" s="56">
        <f>VLOOKUP(A1097,Medical_Examinations!A1096:J3431,9,TRUE)</f>
        <v>0</v>
      </c>
      <c r="J1097" s="55" t="str">
        <f>VLOOKUP(A1097,Medical_Examinations!A1096:J3431,10,TRUE)</f>
        <v>No</v>
      </c>
      <c r="K1097" s="55" t="str">
        <f>VLOOKUP(A1097,Medical_Examinations!A1096:J3431,3,TRUE)</f>
        <v>Obesity</v>
      </c>
      <c r="L1097" s="55" t="str">
        <f>VLOOKUP(A1097,Medical_Examinations!A1096:J3431,5,TRUE)</f>
        <v>Prediabetes</v>
      </c>
      <c r="M1097" s="57">
        <f>VLOOKUP(A1097,Hospitalization!A98:K2440,5,TRUE)</f>
        <v>31997</v>
      </c>
      <c r="N1097" s="56">
        <f ca="1">VLOOKUP(A1097,Hospitalization!A98:K2440,6,FALSE)</f>
        <v>27</v>
      </c>
      <c r="O1097" s="55" t="str">
        <f>VLOOKUP(A1088,Hospitalization!A89:K2431,11,TRUE)</f>
        <v>R1011</v>
      </c>
      <c r="P1097" s="55" t="str">
        <f>VLOOKUP(A1097,Hospitalization!A98:K2440,10,TRUE)</f>
        <v>tier - 3</v>
      </c>
      <c r="Q1097" s="58">
        <f>VLOOKUP(A1097,Hospitalization!A98:K2440,8,TRUE)</f>
        <v>39983.43</v>
      </c>
      <c r="R1097" s="55" t="str">
        <f>VLOOKUP(A1097,Hospitalization!A98:K2440,9,TRUE)</f>
        <v>tier - 2</v>
      </c>
    </row>
    <row r="1098" spans="1:18" x14ac:dyDescent="0.3">
      <c r="A1098" s="69" t="s">
        <v>1107</v>
      </c>
      <c r="B1098" s="55" t="str">
        <f>VLOOKUP(A1098,'Customer Names'!A1098:E2416,3,TRUE)</f>
        <v xml:space="preserve"> Ms</v>
      </c>
      <c r="C1098" s="55" t="str">
        <f>VLOOKUP(A1098,'Customer Names'!A1096:E1921,4,FALSE)</f>
        <v>Henstrom</v>
      </c>
      <c r="D1098" s="50">
        <f>VLOOKUP(HealthCare!A1098,Medical_Examinations!A1097:J3432,2,TRUE)</f>
        <v>38.97</v>
      </c>
      <c r="E1098" s="50">
        <f>VLOOKUP(HealthCare!A1098,Medical_Examinations!A1097:J3432,4,TRUE)</f>
        <v>5.12</v>
      </c>
      <c r="F1098" s="7" t="str">
        <f>VLOOKUP(A1098,Medical_Examinations!A1097:J3432,6,TRUE)</f>
        <v>No</v>
      </c>
      <c r="G1098" s="7" t="str">
        <f>VLOOKUP(A1098,Medical_Examinations!A1097:J3432,7,TRUE)</f>
        <v>No</v>
      </c>
      <c r="H1098" s="7" t="str">
        <f>VLOOKUP(A1098,Medical_Examinations!A1097:J3432,8,TRUE)</f>
        <v>No</v>
      </c>
      <c r="I1098" s="51">
        <f>VLOOKUP(A1098,Medical_Examinations!A1097:J3432,9,TRUE)</f>
        <v>0</v>
      </c>
      <c r="J1098" s="7" t="str">
        <f>VLOOKUP(A1098,Medical_Examinations!A1097:J3432,10,TRUE)</f>
        <v>No</v>
      </c>
      <c r="K1098" s="7" t="str">
        <f>VLOOKUP(A1098,Medical_Examinations!A1097:J3432,3,TRUE)</f>
        <v>Obesity</v>
      </c>
      <c r="L1098" s="7" t="str">
        <f>VLOOKUP(A1098,Medical_Examinations!A1097:J3432,5,TRUE)</f>
        <v>Normal</v>
      </c>
      <c r="M1098" s="52">
        <f>VLOOKUP(A1098,Hospitalization!A99:K2441,5,TRUE)</f>
        <v>27730</v>
      </c>
      <c r="N1098" s="51">
        <f ca="1">VLOOKUP(A1098,Hospitalization!A99:K2441,6,FALSE)</f>
        <v>29</v>
      </c>
      <c r="O1098" s="7" t="str">
        <f>VLOOKUP(A1089,Hospitalization!A90:K2432,11,TRUE)</f>
        <v>R1012</v>
      </c>
      <c r="P1098" s="7" t="str">
        <f>VLOOKUP(A1098,Hospitalization!A99:K2441,10,TRUE)</f>
        <v>tier - 2</v>
      </c>
      <c r="Q1098" s="53">
        <f>VLOOKUP(A1098,Hospitalization!A99:K2441,8,TRUE)</f>
        <v>39963.120000000003</v>
      </c>
      <c r="R1098" s="7" t="str">
        <f>VLOOKUP(A1098,Hospitalization!A99:K2441,9,TRUE)</f>
        <v>tier - 2</v>
      </c>
    </row>
    <row r="1099" spans="1:18" x14ac:dyDescent="0.3">
      <c r="A1099" s="69" t="s">
        <v>1108</v>
      </c>
      <c r="B1099" s="55" t="str">
        <f>VLOOKUP(A1099,'Customer Names'!A1099:E2417,3,TRUE)</f>
        <v xml:space="preserve"> Ms</v>
      </c>
      <c r="C1099" s="55" t="str">
        <f>VLOOKUP(A1099,'Customer Names'!A1097:E1922,4,FALSE)</f>
        <v>Pereira</v>
      </c>
      <c r="D1099" s="54">
        <f>VLOOKUP(HealthCare!A1099,Medical_Examinations!A1098:J3433,2,TRUE)</f>
        <v>21.2</v>
      </c>
      <c r="E1099" s="54">
        <f>VLOOKUP(HealthCare!A1099,Medical_Examinations!A1098:J3433,4,TRUE)</f>
        <v>10.72</v>
      </c>
      <c r="F1099" s="55" t="str">
        <f>VLOOKUP(A1099,Medical_Examinations!A1098:J3433,6,TRUE)</f>
        <v>No</v>
      </c>
      <c r="G1099" s="55" t="str">
        <f>VLOOKUP(A1099,Medical_Examinations!A1098:J3433,7,TRUE)</f>
        <v>No</v>
      </c>
      <c r="H1099" s="55" t="str">
        <f>VLOOKUP(A1099,Medical_Examinations!A1098:J3433,8,TRUE)</f>
        <v>No</v>
      </c>
      <c r="I1099" s="56">
        <f>VLOOKUP(A1099,Medical_Examinations!A1098:J3433,9,TRUE)</f>
        <v>0</v>
      </c>
      <c r="J1099" s="55" t="str">
        <f>VLOOKUP(A1099,Medical_Examinations!A1098:J3433,10,TRUE)</f>
        <v>No</v>
      </c>
      <c r="K1099" s="55" t="str">
        <f>VLOOKUP(A1099,Medical_Examinations!A1098:J3433,3,TRUE)</f>
        <v>Normal Weight</v>
      </c>
      <c r="L1099" s="55" t="str">
        <f>VLOOKUP(A1099,Medical_Examinations!A1098:J3433,5,TRUE)</f>
        <v>Diabetes</v>
      </c>
      <c r="M1099" s="57">
        <f>VLOOKUP(A1099,Hospitalization!A100:K2442,5,TRUE)</f>
        <v>31281</v>
      </c>
      <c r="N1099" s="56">
        <f ca="1">VLOOKUP(A1099,Hospitalization!A100:K2442,6,FALSE)</f>
        <v>31</v>
      </c>
      <c r="O1099" s="55" t="str">
        <f>VLOOKUP(A1090,Hospitalization!A91:K2433,11,TRUE)</f>
        <v>R1013</v>
      </c>
      <c r="P1099" s="55" t="str">
        <f>VLOOKUP(A1099,Hospitalization!A100:K2442,10,TRUE)</f>
        <v>tier - 2</v>
      </c>
      <c r="Q1099" s="58">
        <f>VLOOKUP(A1099,Hospitalization!A100:K2442,8,TRUE)</f>
        <v>39871.699999999997</v>
      </c>
      <c r="R1099" s="55" t="str">
        <f>VLOOKUP(A1099,Hospitalization!A100:K2442,9,TRUE)</f>
        <v>tier - 1</v>
      </c>
    </row>
    <row r="1100" spans="1:18" x14ac:dyDescent="0.3">
      <c r="A1100" s="69" t="s">
        <v>1109</v>
      </c>
      <c r="B1100" s="55" t="str">
        <f>VLOOKUP(A1100,'Customer Names'!A1100:E2418,3,TRUE)</f>
        <v xml:space="preserve"> Ms</v>
      </c>
      <c r="C1100" s="55" t="str">
        <f>VLOOKUP(A1100,'Customer Names'!A1098:E1923,4,FALSE)</f>
        <v>Black</v>
      </c>
      <c r="D1100" s="50">
        <f>VLOOKUP(HealthCare!A1100,Medical_Examinations!A1099:J3434,2,TRUE)</f>
        <v>23.96</v>
      </c>
      <c r="E1100" s="50">
        <f>VLOOKUP(HealthCare!A1100,Medical_Examinations!A1099:J3434,4,TRUE)</f>
        <v>9.58</v>
      </c>
      <c r="F1100" s="7" t="str">
        <f>VLOOKUP(A1100,Medical_Examinations!A1099:J3434,6,TRUE)</f>
        <v>yes</v>
      </c>
      <c r="G1100" s="7" t="str">
        <f>VLOOKUP(A1100,Medical_Examinations!A1099:J3434,7,TRUE)</f>
        <v>No</v>
      </c>
      <c r="H1100" s="7" t="str">
        <f>VLOOKUP(A1100,Medical_Examinations!A1099:J3434,8,TRUE)</f>
        <v>Yes</v>
      </c>
      <c r="I1100" s="51">
        <f>VLOOKUP(A1100,Medical_Examinations!A1099:J3434,9,TRUE)</f>
        <v>1</v>
      </c>
      <c r="J1100" s="7" t="str">
        <f>VLOOKUP(A1100,Medical_Examinations!A1099:J3434,10,TRUE)</f>
        <v>No</v>
      </c>
      <c r="K1100" s="7" t="str">
        <f>VLOOKUP(A1100,Medical_Examinations!A1099:J3434,3,TRUE)</f>
        <v>Normal Weight</v>
      </c>
      <c r="L1100" s="7" t="str">
        <f>VLOOKUP(A1100,Medical_Examinations!A1099:J3434,5,TRUE)</f>
        <v>Diabetes</v>
      </c>
      <c r="M1100" s="52">
        <f>VLOOKUP(A1100,Hospitalization!A101:K2443,5,TRUE)</f>
        <v>30468</v>
      </c>
      <c r="N1100" s="51">
        <f ca="1">VLOOKUP(A1100,Hospitalization!A101:K2443,6,FALSE)</f>
        <v>28</v>
      </c>
      <c r="O1100" s="7" t="str">
        <f>VLOOKUP(A1091,Hospitalization!A92:K2434,11,TRUE)</f>
        <v>R1012</v>
      </c>
      <c r="P1100" s="7" t="str">
        <f>VLOOKUP(A1100,Hospitalization!A101:K2443,10,TRUE)</f>
        <v>tier - 2</v>
      </c>
      <c r="Q1100" s="53">
        <f>VLOOKUP(A1100,Hospitalization!A101:K2443,8,TRUE)</f>
        <v>39865.699999999997</v>
      </c>
      <c r="R1100" s="7" t="str">
        <f>VLOOKUP(A1100,Hospitalization!A101:K2443,9,TRUE)</f>
        <v>tier - 2</v>
      </c>
    </row>
    <row r="1101" spans="1:18" x14ac:dyDescent="0.3">
      <c r="A1101" s="69" t="s">
        <v>1110</v>
      </c>
      <c r="B1101" s="55" t="str">
        <f>VLOOKUP(A1101,'Customer Names'!A1101:E2419,3,TRUE)</f>
        <v xml:space="preserve"> Mr</v>
      </c>
      <c r="C1101" s="55" t="str">
        <f>VLOOKUP(A1101,'Customer Names'!A1099:E1924,4,FALSE)</f>
        <v>Brown</v>
      </c>
      <c r="D1101" s="54">
        <f>VLOOKUP(HealthCare!A1101,Medical_Examinations!A1100:J3435,2,TRUE)</f>
        <v>35.93</v>
      </c>
      <c r="E1101" s="54">
        <f>VLOOKUP(HealthCare!A1101,Medical_Examinations!A1100:J3435,4,TRUE)</f>
        <v>6.4</v>
      </c>
      <c r="F1101" s="55" t="str">
        <f>VLOOKUP(A1101,Medical_Examinations!A1100:J3435,6,TRUE)</f>
        <v>yes</v>
      </c>
      <c r="G1101" s="55" t="str">
        <f>VLOOKUP(A1101,Medical_Examinations!A1100:J3435,7,TRUE)</f>
        <v>No</v>
      </c>
      <c r="H1101" s="55" t="str">
        <f>VLOOKUP(A1101,Medical_Examinations!A1100:J3435,8,TRUE)</f>
        <v>No</v>
      </c>
      <c r="I1101" s="56">
        <f>VLOOKUP(A1101,Medical_Examinations!A1100:J3435,9,TRUE)</f>
        <v>1</v>
      </c>
      <c r="J1101" s="55" t="str">
        <f>VLOOKUP(A1101,Medical_Examinations!A1100:J3435,10,TRUE)</f>
        <v>No</v>
      </c>
      <c r="K1101" s="55" t="str">
        <f>VLOOKUP(A1101,Medical_Examinations!A1100:J3435,3,TRUE)</f>
        <v>Obesity</v>
      </c>
      <c r="L1101" s="55" t="str">
        <f>VLOOKUP(A1101,Medical_Examinations!A1100:J3435,5,TRUE)</f>
        <v>Prediabetes</v>
      </c>
      <c r="M1101" s="57">
        <f>VLOOKUP(A1101,Hospitalization!A102:K2444,5,TRUE)</f>
        <v>27015</v>
      </c>
      <c r="N1101" s="56">
        <f ca="1">VLOOKUP(A1101,Hospitalization!A102:K2444,6,FALSE)</f>
        <v>25</v>
      </c>
      <c r="O1101" s="55" t="str">
        <f>VLOOKUP(A1092,Hospitalization!A93:K2435,11,TRUE)</f>
        <v>R1011</v>
      </c>
      <c r="P1101" s="55" t="str">
        <f>VLOOKUP(A1101,Hospitalization!A102:K2444,10,TRUE)</f>
        <v>tier - 2</v>
      </c>
      <c r="Q1101" s="58">
        <f>VLOOKUP(A1101,Hospitalization!A102:K2444,8,TRUE)</f>
        <v>39727.61</v>
      </c>
      <c r="R1101" s="55" t="str">
        <f>VLOOKUP(A1101,Hospitalization!A102:K2444,9,TRUE)</f>
        <v>tier - 1</v>
      </c>
    </row>
    <row r="1102" spans="1:18" x14ac:dyDescent="0.3">
      <c r="A1102" s="69" t="s">
        <v>1111</v>
      </c>
      <c r="B1102" s="55" t="str">
        <f>VLOOKUP(A1102,'Customer Names'!A1102:E2420,3,TRUE)</f>
        <v xml:space="preserve"> Mrs</v>
      </c>
      <c r="C1102" s="55" t="str">
        <f>VLOOKUP(A1102,'Customer Names'!A1100:E1925,4,FALSE)</f>
        <v>Reasoner</v>
      </c>
      <c r="D1102" s="50">
        <f>VLOOKUP(HealthCare!A1102,Medical_Examinations!A1101:J3436,2,TRUE)</f>
        <v>26.11</v>
      </c>
      <c r="E1102" s="50">
        <f>VLOOKUP(HealthCare!A1102,Medical_Examinations!A1101:J3436,4,TRUE)</f>
        <v>6.8</v>
      </c>
      <c r="F1102" s="7" t="str">
        <f>VLOOKUP(A1102,Medical_Examinations!A1101:J3436,6,TRUE)</f>
        <v>yes</v>
      </c>
      <c r="G1102" s="7" t="str">
        <f>VLOOKUP(A1102,Medical_Examinations!A1101:J3436,7,TRUE)</f>
        <v>No</v>
      </c>
      <c r="H1102" s="7" t="str">
        <f>VLOOKUP(A1102,Medical_Examinations!A1101:J3436,8,TRUE)</f>
        <v>No</v>
      </c>
      <c r="I1102" s="51">
        <f>VLOOKUP(A1102,Medical_Examinations!A1101:J3436,9,TRUE)</f>
        <v>2</v>
      </c>
      <c r="J1102" s="7" t="str">
        <f>VLOOKUP(A1102,Medical_Examinations!A1101:J3436,10,TRUE)</f>
        <v>No</v>
      </c>
      <c r="K1102" s="7" t="str">
        <f>VLOOKUP(A1102,Medical_Examinations!A1101:J3436,3,TRUE)</f>
        <v>Overweight</v>
      </c>
      <c r="L1102" s="7" t="str">
        <f>VLOOKUP(A1102,Medical_Examinations!A1101:J3436,5,TRUE)</f>
        <v>Diabetes</v>
      </c>
      <c r="M1102" s="52">
        <f>VLOOKUP(A1102,Hospitalization!A103:K2445,5,TRUE)</f>
        <v>28349</v>
      </c>
      <c r="N1102" s="51">
        <f ca="1">VLOOKUP(A1102,Hospitalization!A103:K2445,6,FALSE)</f>
        <v>24</v>
      </c>
      <c r="O1102" s="7" t="str">
        <f>VLOOKUP(A1093,Hospitalization!A94:K2436,11,TRUE)</f>
        <v>R1011</v>
      </c>
      <c r="P1102" s="7" t="str">
        <f>VLOOKUP(A1102,Hospitalization!A103:K2445,10,TRUE)</f>
        <v>tier - 1</v>
      </c>
      <c r="Q1102" s="53">
        <f>VLOOKUP(A1102,Hospitalization!A103:K2445,8,TRUE)</f>
        <v>39725.519999999997</v>
      </c>
      <c r="R1102" s="7" t="str">
        <f>VLOOKUP(A1102,Hospitalization!A103:K2445,9,TRUE)</f>
        <v>tier - 2</v>
      </c>
    </row>
    <row r="1103" spans="1:18" x14ac:dyDescent="0.3">
      <c r="A1103" s="69" t="s">
        <v>1112</v>
      </c>
      <c r="B1103" s="55" t="str">
        <f>VLOOKUP(A1103,'Customer Names'!A1103:E2421,3,TRUE)</f>
        <v xml:space="preserve"> Mr</v>
      </c>
      <c r="C1103" s="55" t="str">
        <f>VLOOKUP(A1103,'Customer Names'!A1101:E1926,4,FALSE)</f>
        <v>Wandzilak</v>
      </c>
      <c r="D1103" s="54">
        <f>VLOOKUP(HealthCare!A1103,Medical_Examinations!A1102:J3437,2,TRUE)</f>
        <v>32.299999999999997</v>
      </c>
      <c r="E1103" s="54">
        <f>VLOOKUP(HealthCare!A1103,Medical_Examinations!A1102:J3437,4,TRUE)</f>
        <v>9.48</v>
      </c>
      <c r="F1103" s="55" t="str">
        <f>VLOOKUP(A1103,Medical_Examinations!A1102:J3437,6,TRUE)</f>
        <v>No</v>
      </c>
      <c r="G1103" s="55" t="str">
        <f>VLOOKUP(A1103,Medical_Examinations!A1102:J3437,7,TRUE)</f>
        <v>No</v>
      </c>
      <c r="H1103" s="55" t="str">
        <f>VLOOKUP(A1103,Medical_Examinations!A1102:J3437,8,TRUE)</f>
        <v>No</v>
      </c>
      <c r="I1103" s="56">
        <f>VLOOKUP(A1103,Medical_Examinations!A1102:J3437,9,TRUE)</f>
        <v>2</v>
      </c>
      <c r="J1103" s="55" t="str">
        <f>VLOOKUP(A1103,Medical_Examinations!A1102:J3437,10,TRUE)</f>
        <v>No</v>
      </c>
      <c r="K1103" s="55" t="str">
        <f>VLOOKUP(A1103,Medical_Examinations!A1102:J3437,3,TRUE)</f>
        <v>Obesity</v>
      </c>
      <c r="L1103" s="55" t="str">
        <f>VLOOKUP(A1103,Medical_Examinations!A1102:J3437,5,TRUE)</f>
        <v>Diabetes</v>
      </c>
      <c r="M1103" s="57">
        <f>VLOOKUP(A1103,Hospitalization!A104:K2446,5,TRUE)</f>
        <v>37818</v>
      </c>
      <c r="N1103" s="56">
        <f ca="1">VLOOKUP(A1103,Hospitalization!A104:K2446,6,FALSE)</f>
        <v>34</v>
      </c>
      <c r="O1103" s="55" t="str">
        <f>VLOOKUP(A1094,Hospitalization!A95:K2437,11,TRUE)</f>
        <v>R1011</v>
      </c>
      <c r="P1103" s="55" t="str">
        <f>VLOOKUP(A1103,Hospitalization!A104:K2446,10,TRUE)</f>
        <v>tier - 1</v>
      </c>
      <c r="Q1103" s="58">
        <f>VLOOKUP(A1103,Hospitalization!A104:K2446,8,TRUE)</f>
        <v>39722.75</v>
      </c>
      <c r="R1103" s="55" t="str">
        <f>VLOOKUP(A1103,Hospitalization!A104:K2446,9,TRUE)</f>
        <v>tier - 1</v>
      </c>
    </row>
    <row r="1104" spans="1:18" x14ac:dyDescent="0.3">
      <c r="A1104" s="69" t="s">
        <v>1113</v>
      </c>
      <c r="B1104" s="55" t="str">
        <f>VLOOKUP(A1104,'Customer Names'!A1104:E2422,3,TRUE)</f>
        <v xml:space="preserve"> Mr</v>
      </c>
      <c r="C1104" s="55" t="str">
        <f>VLOOKUP(A1104,'Customer Names'!A1102:E1927,4,FALSE)</f>
        <v>Carver</v>
      </c>
      <c r="D1104" s="50">
        <f>VLOOKUP(HealthCare!A1104,Medical_Examinations!A1103:J3438,2,TRUE)</f>
        <v>28.69</v>
      </c>
      <c r="E1104" s="50">
        <f>VLOOKUP(HealthCare!A1104,Medical_Examinations!A1103:J3438,4,TRUE)</f>
        <v>7.45</v>
      </c>
      <c r="F1104" s="7" t="str">
        <f>VLOOKUP(A1104,Medical_Examinations!A1103:J3438,6,TRUE)</f>
        <v>No</v>
      </c>
      <c r="G1104" s="7" t="str">
        <f>VLOOKUP(A1104,Medical_Examinations!A1103:J3438,7,TRUE)</f>
        <v>No</v>
      </c>
      <c r="H1104" s="7" t="str">
        <f>VLOOKUP(A1104,Medical_Examinations!A1103:J3438,8,TRUE)</f>
        <v>No</v>
      </c>
      <c r="I1104" s="51">
        <f>VLOOKUP(A1104,Medical_Examinations!A1103:J3438,9,TRUE)</f>
        <v>2</v>
      </c>
      <c r="J1104" s="7" t="str">
        <f>VLOOKUP(A1104,Medical_Examinations!A1103:J3438,10,TRUE)</f>
        <v>No</v>
      </c>
      <c r="K1104" s="7" t="str">
        <f>VLOOKUP(A1104,Medical_Examinations!A1103:J3438,3,TRUE)</f>
        <v>Overweight</v>
      </c>
      <c r="L1104" s="7" t="str">
        <f>VLOOKUP(A1104,Medical_Examinations!A1103:J3438,5,TRUE)</f>
        <v>Diabetes</v>
      </c>
      <c r="M1104" s="52">
        <f>VLOOKUP(A1104,Hospitalization!A105:K2447,5,TRUE)</f>
        <v>25110</v>
      </c>
      <c r="N1104" s="51">
        <f ca="1">VLOOKUP(A1104,Hospitalization!A105:K2447,6,FALSE)</f>
        <v>21</v>
      </c>
      <c r="O1104" s="7" t="str">
        <f>VLOOKUP(A1095,Hospitalization!A96:K2438,11,TRUE)</f>
        <v>R1011</v>
      </c>
      <c r="P1104" s="7" t="str">
        <f>VLOOKUP(A1104,Hospitalization!A105:K2447,10,TRUE)</f>
        <v>tier - 2</v>
      </c>
      <c r="Q1104" s="53">
        <f>VLOOKUP(A1104,Hospitalization!A105:K2447,8,TRUE)</f>
        <v>39721.93</v>
      </c>
      <c r="R1104" s="7" t="str">
        <f>VLOOKUP(A1104,Hospitalization!A105:K2447,9,TRUE)</f>
        <v>tier - 2</v>
      </c>
    </row>
    <row r="1105" spans="1:18" x14ac:dyDescent="0.3">
      <c r="A1105" s="69" t="s">
        <v>1114</v>
      </c>
      <c r="B1105" s="55" t="str">
        <f>VLOOKUP(A1105,'Customer Names'!A1105:E2423,3,TRUE)</f>
        <v xml:space="preserve"> Ms</v>
      </c>
      <c r="C1105" s="55" t="str">
        <f>VLOOKUP(A1105,'Customer Names'!A1103:E1928,4,FALSE)</f>
        <v>Borror</v>
      </c>
      <c r="D1105" s="54">
        <f>VLOOKUP(HealthCare!A1105,Medical_Examinations!A1104:J3439,2,TRUE)</f>
        <v>31.28</v>
      </c>
      <c r="E1105" s="54">
        <f>VLOOKUP(HealthCare!A1105,Medical_Examinations!A1104:J3439,4,TRUE)</f>
        <v>6.94</v>
      </c>
      <c r="F1105" s="55" t="str">
        <f>VLOOKUP(A1105,Medical_Examinations!A1104:J3439,6,TRUE)</f>
        <v>yes</v>
      </c>
      <c r="G1105" s="55" t="str">
        <f>VLOOKUP(A1105,Medical_Examinations!A1104:J3439,7,TRUE)</f>
        <v>No</v>
      </c>
      <c r="H1105" s="55" t="str">
        <f>VLOOKUP(A1105,Medical_Examinations!A1104:J3439,8,TRUE)</f>
        <v>No</v>
      </c>
      <c r="I1105" s="56">
        <f>VLOOKUP(A1105,Medical_Examinations!A1104:J3439,9,TRUE)</f>
        <v>1</v>
      </c>
      <c r="J1105" s="55" t="str">
        <f>VLOOKUP(A1105,Medical_Examinations!A1104:J3439,10,TRUE)</f>
        <v>No</v>
      </c>
      <c r="K1105" s="55" t="str">
        <f>VLOOKUP(A1105,Medical_Examinations!A1104:J3439,3,TRUE)</f>
        <v>Obesity</v>
      </c>
      <c r="L1105" s="55" t="str">
        <f>VLOOKUP(A1105,Medical_Examinations!A1104:J3439,5,TRUE)</f>
        <v>Diabetes</v>
      </c>
      <c r="M1105" s="57">
        <f>VLOOKUP(A1105,Hospitalization!A106:K2448,5,TRUE)</f>
        <v>28476</v>
      </c>
      <c r="N1105" s="56">
        <f ca="1">VLOOKUP(A1105,Hospitalization!A106:K2448,6,FALSE)</f>
        <v>22</v>
      </c>
      <c r="O1105" s="55" t="str">
        <f>VLOOKUP(A1096,Hospitalization!A97:K2439,11,TRUE)</f>
        <v>R1012</v>
      </c>
      <c r="P1105" s="55" t="str">
        <f>VLOOKUP(A1105,Hospitalization!A106:K2448,10,TRUE)</f>
        <v>tier - 1</v>
      </c>
      <c r="Q1105" s="58">
        <f>VLOOKUP(A1105,Hospitalization!A106:K2448,8,TRUE)</f>
        <v>39670.44</v>
      </c>
      <c r="R1105" s="55" t="str">
        <f>VLOOKUP(A1105,Hospitalization!A106:K2448,9,TRUE)</f>
        <v>tier - 2</v>
      </c>
    </row>
    <row r="1106" spans="1:18" x14ac:dyDescent="0.3">
      <c r="A1106" s="69" t="s">
        <v>1115</v>
      </c>
      <c r="B1106" s="55" t="str">
        <f>VLOOKUP(A1106,'Customer Names'!A1106:E2424,3,TRUE)</f>
        <v xml:space="preserve"> Mr</v>
      </c>
      <c r="C1106" s="55" t="str">
        <f>VLOOKUP(A1106,'Customer Names'!A1104:E1929,4,FALSE)</f>
        <v>Saad</v>
      </c>
      <c r="D1106" s="50">
        <f>VLOOKUP(HealthCare!A1106,Medical_Examinations!A1105:J3440,2,TRUE)</f>
        <v>30.21</v>
      </c>
      <c r="E1106" s="50">
        <f>VLOOKUP(HealthCare!A1106,Medical_Examinations!A1105:J3440,4,TRUE)</f>
        <v>7.83</v>
      </c>
      <c r="F1106" s="7" t="str">
        <f>VLOOKUP(A1106,Medical_Examinations!A1105:J3440,6,TRUE)</f>
        <v>No</v>
      </c>
      <c r="G1106" s="7" t="str">
        <f>VLOOKUP(A1106,Medical_Examinations!A1105:J3440,7,TRUE)</f>
        <v>No</v>
      </c>
      <c r="H1106" s="7" t="str">
        <f>VLOOKUP(A1106,Medical_Examinations!A1105:J3440,8,TRUE)</f>
        <v>No</v>
      </c>
      <c r="I1106" s="51">
        <f>VLOOKUP(A1106,Medical_Examinations!A1105:J3440,9,TRUE)</f>
        <v>0</v>
      </c>
      <c r="J1106" s="7" t="str">
        <f>VLOOKUP(A1106,Medical_Examinations!A1105:J3440,10,TRUE)</f>
        <v>No</v>
      </c>
      <c r="K1106" s="7" t="str">
        <f>VLOOKUP(A1106,Medical_Examinations!A1105:J3440,3,TRUE)</f>
        <v>Obesity</v>
      </c>
      <c r="L1106" s="7" t="str">
        <f>VLOOKUP(A1106,Medical_Examinations!A1105:J3440,5,TRUE)</f>
        <v>Diabetes</v>
      </c>
      <c r="M1106" s="52">
        <f>VLOOKUP(A1106,Hospitalization!A107:K2449,5,TRUE)</f>
        <v>34918</v>
      </c>
      <c r="N1106" s="51">
        <f ca="1">VLOOKUP(A1106,Hospitalization!A107:K2449,6,FALSE)</f>
        <v>31</v>
      </c>
      <c r="O1106" s="7" t="str">
        <f>VLOOKUP(A1097,Hospitalization!A98:K2440,11,TRUE)</f>
        <v>R1012</v>
      </c>
      <c r="P1106" s="7" t="str">
        <f>VLOOKUP(A1106,Hospitalization!A107:K2449,10,TRUE)</f>
        <v>tier - 3</v>
      </c>
      <c r="Q1106" s="53">
        <f>VLOOKUP(A1106,Hospitalization!A107:K2449,8,TRUE)</f>
        <v>39611.760000000002</v>
      </c>
      <c r="R1106" s="7" t="str">
        <f>VLOOKUP(A1106,Hospitalization!A107:K2449,9,TRUE)</f>
        <v>tier - 1</v>
      </c>
    </row>
    <row r="1107" spans="1:18" x14ac:dyDescent="0.3">
      <c r="A1107" s="69" t="s">
        <v>1116</v>
      </c>
      <c r="B1107" s="55" t="str">
        <f>VLOOKUP(A1107,'Customer Names'!A1107:E2425,3,TRUE)</f>
        <v xml:space="preserve"> Mr</v>
      </c>
      <c r="C1107" s="55" t="str">
        <f>VLOOKUP(A1107,'Customer Names'!A1105:E1930,4,FALSE)</f>
        <v>Paul</v>
      </c>
      <c r="D1107" s="54">
        <f>VLOOKUP(HealthCare!A1107,Medical_Examinations!A1106:J3441,2,TRUE)</f>
        <v>38.28</v>
      </c>
      <c r="E1107" s="54">
        <f>VLOOKUP(HealthCare!A1107,Medical_Examinations!A1106:J3441,4,TRUE)</f>
        <v>10.17</v>
      </c>
      <c r="F1107" s="55" t="str">
        <f>VLOOKUP(A1107,Medical_Examinations!A1106:J3441,6,TRUE)</f>
        <v>yes</v>
      </c>
      <c r="G1107" s="55" t="str">
        <f>VLOOKUP(A1107,Medical_Examinations!A1106:J3441,7,TRUE)</f>
        <v>No</v>
      </c>
      <c r="H1107" s="55" t="str">
        <f>VLOOKUP(A1107,Medical_Examinations!A1106:J3441,8,TRUE)</f>
        <v>No</v>
      </c>
      <c r="I1107" s="56">
        <f>VLOOKUP(A1107,Medical_Examinations!A1106:J3441,9,TRUE)</f>
        <v>0</v>
      </c>
      <c r="J1107" s="55" t="str">
        <f>VLOOKUP(A1107,Medical_Examinations!A1106:J3441,10,TRUE)</f>
        <v>No</v>
      </c>
      <c r="K1107" s="55" t="str">
        <f>VLOOKUP(A1107,Medical_Examinations!A1106:J3441,3,TRUE)</f>
        <v>Obesity</v>
      </c>
      <c r="L1107" s="55" t="str">
        <f>VLOOKUP(A1107,Medical_Examinations!A1106:J3441,5,TRUE)</f>
        <v>Diabetes</v>
      </c>
      <c r="M1107" s="57">
        <f>VLOOKUP(A1107,Hospitalization!A108:K2450,5,TRUE)</f>
        <v>29772</v>
      </c>
      <c r="N1107" s="56">
        <f ca="1">VLOOKUP(A1107,Hospitalization!A108:K2450,6,FALSE)</f>
        <v>23</v>
      </c>
      <c r="O1107" s="55" t="str">
        <f>VLOOKUP(A1098,Hospitalization!A99:K2441,11,TRUE)</f>
        <v>R1011</v>
      </c>
      <c r="P1107" s="55" t="str">
        <f>VLOOKUP(A1107,Hospitalization!A108:K2450,10,TRUE)</f>
        <v>tier - 2</v>
      </c>
      <c r="Q1107" s="58">
        <f>VLOOKUP(A1107,Hospitalization!A108:K2450,8,TRUE)</f>
        <v>39597.410000000003</v>
      </c>
      <c r="R1107" s="55" t="str">
        <f>VLOOKUP(A1107,Hospitalization!A108:K2450,9,TRUE)</f>
        <v>tier - 1</v>
      </c>
    </row>
    <row r="1108" spans="1:18" x14ac:dyDescent="0.3">
      <c r="A1108" s="69" t="s">
        <v>1117</v>
      </c>
      <c r="B1108" s="55" t="str">
        <f>VLOOKUP(A1108,'Customer Names'!A1108:E2426,3,TRUE)</f>
        <v xml:space="preserve"> Mr</v>
      </c>
      <c r="C1108" s="55" t="str">
        <f>VLOOKUP(A1108,'Customer Names'!A1106:E1931,4,FALSE)</f>
        <v>Trail</v>
      </c>
      <c r="D1108" s="50">
        <f>VLOOKUP(HealthCare!A1108,Medical_Examinations!A1107:J3442,2,TRUE)</f>
        <v>29.9</v>
      </c>
      <c r="E1108" s="50">
        <f>VLOOKUP(HealthCare!A1108,Medical_Examinations!A1107:J3442,4,TRUE)</f>
        <v>8.9600000000000009</v>
      </c>
      <c r="F1108" s="7" t="str">
        <f>VLOOKUP(A1108,Medical_Examinations!A1107:J3442,6,TRUE)</f>
        <v>yes</v>
      </c>
      <c r="G1108" s="7" t="str">
        <f>VLOOKUP(A1108,Medical_Examinations!A1107:J3442,7,TRUE)</f>
        <v>No</v>
      </c>
      <c r="H1108" s="7" t="str">
        <f>VLOOKUP(A1108,Medical_Examinations!A1107:J3442,8,TRUE)</f>
        <v>No</v>
      </c>
      <c r="I1108" s="51">
        <f>VLOOKUP(A1108,Medical_Examinations!A1107:J3442,9,TRUE)</f>
        <v>0</v>
      </c>
      <c r="J1108" s="7" t="str">
        <f>VLOOKUP(A1108,Medical_Examinations!A1107:J3442,10,TRUE)</f>
        <v>No</v>
      </c>
      <c r="K1108" s="7" t="str">
        <f>VLOOKUP(A1108,Medical_Examinations!A1107:J3442,3,TRUE)</f>
        <v>Overweight</v>
      </c>
      <c r="L1108" s="7" t="str">
        <f>VLOOKUP(A1108,Medical_Examinations!A1107:J3442,5,TRUE)</f>
        <v>Diabetes</v>
      </c>
      <c r="M1108" s="52">
        <f>VLOOKUP(A1108,Hospitalization!A109:K2451,5,TRUE)</f>
        <v>28683</v>
      </c>
      <c r="N1108" s="51">
        <f ca="1">VLOOKUP(A1108,Hospitalization!A109:K2451,6,FALSE)</f>
        <v>22</v>
      </c>
      <c r="O1108" s="7" t="str">
        <f>VLOOKUP(A1099,Hospitalization!A100:K2442,11,TRUE)</f>
        <v>R1013</v>
      </c>
      <c r="P1108" s="7" t="str">
        <f>VLOOKUP(A1108,Hospitalization!A109:K2451,10,TRUE)</f>
        <v>tier - 2</v>
      </c>
      <c r="Q1108" s="53">
        <f>VLOOKUP(A1108,Hospitalization!A109:K2451,8,TRUE)</f>
        <v>39556.49</v>
      </c>
      <c r="R1108" s="7" t="str">
        <f>VLOOKUP(A1108,Hospitalization!A109:K2451,9,TRUE)</f>
        <v>tier - 1</v>
      </c>
    </row>
    <row r="1109" spans="1:18" x14ac:dyDescent="0.3">
      <c r="A1109" s="69" t="s">
        <v>1118</v>
      </c>
      <c r="B1109" s="55" t="str">
        <f>VLOOKUP(A1109,'Customer Names'!A1109:E2427,3,TRUE)</f>
        <v xml:space="preserve"> Ms</v>
      </c>
      <c r="C1109" s="55" t="str">
        <f>VLOOKUP(A1109,'Customer Names'!A1107:E1932,4,FALSE)</f>
        <v>Benton</v>
      </c>
      <c r="D1109" s="54">
        <f>VLOOKUP(HealthCare!A1109,Medical_Examinations!A1108:J3443,2,TRUE)</f>
        <v>23.18</v>
      </c>
      <c r="E1109" s="54">
        <f>VLOOKUP(HealthCare!A1109,Medical_Examinations!A1108:J3443,4,TRUE)</f>
        <v>6.96</v>
      </c>
      <c r="F1109" s="55" t="str">
        <f>VLOOKUP(A1109,Medical_Examinations!A1108:J3443,6,TRUE)</f>
        <v>yes</v>
      </c>
      <c r="G1109" s="55" t="str">
        <f>VLOOKUP(A1109,Medical_Examinations!A1108:J3443,7,TRUE)</f>
        <v>No</v>
      </c>
      <c r="H1109" s="55" t="str">
        <f>VLOOKUP(A1109,Medical_Examinations!A1108:J3443,8,TRUE)</f>
        <v>No</v>
      </c>
      <c r="I1109" s="56">
        <f>VLOOKUP(A1109,Medical_Examinations!A1108:J3443,9,TRUE)</f>
        <v>2</v>
      </c>
      <c r="J1109" s="55" t="str">
        <f>VLOOKUP(A1109,Medical_Examinations!A1108:J3443,10,TRUE)</f>
        <v>No</v>
      </c>
      <c r="K1109" s="55" t="str">
        <f>VLOOKUP(A1109,Medical_Examinations!A1108:J3443,3,TRUE)</f>
        <v>Normal Weight</v>
      </c>
      <c r="L1109" s="55" t="str">
        <f>VLOOKUP(A1109,Medical_Examinations!A1108:J3443,5,TRUE)</f>
        <v>Diabetes</v>
      </c>
      <c r="M1109" s="57">
        <f>VLOOKUP(A1109,Hospitalization!A110:K2452,5,TRUE)</f>
        <v>24282</v>
      </c>
      <c r="N1109" s="56">
        <f ca="1">VLOOKUP(A1109,Hospitalization!A110:K2452,6,FALSE)</f>
        <v>22</v>
      </c>
      <c r="O1109" s="55" t="str">
        <f>VLOOKUP(A1100,Hospitalization!A101:K2443,11,TRUE)</f>
        <v>R1011</v>
      </c>
      <c r="P1109" s="55" t="str">
        <f>VLOOKUP(A1109,Hospitalization!A110:K2452,10,TRUE)</f>
        <v>tier - 2</v>
      </c>
      <c r="Q1109" s="58">
        <f>VLOOKUP(A1109,Hospitalization!A110:K2452,8,TRUE)</f>
        <v>39396.86</v>
      </c>
      <c r="R1109" s="55" t="str">
        <f>VLOOKUP(A1109,Hospitalization!A110:K2452,9,TRUE)</f>
        <v>tier - 2</v>
      </c>
    </row>
    <row r="1110" spans="1:18" x14ac:dyDescent="0.3">
      <c r="A1110" s="69" t="s">
        <v>1119</v>
      </c>
      <c r="B1110" s="55" t="str">
        <f>VLOOKUP(A1110,'Customer Names'!A1110:E2428,3,TRUE)</f>
        <v xml:space="preserve"> Mrs</v>
      </c>
      <c r="C1110" s="55" t="str">
        <f>VLOOKUP(A1110,'Customer Names'!A1108:E1933,4,FALSE)</f>
        <v>Bauman</v>
      </c>
      <c r="D1110" s="50">
        <f>VLOOKUP(HealthCare!A1110,Medical_Examinations!A1109:J3444,2,TRUE)</f>
        <v>33.020000000000003</v>
      </c>
      <c r="E1110" s="50">
        <f>VLOOKUP(HealthCare!A1110,Medical_Examinations!A1109:J3444,4,TRUE)</f>
        <v>5.07</v>
      </c>
      <c r="F1110" s="7" t="str">
        <f>VLOOKUP(A1110,Medical_Examinations!A1109:J3444,6,TRUE)</f>
        <v>yes</v>
      </c>
      <c r="G1110" s="7" t="str">
        <f>VLOOKUP(A1110,Medical_Examinations!A1109:J3444,7,TRUE)</f>
        <v>No</v>
      </c>
      <c r="H1110" s="7" t="str">
        <f>VLOOKUP(A1110,Medical_Examinations!A1109:J3444,8,TRUE)</f>
        <v>No</v>
      </c>
      <c r="I1110" s="51">
        <f>VLOOKUP(A1110,Medical_Examinations!A1109:J3444,9,TRUE)</f>
        <v>0</v>
      </c>
      <c r="J1110" s="7" t="str">
        <f>VLOOKUP(A1110,Medical_Examinations!A1109:J3444,10,TRUE)</f>
        <v>No</v>
      </c>
      <c r="K1110" s="7" t="str">
        <f>VLOOKUP(A1110,Medical_Examinations!A1109:J3444,3,TRUE)</f>
        <v>Obesity</v>
      </c>
      <c r="L1110" s="7" t="str">
        <f>VLOOKUP(A1110,Medical_Examinations!A1109:J3444,5,TRUE)</f>
        <v>Normal</v>
      </c>
      <c r="M1110" s="52">
        <f>VLOOKUP(A1110,Hospitalization!A111:K2453,5,TRUE)</f>
        <v>28707</v>
      </c>
      <c r="N1110" s="51">
        <f ca="1">VLOOKUP(A1110,Hospitalization!A111:K2453,6,FALSE)</f>
        <v>23</v>
      </c>
      <c r="O1110" s="7" t="str">
        <f>VLOOKUP(A1101,Hospitalization!A102:K2444,11,TRUE)</f>
        <v>R1011</v>
      </c>
      <c r="P1110" s="7" t="str">
        <f>VLOOKUP(A1110,Hospitalization!A111:K2453,10,TRUE)</f>
        <v>tier - 3</v>
      </c>
      <c r="Q1110" s="53">
        <f>VLOOKUP(A1110,Hospitalization!A111:K2453,8,TRUE)</f>
        <v>39352.6</v>
      </c>
      <c r="R1110" s="7" t="str">
        <f>VLOOKUP(A1110,Hospitalization!A111:K2453,9,TRUE)</f>
        <v>tier - 2</v>
      </c>
    </row>
    <row r="1111" spans="1:18" x14ac:dyDescent="0.3">
      <c r="A1111" s="69" t="s">
        <v>1120</v>
      </c>
      <c r="B1111" s="55" t="str">
        <f>VLOOKUP(A1111,'Customer Names'!A1111:E2429,3,TRUE)</f>
        <v xml:space="preserve"> Mrs</v>
      </c>
      <c r="C1111" s="55" t="str">
        <f>VLOOKUP(A1111,'Customer Names'!A1109:E1934,4,FALSE)</f>
        <v>Bakula</v>
      </c>
      <c r="D1111" s="54">
        <f>VLOOKUP(HealthCare!A1111,Medical_Examinations!A1110:J3445,2,TRUE)</f>
        <v>27.29</v>
      </c>
      <c r="E1111" s="54">
        <f>VLOOKUP(HealthCare!A1111,Medical_Examinations!A1110:J3445,4,TRUE)</f>
        <v>5.85</v>
      </c>
      <c r="F1111" s="55" t="str">
        <f>VLOOKUP(A1111,Medical_Examinations!A1110:J3445,6,TRUE)</f>
        <v>No</v>
      </c>
      <c r="G1111" s="55" t="str">
        <f>VLOOKUP(A1111,Medical_Examinations!A1110:J3445,7,TRUE)</f>
        <v>No</v>
      </c>
      <c r="H1111" s="55" t="str">
        <f>VLOOKUP(A1111,Medical_Examinations!A1110:J3445,8,TRUE)</f>
        <v>No</v>
      </c>
      <c r="I1111" s="56">
        <f>VLOOKUP(A1111,Medical_Examinations!A1110:J3445,9,TRUE)</f>
        <v>2</v>
      </c>
      <c r="J1111" s="55" t="str">
        <f>VLOOKUP(A1111,Medical_Examinations!A1110:J3445,10,TRUE)</f>
        <v>No</v>
      </c>
      <c r="K1111" s="55" t="str">
        <f>VLOOKUP(A1111,Medical_Examinations!A1110:J3445,3,TRUE)</f>
        <v>Overweight</v>
      </c>
      <c r="L1111" s="55" t="str">
        <f>VLOOKUP(A1111,Medical_Examinations!A1110:J3445,5,TRUE)</f>
        <v>Prediabetes</v>
      </c>
      <c r="M1111" s="57">
        <f>VLOOKUP(A1111,Hospitalization!A112:K2454,5,TRUE)</f>
        <v>33938</v>
      </c>
      <c r="N1111" s="56">
        <f ca="1">VLOOKUP(A1111,Hospitalization!A112:K2454,6,FALSE)</f>
        <v>23</v>
      </c>
      <c r="O1111" s="55" t="str">
        <f>VLOOKUP(A1102,Hospitalization!A103:K2445,11,TRUE)</f>
        <v>R1012</v>
      </c>
      <c r="P1111" s="55" t="str">
        <f>VLOOKUP(A1111,Hospitalization!A112:K2454,10,TRUE)</f>
        <v>tier - 3</v>
      </c>
      <c r="Q1111" s="58">
        <f>VLOOKUP(A1111,Hospitalization!A112:K2454,8,TRUE)</f>
        <v>39241.440000000002</v>
      </c>
      <c r="R1111" s="55" t="str">
        <f>VLOOKUP(A1111,Hospitalization!A112:K2454,9,TRUE)</f>
        <v>tier - 1</v>
      </c>
    </row>
    <row r="1112" spans="1:18" x14ac:dyDescent="0.3">
      <c r="A1112" s="69" t="s">
        <v>1121</v>
      </c>
      <c r="B1112" s="55" t="str">
        <f>VLOOKUP(A1112,'Customer Names'!A1112:E2430,3,TRUE)</f>
        <v xml:space="preserve"> Ms</v>
      </c>
      <c r="C1112" s="55" t="str">
        <f>VLOOKUP(A1112,'Customer Names'!A1110:E1935,4,FALSE)</f>
        <v>Edwards</v>
      </c>
      <c r="D1112" s="50">
        <f>VLOOKUP(HealthCare!A1112,Medical_Examinations!A1111:J3446,2,TRUE)</f>
        <v>23.18</v>
      </c>
      <c r="E1112" s="50">
        <f>VLOOKUP(HealthCare!A1112,Medical_Examinations!A1111:J3446,4,TRUE)</f>
        <v>10.56</v>
      </c>
      <c r="F1112" s="7" t="str">
        <f>VLOOKUP(A1112,Medical_Examinations!A1111:J3446,6,TRUE)</f>
        <v>No</v>
      </c>
      <c r="G1112" s="7" t="str">
        <f>VLOOKUP(A1112,Medical_Examinations!A1111:J3446,7,TRUE)</f>
        <v>No</v>
      </c>
      <c r="H1112" s="7" t="str">
        <f>VLOOKUP(A1112,Medical_Examinations!A1111:J3446,8,TRUE)</f>
        <v>No</v>
      </c>
      <c r="I1112" s="51">
        <f>VLOOKUP(A1112,Medical_Examinations!A1111:J3446,9,TRUE)</f>
        <v>2</v>
      </c>
      <c r="J1112" s="7" t="str">
        <f>VLOOKUP(A1112,Medical_Examinations!A1111:J3446,10,TRUE)</f>
        <v>No</v>
      </c>
      <c r="K1112" s="7" t="str">
        <f>VLOOKUP(A1112,Medical_Examinations!A1111:J3446,3,TRUE)</f>
        <v>Normal Weight</v>
      </c>
      <c r="L1112" s="7" t="str">
        <f>VLOOKUP(A1112,Medical_Examinations!A1111:J3446,5,TRUE)</f>
        <v>Diabetes</v>
      </c>
      <c r="M1112" s="52">
        <f>VLOOKUP(A1112,Hospitalization!A113:K2455,5,TRUE)</f>
        <v>22834</v>
      </c>
      <c r="N1112" s="51">
        <f ca="1">VLOOKUP(A1112,Hospitalization!A113:K2455,6,FALSE)</f>
        <v>22</v>
      </c>
      <c r="O1112" s="7" t="str">
        <f>VLOOKUP(A1103,Hospitalization!A104:K2446,11,TRUE)</f>
        <v>R1013</v>
      </c>
      <c r="P1112" s="7" t="str">
        <f>VLOOKUP(A1112,Hospitalization!A113:K2455,10,TRUE)</f>
        <v>tier - 1</v>
      </c>
      <c r="Q1112" s="53">
        <f>VLOOKUP(A1112,Hospitalization!A113:K2455,8,TRUE)</f>
        <v>39221.120000000003</v>
      </c>
      <c r="R1112" s="7" t="str">
        <f>VLOOKUP(A1112,Hospitalization!A113:K2455,9,TRUE)</f>
        <v>tier - 2</v>
      </c>
    </row>
    <row r="1113" spans="1:18" x14ac:dyDescent="0.3">
      <c r="A1113" s="69" t="s">
        <v>1122</v>
      </c>
      <c r="B1113" s="55" t="str">
        <f>VLOOKUP(A1113,'Customer Names'!A1113:E2431,3,TRUE)</f>
        <v xml:space="preserve"> Mrs</v>
      </c>
      <c r="C1113" s="55" t="str">
        <f>VLOOKUP(A1113,'Customer Names'!A1111:E1936,4,FALSE)</f>
        <v>Davis</v>
      </c>
      <c r="D1113" s="54">
        <f>VLOOKUP(HealthCare!A1113,Medical_Examinations!A1112:J3447,2,TRUE)</f>
        <v>32.659999999999997</v>
      </c>
      <c r="E1113" s="54">
        <f>VLOOKUP(HealthCare!A1113,Medical_Examinations!A1112:J3447,4,TRUE)</f>
        <v>8.92</v>
      </c>
      <c r="F1113" s="55" t="str">
        <f>VLOOKUP(A1113,Medical_Examinations!A1112:J3447,6,TRUE)</f>
        <v>yes</v>
      </c>
      <c r="G1113" s="55" t="str">
        <f>VLOOKUP(A1113,Medical_Examinations!A1112:J3447,7,TRUE)</f>
        <v>No</v>
      </c>
      <c r="H1113" s="55" t="str">
        <f>VLOOKUP(A1113,Medical_Examinations!A1112:J3447,8,TRUE)</f>
        <v>No</v>
      </c>
      <c r="I1113" s="56">
        <f>VLOOKUP(A1113,Medical_Examinations!A1112:J3447,9,TRUE)</f>
        <v>0</v>
      </c>
      <c r="J1113" s="55" t="str">
        <f>VLOOKUP(A1113,Medical_Examinations!A1112:J3447,10,TRUE)</f>
        <v>No</v>
      </c>
      <c r="K1113" s="55" t="str">
        <f>VLOOKUP(A1113,Medical_Examinations!A1112:J3447,3,TRUE)</f>
        <v>Obesity</v>
      </c>
      <c r="L1113" s="55" t="str">
        <f>VLOOKUP(A1113,Medical_Examinations!A1112:J3447,5,TRUE)</f>
        <v>Diabetes</v>
      </c>
      <c r="M1113" s="57">
        <f>VLOOKUP(A1113,Hospitalization!A114:K2456,5,TRUE)</f>
        <v>30167</v>
      </c>
      <c r="N1113" s="56">
        <f ca="1">VLOOKUP(A1113,Hospitalization!A114:K2456,6,FALSE)</f>
        <v>21</v>
      </c>
      <c r="O1113" s="55" t="str">
        <f>VLOOKUP(A1104,Hospitalization!A105:K2447,11,TRUE)</f>
        <v>R1011</v>
      </c>
      <c r="P1113" s="55" t="str">
        <f>VLOOKUP(A1113,Hospitalization!A114:K2456,10,TRUE)</f>
        <v>tier - 1</v>
      </c>
      <c r="Q1113" s="58">
        <f>VLOOKUP(A1113,Hospitalization!A114:K2456,8,TRUE)</f>
        <v>39125.33</v>
      </c>
      <c r="R1113" s="55" t="str">
        <f>VLOOKUP(A1113,Hospitalization!A114:K2456,9,TRUE)</f>
        <v>tier - 1</v>
      </c>
    </row>
    <row r="1114" spans="1:18" x14ac:dyDescent="0.3">
      <c r="A1114" s="69" t="s">
        <v>1123</v>
      </c>
      <c r="B1114" s="55" t="str">
        <f>VLOOKUP(A1114,'Customer Names'!A1114:E2432,3,TRUE)</f>
        <v xml:space="preserve"> Mr</v>
      </c>
      <c r="C1114" s="55" t="str">
        <f>VLOOKUP(A1114,'Customer Names'!A1112:E1937,4,FALSE)</f>
        <v>Weiler</v>
      </c>
      <c r="D1114" s="50">
        <f>VLOOKUP(HealthCare!A1114,Medical_Examinations!A1113:J3448,2,TRUE)</f>
        <v>30.78</v>
      </c>
      <c r="E1114" s="50">
        <f>VLOOKUP(HealthCare!A1114,Medical_Examinations!A1113:J3448,4,TRUE)</f>
        <v>8.6300000000000008</v>
      </c>
      <c r="F1114" s="7" t="str">
        <f>VLOOKUP(A1114,Medical_Examinations!A1113:J3448,6,TRUE)</f>
        <v>No</v>
      </c>
      <c r="G1114" s="7" t="str">
        <f>VLOOKUP(A1114,Medical_Examinations!A1113:J3448,7,TRUE)</f>
        <v>No</v>
      </c>
      <c r="H1114" s="7" t="str">
        <f>VLOOKUP(A1114,Medical_Examinations!A1113:J3448,8,TRUE)</f>
        <v>No</v>
      </c>
      <c r="I1114" s="51">
        <f>VLOOKUP(A1114,Medical_Examinations!A1113:J3448,9,TRUE)</f>
        <v>0</v>
      </c>
      <c r="J1114" s="7" t="str">
        <f>VLOOKUP(A1114,Medical_Examinations!A1113:J3448,10,TRUE)</f>
        <v>No</v>
      </c>
      <c r="K1114" s="7" t="str">
        <f>VLOOKUP(A1114,Medical_Examinations!A1113:J3448,3,TRUE)</f>
        <v>Obesity</v>
      </c>
      <c r="L1114" s="7" t="str">
        <f>VLOOKUP(A1114,Medical_Examinations!A1113:J3448,5,TRUE)</f>
        <v>Diabetes</v>
      </c>
      <c r="M1114" s="52">
        <f>VLOOKUP(A1114,Hospitalization!A115:K2457,5,TRUE)</f>
        <v>31310</v>
      </c>
      <c r="N1114" s="51">
        <f ca="1">VLOOKUP(A1114,Hospitalization!A115:K2457,6,FALSE)</f>
        <v>22</v>
      </c>
      <c r="O1114" s="7" t="str">
        <f>VLOOKUP(A1105,Hospitalization!A106:K2448,11,TRUE)</f>
        <v>R1012</v>
      </c>
      <c r="P1114" s="7" t="str">
        <f>VLOOKUP(A1114,Hospitalization!A115:K2457,10,TRUE)</f>
        <v>tier - 3</v>
      </c>
      <c r="Q1114" s="53">
        <f>VLOOKUP(A1114,Hospitalization!A115:K2457,8,TRUE)</f>
        <v>39047.29</v>
      </c>
      <c r="R1114" s="7" t="str">
        <f>VLOOKUP(A1114,Hospitalization!A115:K2457,9,TRUE)</f>
        <v>tier - 1</v>
      </c>
    </row>
    <row r="1115" spans="1:18" x14ac:dyDescent="0.3">
      <c r="A1115" s="69" t="s">
        <v>1124</v>
      </c>
      <c r="B1115" s="55" t="str">
        <f>VLOOKUP(A1115,'Customer Names'!A1115:E2433,3,TRUE)</f>
        <v xml:space="preserve"> Ms</v>
      </c>
      <c r="C1115" s="55" t="str">
        <f>VLOOKUP(A1115,'Customer Names'!A1113:E1938,4,FALSE)</f>
        <v>Schaaf</v>
      </c>
      <c r="D1115" s="54">
        <f>VLOOKUP(HealthCare!A1115,Medical_Examinations!A1114:J3449,2,TRUE)</f>
        <v>47.2</v>
      </c>
      <c r="E1115" s="54">
        <f>VLOOKUP(HealthCare!A1115,Medical_Examinations!A1114:J3449,4,TRUE)</f>
        <v>6.29</v>
      </c>
      <c r="F1115" s="55" t="str">
        <f>VLOOKUP(A1115,Medical_Examinations!A1114:J3449,6,TRUE)</f>
        <v>yes</v>
      </c>
      <c r="G1115" s="55" t="str">
        <f>VLOOKUP(A1115,Medical_Examinations!A1114:J3449,7,TRUE)</f>
        <v>No</v>
      </c>
      <c r="H1115" s="55" t="str">
        <f>VLOOKUP(A1115,Medical_Examinations!A1114:J3449,8,TRUE)</f>
        <v>Yes</v>
      </c>
      <c r="I1115" s="56">
        <f>VLOOKUP(A1115,Medical_Examinations!A1114:J3449,9,TRUE)</f>
        <v>1</v>
      </c>
      <c r="J1115" s="55" t="str">
        <f>VLOOKUP(A1115,Medical_Examinations!A1114:J3449,10,TRUE)</f>
        <v>No</v>
      </c>
      <c r="K1115" s="55" t="str">
        <f>VLOOKUP(A1115,Medical_Examinations!A1114:J3449,3,TRUE)</f>
        <v>Obesity</v>
      </c>
      <c r="L1115" s="55" t="str">
        <f>VLOOKUP(A1115,Medical_Examinations!A1114:J3449,5,TRUE)</f>
        <v>Prediabetes</v>
      </c>
      <c r="M1115" s="57">
        <f>VLOOKUP(A1115,Hospitalization!A116:K2458,5,TRUE)</f>
        <v>28775</v>
      </c>
      <c r="N1115" s="56">
        <f ca="1">VLOOKUP(A1115,Hospitalization!A116:K2458,6,FALSE)</f>
        <v>23</v>
      </c>
      <c r="O1115" s="55" t="str">
        <f>VLOOKUP(A1106,Hospitalization!A107:K2449,11,TRUE)</f>
        <v>R1013</v>
      </c>
      <c r="P1115" s="55" t="str">
        <f>VLOOKUP(A1115,Hospitalization!A116:K2458,10,TRUE)</f>
        <v>tier - 1</v>
      </c>
      <c r="Q1115" s="58">
        <f>VLOOKUP(A1115,Hospitalization!A116:K2458,8,TRUE)</f>
        <v>38998.550000000003</v>
      </c>
      <c r="R1115" s="55" t="str">
        <f>VLOOKUP(A1115,Hospitalization!A116:K2458,9,TRUE)</f>
        <v>tier - 1</v>
      </c>
    </row>
    <row r="1116" spans="1:18" x14ac:dyDescent="0.3">
      <c r="A1116" s="69" t="s">
        <v>1125</v>
      </c>
      <c r="B1116" s="55" t="str">
        <f>VLOOKUP(A1116,'Customer Names'!A1116:E2434,3,TRUE)</f>
        <v xml:space="preserve"> Ms</v>
      </c>
      <c r="C1116" s="55" t="str">
        <f>VLOOKUP(A1116,'Customer Names'!A1114:E1939,4,FALSE)</f>
        <v>Sack</v>
      </c>
      <c r="D1116" s="50">
        <f>VLOOKUP(HealthCare!A1116,Medical_Examinations!A1115:J3450,2,TRUE)</f>
        <v>31.6</v>
      </c>
      <c r="E1116" s="50">
        <f>VLOOKUP(HealthCare!A1116,Medical_Examinations!A1115:J3450,4,TRUE)</f>
        <v>5.75</v>
      </c>
      <c r="F1116" s="7" t="str">
        <f>VLOOKUP(A1116,Medical_Examinations!A1115:J3450,6,TRUE)</f>
        <v>No</v>
      </c>
      <c r="G1116" s="7" t="str">
        <f>VLOOKUP(A1116,Medical_Examinations!A1115:J3450,7,TRUE)</f>
        <v>No</v>
      </c>
      <c r="H1116" s="7" t="str">
        <f>VLOOKUP(A1116,Medical_Examinations!A1115:J3450,8,TRUE)</f>
        <v>No</v>
      </c>
      <c r="I1116" s="51">
        <f>VLOOKUP(A1116,Medical_Examinations!A1115:J3450,9,TRUE)</f>
        <v>2</v>
      </c>
      <c r="J1116" s="7" t="str">
        <f>VLOOKUP(A1116,Medical_Examinations!A1115:J3450,10,TRUE)</f>
        <v>No</v>
      </c>
      <c r="K1116" s="7" t="str">
        <f>VLOOKUP(A1116,Medical_Examinations!A1115:J3450,3,TRUE)</f>
        <v>Obesity</v>
      </c>
      <c r="L1116" s="7" t="str">
        <f>VLOOKUP(A1116,Medical_Examinations!A1115:J3450,5,TRUE)</f>
        <v>Prediabetes</v>
      </c>
      <c r="M1116" s="52">
        <f>VLOOKUP(A1116,Hospitalization!A117:K2459,5,TRUE)</f>
        <v>29488</v>
      </c>
      <c r="N1116" s="51">
        <f ca="1">VLOOKUP(A1116,Hospitalization!A117:K2459,6,FALSE)</f>
        <v>23</v>
      </c>
      <c r="O1116" s="7" t="str">
        <f>VLOOKUP(A1107,Hospitalization!A108:K2450,11,TRUE)</f>
        <v>R1017</v>
      </c>
      <c r="P1116" s="7" t="str">
        <f>VLOOKUP(A1116,Hospitalization!A117:K2459,10,TRUE)</f>
        <v>tier - 3</v>
      </c>
      <c r="Q1116" s="53">
        <f>VLOOKUP(A1116,Hospitalization!A117:K2459,8,TRUE)</f>
        <v>38947.43</v>
      </c>
      <c r="R1116" s="7" t="str">
        <f>VLOOKUP(A1116,Hospitalization!A117:K2459,9,TRUE)</f>
        <v>tier - 2</v>
      </c>
    </row>
    <row r="1117" spans="1:18" x14ac:dyDescent="0.3">
      <c r="A1117" s="69" t="s">
        <v>1126</v>
      </c>
      <c r="B1117" s="55" t="str">
        <f>VLOOKUP(A1117,'Customer Names'!A1117:E2435,3,TRUE)</f>
        <v xml:space="preserve"> Ms</v>
      </c>
      <c r="C1117" s="55" t="str">
        <f>VLOOKUP(A1117,'Customer Names'!A1115:E1940,4,FALSE)</f>
        <v>Chenard</v>
      </c>
      <c r="D1117" s="54">
        <f>VLOOKUP(HealthCare!A1117,Medical_Examinations!A1116:J3451,2,TRUE)</f>
        <v>33.914999999999999</v>
      </c>
      <c r="E1117" s="54">
        <f>VLOOKUP(HealthCare!A1117,Medical_Examinations!A1116:J3451,4,TRUE)</f>
        <v>6.66</v>
      </c>
      <c r="F1117" s="55" t="str">
        <f>VLOOKUP(A1117,Medical_Examinations!A1116:J3451,6,TRUE)</f>
        <v>yes</v>
      </c>
      <c r="G1117" s="55" t="str">
        <f>VLOOKUP(A1117,Medical_Examinations!A1116:J3451,7,TRUE)</f>
        <v>No</v>
      </c>
      <c r="H1117" s="55" t="str">
        <f>VLOOKUP(A1117,Medical_Examinations!A1116:J3451,8,TRUE)</f>
        <v>No</v>
      </c>
      <c r="I1117" s="56">
        <f>VLOOKUP(A1117,Medical_Examinations!A1116:J3451,9,TRUE)</f>
        <v>1</v>
      </c>
      <c r="J1117" s="55" t="str">
        <f>VLOOKUP(A1117,Medical_Examinations!A1116:J3451,10,TRUE)</f>
        <v>No</v>
      </c>
      <c r="K1117" s="55" t="str">
        <f>VLOOKUP(A1117,Medical_Examinations!A1116:J3451,3,TRUE)</f>
        <v>Obesity</v>
      </c>
      <c r="L1117" s="55" t="str">
        <f>VLOOKUP(A1117,Medical_Examinations!A1116:J3451,5,TRUE)</f>
        <v>Diabetes</v>
      </c>
      <c r="M1117" s="57">
        <f>VLOOKUP(A1117,Hospitalization!A118:K2460,5,TRUE)</f>
        <v>28109</v>
      </c>
      <c r="N1117" s="56">
        <f ca="1">VLOOKUP(A1117,Hospitalization!A118:K2460,6,FALSE)</f>
        <v>21</v>
      </c>
      <c r="O1117" s="55" t="str">
        <f>VLOOKUP(A1108,Hospitalization!A109:K2451,11,TRUE)</f>
        <v>R1015</v>
      </c>
      <c r="P1117" s="55" t="str">
        <f>VLOOKUP(A1117,Hospitalization!A118:K2460,10,TRUE)</f>
        <v>tier - 3</v>
      </c>
      <c r="Q1117" s="58">
        <f>VLOOKUP(A1117,Hospitalization!A118:K2460,8,TRUE)</f>
        <v>38932.559999999998</v>
      </c>
      <c r="R1117" s="55" t="str">
        <f>VLOOKUP(A1117,Hospitalization!A118:K2460,9,TRUE)</f>
        <v>tier - 2</v>
      </c>
    </row>
    <row r="1118" spans="1:18" x14ac:dyDescent="0.3">
      <c r="A1118" s="69" t="s">
        <v>1127</v>
      </c>
      <c r="B1118" s="55" t="str">
        <f>VLOOKUP(A1118,'Customer Names'!A1118:E2436,3,TRUE)</f>
        <v xml:space="preserve"> Ms</v>
      </c>
      <c r="C1118" s="55" t="str">
        <f>VLOOKUP(A1118,'Customer Names'!A1116:E1941,4,FALSE)</f>
        <v>Williamson</v>
      </c>
      <c r="D1118" s="50">
        <f>VLOOKUP(HealthCare!A1118,Medical_Examinations!A1117:J3452,2,TRUE)</f>
        <v>23.54</v>
      </c>
      <c r="E1118" s="50">
        <f>VLOOKUP(HealthCare!A1118,Medical_Examinations!A1117:J3452,4,TRUE)</f>
        <v>5.0999999999999996</v>
      </c>
      <c r="F1118" s="7" t="str">
        <f>VLOOKUP(A1118,Medical_Examinations!A1117:J3452,6,TRUE)</f>
        <v>No</v>
      </c>
      <c r="G1118" s="7" t="str">
        <f>VLOOKUP(A1118,Medical_Examinations!A1117:J3452,7,TRUE)</f>
        <v>No</v>
      </c>
      <c r="H1118" s="7" t="str">
        <f>VLOOKUP(A1118,Medical_Examinations!A1117:J3452,8,TRUE)</f>
        <v>No</v>
      </c>
      <c r="I1118" s="51">
        <f>VLOOKUP(A1118,Medical_Examinations!A1117:J3452,9,TRUE)</f>
        <v>2</v>
      </c>
      <c r="J1118" s="7" t="str">
        <f>VLOOKUP(A1118,Medical_Examinations!A1117:J3452,10,TRUE)</f>
        <v>No</v>
      </c>
      <c r="K1118" s="7" t="str">
        <f>VLOOKUP(A1118,Medical_Examinations!A1117:J3452,3,TRUE)</f>
        <v>Normal Weight</v>
      </c>
      <c r="L1118" s="7" t="str">
        <f>VLOOKUP(A1118,Medical_Examinations!A1117:J3452,5,TRUE)</f>
        <v>Normal</v>
      </c>
      <c r="M1118" s="52">
        <f>VLOOKUP(A1118,Hospitalization!A119:K2461,5,TRUE)</f>
        <v>31944</v>
      </c>
      <c r="N1118" s="51">
        <f ca="1">VLOOKUP(A1118,Hospitalization!A119:K2461,6,FALSE)</f>
        <v>22</v>
      </c>
      <c r="O1118" s="7" t="str">
        <f>VLOOKUP(A1109,Hospitalization!A110:K2452,11,TRUE)</f>
        <v>R1011</v>
      </c>
      <c r="P1118" s="7" t="str">
        <f>VLOOKUP(A1118,Hospitalization!A119:K2461,10,TRUE)</f>
        <v>tier - 2</v>
      </c>
      <c r="Q1118" s="53">
        <f>VLOOKUP(A1118,Hospitalization!A119:K2461,8,TRUE)</f>
        <v>38924.04</v>
      </c>
      <c r="R1118" s="7" t="str">
        <f>VLOOKUP(A1118,Hospitalization!A119:K2461,9,TRUE)</f>
        <v>tier - 2</v>
      </c>
    </row>
    <row r="1119" spans="1:18" x14ac:dyDescent="0.3">
      <c r="A1119" s="69" t="s">
        <v>1128</v>
      </c>
      <c r="B1119" s="55" t="str">
        <f>VLOOKUP(A1119,'Customer Names'!A1119:E2437,3,TRUE)</f>
        <v xml:space="preserve"> Ms</v>
      </c>
      <c r="C1119" s="55" t="str">
        <f>VLOOKUP(A1119,'Customer Names'!A1117:E1942,4,FALSE)</f>
        <v>Dollas</v>
      </c>
      <c r="D1119" s="54">
        <f>VLOOKUP(HealthCare!A1119,Medical_Examinations!A1118:J3453,2,TRUE)</f>
        <v>27.074999999999999</v>
      </c>
      <c r="E1119" s="54">
        <f>VLOOKUP(HealthCare!A1119,Medical_Examinations!A1118:J3453,4,TRUE)</f>
        <v>4.41</v>
      </c>
      <c r="F1119" s="55" t="str">
        <f>VLOOKUP(A1119,Medical_Examinations!A1118:J3453,6,TRUE)</f>
        <v>No</v>
      </c>
      <c r="G1119" s="55" t="str">
        <f>VLOOKUP(A1119,Medical_Examinations!A1118:J3453,7,TRUE)</f>
        <v>No</v>
      </c>
      <c r="H1119" s="55" t="str">
        <f>VLOOKUP(A1119,Medical_Examinations!A1118:J3453,8,TRUE)</f>
        <v>No</v>
      </c>
      <c r="I1119" s="56">
        <f>VLOOKUP(A1119,Medical_Examinations!A1118:J3453,9,TRUE)</f>
        <v>2</v>
      </c>
      <c r="J1119" s="55" t="str">
        <f>VLOOKUP(A1119,Medical_Examinations!A1118:J3453,10,TRUE)</f>
        <v>No</v>
      </c>
      <c r="K1119" s="55" t="str">
        <f>VLOOKUP(A1119,Medical_Examinations!A1118:J3453,3,TRUE)</f>
        <v>Overweight</v>
      </c>
      <c r="L1119" s="55" t="str">
        <f>VLOOKUP(A1119,Medical_Examinations!A1118:J3453,5,TRUE)</f>
        <v>Normal</v>
      </c>
      <c r="M1119" s="57">
        <f>VLOOKUP(A1119,Hospitalization!A120:K2462,5,TRUE)</f>
        <v>24683</v>
      </c>
      <c r="N1119" s="56">
        <f ca="1">VLOOKUP(A1119,Hospitalization!A120:K2462,6,FALSE)</f>
        <v>22</v>
      </c>
      <c r="O1119" s="55" t="str">
        <f>VLOOKUP(A1110,Hospitalization!A111:K2453,11,TRUE)</f>
        <v>R1011</v>
      </c>
      <c r="P1119" s="55" t="str">
        <f>VLOOKUP(A1119,Hospitalization!A120:K2462,10,TRUE)</f>
        <v>tier - 2</v>
      </c>
      <c r="Q1119" s="58">
        <f>VLOOKUP(A1119,Hospitalization!A120:K2462,8,TRUE)</f>
        <v>38893.360000000001</v>
      </c>
      <c r="R1119" s="55" t="str">
        <f>VLOOKUP(A1119,Hospitalization!A120:K2462,9,TRUE)</f>
        <v>tier - 1</v>
      </c>
    </row>
    <row r="1120" spans="1:18" x14ac:dyDescent="0.3">
      <c r="A1120" s="69" t="s">
        <v>1129</v>
      </c>
      <c r="B1120" s="55" t="str">
        <f>VLOOKUP(A1120,'Customer Names'!A1120:E2438,3,TRUE)</f>
        <v xml:space="preserve"> Mr</v>
      </c>
      <c r="C1120" s="55" t="str">
        <f>VLOOKUP(A1120,'Customer Names'!A1118:E1943,4,FALSE)</f>
        <v>Sprague</v>
      </c>
      <c r="D1120" s="50">
        <f>VLOOKUP(HealthCare!A1120,Medical_Examinations!A1119:J3454,2,TRUE)</f>
        <v>25.8</v>
      </c>
      <c r="E1120" s="50">
        <f>VLOOKUP(HealthCare!A1120,Medical_Examinations!A1119:J3454,4,TRUE)</f>
        <v>5.52</v>
      </c>
      <c r="F1120" s="7" t="str">
        <f>VLOOKUP(A1120,Medical_Examinations!A1119:J3454,6,TRUE)</f>
        <v>yes</v>
      </c>
      <c r="G1120" s="7" t="str">
        <f>VLOOKUP(A1120,Medical_Examinations!A1119:J3454,7,TRUE)</f>
        <v>No</v>
      </c>
      <c r="H1120" s="7" t="str">
        <f>VLOOKUP(A1120,Medical_Examinations!A1119:J3454,8,TRUE)</f>
        <v>No</v>
      </c>
      <c r="I1120" s="51">
        <f>VLOOKUP(A1120,Medical_Examinations!A1119:J3454,9,TRUE)</f>
        <v>0</v>
      </c>
      <c r="J1120" s="7" t="str">
        <f>VLOOKUP(A1120,Medical_Examinations!A1119:J3454,10,TRUE)</f>
        <v>No</v>
      </c>
      <c r="K1120" s="7" t="str">
        <f>VLOOKUP(A1120,Medical_Examinations!A1119:J3454,3,TRUE)</f>
        <v>Overweight</v>
      </c>
      <c r="L1120" s="7" t="str">
        <f>VLOOKUP(A1120,Medical_Examinations!A1119:J3454,5,TRUE)</f>
        <v>Normal</v>
      </c>
      <c r="M1120" s="52">
        <f>VLOOKUP(A1120,Hospitalization!A121:K2463,5,TRUE)</f>
        <v>23534</v>
      </c>
      <c r="N1120" s="51">
        <f ca="1">VLOOKUP(A1120,Hospitalization!A121:K2463,6,FALSE)</f>
        <v>22</v>
      </c>
      <c r="O1120" s="7" t="str">
        <f>VLOOKUP(A1111,Hospitalization!A112:K2454,11,TRUE)</f>
        <v>R1011</v>
      </c>
      <c r="P1120" s="7" t="str">
        <f>VLOOKUP(A1120,Hospitalization!A121:K2463,10,TRUE)</f>
        <v>tier - 2</v>
      </c>
      <c r="Q1120" s="53">
        <f>VLOOKUP(A1120,Hospitalization!A121:K2463,8,TRUE)</f>
        <v>38869.25</v>
      </c>
      <c r="R1120" s="7" t="str">
        <f>VLOOKUP(A1120,Hospitalization!A121:K2463,9,TRUE)</f>
        <v>tier - 2</v>
      </c>
    </row>
    <row r="1121" spans="1:18" x14ac:dyDescent="0.3">
      <c r="A1121" s="69" t="s">
        <v>1130</v>
      </c>
      <c r="B1121" s="55" t="str">
        <f>VLOOKUP(A1121,'Customer Names'!A1121:E2439,3,TRUE)</f>
        <v xml:space="preserve"> Mr</v>
      </c>
      <c r="C1121" s="55" t="str">
        <f>VLOOKUP(A1121,'Customer Names'!A1119:E1944,4,FALSE)</f>
        <v>Michell</v>
      </c>
      <c r="D1121" s="54">
        <f>VLOOKUP(HealthCare!A1121,Medical_Examinations!A1120:J3455,2,TRUE)</f>
        <v>36.1</v>
      </c>
      <c r="E1121" s="54">
        <f>VLOOKUP(HealthCare!A1121,Medical_Examinations!A1120:J3455,4,TRUE)</f>
        <v>4.62</v>
      </c>
      <c r="F1121" s="55" t="str">
        <f>VLOOKUP(A1121,Medical_Examinations!A1120:J3455,6,TRUE)</f>
        <v>yes</v>
      </c>
      <c r="G1121" s="55" t="str">
        <f>VLOOKUP(A1121,Medical_Examinations!A1120:J3455,7,TRUE)</f>
        <v>No</v>
      </c>
      <c r="H1121" s="55" t="str">
        <f>VLOOKUP(A1121,Medical_Examinations!A1120:J3455,8,TRUE)</f>
        <v>Yes</v>
      </c>
      <c r="I1121" s="56">
        <f>VLOOKUP(A1121,Medical_Examinations!A1120:J3455,9,TRUE)</f>
        <v>1</v>
      </c>
      <c r="J1121" s="55" t="str">
        <f>VLOOKUP(A1121,Medical_Examinations!A1120:J3455,10,TRUE)</f>
        <v>No</v>
      </c>
      <c r="K1121" s="55" t="str">
        <f>VLOOKUP(A1121,Medical_Examinations!A1120:J3455,3,TRUE)</f>
        <v>Obesity</v>
      </c>
      <c r="L1121" s="55" t="str">
        <f>VLOOKUP(A1121,Medical_Examinations!A1120:J3455,5,TRUE)</f>
        <v>Normal</v>
      </c>
      <c r="M1121" s="57">
        <f>VLOOKUP(A1121,Hospitalization!A122:K2464,5,TRUE)</f>
        <v>38326</v>
      </c>
      <c r="N1121" s="56">
        <f ca="1">VLOOKUP(A1121,Hospitalization!A122:K2464,6,FALSE)</f>
        <v>23</v>
      </c>
      <c r="O1121" s="55" t="str">
        <f>VLOOKUP(A1112,Hospitalization!A113:K2455,11,TRUE)</f>
        <v>R1011</v>
      </c>
      <c r="P1121" s="55" t="str">
        <f>VLOOKUP(A1121,Hospitalization!A122:K2464,10,TRUE)</f>
        <v>tier - 2</v>
      </c>
      <c r="Q1121" s="58">
        <f>VLOOKUP(A1121,Hospitalization!A122:K2464,8,TRUE)</f>
        <v>38792.69</v>
      </c>
      <c r="R1121" s="55" t="str">
        <f>VLOOKUP(A1121,Hospitalization!A122:K2464,9,TRUE)</f>
        <v>tier - 2</v>
      </c>
    </row>
    <row r="1122" spans="1:18" x14ac:dyDescent="0.3">
      <c r="A1122" s="69" t="s">
        <v>1131</v>
      </c>
      <c r="B1122" s="55" t="str">
        <f>VLOOKUP(A1122,'Customer Names'!A1122:E2440,3,TRUE)</f>
        <v xml:space="preserve"> Mr</v>
      </c>
      <c r="C1122" s="55" t="str">
        <f>VLOOKUP(A1122,'Customer Names'!A1120:E1945,4,FALSE)</f>
        <v>Datwyler</v>
      </c>
      <c r="D1122" s="50">
        <f>VLOOKUP(HealthCare!A1122,Medical_Examinations!A1121:J3456,2,TRUE)</f>
        <v>30.495000000000001</v>
      </c>
      <c r="E1122" s="50">
        <f>VLOOKUP(HealthCare!A1122,Medical_Examinations!A1121:J3456,4,TRUE)</f>
        <v>5.74</v>
      </c>
      <c r="F1122" s="7" t="str">
        <f>VLOOKUP(A1122,Medical_Examinations!A1121:J3456,6,TRUE)</f>
        <v>yes</v>
      </c>
      <c r="G1122" s="7" t="str">
        <f>VLOOKUP(A1122,Medical_Examinations!A1121:J3456,7,TRUE)</f>
        <v>No</v>
      </c>
      <c r="H1122" s="7" t="str">
        <f>VLOOKUP(A1122,Medical_Examinations!A1121:J3456,8,TRUE)</f>
        <v>Yes</v>
      </c>
      <c r="I1122" s="51">
        <f>VLOOKUP(A1122,Medical_Examinations!A1121:J3456,9,TRUE)</f>
        <v>1</v>
      </c>
      <c r="J1122" s="7" t="str">
        <f>VLOOKUP(A1122,Medical_Examinations!A1121:J3456,10,TRUE)</f>
        <v>No</v>
      </c>
      <c r="K1122" s="7" t="str">
        <f>VLOOKUP(A1122,Medical_Examinations!A1121:J3456,3,TRUE)</f>
        <v>Obesity</v>
      </c>
      <c r="L1122" s="7" t="str">
        <f>VLOOKUP(A1122,Medical_Examinations!A1121:J3456,5,TRUE)</f>
        <v>Prediabetes</v>
      </c>
      <c r="M1122" s="52">
        <f>VLOOKUP(A1122,Hospitalization!A123:K2465,5,TRUE)</f>
        <v>33550</v>
      </c>
      <c r="N1122" s="51">
        <f ca="1">VLOOKUP(A1122,Hospitalization!A123:K2465,6,FALSE)</f>
        <v>22</v>
      </c>
      <c r="O1122" s="7" t="str">
        <f>VLOOKUP(A1113,Hospitalization!A114:K2456,11,TRUE)</f>
        <v>R1016</v>
      </c>
      <c r="P1122" s="7" t="str">
        <f>VLOOKUP(A1122,Hospitalization!A123:K2465,10,TRUE)</f>
        <v>tier - 2</v>
      </c>
      <c r="Q1122" s="53">
        <f>VLOOKUP(A1122,Hospitalization!A123:K2465,8,TRUE)</f>
        <v>38746.36</v>
      </c>
      <c r="R1122" s="7" t="str">
        <f>VLOOKUP(A1122,Hospitalization!A123:K2465,9,TRUE)</f>
        <v>tier - 1</v>
      </c>
    </row>
    <row r="1123" spans="1:18" x14ac:dyDescent="0.3">
      <c r="A1123" s="69" t="s">
        <v>1132</v>
      </c>
      <c r="B1123" s="55" t="str">
        <f>VLOOKUP(A1123,'Customer Names'!A1123:E2441,3,TRUE)</f>
        <v xml:space="preserve"> Mr</v>
      </c>
      <c r="C1123" s="55" t="str">
        <f>VLOOKUP(A1123,'Customer Names'!A1121:E1946,4,FALSE)</f>
        <v>Mead</v>
      </c>
      <c r="D1123" s="54">
        <f>VLOOKUP(HealthCare!A1123,Medical_Examinations!A1122:J3457,2,TRUE)</f>
        <v>21.4</v>
      </c>
      <c r="E1123" s="54">
        <f>VLOOKUP(HealthCare!A1123,Medical_Examinations!A1122:J3457,4,TRUE)</f>
        <v>6.3</v>
      </c>
      <c r="F1123" s="55" t="str">
        <f>VLOOKUP(A1123,Medical_Examinations!A1122:J3457,6,TRUE)</f>
        <v>yes</v>
      </c>
      <c r="G1123" s="55" t="str">
        <f>VLOOKUP(A1123,Medical_Examinations!A1122:J3457,7,TRUE)</f>
        <v>No</v>
      </c>
      <c r="H1123" s="55" t="str">
        <f>VLOOKUP(A1123,Medical_Examinations!A1122:J3457,8,TRUE)</f>
        <v>Yes</v>
      </c>
      <c r="I1123" s="56">
        <f>VLOOKUP(A1123,Medical_Examinations!A1122:J3457,9,TRUE)</f>
        <v>1</v>
      </c>
      <c r="J1123" s="55" t="str">
        <f>VLOOKUP(A1123,Medical_Examinations!A1122:J3457,10,TRUE)</f>
        <v>No</v>
      </c>
      <c r="K1123" s="55" t="str">
        <f>VLOOKUP(A1123,Medical_Examinations!A1122:J3457,3,TRUE)</f>
        <v>Normal Weight</v>
      </c>
      <c r="L1123" s="55" t="str">
        <f>VLOOKUP(A1123,Medical_Examinations!A1122:J3457,5,TRUE)</f>
        <v>Prediabetes</v>
      </c>
      <c r="M1123" s="57">
        <f>VLOOKUP(A1123,Hospitalization!A124:K2466,5,TRUE)</f>
        <v>27926</v>
      </c>
      <c r="N1123" s="56">
        <f ca="1">VLOOKUP(A1123,Hospitalization!A124:K2466,6,FALSE)</f>
        <v>25</v>
      </c>
      <c r="O1123" s="55" t="str">
        <f>VLOOKUP(A1114,Hospitalization!A115:K2457,11,TRUE)</f>
        <v>R1017</v>
      </c>
      <c r="P1123" s="55" t="str">
        <f>VLOOKUP(A1123,Hospitalization!A124:K2466,10,TRUE)</f>
        <v>tier - 2</v>
      </c>
      <c r="Q1123" s="58">
        <f>VLOOKUP(A1123,Hospitalization!A124:K2466,8,TRUE)</f>
        <v>38740.120000000003</v>
      </c>
      <c r="R1123" s="55" t="str">
        <f>VLOOKUP(A1123,Hospitalization!A124:K2466,9,TRUE)</f>
        <v>tier - 2</v>
      </c>
    </row>
    <row r="1124" spans="1:18" x14ac:dyDescent="0.3">
      <c r="A1124" s="69" t="s">
        <v>1133</v>
      </c>
      <c r="B1124" s="55" t="str">
        <f>VLOOKUP(A1124,'Customer Names'!A1124:E2442,3,TRUE)</f>
        <v xml:space="preserve"> Ms</v>
      </c>
      <c r="C1124" s="55" t="str">
        <f>VLOOKUP(A1124,'Customer Names'!A1122:E1947,4,FALSE)</f>
        <v>Kennedy</v>
      </c>
      <c r="D1124" s="50">
        <f>VLOOKUP(HealthCare!A1124,Medical_Examinations!A1123:J3458,2,TRUE)</f>
        <v>32.299999999999997</v>
      </c>
      <c r="E1124" s="50">
        <f>VLOOKUP(HealthCare!A1124,Medical_Examinations!A1123:J3458,4,TRUE)</f>
        <v>10.27</v>
      </c>
      <c r="F1124" s="7" t="str">
        <f>VLOOKUP(A1124,Medical_Examinations!A1123:J3458,6,TRUE)</f>
        <v>No</v>
      </c>
      <c r="G1124" s="7" t="str">
        <f>VLOOKUP(A1124,Medical_Examinations!A1123:J3458,7,TRUE)</f>
        <v>No</v>
      </c>
      <c r="H1124" s="7" t="str">
        <f>VLOOKUP(A1124,Medical_Examinations!A1123:J3458,8,TRUE)</f>
        <v>No</v>
      </c>
      <c r="I1124" s="51">
        <f>VLOOKUP(A1124,Medical_Examinations!A1123:J3458,9,TRUE)</f>
        <v>0</v>
      </c>
      <c r="J1124" s="7" t="str">
        <f>VLOOKUP(A1124,Medical_Examinations!A1123:J3458,10,TRUE)</f>
        <v>No</v>
      </c>
      <c r="K1124" s="7" t="str">
        <f>VLOOKUP(A1124,Medical_Examinations!A1123:J3458,3,TRUE)</f>
        <v>Obesity</v>
      </c>
      <c r="L1124" s="7" t="str">
        <f>VLOOKUP(A1124,Medical_Examinations!A1123:J3458,5,TRUE)</f>
        <v>Diabetes</v>
      </c>
      <c r="M1124" s="52">
        <f>VLOOKUP(A1124,Hospitalization!A125:K2467,5,TRUE)</f>
        <v>33544</v>
      </c>
      <c r="N1124" s="51">
        <f ca="1">VLOOKUP(A1124,Hospitalization!A125:K2467,6,FALSE)</f>
        <v>26</v>
      </c>
      <c r="O1124" s="7" t="str">
        <f>VLOOKUP(A1115,Hospitalization!A116:K2458,11,TRUE)</f>
        <v>R1011</v>
      </c>
      <c r="P1124" s="7" t="str">
        <f>VLOOKUP(A1124,Hospitalization!A125:K2467,10,TRUE)</f>
        <v>tier - 2</v>
      </c>
      <c r="Q1124" s="53">
        <f>VLOOKUP(A1124,Hospitalization!A125:K2467,8,TRUE)</f>
        <v>38711</v>
      </c>
      <c r="R1124" s="7" t="str">
        <f>VLOOKUP(A1124,Hospitalization!A125:K2467,9,TRUE)</f>
        <v>tier - 2</v>
      </c>
    </row>
    <row r="1125" spans="1:18" x14ac:dyDescent="0.3">
      <c r="A1125" s="69" t="s">
        <v>1134</v>
      </c>
      <c r="B1125" s="55" t="str">
        <f>VLOOKUP(A1125,'Customer Names'!A1125:E2443,3,TRUE)</f>
        <v xml:space="preserve"> Mr</v>
      </c>
      <c r="C1125" s="55" t="str">
        <f>VLOOKUP(A1125,'Customer Names'!A1123:E1948,4,FALSE)</f>
        <v>Czech</v>
      </c>
      <c r="D1125" s="54">
        <f>VLOOKUP(HealthCare!A1125,Medical_Examinations!A1124:J3459,2,TRUE)</f>
        <v>29.78</v>
      </c>
      <c r="E1125" s="54">
        <f>VLOOKUP(HealthCare!A1125,Medical_Examinations!A1124:J3459,4,TRUE)</f>
        <v>5.85</v>
      </c>
      <c r="F1125" s="55" t="str">
        <f>VLOOKUP(A1125,Medical_Examinations!A1124:J3459,6,TRUE)</f>
        <v>No</v>
      </c>
      <c r="G1125" s="55" t="str">
        <f>VLOOKUP(A1125,Medical_Examinations!A1124:J3459,7,TRUE)</f>
        <v>No</v>
      </c>
      <c r="H1125" s="55" t="str">
        <f>VLOOKUP(A1125,Medical_Examinations!A1124:J3459,8,TRUE)</f>
        <v>Yes</v>
      </c>
      <c r="I1125" s="56">
        <f>VLOOKUP(A1125,Medical_Examinations!A1124:J3459,9,TRUE)</f>
        <v>1</v>
      </c>
      <c r="J1125" s="55" t="str">
        <f>VLOOKUP(A1125,Medical_Examinations!A1124:J3459,10,TRUE)</f>
        <v>No</v>
      </c>
      <c r="K1125" s="55" t="str">
        <f>VLOOKUP(A1125,Medical_Examinations!A1124:J3459,3,TRUE)</f>
        <v>Overweight</v>
      </c>
      <c r="L1125" s="55" t="str">
        <f>VLOOKUP(A1125,Medical_Examinations!A1124:J3459,5,TRUE)</f>
        <v>Prediabetes</v>
      </c>
      <c r="M1125" s="57">
        <f>VLOOKUP(A1125,Hospitalization!A126:K2468,5,TRUE)</f>
        <v>33564</v>
      </c>
      <c r="N1125" s="56">
        <f ca="1">VLOOKUP(A1125,Hospitalization!A126:K2468,6,FALSE)</f>
        <v>25</v>
      </c>
      <c r="O1125" s="55" t="str">
        <f>VLOOKUP(A1116,Hospitalization!A117:K2459,11,TRUE)</f>
        <v>R1011</v>
      </c>
      <c r="P1125" s="55" t="str">
        <f>VLOOKUP(A1125,Hospitalization!A126:K2468,10,TRUE)</f>
        <v>tier - 3</v>
      </c>
      <c r="Q1125" s="58">
        <f>VLOOKUP(A1125,Hospitalization!A126:K2468,8,TRUE)</f>
        <v>38711</v>
      </c>
      <c r="R1125" s="55" t="str">
        <f>VLOOKUP(A1125,Hospitalization!A126:K2468,9,TRUE)</f>
        <v>tier - 1</v>
      </c>
    </row>
    <row r="1126" spans="1:18" x14ac:dyDescent="0.3">
      <c r="A1126" s="69" t="s">
        <v>1135</v>
      </c>
      <c r="B1126" s="55" t="str">
        <f>VLOOKUP(A1126,'Customer Names'!A1126:E2444,3,TRUE)</f>
        <v xml:space="preserve"> Mrs</v>
      </c>
      <c r="C1126" s="55" t="str">
        <f>VLOOKUP(A1126,'Customer Names'!A1124:E1949,4,FALSE)</f>
        <v>O'Brien</v>
      </c>
      <c r="D1126" s="50">
        <f>VLOOKUP(HealthCare!A1126,Medical_Examinations!A1125:J3460,2,TRUE)</f>
        <v>34.76</v>
      </c>
      <c r="E1126" s="50">
        <f>VLOOKUP(HealthCare!A1126,Medical_Examinations!A1125:J3460,4,TRUE)</f>
        <v>5.92</v>
      </c>
      <c r="F1126" s="7" t="str">
        <f>VLOOKUP(A1126,Medical_Examinations!A1125:J3460,6,TRUE)</f>
        <v>yes</v>
      </c>
      <c r="G1126" s="7" t="str">
        <f>VLOOKUP(A1126,Medical_Examinations!A1125:J3460,7,TRUE)</f>
        <v>No</v>
      </c>
      <c r="H1126" s="7" t="str">
        <f>VLOOKUP(A1126,Medical_Examinations!A1125:J3460,8,TRUE)</f>
        <v>No</v>
      </c>
      <c r="I1126" s="51">
        <f>VLOOKUP(A1126,Medical_Examinations!A1125:J3460,9,TRUE)</f>
        <v>1</v>
      </c>
      <c r="J1126" s="7" t="str">
        <f>VLOOKUP(A1126,Medical_Examinations!A1125:J3460,10,TRUE)</f>
        <v>No</v>
      </c>
      <c r="K1126" s="7" t="str">
        <f>VLOOKUP(A1126,Medical_Examinations!A1125:J3460,3,TRUE)</f>
        <v>Obesity</v>
      </c>
      <c r="L1126" s="7" t="str">
        <f>VLOOKUP(A1126,Medical_Examinations!A1125:J3460,5,TRUE)</f>
        <v>Prediabetes</v>
      </c>
      <c r="M1126" s="52">
        <f>VLOOKUP(A1126,Hospitalization!A127:K2469,5,TRUE)</f>
        <v>31613</v>
      </c>
      <c r="N1126" s="51">
        <f ca="1">VLOOKUP(A1126,Hospitalization!A127:K2469,6,FALSE)</f>
        <v>21</v>
      </c>
      <c r="O1126" s="7" t="str">
        <f>VLOOKUP(A1117,Hospitalization!A118:K2460,11,TRUE)</f>
        <v>R1011</v>
      </c>
      <c r="P1126" s="7" t="str">
        <f>VLOOKUP(A1126,Hospitalization!A127:K2469,10,TRUE)</f>
        <v>tier - 3</v>
      </c>
      <c r="Q1126" s="53">
        <f>VLOOKUP(A1126,Hospitalization!A127:K2469,8,TRUE)</f>
        <v>38709.18</v>
      </c>
      <c r="R1126" s="7" t="str">
        <f>VLOOKUP(A1126,Hospitalization!A127:K2469,9,TRUE)</f>
        <v>tier - 1</v>
      </c>
    </row>
    <row r="1127" spans="1:18" x14ac:dyDescent="0.3">
      <c r="A1127" s="69" t="s">
        <v>1136</v>
      </c>
      <c r="B1127" s="55" t="str">
        <f>VLOOKUP(A1127,'Customer Names'!A1127:E2445,3,TRUE)</f>
        <v xml:space="preserve"> Ms</v>
      </c>
      <c r="C1127" s="55" t="str">
        <f>VLOOKUP(A1127,'Customer Names'!A1125:E1950,4,FALSE)</f>
        <v>Bachman</v>
      </c>
      <c r="D1127" s="54">
        <f>VLOOKUP(HealthCare!A1127,Medical_Examinations!A1126:J3461,2,TRUE)</f>
        <v>18.335000000000001</v>
      </c>
      <c r="E1127" s="54">
        <f>VLOOKUP(HealthCare!A1127,Medical_Examinations!A1126:J3461,4,TRUE)</f>
        <v>10.01</v>
      </c>
      <c r="F1127" s="55" t="str">
        <f>VLOOKUP(A1127,Medical_Examinations!A1126:J3461,6,TRUE)</f>
        <v>yes</v>
      </c>
      <c r="G1127" s="55" t="str">
        <f>VLOOKUP(A1127,Medical_Examinations!A1126:J3461,7,TRUE)</f>
        <v>No</v>
      </c>
      <c r="H1127" s="55" t="str">
        <f>VLOOKUP(A1127,Medical_Examinations!A1126:J3461,8,TRUE)</f>
        <v>No</v>
      </c>
      <c r="I1127" s="56">
        <f>VLOOKUP(A1127,Medical_Examinations!A1126:J3461,9,TRUE)</f>
        <v>2</v>
      </c>
      <c r="J1127" s="55" t="str">
        <f>VLOOKUP(A1127,Medical_Examinations!A1126:J3461,10,TRUE)</f>
        <v>No</v>
      </c>
      <c r="K1127" s="55" t="str">
        <f>VLOOKUP(A1127,Medical_Examinations!A1126:J3461,3,TRUE)</f>
        <v>Underweight</v>
      </c>
      <c r="L1127" s="55" t="str">
        <f>VLOOKUP(A1127,Medical_Examinations!A1126:J3461,5,TRUE)</f>
        <v>Diabetes</v>
      </c>
      <c r="M1127" s="57">
        <f>VLOOKUP(A1127,Hospitalization!A128:K2470,5,TRUE)</f>
        <v>33067</v>
      </c>
      <c r="N1127" s="56">
        <f ca="1">VLOOKUP(A1127,Hospitalization!A128:K2470,6,FALSE)</f>
        <v>21</v>
      </c>
      <c r="O1127" s="55" t="str">
        <f>VLOOKUP(A1118,Hospitalization!A119:K2461,11,TRUE)</f>
        <v>R1011</v>
      </c>
      <c r="P1127" s="55" t="str">
        <f>VLOOKUP(A1127,Hospitalization!A128:K2470,10,TRUE)</f>
        <v>tier - 2</v>
      </c>
      <c r="Q1127" s="58">
        <f>VLOOKUP(A1127,Hospitalization!A128:K2470,8,TRUE)</f>
        <v>38652.089999999997</v>
      </c>
      <c r="R1127" s="55" t="str">
        <f>VLOOKUP(A1127,Hospitalization!A128:K2470,9,TRUE)</f>
        <v>tier - 2</v>
      </c>
    </row>
    <row r="1128" spans="1:18" x14ac:dyDescent="0.3">
      <c r="A1128" s="69" t="s">
        <v>1137</v>
      </c>
      <c r="B1128" s="55" t="str">
        <f>VLOOKUP(A1128,'Customer Names'!A1128:E2446,3,TRUE)</f>
        <v xml:space="preserve"> Mr</v>
      </c>
      <c r="C1128" s="55" t="str">
        <f>VLOOKUP(A1128,'Customer Names'!A1126:E1951,4,FALSE)</f>
        <v>Bednar</v>
      </c>
      <c r="D1128" s="50">
        <f>VLOOKUP(HealthCare!A1128,Medical_Examinations!A1127:J3462,2,TRUE)</f>
        <v>32.299999999999997</v>
      </c>
      <c r="E1128" s="50">
        <f>VLOOKUP(HealthCare!A1128,Medical_Examinations!A1127:J3462,4,TRUE)</f>
        <v>9.59</v>
      </c>
      <c r="F1128" s="7" t="str">
        <f>VLOOKUP(A1128,Medical_Examinations!A1127:J3462,6,TRUE)</f>
        <v>No</v>
      </c>
      <c r="G1128" s="7" t="str">
        <f>VLOOKUP(A1128,Medical_Examinations!A1127:J3462,7,TRUE)</f>
        <v>No</v>
      </c>
      <c r="H1128" s="7" t="str">
        <f>VLOOKUP(A1128,Medical_Examinations!A1127:J3462,8,TRUE)</f>
        <v>No</v>
      </c>
      <c r="I1128" s="51">
        <f>VLOOKUP(A1128,Medical_Examinations!A1127:J3462,9,TRUE)</f>
        <v>0</v>
      </c>
      <c r="J1128" s="7" t="str">
        <f>VLOOKUP(A1128,Medical_Examinations!A1127:J3462,10,TRUE)</f>
        <v>No</v>
      </c>
      <c r="K1128" s="7" t="str">
        <f>VLOOKUP(A1128,Medical_Examinations!A1127:J3462,3,TRUE)</f>
        <v>Obesity</v>
      </c>
      <c r="L1128" s="7" t="str">
        <f>VLOOKUP(A1128,Medical_Examinations!A1127:J3462,5,TRUE)</f>
        <v>Diabetes</v>
      </c>
      <c r="M1128" s="52">
        <f>VLOOKUP(A1128,Hospitalization!A129:K2471,5,TRUE)</f>
        <v>36476</v>
      </c>
      <c r="N1128" s="51">
        <f ca="1">VLOOKUP(A1128,Hospitalization!A129:K2471,6,FALSE)</f>
        <v>21</v>
      </c>
      <c r="O1128" s="7" t="str">
        <f>VLOOKUP(A1119,Hospitalization!A120:K2462,11,TRUE)</f>
        <v>R1011</v>
      </c>
      <c r="P1128" s="7" t="str">
        <f>VLOOKUP(A1128,Hospitalization!A129:K2471,10,TRUE)</f>
        <v>tier - 2</v>
      </c>
      <c r="Q1128" s="53">
        <f>VLOOKUP(A1128,Hospitalization!A129:K2471,8,TRUE)</f>
        <v>38511.629999999997</v>
      </c>
      <c r="R1128" s="7" t="str">
        <f>VLOOKUP(A1128,Hospitalization!A129:K2471,9,TRUE)</f>
        <v>tier - 2</v>
      </c>
    </row>
    <row r="1129" spans="1:18" x14ac:dyDescent="0.3">
      <c r="A1129" s="69" t="s">
        <v>1138</v>
      </c>
      <c r="B1129" s="55" t="str">
        <f>VLOOKUP(A1129,'Customer Names'!A1129:E2447,3,TRUE)</f>
        <v xml:space="preserve"> Mr</v>
      </c>
      <c r="C1129" s="55" t="str">
        <f>VLOOKUP(A1129,'Customer Names'!A1127:E1952,4,FALSE)</f>
        <v>Daye</v>
      </c>
      <c r="D1129" s="54">
        <f>VLOOKUP(HealthCare!A1129,Medical_Examinations!A1128:J3463,2,TRUE)</f>
        <v>27.74</v>
      </c>
      <c r="E1129" s="54">
        <f>VLOOKUP(HealthCare!A1129,Medical_Examinations!A1128:J3463,4,TRUE)</f>
        <v>10.37</v>
      </c>
      <c r="F1129" s="55" t="str">
        <f>VLOOKUP(A1129,Medical_Examinations!A1128:J3463,6,TRUE)</f>
        <v>No</v>
      </c>
      <c r="G1129" s="55" t="str">
        <f>VLOOKUP(A1129,Medical_Examinations!A1128:J3463,7,TRUE)</f>
        <v>No</v>
      </c>
      <c r="H1129" s="55" t="str">
        <f>VLOOKUP(A1129,Medical_Examinations!A1128:J3463,8,TRUE)</f>
        <v>No</v>
      </c>
      <c r="I1129" s="56">
        <f>VLOOKUP(A1129,Medical_Examinations!A1128:J3463,9,TRUE)</f>
        <v>0</v>
      </c>
      <c r="J1129" s="55" t="str">
        <f>VLOOKUP(A1129,Medical_Examinations!A1128:J3463,10,TRUE)</f>
        <v>No</v>
      </c>
      <c r="K1129" s="55" t="str">
        <f>VLOOKUP(A1129,Medical_Examinations!A1128:J3463,3,TRUE)</f>
        <v>Overweight</v>
      </c>
      <c r="L1129" s="55" t="str">
        <f>VLOOKUP(A1129,Medical_Examinations!A1128:J3463,5,TRUE)</f>
        <v>Diabetes</v>
      </c>
      <c r="M1129" s="57">
        <f>VLOOKUP(A1129,Hospitalization!A130:K2472,5,TRUE)</f>
        <v>31584</v>
      </c>
      <c r="N1129" s="56">
        <f ca="1">VLOOKUP(A1129,Hospitalization!A130:K2472,6,FALSE)</f>
        <v>21</v>
      </c>
      <c r="O1129" s="55" t="str">
        <f>VLOOKUP(A1120,Hospitalization!A121:K2463,11,TRUE)</f>
        <v>R1011</v>
      </c>
      <c r="P1129" s="55" t="str">
        <f>VLOOKUP(A1129,Hospitalization!A130:K2472,10,TRUE)</f>
        <v>tier - 2</v>
      </c>
      <c r="Q1129" s="58">
        <f>VLOOKUP(A1129,Hospitalization!A130:K2472,8,TRUE)</f>
        <v>38415.47</v>
      </c>
      <c r="R1129" s="55" t="str">
        <f>VLOOKUP(A1129,Hospitalization!A130:K2472,9,TRUE)</f>
        <v>tier - 1</v>
      </c>
    </row>
    <row r="1130" spans="1:18" x14ac:dyDescent="0.3">
      <c r="A1130" s="69" t="s">
        <v>1139</v>
      </c>
      <c r="B1130" s="55" t="str">
        <f>VLOOKUP(A1130,'Customer Names'!A1130:E2448,3,TRUE)</f>
        <v xml:space="preserve"> Mr</v>
      </c>
      <c r="C1130" s="55" t="str">
        <f>VLOOKUP(A1130,'Customer Names'!A1128:E1953,4,FALSE)</f>
        <v>Clarke</v>
      </c>
      <c r="D1130" s="50">
        <f>VLOOKUP(HealthCare!A1130,Medical_Examinations!A1129:J3464,2,TRUE)</f>
        <v>24</v>
      </c>
      <c r="E1130" s="50">
        <f>VLOOKUP(HealthCare!A1130,Medical_Examinations!A1129:J3464,4,TRUE)</f>
        <v>4.01</v>
      </c>
      <c r="F1130" s="7" t="str">
        <f>VLOOKUP(A1130,Medical_Examinations!A1129:J3464,6,TRUE)</f>
        <v>yes</v>
      </c>
      <c r="G1130" s="7" t="str">
        <f>VLOOKUP(A1130,Medical_Examinations!A1129:J3464,7,TRUE)</f>
        <v>No</v>
      </c>
      <c r="H1130" s="7" t="str">
        <f>VLOOKUP(A1130,Medical_Examinations!A1129:J3464,8,TRUE)</f>
        <v>No</v>
      </c>
      <c r="I1130" s="51">
        <f>VLOOKUP(A1130,Medical_Examinations!A1129:J3464,9,TRUE)</f>
        <v>1</v>
      </c>
      <c r="J1130" s="7" t="str">
        <f>VLOOKUP(A1130,Medical_Examinations!A1129:J3464,10,TRUE)</f>
        <v>No</v>
      </c>
      <c r="K1130" s="7" t="str">
        <f>VLOOKUP(A1130,Medical_Examinations!A1129:J3464,3,TRUE)</f>
        <v>Normal Weight</v>
      </c>
      <c r="L1130" s="7" t="str">
        <f>VLOOKUP(A1130,Medical_Examinations!A1129:J3464,5,TRUE)</f>
        <v>Normal</v>
      </c>
      <c r="M1130" s="52">
        <f>VLOOKUP(A1130,Hospitalization!A131:K2473,5,TRUE)</f>
        <v>26290</v>
      </c>
      <c r="N1130" s="51">
        <f ca="1">VLOOKUP(A1130,Hospitalization!A131:K2473,6,FALSE)</f>
        <v>21</v>
      </c>
      <c r="O1130" s="7" t="str">
        <f>VLOOKUP(A1121,Hospitalization!A122:K2464,11,TRUE)</f>
        <v>R1013</v>
      </c>
      <c r="P1130" s="7" t="str">
        <f>VLOOKUP(A1130,Hospitalization!A131:K2473,10,TRUE)</f>
        <v>tier - 1</v>
      </c>
      <c r="Q1130" s="53">
        <f>VLOOKUP(A1130,Hospitalization!A131:K2473,8,TRUE)</f>
        <v>38405.26</v>
      </c>
      <c r="R1130" s="7" t="str">
        <f>VLOOKUP(A1130,Hospitalization!A131:K2473,9,TRUE)</f>
        <v>tier - 2</v>
      </c>
    </row>
    <row r="1131" spans="1:18" x14ac:dyDescent="0.3">
      <c r="A1131" s="69" t="s">
        <v>1140</v>
      </c>
      <c r="B1131" s="55" t="str">
        <f>VLOOKUP(A1131,'Customer Names'!A1131:E2449,3,TRUE)</f>
        <v xml:space="preserve"> Ms</v>
      </c>
      <c r="C1131" s="55" t="str">
        <f>VLOOKUP(A1131,'Customer Names'!A1129:E1954,4,FALSE)</f>
        <v>Koren</v>
      </c>
      <c r="D1131" s="54">
        <f>VLOOKUP(HealthCare!A1131,Medical_Examinations!A1130:J3465,2,TRUE)</f>
        <v>31.78</v>
      </c>
      <c r="E1131" s="54">
        <f>VLOOKUP(HealthCare!A1131,Medical_Examinations!A1130:J3465,4,TRUE)</f>
        <v>4.24</v>
      </c>
      <c r="F1131" s="55" t="str">
        <f>VLOOKUP(A1131,Medical_Examinations!A1130:J3465,6,TRUE)</f>
        <v>yes</v>
      </c>
      <c r="G1131" s="55" t="str">
        <f>VLOOKUP(A1131,Medical_Examinations!A1130:J3465,7,TRUE)</f>
        <v>No</v>
      </c>
      <c r="H1131" s="55" t="str">
        <f>VLOOKUP(A1131,Medical_Examinations!A1130:J3465,8,TRUE)</f>
        <v>Yes</v>
      </c>
      <c r="I1131" s="56">
        <f>VLOOKUP(A1131,Medical_Examinations!A1130:J3465,9,TRUE)</f>
        <v>1</v>
      </c>
      <c r="J1131" s="55" t="str">
        <f>VLOOKUP(A1131,Medical_Examinations!A1130:J3465,10,TRUE)</f>
        <v>No</v>
      </c>
      <c r="K1131" s="55" t="str">
        <f>VLOOKUP(A1131,Medical_Examinations!A1130:J3465,3,TRUE)</f>
        <v>Obesity</v>
      </c>
      <c r="L1131" s="55" t="str">
        <f>VLOOKUP(A1131,Medical_Examinations!A1130:J3465,5,TRUE)</f>
        <v>Normal</v>
      </c>
      <c r="M1131" s="57">
        <f>VLOOKUP(A1131,Hospitalization!A132:K2474,5,TRUE)</f>
        <v>37516</v>
      </c>
      <c r="N1131" s="56">
        <f ca="1">VLOOKUP(A1131,Hospitalization!A132:K2474,6,FALSE)</f>
        <v>21</v>
      </c>
      <c r="O1131" s="55" t="str">
        <f>VLOOKUP(A1122,Hospitalization!A123:K2465,11,TRUE)</f>
        <v>R1012</v>
      </c>
      <c r="P1131" s="55" t="str">
        <f>VLOOKUP(A1131,Hospitalization!A132:K2474,10,TRUE)</f>
        <v>tier - 3</v>
      </c>
      <c r="Q1131" s="58">
        <f>VLOOKUP(A1131,Hospitalization!A132:K2474,8,TRUE)</f>
        <v>38344.57</v>
      </c>
      <c r="R1131" s="55" t="str">
        <f>VLOOKUP(A1131,Hospitalization!A132:K2474,9,TRUE)</f>
        <v>tier - 1</v>
      </c>
    </row>
    <row r="1132" spans="1:18" x14ac:dyDescent="0.3">
      <c r="A1132" s="69" t="s">
        <v>1141</v>
      </c>
      <c r="B1132" s="55" t="str">
        <f>VLOOKUP(A1132,'Customer Names'!A1132:E2450,3,TRUE)</f>
        <v xml:space="preserve"> Mrs</v>
      </c>
      <c r="C1132" s="55" t="str">
        <f>VLOOKUP(A1132,'Customer Names'!A1130:E1955,4,FALSE)</f>
        <v>Kuramoto</v>
      </c>
      <c r="D1132" s="50">
        <f>VLOOKUP(HealthCare!A1132,Medical_Examinations!A1131:J3466,2,TRUE)</f>
        <v>32.25</v>
      </c>
      <c r="E1132" s="50">
        <f>VLOOKUP(HealthCare!A1132,Medical_Examinations!A1131:J3466,4,TRUE)</f>
        <v>5.36</v>
      </c>
      <c r="F1132" s="7" t="str">
        <f>VLOOKUP(A1132,Medical_Examinations!A1131:J3466,6,TRUE)</f>
        <v>yes</v>
      </c>
      <c r="G1132" s="7" t="str">
        <f>VLOOKUP(A1132,Medical_Examinations!A1131:J3466,7,TRUE)</f>
        <v>No</v>
      </c>
      <c r="H1132" s="7" t="str">
        <f>VLOOKUP(A1132,Medical_Examinations!A1131:J3466,8,TRUE)</f>
        <v>No</v>
      </c>
      <c r="I1132" s="51">
        <f>VLOOKUP(A1132,Medical_Examinations!A1131:J3466,9,TRUE)</f>
        <v>0</v>
      </c>
      <c r="J1132" s="7" t="str">
        <f>VLOOKUP(A1132,Medical_Examinations!A1131:J3466,10,TRUE)</f>
        <v>No</v>
      </c>
      <c r="K1132" s="7" t="str">
        <f>VLOOKUP(A1132,Medical_Examinations!A1131:J3466,3,TRUE)</f>
        <v>Obesity</v>
      </c>
      <c r="L1132" s="7" t="str">
        <f>VLOOKUP(A1132,Medical_Examinations!A1131:J3466,5,TRUE)</f>
        <v>Normal</v>
      </c>
      <c r="M1132" s="52">
        <f>VLOOKUP(A1132,Hospitalization!A133:K2475,5,TRUE)</f>
        <v>29384</v>
      </c>
      <c r="N1132" s="51">
        <f ca="1">VLOOKUP(A1132,Hospitalization!A133:K2475,6,FALSE)</f>
        <v>22</v>
      </c>
      <c r="O1132" s="7" t="str">
        <f>VLOOKUP(A1123,Hospitalization!A124:K2466,11,TRUE)</f>
        <v>R1012</v>
      </c>
      <c r="P1132" s="7" t="str">
        <f>VLOOKUP(A1132,Hospitalization!A133:K2475,10,TRUE)</f>
        <v>tier - 3</v>
      </c>
      <c r="Q1132" s="53">
        <f>VLOOKUP(A1132,Hospitalization!A133:K2475,8,TRUE)</f>
        <v>38313.129999999997</v>
      </c>
      <c r="R1132" s="7" t="str">
        <f>VLOOKUP(A1132,Hospitalization!A133:K2475,9,TRUE)</f>
        <v>tier - 1</v>
      </c>
    </row>
    <row r="1133" spans="1:18" x14ac:dyDescent="0.3">
      <c r="A1133" s="69" t="s">
        <v>1142</v>
      </c>
      <c r="B1133" s="55" t="str">
        <f>VLOOKUP(A1133,'Customer Names'!A1133:E2451,3,TRUE)</f>
        <v xml:space="preserve"> Ms</v>
      </c>
      <c r="C1133" s="55" t="str">
        <f>VLOOKUP(A1133,'Customer Names'!A1131:E1956,4,FALSE)</f>
        <v>Lynn</v>
      </c>
      <c r="D1133" s="54">
        <f>VLOOKUP(HealthCare!A1133,Medical_Examinations!A1132:J3467,2,TRUE)</f>
        <v>30.114999999999998</v>
      </c>
      <c r="E1133" s="54">
        <f>VLOOKUP(HealthCare!A1133,Medical_Examinations!A1132:J3467,4,TRUE)</f>
        <v>4.99</v>
      </c>
      <c r="F1133" s="55" t="str">
        <f>VLOOKUP(A1133,Medical_Examinations!A1132:J3467,6,TRUE)</f>
        <v>No</v>
      </c>
      <c r="G1133" s="55" t="str">
        <f>VLOOKUP(A1133,Medical_Examinations!A1132:J3467,7,TRUE)</f>
        <v>No</v>
      </c>
      <c r="H1133" s="55" t="str">
        <f>VLOOKUP(A1133,Medical_Examinations!A1132:J3467,8,TRUE)</f>
        <v>No</v>
      </c>
      <c r="I1133" s="56">
        <f>VLOOKUP(A1133,Medical_Examinations!A1132:J3467,9,TRUE)</f>
        <v>2</v>
      </c>
      <c r="J1133" s="55" t="str">
        <f>VLOOKUP(A1133,Medical_Examinations!A1132:J3467,10,TRUE)</f>
        <v>No</v>
      </c>
      <c r="K1133" s="55" t="str">
        <f>VLOOKUP(A1133,Medical_Examinations!A1132:J3467,3,TRUE)</f>
        <v>Obesity</v>
      </c>
      <c r="L1133" s="55" t="str">
        <f>VLOOKUP(A1133,Medical_Examinations!A1132:J3467,5,TRUE)</f>
        <v>Normal</v>
      </c>
      <c r="M1133" s="57">
        <f>VLOOKUP(A1133,Hospitalization!A134:K2476,5,TRUE)</f>
        <v>32811</v>
      </c>
      <c r="N1133" s="56">
        <f ca="1">VLOOKUP(A1133,Hospitalization!A134:K2476,6,FALSE)</f>
        <v>22</v>
      </c>
      <c r="O1133" s="55" t="str">
        <f>VLOOKUP(A1124,Hospitalization!A125:K2467,11,TRUE)</f>
        <v>R1011</v>
      </c>
      <c r="P1133" s="55" t="str">
        <f>VLOOKUP(A1133,Hospitalization!A134:K2476,10,TRUE)</f>
        <v>tier - 2</v>
      </c>
      <c r="Q1133" s="58">
        <f>VLOOKUP(A1133,Hospitalization!A134:K2476,8,TRUE)</f>
        <v>38282.75</v>
      </c>
      <c r="R1133" s="55" t="str">
        <f>VLOOKUP(A1133,Hospitalization!A134:K2476,9,TRUE)</f>
        <v>tier - 1</v>
      </c>
    </row>
    <row r="1134" spans="1:18" x14ac:dyDescent="0.3">
      <c r="A1134" s="69" t="s">
        <v>1143</v>
      </c>
      <c r="B1134" s="55" t="str">
        <f>VLOOKUP(A1134,'Customer Names'!A1134:E2452,3,TRUE)</f>
        <v xml:space="preserve"> Mr</v>
      </c>
      <c r="C1134" s="55" t="str">
        <f>VLOOKUP(A1134,'Customer Names'!A1132:E1957,4,FALSE)</f>
        <v>Dierksen</v>
      </c>
      <c r="D1134" s="50">
        <f>VLOOKUP(HealthCare!A1134,Medical_Examinations!A1133:J3468,2,TRUE)</f>
        <v>22.41</v>
      </c>
      <c r="E1134" s="50">
        <f>VLOOKUP(HealthCare!A1134,Medical_Examinations!A1133:J3468,4,TRUE)</f>
        <v>8.68</v>
      </c>
      <c r="F1134" s="7" t="str">
        <f>VLOOKUP(A1134,Medical_Examinations!A1133:J3468,6,TRUE)</f>
        <v>No</v>
      </c>
      <c r="G1134" s="7" t="str">
        <f>VLOOKUP(A1134,Medical_Examinations!A1133:J3468,7,TRUE)</f>
        <v>No</v>
      </c>
      <c r="H1134" s="7" t="str">
        <f>VLOOKUP(A1134,Medical_Examinations!A1133:J3468,8,TRUE)</f>
        <v>No</v>
      </c>
      <c r="I1134" s="51">
        <f>VLOOKUP(A1134,Medical_Examinations!A1133:J3468,9,TRUE)</f>
        <v>0</v>
      </c>
      <c r="J1134" s="7" t="str">
        <f>VLOOKUP(A1134,Medical_Examinations!A1133:J3468,10,TRUE)</f>
        <v>No</v>
      </c>
      <c r="K1134" s="7" t="str">
        <f>VLOOKUP(A1134,Medical_Examinations!A1133:J3468,3,TRUE)</f>
        <v>Normal Weight</v>
      </c>
      <c r="L1134" s="7" t="str">
        <f>VLOOKUP(A1134,Medical_Examinations!A1133:J3468,5,TRUE)</f>
        <v>Diabetes</v>
      </c>
      <c r="M1134" s="52">
        <f>VLOOKUP(A1134,Hospitalization!A135:K2477,5,TRUE)</f>
        <v>29449</v>
      </c>
      <c r="N1134" s="51">
        <f ca="1">VLOOKUP(A1134,Hospitalization!A135:K2477,6,FALSE)</f>
        <v>22</v>
      </c>
      <c r="O1134" s="7" t="str">
        <f>VLOOKUP(A1125,Hospitalization!A126:K2468,11,TRUE)</f>
        <v>R1011</v>
      </c>
      <c r="P1134" s="7" t="str">
        <f>VLOOKUP(A1134,Hospitalization!A135:K2477,10,TRUE)</f>
        <v>tier - 2</v>
      </c>
      <c r="Q1134" s="53">
        <f>VLOOKUP(A1134,Hospitalization!A135:K2477,8,TRUE)</f>
        <v>38245.589999999997</v>
      </c>
      <c r="R1134" s="7" t="str">
        <f>VLOOKUP(A1134,Hospitalization!A135:K2477,9,TRUE)</f>
        <v>tier - 1</v>
      </c>
    </row>
    <row r="1135" spans="1:18" x14ac:dyDescent="0.3">
      <c r="A1135" s="69" t="s">
        <v>1144</v>
      </c>
      <c r="B1135" s="55" t="str">
        <f>VLOOKUP(A1135,'Customer Names'!A1135:E2453,3,TRUE)</f>
        <v xml:space="preserve"> Ms</v>
      </c>
      <c r="C1135" s="55" t="str">
        <f>VLOOKUP(A1135,'Customer Names'!A1133:E1958,4,FALSE)</f>
        <v>Zoeller</v>
      </c>
      <c r="D1135" s="54">
        <f>VLOOKUP(HealthCare!A1135,Medical_Examinations!A1134:J3469,2,TRUE)</f>
        <v>45.72</v>
      </c>
      <c r="E1135" s="54">
        <f>VLOOKUP(HealthCare!A1135,Medical_Examinations!A1134:J3469,4,TRUE)</f>
        <v>4.2300000000000004</v>
      </c>
      <c r="F1135" s="55" t="str">
        <f>VLOOKUP(A1135,Medical_Examinations!A1134:J3469,6,TRUE)</f>
        <v>yes</v>
      </c>
      <c r="G1135" s="55" t="str">
        <f>VLOOKUP(A1135,Medical_Examinations!A1134:J3469,7,TRUE)</f>
        <v>No</v>
      </c>
      <c r="H1135" s="55" t="str">
        <f>VLOOKUP(A1135,Medical_Examinations!A1134:J3469,8,TRUE)</f>
        <v>No</v>
      </c>
      <c r="I1135" s="56">
        <f>VLOOKUP(A1135,Medical_Examinations!A1134:J3469,9,TRUE)</f>
        <v>0</v>
      </c>
      <c r="J1135" s="55" t="str">
        <f>VLOOKUP(A1135,Medical_Examinations!A1134:J3469,10,TRUE)</f>
        <v>No</v>
      </c>
      <c r="K1135" s="55" t="str">
        <f>VLOOKUP(A1135,Medical_Examinations!A1134:J3469,3,TRUE)</f>
        <v>Obesity</v>
      </c>
      <c r="L1135" s="55" t="str">
        <f>VLOOKUP(A1135,Medical_Examinations!A1134:J3469,5,TRUE)</f>
        <v>Normal</v>
      </c>
      <c r="M1135" s="57">
        <f>VLOOKUP(A1135,Hospitalization!A136:K2478,5,TRUE)</f>
        <v>23544</v>
      </c>
      <c r="N1135" s="56">
        <f ca="1">VLOOKUP(A1135,Hospitalization!A136:K2478,6,FALSE)</f>
        <v>22</v>
      </c>
      <c r="O1135" s="55" t="str">
        <f>VLOOKUP(A1126,Hospitalization!A127:K2469,11,TRUE)</f>
        <v>R1013</v>
      </c>
      <c r="P1135" s="55" t="str">
        <f>VLOOKUP(A1135,Hospitalization!A136:K2478,10,TRUE)</f>
        <v>tier - 3</v>
      </c>
      <c r="Q1135" s="58">
        <f>VLOOKUP(A1135,Hospitalization!A136:K2478,8,TRUE)</f>
        <v>38241.74</v>
      </c>
      <c r="R1135" s="55" t="str">
        <f>VLOOKUP(A1135,Hospitalization!A136:K2478,9,TRUE)</f>
        <v>tier - 2</v>
      </c>
    </row>
    <row r="1136" spans="1:18" x14ac:dyDescent="0.3">
      <c r="A1136" s="69" t="s">
        <v>1145</v>
      </c>
      <c r="B1136" s="55" t="str">
        <f>VLOOKUP(A1136,'Customer Names'!A1136:E2454,3,TRUE)</f>
        <v xml:space="preserve"> Ms</v>
      </c>
      <c r="C1136" s="55" t="str">
        <f>VLOOKUP(A1136,'Customer Names'!A1134:E1959,4,FALSE)</f>
        <v>Flesch</v>
      </c>
      <c r="D1136" s="50">
        <f>VLOOKUP(HealthCare!A1136,Medical_Examinations!A1135:J3470,2,TRUE)</f>
        <v>25</v>
      </c>
      <c r="E1136" s="50">
        <f>VLOOKUP(HealthCare!A1136,Medical_Examinations!A1135:J3470,4,TRUE)</f>
        <v>5.32</v>
      </c>
      <c r="F1136" s="7" t="str">
        <f>VLOOKUP(A1136,Medical_Examinations!A1135:J3470,6,TRUE)</f>
        <v>yes</v>
      </c>
      <c r="G1136" s="7" t="str">
        <f>VLOOKUP(A1136,Medical_Examinations!A1135:J3470,7,TRUE)</f>
        <v>No</v>
      </c>
      <c r="H1136" s="7" t="str">
        <f>VLOOKUP(A1136,Medical_Examinations!A1135:J3470,8,TRUE)</f>
        <v>No</v>
      </c>
      <c r="I1136" s="51">
        <f>VLOOKUP(A1136,Medical_Examinations!A1135:J3470,9,TRUE)</f>
        <v>2</v>
      </c>
      <c r="J1136" s="7" t="str">
        <f>VLOOKUP(A1136,Medical_Examinations!A1135:J3470,10,TRUE)</f>
        <v>No</v>
      </c>
      <c r="K1136" s="7" t="str">
        <f>VLOOKUP(A1136,Medical_Examinations!A1135:J3470,3,TRUE)</f>
        <v>Overweight</v>
      </c>
      <c r="L1136" s="7" t="str">
        <f>VLOOKUP(A1136,Medical_Examinations!A1135:J3470,5,TRUE)</f>
        <v>Normal</v>
      </c>
      <c r="M1136" s="52">
        <f>VLOOKUP(A1136,Hospitalization!A137:K2479,5,TRUE)</f>
        <v>32759</v>
      </c>
      <c r="N1136" s="51">
        <f ca="1">VLOOKUP(A1136,Hospitalization!A137:K2479,6,FALSE)</f>
        <v>21</v>
      </c>
      <c r="O1136" s="7" t="str">
        <f>VLOOKUP(A1127,Hospitalization!A128:K2470,11,TRUE)</f>
        <v>R1011</v>
      </c>
      <c r="P1136" s="7" t="str">
        <f>VLOOKUP(A1136,Hospitalization!A137:K2479,10,TRUE)</f>
        <v>tier - 3</v>
      </c>
      <c r="Q1136" s="53">
        <f>VLOOKUP(A1136,Hospitalization!A137:K2479,8,TRUE)</f>
        <v>38237.339999999997</v>
      </c>
      <c r="R1136" s="7" t="str">
        <f>VLOOKUP(A1136,Hospitalization!A137:K2479,9,TRUE)</f>
        <v>tier - 2</v>
      </c>
    </row>
    <row r="1137" spans="1:18" x14ac:dyDescent="0.3">
      <c r="A1137" s="69" t="s">
        <v>1146</v>
      </c>
      <c r="B1137" s="55" t="str">
        <f>VLOOKUP(A1137,'Customer Names'!A1137:E2455,3,TRUE)</f>
        <v xml:space="preserve"> Ms</v>
      </c>
      <c r="C1137" s="55" t="str">
        <f>VLOOKUP(A1137,'Customer Names'!A1135:E1960,4,FALSE)</f>
        <v>Maltby</v>
      </c>
      <c r="D1137" s="54">
        <f>VLOOKUP(HealthCare!A1137,Medical_Examinations!A1136:J3471,2,TRUE)</f>
        <v>39.5</v>
      </c>
      <c r="E1137" s="54">
        <f>VLOOKUP(HealthCare!A1137,Medical_Examinations!A1136:J3471,4,TRUE)</f>
        <v>6.66</v>
      </c>
      <c r="F1137" s="55" t="str">
        <f>VLOOKUP(A1137,Medical_Examinations!A1136:J3471,6,TRUE)</f>
        <v>No</v>
      </c>
      <c r="G1137" s="55" t="str">
        <f>VLOOKUP(A1137,Medical_Examinations!A1136:J3471,7,TRUE)</f>
        <v>No</v>
      </c>
      <c r="H1137" s="55" t="str">
        <f>VLOOKUP(A1137,Medical_Examinations!A1136:J3471,8,TRUE)</f>
        <v>No</v>
      </c>
      <c r="I1137" s="56">
        <f>VLOOKUP(A1137,Medical_Examinations!A1136:J3471,9,TRUE)</f>
        <v>0</v>
      </c>
      <c r="J1137" s="55" t="str">
        <f>VLOOKUP(A1137,Medical_Examinations!A1136:J3471,10,TRUE)</f>
        <v>No</v>
      </c>
      <c r="K1137" s="55" t="str">
        <f>VLOOKUP(A1137,Medical_Examinations!A1136:J3471,3,TRUE)</f>
        <v>Obesity</v>
      </c>
      <c r="L1137" s="55" t="str">
        <f>VLOOKUP(A1137,Medical_Examinations!A1136:J3471,5,TRUE)</f>
        <v>Diabetes</v>
      </c>
      <c r="M1137" s="57">
        <f>VLOOKUP(A1137,Hospitalization!A138:K2480,5,TRUE)</f>
        <v>26622</v>
      </c>
      <c r="N1137" s="56">
        <f ca="1">VLOOKUP(A1137,Hospitalization!A138:K2480,6,FALSE)</f>
        <v>22</v>
      </c>
      <c r="O1137" s="55" t="str">
        <f>VLOOKUP(A1128,Hospitalization!A129:K2471,11,TRUE)</f>
        <v>R1024</v>
      </c>
      <c r="P1137" s="55" t="str">
        <f>VLOOKUP(A1137,Hospitalization!A138:K2480,10,TRUE)</f>
        <v>tier - 2</v>
      </c>
      <c r="Q1137" s="58">
        <f>VLOOKUP(A1137,Hospitalization!A138:K2480,8,TRUE)</f>
        <v>38189.1</v>
      </c>
      <c r="R1137" s="55" t="str">
        <f>VLOOKUP(A1137,Hospitalization!A138:K2480,9,TRUE)</f>
        <v>tier - 2</v>
      </c>
    </row>
    <row r="1138" spans="1:18" x14ac:dyDescent="0.3">
      <c r="A1138" s="69" t="s">
        <v>1147</v>
      </c>
      <c r="B1138" s="55" t="str">
        <f>VLOOKUP(A1138,'Customer Names'!A1138:E2456,3,TRUE)</f>
        <v xml:space="preserve"> Ms</v>
      </c>
      <c r="C1138" s="55" t="str">
        <f>VLOOKUP(A1138,'Customer Names'!A1136:E1961,4,FALSE)</f>
        <v>Custance</v>
      </c>
      <c r="D1138" s="50">
        <f>VLOOKUP(HealthCare!A1138,Medical_Examinations!A1137:J3472,2,TRUE)</f>
        <v>37.729999999999997</v>
      </c>
      <c r="E1138" s="50">
        <f>VLOOKUP(HealthCare!A1138,Medical_Examinations!A1137:J3472,4,TRUE)</f>
        <v>7.4</v>
      </c>
      <c r="F1138" s="7" t="str">
        <f>VLOOKUP(A1138,Medical_Examinations!A1137:J3472,6,TRUE)</f>
        <v>No</v>
      </c>
      <c r="G1138" s="7" t="str">
        <f>VLOOKUP(A1138,Medical_Examinations!A1137:J3472,7,TRUE)</f>
        <v>No</v>
      </c>
      <c r="H1138" s="7" t="str">
        <f>VLOOKUP(A1138,Medical_Examinations!A1137:J3472,8,TRUE)</f>
        <v>No</v>
      </c>
      <c r="I1138" s="51">
        <f>VLOOKUP(A1138,Medical_Examinations!A1137:J3472,9,TRUE)</f>
        <v>0</v>
      </c>
      <c r="J1138" s="7" t="str">
        <f>VLOOKUP(A1138,Medical_Examinations!A1137:J3472,10,TRUE)</f>
        <v>No</v>
      </c>
      <c r="K1138" s="7" t="str">
        <f>VLOOKUP(A1138,Medical_Examinations!A1137:J3472,3,TRUE)</f>
        <v>Obesity</v>
      </c>
      <c r="L1138" s="7" t="str">
        <f>VLOOKUP(A1138,Medical_Examinations!A1137:J3472,5,TRUE)</f>
        <v>Diabetes</v>
      </c>
      <c r="M1138" s="52">
        <f>VLOOKUP(A1138,Hospitalization!A139:K2481,5,TRUE)</f>
        <v>36005</v>
      </c>
      <c r="N1138" s="51">
        <f ca="1">VLOOKUP(A1138,Hospitalization!A139:K2481,6,FALSE)</f>
        <v>22</v>
      </c>
      <c r="O1138" s="7" t="str">
        <f>VLOOKUP(A1129,Hospitalization!A130:K2472,11,TRUE)</f>
        <v>R1011</v>
      </c>
      <c r="P1138" s="7" t="str">
        <f>VLOOKUP(A1138,Hospitalization!A139:K2481,10,TRUE)</f>
        <v>tier - 3</v>
      </c>
      <c r="Q1138" s="53">
        <f>VLOOKUP(A1138,Hospitalization!A139:K2481,8,TRUE)</f>
        <v>38126.25</v>
      </c>
      <c r="R1138" s="7" t="str">
        <f>VLOOKUP(A1138,Hospitalization!A139:K2481,9,TRUE)</f>
        <v>tier - 1</v>
      </c>
    </row>
    <row r="1139" spans="1:18" x14ac:dyDescent="0.3">
      <c r="A1139" s="69" t="s">
        <v>1148</v>
      </c>
      <c r="B1139" s="55" t="str">
        <f>VLOOKUP(A1139,'Customer Names'!A1139:E2457,3,TRUE)</f>
        <v xml:space="preserve"> Ms</v>
      </c>
      <c r="C1139" s="55" t="str">
        <f>VLOOKUP(A1139,'Customer Names'!A1137:E1962,4,FALSE)</f>
        <v>Choi</v>
      </c>
      <c r="D1139" s="54">
        <f>VLOOKUP(HealthCare!A1139,Medical_Examinations!A1138:J3473,2,TRUE)</f>
        <v>40.659999999999997</v>
      </c>
      <c r="E1139" s="54">
        <f>VLOOKUP(HealthCare!A1139,Medical_Examinations!A1138:J3473,4,TRUE)</f>
        <v>10.08</v>
      </c>
      <c r="F1139" s="55" t="str">
        <f>VLOOKUP(A1139,Medical_Examinations!A1138:J3473,6,TRUE)</f>
        <v>No</v>
      </c>
      <c r="G1139" s="55" t="str">
        <f>VLOOKUP(A1139,Medical_Examinations!A1138:J3473,7,TRUE)</f>
        <v>No</v>
      </c>
      <c r="H1139" s="55" t="str">
        <f>VLOOKUP(A1139,Medical_Examinations!A1138:J3473,8,TRUE)</f>
        <v>No</v>
      </c>
      <c r="I1139" s="56">
        <f>VLOOKUP(A1139,Medical_Examinations!A1138:J3473,9,TRUE)</f>
        <v>0</v>
      </c>
      <c r="J1139" s="55" t="str">
        <f>VLOOKUP(A1139,Medical_Examinations!A1138:J3473,10,TRUE)</f>
        <v>No</v>
      </c>
      <c r="K1139" s="55" t="str">
        <f>VLOOKUP(A1139,Medical_Examinations!A1138:J3473,3,TRUE)</f>
        <v>Obesity</v>
      </c>
      <c r="L1139" s="55" t="str">
        <f>VLOOKUP(A1139,Medical_Examinations!A1138:J3473,5,TRUE)</f>
        <v>Diabetes</v>
      </c>
      <c r="M1139" s="57">
        <f>VLOOKUP(A1139,Hospitalization!A140:K2482,5,TRUE)</f>
        <v>29107</v>
      </c>
      <c r="N1139" s="56">
        <f ca="1">VLOOKUP(A1139,Hospitalization!A140:K2482,6,FALSE)</f>
        <v>23</v>
      </c>
      <c r="O1139" s="55" t="str">
        <f>VLOOKUP(A1130,Hospitalization!A131:K2473,11,TRUE)</f>
        <v>R1011</v>
      </c>
      <c r="P1139" s="55" t="str">
        <f>VLOOKUP(A1139,Hospitalization!A140:K2482,10,TRUE)</f>
        <v>tier - 2</v>
      </c>
      <c r="Q1139" s="58">
        <f>VLOOKUP(A1139,Hospitalization!A140:K2482,8,TRUE)</f>
        <v>37829.72</v>
      </c>
      <c r="R1139" s="55" t="str">
        <f>VLOOKUP(A1139,Hospitalization!A140:K2482,9,TRUE)</f>
        <v>tier - 1</v>
      </c>
    </row>
    <row r="1140" spans="1:18" x14ac:dyDescent="0.3">
      <c r="A1140" s="69" t="s">
        <v>1149</v>
      </c>
      <c r="B1140" s="55" t="str">
        <f>VLOOKUP(A1140,'Customer Names'!A1140:E2458,3,TRUE)</f>
        <v xml:space="preserve"> Ms</v>
      </c>
      <c r="C1140" s="55" t="str">
        <f>VLOOKUP(A1140,'Customer Names'!A1138:E1963,4,FALSE)</f>
        <v>Barnett</v>
      </c>
      <c r="D1140" s="50">
        <f>VLOOKUP(HealthCare!A1140,Medical_Examinations!A1139:J3474,2,TRUE)</f>
        <v>34.200000000000003</v>
      </c>
      <c r="E1140" s="50">
        <f>VLOOKUP(HealthCare!A1140,Medical_Examinations!A1139:J3474,4,TRUE)</f>
        <v>8.58</v>
      </c>
      <c r="F1140" s="7" t="str">
        <f>VLOOKUP(A1140,Medical_Examinations!A1139:J3474,6,TRUE)</f>
        <v>No</v>
      </c>
      <c r="G1140" s="7" t="str">
        <f>VLOOKUP(A1140,Medical_Examinations!A1139:J3474,7,TRUE)</f>
        <v>No</v>
      </c>
      <c r="H1140" s="7" t="str">
        <f>VLOOKUP(A1140,Medical_Examinations!A1139:J3474,8,TRUE)</f>
        <v>No</v>
      </c>
      <c r="I1140" s="51">
        <f>VLOOKUP(A1140,Medical_Examinations!A1139:J3474,9,TRUE)</f>
        <v>0</v>
      </c>
      <c r="J1140" s="7" t="str">
        <f>VLOOKUP(A1140,Medical_Examinations!A1139:J3474,10,TRUE)</f>
        <v>No</v>
      </c>
      <c r="K1140" s="7" t="str">
        <f>VLOOKUP(A1140,Medical_Examinations!A1139:J3474,3,TRUE)</f>
        <v>Obesity</v>
      </c>
      <c r="L1140" s="7" t="str">
        <f>VLOOKUP(A1140,Medical_Examinations!A1139:J3474,5,TRUE)</f>
        <v>Diabetes</v>
      </c>
      <c r="M1140" s="52">
        <f>VLOOKUP(A1140,Hospitalization!A141:K2483,5,TRUE)</f>
        <v>30523</v>
      </c>
      <c r="N1140" s="51">
        <f ca="1">VLOOKUP(A1140,Hospitalization!A141:K2483,6,FALSE)</f>
        <v>22</v>
      </c>
      <c r="O1140" s="7" t="str">
        <f>VLOOKUP(A1131,Hospitalization!A132:K2474,11,TRUE)</f>
        <v>R1011</v>
      </c>
      <c r="P1140" s="7" t="str">
        <f>VLOOKUP(A1140,Hospitalization!A141:K2483,10,TRUE)</f>
        <v>tier - 2</v>
      </c>
      <c r="Q1140" s="53">
        <f>VLOOKUP(A1140,Hospitalization!A141:K2483,8,TRUE)</f>
        <v>37800.980000000003</v>
      </c>
      <c r="R1140" s="7" t="str">
        <f>VLOOKUP(A1140,Hospitalization!A141:K2483,9,TRUE)</f>
        <v>tier - 2</v>
      </c>
    </row>
    <row r="1141" spans="1:18" x14ac:dyDescent="0.3">
      <c r="A1141" s="69" t="s">
        <v>1150</v>
      </c>
      <c r="B1141" s="55" t="str">
        <f>VLOOKUP(A1141,'Customer Names'!A1141:E2459,3,TRUE)</f>
        <v xml:space="preserve"> Mr</v>
      </c>
      <c r="C1141" s="55" t="str">
        <f>VLOOKUP(A1141,'Customer Names'!A1139:E1964,4,FALSE)</f>
        <v>Proulx</v>
      </c>
      <c r="D1141" s="54">
        <f>VLOOKUP(HealthCare!A1141,Medical_Examinations!A1140:J3475,2,TRUE)</f>
        <v>46.51</v>
      </c>
      <c r="E1141" s="54">
        <f>VLOOKUP(HealthCare!A1141,Medical_Examinations!A1140:J3475,4,TRUE)</f>
        <v>5.84</v>
      </c>
      <c r="F1141" s="55" t="str">
        <f>VLOOKUP(A1141,Medical_Examinations!A1140:J3475,6,TRUE)</f>
        <v>No</v>
      </c>
      <c r="G1141" s="55" t="str">
        <f>VLOOKUP(A1141,Medical_Examinations!A1140:J3475,7,TRUE)</f>
        <v>No</v>
      </c>
      <c r="H1141" s="55" t="str">
        <f>VLOOKUP(A1141,Medical_Examinations!A1140:J3475,8,TRUE)</f>
        <v>No</v>
      </c>
      <c r="I1141" s="56">
        <f>VLOOKUP(A1141,Medical_Examinations!A1140:J3475,9,TRUE)</f>
        <v>1</v>
      </c>
      <c r="J1141" s="55" t="str">
        <f>VLOOKUP(A1141,Medical_Examinations!A1140:J3475,10,TRUE)</f>
        <v>No</v>
      </c>
      <c r="K1141" s="55" t="str">
        <f>VLOOKUP(A1141,Medical_Examinations!A1140:J3475,3,TRUE)</f>
        <v>Obesity</v>
      </c>
      <c r="L1141" s="55" t="str">
        <f>VLOOKUP(A1141,Medical_Examinations!A1140:J3475,5,TRUE)</f>
        <v>Prediabetes</v>
      </c>
      <c r="M1141" s="57">
        <f>VLOOKUP(A1141,Hospitalization!A142:K2484,5,TRUE)</f>
        <v>28021</v>
      </c>
      <c r="N1141" s="56">
        <f ca="1">VLOOKUP(A1141,Hospitalization!A142:K2484,6,FALSE)</f>
        <v>23</v>
      </c>
      <c r="O1141" s="55" t="str">
        <f>VLOOKUP(A1132,Hospitalization!A133:K2475,11,TRUE)</f>
        <v>R1011</v>
      </c>
      <c r="P1141" s="55" t="str">
        <f>VLOOKUP(A1141,Hospitalization!A142:K2484,10,TRUE)</f>
        <v>tier - 2</v>
      </c>
      <c r="Q1141" s="58">
        <f>VLOOKUP(A1141,Hospitalization!A142:K2484,8,TRUE)</f>
        <v>37735.199999999997</v>
      </c>
      <c r="R1141" s="55" t="str">
        <f>VLOOKUP(A1141,Hospitalization!A142:K2484,9,TRUE)</f>
        <v>tier - 2</v>
      </c>
    </row>
    <row r="1142" spans="1:18" x14ac:dyDescent="0.3">
      <c r="A1142" s="69" t="s">
        <v>1151</v>
      </c>
      <c r="B1142" s="55" t="str">
        <f>VLOOKUP(A1142,'Customer Names'!A1142:E2460,3,TRUE)</f>
        <v xml:space="preserve"> Mr</v>
      </c>
      <c r="C1142" s="55" t="str">
        <f>VLOOKUP(A1142,'Customer Names'!A1140:E1965,4,FALSE)</f>
        <v>Hamilton</v>
      </c>
      <c r="D1142" s="50">
        <f>VLOOKUP(HealthCare!A1142,Medical_Examinations!A1141:J3476,2,TRUE)</f>
        <v>28.88</v>
      </c>
      <c r="E1142" s="50">
        <f>VLOOKUP(HealthCare!A1142,Medical_Examinations!A1141:J3476,4,TRUE)</f>
        <v>4.8600000000000003</v>
      </c>
      <c r="F1142" s="7" t="str">
        <f>VLOOKUP(A1142,Medical_Examinations!A1141:J3476,6,TRUE)</f>
        <v>yes</v>
      </c>
      <c r="G1142" s="7" t="str">
        <f>VLOOKUP(A1142,Medical_Examinations!A1141:J3476,7,TRUE)</f>
        <v>No</v>
      </c>
      <c r="H1142" s="7" t="str">
        <f>VLOOKUP(A1142,Medical_Examinations!A1141:J3476,8,TRUE)</f>
        <v>Yes</v>
      </c>
      <c r="I1142" s="51">
        <f>VLOOKUP(A1142,Medical_Examinations!A1141:J3476,9,TRUE)</f>
        <v>1</v>
      </c>
      <c r="J1142" s="7" t="str">
        <f>VLOOKUP(A1142,Medical_Examinations!A1141:J3476,10,TRUE)</f>
        <v>No</v>
      </c>
      <c r="K1142" s="7" t="str">
        <f>VLOOKUP(A1142,Medical_Examinations!A1141:J3476,3,TRUE)</f>
        <v>Overweight</v>
      </c>
      <c r="L1142" s="7" t="str">
        <f>VLOOKUP(A1142,Medical_Examinations!A1141:J3476,5,TRUE)</f>
        <v>Normal</v>
      </c>
      <c r="M1142" s="52">
        <f>VLOOKUP(A1142,Hospitalization!A143:K2485,5,TRUE)</f>
        <v>32426</v>
      </c>
      <c r="N1142" s="51">
        <f ca="1">VLOOKUP(A1142,Hospitalization!A143:K2485,6,FALSE)</f>
        <v>23</v>
      </c>
      <c r="O1142" s="7" t="str">
        <f>VLOOKUP(A1133,Hospitalization!A134:K2476,11,TRUE)</f>
        <v>R1013</v>
      </c>
      <c r="P1142" s="7" t="str">
        <f>VLOOKUP(A1142,Hospitalization!A143:K2485,10,TRUE)</f>
        <v>tier - 3</v>
      </c>
      <c r="Q1142" s="53">
        <f>VLOOKUP(A1142,Hospitalization!A143:K2485,8,TRUE)</f>
        <v>37701.879999999997</v>
      </c>
      <c r="R1142" s="7" t="str">
        <f>VLOOKUP(A1142,Hospitalization!A143:K2485,9,TRUE)</f>
        <v>tier - 2</v>
      </c>
    </row>
    <row r="1143" spans="1:18" x14ac:dyDescent="0.3">
      <c r="A1143" s="69" t="s">
        <v>1152</v>
      </c>
      <c r="B1143" s="55" t="str">
        <f>VLOOKUP(A1143,'Customer Names'!A1143:E2461,3,TRUE)</f>
        <v xml:space="preserve"> Ms</v>
      </c>
      <c r="C1143" s="55" t="str">
        <f>VLOOKUP(A1143,'Customer Names'!A1141:E1966,4,FALSE)</f>
        <v>Lundine</v>
      </c>
      <c r="D1143" s="54">
        <f>VLOOKUP(HealthCare!A1143,Medical_Examinations!A1142:J3477,2,TRUE)</f>
        <v>33.914999999999999</v>
      </c>
      <c r="E1143" s="54">
        <f>VLOOKUP(HealthCare!A1143,Medical_Examinations!A1142:J3477,4,TRUE)</f>
        <v>11.52</v>
      </c>
      <c r="F1143" s="55" t="str">
        <f>VLOOKUP(A1143,Medical_Examinations!A1142:J3477,6,TRUE)</f>
        <v>No</v>
      </c>
      <c r="G1143" s="55" t="str">
        <f>VLOOKUP(A1143,Medical_Examinations!A1142:J3477,7,TRUE)</f>
        <v>No</v>
      </c>
      <c r="H1143" s="55" t="str">
        <f>VLOOKUP(A1143,Medical_Examinations!A1142:J3477,8,TRUE)</f>
        <v>No</v>
      </c>
      <c r="I1143" s="56">
        <f>VLOOKUP(A1143,Medical_Examinations!A1142:J3477,9,TRUE)</f>
        <v>0</v>
      </c>
      <c r="J1143" s="55" t="str">
        <f>VLOOKUP(A1143,Medical_Examinations!A1142:J3477,10,TRUE)</f>
        <v>No</v>
      </c>
      <c r="K1143" s="55" t="str">
        <f>VLOOKUP(A1143,Medical_Examinations!A1142:J3477,3,TRUE)</f>
        <v>Obesity</v>
      </c>
      <c r="L1143" s="55" t="str">
        <f>VLOOKUP(A1143,Medical_Examinations!A1142:J3477,5,TRUE)</f>
        <v>Diabetes</v>
      </c>
      <c r="M1143" s="57">
        <f>VLOOKUP(A1143,Hospitalization!A144:K2486,5,TRUE)</f>
        <v>25869</v>
      </c>
      <c r="N1143" s="56">
        <f ca="1">VLOOKUP(A1143,Hospitalization!A144:K2486,6,FALSE)</f>
        <v>23</v>
      </c>
      <c r="O1143" s="55" t="str">
        <f>VLOOKUP(A1134,Hospitalization!A135:K2477,11,TRUE)</f>
        <v>R1013</v>
      </c>
      <c r="P1143" s="55" t="str">
        <f>VLOOKUP(A1143,Hospitalization!A144:K2486,10,TRUE)</f>
        <v>tier - 3</v>
      </c>
      <c r="Q1143" s="58">
        <f>VLOOKUP(A1143,Hospitalization!A144:K2486,8,TRUE)</f>
        <v>37675.06</v>
      </c>
      <c r="R1143" s="55" t="str">
        <f>VLOOKUP(A1143,Hospitalization!A144:K2486,9,TRUE)</f>
        <v>tier - 2</v>
      </c>
    </row>
    <row r="1144" spans="1:18" x14ac:dyDescent="0.3">
      <c r="A1144" s="69" t="s">
        <v>1153</v>
      </c>
      <c r="B1144" s="55" t="str">
        <f>VLOOKUP(A1144,'Customer Names'!A1144:E2462,3,TRUE)</f>
        <v xml:space="preserve"> Mr</v>
      </c>
      <c r="C1144" s="55" t="str">
        <f>VLOOKUP(A1144,'Customer Names'!A1142:E1967,4,FALSE)</f>
        <v>Paullin</v>
      </c>
      <c r="D1144" s="50">
        <f>VLOOKUP(HealthCare!A1144,Medical_Examinations!A1143:J3478,2,TRUE)</f>
        <v>24.32</v>
      </c>
      <c r="E1144" s="50">
        <f>VLOOKUP(HealthCare!A1144,Medical_Examinations!A1143:J3478,4,TRUE)</f>
        <v>6.15</v>
      </c>
      <c r="F1144" s="7" t="str">
        <f>VLOOKUP(A1144,Medical_Examinations!A1143:J3478,6,TRUE)</f>
        <v>yes</v>
      </c>
      <c r="G1144" s="7" t="str">
        <f>VLOOKUP(A1144,Medical_Examinations!A1143:J3478,7,TRUE)</f>
        <v>No</v>
      </c>
      <c r="H1144" s="7" t="str">
        <f>VLOOKUP(A1144,Medical_Examinations!A1143:J3478,8,TRUE)</f>
        <v>Yes</v>
      </c>
      <c r="I1144" s="51">
        <f>VLOOKUP(A1144,Medical_Examinations!A1143:J3478,9,TRUE)</f>
        <v>1</v>
      </c>
      <c r="J1144" s="7" t="str">
        <f>VLOOKUP(A1144,Medical_Examinations!A1143:J3478,10,TRUE)</f>
        <v>No</v>
      </c>
      <c r="K1144" s="7" t="str">
        <f>VLOOKUP(A1144,Medical_Examinations!A1143:J3478,3,TRUE)</f>
        <v>Normal Weight</v>
      </c>
      <c r="L1144" s="7" t="str">
        <f>VLOOKUP(A1144,Medical_Examinations!A1143:J3478,5,TRUE)</f>
        <v>Prediabetes</v>
      </c>
      <c r="M1144" s="52">
        <f>VLOOKUP(A1144,Hospitalization!A145:K2487,5,TRUE)</f>
        <v>30122</v>
      </c>
      <c r="N1144" s="51">
        <f ca="1">VLOOKUP(A1144,Hospitalization!A145:K2487,6,FALSE)</f>
        <v>28</v>
      </c>
      <c r="O1144" s="7" t="str">
        <f>VLOOKUP(A1135,Hospitalization!A136:K2478,11,TRUE)</f>
        <v>R1011</v>
      </c>
      <c r="P1144" s="7" t="str">
        <f>VLOOKUP(A1144,Hospitalization!A145:K2487,10,TRUE)</f>
        <v>tier - 2</v>
      </c>
      <c r="Q1144" s="53">
        <f>VLOOKUP(A1144,Hospitalization!A145:K2487,8,TRUE)</f>
        <v>37650.74</v>
      </c>
      <c r="R1144" s="7" t="str">
        <f>VLOOKUP(A1144,Hospitalization!A145:K2487,9,TRUE)</f>
        <v>tier - 2</v>
      </c>
    </row>
    <row r="1145" spans="1:18" x14ac:dyDescent="0.3">
      <c r="A1145" s="69" t="s">
        <v>1154</v>
      </c>
      <c r="B1145" s="55" t="str">
        <f>VLOOKUP(A1145,'Customer Names'!A1145:E2463,3,TRUE)</f>
        <v xml:space="preserve"> Ms</v>
      </c>
      <c r="C1145" s="55" t="str">
        <f>VLOOKUP(A1145,'Customer Names'!A1143:E1968,4,FALSE)</f>
        <v>Delucia</v>
      </c>
      <c r="D1145" s="54">
        <f>VLOOKUP(HealthCare!A1145,Medical_Examinations!A1144:J3479,2,TRUE)</f>
        <v>25.8</v>
      </c>
      <c r="E1145" s="54">
        <f>VLOOKUP(HealthCare!A1145,Medical_Examinations!A1144:J3479,4,TRUE)</f>
        <v>9.94</v>
      </c>
      <c r="F1145" s="55" t="str">
        <f>VLOOKUP(A1145,Medical_Examinations!A1144:J3479,6,TRUE)</f>
        <v>No</v>
      </c>
      <c r="G1145" s="55" t="str">
        <f>VLOOKUP(A1145,Medical_Examinations!A1144:J3479,7,TRUE)</f>
        <v>No</v>
      </c>
      <c r="H1145" s="55" t="str">
        <f>VLOOKUP(A1145,Medical_Examinations!A1144:J3479,8,TRUE)</f>
        <v>No</v>
      </c>
      <c r="I1145" s="56">
        <f>VLOOKUP(A1145,Medical_Examinations!A1144:J3479,9,TRUE)</f>
        <v>0</v>
      </c>
      <c r="J1145" s="55" t="str">
        <f>VLOOKUP(A1145,Medical_Examinations!A1144:J3479,10,TRUE)</f>
        <v>No</v>
      </c>
      <c r="K1145" s="55" t="str">
        <f>VLOOKUP(A1145,Medical_Examinations!A1144:J3479,3,TRUE)</f>
        <v>Overweight</v>
      </c>
      <c r="L1145" s="55" t="str">
        <f>VLOOKUP(A1145,Medical_Examinations!A1144:J3479,5,TRUE)</f>
        <v>Diabetes</v>
      </c>
      <c r="M1145" s="57">
        <f>VLOOKUP(A1145,Hospitalization!A146:K2488,5,TRUE)</f>
        <v>33193</v>
      </c>
      <c r="N1145" s="56">
        <f ca="1">VLOOKUP(A1145,Hospitalization!A146:K2488,6,FALSE)</f>
        <v>22</v>
      </c>
      <c r="O1145" s="55" t="str">
        <f>VLOOKUP(A1136,Hospitalization!A137:K2479,11,TRUE)</f>
        <v>R1011</v>
      </c>
      <c r="P1145" s="55" t="str">
        <f>VLOOKUP(A1145,Hospitalization!A146:K2488,10,TRUE)</f>
        <v>tier - 2</v>
      </c>
      <c r="Q1145" s="58">
        <f>VLOOKUP(A1145,Hospitalization!A146:K2488,8,TRUE)</f>
        <v>37607.53</v>
      </c>
      <c r="R1145" s="55" t="str">
        <f>VLOOKUP(A1145,Hospitalization!A146:K2488,9,TRUE)</f>
        <v>tier - 1</v>
      </c>
    </row>
    <row r="1146" spans="1:18" x14ac:dyDescent="0.3">
      <c r="A1146" s="69" t="s">
        <v>1155</v>
      </c>
      <c r="B1146" s="55" t="str">
        <f>VLOOKUP(A1146,'Customer Names'!A1146:E2464,3,TRUE)</f>
        <v xml:space="preserve"> Ms</v>
      </c>
      <c r="C1146" s="55" t="str">
        <f>VLOOKUP(A1146,'Customer Names'!A1144:E1969,4,FALSE)</f>
        <v>Valentine</v>
      </c>
      <c r="D1146" s="50">
        <f>VLOOKUP(HealthCare!A1146,Medical_Examinations!A1145:J3480,2,TRUE)</f>
        <v>21.56</v>
      </c>
      <c r="E1146" s="50">
        <f>VLOOKUP(HealthCare!A1146,Medical_Examinations!A1145:J3480,4,TRUE)</f>
        <v>10.56</v>
      </c>
      <c r="F1146" s="7" t="str">
        <f>VLOOKUP(A1146,Medical_Examinations!A1145:J3480,6,TRUE)</f>
        <v>No</v>
      </c>
      <c r="G1146" s="7" t="str">
        <f>VLOOKUP(A1146,Medical_Examinations!A1145:J3480,7,TRUE)</f>
        <v>No</v>
      </c>
      <c r="H1146" s="7" t="str">
        <f>VLOOKUP(A1146,Medical_Examinations!A1145:J3480,8,TRUE)</f>
        <v>No</v>
      </c>
      <c r="I1146" s="51">
        <f>VLOOKUP(A1146,Medical_Examinations!A1145:J3480,9,TRUE)</f>
        <v>0</v>
      </c>
      <c r="J1146" s="7" t="str">
        <f>VLOOKUP(A1146,Medical_Examinations!A1145:J3480,10,TRUE)</f>
        <v>No</v>
      </c>
      <c r="K1146" s="7" t="str">
        <f>VLOOKUP(A1146,Medical_Examinations!A1145:J3480,3,TRUE)</f>
        <v>Normal Weight</v>
      </c>
      <c r="L1146" s="7" t="str">
        <f>VLOOKUP(A1146,Medical_Examinations!A1145:J3480,5,TRUE)</f>
        <v>Diabetes</v>
      </c>
      <c r="M1146" s="52">
        <f>VLOOKUP(A1146,Hospitalization!A147:K2489,5,TRUE)</f>
        <v>36811</v>
      </c>
      <c r="N1146" s="51">
        <f ca="1">VLOOKUP(A1146,Hospitalization!A147:K2489,6,FALSE)</f>
        <v>23</v>
      </c>
      <c r="O1146" s="7" t="str">
        <f>VLOOKUP(A1137,Hospitalization!A138:K2480,11,TRUE)</f>
        <v>R1011</v>
      </c>
      <c r="P1146" s="7" t="str">
        <f>VLOOKUP(A1146,Hospitalization!A147:K2489,10,TRUE)</f>
        <v>tier - 1</v>
      </c>
      <c r="Q1146" s="53">
        <f>VLOOKUP(A1146,Hospitalization!A147:K2489,8,TRUE)</f>
        <v>37484.449999999997</v>
      </c>
      <c r="R1146" s="7" t="str">
        <f>VLOOKUP(A1146,Hospitalization!A147:K2489,9,TRUE)</f>
        <v>tier - 1</v>
      </c>
    </row>
    <row r="1147" spans="1:18" x14ac:dyDescent="0.3">
      <c r="A1147" s="69" t="s">
        <v>1156</v>
      </c>
      <c r="B1147" s="55" t="str">
        <f>VLOOKUP(A1147,'Customer Names'!A1147:E2465,3,TRUE)</f>
        <v xml:space="preserve"> Mr</v>
      </c>
      <c r="C1147" s="55" t="str">
        <f>VLOOKUP(A1147,'Customer Names'!A1145:E1970,4,FALSE)</f>
        <v>Mohara</v>
      </c>
      <c r="D1147" s="54">
        <f>VLOOKUP(HealthCare!A1147,Medical_Examinations!A1146:J3481,2,TRUE)</f>
        <v>31.6</v>
      </c>
      <c r="E1147" s="54">
        <f>VLOOKUP(HealthCare!A1147,Medical_Examinations!A1146:J3481,4,TRUE)</f>
        <v>6.79</v>
      </c>
      <c r="F1147" s="55" t="str">
        <f>VLOOKUP(A1147,Medical_Examinations!A1146:J3481,6,TRUE)</f>
        <v>No</v>
      </c>
      <c r="G1147" s="55" t="str">
        <f>VLOOKUP(A1147,Medical_Examinations!A1146:J3481,7,TRUE)</f>
        <v>No</v>
      </c>
      <c r="H1147" s="55" t="str">
        <f>VLOOKUP(A1147,Medical_Examinations!A1146:J3481,8,TRUE)</f>
        <v>No</v>
      </c>
      <c r="I1147" s="56">
        <f>VLOOKUP(A1147,Medical_Examinations!A1146:J3481,9,TRUE)</f>
        <v>0</v>
      </c>
      <c r="J1147" s="55" t="str">
        <f>VLOOKUP(A1147,Medical_Examinations!A1146:J3481,10,TRUE)</f>
        <v>No</v>
      </c>
      <c r="K1147" s="55" t="str">
        <f>VLOOKUP(A1147,Medical_Examinations!A1146:J3481,3,TRUE)</f>
        <v>Obesity</v>
      </c>
      <c r="L1147" s="55" t="str">
        <f>VLOOKUP(A1147,Medical_Examinations!A1146:J3481,5,TRUE)</f>
        <v>Diabetes</v>
      </c>
      <c r="M1147" s="57">
        <f>VLOOKUP(A1147,Hospitalization!A148:K2490,5,TRUE)</f>
        <v>37526</v>
      </c>
      <c r="N1147" s="56">
        <f ca="1">VLOOKUP(A1147,Hospitalization!A148:K2490,6,FALSE)</f>
        <v>27</v>
      </c>
      <c r="O1147" s="55" t="str">
        <f>VLOOKUP(A1138,Hospitalization!A139:K2481,11,TRUE)</f>
        <v>R1013</v>
      </c>
      <c r="P1147" s="55" t="str">
        <f>VLOOKUP(A1147,Hospitalization!A148:K2490,10,TRUE)</f>
        <v>tier - 2</v>
      </c>
      <c r="Q1147" s="58">
        <f>VLOOKUP(A1147,Hospitalization!A148:K2490,8,TRUE)</f>
        <v>37465.339999999997</v>
      </c>
      <c r="R1147" s="55" t="str">
        <f>VLOOKUP(A1147,Hospitalization!A148:K2490,9,TRUE)</f>
        <v>tier - 1</v>
      </c>
    </row>
    <row r="1148" spans="1:18" x14ac:dyDescent="0.3">
      <c r="A1148" s="69" t="s">
        <v>1157</v>
      </c>
      <c r="B1148" s="55" t="str">
        <f>VLOOKUP(A1148,'Customer Names'!A1148:E2466,3,TRUE)</f>
        <v xml:space="preserve"> Mr</v>
      </c>
      <c r="C1148" s="55" t="str">
        <f>VLOOKUP(A1148,'Customer Names'!A1146:E1971,4,FALSE)</f>
        <v>Fairbrother</v>
      </c>
      <c r="D1148" s="50">
        <f>VLOOKUP(HealthCare!A1148,Medical_Examinations!A1147:J3482,2,TRUE)</f>
        <v>42.93</v>
      </c>
      <c r="E1148" s="50">
        <f>VLOOKUP(HealthCare!A1148,Medical_Examinations!A1147:J3482,4,TRUE)</f>
        <v>4.8</v>
      </c>
      <c r="F1148" s="7" t="str">
        <f>VLOOKUP(A1148,Medical_Examinations!A1147:J3482,6,TRUE)</f>
        <v>No</v>
      </c>
      <c r="G1148" s="7" t="str">
        <f>VLOOKUP(A1148,Medical_Examinations!A1147:J3482,7,TRUE)</f>
        <v>No</v>
      </c>
      <c r="H1148" s="7" t="str">
        <f>VLOOKUP(A1148,Medical_Examinations!A1147:J3482,8,TRUE)</f>
        <v>No</v>
      </c>
      <c r="I1148" s="51">
        <f>VLOOKUP(A1148,Medical_Examinations!A1147:J3482,9,TRUE)</f>
        <v>1</v>
      </c>
      <c r="J1148" s="7" t="str">
        <f>VLOOKUP(A1148,Medical_Examinations!A1147:J3482,10,TRUE)</f>
        <v>No</v>
      </c>
      <c r="K1148" s="7" t="str">
        <f>VLOOKUP(A1148,Medical_Examinations!A1147:J3482,3,TRUE)</f>
        <v>Obesity</v>
      </c>
      <c r="L1148" s="7" t="str">
        <f>VLOOKUP(A1148,Medical_Examinations!A1147:J3482,5,TRUE)</f>
        <v>Normal</v>
      </c>
      <c r="M1148" s="52">
        <f>VLOOKUP(A1148,Hospitalization!A149:K2491,5,TRUE)</f>
        <v>29070</v>
      </c>
      <c r="N1148" s="51">
        <f ca="1">VLOOKUP(A1148,Hospitalization!A149:K2491,6,FALSE)</f>
        <v>22</v>
      </c>
      <c r="O1148" s="7" t="str">
        <f>VLOOKUP(A1139,Hospitalization!A140:K2482,11,TRUE)</f>
        <v>R1011</v>
      </c>
      <c r="P1148" s="7" t="str">
        <f>VLOOKUP(A1148,Hospitalization!A149:K2491,10,TRUE)</f>
        <v>tier - 1</v>
      </c>
      <c r="Q1148" s="53">
        <f>VLOOKUP(A1148,Hospitalization!A149:K2491,8,TRUE)</f>
        <v>37425.94</v>
      </c>
      <c r="R1148" s="7" t="str">
        <f>VLOOKUP(A1148,Hospitalization!A149:K2491,9,TRUE)</f>
        <v>tier - 2</v>
      </c>
    </row>
    <row r="1149" spans="1:18" x14ac:dyDescent="0.3">
      <c r="A1149" s="69" t="s">
        <v>1158</v>
      </c>
      <c r="B1149" s="55" t="str">
        <f>VLOOKUP(A1149,'Customer Names'!A1149:E2467,3,TRUE)</f>
        <v xml:space="preserve"> Mr</v>
      </c>
      <c r="C1149" s="55" t="str">
        <f>VLOOKUP(A1149,'Customer Names'!A1147:E1972,4,FALSE)</f>
        <v>Fagan</v>
      </c>
      <c r="D1149" s="54">
        <f>VLOOKUP(HealthCare!A1149,Medical_Examinations!A1148:J3483,2,TRUE)</f>
        <v>26.72</v>
      </c>
      <c r="E1149" s="54">
        <f>VLOOKUP(HealthCare!A1149,Medical_Examinations!A1148:J3483,4,TRUE)</f>
        <v>5.75</v>
      </c>
      <c r="F1149" s="55" t="str">
        <f>VLOOKUP(A1149,Medical_Examinations!A1148:J3483,6,TRUE)</f>
        <v>No</v>
      </c>
      <c r="G1149" s="55" t="str">
        <f>VLOOKUP(A1149,Medical_Examinations!A1148:J3483,7,TRUE)</f>
        <v>No</v>
      </c>
      <c r="H1149" s="55" t="str">
        <f>VLOOKUP(A1149,Medical_Examinations!A1148:J3483,8,TRUE)</f>
        <v>No</v>
      </c>
      <c r="I1149" s="56">
        <f>VLOOKUP(A1149,Medical_Examinations!A1148:J3483,9,TRUE)</f>
        <v>2</v>
      </c>
      <c r="J1149" s="55" t="str">
        <f>VLOOKUP(A1149,Medical_Examinations!A1148:J3483,10,TRUE)</f>
        <v>No</v>
      </c>
      <c r="K1149" s="55" t="str">
        <f>VLOOKUP(A1149,Medical_Examinations!A1148:J3483,3,TRUE)</f>
        <v>Overweight</v>
      </c>
      <c r="L1149" s="55" t="str">
        <f>VLOOKUP(A1149,Medical_Examinations!A1148:J3483,5,TRUE)</f>
        <v>Prediabetes</v>
      </c>
      <c r="M1149" s="57">
        <f>VLOOKUP(A1149,Hospitalization!A150:K2492,5,TRUE)</f>
        <v>25506</v>
      </c>
      <c r="N1149" s="56">
        <f ca="1">VLOOKUP(A1149,Hospitalization!A150:K2492,6,FALSE)</f>
        <v>26</v>
      </c>
      <c r="O1149" s="55" t="str">
        <f>VLOOKUP(A1140,Hospitalization!A141:K2483,11,TRUE)</f>
        <v>R1011</v>
      </c>
      <c r="P1149" s="55" t="str">
        <f>VLOOKUP(A1149,Hospitalization!A150:K2492,10,TRUE)</f>
        <v>tier - 3</v>
      </c>
      <c r="Q1149" s="58">
        <f>VLOOKUP(A1149,Hospitalization!A150:K2492,8,TRUE)</f>
        <v>37277.269999999997</v>
      </c>
      <c r="R1149" s="55" t="str">
        <f>VLOOKUP(A1149,Hospitalization!A150:K2492,9,TRUE)</f>
        <v>tier - 1</v>
      </c>
    </row>
    <row r="1150" spans="1:18" x14ac:dyDescent="0.3">
      <c r="A1150" s="69" t="s">
        <v>1159</v>
      </c>
      <c r="B1150" s="55" t="str">
        <f>VLOOKUP(A1150,'Customer Names'!A1150:E2468,3,TRUE)</f>
        <v xml:space="preserve"> Mr</v>
      </c>
      <c r="C1150" s="55" t="str">
        <f>VLOOKUP(A1150,'Customer Names'!A1148:E1973,4,FALSE)</f>
        <v>Toth</v>
      </c>
      <c r="D1150" s="50">
        <f>VLOOKUP(HealthCare!A1150,Medical_Examinations!A1149:J3484,2,TRUE)</f>
        <v>26.67</v>
      </c>
      <c r="E1150" s="50">
        <f>VLOOKUP(HealthCare!A1150,Medical_Examinations!A1149:J3484,4,TRUE)</f>
        <v>5.81</v>
      </c>
      <c r="F1150" s="7" t="str">
        <f>VLOOKUP(A1150,Medical_Examinations!A1149:J3484,6,TRUE)</f>
        <v>No</v>
      </c>
      <c r="G1150" s="7" t="str">
        <f>VLOOKUP(A1150,Medical_Examinations!A1149:J3484,7,TRUE)</f>
        <v>No</v>
      </c>
      <c r="H1150" s="7" t="str">
        <f>VLOOKUP(A1150,Medical_Examinations!A1149:J3484,8,TRUE)</f>
        <v>No</v>
      </c>
      <c r="I1150" s="51">
        <f>VLOOKUP(A1150,Medical_Examinations!A1149:J3484,9,TRUE)</f>
        <v>2</v>
      </c>
      <c r="J1150" s="7" t="str">
        <f>VLOOKUP(A1150,Medical_Examinations!A1149:J3484,10,TRUE)</f>
        <v>No</v>
      </c>
      <c r="K1150" s="7" t="str">
        <f>VLOOKUP(A1150,Medical_Examinations!A1149:J3484,3,TRUE)</f>
        <v>Overweight</v>
      </c>
      <c r="L1150" s="7" t="str">
        <f>VLOOKUP(A1150,Medical_Examinations!A1149:J3484,5,TRUE)</f>
        <v>Prediabetes</v>
      </c>
      <c r="M1150" s="52">
        <f>VLOOKUP(A1150,Hospitalization!A151:K2493,5,TRUE)</f>
        <v>27707</v>
      </c>
      <c r="N1150" s="51">
        <f ca="1">VLOOKUP(A1150,Hospitalization!A151:K2493,6,FALSE)</f>
        <v>27</v>
      </c>
      <c r="O1150" s="7" t="str">
        <f>VLOOKUP(A1141,Hospitalization!A142:K2484,11,TRUE)</f>
        <v>R1011</v>
      </c>
      <c r="P1150" s="7" t="str">
        <f>VLOOKUP(A1150,Hospitalization!A151:K2493,10,TRUE)</f>
        <v>tier - 3</v>
      </c>
      <c r="Q1150" s="53">
        <f>VLOOKUP(A1150,Hospitalization!A151:K2493,8,TRUE)</f>
        <v>37272.339999999997</v>
      </c>
      <c r="R1150" s="7" t="str">
        <f>VLOOKUP(A1150,Hospitalization!A151:K2493,9,TRUE)</f>
        <v>tier - 2</v>
      </c>
    </row>
    <row r="1151" spans="1:18" x14ac:dyDescent="0.3">
      <c r="A1151" s="69" t="s">
        <v>1160</v>
      </c>
      <c r="B1151" s="55" t="str">
        <f>VLOOKUP(A1151,'Customer Names'!A1151:E2469,3,TRUE)</f>
        <v xml:space="preserve"> Ms</v>
      </c>
      <c r="C1151" s="55" t="str">
        <f>VLOOKUP(A1151,'Customer Names'!A1149:E1974,4,FALSE)</f>
        <v>Guinn</v>
      </c>
      <c r="D1151" s="54">
        <f>VLOOKUP(HealthCare!A1151,Medical_Examinations!A1150:J3485,2,TRUE)</f>
        <v>42.68</v>
      </c>
      <c r="E1151" s="54">
        <f>VLOOKUP(HealthCare!A1151,Medical_Examinations!A1150:J3485,4,TRUE)</f>
        <v>9.2799999999999994</v>
      </c>
      <c r="F1151" s="55" t="str">
        <f>VLOOKUP(A1151,Medical_Examinations!A1150:J3485,6,TRUE)</f>
        <v>No</v>
      </c>
      <c r="G1151" s="55" t="str">
        <f>VLOOKUP(A1151,Medical_Examinations!A1150:J3485,7,TRUE)</f>
        <v>No</v>
      </c>
      <c r="H1151" s="55" t="str">
        <f>VLOOKUP(A1151,Medical_Examinations!A1150:J3485,8,TRUE)</f>
        <v>No</v>
      </c>
      <c r="I1151" s="56">
        <f>VLOOKUP(A1151,Medical_Examinations!A1150:J3485,9,TRUE)</f>
        <v>2</v>
      </c>
      <c r="J1151" s="55" t="str">
        <f>VLOOKUP(A1151,Medical_Examinations!A1150:J3485,10,TRUE)</f>
        <v>No</v>
      </c>
      <c r="K1151" s="55" t="str">
        <f>VLOOKUP(A1151,Medical_Examinations!A1150:J3485,3,TRUE)</f>
        <v>Obesity</v>
      </c>
      <c r="L1151" s="55" t="str">
        <f>VLOOKUP(A1151,Medical_Examinations!A1150:J3485,5,TRUE)</f>
        <v>Diabetes</v>
      </c>
      <c r="M1151" s="57">
        <f>VLOOKUP(A1151,Hospitalization!A152:K2494,5,TRUE)</f>
        <v>33163</v>
      </c>
      <c r="N1151" s="56">
        <f ca="1">VLOOKUP(A1151,Hospitalization!A152:K2494,6,FALSE)</f>
        <v>23</v>
      </c>
      <c r="O1151" s="55" t="str">
        <f>VLOOKUP(A1142,Hospitalization!A143:K2485,11,TRUE)</f>
        <v>R1023</v>
      </c>
      <c r="P1151" s="55" t="str">
        <f>VLOOKUP(A1151,Hospitalization!A152:K2494,10,TRUE)</f>
        <v>tier - 2</v>
      </c>
      <c r="Q1151" s="58">
        <f>VLOOKUP(A1151,Hospitalization!A152:K2494,8,TRUE)</f>
        <v>37251.22</v>
      </c>
      <c r="R1151" s="55" t="str">
        <f>VLOOKUP(A1151,Hospitalization!A152:K2494,9,TRUE)</f>
        <v>tier - 2</v>
      </c>
    </row>
    <row r="1152" spans="1:18" x14ac:dyDescent="0.3">
      <c r="A1152" s="69" t="s">
        <v>1161</v>
      </c>
      <c r="B1152" s="55" t="str">
        <f>VLOOKUP(A1152,'Customer Names'!A1152:E2470,3,TRUE)</f>
        <v xml:space="preserve"> Mr</v>
      </c>
      <c r="C1152" s="55" t="str">
        <f>VLOOKUP(A1152,'Customer Names'!A1150:E1975,4,FALSE)</f>
        <v>Rogers</v>
      </c>
      <c r="D1152" s="50">
        <f>VLOOKUP(HealthCare!A1152,Medical_Examinations!A1151:J3486,2,TRUE)</f>
        <v>24.31</v>
      </c>
      <c r="E1152" s="50">
        <f>VLOOKUP(HealthCare!A1152,Medical_Examinations!A1151:J3486,4,TRUE)</f>
        <v>6.37</v>
      </c>
      <c r="F1152" s="7" t="str">
        <f>VLOOKUP(A1152,Medical_Examinations!A1151:J3486,6,TRUE)</f>
        <v>No</v>
      </c>
      <c r="G1152" s="7" t="str">
        <f>VLOOKUP(A1152,Medical_Examinations!A1151:J3486,7,TRUE)</f>
        <v>No</v>
      </c>
      <c r="H1152" s="7" t="str">
        <f>VLOOKUP(A1152,Medical_Examinations!A1151:J3486,8,TRUE)</f>
        <v>No</v>
      </c>
      <c r="I1152" s="51">
        <f>VLOOKUP(A1152,Medical_Examinations!A1151:J3486,9,TRUE)</f>
        <v>0</v>
      </c>
      <c r="J1152" s="7" t="str">
        <f>VLOOKUP(A1152,Medical_Examinations!A1151:J3486,10,TRUE)</f>
        <v>No</v>
      </c>
      <c r="K1152" s="7" t="str">
        <f>VLOOKUP(A1152,Medical_Examinations!A1151:J3486,3,TRUE)</f>
        <v>Normal Weight</v>
      </c>
      <c r="L1152" s="7" t="str">
        <f>VLOOKUP(A1152,Medical_Examinations!A1151:J3486,5,TRUE)</f>
        <v>Prediabetes</v>
      </c>
      <c r="M1152" s="52">
        <f>VLOOKUP(A1152,Hospitalization!A153:K2495,5,TRUE)</f>
        <v>36774</v>
      </c>
      <c r="N1152" s="51">
        <f ca="1">VLOOKUP(A1152,Hospitalization!A153:K2495,6,FALSE)</f>
        <v>26</v>
      </c>
      <c r="O1152" s="7" t="str">
        <f>VLOOKUP(A1143,Hospitalization!A144:K2486,11,TRUE)</f>
        <v>R1011</v>
      </c>
      <c r="P1152" s="7" t="str">
        <f>VLOOKUP(A1152,Hospitalization!A153:K2495,10,TRUE)</f>
        <v>tier - 3</v>
      </c>
      <c r="Q1152" s="53">
        <f>VLOOKUP(A1152,Hospitalization!A153:K2495,8,TRUE)</f>
        <v>37165.160000000003</v>
      </c>
      <c r="R1152" s="7" t="str">
        <f>VLOOKUP(A1152,Hospitalization!A153:K2495,9,TRUE)</f>
        <v>tier - 1</v>
      </c>
    </row>
    <row r="1153" spans="1:18" x14ac:dyDescent="0.3">
      <c r="A1153" s="69" t="s">
        <v>1162</v>
      </c>
      <c r="B1153" s="55" t="str">
        <f>VLOOKUP(A1153,'Customer Names'!A1153:E2471,3,TRUE)</f>
        <v xml:space="preserve"> Mr</v>
      </c>
      <c r="C1153" s="55" t="str">
        <f>VLOOKUP(A1153,'Customer Names'!A1151:E1976,4,FALSE)</f>
        <v>Diviney</v>
      </c>
      <c r="D1153" s="54">
        <f>VLOOKUP(HealthCare!A1153,Medical_Examinations!A1152:J3487,2,TRUE)</f>
        <v>44.75</v>
      </c>
      <c r="E1153" s="54">
        <f>VLOOKUP(HealthCare!A1153,Medical_Examinations!A1152:J3487,4,TRUE)</f>
        <v>5.09</v>
      </c>
      <c r="F1153" s="55" t="str">
        <f>VLOOKUP(A1153,Medical_Examinations!A1152:J3487,6,TRUE)</f>
        <v>yes</v>
      </c>
      <c r="G1153" s="55" t="str">
        <f>VLOOKUP(A1153,Medical_Examinations!A1152:J3487,7,TRUE)</f>
        <v>No</v>
      </c>
      <c r="H1153" s="55" t="str">
        <f>VLOOKUP(A1153,Medical_Examinations!A1152:J3487,8,TRUE)</f>
        <v>No</v>
      </c>
      <c r="I1153" s="56">
        <f>VLOOKUP(A1153,Medical_Examinations!A1152:J3487,9,TRUE)</f>
        <v>0</v>
      </c>
      <c r="J1153" s="55" t="str">
        <f>VLOOKUP(A1153,Medical_Examinations!A1152:J3487,10,TRUE)</f>
        <v>No</v>
      </c>
      <c r="K1153" s="55" t="str">
        <f>VLOOKUP(A1153,Medical_Examinations!A1152:J3487,3,TRUE)</f>
        <v>Obesity</v>
      </c>
      <c r="L1153" s="55" t="str">
        <f>VLOOKUP(A1153,Medical_Examinations!A1152:J3487,5,TRUE)</f>
        <v>Normal</v>
      </c>
      <c r="M1153" s="57">
        <f>VLOOKUP(A1153,Hospitalization!A154:K2496,5,TRUE)</f>
        <v>35002</v>
      </c>
      <c r="N1153" s="56">
        <f ca="1">VLOOKUP(A1153,Hospitalization!A154:K2496,6,FALSE)</f>
        <v>23</v>
      </c>
      <c r="O1153" s="55" t="str">
        <f>VLOOKUP(A1144,Hospitalization!A145:K2487,11,TRUE)</f>
        <v>R1012</v>
      </c>
      <c r="P1153" s="55" t="str">
        <f>VLOOKUP(A1153,Hospitalization!A154:K2496,10,TRUE)</f>
        <v>tier - 2</v>
      </c>
      <c r="Q1153" s="58">
        <f>VLOOKUP(A1153,Hospitalization!A154:K2496,8,TRUE)</f>
        <v>37133.9</v>
      </c>
      <c r="R1153" s="55" t="str">
        <f>VLOOKUP(A1153,Hospitalization!A154:K2496,9,TRUE)</f>
        <v>tier - 2</v>
      </c>
    </row>
    <row r="1154" spans="1:18" x14ac:dyDescent="0.3">
      <c r="A1154" s="69" t="s">
        <v>1163</v>
      </c>
      <c r="B1154" s="55" t="str">
        <f>VLOOKUP(A1154,'Customer Names'!A1154:E2472,3,TRUE)</f>
        <v xml:space="preserve"> Ms</v>
      </c>
      <c r="C1154" s="55" t="str">
        <f>VLOOKUP(A1154,'Customer Names'!A1152:E1977,4,FALSE)</f>
        <v>Marlatt</v>
      </c>
      <c r="D1154" s="50">
        <f>VLOOKUP(HealthCare!A1154,Medical_Examinations!A1153:J3488,2,TRUE)</f>
        <v>30.78</v>
      </c>
      <c r="E1154" s="50">
        <f>VLOOKUP(HealthCare!A1154,Medical_Examinations!A1153:J3488,4,TRUE)</f>
        <v>7.94</v>
      </c>
      <c r="F1154" s="7" t="str">
        <f>VLOOKUP(A1154,Medical_Examinations!A1153:J3488,6,TRUE)</f>
        <v>No</v>
      </c>
      <c r="G1154" s="7" t="str">
        <f>VLOOKUP(A1154,Medical_Examinations!A1153:J3488,7,TRUE)</f>
        <v>No</v>
      </c>
      <c r="H1154" s="7" t="str">
        <f>VLOOKUP(A1154,Medical_Examinations!A1153:J3488,8,TRUE)</f>
        <v>No</v>
      </c>
      <c r="I1154" s="51">
        <f>VLOOKUP(A1154,Medical_Examinations!A1153:J3488,9,TRUE)</f>
        <v>2</v>
      </c>
      <c r="J1154" s="7" t="str">
        <f>VLOOKUP(A1154,Medical_Examinations!A1153:J3488,10,TRUE)</f>
        <v>No</v>
      </c>
      <c r="K1154" s="7" t="str">
        <f>VLOOKUP(A1154,Medical_Examinations!A1153:J3488,3,TRUE)</f>
        <v>Obesity</v>
      </c>
      <c r="L1154" s="7" t="str">
        <f>VLOOKUP(A1154,Medical_Examinations!A1153:J3488,5,TRUE)</f>
        <v>Diabetes</v>
      </c>
      <c r="M1154" s="52">
        <f>VLOOKUP(A1154,Hospitalization!A155:K2497,5,TRUE)</f>
        <v>32669</v>
      </c>
      <c r="N1154" s="51">
        <f ca="1">VLOOKUP(A1154,Hospitalization!A155:K2497,6,FALSE)</f>
        <v>31</v>
      </c>
      <c r="O1154" s="7" t="str">
        <f>VLOOKUP(A1145,Hospitalization!A146:K2488,11,TRUE)</f>
        <v>R1019</v>
      </c>
      <c r="P1154" s="7" t="str">
        <f>VLOOKUP(A1154,Hospitalization!A155:K2497,10,TRUE)</f>
        <v>tier - 3</v>
      </c>
      <c r="Q1154" s="53">
        <f>VLOOKUP(A1154,Hospitalization!A155:K2497,8,TRUE)</f>
        <v>37079.370000000003</v>
      </c>
      <c r="R1154" s="7" t="str">
        <f>VLOOKUP(A1154,Hospitalization!A155:K2497,9,TRUE)</f>
        <v>tier - 2</v>
      </c>
    </row>
    <row r="1155" spans="1:18" x14ac:dyDescent="0.3">
      <c r="A1155" s="69" t="s">
        <v>1164</v>
      </c>
      <c r="B1155" s="55" t="str">
        <f>VLOOKUP(A1155,'Customer Names'!A1155:E2473,3,TRUE)</f>
        <v xml:space="preserve"> Ms</v>
      </c>
      <c r="C1155" s="55" t="str">
        <f>VLOOKUP(A1155,'Customer Names'!A1153:E1978,4,FALSE)</f>
        <v>Ohler</v>
      </c>
      <c r="D1155" s="54">
        <f>VLOOKUP(HealthCare!A1155,Medical_Examinations!A1154:J3489,2,TRUE)</f>
        <v>21.86</v>
      </c>
      <c r="E1155" s="54">
        <f>VLOOKUP(HealthCare!A1155,Medical_Examinations!A1154:J3489,4,TRUE)</f>
        <v>10.95</v>
      </c>
      <c r="F1155" s="55" t="str">
        <f>VLOOKUP(A1155,Medical_Examinations!A1154:J3489,6,TRUE)</f>
        <v>No</v>
      </c>
      <c r="G1155" s="55" t="str">
        <f>VLOOKUP(A1155,Medical_Examinations!A1154:J3489,7,TRUE)</f>
        <v>No</v>
      </c>
      <c r="H1155" s="55" t="str">
        <f>VLOOKUP(A1155,Medical_Examinations!A1154:J3489,8,TRUE)</f>
        <v>No</v>
      </c>
      <c r="I1155" s="56">
        <f>VLOOKUP(A1155,Medical_Examinations!A1154:J3489,9,TRUE)</f>
        <v>0</v>
      </c>
      <c r="J1155" s="55" t="str">
        <f>VLOOKUP(A1155,Medical_Examinations!A1154:J3489,10,TRUE)</f>
        <v>No</v>
      </c>
      <c r="K1155" s="55" t="str">
        <f>VLOOKUP(A1155,Medical_Examinations!A1154:J3489,3,TRUE)</f>
        <v>Normal Weight</v>
      </c>
      <c r="L1155" s="55" t="str">
        <f>VLOOKUP(A1155,Medical_Examinations!A1154:J3489,5,TRUE)</f>
        <v>Diabetes</v>
      </c>
      <c r="M1155" s="57">
        <f>VLOOKUP(A1155,Hospitalization!A156:K2498,5,TRUE)</f>
        <v>32494</v>
      </c>
      <c r="N1155" s="56">
        <f ca="1">VLOOKUP(A1155,Hospitalization!A156:K2498,6,FALSE)</f>
        <v>21</v>
      </c>
      <c r="O1155" s="55" t="str">
        <f>VLOOKUP(A1146,Hospitalization!A147:K2489,11,TRUE)</f>
        <v>R1013</v>
      </c>
      <c r="P1155" s="55" t="str">
        <f>VLOOKUP(A1155,Hospitalization!A156:K2498,10,TRUE)</f>
        <v>tier - 1</v>
      </c>
      <c r="Q1155" s="58">
        <f>VLOOKUP(A1155,Hospitalization!A156:K2498,8,TRUE)</f>
        <v>37076.370000000003</v>
      </c>
      <c r="R1155" s="55" t="str">
        <f>VLOOKUP(A1155,Hospitalization!A156:K2498,9,TRUE)</f>
        <v>tier - 2</v>
      </c>
    </row>
    <row r="1156" spans="1:18" x14ac:dyDescent="0.3">
      <c r="A1156" s="69" t="s">
        <v>1165</v>
      </c>
      <c r="B1156" s="55" t="str">
        <f>VLOOKUP(A1156,'Customer Names'!A1156:E2474,3,TRUE)</f>
        <v xml:space="preserve"> Ms</v>
      </c>
      <c r="C1156" s="55" t="str">
        <f>VLOOKUP(A1156,'Customer Names'!A1154:E1979,4,FALSE)</f>
        <v>Mossler</v>
      </c>
      <c r="D1156" s="50">
        <f>VLOOKUP(HealthCare!A1156,Medical_Examinations!A1155:J3490,2,TRUE)</f>
        <v>49.09</v>
      </c>
      <c r="E1156" s="50">
        <f>VLOOKUP(HealthCare!A1156,Medical_Examinations!A1155:J3490,4,TRUE)</f>
        <v>6.3</v>
      </c>
      <c r="F1156" s="7" t="str">
        <f>VLOOKUP(A1156,Medical_Examinations!A1155:J3490,6,TRUE)</f>
        <v>yes</v>
      </c>
      <c r="G1156" s="7" t="str">
        <f>VLOOKUP(A1156,Medical_Examinations!A1155:J3490,7,TRUE)</f>
        <v>No</v>
      </c>
      <c r="H1156" s="7" t="str">
        <f>VLOOKUP(A1156,Medical_Examinations!A1155:J3490,8,TRUE)</f>
        <v>No</v>
      </c>
      <c r="I1156" s="51">
        <f>VLOOKUP(A1156,Medical_Examinations!A1155:J3490,9,TRUE)</f>
        <v>0</v>
      </c>
      <c r="J1156" s="7" t="str">
        <f>VLOOKUP(A1156,Medical_Examinations!A1155:J3490,10,TRUE)</f>
        <v>No</v>
      </c>
      <c r="K1156" s="7" t="str">
        <f>VLOOKUP(A1156,Medical_Examinations!A1155:J3490,3,TRUE)</f>
        <v>Obesity</v>
      </c>
      <c r="L1156" s="7" t="str">
        <f>VLOOKUP(A1156,Medical_Examinations!A1155:J3490,5,TRUE)</f>
        <v>Prediabetes</v>
      </c>
      <c r="M1156" s="52">
        <f>VLOOKUP(A1156,Hospitalization!A157:K2499,5,TRUE)</f>
        <v>33543</v>
      </c>
      <c r="N1156" s="51">
        <f ca="1">VLOOKUP(A1156,Hospitalization!A157:K2499,6,FALSE)</f>
        <v>30</v>
      </c>
      <c r="O1156" s="7" t="str">
        <f>VLOOKUP(A1147,Hospitalization!A148:K2490,11,TRUE)</f>
        <v>R1012</v>
      </c>
      <c r="P1156" s="7" t="str">
        <f>VLOOKUP(A1156,Hospitalization!A157:K2499,10,TRUE)</f>
        <v>tier - 2</v>
      </c>
      <c r="Q1156" s="53">
        <f>VLOOKUP(A1156,Hospitalization!A157:K2499,8,TRUE)</f>
        <v>37040.879999999997</v>
      </c>
      <c r="R1156" s="7" t="str">
        <f>VLOOKUP(A1156,Hospitalization!A157:K2499,9,TRUE)</f>
        <v>tier - 2</v>
      </c>
    </row>
    <row r="1157" spans="1:18" x14ac:dyDescent="0.3">
      <c r="A1157" s="69" t="s">
        <v>1166</v>
      </c>
      <c r="B1157" s="55" t="str">
        <f>VLOOKUP(A1157,'Customer Names'!A1157:E2475,3,TRUE)</f>
        <v xml:space="preserve"> Mr</v>
      </c>
      <c r="C1157" s="55" t="str">
        <f>VLOOKUP(A1157,'Customer Names'!A1155:E1980,4,FALSE)</f>
        <v>Segall</v>
      </c>
      <c r="D1157" s="54">
        <f>VLOOKUP(HealthCare!A1157,Medical_Examinations!A1156:J3491,2,TRUE)</f>
        <v>47.74</v>
      </c>
      <c r="E1157" s="54">
        <f>VLOOKUP(HealthCare!A1157,Medical_Examinations!A1156:J3491,4,TRUE)</f>
        <v>8.0500000000000007</v>
      </c>
      <c r="F1157" s="55" t="str">
        <f>VLOOKUP(A1157,Medical_Examinations!A1156:J3491,6,TRUE)</f>
        <v>yes</v>
      </c>
      <c r="G1157" s="55" t="str">
        <f>VLOOKUP(A1157,Medical_Examinations!A1156:J3491,7,TRUE)</f>
        <v>No</v>
      </c>
      <c r="H1157" s="55" t="str">
        <f>VLOOKUP(A1157,Medical_Examinations!A1156:J3491,8,TRUE)</f>
        <v>No</v>
      </c>
      <c r="I1157" s="56">
        <f>VLOOKUP(A1157,Medical_Examinations!A1156:J3491,9,TRUE)</f>
        <v>2</v>
      </c>
      <c r="J1157" s="55" t="str">
        <f>VLOOKUP(A1157,Medical_Examinations!A1156:J3491,10,TRUE)</f>
        <v>No</v>
      </c>
      <c r="K1157" s="55" t="str">
        <f>VLOOKUP(A1157,Medical_Examinations!A1156:J3491,3,TRUE)</f>
        <v>Obesity</v>
      </c>
      <c r="L1157" s="55" t="str">
        <f>VLOOKUP(A1157,Medical_Examinations!A1156:J3491,5,TRUE)</f>
        <v>Diabetes</v>
      </c>
      <c r="M1157" s="57">
        <f>VLOOKUP(A1157,Hospitalization!A158:K2500,5,TRUE)</f>
        <v>33860</v>
      </c>
      <c r="N1157" s="56">
        <f ca="1">VLOOKUP(A1157,Hospitalization!A158:K2500,6,FALSE)</f>
        <v>24</v>
      </c>
      <c r="O1157" s="55" t="str">
        <f>VLOOKUP(A1148,Hospitalization!A149:K2491,11,TRUE)</f>
        <v>R1011</v>
      </c>
      <c r="P1157" s="55" t="str">
        <f>VLOOKUP(A1157,Hospitalization!A158:K2500,10,TRUE)</f>
        <v>tier - 3</v>
      </c>
      <c r="Q1157" s="58">
        <f>VLOOKUP(A1157,Hospitalization!A158:K2500,8,TRUE)</f>
        <v>36976.449999999997</v>
      </c>
      <c r="R1157" s="55" t="str">
        <f>VLOOKUP(A1157,Hospitalization!A158:K2500,9,TRUE)</f>
        <v>tier - 2</v>
      </c>
    </row>
    <row r="1158" spans="1:18" x14ac:dyDescent="0.3">
      <c r="A1158" s="69" t="s">
        <v>1167</v>
      </c>
      <c r="B1158" s="55" t="str">
        <f>VLOOKUP(A1158,'Customer Names'!A1158:E2476,3,TRUE)</f>
        <v xml:space="preserve"> Mr</v>
      </c>
      <c r="C1158" s="55" t="str">
        <f>VLOOKUP(A1158,'Customer Names'!A1156:E1981,4,FALSE)</f>
        <v>Sprieser</v>
      </c>
      <c r="D1158" s="50">
        <f>VLOOKUP(HealthCare!A1158,Medical_Examinations!A1157:J3492,2,TRUE)</f>
        <v>30.2</v>
      </c>
      <c r="E1158" s="50">
        <f>VLOOKUP(HealthCare!A1158,Medical_Examinations!A1157:J3492,4,TRUE)</f>
        <v>9.8800000000000008</v>
      </c>
      <c r="F1158" s="7" t="str">
        <f>VLOOKUP(A1158,Medical_Examinations!A1157:J3492,6,TRUE)</f>
        <v>yes</v>
      </c>
      <c r="G1158" s="7" t="str">
        <f>VLOOKUP(A1158,Medical_Examinations!A1157:J3492,7,TRUE)</f>
        <v>No</v>
      </c>
      <c r="H1158" s="7" t="str">
        <f>VLOOKUP(A1158,Medical_Examinations!A1157:J3492,8,TRUE)</f>
        <v>No</v>
      </c>
      <c r="I1158" s="51">
        <f>VLOOKUP(A1158,Medical_Examinations!A1157:J3492,9,TRUE)</f>
        <v>2</v>
      </c>
      <c r="J1158" s="7" t="str">
        <f>VLOOKUP(A1158,Medical_Examinations!A1157:J3492,10,TRUE)</f>
        <v>No</v>
      </c>
      <c r="K1158" s="7" t="str">
        <f>VLOOKUP(A1158,Medical_Examinations!A1157:J3492,3,TRUE)</f>
        <v>Obesity</v>
      </c>
      <c r="L1158" s="7" t="str">
        <f>VLOOKUP(A1158,Medical_Examinations!A1157:J3492,5,TRUE)</f>
        <v>Diabetes</v>
      </c>
      <c r="M1158" s="52">
        <f>VLOOKUP(A1158,Hospitalization!A159:K2501,5,TRUE)</f>
        <v>33841</v>
      </c>
      <c r="N1158" s="51">
        <f ca="1">VLOOKUP(A1158,Hospitalization!A159:K2501,6,FALSE)</f>
        <v>23</v>
      </c>
      <c r="O1158" s="7" t="str">
        <f>VLOOKUP(A1149,Hospitalization!A150:K2492,11,TRUE)</f>
        <v>R1011</v>
      </c>
      <c r="P1158" s="7" t="str">
        <f>VLOOKUP(A1158,Hospitalization!A159:K2501,10,TRUE)</f>
        <v>tier - 1</v>
      </c>
      <c r="Q1158" s="53">
        <f>VLOOKUP(A1158,Hospitalization!A159:K2501,8,TRUE)</f>
        <v>36950.26</v>
      </c>
      <c r="R1158" s="7" t="str">
        <f>VLOOKUP(A1158,Hospitalization!A159:K2501,9,TRUE)</f>
        <v>tier - 1</v>
      </c>
    </row>
    <row r="1159" spans="1:18" x14ac:dyDescent="0.3">
      <c r="A1159" s="69" t="s">
        <v>1168</v>
      </c>
      <c r="B1159" s="55" t="str">
        <f>VLOOKUP(A1159,'Customer Names'!A1159:E2477,3,TRUE)</f>
        <v xml:space="preserve"> Mr</v>
      </c>
      <c r="C1159" s="55" t="str">
        <f>VLOOKUP(A1159,'Customer Names'!A1157:E1982,4,FALSE)</f>
        <v>Blanco</v>
      </c>
      <c r="D1159" s="54">
        <f>VLOOKUP(HealthCare!A1159,Medical_Examinations!A1158:J3493,2,TRUE)</f>
        <v>33.25</v>
      </c>
      <c r="E1159" s="54">
        <f>VLOOKUP(HealthCare!A1159,Medical_Examinations!A1158:J3493,4,TRUE)</f>
        <v>7.42</v>
      </c>
      <c r="F1159" s="55" t="str">
        <f>VLOOKUP(A1159,Medical_Examinations!A1158:J3493,6,TRUE)</f>
        <v>yes</v>
      </c>
      <c r="G1159" s="55" t="str">
        <f>VLOOKUP(A1159,Medical_Examinations!A1158:J3493,7,TRUE)</f>
        <v>No</v>
      </c>
      <c r="H1159" s="55" t="str">
        <f>VLOOKUP(A1159,Medical_Examinations!A1158:J3493,8,TRUE)</f>
        <v>No</v>
      </c>
      <c r="I1159" s="56">
        <f>VLOOKUP(A1159,Medical_Examinations!A1158:J3493,9,TRUE)</f>
        <v>2</v>
      </c>
      <c r="J1159" s="55" t="str">
        <f>VLOOKUP(A1159,Medical_Examinations!A1158:J3493,10,TRUE)</f>
        <v>No</v>
      </c>
      <c r="K1159" s="55" t="str">
        <f>VLOOKUP(A1159,Medical_Examinations!A1158:J3493,3,TRUE)</f>
        <v>Obesity</v>
      </c>
      <c r="L1159" s="55" t="str">
        <f>VLOOKUP(A1159,Medical_Examinations!A1158:J3493,5,TRUE)</f>
        <v>Diabetes</v>
      </c>
      <c r="M1159" s="57">
        <f>VLOOKUP(A1159,Hospitalization!A160:K2502,5,TRUE)</f>
        <v>28350</v>
      </c>
      <c r="N1159" s="56">
        <f ca="1">VLOOKUP(A1159,Hospitalization!A160:K2502,6,FALSE)</f>
        <v>24</v>
      </c>
      <c r="O1159" s="55" t="str">
        <f>VLOOKUP(A1150,Hospitalization!A151:K2493,11,TRUE)</f>
        <v>R1011</v>
      </c>
      <c r="P1159" s="55" t="str">
        <f>VLOOKUP(A1159,Hospitalization!A160:K2502,10,TRUE)</f>
        <v>tier - 1</v>
      </c>
      <c r="Q1159" s="58">
        <f>VLOOKUP(A1159,Hospitalization!A160:K2502,8,TRUE)</f>
        <v>36935.64</v>
      </c>
      <c r="R1159" s="55" t="str">
        <f>VLOOKUP(A1159,Hospitalization!A160:K2502,9,TRUE)</f>
        <v>tier - 2</v>
      </c>
    </row>
    <row r="1160" spans="1:18" x14ac:dyDescent="0.3">
      <c r="A1160" s="69" t="s">
        <v>1169</v>
      </c>
      <c r="B1160" s="55" t="str">
        <f>VLOOKUP(A1160,'Customer Names'!A1160:E2478,3,TRUE)</f>
        <v xml:space="preserve"> Ms</v>
      </c>
      <c r="C1160" s="55" t="str">
        <f>VLOOKUP(A1160,'Customer Names'!A1158:E1983,4,FALSE)</f>
        <v>Sheptock</v>
      </c>
      <c r="D1160" s="50">
        <f>VLOOKUP(HealthCare!A1160,Medical_Examinations!A1159:J3494,2,TRUE)</f>
        <v>26.6</v>
      </c>
      <c r="E1160" s="50">
        <f>VLOOKUP(HealthCare!A1160,Medical_Examinations!A1159:J3494,4,TRUE)</f>
        <v>8.4499999999999993</v>
      </c>
      <c r="F1160" s="7" t="str">
        <f>VLOOKUP(A1160,Medical_Examinations!A1159:J3494,6,TRUE)</f>
        <v>yes</v>
      </c>
      <c r="G1160" s="7" t="str">
        <f>VLOOKUP(A1160,Medical_Examinations!A1159:J3494,7,TRUE)</f>
        <v>No</v>
      </c>
      <c r="H1160" s="7" t="str">
        <f>VLOOKUP(A1160,Medical_Examinations!A1159:J3494,8,TRUE)</f>
        <v>No</v>
      </c>
      <c r="I1160" s="51">
        <f>VLOOKUP(A1160,Medical_Examinations!A1159:J3494,9,TRUE)</f>
        <v>1</v>
      </c>
      <c r="J1160" s="7" t="str">
        <f>VLOOKUP(A1160,Medical_Examinations!A1159:J3494,10,TRUE)</f>
        <v>No</v>
      </c>
      <c r="K1160" s="7" t="str">
        <f>VLOOKUP(A1160,Medical_Examinations!A1159:J3494,3,TRUE)</f>
        <v>Overweight</v>
      </c>
      <c r="L1160" s="7" t="str">
        <f>VLOOKUP(A1160,Medical_Examinations!A1159:J3494,5,TRUE)</f>
        <v>Diabetes</v>
      </c>
      <c r="M1160" s="52">
        <f>VLOOKUP(A1160,Hospitalization!A161:K2503,5,TRUE)</f>
        <v>25133</v>
      </c>
      <c r="N1160" s="51">
        <f ca="1">VLOOKUP(A1160,Hospitalization!A161:K2503,6,FALSE)</f>
        <v>24</v>
      </c>
      <c r="O1160" s="7" t="str">
        <f>VLOOKUP(A1151,Hospitalization!A152:K2494,11,TRUE)</f>
        <v>R1011</v>
      </c>
      <c r="P1160" s="7" t="str">
        <f>VLOOKUP(A1160,Hospitalization!A161:K2503,10,TRUE)</f>
        <v>tier - 1</v>
      </c>
      <c r="Q1160" s="53">
        <f>VLOOKUP(A1160,Hospitalization!A161:K2503,8,TRUE)</f>
        <v>36922.61</v>
      </c>
      <c r="R1160" s="7" t="str">
        <f>VLOOKUP(A1160,Hospitalization!A161:K2503,9,TRUE)</f>
        <v>tier - 2</v>
      </c>
    </row>
    <row r="1161" spans="1:18" x14ac:dyDescent="0.3">
      <c r="A1161" s="69" t="s">
        <v>1170</v>
      </c>
      <c r="B1161" s="55" t="str">
        <f>VLOOKUP(A1161,'Customer Names'!A1161:E2479,3,TRUE)</f>
        <v xml:space="preserve"> Mr</v>
      </c>
      <c r="C1161" s="55" t="str">
        <f>VLOOKUP(A1161,'Customer Names'!A1159:E1984,4,FALSE)</f>
        <v>Chruniak</v>
      </c>
      <c r="D1161" s="54">
        <f>VLOOKUP(HealthCare!A1161,Medical_Examinations!A1160:J3495,2,TRUE)</f>
        <v>26.35</v>
      </c>
      <c r="E1161" s="54">
        <f>VLOOKUP(HealthCare!A1161,Medical_Examinations!A1160:J3495,4,TRUE)</f>
        <v>6.21</v>
      </c>
      <c r="F1161" s="55" t="str">
        <f>VLOOKUP(A1161,Medical_Examinations!A1160:J3495,6,TRUE)</f>
        <v>No</v>
      </c>
      <c r="G1161" s="55" t="str">
        <f>VLOOKUP(A1161,Medical_Examinations!A1160:J3495,7,TRUE)</f>
        <v>No</v>
      </c>
      <c r="H1161" s="55" t="str">
        <f>VLOOKUP(A1161,Medical_Examinations!A1160:J3495,8,TRUE)</f>
        <v>No</v>
      </c>
      <c r="I1161" s="56">
        <f>VLOOKUP(A1161,Medical_Examinations!A1160:J3495,9,TRUE)</f>
        <v>2</v>
      </c>
      <c r="J1161" s="55" t="str">
        <f>VLOOKUP(A1161,Medical_Examinations!A1160:J3495,10,TRUE)</f>
        <v>No</v>
      </c>
      <c r="K1161" s="55" t="str">
        <f>VLOOKUP(A1161,Medical_Examinations!A1160:J3495,3,TRUE)</f>
        <v>Overweight</v>
      </c>
      <c r="L1161" s="55" t="str">
        <f>VLOOKUP(A1161,Medical_Examinations!A1160:J3495,5,TRUE)</f>
        <v>Prediabetes</v>
      </c>
      <c r="M1161" s="57">
        <f>VLOOKUP(A1161,Hospitalization!A162:K2504,5,TRUE)</f>
        <v>23216</v>
      </c>
      <c r="N1161" s="56">
        <f ca="1">VLOOKUP(A1161,Hospitalization!A162:K2504,6,FALSE)</f>
        <v>32</v>
      </c>
      <c r="O1161" s="55" t="str">
        <f>VLOOKUP(A1152,Hospitalization!A153:K2495,11,TRUE)</f>
        <v>Unknown</v>
      </c>
      <c r="P1161" s="55" t="str">
        <f>VLOOKUP(A1161,Hospitalization!A162:K2504,10,TRUE)</f>
        <v>tier - 2</v>
      </c>
      <c r="Q1161" s="58">
        <f>VLOOKUP(A1161,Hospitalization!A162:K2504,8,TRUE)</f>
        <v>36910.61</v>
      </c>
      <c r="R1161" s="55" t="str">
        <f>VLOOKUP(A1161,Hospitalization!A162:K2504,9,TRUE)</f>
        <v>tier - 2</v>
      </c>
    </row>
    <row r="1162" spans="1:18" x14ac:dyDescent="0.3">
      <c r="A1162" s="69" t="s">
        <v>1171</v>
      </c>
      <c r="B1162" s="55" t="str">
        <f>VLOOKUP(A1162,'Customer Names'!A1162:E2480,3,TRUE)</f>
        <v xml:space="preserve"> Ms</v>
      </c>
      <c r="C1162" s="55" t="str">
        <f>VLOOKUP(A1162,'Customer Names'!A1160:E1985,4,FALSE)</f>
        <v>Miller</v>
      </c>
      <c r="D1162" s="50">
        <f>VLOOKUP(HealthCare!A1162,Medical_Examinations!A1161:J3496,2,TRUE)</f>
        <v>39.994999999999997</v>
      </c>
      <c r="E1162" s="50">
        <f>VLOOKUP(HealthCare!A1162,Medical_Examinations!A1161:J3496,4,TRUE)</f>
        <v>4.6500000000000004</v>
      </c>
      <c r="F1162" s="7" t="str">
        <f>VLOOKUP(A1162,Medical_Examinations!A1161:J3496,6,TRUE)</f>
        <v>No</v>
      </c>
      <c r="G1162" s="7" t="str">
        <f>VLOOKUP(A1162,Medical_Examinations!A1161:J3496,7,TRUE)</f>
        <v>No</v>
      </c>
      <c r="H1162" s="7" t="str">
        <f>VLOOKUP(A1162,Medical_Examinations!A1161:J3496,8,TRUE)</f>
        <v>No</v>
      </c>
      <c r="I1162" s="51">
        <f>VLOOKUP(A1162,Medical_Examinations!A1161:J3496,9,TRUE)</f>
        <v>0</v>
      </c>
      <c r="J1162" s="7" t="str">
        <f>VLOOKUP(A1162,Medical_Examinations!A1161:J3496,10,TRUE)</f>
        <v>No</v>
      </c>
      <c r="K1162" s="7" t="str">
        <f>VLOOKUP(A1162,Medical_Examinations!A1161:J3496,3,TRUE)</f>
        <v>Obesity</v>
      </c>
      <c r="L1162" s="7" t="str">
        <f>VLOOKUP(A1162,Medical_Examinations!A1161:J3496,5,TRUE)</f>
        <v>Normal</v>
      </c>
      <c r="M1162" s="52">
        <f>VLOOKUP(A1162,Hospitalization!A163:K2505,5,TRUE)</f>
        <v>37793</v>
      </c>
      <c r="N1162" s="51">
        <f ca="1">VLOOKUP(A1162,Hospitalization!A163:K2505,6,FALSE)</f>
        <v>25</v>
      </c>
      <c r="O1162" s="7" t="str">
        <f>VLOOKUP(A1153,Hospitalization!A154:K2496,11,TRUE)</f>
        <v>R1013</v>
      </c>
      <c r="P1162" s="7" t="str">
        <f>VLOOKUP(A1162,Hospitalization!A163:K2505,10,TRUE)</f>
        <v>tier - 1</v>
      </c>
      <c r="Q1162" s="53">
        <f>VLOOKUP(A1162,Hospitalization!A163:K2505,8,TRUE)</f>
        <v>36898.730000000003</v>
      </c>
      <c r="R1162" s="7" t="str">
        <f>VLOOKUP(A1162,Hospitalization!A163:K2505,9,TRUE)</f>
        <v>tier - 2</v>
      </c>
    </row>
    <row r="1163" spans="1:18" x14ac:dyDescent="0.3">
      <c r="A1163" s="69" t="s">
        <v>1172</v>
      </c>
      <c r="B1163" s="55" t="str">
        <f>VLOOKUP(A1163,'Customer Names'!A1163:E2481,3,TRUE)</f>
        <v xml:space="preserve"> Ms</v>
      </c>
      <c r="C1163" s="55" t="str">
        <f>VLOOKUP(A1163,'Customer Names'!A1161:E1986,4,FALSE)</f>
        <v>Theis</v>
      </c>
      <c r="D1163" s="54">
        <f>VLOOKUP(HealthCare!A1163,Medical_Examinations!A1162:J3497,2,TRUE)</f>
        <v>22.92</v>
      </c>
      <c r="E1163" s="54">
        <f>VLOOKUP(HealthCare!A1163,Medical_Examinations!A1162:J3497,4,TRUE)</f>
        <v>5.87</v>
      </c>
      <c r="F1163" s="55" t="str">
        <f>VLOOKUP(A1163,Medical_Examinations!A1162:J3497,6,TRUE)</f>
        <v>yes</v>
      </c>
      <c r="G1163" s="55" t="str">
        <f>VLOOKUP(A1163,Medical_Examinations!A1162:J3497,7,TRUE)</f>
        <v>No</v>
      </c>
      <c r="H1163" s="55" t="str">
        <f>VLOOKUP(A1163,Medical_Examinations!A1162:J3497,8,TRUE)</f>
        <v>No</v>
      </c>
      <c r="I1163" s="56">
        <f>VLOOKUP(A1163,Medical_Examinations!A1162:J3497,9,TRUE)</f>
        <v>1</v>
      </c>
      <c r="J1163" s="55" t="str">
        <f>VLOOKUP(A1163,Medical_Examinations!A1162:J3497,10,TRUE)</f>
        <v>No</v>
      </c>
      <c r="K1163" s="55" t="str">
        <f>VLOOKUP(A1163,Medical_Examinations!A1162:J3497,3,TRUE)</f>
        <v>Normal Weight</v>
      </c>
      <c r="L1163" s="55" t="str">
        <f>VLOOKUP(A1163,Medical_Examinations!A1162:J3497,5,TRUE)</f>
        <v>Prediabetes</v>
      </c>
      <c r="M1163" s="57">
        <f>VLOOKUP(A1163,Hospitalization!A164:K2506,5,TRUE)</f>
        <v>26638</v>
      </c>
      <c r="N1163" s="56">
        <f ca="1">VLOOKUP(A1163,Hospitalization!A164:K2506,6,FALSE)</f>
        <v>24</v>
      </c>
      <c r="O1163" s="55" t="str">
        <f>VLOOKUP(A1154,Hospitalization!A155:K2497,11,TRUE)</f>
        <v>R1011</v>
      </c>
      <c r="P1163" s="55" t="str">
        <f>VLOOKUP(A1163,Hospitalization!A164:K2506,10,TRUE)</f>
        <v>tier - 3</v>
      </c>
      <c r="Q1163" s="58">
        <f>VLOOKUP(A1163,Hospitalization!A164:K2506,8,TRUE)</f>
        <v>36889.99</v>
      </c>
      <c r="R1163" s="55" t="str">
        <f>VLOOKUP(A1163,Hospitalization!A164:K2506,9,TRUE)</f>
        <v>tier - 1</v>
      </c>
    </row>
    <row r="1164" spans="1:18" x14ac:dyDescent="0.3">
      <c r="A1164" s="69" t="s">
        <v>1173</v>
      </c>
      <c r="B1164" s="55" t="str">
        <f>VLOOKUP(A1164,'Customer Names'!A1164:E2482,3,TRUE)</f>
        <v xml:space="preserve"> Mr</v>
      </c>
      <c r="C1164" s="55" t="str">
        <f>VLOOKUP(A1164,'Customer Names'!A1162:E1987,4,FALSE)</f>
        <v>Sadler</v>
      </c>
      <c r="D1164" s="50">
        <f>VLOOKUP(HealthCare!A1164,Medical_Examinations!A1163:J3498,2,TRUE)</f>
        <v>24.78</v>
      </c>
      <c r="E1164" s="50">
        <f>VLOOKUP(HealthCare!A1164,Medical_Examinations!A1163:J3498,4,TRUE)</f>
        <v>4.24</v>
      </c>
      <c r="F1164" s="7" t="str">
        <f>VLOOKUP(A1164,Medical_Examinations!A1163:J3498,6,TRUE)</f>
        <v>yes</v>
      </c>
      <c r="G1164" s="7" t="str">
        <f>VLOOKUP(A1164,Medical_Examinations!A1163:J3498,7,TRUE)</f>
        <v>No</v>
      </c>
      <c r="H1164" s="7" t="str">
        <f>VLOOKUP(A1164,Medical_Examinations!A1163:J3498,8,TRUE)</f>
        <v>No</v>
      </c>
      <c r="I1164" s="51">
        <f>VLOOKUP(A1164,Medical_Examinations!A1163:J3498,9,TRUE)</f>
        <v>2</v>
      </c>
      <c r="J1164" s="7" t="str">
        <f>VLOOKUP(A1164,Medical_Examinations!A1163:J3498,10,TRUE)</f>
        <v>No</v>
      </c>
      <c r="K1164" s="7" t="str">
        <f>VLOOKUP(A1164,Medical_Examinations!A1163:J3498,3,TRUE)</f>
        <v>Normal Weight</v>
      </c>
      <c r="L1164" s="7" t="str">
        <f>VLOOKUP(A1164,Medical_Examinations!A1163:J3498,5,TRUE)</f>
        <v>Normal</v>
      </c>
      <c r="M1164" s="52">
        <f>VLOOKUP(A1164,Hospitalization!A165:K2507,5,TRUE)</f>
        <v>33789</v>
      </c>
      <c r="N1164" s="51">
        <f ca="1">VLOOKUP(A1164,Hospitalization!A165:K2507,6,FALSE)</f>
        <v>24</v>
      </c>
      <c r="O1164" s="7" t="str">
        <f>VLOOKUP(A1155,Hospitalization!A156:K2498,11,TRUE)</f>
        <v>R1011</v>
      </c>
      <c r="P1164" s="7" t="str">
        <f>VLOOKUP(A1164,Hospitalization!A165:K2507,10,TRUE)</f>
        <v>tier - 3</v>
      </c>
      <c r="Q1164" s="53">
        <f>VLOOKUP(A1164,Hospitalization!A165:K2507,8,TRUE)</f>
        <v>36837.47</v>
      </c>
      <c r="R1164" s="7" t="str">
        <f>VLOOKUP(A1164,Hospitalization!A165:K2507,9,TRUE)</f>
        <v>tier - 2</v>
      </c>
    </row>
    <row r="1165" spans="1:18" x14ac:dyDescent="0.3">
      <c r="A1165" s="69" t="s">
        <v>1174</v>
      </c>
      <c r="B1165" s="55" t="str">
        <f>VLOOKUP(A1165,'Customer Names'!A1165:E2483,3,TRUE)</f>
        <v xml:space="preserve"> Ms</v>
      </c>
      <c r="C1165" s="55" t="str">
        <f>VLOOKUP(A1165,'Customer Names'!A1163:E1988,4,FALSE)</f>
        <v>Auger</v>
      </c>
      <c r="D1165" s="54">
        <f>VLOOKUP(HealthCare!A1165,Medical_Examinations!A1164:J3499,2,TRUE)</f>
        <v>34.07</v>
      </c>
      <c r="E1165" s="54">
        <f>VLOOKUP(HealthCare!A1165,Medical_Examinations!A1164:J3499,4,TRUE)</f>
        <v>7.81</v>
      </c>
      <c r="F1165" s="55" t="str">
        <f>VLOOKUP(A1165,Medical_Examinations!A1164:J3499,6,TRUE)</f>
        <v>yes</v>
      </c>
      <c r="G1165" s="55" t="str">
        <f>VLOOKUP(A1165,Medical_Examinations!A1164:J3499,7,TRUE)</f>
        <v>No</v>
      </c>
      <c r="H1165" s="55" t="str">
        <f>VLOOKUP(A1165,Medical_Examinations!A1164:J3499,8,TRUE)</f>
        <v>No</v>
      </c>
      <c r="I1165" s="56">
        <f>VLOOKUP(A1165,Medical_Examinations!A1164:J3499,9,TRUE)</f>
        <v>0</v>
      </c>
      <c r="J1165" s="55" t="str">
        <f>VLOOKUP(A1165,Medical_Examinations!A1164:J3499,10,TRUE)</f>
        <v>No</v>
      </c>
      <c r="K1165" s="55" t="str">
        <f>VLOOKUP(A1165,Medical_Examinations!A1164:J3499,3,TRUE)</f>
        <v>Obesity</v>
      </c>
      <c r="L1165" s="55" t="str">
        <f>VLOOKUP(A1165,Medical_Examinations!A1164:J3499,5,TRUE)</f>
        <v>Diabetes</v>
      </c>
      <c r="M1165" s="57">
        <f>VLOOKUP(A1165,Hospitalization!A166:K2508,5,TRUE)</f>
        <v>33883</v>
      </c>
      <c r="N1165" s="56">
        <f ca="1">VLOOKUP(A1165,Hospitalization!A166:K2508,6,FALSE)</f>
        <v>24</v>
      </c>
      <c r="O1165" s="55" t="str">
        <f>VLOOKUP(A1156,Hospitalization!A157:K2499,11,TRUE)</f>
        <v>R1011</v>
      </c>
      <c r="P1165" s="55" t="str">
        <f>VLOOKUP(A1165,Hospitalization!A166:K2508,10,TRUE)</f>
        <v>tier - 2</v>
      </c>
      <c r="Q1165" s="58">
        <f>VLOOKUP(A1165,Hospitalization!A166:K2508,8,TRUE)</f>
        <v>36837.47</v>
      </c>
      <c r="R1165" s="55" t="str">
        <f>VLOOKUP(A1165,Hospitalization!A166:K2508,9,TRUE)</f>
        <v>tier - 1</v>
      </c>
    </row>
    <row r="1166" spans="1:18" x14ac:dyDescent="0.3">
      <c r="A1166" s="69" t="s">
        <v>1175</v>
      </c>
      <c r="B1166" s="55" t="str">
        <f>VLOOKUP(A1166,'Customer Names'!A1166:E2484,3,TRUE)</f>
        <v xml:space="preserve"> Ms</v>
      </c>
      <c r="C1166" s="55" t="str">
        <f>VLOOKUP(A1166,'Customer Names'!A1164:E1989,4,FALSE)</f>
        <v>Steadman</v>
      </c>
      <c r="D1166" s="50">
        <f>VLOOKUP(HealthCare!A1166,Medical_Examinations!A1165:J3500,2,TRUE)</f>
        <v>30.14</v>
      </c>
      <c r="E1166" s="50">
        <f>VLOOKUP(HealthCare!A1166,Medical_Examinations!A1165:J3500,4,TRUE)</f>
        <v>9.85</v>
      </c>
      <c r="F1166" s="7" t="str">
        <f>VLOOKUP(A1166,Medical_Examinations!A1165:J3500,6,TRUE)</f>
        <v>No</v>
      </c>
      <c r="G1166" s="7" t="str">
        <f>VLOOKUP(A1166,Medical_Examinations!A1165:J3500,7,TRUE)</f>
        <v>No</v>
      </c>
      <c r="H1166" s="7" t="str">
        <f>VLOOKUP(A1166,Medical_Examinations!A1165:J3500,8,TRUE)</f>
        <v>No</v>
      </c>
      <c r="I1166" s="51">
        <f>VLOOKUP(A1166,Medical_Examinations!A1165:J3500,9,TRUE)</f>
        <v>0</v>
      </c>
      <c r="J1166" s="7" t="str">
        <f>VLOOKUP(A1166,Medical_Examinations!A1165:J3500,10,TRUE)</f>
        <v>No</v>
      </c>
      <c r="K1166" s="7" t="str">
        <f>VLOOKUP(A1166,Medical_Examinations!A1165:J3500,3,TRUE)</f>
        <v>Obesity</v>
      </c>
      <c r="L1166" s="7" t="str">
        <f>VLOOKUP(A1166,Medical_Examinations!A1165:J3500,5,TRUE)</f>
        <v>Diabetes</v>
      </c>
      <c r="M1166" s="52">
        <f>VLOOKUP(A1166,Hospitalization!A167:K2509,5,TRUE)</f>
        <v>24104</v>
      </c>
      <c r="N1166" s="51">
        <f ca="1">VLOOKUP(A1166,Hospitalization!A167:K2509,6,FALSE)</f>
        <v>28</v>
      </c>
      <c r="O1166" s="7" t="str">
        <f>VLOOKUP(A1157,Hospitalization!A158:K2500,11,TRUE)</f>
        <v>R1011</v>
      </c>
      <c r="P1166" s="7" t="str">
        <f>VLOOKUP(A1166,Hospitalization!A167:K2509,10,TRUE)</f>
        <v>tier - 1</v>
      </c>
      <c r="Q1166" s="53">
        <f>VLOOKUP(A1166,Hospitalization!A167:K2509,8,TRUE)</f>
        <v>36795.29</v>
      </c>
      <c r="R1166" s="7" t="str">
        <f>VLOOKUP(A1166,Hospitalization!A167:K2509,9,TRUE)</f>
        <v>tier - 2</v>
      </c>
    </row>
    <row r="1167" spans="1:18" x14ac:dyDescent="0.3">
      <c r="A1167" s="69" t="s">
        <v>1176</v>
      </c>
      <c r="B1167" s="55" t="str">
        <f>VLOOKUP(A1167,'Customer Names'!A1167:E2485,3,TRUE)</f>
        <v xml:space="preserve"> Ms</v>
      </c>
      <c r="C1167" s="55" t="str">
        <f>VLOOKUP(A1167,'Customer Names'!A1165:E1990,4,FALSE)</f>
        <v>McCarron</v>
      </c>
      <c r="D1167" s="54">
        <f>VLOOKUP(HealthCare!A1167,Medical_Examinations!A1166:J3501,2,TRUE)</f>
        <v>18.05</v>
      </c>
      <c r="E1167" s="54">
        <f>VLOOKUP(HealthCare!A1167,Medical_Examinations!A1166:J3501,4,TRUE)</f>
        <v>6.94</v>
      </c>
      <c r="F1167" s="55" t="str">
        <f>VLOOKUP(A1167,Medical_Examinations!A1166:J3501,6,TRUE)</f>
        <v>No</v>
      </c>
      <c r="G1167" s="55" t="str">
        <f>VLOOKUP(A1167,Medical_Examinations!A1166:J3501,7,TRUE)</f>
        <v>No</v>
      </c>
      <c r="H1167" s="55" t="str">
        <f>VLOOKUP(A1167,Medical_Examinations!A1166:J3501,8,TRUE)</f>
        <v>No</v>
      </c>
      <c r="I1167" s="56">
        <f>VLOOKUP(A1167,Medical_Examinations!A1166:J3501,9,TRUE)</f>
        <v>0</v>
      </c>
      <c r="J1167" s="55" t="str">
        <f>VLOOKUP(A1167,Medical_Examinations!A1166:J3501,10,TRUE)</f>
        <v>No</v>
      </c>
      <c r="K1167" s="55" t="str">
        <f>VLOOKUP(A1167,Medical_Examinations!A1166:J3501,3,TRUE)</f>
        <v>Underweight</v>
      </c>
      <c r="L1167" s="55" t="str">
        <f>VLOOKUP(A1167,Medical_Examinations!A1166:J3501,5,TRUE)</f>
        <v>Diabetes</v>
      </c>
      <c r="M1167" s="57">
        <f>VLOOKUP(A1167,Hospitalization!A168:K2510,5,TRUE)</f>
        <v>25763</v>
      </c>
      <c r="N1167" s="56">
        <f ca="1">VLOOKUP(A1167,Hospitalization!A168:K2510,6,FALSE)</f>
        <v>28</v>
      </c>
      <c r="O1167" s="55" t="str">
        <f>VLOOKUP(A1158,Hospitalization!A159:K2501,11,TRUE)</f>
        <v>R1013</v>
      </c>
      <c r="P1167" s="55" t="str">
        <f>VLOOKUP(A1167,Hospitalization!A168:K2510,10,TRUE)</f>
        <v>tier - 1</v>
      </c>
      <c r="Q1167" s="58">
        <f>VLOOKUP(A1167,Hospitalization!A168:K2510,8,TRUE)</f>
        <v>36786.370000000003</v>
      </c>
      <c r="R1167" s="55" t="str">
        <f>VLOOKUP(A1167,Hospitalization!A168:K2510,9,TRUE)</f>
        <v>tier - 1</v>
      </c>
    </row>
    <row r="1168" spans="1:18" x14ac:dyDescent="0.3">
      <c r="A1168" s="69" t="s">
        <v>1177</v>
      </c>
      <c r="B1168" s="55" t="str">
        <f>VLOOKUP(A1168,'Customer Names'!A1168:E2486,3,TRUE)</f>
        <v xml:space="preserve"> Ms</v>
      </c>
      <c r="C1168" s="55" t="str">
        <f>VLOOKUP(A1168,'Customer Names'!A1166:E1991,4,FALSE)</f>
        <v>Roecker</v>
      </c>
      <c r="D1168" s="50">
        <f>VLOOKUP(HealthCare!A1168,Medical_Examinations!A1167:J3502,2,TRUE)</f>
        <v>37.4</v>
      </c>
      <c r="E1168" s="50">
        <f>VLOOKUP(HealthCare!A1168,Medical_Examinations!A1167:J3502,4,TRUE)</f>
        <v>11.3</v>
      </c>
      <c r="F1168" s="7" t="str">
        <f>VLOOKUP(A1168,Medical_Examinations!A1167:J3502,6,TRUE)</f>
        <v>yes</v>
      </c>
      <c r="G1168" s="7" t="str">
        <f>VLOOKUP(A1168,Medical_Examinations!A1167:J3502,7,TRUE)</f>
        <v>No</v>
      </c>
      <c r="H1168" s="7" t="str">
        <f>VLOOKUP(A1168,Medical_Examinations!A1167:J3502,8,TRUE)</f>
        <v>No</v>
      </c>
      <c r="I1168" s="51">
        <f>VLOOKUP(A1168,Medical_Examinations!A1167:J3502,9,TRUE)</f>
        <v>2</v>
      </c>
      <c r="J1168" s="7" t="str">
        <f>VLOOKUP(A1168,Medical_Examinations!A1167:J3502,10,TRUE)</f>
        <v>No</v>
      </c>
      <c r="K1168" s="7" t="str">
        <f>VLOOKUP(A1168,Medical_Examinations!A1167:J3502,3,TRUE)</f>
        <v>Obesity</v>
      </c>
      <c r="L1168" s="7" t="str">
        <f>VLOOKUP(A1168,Medical_Examinations!A1167:J3502,5,TRUE)</f>
        <v>Diabetes</v>
      </c>
      <c r="M1168" s="52">
        <f>VLOOKUP(A1168,Hospitalization!A169:K2511,5,TRUE)</f>
        <v>22491</v>
      </c>
      <c r="N1168" s="51">
        <f ca="1">VLOOKUP(A1168,Hospitalization!A169:K2511,6,FALSE)</f>
        <v>28</v>
      </c>
      <c r="O1168" s="7" t="str">
        <f>VLOOKUP(A1159,Hospitalization!A160:K2502,11,TRUE)</f>
        <v>R1011</v>
      </c>
      <c r="P1168" s="7" t="str">
        <f>VLOOKUP(A1168,Hospitalization!A169:K2511,10,TRUE)</f>
        <v>tier - 2</v>
      </c>
      <c r="Q1168" s="53">
        <f>VLOOKUP(A1168,Hospitalization!A169:K2511,8,TRUE)</f>
        <v>36580.28</v>
      </c>
      <c r="R1168" s="7" t="str">
        <f>VLOOKUP(A1168,Hospitalization!A169:K2511,9,TRUE)</f>
        <v>tier - 2</v>
      </c>
    </row>
    <row r="1169" spans="1:18" x14ac:dyDescent="0.3">
      <c r="A1169" s="69" t="s">
        <v>1178</v>
      </c>
      <c r="B1169" s="55" t="str">
        <f>VLOOKUP(A1169,'Customer Names'!A1169:E2487,3,TRUE)</f>
        <v xml:space="preserve"> Mrs</v>
      </c>
      <c r="C1169" s="55" t="str">
        <f>VLOOKUP(A1169,'Customer Names'!A1167:E1992,4,FALSE)</f>
        <v>Giumarra</v>
      </c>
      <c r="D1169" s="54">
        <f>VLOOKUP(HealthCare!A1169,Medical_Examinations!A1168:J3503,2,TRUE)</f>
        <v>25.75</v>
      </c>
      <c r="E1169" s="54">
        <f>VLOOKUP(HealthCare!A1169,Medical_Examinations!A1168:J3503,4,TRUE)</f>
        <v>9.23</v>
      </c>
      <c r="F1169" s="55" t="str">
        <f>VLOOKUP(A1169,Medical_Examinations!A1168:J3503,6,TRUE)</f>
        <v>No</v>
      </c>
      <c r="G1169" s="55" t="str">
        <f>VLOOKUP(A1169,Medical_Examinations!A1168:J3503,7,TRUE)</f>
        <v>No</v>
      </c>
      <c r="H1169" s="55" t="str">
        <f>VLOOKUP(A1169,Medical_Examinations!A1168:J3503,8,TRUE)</f>
        <v>No</v>
      </c>
      <c r="I1169" s="56">
        <f>VLOOKUP(A1169,Medical_Examinations!A1168:J3503,9,TRUE)</f>
        <v>0</v>
      </c>
      <c r="J1169" s="55" t="str">
        <f>VLOOKUP(A1169,Medical_Examinations!A1168:J3503,10,TRUE)</f>
        <v>No</v>
      </c>
      <c r="K1169" s="55" t="str">
        <f>VLOOKUP(A1169,Medical_Examinations!A1168:J3503,3,TRUE)</f>
        <v>Overweight</v>
      </c>
      <c r="L1169" s="55" t="str">
        <f>VLOOKUP(A1169,Medical_Examinations!A1168:J3503,5,TRUE)</f>
        <v>Diabetes</v>
      </c>
      <c r="M1169" s="57">
        <f>VLOOKUP(A1169,Hospitalization!A170:K2512,5,TRUE)</f>
        <v>33886</v>
      </c>
      <c r="N1169" s="56">
        <f ca="1">VLOOKUP(A1169,Hospitalization!A170:K2512,6,FALSE)</f>
        <v>24</v>
      </c>
      <c r="O1169" s="55" t="str">
        <f>VLOOKUP(A1160,Hospitalization!A161:K2503,11,TRUE)</f>
        <v>R1011</v>
      </c>
      <c r="P1169" s="55" t="str">
        <f>VLOOKUP(A1169,Hospitalization!A170:K2512,10,TRUE)</f>
        <v>tier - 2</v>
      </c>
      <c r="Q1169" s="58">
        <f>VLOOKUP(A1169,Hospitalization!A170:K2512,8,TRUE)</f>
        <v>36572.800000000003</v>
      </c>
      <c r="R1169" s="55" t="str">
        <f>VLOOKUP(A1169,Hospitalization!A170:K2512,9,TRUE)</f>
        <v>tier - 1</v>
      </c>
    </row>
    <row r="1170" spans="1:18" x14ac:dyDescent="0.3">
      <c r="A1170" s="69" t="s">
        <v>1179</v>
      </c>
      <c r="B1170" s="55" t="str">
        <f>VLOOKUP(A1170,'Customer Names'!A1170:E2488,3,TRUE)</f>
        <v xml:space="preserve"> Mr</v>
      </c>
      <c r="C1170" s="55" t="str">
        <f>VLOOKUP(A1170,'Customer Names'!A1168:E1993,4,FALSE)</f>
        <v>Peters</v>
      </c>
      <c r="D1170" s="50">
        <f>VLOOKUP(HealthCare!A1170,Medical_Examinations!A1169:J3504,2,TRUE)</f>
        <v>32.299999999999997</v>
      </c>
      <c r="E1170" s="50">
        <f>VLOOKUP(HealthCare!A1170,Medical_Examinations!A1169:J3504,4,TRUE)</f>
        <v>4.37</v>
      </c>
      <c r="F1170" s="7" t="str">
        <f>VLOOKUP(A1170,Medical_Examinations!A1169:J3504,6,TRUE)</f>
        <v>No</v>
      </c>
      <c r="G1170" s="7" t="str">
        <f>VLOOKUP(A1170,Medical_Examinations!A1169:J3504,7,TRUE)</f>
        <v>No</v>
      </c>
      <c r="H1170" s="7" t="str">
        <f>VLOOKUP(A1170,Medical_Examinations!A1169:J3504,8,TRUE)</f>
        <v>No</v>
      </c>
      <c r="I1170" s="51">
        <f>VLOOKUP(A1170,Medical_Examinations!A1169:J3504,9,TRUE)</f>
        <v>2</v>
      </c>
      <c r="J1170" s="7" t="str">
        <f>VLOOKUP(A1170,Medical_Examinations!A1169:J3504,10,TRUE)</f>
        <v>No</v>
      </c>
      <c r="K1170" s="7" t="str">
        <f>VLOOKUP(A1170,Medical_Examinations!A1169:J3504,3,TRUE)</f>
        <v>Obesity</v>
      </c>
      <c r="L1170" s="7" t="str">
        <f>VLOOKUP(A1170,Medical_Examinations!A1169:J3504,5,TRUE)</f>
        <v>Normal</v>
      </c>
      <c r="M1170" s="52">
        <f>VLOOKUP(A1170,Hospitalization!A171:K2513,5,TRUE)</f>
        <v>26885</v>
      </c>
      <c r="N1170" s="51">
        <f ca="1">VLOOKUP(A1170,Hospitalization!A171:K2513,6,FALSE)</f>
        <v>27</v>
      </c>
      <c r="O1170" s="7" t="str">
        <f>VLOOKUP(A1161,Hospitalization!A162:K2504,11,TRUE)</f>
        <v>R1011</v>
      </c>
      <c r="P1170" s="7" t="str">
        <f>VLOOKUP(A1170,Hospitalization!A171:K2513,10,TRUE)</f>
        <v>tier - 3</v>
      </c>
      <c r="Q1170" s="53">
        <f>VLOOKUP(A1170,Hospitalization!A171:K2513,8,TRUE)</f>
        <v>36541.550000000003</v>
      </c>
      <c r="R1170" s="7" t="str">
        <f>VLOOKUP(A1170,Hospitalization!A171:K2513,9,TRUE)</f>
        <v>tier - 2</v>
      </c>
    </row>
    <row r="1171" spans="1:18" x14ac:dyDescent="0.3">
      <c r="A1171" s="69" t="s">
        <v>1180</v>
      </c>
      <c r="B1171" s="55" t="str">
        <f>VLOOKUP(A1171,'Customer Names'!A1171:E2489,3,TRUE)</f>
        <v xml:space="preserve"> Mr</v>
      </c>
      <c r="C1171" s="55" t="str">
        <f>VLOOKUP(A1171,'Customer Names'!A1169:E1994,4,FALSE)</f>
        <v>Bower</v>
      </c>
      <c r="D1171" s="54">
        <f>VLOOKUP(HealthCare!A1171,Medical_Examinations!A1170:J3505,2,TRUE)</f>
        <v>28.61</v>
      </c>
      <c r="E1171" s="54">
        <f>VLOOKUP(HealthCare!A1171,Medical_Examinations!A1170:J3505,4,TRUE)</f>
        <v>5.76</v>
      </c>
      <c r="F1171" s="55" t="str">
        <f>VLOOKUP(A1171,Medical_Examinations!A1170:J3505,6,TRUE)</f>
        <v>No</v>
      </c>
      <c r="G1171" s="55" t="str">
        <f>VLOOKUP(A1171,Medical_Examinations!A1170:J3505,7,TRUE)</f>
        <v>No</v>
      </c>
      <c r="H1171" s="55" t="str">
        <f>VLOOKUP(A1171,Medical_Examinations!A1170:J3505,8,TRUE)</f>
        <v>Yes</v>
      </c>
      <c r="I1171" s="56">
        <f>VLOOKUP(A1171,Medical_Examinations!A1170:J3505,9,TRUE)</f>
        <v>1</v>
      </c>
      <c r="J1171" s="55" t="str">
        <f>VLOOKUP(A1171,Medical_Examinations!A1170:J3505,10,TRUE)</f>
        <v>No</v>
      </c>
      <c r="K1171" s="55" t="str">
        <f>VLOOKUP(A1171,Medical_Examinations!A1170:J3505,3,TRUE)</f>
        <v>Overweight</v>
      </c>
      <c r="L1171" s="55" t="str">
        <f>VLOOKUP(A1171,Medical_Examinations!A1170:J3505,5,TRUE)</f>
        <v>Prediabetes</v>
      </c>
      <c r="M1171" s="57">
        <f>VLOOKUP(A1171,Hospitalization!A172:K2514,5,TRUE)</f>
        <v>37964</v>
      </c>
      <c r="N1171" s="56">
        <f ca="1">VLOOKUP(A1171,Hospitalization!A172:K2514,6,FALSE)</f>
        <v>28</v>
      </c>
      <c r="O1171" s="55" t="str">
        <f>VLOOKUP(A1162,Hospitalization!A163:K2505,11,TRUE)</f>
        <v>R1012</v>
      </c>
      <c r="P1171" s="55" t="str">
        <f>VLOOKUP(A1171,Hospitalization!A172:K2514,10,TRUE)</f>
        <v>tier - 3</v>
      </c>
      <c r="Q1171" s="58">
        <f>VLOOKUP(A1171,Hospitalization!A172:K2514,8,TRUE)</f>
        <v>36397.58</v>
      </c>
      <c r="R1171" s="55" t="str">
        <f>VLOOKUP(A1171,Hospitalization!A172:K2514,9,TRUE)</f>
        <v>tier - 2</v>
      </c>
    </row>
    <row r="1172" spans="1:18" x14ac:dyDescent="0.3">
      <c r="A1172" s="69" t="s">
        <v>1181</v>
      </c>
      <c r="B1172" s="55" t="str">
        <f>VLOOKUP(A1172,'Customer Names'!A1172:E2490,3,TRUE)</f>
        <v xml:space="preserve"> Mrs</v>
      </c>
      <c r="C1172" s="55" t="str">
        <f>VLOOKUP(A1172,'Customer Names'!A1170:E1995,4,FALSE)</f>
        <v>Chen</v>
      </c>
      <c r="D1172" s="50">
        <f>VLOOKUP(HealthCare!A1172,Medical_Examinations!A1171:J3506,2,TRUE)</f>
        <v>45.41</v>
      </c>
      <c r="E1172" s="50">
        <f>VLOOKUP(HealthCare!A1172,Medical_Examinations!A1171:J3506,4,TRUE)</f>
        <v>4.96</v>
      </c>
      <c r="F1172" s="7" t="str">
        <f>VLOOKUP(A1172,Medical_Examinations!A1171:J3506,6,TRUE)</f>
        <v>No</v>
      </c>
      <c r="G1172" s="7" t="str">
        <f>VLOOKUP(A1172,Medical_Examinations!A1171:J3506,7,TRUE)</f>
        <v>No</v>
      </c>
      <c r="H1172" s="7" t="str">
        <f>VLOOKUP(A1172,Medical_Examinations!A1171:J3506,8,TRUE)</f>
        <v>No</v>
      </c>
      <c r="I1172" s="51">
        <f>VLOOKUP(A1172,Medical_Examinations!A1171:J3506,9,TRUE)</f>
        <v>1</v>
      </c>
      <c r="J1172" s="7" t="str">
        <f>VLOOKUP(A1172,Medical_Examinations!A1171:J3506,10,TRUE)</f>
        <v>No</v>
      </c>
      <c r="K1172" s="7" t="str">
        <f>VLOOKUP(A1172,Medical_Examinations!A1171:J3506,3,TRUE)</f>
        <v>Obesity</v>
      </c>
      <c r="L1172" s="7" t="str">
        <f>VLOOKUP(A1172,Medical_Examinations!A1171:J3506,5,TRUE)</f>
        <v>Normal</v>
      </c>
      <c r="M1172" s="52">
        <f>VLOOKUP(A1172,Hospitalization!A173:K2515,5,TRUE)</f>
        <v>27550</v>
      </c>
      <c r="N1172" s="51">
        <f ca="1">VLOOKUP(A1172,Hospitalization!A173:K2515,6,FALSE)</f>
        <v>25</v>
      </c>
      <c r="O1172" s="7" t="str">
        <f>VLOOKUP(A1163,Hospitalization!A164:K2506,11,TRUE)</f>
        <v>R1011</v>
      </c>
      <c r="P1172" s="7" t="str">
        <f>VLOOKUP(A1172,Hospitalization!A173:K2515,10,TRUE)</f>
        <v>tier - 2</v>
      </c>
      <c r="Q1172" s="53">
        <f>VLOOKUP(A1172,Hospitalization!A173:K2515,8,TRUE)</f>
        <v>36350.71</v>
      </c>
      <c r="R1172" s="7" t="str">
        <f>VLOOKUP(A1172,Hospitalization!A173:K2515,9,TRUE)</f>
        <v>tier - 1</v>
      </c>
    </row>
    <row r="1173" spans="1:18" x14ac:dyDescent="0.3">
      <c r="A1173" s="69" t="s">
        <v>1182</v>
      </c>
      <c r="B1173" s="55" t="str">
        <f>VLOOKUP(A1173,'Customer Names'!A1173:E2491,3,TRUE)</f>
        <v xml:space="preserve"> Ms</v>
      </c>
      <c r="C1173" s="55" t="str">
        <f>VLOOKUP(A1173,'Customer Names'!A1171:E1996,4,FALSE)</f>
        <v>Capriccioso</v>
      </c>
      <c r="D1173" s="54">
        <f>VLOOKUP(HealthCare!A1173,Medical_Examinations!A1172:J3507,2,TRUE)</f>
        <v>31.2</v>
      </c>
      <c r="E1173" s="54">
        <f>VLOOKUP(HealthCare!A1173,Medical_Examinations!A1172:J3507,4,TRUE)</f>
        <v>11.04</v>
      </c>
      <c r="F1173" s="55" t="str">
        <f>VLOOKUP(A1173,Medical_Examinations!A1172:J3507,6,TRUE)</f>
        <v>yes</v>
      </c>
      <c r="G1173" s="55" t="str">
        <f>VLOOKUP(A1173,Medical_Examinations!A1172:J3507,7,TRUE)</f>
        <v>No</v>
      </c>
      <c r="H1173" s="55" t="str">
        <f>VLOOKUP(A1173,Medical_Examinations!A1172:J3507,8,TRUE)</f>
        <v>No</v>
      </c>
      <c r="I1173" s="56">
        <f>VLOOKUP(A1173,Medical_Examinations!A1172:J3507,9,TRUE)</f>
        <v>2</v>
      </c>
      <c r="J1173" s="55" t="str">
        <f>VLOOKUP(A1173,Medical_Examinations!A1172:J3507,10,TRUE)</f>
        <v>No</v>
      </c>
      <c r="K1173" s="55" t="str">
        <f>VLOOKUP(A1173,Medical_Examinations!A1172:J3507,3,TRUE)</f>
        <v>Obesity</v>
      </c>
      <c r="L1173" s="55" t="str">
        <f>VLOOKUP(A1173,Medical_Examinations!A1172:J3507,5,TRUE)</f>
        <v>Diabetes</v>
      </c>
      <c r="M1173" s="57">
        <f>VLOOKUP(A1173,Hospitalization!A174:K2516,5,TRUE)</f>
        <v>24763</v>
      </c>
      <c r="N1173" s="56">
        <f ca="1">VLOOKUP(A1173,Hospitalization!A174:K2516,6,FALSE)</f>
        <v>25</v>
      </c>
      <c r="O1173" s="55" t="str">
        <f>VLOOKUP(A1164,Hospitalization!A165:K2507,11,TRUE)</f>
        <v>R1011</v>
      </c>
      <c r="P1173" s="55" t="str">
        <f>VLOOKUP(A1173,Hospitalization!A174:K2516,10,TRUE)</f>
        <v>tier - 3</v>
      </c>
      <c r="Q1173" s="58">
        <f>VLOOKUP(A1173,Hospitalization!A174:K2516,8,TRUE)</f>
        <v>36332.449999999997</v>
      </c>
      <c r="R1173" s="55" t="str">
        <f>VLOOKUP(A1173,Hospitalization!A174:K2516,9,TRUE)</f>
        <v>tier - 1</v>
      </c>
    </row>
    <row r="1174" spans="1:18" x14ac:dyDescent="0.3">
      <c r="A1174" s="69" t="s">
        <v>1183</v>
      </c>
      <c r="B1174" s="55" t="str">
        <f>VLOOKUP(A1174,'Customer Names'!A1174:E2492,3,TRUE)</f>
        <v xml:space="preserve"> Mr</v>
      </c>
      <c r="C1174" s="55" t="str">
        <f>VLOOKUP(A1174,'Customer Names'!A1172:E1997,4,FALSE)</f>
        <v>Starbuck</v>
      </c>
      <c r="D1174" s="50">
        <f>VLOOKUP(HealthCare!A1174,Medical_Examinations!A1173:J3508,2,TRUE)</f>
        <v>29.83</v>
      </c>
      <c r="E1174" s="50">
        <f>VLOOKUP(HealthCare!A1174,Medical_Examinations!A1173:J3508,4,TRUE)</f>
        <v>7.81</v>
      </c>
      <c r="F1174" s="7" t="str">
        <f>VLOOKUP(A1174,Medical_Examinations!A1173:J3508,6,TRUE)</f>
        <v>yes</v>
      </c>
      <c r="G1174" s="7" t="str">
        <f>VLOOKUP(A1174,Medical_Examinations!A1173:J3508,7,TRUE)</f>
        <v>No</v>
      </c>
      <c r="H1174" s="7" t="str">
        <f>VLOOKUP(A1174,Medical_Examinations!A1173:J3508,8,TRUE)</f>
        <v>No</v>
      </c>
      <c r="I1174" s="51">
        <f>VLOOKUP(A1174,Medical_Examinations!A1173:J3508,9,TRUE)</f>
        <v>1</v>
      </c>
      <c r="J1174" s="7" t="str">
        <f>VLOOKUP(A1174,Medical_Examinations!A1173:J3508,10,TRUE)</f>
        <v>No</v>
      </c>
      <c r="K1174" s="7" t="str">
        <f>VLOOKUP(A1174,Medical_Examinations!A1173:J3508,3,TRUE)</f>
        <v>Overweight</v>
      </c>
      <c r="L1174" s="7" t="str">
        <f>VLOOKUP(A1174,Medical_Examinations!A1173:J3508,5,TRUE)</f>
        <v>Diabetes</v>
      </c>
      <c r="M1174" s="52">
        <f>VLOOKUP(A1174,Hospitalization!A175:K2517,5,TRUE)</f>
        <v>33771</v>
      </c>
      <c r="N1174" s="51">
        <f ca="1">VLOOKUP(A1174,Hospitalization!A175:K2517,6,FALSE)</f>
        <v>25</v>
      </c>
      <c r="O1174" s="7" t="str">
        <f>VLOOKUP(A1165,Hospitalization!A166:K2508,11,TRUE)</f>
        <v>R1011</v>
      </c>
      <c r="P1174" s="7" t="str">
        <f>VLOOKUP(A1174,Hospitalization!A175:K2517,10,TRUE)</f>
        <v>tier - 2</v>
      </c>
      <c r="Q1174" s="53">
        <f>VLOOKUP(A1174,Hospitalization!A175:K2517,8,TRUE)</f>
        <v>36314.050000000003</v>
      </c>
      <c r="R1174" s="7" t="str">
        <f>VLOOKUP(A1174,Hospitalization!A175:K2517,9,TRUE)</f>
        <v>tier - 2</v>
      </c>
    </row>
    <row r="1175" spans="1:18" x14ac:dyDescent="0.3">
      <c r="A1175" s="69" t="s">
        <v>1184</v>
      </c>
      <c r="B1175" s="55" t="str">
        <f>VLOOKUP(A1175,'Customer Names'!A1175:E2493,3,TRUE)</f>
        <v xml:space="preserve"> Mrs</v>
      </c>
      <c r="C1175" s="55" t="str">
        <f>VLOOKUP(A1175,'Customer Names'!A1173:E1998,4,FALSE)</f>
        <v>McMahon</v>
      </c>
      <c r="D1175" s="54">
        <f>VLOOKUP(HealthCare!A1175,Medical_Examinations!A1174:J3509,2,TRUE)</f>
        <v>29.06</v>
      </c>
      <c r="E1175" s="54">
        <f>VLOOKUP(HealthCare!A1175,Medical_Examinations!A1174:J3509,4,TRUE)</f>
        <v>4.55</v>
      </c>
      <c r="F1175" s="55" t="str">
        <f>VLOOKUP(A1175,Medical_Examinations!A1174:J3509,6,TRUE)</f>
        <v>No</v>
      </c>
      <c r="G1175" s="55" t="str">
        <f>VLOOKUP(A1175,Medical_Examinations!A1174:J3509,7,TRUE)</f>
        <v>No</v>
      </c>
      <c r="H1175" s="55" t="str">
        <f>VLOOKUP(A1175,Medical_Examinations!A1174:J3509,8,TRUE)</f>
        <v>No</v>
      </c>
      <c r="I1175" s="56">
        <f>VLOOKUP(A1175,Medical_Examinations!A1174:J3509,9,TRUE)</f>
        <v>0</v>
      </c>
      <c r="J1175" s="55" t="str">
        <f>VLOOKUP(A1175,Medical_Examinations!A1174:J3509,10,TRUE)</f>
        <v>No</v>
      </c>
      <c r="K1175" s="55" t="str">
        <f>VLOOKUP(A1175,Medical_Examinations!A1174:J3509,3,TRUE)</f>
        <v>Overweight</v>
      </c>
      <c r="L1175" s="55" t="str">
        <f>VLOOKUP(A1175,Medical_Examinations!A1174:J3509,5,TRUE)</f>
        <v>Normal</v>
      </c>
      <c r="M1175" s="57">
        <f>VLOOKUP(A1175,Hospitalization!A176:K2518,5,TRUE)</f>
        <v>38346</v>
      </c>
      <c r="N1175" s="56">
        <f ca="1">VLOOKUP(A1175,Hospitalization!A176:K2518,6,FALSE)</f>
        <v>25</v>
      </c>
      <c r="O1175" s="55" t="str">
        <f>VLOOKUP(A1166,Hospitalization!A167:K2509,11,TRUE)</f>
        <v>R1011</v>
      </c>
      <c r="P1175" s="55" t="str">
        <f>VLOOKUP(A1175,Hospitalization!A176:K2518,10,TRUE)</f>
        <v>tier - 2</v>
      </c>
      <c r="Q1175" s="58">
        <f>VLOOKUP(A1175,Hospitalization!A176:K2518,8,TRUE)</f>
        <v>36307.800000000003</v>
      </c>
      <c r="R1175" s="55" t="str">
        <f>VLOOKUP(A1175,Hospitalization!A176:K2518,9,TRUE)</f>
        <v>tier - 1</v>
      </c>
    </row>
    <row r="1176" spans="1:18" x14ac:dyDescent="0.3">
      <c r="A1176" s="69" t="s">
        <v>1185</v>
      </c>
      <c r="B1176" s="55" t="str">
        <f>VLOOKUP(A1176,'Customer Names'!A1176:E2494,3,TRUE)</f>
        <v xml:space="preserve"> Mr</v>
      </c>
      <c r="C1176" s="55" t="str">
        <f>VLOOKUP(A1176,'Customer Names'!A1174:E1999,4,FALSE)</f>
        <v>Rissell</v>
      </c>
      <c r="D1176" s="50">
        <f>VLOOKUP(HealthCare!A1176,Medical_Examinations!A1175:J3510,2,TRUE)</f>
        <v>27.454999999999998</v>
      </c>
      <c r="E1176" s="50">
        <f>VLOOKUP(HealthCare!A1176,Medical_Examinations!A1175:J3510,4,TRUE)</f>
        <v>6.13</v>
      </c>
      <c r="F1176" s="7" t="str">
        <f>VLOOKUP(A1176,Medical_Examinations!A1175:J3510,6,TRUE)</f>
        <v>No</v>
      </c>
      <c r="G1176" s="7" t="str">
        <f>VLOOKUP(A1176,Medical_Examinations!A1175:J3510,7,TRUE)</f>
        <v>No</v>
      </c>
      <c r="H1176" s="7" t="str">
        <f>VLOOKUP(A1176,Medical_Examinations!A1175:J3510,8,TRUE)</f>
        <v>No</v>
      </c>
      <c r="I1176" s="51">
        <f>VLOOKUP(A1176,Medical_Examinations!A1175:J3510,9,TRUE)</f>
        <v>2</v>
      </c>
      <c r="J1176" s="7" t="str">
        <f>VLOOKUP(A1176,Medical_Examinations!A1175:J3510,10,TRUE)</f>
        <v>No</v>
      </c>
      <c r="K1176" s="7" t="str">
        <f>VLOOKUP(A1176,Medical_Examinations!A1175:J3510,3,TRUE)</f>
        <v>Overweight</v>
      </c>
      <c r="L1176" s="7" t="str">
        <f>VLOOKUP(A1176,Medical_Examinations!A1175:J3510,5,TRUE)</f>
        <v>Prediabetes</v>
      </c>
      <c r="M1176" s="52">
        <f>VLOOKUP(A1176,Hospitalization!A177:K2519,5,TRUE)</f>
        <v>37869</v>
      </c>
      <c r="N1176" s="51">
        <f ca="1">VLOOKUP(A1176,Hospitalization!A177:K2519,6,FALSE)</f>
        <v>26</v>
      </c>
      <c r="O1176" s="7" t="str">
        <f>VLOOKUP(A1167,Hospitalization!A168:K2510,11,TRUE)</f>
        <v>R1011</v>
      </c>
      <c r="P1176" s="7" t="str">
        <f>VLOOKUP(A1176,Hospitalization!A177:K2519,10,TRUE)</f>
        <v>tier - 1</v>
      </c>
      <c r="Q1176" s="53">
        <f>VLOOKUP(A1176,Hospitalization!A177:K2519,8,TRUE)</f>
        <v>36219.410000000003</v>
      </c>
      <c r="R1176" s="7" t="str">
        <f>VLOOKUP(A1176,Hospitalization!A177:K2519,9,TRUE)</f>
        <v>tier - 1</v>
      </c>
    </row>
    <row r="1177" spans="1:18" x14ac:dyDescent="0.3">
      <c r="A1177" s="69" t="s">
        <v>1186</v>
      </c>
      <c r="B1177" s="55" t="str">
        <f>VLOOKUP(A1177,'Customer Names'!A1177:E2495,3,TRUE)</f>
        <v xml:space="preserve"> Mr</v>
      </c>
      <c r="C1177" s="55" t="str">
        <f>VLOOKUP(A1177,'Customer Names'!A1175:E2000,4,FALSE)</f>
        <v>Kromroy</v>
      </c>
      <c r="D1177" s="54">
        <f>VLOOKUP(HealthCare!A1177,Medical_Examinations!A1176:J3511,2,TRUE)</f>
        <v>23.01</v>
      </c>
      <c r="E1177" s="54">
        <f>VLOOKUP(HealthCare!A1177,Medical_Examinations!A1176:J3511,4,TRUE)</f>
        <v>6.04</v>
      </c>
      <c r="F1177" s="55" t="str">
        <f>VLOOKUP(A1177,Medical_Examinations!A1176:J3511,6,TRUE)</f>
        <v>yes</v>
      </c>
      <c r="G1177" s="55" t="str">
        <f>VLOOKUP(A1177,Medical_Examinations!A1176:J3511,7,TRUE)</f>
        <v>No</v>
      </c>
      <c r="H1177" s="55" t="str">
        <f>VLOOKUP(A1177,Medical_Examinations!A1176:J3511,8,TRUE)</f>
        <v>No</v>
      </c>
      <c r="I1177" s="56">
        <f>VLOOKUP(A1177,Medical_Examinations!A1176:J3511,9,TRUE)</f>
        <v>1</v>
      </c>
      <c r="J1177" s="55" t="str">
        <f>VLOOKUP(A1177,Medical_Examinations!A1176:J3511,10,TRUE)</f>
        <v>No</v>
      </c>
      <c r="K1177" s="55" t="str">
        <f>VLOOKUP(A1177,Medical_Examinations!A1176:J3511,3,TRUE)</f>
        <v>Normal Weight</v>
      </c>
      <c r="L1177" s="55" t="str">
        <f>VLOOKUP(A1177,Medical_Examinations!A1176:J3511,5,TRUE)</f>
        <v>Prediabetes</v>
      </c>
      <c r="M1177" s="57">
        <f>VLOOKUP(A1177,Hospitalization!A178:K2520,5,TRUE)</f>
        <v>34331</v>
      </c>
      <c r="N1177" s="56">
        <f ca="1">VLOOKUP(A1177,Hospitalization!A178:K2520,6,FALSE)</f>
        <v>26</v>
      </c>
      <c r="O1177" s="55" t="str">
        <f>VLOOKUP(A1168,Hospitalization!A169:K2511,11,TRUE)</f>
        <v>R1013</v>
      </c>
      <c r="P1177" s="55" t="str">
        <f>VLOOKUP(A1177,Hospitalization!A178:K2520,10,TRUE)</f>
        <v>tier - 3</v>
      </c>
      <c r="Q1177" s="58">
        <f>VLOOKUP(A1177,Hospitalization!A178:K2520,8,TRUE)</f>
        <v>36197.699999999997</v>
      </c>
      <c r="R1177" s="55" t="str">
        <f>VLOOKUP(A1177,Hospitalization!A178:K2520,9,TRUE)</f>
        <v>tier - 1</v>
      </c>
    </row>
    <row r="1178" spans="1:18" x14ac:dyDescent="0.3">
      <c r="A1178" s="69" t="s">
        <v>1187</v>
      </c>
      <c r="B1178" s="55" t="str">
        <f>VLOOKUP(A1178,'Customer Names'!A1178:E2496,3,TRUE)</f>
        <v xml:space="preserve"> Mr</v>
      </c>
      <c r="C1178" s="55" t="str">
        <f>VLOOKUP(A1178,'Customer Names'!A1176:E2001,4,FALSE)</f>
        <v>Manfredi</v>
      </c>
      <c r="D1178" s="50">
        <f>VLOOKUP(HealthCare!A1178,Medical_Examinations!A1177:J3512,2,TRUE)</f>
        <v>31.39</v>
      </c>
      <c r="E1178" s="50">
        <f>VLOOKUP(HealthCare!A1178,Medical_Examinations!A1177:J3512,4,TRUE)</f>
        <v>8.85</v>
      </c>
      <c r="F1178" s="7" t="str">
        <f>VLOOKUP(A1178,Medical_Examinations!A1177:J3512,6,TRUE)</f>
        <v>yes</v>
      </c>
      <c r="G1178" s="7" t="str">
        <f>VLOOKUP(A1178,Medical_Examinations!A1177:J3512,7,TRUE)</f>
        <v>No</v>
      </c>
      <c r="H1178" s="7" t="str">
        <f>VLOOKUP(A1178,Medical_Examinations!A1177:J3512,8,TRUE)</f>
        <v>No</v>
      </c>
      <c r="I1178" s="51">
        <f>VLOOKUP(A1178,Medical_Examinations!A1177:J3512,9,TRUE)</f>
        <v>0</v>
      </c>
      <c r="J1178" s="7" t="str">
        <f>VLOOKUP(A1178,Medical_Examinations!A1177:J3512,10,TRUE)</f>
        <v>No</v>
      </c>
      <c r="K1178" s="7" t="str">
        <f>VLOOKUP(A1178,Medical_Examinations!A1177:J3512,3,TRUE)</f>
        <v>Obesity</v>
      </c>
      <c r="L1178" s="7" t="str">
        <f>VLOOKUP(A1178,Medical_Examinations!A1177:J3512,5,TRUE)</f>
        <v>Diabetes</v>
      </c>
      <c r="M1178" s="52">
        <f>VLOOKUP(A1178,Hospitalization!A8:K2350,5,FALSE)</f>
        <v>36434</v>
      </c>
      <c r="N1178" s="51">
        <f ca="1">VLOOKUP(A1178,Hospitalization!A179:K2521,6,FALSE)</f>
        <v>22</v>
      </c>
      <c r="O1178" s="7" t="str">
        <f>VLOOKUP(A1169,Hospitalization!A170:K2512,11,TRUE)</f>
        <v>R1011</v>
      </c>
      <c r="P1178" s="7" t="str">
        <f>VLOOKUP(A1178,Hospitalization!A179:K2521,10,TRUE)</f>
        <v>tier - 3</v>
      </c>
      <c r="Q1178" s="53">
        <f>VLOOKUP(A1178,Hospitalization!A179:K2521,8,TRUE)</f>
        <v>36189.1</v>
      </c>
      <c r="R1178" s="7" t="str">
        <f>VLOOKUP(A1178,Hospitalization!A179:K2521,9,TRUE)</f>
        <v>tier - 1</v>
      </c>
    </row>
    <row r="1179" spans="1:18" x14ac:dyDescent="0.3">
      <c r="A1179" s="69" t="s">
        <v>1188</v>
      </c>
      <c r="B1179" s="55" t="str">
        <f>VLOOKUP(A1179,'Customer Names'!A1179:E2497,3,TRUE)</f>
        <v xml:space="preserve"> Ms</v>
      </c>
      <c r="C1179" s="55" t="str">
        <f>VLOOKUP(A1179,'Customer Names'!A1177:E2002,4,FALSE)</f>
        <v>Manwaring</v>
      </c>
      <c r="D1179" s="54">
        <f>VLOOKUP(HealthCare!A1179,Medical_Examinations!A1178:J3513,2,TRUE)</f>
        <v>34.770000000000003</v>
      </c>
      <c r="E1179" s="54">
        <f>VLOOKUP(HealthCare!A1179,Medical_Examinations!A1178:J3513,4,TRUE)</f>
        <v>10.54</v>
      </c>
      <c r="F1179" s="55" t="str">
        <f>VLOOKUP(A1179,Medical_Examinations!A1178:J3513,6,TRUE)</f>
        <v>No</v>
      </c>
      <c r="G1179" s="55" t="str">
        <f>VLOOKUP(A1179,Medical_Examinations!A1178:J3513,7,TRUE)</f>
        <v>No</v>
      </c>
      <c r="H1179" s="55" t="str">
        <f>VLOOKUP(A1179,Medical_Examinations!A1178:J3513,8,TRUE)</f>
        <v>No</v>
      </c>
      <c r="I1179" s="56">
        <f>VLOOKUP(A1179,Medical_Examinations!A1178:J3513,9,TRUE)</f>
        <v>2</v>
      </c>
      <c r="J1179" s="55" t="str">
        <f>VLOOKUP(A1179,Medical_Examinations!A1178:J3513,10,TRUE)</f>
        <v>No</v>
      </c>
      <c r="K1179" s="55" t="str">
        <f>VLOOKUP(A1179,Medical_Examinations!A1178:J3513,3,TRUE)</f>
        <v>Obesity</v>
      </c>
      <c r="L1179" s="55" t="str">
        <f>VLOOKUP(A1179,Medical_Examinations!A1178:J3513,5,TRUE)</f>
        <v>Diabetes</v>
      </c>
      <c r="M1179" s="57">
        <f>VLOOKUP(A1179,Hospitalization!A9:K2351,5,FALSE)</f>
        <v>27369</v>
      </c>
      <c r="N1179" s="56">
        <f ca="1">VLOOKUP(A1179,Hospitalization!A180:K2522,6,FALSE)</f>
        <v>25</v>
      </c>
      <c r="O1179" s="55" t="str">
        <f>VLOOKUP(A1170,Hospitalization!A171:K2513,11,TRUE)</f>
        <v>R1011</v>
      </c>
      <c r="P1179" s="55" t="str">
        <f>VLOOKUP(A1179,Hospitalization!A180:K2522,10,TRUE)</f>
        <v>tier - 3</v>
      </c>
      <c r="Q1179" s="58">
        <f>VLOOKUP(A1179,Hospitalization!A180:K2522,8,TRUE)</f>
        <v>36182.870000000003</v>
      </c>
      <c r="R1179" s="55" t="str">
        <f>VLOOKUP(A1179,Hospitalization!A180:K2522,9,TRUE)</f>
        <v>tier - 2</v>
      </c>
    </row>
    <row r="1180" spans="1:18" x14ac:dyDescent="0.3">
      <c r="A1180" s="69" t="s">
        <v>1189</v>
      </c>
      <c r="B1180" s="55" t="str">
        <f>VLOOKUP(A1180,'Customer Names'!A1180:E2498,3,TRUE)</f>
        <v xml:space="preserve"> Mr</v>
      </c>
      <c r="C1180" s="55" t="str">
        <f>VLOOKUP(A1180,'Customer Names'!A1178:E2003,4,FALSE)</f>
        <v>Tomaszewski</v>
      </c>
      <c r="D1180" s="50">
        <f>VLOOKUP(HealthCare!A1180,Medical_Examinations!A1179:J3514,2,TRUE)</f>
        <v>24.48</v>
      </c>
      <c r="E1180" s="50">
        <f>VLOOKUP(HealthCare!A1180,Medical_Examinations!A1179:J3514,4,TRUE)</f>
        <v>4.37</v>
      </c>
      <c r="F1180" s="7" t="str">
        <f>VLOOKUP(A1180,Medical_Examinations!A1179:J3514,6,TRUE)</f>
        <v>yes</v>
      </c>
      <c r="G1180" s="7" t="str">
        <f>VLOOKUP(A1180,Medical_Examinations!A1179:J3514,7,TRUE)</f>
        <v>No</v>
      </c>
      <c r="H1180" s="7" t="str">
        <f>VLOOKUP(A1180,Medical_Examinations!A1179:J3514,8,TRUE)</f>
        <v>No</v>
      </c>
      <c r="I1180" s="51">
        <f>VLOOKUP(A1180,Medical_Examinations!A1179:J3514,9,TRUE)</f>
        <v>2</v>
      </c>
      <c r="J1180" s="7" t="str">
        <f>VLOOKUP(A1180,Medical_Examinations!A1179:J3514,10,TRUE)</f>
        <v>No</v>
      </c>
      <c r="K1180" s="7" t="str">
        <f>VLOOKUP(A1180,Medical_Examinations!A1179:J3514,3,TRUE)</f>
        <v>Normal Weight</v>
      </c>
      <c r="L1180" s="7" t="str">
        <f>VLOOKUP(A1180,Medical_Examinations!A1179:J3514,5,TRUE)</f>
        <v>Normal</v>
      </c>
      <c r="M1180" s="52">
        <f>VLOOKUP(A1180,Hospitalization!A10:K2352,5,FALSE)</f>
        <v>38229</v>
      </c>
      <c r="N1180" s="51">
        <f ca="1">VLOOKUP(A1180,Hospitalization!A181:K2523,6,FALSE)</f>
        <v>25</v>
      </c>
      <c r="O1180" s="7" t="str">
        <f>VLOOKUP(A1171,Hospitalization!A172:K2514,11,TRUE)</f>
        <v>R1011</v>
      </c>
      <c r="P1180" s="7" t="str">
        <f>VLOOKUP(A1180,Hospitalization!A181:K2523,10,TRUE)</f>
        <v>tier - 2</v>
      </c>
      <c r="Q1180" s="53">
        <f>VLOOKUP(A1180,Hospitalization!A181:K2523,8,TRUE)</f>
        <v>36149.480000000003</v>
      </c>
      <c r="R1180" s="7" t="str">
        <f>VLOOKUP(A1180,Hospitalization!A181:K2523,9,TRUE)</f>
        <v>tier - 2</v>
      </c>
    </row>
    <row r="1181" spans="1:18" x14ac:dyDescent="0.3">
      <c r="A1181" s="69" t="s">
        <v>1190</v>
      </c>
      <c r="B1181" s="55" t="str">
        <f>VLOOKUP(A1181,'Customer Names'!A1181:E2499,3,TRUE)</f>
        <v xml:space="preserve"> Ms</v>
      </c>
      <c r="C1181" s="55" t="str">
        <f>VLOOKUP(A1181,'Customer Names'!A1179:E2004,4,FALSE)</f>
        <v>Gannon</v>
      </c>
      <c r="D1181" s="54">
        <f>VLOOKUP(HealthCare!A1181,Medical_Examinations!A1180:J3515,2,TRUE)</f>
        <v>22.61</v>
      </c>
      <c r="E1181" s="54">
        <f>VLOOKUP(HealthCare!A1181,Medical_Examinations!A1180:J3515,4,TRUE)</f>
        <v>9.6300000000000008</v>
      </c>
      <c r="F1181" s="55" t="str">
        <f>VLOOKUP(A1181,Medical_Examinations!A1180:J3515,6,TRUE)</f>
        <v>No</v>
      </c>
      <c r="G1181" s="55" t="str">
        <f>VLOOKUP(A1181,Medical_Examinations!A1180:J3515,7,TRUE)</f>
        <v>No</v>
      </c>
      <c r="H1181" s="55" t="str">
        <f>VLOOKUP(A1181,Medical_Examinations!A1180:J3515,8,TRUE)</f>
        <v>No</v>
      </c>
      <c r="I1181" s="56">
        <f>VLOOKUP(A1181,Medical_Examinations!A1180:J3515,9,TRUE)</f>
        <v>2</v>
      </c>
      <c r="J1181" s="55" t="str">
        <f>VLOOKUP(A1181,Medical_Examinations!A1180:J3515,10,TRUE)</f>
        <v>No</v>
      </c>
      <c r="K1181" s="55" t="str">
        <f>VLOOKUP(A1181,Medical_Examinations!A1180:J3515,3,TRUE)</f>
        <v>Normal Weight</v>
      </c>
      <c r="L1181" s="55" t="str">
        <f>VLOOKUP(A1181,Medical_Examinations!A1180:J3515,5,TRUE)</f>
        <v>Diabetes</v>
      </c>
      <c r="M1181" s="57">
        <f>VLOOKUP(A1181,Hospitalization!A11:K2353,5,FALSE)</f>
        <v>29163</v>
      </c>
      <c r="N1181" s="56">
        <f ca="1">VLOOKUP(A1181,Hospitalization!A182:K2524,6,FALSE)</f>
        <v>37</v>
      </c>
      <c r="O1181" s="55" t="str">
        <f>VLOOKUP(A1172,Hospitalization!A173:K2515,11,TRUE)</f>
        <v>R1011</v>
      </c>
      <c r="P1181" s="55" t="str">
        <f>VLOOKUP(A1181,Hospitalization!A182:K2524,10,TRUE)</f>
        <v>tier - 2</v>
      </c>
      <c r="Q1181" s="58">
        <f>VLOOKUP(A1181,Hospitalization!A182:K2524,8,TRUE)</f>
        <v>36090.49</v>
      </c>
      <c r="R1181" s="55" t="str">
        <f>VLOOKUP(A1181,Hospitalization!A182:K2524,9,TRUE)</f>
        <v>tier - 2</v>
      </c>
    </row>
    <row r="1182" spans="1:18" x14ac:dyDescent="0.3">
      <c r="A1182" s="69" t="s">
        <v>1191</v>
      </c>
      <c r="B1182" s="55" t="str">
        <f>VLOOKUP(A1182,'Customer Names'!A1182:E2500,3,TRUE)</f>
        <v xml:space="preserve"> Mr</v>
      </c>
      <c r="C1182" s="55" t="str">
        <f>VLOOKUP(A1182,'Customer Names'!A1180:E2005,4,FALSE)</f>
        <v>Frye</v>
      </c>
      <c r="D1182" s="50">
        <f>VLOOKUP(HealthCare!A1182,Medical_Examinations!A1181:J3516,2,TRUE)</f>
        <v>34.299999999999997</v>
      </c>
      <c r="E1182" s="50">
        <f>VLOOKUP(HealthCare!A1182,Medical_Examinations!A1181:J3516,4,TRUE)</f>
        <v>10.37</v>
      </c>
      <c r="F1182" s="7" t="str">
        <f>VLOOKUP(A1182,Medical_Examinations!A1181:J3516,6,TRUE)</f>
        <v>No</v>
      </c>
      <c r="G1182" s="7" t="str">
        <f>VLOOKUP(A1182,Medical_Examinations!A1181:J3516,7,TRUE)</f>
        <v>No</v>
      </c>
      <c r="H1182" s="7" t="str">
        <f>VLOOKUP(A1182,Medical_Examinations!A1181:J3516,8,TRUE)</f>
        <v>No</v>
      </c>
      <c r="I1182" s="51">
        <f>VLOOKUP(A1182,Medical_Examinations!A1181:J3516,9,TRUE)</f>
        <v>0</v>
      </c>
      <c r="J1182" s="7" t="str">
        <f>VLOOKUP(A1182,Medical_Examinations!A1181:J3516,10,TRUE)</f>
        <v>No</v>
      </c>
      <c r="K1182" s="7" t="str">
        <f>VLOOKUP(A1182,Medical_Examinations!A1181:J3516,3,TRUE)</f>
        <v>Obesity</v>
      </c>
      <c r="L1182" s="7" t="str">
        <f>VLOOKUP(A1182,Medical_Examinations!A1181:J3516,5,TRUE)</f>
        <v>Diabetes</v>
      </c>
      <c r="M1182" s="52">
        <f>VLOOKUP(A1182,Hospitalization!A12:K2354,5,FALSE)</f>
        <v>35297</v>
      </c>
      <c r="N1182" s="51">
        <f ca="1">VLOOKUP(A1182,Hospitalization!A183:K2525,6,FALSE)</f>
        <v>23</v>
      </c>
      <c r="O1182" s="7" t="str">
        <f>VLOOKUP(A1173,Hospitalization!A174:K2516,11,TRUE)</f>
        <v>R1011</v>
      </c>
      <c r="P1182" s="7" t="str">
        <f>VLOOKUP(A1182,Hospitalization!A183:K2525,10,TRUE)</f>
        <v>tier - 1</v>
      </c>
      <c r="Q1182" s="53">
        <f>VLOOKUP(A1182,Hospitalization!A183:K2525,8,TRUE)</f>
        <v>36085.22</v>
      </c>
      <c r="R1182" s="7" t="str">
        <f>VLOOKUP(A1182,Hospitalization!A183:K2525,9,TRUE)</f>
        <v>tier - 1</v>
      </c>
    </row>
    <row r="1183" spans="1:18" x14ac:dyDescent="0.3">
      <c r="A1183" s="69" t="s">
        <v>1192</v>
      </c>
      <c r="B1183" s="55" t="str">
        <f>VLOOKUP(A1183,'Customer Names'!A1183:E2501,3,TRUE)</f>
        <v xml:space="preserve"> Ms</v>
      </c>
      <c r="C1183" s="55" t="str">
        <f>VLOOKUP(A1183,'Customer Names'!A1181:E2006,4,FALSE)</f>
        <v>Jenkins</v>
      </c>
      <c r="D1183" s="54">
        <f>VLOOKUP(HealthCare!A1183,Medical_Examinations!A1182:J3517,2,TRUE)</f>
        <v>46.09</v>
      </c>
      <c r="E1183" s="54">
        <f>VLOOKUP(HealthCare!A1183,Medical_Examinations!A1182:J3517,4,TRUE)</f>
        <v>5.44</v>
      </c>
      <c r="F1183" s="55" t="str">
        <f>VLOOKUP(A1183,Medical_Examinations!A1182:J3517,6,TRUE)</f>
        <v>No</v>
      </c>
      <c r="G1183" s="55" t="str">
        <f>VLOOKUP(A1183,Medical_Examinations!A1182:J3517,7,TRUE)</f>
        <v>No</v>
      </c>
      <c r="H1183" s="55" t="str">
        <f>VLOOKUP(A1183,Medical_Examinations!A1182:J3517,8,TRUE)</f>
        <v>No</v>
      </c>
      <c r="I1183" s="56">
        <f>VLOOKUP(A1183,Medical_Examinations!A1182:J3517,9,TRUE)</f>
        <v>2</v>
      </c>
      <c r="J1183" s="55" t="str">
        <f>VLOOKUP(A1183,Medical_Examinations!A1182:J3517,10,TRUE)</f>
        <v>No</v>
      </c>
      <c r="K1183" s="55" t="str">
        <f>VLOOKUP(A1183,Medical_Examinations!A1182:J3517,3,TRUE)</f>
        <v>Obesity</v>
      </c>
      <c r="L1183" s="55" t="str">
        <f>VLOOKUP(A1183,Medical_Examinations!A1182:J3517,5,TRUE)</f>
        <v>Normal</v>
      </c>
      <c r="M1183" s="57">
        <f>VLOOKUP(A1183,Hospitalization!A13:K2355,5,FALSE)</f>
        <v>23214</v>
      </c>
      <c r="N1183" s="56">
        <f ca="1">VLOOKUP(A1183,Hospitalization!A184:K2526,6,FALSE)</f>
        <v>21</v>
      </c>
      <c r="O1183" s="55" t="str">
        <f>VLOOKUP(A1174,Hospitalization!A175:K2517,11,TRUE)</f>
        <v>R1011</v>
      </c>
      <c r="P1183" s="55" t="str">
        <f>VLOOKUP(A1183,Hospitalization!A184:K2526,10,TRUE)</f>
        <v>tier - 1</v>
      </c>
      <c r="Q1183" s="58">
        <f>VLOOKUP(A1183,Hospitalization!A184:K2526,8,TRUE)</f>
        <v>36074.339999999997</v>
      </c>
      <c r="R1183" s="55" t="str">
        <f>VLOOKUP(A1183,Hospitalization!A184:K2526,9,TRUE)</f>
        <v>tier - 2</v>
      </c>
    </row>
    <row r="1184" spans="1:18" x14ac:dyDescent="0.3">
      <c r="A1184" s="69" t="s">
        <v>1193</v>
      </c>
      <c r="B1184" s="55" t="str">
        <f>VLOOKUP(A1184,'Customer Names'!A1184:E2502,3,TRUE)</f>
        <v xml:space="preserve"> Ms</v>
      </c>
      <c r="C1184" s="55" t="str">
        <f>VLOOKUP(A1184,'Customer Names'!A1182:E2007,4,FALSE)</f>
        <v>Currier</v>
      </c>
      <c r="D1184" s="50">
        <f>VLOOKUP(HealthCare!A1184,Medical_Examinations!A1183:J3518,2,TRUE)</f>
        <v>44.744999999999997</v>
      </c>
      <c r="E1184" s="50">
        <f>VLOOKUP(HealthCare!A1184,Medical_Examinations!A1183:J3518,4,TRUE)</f>
        <v>5.19</v>
      </c>
      <c r="F1184" s="7" t="str">
        <f>VLOOKUP(A1184,Medical_Examinations!A1183:J3518,6,TRUE)</f>
        <v>No</v>
      </c>
      <c r="G1184" s="7" t="str">
        <f>VLOOKUP(A1184,Medical_Examinations!A1183:J3518,7,TRUE)</f>
        <v>No</v>
      </c>
      <c r="H1184" s="7" t="str">
        <f>VLOOKUP(A1184,Medical_Examinations!A1183:J3518,8,TRUE)</f>
        <v>No</v>
      </c>
      <c r="I1184" s="51">
        <f>VLOOKUP(A1184,Medical_Examinations!A1183:J3518,9,TRUE)</f>
        <v>2</v>
      </c>
      <c r="J1184" s="7" t="str">
        <f>VLOOKUP(A1184,Medical_Examinations!A1183:J3518,10,TRUE)</f>
        <v>No</v>
      </c>
      <c r="K1184" s="7" t="str">
        <f>VLOOKUP(A1184,Medical_Examinations!A1183:J3518,3,TRUE)</f>
        <v>Obesity</v>
      </c>
      <c r="L1184" s="7" t="str">
        <f>VLOOKUP(A1184,Medical_Examinations!A1183:J3518,5,TRUE)</f>
        <v>Normal</v>
      </c>
      <c r="M1184" s="52">
        <f>VLOOKUP(A1184,Hospitalization!A14:K2356,5,FALSE)</f>
        <v>36407</v>
      </c>
      <c r="N1184" s="51">
        <f ca="1">VLOOKUP(A1184,Hospitalization!A185:K2527,6,FALSE)</f>
        <v>23</v>
      </c>
      <c r="O1184" s="7" t="str">
        <f>VLOOKUP(A1175,Hospitalization!A176:K2518,11,TRUE)</f>
        <v>R1013</v>
      </c>
      <c r="P1184" s="7" t="str">
        <f>VLOOKUP(A1184,Hospitalization!A185:K2527,10,TRUE)</f>
        <v>tier - 3</v>
      </c>
      <c r="Q1184" s="53">
        <f>VLOOKUP(A1184,Hospitalization!A185:K2527,8,TRUE)</f>
        <v>36021.01</v>
      </c>
      <c r="R1184" s="7" t="str">
        <f>VLOOKUP(A1184,Hospitalization!A185:K2527,9,TRUE)</f>
        <v>tier - 2</v>
      </c>
    </row>
    <row r="1185" spans="1:18" x14ac:dyDescent="0.3">
      <c r="A1185" s="69" t="s">
        <v>1194</v>
      </c>
      <c r="B1185" s="55" t="str">
        <f>VLOOKUP(A1185,'Customer Names'!A1185:E2503,3,TRUE)</f>
        <v xml:space="preserve"> Mrs</v>
      </c>
      <c r="C1185" s="55" t="str">
        <f>VLOOKUP(A1185,'Customer Names'!A1183:E2008,4,FALSE)</f>
        <v>Whittendale</v>
      </c>
      <c r="D1185" s="54">
        <f>VLOOKUP(HealthCare!A1185,Medical_Examinations!A1184:J3519,2,TRUE)</f>
        <v>26.33</v>
      </c>
      <c r="E1185" s="54">
        <f>VLOOKUP(HealthCare!A1185,Medical_Examinations!A1184:J3519,4,TRUE)</f>
        <v>11.8</v>
      </c>
      <c r="F1185" s="55" t="str">
        <f>VLOOKUP(A1185,Medical_Examinations!A1184:J3519,6,TRUE)</f>
        <v>yes</v>
      </c>
      <c r="G1185" s="55" t="str">
        <f>VLOOKUP(A1185,Medical_Examinations!A1184:J3519,7,TRUE)</f>
        <v>No</v>
      </c>
      <c r="H1185" s="55" t="str">
        <f>VLOOKUP(A1185,Medical_Examinations!A1184:J3519,8,TRUE)</f>
        <v>No</v>
      </c>
      <c r="I1185" s="56">
        <f>VLOOKUP(A1185,Medical_Examinations!A1184:J3519,9,TRUE)</f>
        <v>1</v>
      </c>
      <c r="J1185" s="55" t="str">
        <f>VLOOKUP(A1185,Medical_Examinations!A1184:J3519,10,TRUE)</f>
        <v>No</v>
      </c>
      <c r="K1185" s="55" t="str">
        <f>VLOOKUP(A1185,Medical_Examinations!A1184:J3519,3,TRUE)</f>
        <v>Overweight</v>
      </c>
      <c r="L1185" s="55" t="str">
        <f>VLOOKUP(A1185,Medical_Examinations!A1184:J3519,5,TRUE)</f>
        <v>Diabetes</v>
      </c>
      <c r="M1185" s="57">
        <f>VLOOKUP(A1185,Hospitalization!A15:K2357,5,FALSE)</f>
        <v>29912</v>
      </c>
      <c r="N1185" s="56">
        <f ca="1">VLOOKUP(A1185,Hospitalization!A186:K2528,6,FALSE)</f>
        <v>22</v>
      </c>
      <c r="O1185" s="55" t="str">
        <f>VLOOKUP(A1176,Hospitalization!A177:K2519,11,TRUE)</f>
        <v>R1012</v>
      </c>
      <c r="P1185" s="55" t="str">
        <f>VLOOKUP(A1185,Hospitalization!A186:K2528,10,TRUE)</f>
        <v>tier - 3</v>
      </c>
      <c r="Q1185" s="58">
        <f>VLOOKUP(A1185,Hospitalization!A186:K2528,8,TRUE)</f>
        <v>35952.65</v>
      </c>
      <c r="R1185" s="55" t="str">
        <f>VLOOKUP(A1185,Hospitalization!A186:K2528,9,TRUE)</f>
        <v>tier - 1</v>
      </c>
    </row>
    <row r="1186" spans="1:18" x14ac:dyDescent="0.3">
      <c r="A1186" s="69" t="s">
        <v>1195</v>
      </c>
      <c r="B1186" s="55" t="str">
        <f>VLOOKUP(A1186,'Customer Names'!A1186:E2504,3,TRUE)</f>
        <v xml:space="preserve"> Mr</v>
      </c>
      <c r="C1186" s="55" t="str">
        <f>VLOOKUP(A1186,'Customer Names'!A1184:E2009,4,FALSE)</f>
        <v>Rixe</v>
      </c>
      <c r="D1186" s="50">
        <f>VLOOKUP(HealthCare!A1186,Medical_Examinations!A1185:J3520,2,TRUE)</f>
        <v>26.6</v>
      </c>
      <c r="E1186" s="50">
        <f>VLOOKUP(HealthCare!A1186,Medical_Examinations!A1185:J3520,4,TRUE)</f>
        <v>8.3800000000000008</v>
      </c>
      <c r="F1186" s="7" t="str">
        <f>VLOOKUP(A1186,Medical_Examinations!A1185:J3520,6,TRUE)</f>
        <v>No</v>
      </c>
      <c r="G1186" s="7" t="str">
        <f>VLOOKUP(A1186,Medical_Examinations!A1185:J3520,7,TRUE)</f>
        <v>No</v>
      </c>
      <c r="H1186" s="7" t="str">
        <f>VLOOKUP(A1186,Medical_Examinations!A1185:J3520,8,TRUE)</f>
        <v>No</v>
      </c>
      <c r="I1186" s="51">
        <f>VLOOKUP(A1186,Medical_Examinations!A1185:J3520,9,TRUE)</f>
        <v>2</v>
      </c>
      <c r="J1186" s="7" t="str">
        <f>VLOOKUP(A1186,Medical_Examinations!A1185:J3520,10,TRUE)</f>
        <v>No</v>
      </c>
      <c r="K1186" s="7" t="str">
        <f>VLOOKUP(A1186,Medical_Examinations!A1185:J3520,3,TRUE)</f>
        <v>Overweight</v>
      </c>
      <c r="L1186" s="7" t="str">
        <f>VLOOKUP(A1186,Medical_Examinations!A1185:J3520,5,TRUE)</f>
        <v>Diabetes</v>
      </c>
      <c r="M1186" s="52">
        <f>VLOOKUP(A1186,Hospitalization!A16:K2358,5,FALSE)</f>
        <v>33773</v>
      </c>
      <c r="N1186" s="51">
        <f ca="1">VLOOKUP(A1186,Hospitalization!A187:K2529,6,FALSE)</f>
        <v>23</v>
      </c>
      <c r="O1186" s="7" t="str">
        <f>VLOOKUP(A1177,Hospitalization!A178:K2520,11,TRUE)</f>
        <v>R1011</v>
      </c>
      <c r="P1186" s="7" t="str">
        <f>VLOOKUP(A1186,Hospitalization!A187:K2529,10,TRUE)</f>
        <v>tier - 1</v>
      </c>
      <c r="Q1186" s="53">
        <f>VLOOKUP(A1186,Hospitalization!A187:K2529,8,TRUE)</f>
        <v>35883.269999999997</v>
      </c>
      <c r="R1186" s="7" t="str">
        <f>VLOOKUP(A1186,Hospitalization!A187:K2529,9,TRUE)</f>
        <v>tier - 2</v>
      </c>
    </row>
    <row r="1187" spans="1:18" x14ac:dyDescent="0.3">
      <c r="A1187" s="69" t="s">
        <v>1196</v>
      </c>
      <c r="B1187" s="55" t="str">
        <f>VLOOKUP(A1187,'Customer Names'!A1187:E2505,3,TRUE)</f>
        <v xml:space="preserve"> Ms</v>
      </c>
      <c r="C1187" s="55" t="str">
        <f>VLOOKUP(A1187,'Customer Names'!A1185:E2010,4,FALSE)</f>
        <v>Ballon-Landa</v>
      </c>
      <c r="D1187" s="54">
        <f>VLOOKUP(HealthCare!A1187,Medical_Examinations!A1186:J3521,2,TRUE)</f>
        <v>27.5</v>
      </c>
      <c r="E1187" s="54">
        <f>VLOOKUP(HealthCare!A1187,Medical_Examinations!A1186:J3521,4,TRUE)</f>
        <v>7.58</v>
      </c>
      <c r="F1187" s="55" t="str">
        <f>VLOOKUP(A1187,Medical_Examinations!A1186:J3521,6,TRUE)</f>
        <v>No</v>
      </c>
      <c r="G1187" s="55" t="str">
        <f>VLOOKUP(A1187,Medical_Examinations!A1186:J3521,7,TRUE)</f>
        <v>No</v>
      </c>
      <c r="H1187" s="55" t="str">
        <f>VLOOKUP(A1187,Medical_Examinations!A1186:J3521,8,TRUE)</f>
        <v>No</v>
      </c>
      <c r="I1187" s="56">
        <f>VLOOKUP(A1187,Medical_Examinations!A1186:J3521,9,TRUE)</f>
        <v>0</v>
      </c>
      <c r="J1187" s="55" t="str">
        <f>VLOOKUP(A1187,Medical_Examinations!A1186:J3521,10,TRUE)</f>
        <v>No</v>
      </c>
      <c r="K1187" s="55" t="str">
        <f>VLOOKUP(A1187,Medical_Examinations!A1186:J3521,3,TRUE)</f>
        <v>Overweight</v>
      </c>
      <c r="L1187" s="55" t="str">
        <f>VLOOKUP(A1187,Medical_Examinations!A1186:J3521,5,TRUE)</f>
        <v>Diabetes</v>
      </c>
      <c r="M1187" s="57">
        <f>VLOOKUP(A1187,Hospitalization!A17:K2359,5,FALSE)</f>
        <v>28037</v>
      </c>
      <c r="N1187" s="56">
        <f ca="1">VLOOKUP(A1187,Hospitalization!A188:K2530,6,FALSE)</f>
        <v>23</v>
      </c>
      <c r="O1187" s="55" t="str">
        <f>VLOOKUP(A1178,Hospitalization!A179:K2521,11,TRUE)</f>
        <v>R1016</v>
      </c>
      <c r="P1187" s="55" t="str">
        <f>VLOOKUP(A1187,Hospitalization!A188:K2530,10,TRUE)</f>
        <v>tier - 2</v>
      </c>
      <c r="Q1187" s="58">
        <f>VLOOKUP(A1187,Hospitalization!A188:K2530,8,TRUE)</f>
        <v>35733.96</v>
      </c>
      <c r="R1187" s="55" t="str">
        <f>VLOOKUP(A1187,Hospitalization!A188:K2530,9,TRUE)</f>
        <v>tier - 2</v>
      </c>
    </row>
    <row r="1188" spans="1:18" x14ac:dyDescent="0.3">
      <c r="A1188" s="69" t="s">
        <v>1197</v>
      </c>
      <c r="B1188" s="55" t="str">
        <f>VLOOKUP(A1188,'Customer Names'!A1188:E2506,3,TRUE)</f>
        <v xml:space="preserve"> Ms</v>
      </c>
      <c r="C1188" s="55" t="str">
        <f>VLOOKUP(A1188,'Customer Names'!A1186:E2011,4,FALSE)</f>
        <v>Zaferos</v>
      </c>
      <c r="D1188" s="50">
        <f>VLOOKUP(HealthCare!A1188,Medical_Examinations!A1187:J3522,2,TRUE)</f>
        <v>41.55</v>
      </c>
      <c r="E1188" s="50">
        <f>VLOOKUP(HealthCare!A1188,Medical_Examinations!A1187:J3522,4,TRUE)</f>
        <v>4.6100000000000003</v>
      </c>
      <c r="F1188" s="7" t="str">
        <f>VLOOKUP(A1188,Medical_Examinations!A1187:J3522,6,TRUE)</f>
        <v>No</v>
      </c>
      <c r="G1188" s="7" t="str">
        <f>VLOOKUP(A1188,Medical_Examinations!A1187:J3522,7,TRUE)</f>
        <v>No</v>
      </c>
      <c r="H1188" s="7" t="str">
        <f>VLOOKUP(A1188,Medical_Examinations!A1187:J3522,8,TRUE)</f>
        <v>No</v>
      </c>
      <c r="I1188" s="51">
        <f>VLOOKUP(A1188,Medical_Examinations!A1187:J3522,9,TRUE)</f>
        <v>1</v>
      </c>
      <c r="J1188" s="7" t="str">
        <f>VLOOKUP(A1188,Medical_Examinations!A1187:J3522,10,TRUE)</f>
        <v>No</v>
      </c>
      <c r="K1188" s="7" t="str">
        <f>VLOOKUP(A1188,Medical_Examinations!A1187:J3522,3,TRUE)</f>
        <v>Obesity</v>
      </c>
      <c r="L1188" s="7" t="str">
        <f>VLOOKUP(A1188,Medical_Examinations!A1187:J3522,5,TRUE)</f>
        <v>Normal</v>
      </c>
      <c r="M1188" s="52">
        <f>VLOOKUP(A1188,Hospitalization!A18:K2360,5,FALSE)</f>
        <v>27225</v>
      </c>
      <c r="N1188" s="51">
        <f ca="1">VLOOKUP(A1188,Hospitalization!A189:K2531,6,FALSE)</f>
        <v>29</v>
      </c>
      <c r="O1188" s="7" t="str">
        <f>VLOOKUP(A1179,Hospitalization!A180:K2522,11,TRUE)</f>
        <v>R1012</v>
      </c>
      <c r="P1188" s="7" t="str">
        <f>VLOOKUP(A1188,Hospitalization!A189:K2531,10,TRUE)</f>
        <v>tier - 3</v>
      </c>
      <c r="Q1188" s="53">
        <f>VLOOKUP(A1188,Hospitalization!A189:K2531,8,TRUE)</f>
        <v>35711.39</v>
      </c>
      <c r="R1188" s="7" t="str">
        <f>VLOOKUP(A1188,Hospitalization!A189:K2531,9,TRUE)</f>
        <v>tier - 2</v>
      </c>
    </row>
    <row r="1189" spans="1:18" x14ac:dyDescent="0.3">
      <c r="A1189" s="69" t="s">
        <v>1198</v>
      </c>
      <c r="B1189" s="55" t="str">
        <f>VLOOKUP(A1189,'Customer Names'!A1189:E2507,3,TRUE)</f>
        <v xml:space="preserve"> Mr</v>
      </c>
      <c r="C1189" s="55" t="str">
        <f>VLOOKUP(A1189,'Customer Names'!A1187:E2012,4,FALSE)</f>
        <v>Jackson</v>
      </c>
      <c r="D1189" s="54">
        <f>VLOOKUP(HealthCare!A1189,Medical_Examinations!A1188:J3523,2,TRUE)</f>
        <v>41.47</v>
      </c>
      <c r="E1189" s="54">
        <f>VLOOKUP(HealthCare!A1189,Medical_Examinations!A1188:J3523,4,TRUE)</f>
        <v>4.7</v>
      </c>
      <c r="F1189" s="55" t="str">
        <f>VLOOKUP(A1189,Medical_Examinations!A1188:J3523,6,TRUE)</f>
        <v>yes</v>
      </c>
      <c r="G1189" s="55" t="str">
        <f>VLOOKUP(A1189,Medical_Examinations!A1188:J3523,7,TRUE)</f>
        <v>No</v>
      </c>
      <c r="H1189" s="55" t="str">
        <f>VLOOKUP(A1189,Medical_Examinations!A1188:J3523,8,TRUE)</f>
        <v>Yes</v>
      </c>
      <c r="I1189" s="56">
        <f>VLOOKUP(A1189,Medical_Examinations!A1188:J3523,9,TRUE)</f>
        <v>1</v>
      </c>
      <c r="J1189" s="55" t="str">
        <f>VLOOKUP(A1189,Medical_Examinations!A1188:J3523,10,TRUE)</f>
        <v>No</v>
      </c>
      <c r="K1189" s="55" t="str">
        <f>VLOOKUP(A1189,Medical_Examinations!A1188:J3523,3,TRUE)</f>
        <v>Obesity</v>
      </c>
      <c r="L1189" s="55" t="str">
        <f>VLOOKUP(A1189,Medical_Examinations!A1188:J3523,5,TRUE)</f>
        <v>Normal</v>
      </c>
      <c r="M1189" s="57">
        <f>VLOOKUP(A1189,Hospitalization!A19:K2361,5,FALSE)</f>
        <v>28843</v>
      </c>
      <c r="N1189" s="56">
        <f ca="1">VLOOKUP(A1189,Hospitalization!A190:K2532,6,FALSE)</f>
        <v>23</v>
      </c>
      <c r="O1189" s="55" t="str">
        <f>VLOOKUP(A1180,Hospitalization!A181:K2523,11,TRUE)</f>
        <v>R1013</v>
      </c>
      <c r="P1189" s="55" t="str">
        <f>VLOOKUP(A1189,Hospitalization!A190:K2532,10,TRUE)</f>
        <v>tier - 1</v>
      </c>
      <c r="Q1189" s="58">
        <f>VLOOKUP(A1189,Hospitalization!A190:K2532,8,TRUE)</f>
        <v>35701.9</v>
      </c>
      <c r="R1189" s="55" t="str">
        <f>VLOOKUP(A1189,Hospitalization!A190:K2532,9,TRUE)</f>
        <v>tier - 2</v>
      </c>
    </row>
    <row r="1190" spans="1:18" x14ac:dyDescent="0.3">
      <c r="A1190" s="69" t="s">
        <v>1199</v>
      </c>
      <c r="B1190" s="55" t="str">
        <f>VLOOKUP(A1190,'Customer Names'!A1190:E2508,3,TRUE)</f>
        <v xml:space="preserve"> Mr</v>
      </c>
      <c r="C1190" s="55" t="str">
        <f>VLOOKUP(A1190,'Customer Names'!A1188:E2013,4,FALSE)</f>
        <v>Evans Marke</v>
      </c>
      <c r="D1190" s="50">
        <f>VLOOKUP(HealthCare!A1190,Medical_Examinations!A1189:J3524,2,TRUE)</f>
        <v>24.795000000000002</v>
      </c>
      <c r="E1190" s="50">
        <f>VLOOKUP(HealthCare!A1190,Medical_Examinations!A1189:J3524,4,TRUE)</f>
        <v>6.05</v>
      </c>
      <c r="F1190" s="7" t="str">
        <f>VLOOKUP(A1190,Medical_Examinations!A1189:J3524,6,TRUE)</f>
        <v>yes</v>
      </c>
      <c r="G1190" s="7" t="str">
        <f>VLOOKUP(A1190,Medical_Examinations!A1189:J3524,7,TRUE)</f>
        <v>No</v>
      </c>
      <c r="H1190" s="7" t="str">
        <f>VLOOKUP(A1190,Medical_Examinations!A1189:J3524,8,TRUE)</f>
        <v>No</v>
      </c>
      <c r="I1190" s="51">
        <f>VLOOKUP(A1190,Medical_Examinations!A1189:J3524,9,TRUE)</f>
        <v>0</v>
      </c>
      <c r="J1190" s="7" t="str">
        <f>VLOOKUP(A1190,Medical_Examinations!A1189:J3524,10,TRUE)</f>
        <v>No</v>
      </c>
      <c r="K1190" s="7" t="str">
        <f>VLOOKUP(A1190,Medical_Examinations!A1189:J3524,3,TRUE)</f>
        <v>Normal Weight</v>
      </c>
      <c r="L1190" s="7" t="str">
        <f>VLOOKUP(A1190,Medical_Examinations!A1189:J3524,5,TRUE)</f>
        <v>Prediabetes</v>
      </c>
      <c r="M1190" s="52">
        <f>VLOOKUP(A1190,Hospitalization!A20:K2362,5,FALSE)</f>
        <v>36877</v>
      </c>
      <c r="N1190" s="51">
        <f ca="1">VLOOKUP(A1190,Hospitalization!A191:K2533,6,FALSE)</f>
        <v>22</v>
      </c>
      <c r="O1190" s="7" t="str">
        <f>VLOOKUP(A1181,Hospitalization!A182:K2524,11,TRUE)</f>
        <v>R1011</v>
      </c>
      <c r="P1190" s="7" t="str">
        <f>VLOOKUP(A1190,Hospitalization!A191:K2533,10,TRUE)</f>
        <v>tier - 3</v>
      </c>
      <c r="Q1190" s="53">
        <f>VLOOKUP(A1190,Hospitalization!A191:K2533,8,TRUE)</f>
        <v>35595.589999999997</v>
      </c>
      <c r="R1190" s="7" t="str">
        <f>VLOOKUP(A1190,Hospitalization!A191:K2533,9,TRUE)</f>
        <v>tier - 2</v>
      </c>
    </row>
    <row r="1191" spans="1:18" x14ac:dyDescent="0.3">
      <c r="A1191" s="69" t="s">
        <v>1200</v>
      </c>
      <c r="B1191" s="55" t="str">
        <f>VLOOKUP(A1191,'Customer Names'!A1191:E2509,3,TRUE)</f>
        <v xml:space="preserve"> Mr</v>
      </c>
      <c r="C1191" s="55" t="str">
        <f>VLOOKUP(A1191,'Customer Names'!A1189:E2014,4,FALSE)</f>
        <v>Samland</v>
      </c>
      <c r="D1191" s="54">
        <f>VLOOKUP(HealthCare!A1191,Medical_Examinations!A1190:J3525,2,TRUE)</f>
        <v>29.48</v>
      </c>
      <c r="E1191" s="54">
        <f>VLOOKUP(HealthCare!A1191,Medical_Examinations!A1190:J3525,4,TRUE)</f>
        <v>5.63</v>
      </c>
      <c r="F1191" s="55" t="str">
        <f>VLOOKUP(A1191,Medical_Examinations!A1190:J3525,6,TRUE)</f>
        <v>yes</v>
      </c>
      <c r="G1191" s="55" t="str">
        <f>VLOOKUP(A1191,Medical_Examinations!A1190:J3525,7,TRUE)</f>
        <v>No</v>
      </c>
      <c r="H1191" s="55" t="str">
        <f>VLOOKUP(A1191,Medical_Examinations!A1190:J3525,8,TRUE)</f>
        <v>Yes</v>
      </c>
      <c r="I1191" s="56">
        <f>VLOOKUP(A1191,Medical_Examinations!A1190:J3525,9,TRUE)</f>
        <v>1</v>
      </c>
      <c r="J1191" s="55" t="str">
        <f>VLOOKUP(A1191,Medical_Examinations!A1190:J3525,10,TRUE)</f>
        <v>No</v>
      </c>
      <c r="K1191" s="55" t="str">
        <f>VLOOKUP(A1191,Medical_Examinations!A1190:J3525,3,TRUE)</f>
        <v>Overweight</v>
      </c>
      <c r="L1191" s="55" t="str">
        <f>VLOOKUP(A1191,Medical_Examinations!A1190:J3525,5,TRUE)</f>
        <v>Normal</v>
      </c>
      <c r="M1191" s="57">
        <f>VLOOKUP(A1191,Hospitalization!A21:K2363,5,FALSE)</f>
        <v>36812</v>
      </c>
      <c r="N1191" s="56">
        <f ca="1">VLOOKUP(A1191,Hospitalization!A192:K2534,6,FALSE)</f>
        <v>25</v>
      </c>
      <c r="O1191" s="55" t="str">
        <f>VLOOKUP(A1182,Hospitalization!A183:K2525,11,TRUE)</f>
        <v>R1011</v>
      </c>
      <c r="P1191" s="55" t="str">
        <f>VLOOKUP(A1191,Hospitalization!A192:K2534,10,TRUE)</f>
        <v>tier - 2</v>
      </c>
      <c r="Q1191" s="58">
        <f>VLOOKUP(A1191,Hospitalization!A192:K2534,8,TRUE)</f>
        <v>35585.58</v>
      </c>
      <c r="R1191" s="55" t="str">
        <f>VLOOKUP(A1191,Hospitalization!A192:K2534,9,TRUE)</f>
        <v>tier - 1</v>
      </c>
    </row>
    <row r="1192" spans="1:18" x14ac:dyDescent="0.3">
      <c r="A1192" s="69" t="s">
        <v>1201</v>
      </c>
      <c r="B1192" s="55" t="str">
        <f>VLOOKUP(A1192,'Customer Names'!A1192:E2510,3,TRUE)</f>
        <v xml:space="preserve"> Mr</v>
      </c>
      <c r="C1192" s="55" t="str">
        <f>VLOOKUP(A1192,'Customer Names'!A1190:E2015,4,FALSE)</f>
        <v>Shapiro</v>
      </c>
      <c r="D1192" s="50">
        <f>VLOOKUP(HealthCare!A1192,Medical_Examinations!A1191:J3526,2,TRUE)</f>
        <v>28.09</v>
      </c>
      <c r="E1192" s="50">
        <f>VLOOKUP(HealthCare!A1192,Medical_Examinations!A1191:J3526,4,TRUE)</f>
        <v>6.06</v>
      </c>
      <c r="F1192" s="7" t="str">
        <f>VLOOKUP(A1192,Medical_Examinations!A1191:J3526,6,TRUE)</f>
        <v>No</v>
      </c>
      <c r="G1192" s="7" t="str">
        <f>VLOOKUP(A1192,Medical_Examinations!A1191:J3526,7,TRUE)</f>
        <v>No</v>
      </c>
      <c r="H1192" s="7" t="str">
        <f>VLOOKUP(A1192,Medical_Examinations!A1191:J3526,8,TRUE)</f>
        <v>Yes</v>
      </c>
      <c r="I1192" s="51">
        <f>VLOOKUP(A1192,Medical_Examinations!A1191:J3526,9,TRUE)</f>
        <v>1</v>
      </c>
      <c r="J1192" s="7" t="str">
        <f>VLOOKUP(A1192,Medical_Examinations!A1191:J3526,10,TRUE)</f>
        <v>No</v>
      </c>
      <c r="K1192" s="7" t="str">
        <f>VLOOKUP(A1192,Medical_Examinations!A1191:J3526,3,TRUE)</f>
        <v>Overweight</v>
      </c>
      <c r="L1192" s="7" t="str">
        <f>VLOOKUP(A1192,Medical_Examinations!A1191:J3526,5,TRUE)</f>
        <v>Prediabetes</v>
      </c>
      <c r="M1192" s="52">
        <f>VLOOKUP(A1192,Hospitalization!A22:K2364,5,FALSE)</f>
        <v>26155</v>
      </c>
      <c r="N1192" s="51">
        <f ca="1">VLOOKUP(A1192,Hospitalization!A193:K2535,6,FALSE)</f>
        <v>25</v>
      </c>
      <c r="O1192" s="7" t="str">
        <f>VLOOKUP(A1183,Hospitalization!A184:K2526,11,TRUE)</f>
        <v>R1011</v>
      </c>
      <c r="P1192" s="7" t="str">
        <f>VLOOKUP(A1192,Hospitalization!A193:K2535,10,TRUE)</f>
        <v>tier - 3</v>
      </c>
      <c r="Q1192" s="53">
        <f>VLOOKUP(A1192,Hospitalization!A193:K2535,8,TRUE)</f>
        <v>35583.17</v>
      </c>
      <c r="R1192" s="7" t="str">
        <f>VLOOKUP(A1192,Hospitalization!A193:K2535,9,TRUE)</f>
        <v>tier - 1</v>
      </c>
    </row>
    <row r="1193" spans="1:18" x14ac:dyDescent="0.3">
      <c r="A1193" s="69" t="s">
        <v>1202</v>
      </c>
      <c r="B1193" s="55" t="str">
        <f>VLOOKUP(A1193,'Customer Names'!A1193:E2511,3,TRUE)</f>
        <v xml:space="preserve"> Mr</v>
      </c>
      <c r="C1193" s="55" t="str">
        <f>VLOOKUP(A1193,'Customer Names'!A1191:E2016,4,FALSE)</f>
        <v>Snitzer</v>
      </c>
      <c r="D1193" s="54">
        <f>VLOOKUP(HealthCare!A1193,Medical_Examinations!A1192:J3527,2,TRUE)</f>
        <v>32.729999999999997</v>
      </c>
      <c r="E1193" s="54">
        <f>VLOOKUP(HealthCare!A1193,Medical_Examinations!A1192:J3527,4,TRUE)</f>
        <v>5.19</v>
      </c>
      <c r="F1193" s="55" t="str">
        <f>VLOOKUP(A1193,Medical_Examinations!A1192:J3527,6,TRUE)</f>
        <v>No</v>
      </c>
      <c r="G1193" s="55" t="str">
        <f>VLOOKUP(A1193,Medical_Examinations!A1192:J3527,7,TRUE)</f>
        <v>No</v>
      </c>
      <c r="H1193" s="55" t="str">
        <f>VLOOKUP(A1193,Medical_Examinations!A1192:J3527,8,TRUE)</f>
        <v>No</v>
      </c>
      <c r="I1193" s="56">
        <f>VLOOKUP(A1193,Medical_Examinations!A1192:J3527,9,TRUE)</f>
        <v>1</v>
      </c>
      <c r="J1193" s="55" t="str">
        <f>VLOOKUP(A1193,Medical_Examinations!A1192:J3527,10,TRUE)</f>
        <v>No</v>
      </c>
      <c r="K1193" s="55" t="str">
        <f>VLOOKUP(A1193,Medical_Examinations!A1192:J3527,3,TRUE)</f>
        <v>Obesity</v>
      </c>
      <c r="L1193" s="55" t="str">
        <f>VLOOKUP(A1193,Medical_Examinations!A1192:J3527,5,TRUE)</f>
        <v>Normal</v>
      </c>
      <c r="M1193" s="57">
        <f>VLOOKUP(A1193,Hospitalization!A23:K2365,5,FALSE)</f>
        <v>23618</v>
      </c>
      <c r="N1193" s="56">
        <f ca="1">VLOOKUP(A1193,Hospitalization!A194:K2536,6,FALSE)</f>
        <v>25</v>
      </c>
      <c r="O1193" s="55" t="str">
        <f>VLOOKUP(A1184,Hospitalization!A185:K2527,11,TRUE)</f>
        <v>R1013</v>
      </c>
      <c r="P1193" s="55" t="str">
        <f>VLOOKUP(A1193,Hospitalization!A194:K2536,10,TRUE)</f>
        <v>tier - 1</v>
      </c>
      <c r="Q1193" s="58">
        <f>VLOOKUP(A1193,Hospitalization!A194:K2536,8,TRUE)</f>
        <v>35573.26</v>
      </c>
      <c r="R1193" s="55" t="str">
        <f>VLOOKUP(A1193,Hospitalization!A194:K2536,9,TRUE)</f>
        <v>tier - 2</v>
      </c>
    </row>
    <row r="1194" spans="1:18" x14ac:dyDescent="0.3">
      <c r="A1194" s="69" t="s">
        <v>1203</v>
      </c>
      <c r="B1194" s="55" t="str">
        <f>VLOOKUP(A1194,'Customer Names'!A1194:E2512,3,TRUE)</f>
        <v xml:space="preserve"> Ms</v>
      </c>
      <c r="C1194" s="55" t="str">
        <f>VLOOKUP(A1194,'Customer Names'!A1192:E2017,4,FALSE)</f>
        <v>Herra Arroyo</v>
      </c>
      <c r="D1194" s="50">
        <f>VLOOKUP(HealthCare!A1194,Medical_Examinations!A1193:J3528,2,TRUE)</f>
        <v>27.36</v>
      </c>
      <c r="E1194" s="50">
        <f>VLOOKUP(HealthCare!A1194,Medical_Examinations!A1193:J3528,4,TRUE)</f>
        <v>8.9600000000000009</v>
      </c>
      <c r="F1194" s="7" t="str">
        <f>VLOOKUP(A1194,Medical_Examinations!A1193:J3528,6,TRUE)</f>
        <v>No</v>
      </c>
      <c r="G1194" s="7" t="str">
        <f>VLOOKUP(A1194,Medical_Examinations!A1193:J3528,7,TRUE)</f>
        <v>No</v>
      </c>
      <c r="H1194" s="7" t="str">
        <f>VLOOKUP(A1194,Medical_Examinations!A1193:J3528,8,TRUE)</f>
        <v>No</v>
      </c>
      <c r="I1194" s="51">
        <f>VLOOKUP(A1194,Medical_Examinations!A1193:J3528,9,TRUE)</f>
        <v>0</v>
      </c>
      <c r="J1194" s="7" t="str">
        <f>VLOOKUP(A1194,Medical_Examinations!A1193:J3528,10,TRUE)</f>
        <v>No</v>
      </c>
      <c r="K1194" s="7" t="str">
        <f>VLOOKUP(A1194,Medical_Examinations!A1193:J3528,3,TRUE)</f>
        <v>Overweight</v>
      </c>
      <c r="L1194" s="7" t="str">
        <f>VLOOKUP(A1194,Medical_Examinations!A1193:J3528,5,TRUE)</f>
        <v>Diabetes</v>
      </c>
      <c r="M1194" s="52">
        <f>VLOOKUP(A1194,Hospitalization!A24:K2366,5,FALSE)</f>
        <v>26964</v>
      </c>
      <c r="N1194" s="51">
        <f ca="1">VLOOKUP(A1194,Hospitalization!A195:K2537,6,FALSE)</f>
        <v>26</v>
      </c>
      <c r="O1194" s="7" t="str">
        <f>VLOOKUP(A1185,Hospitalization!A186:K2528,11,TRUE)</f>
        <v>R1011</v>
      </c>
      <c r="P1194" s="7" t="str">
        <f>VLOOKUP(A1194,Hospitalization!A195:K2537,10,TRUE)</f>
        <v>tier - 1</v>
      </c>
      <c r="Q1194" s="53">
        <f>VLOOKUP(A1194,Hospitalization!A195:K2537,8,TRUE)</f>
        <v>35547.72</v>
      </c>
      <c r="R1194" s="7" t="str">
        <f>VLOOKUP(A1194,Hospitalization!A195:K2537,9,TRUE)</f>
        <v>tier - 1</v>
      </c>
    </row>
    <row r="1195" spans="1:18" x14ac:dyDescent="0.3">
      <c r="A1195" s="69" t="s">
        <v>1204</v>
      </c>
      <c r="B1195" s="55" t="str">
        <f>VLOOKUP(A1195,'Customer Names'!A1195:E2513,3,TRUE)</f>
        <v xml:space="preserve"> Ms</v>
      </c>
      <c r="C1195" s="55" t="str">
        <f>VLOOKUP(A1195,'Customer Names'!A1193:E2018,4,FALSE)</f>
        <v>Watters</v>
      </c>
      <c r="D1195" s="54">
        <f>VLOOKUP(HealthCare!A1195,Medical_Examinations!A1194:J3529,2,TRUE)</f>
        <v>27.265000000000001</v>
      </c>
      <c r="E1195" s="54">
        <f>VLOOKUP(HealthCare!A1195,Medical_Examinations!A1194:J3529,4,TRUE)</f>
        <v>11.39</v>
      </c>
      <c r="F1195" s="55" t="str">
        <f>VLOOKUP(A1195,Medical_Examinations!A1194:J3529,6,TRUE)</f>
        <v>No</v>
      </c>
      <c r="G1195" s="55" t="str">
        <f>VLOOKUP(A1195,Medical_Examinations!A1194:J3529,7,TRUE)</f>
        <v>No</v>
      </c>
      <c r="H1195" s="55" t="str">
        <f>VLOOKUP(A1195,Medical_Examinations!A1194:J3529,8,TRUE)</f>
        <v>No</v>
      </c>
      <c r="I1195" s="56">
        <f>VLOOKUP(A1195,Medical_Examinations!A1194:J3529,9,TRUE)</f>
        <v>0</v>
      </c>
      <c r="J1195" s="55" t="str">
        <f>VLOOKUP(A1195,Medical_Examinations!A1194:J3529,10,TRUE)</f>
        <v>No</v>
      </c>
      <c r="K1195" s="55" t="str">
        <f>VLOOKUP(A1195,Medical_Examinations!A1194:J3529,3,TRUE)</f>
        <v>Overweight</v>
      </c>
      <c r="L1195" s="55" t="str">
        <f>VLOOKUP(A1195,Medical_Examinations!A1194:J3529,5,TRUE)</f>
        <v>Diabetes</v>
      </c>
      <c r="M1195" s="57">
        <f>VLOOKUP(A1195,Hospitalization!A25:K2367,5,FALSE)</f>
        <v>33860</v>
      </c>
      <c r="N1195" s="56">
        <f ca="1">VLOOKUP(A1195,Hospitalization!A196:K2538,6,FALSE)</f>
        <v>32</v>
      </c>
      <c r="O1195" s="55" t="str">
        <f>VLOOKUP(A1186,Hospitalization!A187:K2529,11,TRUE)</f>
        <v>R1011</v>
      </c>
      <c r="P1195" s="55" t="str">
        <f>VLOOKUP(A1195,Hospitalization!A196:K2538,10,TRUE)</f>
        <v>tier - 3</v>
      </c>
      <c r="Q1195" s="58">
        <f>VLOOKUP(A1195,Hospitalization!A196:K2538,8,TRUE)</f>
        <v>35547.47</v>
      </c>
      <c r="R1195" s="55" t="str">
        <f>VLOOKUP(A1195,Hospitalization!A196:K2538,9,TRUE)</f>
        <v>tier - 2</v>
      </c>
    </row>
    <row r="1196" spans="1:18" x14ac:dyDescent="0.3">
      <c r="A1196" s="69" t="s">
        <v>1205</v>
      </c>
      <c r="B1196" s="55" t="str">
        <f>VLOOKUP(A1196,'Customer Names'!A1196:E2514,3,TRUE)</f>
        <v xml:space="preserve"> Ms</v>
      </c>
      <c r="C1196" s="55" t="str">
        <f>VLOOKUP(A1196,'Customer Names'!A1194:E2019,4,FALSE)</f>
        <v>Steele-Belkin</v>
      </c>
      <c r="D1196" s="50">
        <f>VLOOKUP(HealthCare!A1196,Medical_Examinations!A1195:J3530,2,TRUE)</f>
        <v>48.07</v>
      </c>
      <c r="E1196" s="50">
        <f>VLOOKUP(HealthCare!A1196,Medical_Examinations!A1195:J3530,4,TRUE)</f>
        <v>4.0599999999999996</v>
      </c>
      <c r="F1196" s="7" t="str">
        <f>VLOOKUP(A1196,Medical_Examinations!A1195:J3530,6,TRUE)</f>
        <v>yes</v>
      </c>
      <c r="G1196" s="7" t="str">
        <f>VLOOKUP(A1196,Medical_Examinations!A1195:J3530,7,TRUE)</f>
        <v>No</v>
      </c>
      <c r="H1196" s="7" t="str">
        <f>VLOOKUP(A1196,Medical_Examinations!A1195:J3530,8,TRUE)</f>
        <v>No</v>
      </c>
      <c r="I1196" s="51">
        <f>VLOOKUP(A1196,Medical_Examinations!A1195:J3530,9,TRUE)</f>
        <v>0</v>
      </c>
      <c r="J1196" s="7" t="str">
        <f>VLOOKUP(A1196,Medical_Examinations!A1195:J3530,10,TRUE)</f>
        <v>No</v>
      </c>
      <c r="K1196" s="7" t="str">
        <f>VLOOKUP(A1196,Medical_Examinations!A1195:J3530,3,TRUE)</f>
        <v>Obesity</v>
      </c>
      <c r="L1196" s="7" t="str">
        <f>VLOOKUP(A1196,Medical_Examinations!A1195:J3530,5,TRUE)</f>
        <v>Normal</v>
      </c>
      <c r="M1196" s="52">
        <f>VLOOKUP(A1196,Hospitalization!A26:K2368,5,FALSE)</f>
        <v>27014</v>
      </c>
      <c r="N1196" s="51">
        <f ca="1">VLOOKUP(A1196,Hospitalization!A197:K2539,6,FALSE)</f>
        <v>34</v>
      </c>
      <c r="O1196" s="7" t="str">
        <f>VLOOKUP(A1187,Hospitalization!A188:K2530,11,TRUE)</f>
        <v>R1011</v>
      </c>
      <c r="P1196" s="7" t="str">
        <f>VLOOKUP(A1196,Hospitalization!A197:K2539,10,TRUE)</f>
        <v>tier - 2</v>
      </c>
      <c r="Q1196" s="53">
        <f>VLOOKUP(A1196,Hospitalization!A197:K2539,8,TRUE)</f>
        <v>35517.19</v>
      </c>
      <c r="R1196" s="7" t="str">
        <f>VLOOKUP(A1196,Hospitalization!A197:K2539,9,TRUE)</f>
        <v>tier - 2</v>
      </c>
    </row>
    <row r="1197" spans="1:18" x14ac:dyDescent="0.3">
      <c r="A1197" s="69" t="s">
        <v>1206</v>
      </c>
      <c r="B1197" s="55" t="str">
        <f>VLOOKUP(A1197,'Customer Names'!A1197:E2515,3,TRUE)</f>
        <v xml:space="preserve"> Ms</v>
      </c>
      <c r="C1197" s="55" t="str">
        <f>VLOOKUP(A1197,'Customer Names'!A1195:E2020,4,FALSE)</f>
        <v>Christensen</v>
      </c>
      <c r="D1197" s="54">
        <f>VLOOKUP(HealthCare!A1197,Medical_Examinations!A1196:J3531,2,TRUE)</f>
        <v>30.8</v>
      </c>
      <c r="E1197" s="54">
        <f>VLOOKUP(HealthCare!A1197,Medical_Examinations!A1196:J3531,4,TRUE)</f>
        <v>5.23</v>
      </c>
      <c r="F1197" s="55" t="str">
        <f>VLOOKUP(A1197,Medical_Examinations!A1196:J3531,6,TRUE)</f>
        <v>yes</v>
      </c>
      <c r="G1197" s="55" t="str">
        <f>VLOOKUP(A1197,Medical_Examinations!A1196:J3531,7,TRUE)</f>
        <v>No</v>
      </c>
      <c r="H1197" s="55" t="str">
        <f>VLOOKUP(A1197,Medical_Examinations!A1196:J3531,8,TRUE)</f>
        <v>No</v>
      </c>
      <c r="I1197" s="56">
        <f>VLOOKUP(A1197,Medical_Examinations!A1196:J3531,9,TRUE)</f>
        <v>0</v>
      </c>
      <c r="J1197" s="55" t="str">
        <f>VLOOKUP(A1197,Medical_Examinations!A1196:J3531,10,TRUE)</f>
        <v>No</v>
      </c>
      <c r="K1197" s="55" t="str">
        <f>VLOOKUP(A1197,Medical_Examinations!A1196:J3531,3,TRUE)</f>
        <v>Obesity</v>
      </c>
      <c r="L1197" s="55" t="str">
        <f>VLOOKUP(A1197,Medical_Examinations!A1196:J3531,5,TRUE)</f>
        <v>Normal</v>
      </c>
      <c r="M1197" s="57">
        <f>VLOOKUP(A1197,Hospitalization!A27:K2369,5,FALSE)</f>
        <v>32467</v>
      </c>
      <c r="N1197" s="56">
        <f ca="1">VLOOKUP(A1197,Hospitalization!A198:K2540,6,FALSE)</f>
        <v>21</v>
      </c>
      <c r="O1197" s="55" t="str">
        <f>VLOOKUP(A1188,Hospitalization!A189:K2531,11,TRUE)</f>
        <v>R1012</v>
      </c>
      <c r="P1197" s="55" t="str">
        <f>VLOOKUP(A1197,Hospitalization!A198:K2540,10,TRUE)</f>
        <v>tier - 2</v>
      </c>
      <c r="Q1197" s="58">
        <f>VLOOKUP(A1197,Hospitalization!A198:K2540,8,TRUE)</f>
        <v>35491.64</v>
      </c>
      <c r="R1197" s="55" t="str">
        <f>VLOOKUP(A1197,Hospitalization!A198:K2540,9,TRUE)</f>
        <v>tier - 1</v>
      </c>
    </row>
    <row r="1198" spans="1:18" x14ac:dyDescent="0.3">
      <c r="A1198" s="69" t="s">
        <v>1207</v>
      </c>
      <c r="B1198" s="55" t="str">
        <f>VLOOKUP(A1198,'Customer Names'!A1198:E2516,3,TRUE)</f>
        <v xml:space="preserve"> Ms</v>
      </c>
      <c r="C1198" s="55" t="str">
        <f>VLOOKUP(A1198,'Customer Names'!A1196:E2021,4,FALSE)</f>
        <v>Hodge</v>
      </c>
      <c r="D1198" s="50">
        <f>VLOOKUP(HealthCare!A1198,Medical_Examinations!A1197:J3532,2,TRUE)</f>
        <v>32.299999999999997</v>
      </c>
      <c r="E1198" s="50">
        <f>VLOOKUP(HealthCare!A1198,Medical_Examinations!A1197:J3532,4,TRUE)</f>
        <v>5.05</v>
      </c>
      <c r="F1198" s="7" t="str">
        <f>VLOOKUP(A1198,Medical_Examinations!A1197:J3532,6,TRUE)</f>
        <v>yes</v>
      </c>
      <c r="G1198" s="7" t="str">
        <f>VLOOKUP(A1198,Medical_Examinations!A1197:J3532,7,TRUE)</f>
        <v>No</v>
      </c>
      <c r="H1198" s="7" t="str">
        <f>VLOOKUP(A1198,Medical_Examinations!A1197:J3532,8,TRUE)</f>
        <v>No</v>
      </c>
      <c r="I1198" s="51">
        <f>VLOOKUP(A1198,Medical_Examinations!A1197:J3532,9,TRUE)</f>
        <v>0</v>
      </c>
      <c r="J1198" s="7" t="str">
        <f>VLOOKUP(A1198,Medical_Examinations!A1197:J3532,10,TRUE)</f>
        <v>No</v>
      </c>
      <c r="K1198" s="7" t="str">
        <f>VLOOKUP(A1198,Medical_Examinations!A1197:J3532,3,TRUE)</f>
        <v>Obesity</v>
      </c>
      <c r="L1198" s="7" t="str">
        <f>VLOOKUP(A1198,Medical_Examinations!A1197:J3532,5,TRUE)</f>
        <v>Normal</v>
      </c>
      <c r="M1198" s="52">
        <f>VLOOKUP(A1198,Hospitalization!A28:K2370,5,FALSE)</f>
        <v>26198</v>
      </c>
      <c r="N1198" s="51">
        <f ca="1">VLOOKUP(A1198,Hospitalization!A199:K2541,6,FALSE)</f>
        <v>22</v>
      </c>
      <c r="O1198" s="7" t="str">
        <f>VLOOKUP(A1189,Hospitalization!A190:K2532,11,TRUE)</f>
        <v>R1011</v>
      </c>
      <c r="P1198" s="7" t="str">
        <f>VLOOKUP(A1198,Hospitalization!A199:K2541,10,TRUE)</f>
        <v>tier - 3</v>
      </c>
      <c r="Q1198" s="53">
        <f>VLOOKUP(A1198,Hospitalization!A199:K2541,8,TRUE)</f>
        <v>35345.730000000003</v>
      </c>
      <c r="R1198" s="7" t="str">
        <f>VLOOKUP(A1198,Hospitalization!A199:K2541,9,TRUE)</f>
        <v>tier - 2</v>
      </c>
    </row>
    <row r="1199" spans="1:18" x14ac:dyDescent="0.3">
      <c r="A1199" s="69" t="s">
        <v>1208</v>
      </c>
      <c r="B1199" s="55" t="str">
        <f>VLOOKUP(A1199,'Customer Names'!A1199:E2517,3,TRUE)</f>
        <v xml:space="preserve"> Mr</v>
      </c>
      <c r="C1199" s="55" t="str">
        <f>VLOOKUP(A1199,'Customer Names'!A1197:E2022,4,FALSE)</f>
        <v>Rusterholz</v>
      </c>
      <c r="D1199" s="54">
        <f>VLOOKUP(HealthCare!A1199,Medical_Examinations!A1198:J3533,2,TRUE)</f>
        <v>39.700000000000003</v>
      </c>
      <c r="E1199" s="54">
        <f>VLOOKUP(HealthCare!A1199,Medical_Examinations!A1198:J3533,4,TRUE)</f>
        <v>7.34</v>
      </c>
      <c r="F1199" s="55" t="str">
        <f>VLOOKUP(A1199,Medical_Examinations!A1198:J3533,6,TRUE)</f>
        <v>No</v>
      </c>
      <c r="G1199" s="55" t="str">
        <f>VLOOKUP(A1199,Medical_Examinations!A1198:J3533,7,TRUE)</f>
        <v>No</v>
      </c>
      <c r="H1199" s="55" t="str">
        <f>VLOOKUP(A1199,Medical_Examinations!A1198:J3533,8,TRUE)</f>
        <v>No</v>
      </c>
      <c r="I1199" s="56">
        <f>VLOOKUP(A1199,Medical_Examinations!A1198:J3533,9,TRUE)</f>
        <v>0</v>
      </c>
      <c r="J1199" s="55" t="str">
        <f>VLOOKUP(A1199,Medical_Examinations!A1198:J3533,10,TRUE)</f>
        <v>No</v>
      </c>
      <c r="K1199" s="55" t="str">
        <f>VLOOKUP(A1199,Medical_Examinations!A1198:J3533,3,TRUE)</f>
        <v>Obesity</v>
      </c>
      <c r="L1199" s="55" t="str">
        <f>VLOOKUP(A1199,Medical_Examinations!A1198:J3533,5,TRUE)</f>
        <v>Diabetes</v>
      </c>
      <c r="M1199" s="57">
        <f>VLOOKUP(A1199,Hospitalization!A29:K2371,5,FALSE)</f>
        <v>32405</v>
      </c>
      <c r="N1199" s="56">
        <f ca="1">VLOOKUP(A1199,Hospitalization!A200:K2542,6,FALSE)</f>
        <v>22</v>
      </c>
      <c r="O1199" s="55" t="str">
        <f>VLOOKUP(A1190,Hospitalization!A191:K2533,11,TRUE)</f>
        <v>R1013</v>
      </c>
      <c r="P1199" s="55" t="str">
        <f>VLOOKUP(A1199,Hospitalization!A200:K2542,10,TRUE)</f>
        <v>tier - 1</v>
      </c>
      <c r="Q1199" s="58">
        <f>VLOOKUP(A1199,Hospitalization!A200:K2542,8,TRUE)</f>
        <v>35315.96</v>
      </c>
      <c r="R1199" s="55" t="str">
        <f>VLOOKUP(A1199,Hospitalization!A200:K2542,9,TRUE)</f>
        <v>tier - 2</v>
      </c>
    </row>
    <row r="1200" spans="1:18" x14ac:dyDescent="0.3">
      <c r="A1200" s="69" t="s">
        <v>1209</v>
      </c>
      <c r="B1200" s="55" t="str">
        <f>VLOOKUP(A1200,'Customer Names'!A1200:E2518,3,TRUE)</f>
        <v xml:space="preserve"> Mr</v>
      </c>
      <c r="C1200" s="55" t="str">
        <f>VLOOKUP(A1200,'Customer Names'!A1198:E2023,4,FALSE)</f>
        <v>Lafrance</v>
      </c>
      <c r="D1200" s="50">
        <f>VLOOKUP(HealthCare!A1200,Medical_Examinations!A1199:J3534,2,TRUE)</f>
        <v>35.97</v>
      </c>
      <c r="E1200" s="50">
        <f>VLOOKUP(HealthCare!A1200,Medical_Examinations!A1199:J3534,4,TRUE)</f>
        <v>8.1300000000000008</v>
      </c>
      <c r="F1200" s="7" t="str">
        <f>VLOOKUP(A1200,Medical_Examinations!A1199:J3534,6,TRUE)</f>
        <v>No</v>
      </c>
      <c r="G1200" s="7" t="str">
        <f>VLOOKUP(A1200,Medical_Examinations!A1199:J3534,7,TRUE)</f>
        <v>No</v>
      </c>
      <c r="H1200" s="7" t="str">
        <f>VLOOKUP(A1200,Medical_Examinations!A1199:J3534,8,TRUE)</f>
        <v>No</v>
      </c>
      <c r="I1200" s="51">
        <f>VLOOKUP(A1200,Medical_Examinations!A1199:J3534,9,TRUE)</f>
        <v>0</v>
      </c>
      <c r="J1200" s="7" t="str">
        <f>VLOOKUP(A1200,Medical_Examinations!A1199:J3534,10,TRUE)</f>
        <v>No</v>
      </c>
      <c r="K1200" s="7" t="str">
        <f>VLOOKUP(A1200,Medical_Examinations!A1199:J3534,3,TRUE)</f>
        <v>Obesity</v>
      </c>
      <c r="L1200" s="7" t="str">
        <f>VLOOKUP(A1200,Medical_Examinations!A1199:J3534,5,TRUE)</f>
        <v>Diabetes</v>
      </c>
      <c r="M1200" s="52">
        <f>VLOOKUP(A1200,Hospitalization!A30:K2372,5,FALSE)</f>
        <v>35620</v>
      </c>
      <c r="N1200" s="51">
        <f ca="1">VLOOKUP(A1200,Hospitalization!A201:K2543,6,FALSE)</f>
        <v>22</v>
      </c>
      <c r="O1200" s="7" t="str">
        <f>VLOOKUP(A1191,Hospitalization!A192:K2534,11,TRUE)</f>
        <v>R1011</v>
      </c>
      <c r="P1200" s="7" t="str">
        <f>VLOOKUP(A1200,Hospitalization!A201:K2543,10,TRUE)</f>
        <v>tier - 2</v>
      </c>
      <c r="Q1200" s="53">
        <f>VLOOKUP(A1200,Hospitalization!A201:K2543,8,TRUE)</f>
        <v>35302.089999999997</v>
      </c>
      <c r="R1200" s="7" t="str">
        <f>VLOOKUP(A1200,Hospitalization!A201:K2543,9,TRUE)</f>
        <v>tier - 1</v>
      </c>
    </row>
    <row r="1201" spans="1:18" x14ac:dyDescent="0.3">
      <c r="A1201" s="69" t="s">
        <v>1210</v>
      </c>
      <c r="B1201" s="55" t="str">
        <f>VLOOKUP(A1201,'Customer Names'!A1201:E2519,3,TRUE)</f>
        <v xml:space="preserve"> Mrs</v>
      </c>
      <c r="C1201" s="55" t="str">
        <f>VLOOKUP(A1201,'Customer Names'!A1199:E2024,4,FALSE)</f>
        <v>Hallis</v>
      </c>
      <c r="D1201" s="54">
        <f>VLOOKUP(HealthCare!A1201,Medical_Examinations!A1200:J3535,2,TRUE)</f>
        <v>25.86</v>
      </c>
      <c r="E1201" s="54">
        <f>VLOOKUP(HealthCare!A1201,Medical_Examinations!A1200:J3535,4,TRUE)</f>
        <v>6.68</v>
      </c>
      <c r="F1201" s="55" t="str">
        <f>VLOOKUP(A1201,Medical_Examinations!A1200:J3535,6,TRUE)</f>
        <v>yes</v>
      </c>
      <c r="G1201" s="55" t="str">
        <f>VLOOKUP(A1201,Medical_Examinations!A1200:J3535,7,TRUE)</f>
        <v>No</v>
      </c>
      <c r="H1201" s="55" t="str">
        <f>VLOOKUP(A1201,Medical_Examinations!A1200:J3535,8,TRUE)</f>
        <v>No</v>
      </c>
      <c r="I1201" s="56">
        <f>VLOOKUP(A1201,Medical_Examinations!A1200:J3535,9,TRUE)</f>
        <v>1</v>
      </c>
      <c r="J1201" s="55" t="str">
        <f>VLOOKUP(A1201,Medical_Examinations!A1200:J3535,10,TRUE)</f>
        <v>No</v>
      </c>
      <c r="K1201" s="55" t="str">
        <f>VLOOKUP(A1201,Medical_Examinations!A1200:J3535,3,TRUE)</f>
        <v>Overweight</v>
      </c>
      <c r="L1201" s="55" t="str">
        <f>VLOOKUP(A1201,Medical_Examinations!A1200:J3535,5,TRUE)</f>
        <v>Diabetes</v>
      </c>
      <c r="M1201" s="57">
        <f>VLOOKUP(A1201,Hospitalization!A31:K2373,5,FALSE)</f>
        <v>28305</v>
      </c>
      <c r="N1201" s="56">
        <f ca="1">VLOOKUP(A1201,Hospitalization!A32:K2374,6,FALSE)</f>
        <v>21</v>
      </c>
      <c r="O1201" s="55" t="str">
        <f>VLOOKUP(A1192,Hospitalization!A193:K2535,11,TRUE)</f>
        <v>R1011</v>
      </c>
      <c r="P1201" s="55" t="str">
        <f>VLOOKUP(A1201,Hospitalization!A202:K2544,10,TRUE)</f>
        <v>tier - 1</v>
      </c>
      <c r="Q1201" s="58">
        <f>VLOOKUP(A1201,Hospitalization!A202:K2544,8,TRUE)</f>
        <v>35069.370000000003</v>
      </c>
      <c r="R1201" s="55" t="str">
        <f>VLOOKUP(A1201,Hospitalization!A202:K2544,9,TRUE)</f>
        <v>tier - 1</v>
      </c>
    </row>
    <row r="1202" spans="1:18" x14ac:dyDescent="0.3">
      <c r="A1202" s="69" t="s">
        <v>1211</v>
      </c>
      <c r="B1202" s="55" t="str">
        <f>VLOOKUP(A1202,'Customer Names'!A1202:E2520,3,TRUE)</f>
        <v xml:space="preserve"> Mr</v>
      </c>
      <c r="C1202" s="55" t="str">
        <f>VLOOKUP(A1202,'Customer Names'!A1200:E2025,4,FALSE)</f>
        <v>Marshall</v>
      </c>
      <c r="D1202" s="50">
        <f>VLOOKUP(HealthCare!A1202,Medical_Examinations!A1201:J3536,2,TRUE)</f>
        <v>30.03</v>
      </c>
      <c r="E1202" s="50">
        <f>VLOOKUP(HealthCare!A1202,Medical_Examinations!A1201:J3536,4,TRUE)</f>
        <v>11.51</v>
      </c>
      <c r="F1202" s="7" t="str">
        <f>VLOOKUP(A1202,Medical_Examinations!A1201:J3536,6,TRUE)</f>
        <v>No</v>
      </c>
      <c r="G1202" s="7" t="str">
        <f>VLOOKUP(A1202,Medical_Examinations!A1201:J3536,7,TRUE)</f>
        <v>No</v>
      </c>
      <c r="H1202" s="7" t="str">
        <f>VLOOKUP(A1202,Medical_Examinations!A1201:J3536,8,TRUE)</f>
        <v>No</v>
      </c>
      <c r="I1202" s="51">
        <f>VLOOKUP(A1202,Medical_Examinations!A1201:J3536,9,TRUE)</f>
        <v>0</v>
      </c>
      <c r="J1202" s="7" t="str">
        <f>VLOOKUP(A1202,Medical_Examinations!A1201:J3536,10,TRUE)</f>
        <v>No</v>
      </c>
      <c r="K1202" s="7" t="str">
        <f>VLOOKUP(A1202,Medical_Examinations!A1201:J3536,3,TRUE)</f>
        <v>Obesity</v>
      </c>
      <c r="L1202" s="7" t="str">
        <f>VLOOKUP(A1202,Medical_Examinations!A1201:J3536,5,TRUE)</f>
        <v>Diabetes</v>
      </c>
      <c r="M1202" s="52">
        <f>VLOOKUP(A1202,Hospitalization!A32:K2374,5,FALSE)</f>
        <v>27635</v>
      </c>
      <c r="N1202" s="51">
        <f ca="1">VLOOKUP(A1202,Hospitalization!A33:K2375,6,FALSE)</f>
        <v>22</v>
      </c>
      <c r="O1202" s="7" t="str">
        <f>VLOOKUP(A1193,Hospitalization!A194:K2536,11,TRUE)</f>
        <v>R1011</v>
      </c>
      <c r="P1202" s="7" t="str">
        <f>VLOOKUP(A1202,Hospitalization!A203:K2545,10,TRUE)</f>
        <v>tier - 1</v>
      </c>
      <c r="Q1202" s="53">
        <f>VLOOKUP(A1202,Hospitalization!A203:K2545,8,TRUE)</f>
        <v>35050.620000000003</v>
      </c>
      <c r="R1202" s="7" t="str">
        <f>VLOOKUP(A1202,Hospitalization!A203:K2545,9,TRUE)</f>
        <v>tier - 2</v>
      </c>
    </row>
    <row r="1203" spans="1:18" x14ac:dyDescent="0.3">
      <c r="A1203" s="69" t="s">
        <v>1212</v>
      </c>
      <c r="B1203" s="55" t="str">
        <f>VLOOKUP(A1203,'Customer Names'!A1203:E2521,3,TRUE)</f>
        <v xml:space="preserve"> Mrs</v>
      </c>
      <c r="C1203" s="55" t="str">
        <f>VLOOKUP(A1203,'Customer Names'!A1201:E2026,4,FALSE)</f>
        <v>Salowitz</v>
      </c>
      <c r="D1203" s="54">
        <f>VLOOKUP(HealthCare!A1203,Medical_Examinations!A1202:J3537,2,TRUE)</f>
        <v>25.76</v>
      </c>
      <c r="E1203" s="54">
        <f>VLOOKUP(HealthCare!A1203,Medical_Examinations!A1202:J3537,4,TRUE)</f>
        <v>6.02</v>
      </c>
      <c r="F1203" s="55" t="str">
        <f>VLOOKUP(A1203,Medical_Examinations!A1202:J3537,6,TRUE)</f>
        <v>yes</v>
      </c>
      <c r="G1203" s="55" t="str">
        <f>VLOOKUP(A1203,Medical_Examinations!A1202:J3537,7,TRUE)</f>
        <v>No</v>
      </c>
      <c r="H1203" s="55" t="str">
        <f>VLOOKUP(A1203,Medical_Examinations!A1202:J3537,8,TRUE)</f>
        <v>Yes</v>
      </c>
      <c r="I1203" s="56">
        <f>VLOOKUP(A1203,Medical_Examinations!A1202:J3537,9,TRUE)</f>
        <v>1</v>
      </c>
      <c r="J1203" s="55" t="str">
        <f>VLOOKUP(A1203,Medical_Examinations!A1202:J3537,10,TRUE)</f>
        <v>No</v>
      </c>
      <c r="K1203" s="55" t="str">
        <f>VLOOKUP(A1203,Medical_Examinations!A1202:J3537,3,TRUE)</f>
        <v>Overweight</v>
      </c>
      <c r="L1203" s="55" t="str">
        <f>VLOOKUP(A1203,Medical_Examinations!A1202:J3537,5,TRUE)</f>
        <v>Prediabetes</v>
      </c>
      <c r="M1203" s="57">
        <f>VLOOKUP(A1203,Hospitalization!A33:K2375,5,FALSE)</f>
        <v>30137</v>
      </c>
      <c r="N1203" s="56">
        <f ca="1">VLOOKUP(A1203,Hospitalization!A34:K2376,6,FALSE)</f>
        <v>22</v>
      </c>
      <c r="O1203" s="55" t="str">
        <f>VLOOKUP(A1194,Hospitalization!A195:K2537,11,TRUE)</f>
        <v>R1011</v>
      </c>
      <c r="P1203" s="55" t="str">
        <f>VLOOKUP(A1203,Hospitalization!A204:K2546,10,TRUE)</f>
        <v>tier - 3</v>
      </c>
      <c r="Q1203" s="58">
        <f>VLOOKUP(A1203,Hospitalization!A204:K2546,8,TRUE)</f>
        <v>35000.730000000003</v>
      </c>
      <c r="R1203" s="55" t="str">
        <f>VLOOKUP(A1203,Hospitalization!A204:K2546,9,TRUE)</f>
        <v>tier - 2</v>
      </c>
    </row>
    <row r="1204" spans="1:18" x14ac:dyDescent="0.3">
      <c r="A1204" s="69" t="s">
        <v>1213</v>
      </c>
      <c r="B1204" s="55" t="str">
        <f>VLOOKUP(A1204,'Customer Names'!A1204:E2522,3,TRUE)</f>
        <v xml:space="preserve"> Mr</v>
      </c>
      <c r="C1204" s="55" t="str">
        <f>VLOOKUP(A1204,'Customer Names'!A1202:E2027,4,FALSE)</f>
        <v>Blake</v>
      </c>
      <c r="D1204" s="50">
        <f>VLOOKUP(HealthCare!A1204,Medical_Examinations!A1203:J3538,2,TRUE)</f>
        <v>22.42</v>
      </c>
      <c r="E1204" s="50">
        <f>VLOOKUP(HealthCare!A1204,Medical_Examinations!A1203:J3538,4,TRUE)</f>
        <v>7.96</v>
      </c>
      <c r="F1204" s="7" t="str">
        <f>VLOOKUP(A1204,Medical_Examinations!A1203:J3538,6,TRUE)</f>
        <v>No</v>
      </c>
      <c r="G1204" s="7" t="str">
        <f>VLOOKUP(A1204,Medical_Examinations!A1203:J3538,7,TRUE)</f>
        <v>No</v>
      </c>
      <c r="H1204" s="7" t="str">
        <f>VLOOKUP(A1204,Medical_Examinations!A1203:J3538,8,TRUE)</f>
        <v>No</v>
      </c>
      <c r="I1204" s="51">
        <f>VLOOKUP(A1204,Medical_Examinations!A1203:J3538,9,TRUE)</f>
        <v>0</v>
      </c>
      <c r="J1204" s="7" t="str">
        <f>VLOOKUP(A1204,Medical_Examinations!A1203:J3538,10,TRUE)</f>
        <v>No</v>
      </c>
      <c r="K1204" s="7" t="str">
        <f>VLOOKUP(A1204,Medical_Examinations!A1203:J3538,3,TRUE)</f>
        <v>Normal Weight</v>
      </c>
      <c r="L1204" s="7" t="str">
        <f>VLOOKUP(A1204,Medical_Examinations!A1203:J3538,5,TRUE)</f>
        <v>Diabetes</v>
      </c>
      <c r="M1204" s="52">
        <f>VLOOKUP(A1204,Hospitalization!A34:K2376,5,FALSE)</f>
        <v>35664</v>
      </c>
      <c r="N1204" s="51">
        <f ca="1">VLOOKUP(A1204,Hospitalization!A35:K2377,6,FALSE)</f>
        <v>31</v>
      </c>
      <c r="O1204" s="7" t="str">
        <f>VLOOKUP(A1195,Hospitalization!A196:K2538,11,TRUE)</f>
        <v>R1011</v>
      </c>
      <c r="P1204" s="7" t="str">
        <f>VLOOKUP(A1204,Hospitalization!A205:K2547,10,TRUE)</f>
        <v>tier - 2</v>
      </c>
      <c r="Q1204" s="53">
        <f>VLOOKUP(A1204,Hospitalization!A205:K2547,8,TRUE)</f>
        <v>34979.86</v>
      </c>
      <c r="R1204" s="7" t="str">
        <f>VLOOKUP(A1204,Hospitalization!A205:K2547,9,TRUE)</f>
        <v>tier - 2</v>
      </c>
    </row>
    <row r="1205" spans="1:18" x14ac:dyDescent="0.3">
      <c r="A1205" s="69" t="s">
        <v>1214</v>
      </c>
      <c r="B1205" s="55" t="str">
        <f>VLOOKUP(A1205,'Customer Names'!A1205:E2523,3,TRUE)</f>
        <v xml:space="preserve"> Mr</v>
      </c>
      <c r="C1205" s="55" t="str">
        <f>VLOOKUP(A1205,'Customer Names'!A1203:E2028,4,FALSE)</f>
        <v>Langerak</v>
      </c>
      <c r="D1205" s="54">
        <f>VLOOKUP(HealthCare!A1205,Medical_Examinations!A1204:J3539,2,TRUE)</f>
        <v>33.18</v>
      </c>
      <c r="E1205" s="54">
        <f>VLOOKUP(HealthCare!A1205,Medical_Examinations!A1204:J3539,4,TRUE)</f>
        <v>6.01</v>
      </c>
      <c r="F1205" s="55" t="str">
        <f>VLOOKUP(A1205,Medical_Examinations!A1204:J3539,6,TRUE)</f>
        <v>yes</v>
      </c>
      <c r="G1205" s="55" t="str">
        <f>VLOOKUP(A1205,Medical_Examinations!A1204:J3539,7,TRUE)</f>
        <v>No</v>
      </c>
      <c r="H1205" s="55" t="str">
        <f>VLOOKUP(A1205,Medical_Examinations!A1204:J3539,8,TRUE)</f>
        <v>No</v>
      </c>
      <c r="I1205" s="56">
        <f>VLOOKUP(A1205,Medical_Examinations!A1204:J3539,9,TRUE)</f>
        <v>1</v>
      </c>
      <c r="J1205" s="55" t="str">
        <f>VLOOKUP(A1205,Medical_Examinations!A1204:J3539,10,TRUE)</f>
        <v>No</v>
      </c>
      <c r="K1205" s="55" t="str">
        <f>VLOOKUP(A1205,Medical_Examinations!A1204:J3539,3,TRUE)</f>
        <v>Obesity</v>
      </c>
      <c r="L1205" s="55" t="str">
        <f>VLOOKUP(A1205,Medical_Examinations!A1204:J3539,5,TRUE)</f>
        <v>Prediabetes</v>
      </c>
      <c r="M1205" s="57">
        <f>VLOOKUP(A1205,Hospitalization!A35:K2377,5,FALSE)</f>
        <v>36029</v>
      </c>
      <c r="N1205" s="56">
        <f ca="1">VLOOKUP(A1205,Hospitalization!A36:K2378,6,FALSE)</f>
        <v>22</v>
      </c>
      <c r="O1205" s="55" t="str">
        <f>VLOOKUP(A1196,Hospitalization!A197:K2539,11,TRUE)</f>
        <v>R1011</v>
      </c>
      <c r="P1205" s="55" t="str">
        <f>VLOOKUP(A1205,Hospitalization!A206:K2548,10,TRUE)</f>
        <v>tier - 1</v>
      </c>
      <c r="Q1205" s="58">
        <f>VLOOKUP(A1205,Hospitalization!A206:K2548,8,TRUE)</f>
        <v>34976.42</v>
      </c>
      <c r="R1205" s="55" t="str">
        <f>VLOOKUP(A1205,Hospitalization!A206:K2548,9,TRUE)</f>
        <v>tier - 2</v>
      </c>
    </row>
    <row r="1206" spans="1:18" x14ac:dyDescent="0.3">
      <c r="A1206" s="69" t="s">
        <v>1215</v>
      </c>
      <c r="B1206" s="55" t="str">
        <f>VLOOKUP(A1206,'Customer Names'!A1206:E2524,3,TRUE)</f>
        <v xml:space="preserve"> Mrs</v>
      </c>
      <c r="C1206" s="55" t="str">
        <f>VLOOKUP(A1206,'Customer Names'!A1204:E2029,4,FALSE)</f>
        <v>Bonilla</v>
      </c>
      <c r="D1206" s="50">
        <f>VLOOKUP(HealthCare!A1206,Medical_Examinations!A1205:J3540,2,TRUE)</f>
        <v>43.04</v>
      </c>
      <c r="E1206" s="50">
        <f>VLOOKUP(HealthCare!A1206,Medical_Examinations!A1205:J3540,4,TRUE)</f>
        <v>5.9</v>
      </c>
      <c r="F1206" s="7" t="str">
        <f>VLOOKUP(A1206,Medical_Examinations!A1205:J3540,6,TRUE)</f>
        <v>yes</v>
      </c>
      <c r="G1206" s="7" t="str">
        <f>VLOOKUP(A1206,Medical_Examinations!A1205:J3540,7,TRUE)</f>
        <v>No</v>
      </c>
      <c r="H1206" s="7" t="str">
        <f>VLOOKUP(A1206,Medical_Examinations!A1205:J3540,8,TRUE)</f>
        <v>No</v>
      </c>
      <c r="I1206" s="51">
        <f>VLOOKUP(A1206,Medical_Examinations!A1205:J3540,9,TRUE)</f>
        <v>0</v>
      </c>
      <c r="J1206" s="7" t="str">
        <f>VLOOKUP(A1206,Medical_Examinations!A1205:J3540,10,TRUE)</f>
        <v>No</v>
      </c>
      <c r="K1206" s="7" t="str">
        <f>VLOOKUP(A1206,Medical_Examinations!A1205:J3540,3,TRUE)</f>
        <v>Obesity</v>
      </c>
      <c r="L1206" s="7" t="str">
        <f>VLOOKUP(A1206,Medical_Examinations!A1205:J3540,5,TRUE)</f>
        <v>Prediabetes</v>
      </c>
      <c r="M1206" s="52">
        <f>VLOOKUP(A1206,Hospitalization!A36:K2378,5,FALSE)</f>
        <v>24752</v>
      </c>
      <c r="N1206" s="51">
        <f ca="1">VLOOKUP(A1206,Hospitalization!A37:K2379,6,FALSE)</f>
        <v>22</v>
      </c>
      <c r="O1206" s="7" t="str">
        <f>VLOOKUP(A1197,Hospitalization!A198:K2540,11,TRUE)</f>
        <v>R1011</v>
      </c>
      <c r="P1206" s="7" t="str">
        <f>VLOOKUP(A1206,Hospitalization!A207:K2549,10,TRUE)</f>
        <v>tier - 2</v>
      </c>
      <c r="Q1206" s="53">
        <f>VLOOKUP(A1206,Hospitalization!A207:K2549,8,TRUE)</f>
        <v>34975.68</v>
      </c>
      <c r="R1206" s="7" t="str">
        <f>VLOOKUP(A1206,Hospitalization!A207:K2549,9,TRUE)</f>
        <v>tier - 2</v>
      </c>
    </row>
    <row r="1207" spans="1:18" x14ac:dyDescent="0.3">
      <c r="A1207" s="69" t="s">
        <v>1216</v>
      </c>
      <c r="B1207" s="55" t="str">
        <f>VLOOKUP(A1207,'Customer Names'!A1207:E2525,3,TRUE)</f>
        <v xml:space="preserve"> Mr</v>
      </c>
      <c r="C1207" s="55" t="str">
        <f>VLOOKUP(A1207,'Customer Names'!A1205:E2030,4,FALSE)</f>
        <v>Ciabattoni</v>
      </c>
      <c r="D1207" s="54">
        <f>VLOOKUP(HealthCare!A1207,Medical_Examinations!A1206:J3541,2,TRUE)</f>
        <v>34.15</v>
      </c>
      <c r="E1207" s="54">
        <f>VLOOKUP(HealthCare!A1207,Medical_Examinations!A1206:J3541,4,TRUE)</f>
        <v>4.49</v>
      </c>
      <c r="F1207" s="55" t="str">
        <f>VLOOKUP(A1207,Medical_Examinations!A1206:J3541,6,TRUE)</f>
        <v>yes</v>
      </c>
      <c r="G1207" s="55" t="str">
        <f>VLOOKUP(A1207,Medical_Examinations!A1206:J3541,7,TRUE)</f>
        <v>No</v>
      </c>
      <c r="H1207" s="55" t="str">
        <f>VLOOKUP(A1207,Medical_Examinations!A1206:J3541,8,TRUE)</f>
        <v>No</v>
      </c>
      <c r="I1207" s="56">
        <f>VLOOKUP(A1207,Medical_Examinations!A1206:J3541,9,TRUE)</f>
        <v>1</v>
      </c>
      <c r="J1207" s="55" t="str">
        <f>VLOOKUP(A1207,Medical_Examinations!A1206:J3541,10,TRUE)</f>
        <v>No</v>
      </c>
      <c r="K1207" s="55" t="str">
        <f>VLOOKUP(A1207,Medical_Examinations!A1206:J3541,3,TRUE)</f>
        <v>Obesity</v>
      </c>
      <c r="L1207" s="55" t="str">
        <f>VLOOKUP(A1207,Medical_Examinations!A1206:J3541,5,TRUE)</f>
        <v>Normal</v>
      </c>
      <c r="M1207" s="57">
        <f>VLOOKUP(A1207,Hospitalization!A37:K2379,5,FALSE)</f>
        <v>30526</v>
      </c>
      <c r="N1207" s="56">
        <f ca="1">VLOOKUP(A1207,Hospitalization!A38:K2380,6,FALSE)</f>
        <v>21</v>
      </c>
      <c r="O1207" s="55" t="str">
        <f>VLOOKUP(A1198,Hospitalization!A199:K2541,11,TRUE)</f>
        <v>R1011</v>
      </c>
      <c r="P1207" s="55" t="str">
        <f>VLOOKUP(A1207,Hospitalization!A208:K2550,10,TRUE)</f>
        <v>tier - 3</v>
      </c>
      <c r="Q1207" s="58">
        <f>VLOOKUP(A1207,Hospitalization!A208:K2550,8,TRUE)</f>
        <v>34940.61</v>
      </c>
      <c r="R1207" s="55" t="str">
        <f>VLOOKUP(A1207,Hospitalization!A208:K2550,9,TRUE)</f>
        <v>tier - 2</v>
      </c>
    </row>
    <row r="1208" spans="1:18" x14ac:dyDescent="0.3">
      <c r="A1208" s="69" t="s">
        <v>1217</v>
      </c>
      <c r="B1208" s="55" t="str">
        <f>VLOOKUP(A1208,'Customer Names'!A1208:E2526,3,TRUE)</f>
        <v xml:space="preserve"> Mrs</v>
      </c>
      <c r="C1208" s="55" t="str">
        <f>VLOOKUP(A1208,'Customer Names'!A1206:E2031,4,FALSE)</f>
        <v>Escanero Palmer</v>
      </c>
      <c r="D1208" s="50">
        <f>VLOOKUP(HealthCare!A1208,Medical_Examinations!A1207:J3542,2,TRUE)</f>
        <v>25.78</v>
      </c>
      <c r="E1208" s="50">
        <f>VLOOKUP(HealthCare!A1208,Medical_Examinations!A1207:J3542,4,TRUE)</f>
        <v>6.25</v>
      </c>
      <c r="F1208" s="7" t="str">
        <f>VLOOKUP(A1208,Medical_Examinations!A1207:J3542,6,TRUE)</f>
        <v>No</v>
      </c>
      <c r="G1208" s="7" t="str">
        <f>VLOOKUP(A1208,Medical_Examinations!A1207:J3542,7,TRUE)</f>
        <v>No</v>
      </c>
      <c r="H1208" s="7" t="str">
        <f>VLOOKUP(A1208,Medical_Examinations!A1207:J3542,8,TRUE)</f>
        <v>No</v>
      </c>
      <c r="I1208" s="51">
        <f>VLOOKUP(A1208,Medical_Examinations!A1207:J3542,9,TRUE)</f>
        <v>0</v>
      </c>
      <c r="J1208" s="7" t="str">
        <f>VLOOKUP(A1208,Medical_Examinations!A1207:J3542,10,TRUE)</f>
        <v>No</v>
      </c>
      <c r="K1208" s="7" t="str">
        <f>VLOOKUP(A1208,Medical_Examinations!A1207:J3542,3,TRUE)</f>
        <v>Overweight</v>
      </c>
      <c r="L1208" s="7" t="str">
        <f>VLOOKUP(A1208,Medical_Examinations!A1207:J3542,5,TRUE)</f>
        <v>Prediabetes</v>
      </c>
      <c r="M1208" s="52">
        <f>VLOOKUP(A1208,Hospitalization!A38:K2380,5,FALSE)</f>
        <v>34989</v>
      </c>
      <c r="N1208" s="51">
        <f ca="1">VLOOKUP(A1208,Hospitalization!A39:K2381,6,FALSE)</f>
        <v>22</v>
      </c>
      <c r="O1208" s="7" t="str">
        <f>VLOOKUP(A1199,Hospitalization!A200:K2542,11,TRUE)</f>
        <v>R1011</v>
      </c>
      <c r="P1208" s="7" t="str">
        <f>VLOOKUP(A1208,Hospitalization!A209:K2551,10,TRUE)</f>
        <v>tier - 3</v>
      </c>
      <c r="Q1208" s="53">
        <f>VLOOKUP(A1208,Hospitalization!A209:K2551,8,TRUE)</f>
        <v>34838.870000000003</v>
      </c>
      <c r="R1208" s="7" t="str">
        <f>VLOOKUP(A1208,Hospitalization!A209:K2551,9,TRUE)</f>
        <v>tier - 2</v>
      </c>
    </row>
    <row r="1209" spans="1:18" x14ac:dyDescent="0.3">
      <c r="A1209" s="69" t="s">
        <v>1218</v>
      </c>
      <c r="B1209" s="55" t="str">
        <f>VLOOKUP(A1209,'Customer Names'!A1209:E2527,3,TRUE)</f>
        <v xml:space="preserve"> Ms</v>
      </c>
      <c r="C1209" s="55" t="str">
        <f>VLOOKUP(A1209,'Customer Names'!A1207:E2032,4,FALSE)</f>
        <v>Lowe</v>
      </c>
      <c r="D1209" s="54">
        <f>VLOOKUP(HealthCare!A1209,Medical_Examinations!A1208:J3543,2,TRUE)</f>
        <v>21.02</v>
      </c>
      <c r="E1209" s="54">
        <f>VLOOKUP(HealthCare!A1209,Medical_Examinations!A1208:J3543,4,TRUE)</f>
        <v>9.6199999999999992</v>
      </c>
      <c r="F1209" s="55" t="str">
        <f>VLOOKUP(A1209,Medical_Examinations!A1208:J3543,6,TRUE)</f>
        <v>yes</v>
      </c>
      <c r="G1209" s="55" t="str">
        <f>VLOOKUP(A1209,Medical_Examinations!A1208:J3543,7,TRUE)</f>
        <v>No</v>
      </c>
      <c r="H1209" s="55" t="str">
        <f>VLOOKUP(A1209,Medical_Examinations!A1208:J3543,8,TRUE)</f>
        <v>Yes</v>
      </c>
      <c r="I1209" s="56">
        <f>VLOOKUP(A1209,Medical_Examinations!A1208:J3543,9,TRUE)</f>
        <v>1</v>
      </c>
      <c r="J1209" s="55" t="str">
        <f>VLOOKUP(A1209,Medical_Examinations!A1208:J3543,10,TRUE)</f>
        <v>No</v>
      </c>
      <c r="K1209" s="55" t="str">
        <f>VLOOKUP(A1209,Medical_Examinations!A1208:J3543,3,TRUE)</f>
        <v>Normal Weight</v>
      </c>
      <c r="L1209" s="55" t="str">
        <f>VLOOKUP(A1209,Medical_Examinations!A1208:J3543,5,TRUE)</f>
        <v>Diabetes</v>
      </c>
      <c r="M1209" s="57">
        <f>VLOOKUP(A1209,Hospitalization!A39:K2381,5,FALSE)</f>
        <v>37881</v>
      </c>
      <c r="N1209" s="56">
        <f ca="1">VLOOKUP(A1209,Hospitalization!A40:K2382,6,FALSE)</f>
        <v>26</v>
      </c>
      <c r="O1209" s="55" t="str">
        <f>VLOOKUP(A1200,Hospitalization!A201:K2543,11,TRUE)</f>
        <v>R1011</v>
      </c>
      <c r="P1209" s="55" t="str">
        <f>VLOOKUP(A1209,Hospitalization!A210:K2552,10,TRUE)</f>
        <v>tier - 3</v>
      </c>
      <c r="Q1209" s="58">
        <f>VLOOKUP(A1209,Hospitalization!A210:K2552,8,TRUE)</f>
        <v>34828.65</v>
      </c>
      <c r="R1209" s="55" t="str">
        <f>VLOOKUP(A1209,Hospitalization!A210:K2552,9,TRUE)</f>
        <v>tier - 1</v>
      </c>
    </row>
    <row r="1210" spans="1:18" x14ac:dyDescent="0.3">
      <c r="A1210" s="69" t="s">
        <v>1219</v>
      </c>
      <c r="B1210" s="55" t="str">
        <f>VLOOKUP(A1210,'Customer Names'!A1210:E2528,3,TRUE)</f>
        <v xml:space="preserve"> Mr</v>
      </c>
      <c r="C1210" s="55" t="str">
        <f>VLOOKUP(A1210,'Customer Names'!A1208:E2033,4,FALSE)</f>
        <v>Osmark</v>
      </c>
      <c r="D1210" s="50">
        <f>VLOOKUP(HealthCare!A1210,Medical_Examinations!A1209:J3544,2,TRUE)</f>
        <v>37.51</v>
      </c>
      <c r="E1210" s="50">
        <f>VLOOKUP(HealthCare!A1210,Medical_Examinations!A1209:J3544,4,TRUE)</f>
        <v>11.06</v>
      </c>
      <c r="F1210" s="7" t="str">
        <f>VLOOKUP(A1210,Medical_Examinations!A1209:J3544,6,TRUE)</f>
        <v>No</v>
      </c>
      <c r="G1210" s="7" t="str">
        <f>VLOOKUP(A1210,Medical_Examinations!A1209:J3544,7,TRUE)</f>
        <v>No</v>
      </c>
      <c r="H1210" s="7" t="str">
        <f>VLOOKUP(A1210,Medical_Examinations!A1209:J3544,8,TRUE)</f>
        <v>No</v>
      </c>
      <c r="I1210" s="51">
        <f>VLOOKUP(A1210,Medical_Examinations!A1209:J3544,9,TRUE)</f>
        <v>2</v>
      </c>
      <c r="J1210" s="7" t="str">
        <f>VLOOKUP(A1210,Medical_Examinations!A1209:J3544,10,TRUE)</f>
        <v>No</v>
      </c>
      <c r="K1210" s="7" t="str">
        <f>VLOOKUP(A1210,Medical_Examinations!A1209:J3544,3,TRUE)</f>
        <v>Obesity</v>
      </c>
      <c r="L1210" s="7" t="str">
        <f>VLOOKUP(A1210,Medical_Examinations!A1209:J3544,5,TRUE)</f>
        <v>Diabetes</v>
      </c>
      <c r="M1210" s="52">
        <f>VLOOKUP(A1210,Hospitalization!A40:K2382,5,FALSE)</f>
        <v>35060</v>
      </c>
      <c r="N1210" s="51">
        <f ca="1">VLOOKUP(A1210,Hospitalization!A41:K2383,6,FALSE)</f>
        <v>25</v>
      </c>
      <c r="O1210" s="7" t="str">
        <f>VLOOKUP(A1201,Hospitalization!A202:K2544,11,TRUE)</f>
        <v>R1017</v>
      </c>
      <c r="P1210" s="7" t="str">
        <f>VLOOKUP(A1210,Hospitalization!A211:K2553,10,TRUE)</f>
        <v>tier - 2</v>
      </c>
      <c r="Q1210" s="53">
        <f>VLOOKUP(A1210,Hospitalization!A211:K2553,8,TRUE)</f>
        <v>34806.47</v>
      </c>
      <c r="R1210" s="7" t="str">
        <f>VLOOKUP(A1210,Hospitalization!A211:K2553,9,TRUE)</f>
        <v>tier - 1</v>
      </c>
    </row>
    <row r="1211" spans="1:18" x14ac:dyDescent="0.3">
      <c r="A1211" s="69" t="s">
        <v>1220</v>
      </c>
      <c r="B1211" s="55" t="str">
        <f>VLOOKUP(A1211,'Customer Names'!A1211:E2529,3,TRUE)</f>
        <v xml:space="preserve"> Mr</v>
      </c>
      <c r="C1211" s="55" t="str">
        <f>VLOOKUP(A1211,'Customer Names'!A1209:E2034,4,FALSE)</f>
        <v>Lawson</v>
      </c>
      <c r="D1211" s="54">
        <f>VLOOKUP(HealthCare!A1211,Medical_Examinations!A1210:J3545,2,TRUE)</f>
        <v>25.745000000000001</v>
      </c>
      <c r="E1211" s="54">
        <f>VLOOKUP(HealthCare!A1211,Medical_Examinations!A1210:J3545,4,TRUE)</f>
        <v>6.11</v>
      </c>
      <c r="F1211" s="55" t="str">
        <f>VLOOKUP(A1211,Medical_Examinations!A1210:J3545,6,TRUE)</f>
        <v>yes</v>
      </c>
      <c r="G1211" s="55" t="str">
        <f>VLOOKUP(A1211,Medical_Examinations!A1210:J3545,7,TRUE)</f>
        <v>No</v>
      </c>
      <c r="H1211" s="55" t="str">
        <f>VLOOKUP(A1211,Medical_Examinations!A1210:J3545,8,TRUE)</f>
        <v>No</v>
      </c>
      <c r="I1211" s="56">
        <f>VLOOKUP(A1211,Medical_Examinations!A1210:J3545,9,TRUE)</f>
        <v>0</v>
      </c>
      <c r="J1211" s="55" t="str">
        <f>VLOOKUP(A1211,Medical_Examinations!A1210:J3545,10,TRUE)</f>
        <v>No</v>
      </c>
      <c r="K1211" s="55" t="str">
        <f>VLOOKUP(A1211,Medical_Examinations!A1210:J3545,3,TRUE)</f>
        <v>Overweight</v>
      </c>
      <c r="L1211" s="55" t="str">
        <f>VLOOKUP(A1211,Medical_Examinations!A1210:J3545,5,TRUE)</f>
        <v>Prediabetes</v>
      </c>
      <c r="M1211" s="57">
        <f>VLOOKUP(A1211,Hospitalization!A41:K2383,5,FALSE)</f>
        <v>34522</v>
      </c>
      <c r="N1211" s="56">
        <f ca="1">VLOOKUP(A1211,Hospitalization!A42:K2384,6,FALSE)</f>
        <v>23</v>
      </c>
      <c r="O1211" s="55" t="str">
        <f>VLOOKUP(A1202,Hospitalization!A203:K2545,11,TRUE)</f>
        <v>R1011</v>
      </c>
      <c r="P1211" s="55" t="str">
        <f>VLOOKUP(A1211,Hospitalization!A212:K2554,10,TRUE)</f>
        <v>tier - 3</v>
      </c>
      <c r="Q1211" s="58">
        <f>VLOOKUP(A1211,Hospitalization!A212:K2554,8,TRUE)</f>
        <v>34672.15</v>
      </c>
      <c r="R1211" s="55" t="str">
        <f>VLOOKUP(A1211,Hospitalization!A212:K2554,9,TRUE)</f>
        <v>tier - 1</v>
      </c>
    </row>
    <row r="1212" spans="1:18" x14ac:dyDescent="0.3">
      <c r="A1212" s="69" t="s">
        <v>1221</v>
      </c>
      <c r="B1212" s="55" t="str">
        <f>VLOOKUP(A1212,'Customer Names'!A1212:E2530,3,TRUE)</f>
        <v xml:space="preserve"> Mr</v>
      </c>
      <c r="C1212" s="55" t="str">
        <f>VLOOKUP(A1212,'Customer Names'!A1210:E2035,4,FALSE)</f>
        <v>Warwick</v>
      </c>
      <c r="D1212" s="50">
        <f>VLOOKUP(HealthCare!A1212,Medical_Examinations!A1211:J3546,2,TRUE)</f>
        <v>31.35</v>
      </c>
      <c r="E1212" s="50">
        <f>VLOOKUP(HealthCare!A1212,Medical_Examinations!A1211:J3546,4,TRUE)</f>
        <v>11.49</v>
      </c>
      <c r="F1212" s="7" t="str">
        <f>VLOOKUP(A1212,Medical_Examinations!A1211:J3546,6,TRUE)</f>
        <v>No</v>
      </c>
      <c r="G1212" s="7" t="str">
        <f>VLOOKUP(A1212,Medical_Examinations!A1211:J3546,7,TRUE)</f>
        <v>No</v>
      </c>
      <c r="H1212" s="7" t="str">
        <f>VLOOKUP(A1212,Medical_Examinations!A1211:J3546,8,TRUE)</f>
        <v>No</v>
      </c>
      <c r="I1212" s="51">
        <f>VLOOKUP(A1212,Medical_Examinations!A1211:J3546,9,TRUE)</f>
        <v>2</v>
      </c>
      <c r="J1212" s="7" t="str">
        <f>VLOOKUP(A1212,Medical_Examinations!A1211:J3546,10,TRUE)</f>
        <v>No</v>
      </c>
      <c r="K1212" s="7" t="str">
        <f>VLOOKUP(A1212,Medical_Examinations!A1211:J3546,3,TRUE)</f>
        <v>Obesity</v>
      </c>
      <c r="L1212" s="7" t="str">
        <f>VLOOKUP(A1212,Medical_Examinations!A1211:J3546,5,TRUE)</f>
        <v>Diabetes</v>
      </c>
      <c r="M1212" s="52">
        <f>VLOOKUP(A1212,Hospitalization!A42:K2384,5,FALSE)</f>
        <v>38269</v>
      </c>
      <c r="N1212" s="51">
        <f ca="1">VLOOKUP(A1212,Hospitalization!A43:K2385,6,FALSE)</f>
        <v>35</v>
      </c>
      <c r="O1212" s="7" t="str">
        <f>VLOOKUP(A1203,Hospitalization!A204:K2546,11,TRUE)</f>
        <v>R1011</v>
      </c>
      <c r="P1212" s="7" t="str">
        <f>VLOOKUP(A1212,Hospitalization!A213:K2555,10,TRUE)</f>
        <v>tier - 3</v>
      </c>
      <c r="Q1212" s="53">
        <f>VLOOKUP(A1212,Hospitalization!A213:K2555,8,TRUE)</f>
        <v>34617.839999999997</v>
      </c>
      <c r="R1212" s="7" t="str">
        <f>VLOOKUP(A1212,Hospitalization!A213:K2555,9,TRUE)</f>
        <v>tier - 1</v>
      </c>
    </row>
    <row r="1213" spans="1:18" x14ac:dyDescent="0.3">
      <c r="A1213" s="69" t="s">
        <v>1222</v>
      </c>
      <c r="B1213" s="55" t="str">
        <f>VLOOKUP(A1213,'Customer Names'!A1213:E2531,3,TRUE)</f>
        <v xml:space="preserve"> Mr</v>
      </c>
      <c r="C1213" s="55" t="str">
        <f>VLOOKUP(A1213,'Customer Names'!A1211:E2036,4,FALSE)</f>
        <v>Magnuson</v>
      </c>
      <c r="D1213" s="54">
        <f>VLOOKUP(HealthCare!A1213,Medical_Examinations!A1212:J3547,2,TRUE)</f>
        <v>29.83</v>
      </c>
      <c r="E1213" s="54">
        <f>VLOOKUP(HealthCare!A1213,Medical_Examinations!A1212:J3547,4,TRUE)</f>
        <v>8.68</v>
      </c>
      <c r="F1213" s="55" t="str">
        <f>VLOOKUP(A1213,Medical_Examinations!A1212:J3547,6,TRUE)</f>
        <v>No</v>
      </c>
      <c r="G1213" s="55" t="str">
        <f>VLOOKUP(A1213,Medical_Examinations!A1212:J3547,7,TRUE)</f>
        <v>No</v>
      </c>
      <c r="H1213" s="55" t="str">
        <f>VLOOKUP(A1213,Medical_Examinations!A1212:J3547,8,TRUE)</f>
        <v>No</v>
      </c>
      <c r="I1213" s="56">
        <f>VLOOKUP(A1213,Medical_Examinations!A1212:J3547,9,TRUE)</f>
        <v>2</v>
      </c>
      <c r="J1213" s="55" t="str">
        <f>VLOOKUP(A1213,Medical_Examinations!A1212:J3547,10,TRUE)</f>
        <v>No</v>
      </c>
      <c r="K1213" s="55" t="str">
        <f>VLOOKUP(A1213,Medical_Examinations!A1212:J3547,3,TRUE)</f>
        <v>Overweight</v>
      </c>
      <c r="L1213" s="55" t="str">
        <f>VLOOKUP(A1213,Medical_Examinations!A1212:J3547,5,TRUE)</f>
        <v>Diabetes</v>
      </c>
      <c r="M1213" s="57">
        <f>VLOOKUP(A1213,Hospitalization!A43:K2385,5,FALSE)</f>
        <v>28089</v>
      </c>
      <c r="N1213" s="56">
        <f ca="1">VLOOKUP(A1213,Hospitalization!A44:K2386,6,FALSE)</f>
        <v>37</v>
      </c>
      <c r="O1213" s="55" t="str">
        <f>VLOOKUP(A1204,Hospitalization!A205:K2547,11,TRUE)</f>
        <v>R1011</v>
      </c>
      <c r="P1213" s="55" t="str">
        <f>VLOOKUP(A1213,Hospitalization!A214:K2556,10,TRUE)</f>
        <v>tier - 3</v>
      </c>
      <c r="Q1213" s="58">
        <f>VLOOKUP(A1213,Hospitalization!A214:K2556,8,TRUE)</f>
        <v>34543.39</v>
      </c>
      <c r="R1213" s="55" t="str">
        <f>VLOOKUP(A1213,Hospitalization!A214:K2556,9,TRUE)</f>
        <v>tier - 2</v>
      </c>
    </row>
    <row r="1214" spans="1:18" x14ac:dyDescent="0.3">
      <c r="A1214" s="69" t="s">
        <v>1223</v>
      </c>
      <c r="B1214" s="55" t="str">
        <f>VLOOKUP(A1214,'Customer Names'!A1214:E2532,3,TRUE)</f>
        <v xml:space="preserve"> Mrs</v>
      </c>
      <c r="C1214" s="55" t="str">
        <f>VLOOKUP(A1214,'Customer Names'!A1212:E2037,4,FALSE)</f>
        <v>Marsh</v>
      </c>
      <c r="D1214" s="50">
        <f>VLOOKUP(HealthCare!A1214,Medical_Examinations!A1213:J3548,2,TRUE)</f>
        <v>25.49</v>
      </c>
      <c r="E1214" s="50">
        <f>VLOOKUP(HealthCare!A1214,Medical_Examinations!A1213:J3548,4,TRUE)</f>
        <v>5.68</v>
      </c>
      <c r="F1214" s="7" t="str">
        <f>VLOOKUP(A1214,Medical_Examinations!A1213:J3548,6,TRUE)</f>
        <v>yes</v>
      </c>
      <c r="G1214" s="7" t="str">
        <f>VLOOKUP(A1214,Medical_Examinations!A1213:J3548,7,TRUE)</f>
        <v>No</v>
      </c>
      <c r="H1214" s="7" t="str">
        <f>VLOOKUP(A1214,Medical_Examinations!A1213:J3548,8,TRUE)</f>
        <v>Yes</v>
      </c>
      <c r="I1214" s="51">
        <f>VLOOKUP(A1214,Medical_Examinations!A1213:J3548,9,TRUE)</f>
        <v>1</v>
      </c>
      <c r="J1214" s="7" t="str">
        <f>VLOOKUP(A1214,Medical_Examinations!A1213:J3548,10,TRUE)</f>
        <v>No</v>
      </c>
      <c r="K1214" s="7" t="str">
        <f>VLOOKUP(A1214,Medical_Examinations!A1213:J3548,3,TRUE)</f>
        <v>Overweight</v>
      </c>
      <c r="L1214" s="7" t="str">
        <f>VLOOKUP(A1214,Medical_Examinations!A1213:J3548,5,TRUE)</f>
        <v>Normal</v>
      </c>
      <c r="M1214" s="52">
        <f>VLOOKUP(A1214,Hospitalization!A44:K2386,5,FALSE)</f>
        <v>35970</v>
      </c>
      <c r="N1214" s="51">
        <f ca="1">VLOOKUP(A1214,Hospitalization!A45:K2387,6,FALSE)</f>
        <v>29</v>
      </c>
      <c r="O1214" s="7" t="str">
        <f>VLOOKUP(A1205,Hospitalization!A206:K2548,11,TRUE)</f>
        <v>R1011</v>
      </c>
      <c r="P1214" s="7" t="str">
        <f>VLOOKUP(A1214,Hospitalization!A215:K2557,10,TRUE)</f>
        <v>tier - 3</v>
      </c>
      <c r="Q1214" s="53">
        <f>VLOOKUP(A1214,Hospitalization!A215:K2557,8,TRUE)</f>
        <v>34472.839999999997</v>
      </c>
      <c r="R1214" s="7" t="str">
        <f>VLOOKUP(A1214,Hospitalization!A215:K2557,9,TRUE)</f>
        <v>tier - 1</v>
      </c>
    </row>
    <row r="1215" spans="1:18" x14ac:dyDescent="0.3">
      <c r="A1215" s="69" t="s">
        <v>1224</v>
      </c>
      <c r="B1215" s="55" t="str">
        <f>VLOOKUP(A1215,'Customer Names'!A1215:E2533,3,TRUE)</f>
        <v xml:space="preserve"> Ms</v>
      </c>
      <c r="C1215" s="55" t="str">
        <f>VLOOKUP(A1215,'Customer Names'!A1213:E2038,4,FALSE)</f>
        <v>Kari</v>
      </c>
      <c r="D1215" s="54">
        <f>VLOOKUP(HealthCare!A1215,Medical_Examinations!A1214:J3549,2,TRUE)</f>
        <v>34.1</v>
      </c>
      <c r="E1215" s="54">
        <f>VLOOKUP(HealthCare!A1215,Medical_Examinations!A1214:J3549,4,TRUE)</f>
        <v>8.4499999999999993</v>
      </c>
      <c r="F1215" s="55" t="str">
        <f>VLOOKUP(A1215,Medical_Examinations!A1214:J3549,6,TRUE)</f>
        <v>No</v>
      </c>
      <c r="G1215" s="55" t="str">
        <f>VLOOKUP(A1215,Medical_Examinations!A1214:J3549,7,TRUE)</f>
        <v>No</v>
      </c>
      <c r="H1215" s="55" t="str">
        <f>VLOOKUP(A1215,Medical_Examinations!A1214:J3549,8,TRUE)</f>
        <v>No</v>
      </c>
      <c r="I1215" s="56">
        <f>VLOOKUP(A1215,Medical_Examinations!A1214:J3549,9,TRUE)</f>
        <v>0</v>
      </c>
      <c r="J1215" s="55" t="str">
        <f>VLOOKUP(A1215,Medical_Examinations!A1214:J3549,10,TRUE)</f>
        <v>No</v>
      </c>
      <c r="K1215" s="55" t="str">
        <f>VLOOKUP(A1215,Medical_Examinations!A1214:J3549,3,TRUE)</f>
        <v>Obesity</v>
      </c>
      <c r="L1215" s="55" t="str">
        <f>VLOOKUP(A1215,Medical_Examinations!A1214:J3549,5,TRUE)</f>
        <v>Diabetes</v>
      </c>
      <c r="M1215" s="57">
        <f>VLOOKUP(A1215,Hospitalization!A45:K2387,5,FALSE)</f>
        <v>33140</v>
      </c>
      <c r="N1215" s="56">
        <f ca="1">VLOOKUP(A1215,Hospitalization!A46:K2388,6,FALSE)</f>
        <v>22</v>
      </c>
      <c r="O1215" s="55" t="str">
        <f>VLOOKUP(A1206,Hospitalization!A207:K2549,11,TRUE)</f>
        <v>R1011</v>
      </c>
      <c r="P1215" s="55" t="str">
        <f>VLOOKUP(A1215,Hospitalization!A216:K2558,10,TRUE)</f>
        <v>tier - 2</v>
      </c>
      <c r="Q1215" s="58">
        <f>VLOOKUP(A1215,Hospitalization!A216:K2558,8,TRUE)</f>
        <v>34456.269999999997</v>
      </c>
      <c r="R1215" s="55" t="str">
        <f>VLOOKUP(A1215,Hospitalization!A216:K2558,9,TRUE)</f>
        <v>tier - 1</v>
      </c>
    </row>
    <row r="1216" spans="1:18" x14ac:dyDescent="0.3">
      <c r="A1216" s="69" t="s">
        <v>1225</v>
      </c>
      <c r="B1216" s="55" t="str">
        <f>VLOOKUP(A1216,'Customer Names'!A1216:E2534,3,TRUE)</f>
        <v xml:space="preserve"> Mr</v>
      </c>
      <c r="C1216" s="55" t="str">
        <f>VLOOKUP(A1216,'Customer Names'!A1214:E2039,4,FALSE)</f>
        <v>Standiford</v>
      </c>
      <c r="D1216" s="50">
        <f>VLOOKUP(HealthCare!A1216,Medical_Examinations!A1215:J3550,2,TRUE)</f>
        <v>25.84</v>
      </c>
      <c r="E1216" s="50">
        <f>VLOOKUP(HealthCare!A1216,Medical_Examinations!A1215:J3550,4,TRUE)</f>
        <v>8.51</v>
      </c>
      <c r="F1216" s="7" t="str">
        <f>VLOOKUP(A1216,Medical_Examinations!A1215:J3550,6,TRUE)</f>
        <v>No</v>
      </c>
      <c r="G1216" s="7" t="str">
        <f>VLOOKUP(A1216,Medical_Examinations!A1215:J3550,7,TRUE)</f>
        <v>No</v>
      </c>
      <c r="H1216" s="7" t="str">
        <f>VLOOKUP(A1216,Medical_Examinations!A1215:J3550,8,TRUE)</f>
        <v>No</v>
      </c>
      <c r="I1216" s="51">
        <f>VLOOKUP(A1216,Medical_Examinations!A1215:J3550,9,TRUE)</f>
        <v>2</v>
      </c>
      <c r="J1216" s="7" t="str">
        <f>VLOOKUP(A1216,Medical_Examinations!A1215:J3550,10,TRUE)</f>
        <v>No</v>
      </c>
      <c r="K1216" s="7" t="str">
        <f>VLOOKUP(A1216,Medical_Examinations!A1215:J3550,3,TRUE)</f>
        <v>Overweight</v>
      </c>
      <c r="L1216" s="7" t="str">
        <f>VLOOKUP(A1216,Medical_Examinations!A1215:J3550,5,TRUE)</f>
        <v>Diabetes</v>
      </c>
      <c r="M1216" s="52">
        <f>VLOOKUP(A1216,Hospitalization!A46:K2388,5,FALSE)</f>
        <v>37899</v>
      </c>
      <c r="N1216" s="51">
        <f ca="1">VLOOKUP(A1216,Hospitalization!A47:K2389,6,FALSE)</f>
        <v>29</v>
      </c>
      <c r="O1216" s="7" t="str">
        <f>VLOOKUP(A1207,Hospitalization!A208:K2550,11,TRUE)</f>
        <v>R1011</v>
      </c>
      <c r="P1216" s="7" t="str">
        <f>VLOOKUP(A1216,Hospitalization!A217:K2559,10,TRUE)</f>
        <v>tier - 1</v>
      </c>
      <c r="Q1216" s="53">
        <f>VLOOKUP(A1216,Hospitalization!A217:K2559,8,TRUE)</f>
        <v>34439.86</v>
      </c>
      <c r="R1216" s="7" t="str">
        <f>VLOOKUP(A1216,Hospitalization!A217:K2559,9,TRUE)</f>
        <v>tier - 2</v>
      </c>
    </row>
    <row r="1217" spans="1:18" x14ac:dyDescent="0.3">
      <c r="A1217" s="69" t="s">
        <v>1226</v>
      </c>
      <c r="B1217" s="55" t="str">
        <f>VLOOKUP(A1217,'Customer Names'!A1217:E2535,3,TRUE)</f>
        <v xml:space="preserve"> Ms</v>
      </c>
      <c r="C1217" s="55" t="str">
        <f>VLOOKUP(A1217,'Customer Names'!A1215:E2040,4,FALSE)</f>
        <v>Sherwin</v>
      </c>
      <c r="D1217" s="54">
        <f>VLOOKUP(HealthCare!A1217,Medical_Examinations!A1216:J3551,2,TRUE)</f>
        <v>20.6</v>
      </c>
      <c r="E1217" s="54">
        <f>VLOOKUP(HealthCare!A1217,Medical_Examinations!A1216:J3551,4,TRUE)</f>
        <v>7.62</v>
      </c>
      <c r="F1217" s="55" t="str">
        <f>VLOOKUP(A1217,Medical_Examinations!A1216:J3551,6,TRUE)</f>
        <v>No</v>
      </c>
      <c r="G1217" s="55" t="str">
        <f>VLOOKUP(A1217,Medical_Examinations!A1216:J3551,7,TRUE)</f>
        <v>No</v>
      </c>
      <c r="H1217" s="55" t="str">
        <f>VLOOKUP(A1217,Medical_Examinations!A1216:J3551,8,TRUE)</f>
        <v>No</v>
      </c>
      <c r="I1217" s="56">
        <f>VLOOKUP(A1217,Medical_Examinations!A1216:J3551,9,TRUE)</f>
        <v>0</v>
      </c>
      <c r="J1217" s="55" t="str">
        <f>VLOOKUP(A1217,Medical_Examinations!A1216:J3551,10,TRUE)</f>
        <v>No</v>
      </c>
      <c r="K1217" s="55" t="str">
        <f>VLOOKUP(A1217,Medical_Examinations!A1216:J3551,3,TRUE)</f>
        <v>Normal Weight</v>
      </c>
      <c r="L1217" s="55" t="str">
        <f>VLOOKUP(A1217,Medical_Examinations!A1216:J3551,5,TRUE)</f>
        <v>Diabetes</v>
      </c>
      <c r="M1217" s="57">
        <f>VLOOKUP(A1217,Hospitalization!A47:K2389,5,FALSE)</f>
        <v>30956</v>
      </c>
      <c r="N1217" s="56">
        <f ca="1">VLOOKUP(A1217,Hospitalization!A48:K2390,6,FALSE)</f>
        <v>22</v>
      </c>
      <c r="O1217" s="55" t="str">
        <f>VLOOKUP(A1208,Hospitalization!A209:K2551,11,TRUE)</f>
        <v>R1011</v>
      </c>
      <c r="P1217" s="55" t="str">
        <f>VLOOKUP(A1217,Hospitalization!A218:K2560,10,TRUE)</f>
        <v>tier - 3</v>
      </c>
      <c r="Q1217" s="58">
        <f>VLOOKUP(A1217,Hospitalization!A218:K2560,8,TRUE)</f>
        <v>34402.22</v>
      </c>
      <c r="R1217" s="55" t="str">
        <f>VLOOKUP(A1217,Hospitalization!A218:K2560,9,TRUE)</f>
        <v>tier - 2</v>
      </c>
    </row>
    <row r="1218" spans="1:18" x14ac:dyDescent="0.3">
      <c r="A1218" s="69" t="s">
        <v>1227</v>
      </c>
      <c r="B1218" s="55" t="str">
        <f>VLOOKUP(A1218,'Customer Names'!A1218:E2536,3,TRUE)</f>
        <v xml:space="preserve"> Ms</v>
      </c>
      <c r="C1218" s="55" t="str">
        <f>VLOOKUP(A1218,'Customer Names'!A1216:E2041,4,FALSE)</f>
        <v>Parker</v>
      </c>
      <c r="D1218" s="50">
        <f>VLOOKUP(HealthCare!A1218,Medical_Examinations!A1217:J3552,2,TRUE)</f>
        <v>28.88</v>
      </c>
      <c r="E1218" s="50">
        <f>VLOOKUP(HealthCare!A1218,Medical_Examinations!A1217:J3552,4,TRUE)</f>
        <v>10.18</v>
      </c>
      <c r="F1218" s="7" t="str">
        <f>VLOOKUP(A1218,Medical_Examinations!A1217:J3552,6,TRUE)</f>
        <v>No</v>
      </c>
      <c r="G1218" s="7" t="str">
        <f>VLOOKUP(A1218,Medical_Examinations!A1217:J3552,7,TRUE)</f>
        <v>No</v>
      </c>
      <c r="H1218" s="7" t="str">
        <f>VLOOKUP(A1218,Medical_Examinations!A1217:J3552,8,TRUE)</f>
        <v>No</v>
      </c>
      <c r="I1218" s="51">
        <f>VLOOKUP(A1218,Medical_Examinations!A1217:J3552,9,TRUE)</f>
        <v>0</v>
      </c>
      <c r="J1218" s="7" t="str">
        <f>VLOOKUP(A1218,Medical_Examinations!A1217:J3552,10,TRUE)</f>
        <v>No</v>
      </c>
      <c r="K1218" s="7" t="str">
        <f>VLOOKUP(A1218,Medical_Examinations!A1217:J3552,3,TRUE)</f>
        <v>Overweight</v>
      </c>
      <c r="L1218" s="7" t="str">
        <f>VLOOKUP(A1218,Medical_Examinations!A1217:J3552,5,TRUE)</f>
        <v>Diabetes</v>
      </c>
      <c r="M1218" s="52">
        <f>VLOOKUP(A1218,Hospitalization!A48:K2390,5,FALSE)</f>
        <v>30591</v>
      </c>
      <c r="N1218" s="51">
        <f ca="1">VLOOKUP(A1218,Hospitalization!A49:K2391,6,FALSE)</f>
        <v>27</v>
      </c>
      <c r="O1218" s="7" t="str">
        <f>VLOOKUP(A1209,Hospitalization!A210:K2552,11,TRUE)</f>
        <v>R1011</v>
      </c>
      <c r="P1218" s="7" t="str">
        <f>VLOOKUP(A1218,Hospitalization!A219:K2561,10,TRUE)</f>
        <v>tier - 2</v>
      </c>
      <c r="Q1218" s="53">
        <f>VLOOKUP(A1218,Hospitalization!A219:K2561,8,TRUE)</f>
        <v>34307.22</v>
      </c>
      <c r="R1218" s="7" t="str">
        <f>VLOOKUP(A1218,Hospitalization!A219:K2561,9,TRUE)</f>
        <v>tier - 2</v>
      </c>
    </row>
    <row r="1219" spans="1:18" x14ac:dyDescent="0.3">
      <c r="A1219" s="69" t="s">
        <v>1228</v>
      </c>
      <c r="B1219" s="55" t="str">
        <f>VLOOKUP(A1219,'Customer Names'!A1219:E2537,3,TRUE)</f>
        <v xml:space="preserve"> Mr</v>
      </c>
      <c r="C1219" s="55" t="str">
        <f>VLOOKUP(A1219,'Customer Names'!A1217:E2042,4,FALSE)</f>
        <v>Blekeli</v>
      </c>
      <c r="D1219" s="54">
        <f>VLOOKUP(HealthCare!A1219,Medical_Examinations!A1218:J3553,2,TRUE)</f>
        <v>28.24</v>
      </c>
      <c r="E1219" s="54">
        <f>VLOOKUP(HealthCare!A1219,Medical_Examinations!A1218:J3553,4,TRUE)</f>
        <v>5.36</v>
      </c>
      <c r="F1219" s="55" t="str">
        <f>VLOOKUP(A1219,Medical_Examinations!A1218:J3553,6,TRUE)</f>
        <v>No</v>
      </c>
      <c r="G1219" s="55" t="str">
        <f>VLOOKUP(A1219,Medical_Examinations!A1218:J3553,7,TRUE)</f>
        <v>No</v>
      </c>
      <c r="H1219" s="55" t="str">
        <f>VLOOKUP(A1219,Medical_Examinations!A1218:J3553,8,TRUE)</f>
        <v>No</v>
      </c>
      <c r="I1219" s="56">
        <f>VLOOKUP(A1219,Medical_Examinations!A1218:J3553,9,TRUE)</f>
        <v>0</v>
      </c>
      <c r="J1219" s="55" t="str">
        <f>VLOOKUP(A1219,Medical_Examinations!A1218:J3553,10,TRUE)</f>
        <v>No</v>
      </c>
      <c r="K1219" s="55" t="str">
        <f>VLOOKUP(A1219,Medical_Examinations!A1218:J3553,3,TRUE)</f>
        <v>Overweight</v>
      </c>
      <c r="L1219" s="55" t="str">
        <f>VLOOKUP(A1219,Medical_Examinations!A1218:J3553,5,TRUE)</f>
        <v>Normal</v>
      </c>
      <c r="M1219" s="57">
        <f>VLOOKUP(A1219,Hospitalization!A49:K2391,5,FALSE)</f>
        <v>38292</v>
      </c>
      <c r="N1219" s="56">
        <f ca="1">VLOOKUP(A1219,Hospitalization!A50:K2392,6,FALSE)</f>
        <v>23</v>
      </c>
      <c r="O1219" s="55" t="str">
        <f>VLOOKUP(A1210,Hospitalization!A211:K2553,11,TRUE)</f>
        <v>R1013</v>
      </c>
      <c r="P1219" s="55" t="str">
        <f>VLOOKUP(A1219,Hospitalization!A220:K2562,10,TRUE)</f>
        <v>tier - 3</v>
      </c>
      <c r="Q1219" s="58">
        <f>VLOOKUP(A1219,Hospitalization!A220:K2562,8,TRUE)</f>
        <v>34303.17</v>
      </c>
      <c r="R1219" s="55" t="str">
        <f>VLOOKUP(A1219,Hospitalization!A220:K2562,9,TRUE)</f>
        <v>tier - 1</v>
      </c>
    </row>
    <row r="1220" spans="1:18" x14ac:dyDescent="0.3">
      <c r="A1220" s="69" t="s">
        <v>1229</v>
      </c>
      <c r="B1220" s="55" t="str">
        <f>VLOOKUP(A1220,'Customer Names'!A1220:E2538,3,TRUE)</f>
        <v xml:space="preserve"> Mr</v>
      </c>
      <c r="C1220" s="55" t="str">
        <f>VLOOKUP(A1220,'Customer Names'!A1218:E2043,4,FALSE)</f>
        <v>Vangampleare</v>
      </c>
      <c r="D1220" s="50">
        <f>VLOOKUP(HealthCare!A1220,Medical_Examinations!A1219:J3554,2,TRUE)</f>
        <v>25.46</v>
      </c>
      <c r="E1220" s="50">
        <f>VLOOKUP(HealthCare!A1220,Medical_Examinations!A1219:J3554,4,TRUE)</f>
        <v>11.78</v>
      </c>
      <c r="F1220" s="7" t="str">
        <f>VLOOKUP(A1220,Medical_Examinations!A1219:J3554,6,TRUE)</f>
        <v>yes</v>
      </c>
      <c r="G1220" s="7" t="str">
        <f>VLOOKUP(A1220,Medical_Examinations!A1219:J3554,7,TRUE)</f>
        <v>No</v>
      </c>
      <c r="H1220" s="7" t="str">
        <f>VLOOKUP(A1220,Medical_Examinations!A1219:J3554,8,TRUE)</f>
        <v>No</v>
      </c>
      <c r="I1220" s="51">
        <f>VLOOKUP(A1220,Medical_Examinations!A1219:J3554,9,TRUE)</f>
        <v>1</v>
      </c>
      <c r="J1220" s="7" t="str">
        <f>VLOOKUP(A1220,Medical_Examinations!A1219:J3554,10,TRUE)</f>
        <v>No</v>
      </c>
      <c r="K1220" s="7" t="str">
        <f>VLOOKUP(A1220,Medical_Examinations!A1219:J3554,3,TRUE)</f>
        <v>Overweight</v>
      </c>
      <c r="L1220" s="7" t="str">
        <f>VLOOKUP(A1220,Medical_Examinations!A1219:J3554,5,TRUE)</f>
        <v>Diabetes</v>
      </c>
      <c r="M1220" s="52">
        <f>VLOOKUP(A1220,Hospitalization!A50:K2392,5,FALSE)</f>
        <v>31696</v>
      </c>
      <c r="N1220" s="51">
        <f ca="1">VLOOKUP(A1220,Hospitalization!A51:K2393,6,FALSE)</f>
        <v>37</v>
      </c>
      <c r="O1220" s="7" t="str">
        <f>VLOOKUP(A1211,Hospitalization!A212:K2554,11,TRUE)</f>
        <v>R1013</v>
      </c>
      <c r="P1220" s="7" t="str">
        <f>VLOOKUP(A1220,Hospitalization!A221:K2563,10,TRUE)</f>
        <v>tier - 2</v>
      </c>
      <c r="Q1220" s="53">
        <f>VLOOKUP(A1220,Hospitalization!A221:K2563,8,TRUE)</f>
        <v>34293.120000000003</v>
      </c>
      <c r="R1220" s="7" t="str">
        <f>VLOOKUP(A1220,Hospitalization!A221:K2563,9,TRUE)</f>
        <v>tier - 1</v>
      </c>
    </row>
    <row r="1221" spans="1:18" x14ac:dyDescent="0.3">
      <c r="A1221" s="69" t="s">
        <v>1230</v>
      </c>
      <c r="B1221" s="55" t="str">
        <f>VLOOKUP(A1221,'Customer Names'!A1221:E2539,3,TRUE)</f>
        <v xml:space="preserve"> Mr</v>
      </c>
      <c r="C1221" s="55" t="str">
        <f>VLOOKUP(A1221,'Customer Names'!A1219:E2044,4,FALSE)</f>
        <v>Hiatt</v>
      </c>
      <c r="D1221" s="54">
        <f>VLOOKUP(HealthCare!A1221,Medical_Examinations!A1220:J3555,2,TRUE)</f>
        <v>29.64</v>
      </c>
      <c r="E1221" s="54">
        <f>VLOOKUP(HealthCare!A1221,Medical_Examinations!A1220:J3555,4,TRUE)</f>
        <v>10.82</v>
      </c>
      <c r="F1221" s="55" t="str">
        <f>VLOOKUP(A1221,Medical_Examinations!A1220:J3555,6,TRUE)</f>
        <v>yes</v>
      </c>
      <c r="G1221" s="55" t="str">
        <f>VLOOKUP(A1221,Medical_Examinations!A1220:J3555,7,TRUE)</f>
        <v>No</v>
      </c>
      <c r="H1221" s="55" t="str">
        <f>VLOOKUP(A1221,Medical_Examinations!A1220:J3555,8,TRUE)</f>
        <v>No</v>
      </c>
      <c r="I1221" s="56">
        <f>VLOOKUP(A1221,Medical_Examinations!A1220:J3555,9,TRUE)</f>
        <v>0</v>
      </c>
      <c r="J1221" s="55" t="str">
        <f>VLOOKUP(A1221,Medical_Examinations!A1220:J3555,10,TRUE)</f>
        <v>No</v>
      </c>
      <c r="K1221" s="55" t="str">
        <f>VLOOKUP(A1221,Medical_Examinations!A1220:J3555,3,TRUE)</f>
        <v>Overweight</v>
      </c>
      <c r="L1221" s="55" t="str">
        <f>VLOOKUP(A1221,Medical_Examinations!A1220:J3555,5,TRUE)</f>
        <v>Diabetes</v>
      </c>
      <c r="M1221" s="57">
        <f>VLOOKUP(A1221,Hospitalization!A51:K2393,5,FALSE)</f>
        <v>35957</v>
      </c>
      <c r="N1221" s="56">
        <f ca="1">VLOOKUP(A1221,Hospitalization!A52:K2394,6,FALSE)</f>
        <v>27</v>
      </c>
      <c r="O1221" s="55" t="str">
        <f>VLOOKUP(A1212,Hospitalization!A213:K2555,11,TRUE)</f>
        <v>R1016</v>
      </c>
      <c r="P1221" s="55" t="str">
        <f>VLOOKUP(A1221,Hospitalization!A222:K2564,10,TRUE)</f>
        <v>tier - 3</v>
      </c>
      <c r="Q1221" s="58">
        <f>VLOOKUP(A1221,Hospitalization!A222:K2564,8,TRUE)</f>
        <v>34254.050000000003</v>
      </c>
      <c r="R1221" s="55" t="str">
        <f>VLOOKUP(A1221,Hospitalization!A222:K2564,9,TRUE)</f>
        <v>tier - 1</v>
      </c>
    </row>
    <row r="1222" spans="1:18" x14ac:dyDescent="0.3">
      <c r="A1222" s="69" t="s">
        <v>1231</v>
      </c>
      <c r="B1222" s="55" t="str">
        <f>VLOOKUP(A1222,'Customer Names'!A1222:E2540,3,TRUE)</f>
        <v xml:space="preserve"> Mr</v>
      </c>
      <c r="C1222" s="55" t="str">
        <f>VLOOKUP(A1222,'Customer Names'!A1220:E2045,4,FALSE)</f>
        <v>Tadesse</v>
      </c>
      <c r="D1222" s="50">
        <f>VLOOKUP(HealthCare!A1222,Medical_Examinations!A1221:J3556,2,TRUE)</f>
        <v>31.27</v>
      </c>
      <c r="E1222" s="50">
        <f>VLOOKUP(HealthCare!A1222,Medical_Examinations!A1221:J3556,4,TRUE)</f>
        <v>7.73</v>
      </c>
      <c r="F1222" s="7" t="str">
        <f>VLOOKUP(A1222,Medical_Examinations!A1221:J3556,6,TRUE)</f>
        <v>yes</v>
      </c>
      <c r="G1222" s="7" t="str">
        <f>VLOOKUP(A1222,Medical_Examinations!A1221:J3556,7,TRUE)</f>
        <v>No</v>
      </c>
      <c r="H1222" s="7" t="str">
        <f>VLOOKUP(A1222,Medical_Examinations!A1221:J3556,8,TRUE)</f>
        <v>No</v>
      </c>
      <c r="I1222" s="51">
        <f>VLOOKUP(A1222,Medical_Examinations!A1221:J3556,9,TRUE)</f>
        <v>1</v>
      </c>
      <c r="J1222" s="7" t="str">
        <f>VLOOKUP(A1222,Medical_Examinations!A1221:J3556,10,TRUE)</f>
        <v>No</v>
      </c>
      <c r="K1222" s="7" t="str">
        <f>VLOOKUP(A1222,Medical_Examinations!A1221:J3556,3,TRUE)</f>
        <v>Obesity</v>
      </c>
      <c r="L1222" s="7" t="str">
        <f>VLOOKUP(A1222,Medical_Examinations!A1221:J3556,5,TRUE)</f>
        <v>Diabetes</v>
      </c>
      <c r="M1222" s="52">
        <f>VLOOKUP(A1222,Hospitalization!A52:K2394,5,FALSE)</f>
        <v>22832</v>
      </c>
      <c r="N1222" s="51">
        <f ca="1">VLOOKUP(A1222,Hospitalization!A53:K2395,6,FALSE)</f>
        <v>25</v>
      </c>
      <c r="O1222" s="7" t="str">
        <f>VLOOKUP(A1213,Hospitalization!A214:K2556,11,TRUE)</f>
        <v>R1011</v>
      </c>
      <c r="P1222" s="7" t="str">
        <f>VLOOKUP(A1222,Hospitalization!A223:K2565,10,TRUE)</f>
        <v>tier - 1</v>
      </c>
      <c r="Q1222" s="53">
        <f>VLOOKUP(A1222,Hospitalization!A223:K2565,8,TRUE)</f>
        <v>34218.019999999997</v>
      </c>
      <c r="R1222" s="7" t="str">
        <f>VLOOKUP(A1222,Hospitalization!A223:K2565,9,TRUE)</f>
        <v>tier - 1</v>
      </c>
    </row>
    <row r="1223" spans="1:18" x14ac:dyDescent="0.3">
      <c r="A1223" s="69" t="s">
        <v>1232</v>
      </c>
      <c r="B1223" s="55" t="str">
        <f>VLOOKUP(A1223,'Customer Names'!A1223:E2541,3,TRUE)</f>
        <v xml:space="preserve"> Ms</v>
      </c>
      <c r="C1223" s="55" t="str">
        <f>VLOOKUP(A1223,'Customer Names'!A1221:E2046,4,FALSE)</f>
        <v>Jaswell</v>
      </c>
      <c r="D1223" s="54">
        <f>VLOOKUP(HealthCare!A1223,Medical_Examinations!A1222:J3557,2,TRUE)</f>
        <v>19.95</v>
      </c>
      <c r="E1223" s="54">
        <f>VLOOKUP(HealthCare!A1223,Medical_Examinations!A1222:J3557,4,TRUE)</f>
        <v>6.24</v>
      </c>
      <c r="F1223" s="55" t="str">
        <f>VLOOKUP(A1223,Medical_Examinations!A1222:J3557,6,TRUE)</f>
        <v>yes</v>
      </c>
      <c r="G1223" s="55" t="str">
        <f>VLOOKUP(A1223,Medical_Examinations!A1222:J3557,7,TRUE)</f>
        <v>No</v>
      </c>
      <c r="H1223" s="55" t="str">
        <f>VLOOKUP(A1223,Medical_Examinations!A1222:J3557,8,TRUE)</f>
        <v>No</v>
      </c>
      <c r="I1223" s="56">
        <f>VLOOKUP(A1223,Medical_Examinations!A1222:J3557,9,TRUE)</f>
        <v>0</v>
      </c>
      <c r="J1223" s="55" t="str">
        <f>VLOOKUP(A1223,Medical_Examinations!A1222:J3557,10,TRUE)</f>
        <v>No</v>
      </c>
      <c r="K1223" s="55" t="str">
        <f>VLOOKUP(A1223,Medical_Examinations!A1222:J3557,3,TRUE)</f>
        <v>Normal Weight</v>
      </c>
      <c r="L1223" s="55" t="str">
        <f>VLOOKUP(A1223,Medical_Examinations!A1222:J3557,5,TRUE)</f>
        <v>Prediabetes</v>
      </c>
      <c r="M1223" s="57">
        <f>VLOOKUP(A1223,Hospitalization!A53:K2395,5,FALSE)</f>
        <v>27596</v>
      </c>
      <c r="N1223" s="56">
        <f ca="1">VLOOKUP(A1223,Hospitalization!A54:K2396,6,FALSE)</f>
        <v>26</v>
      </c>
      <c r="O1223" s="55" t="str">
        <f>VLOOKUP(A1214,Hospitalization!A215:K2557,11,TRUE)</f>
        <v>R1011</v>
      </c>
      <c r="P1223" s="55" t="str">
        <f>VLOOKUP(A1223,Hospitalization!A224:K2566,10,TRUE)</f>
        <v>tier - 1</v>
      </c>
      <c r="Q1223" s="58">
        <f>VLOOKUP(A1223,Hospitalization!A224:K2566,8,TRUE)</f>
        <v>34210.33</v>
      </c>
      <c r="R1223" s="55" t="str">
        <f>VLOOKUP(A1223,Hospitalization!A224:K2566,9,TRUE)</f>
        <v>tier - 2</v>
      </c>
    </row>
    <row r="1224" spans="1:18" x14ac:dyDescent="0.3">
      <c r="A1224" s="69" t="s">
        <v>1233</v>
      </c>
      <c r="B1224" s="55" t="str">
        <f>VLOOKUP(A1224,'Customer Names'!A1224:E2542,3,TRUE)</f>
        <v xml:space="preserve"> Ms</v>
      </c>
      <c r="C1224" s="55" t="str">
        <f>VLOOKUP(A1224,'Customer Names'!A1222:E2047,4,FALSE)</f>
        <v>Phillips-Cook</v>
      </c>
      <c r="D1224" s="50">
        <f>VLOOKUP(HealthCare!A1224,Medical_Examinations!A1223:J3558,2,TRUE)</f>
        <v>21.3</v>
      </c>
      <c r="E1224" s="50">
        <f>VLOOKUP(HealthCare!A1224,Medical_Examinations!A1223:J3558,4,TRUE)</f>
        <v>10.42</v>
      </c>
      <c r="F1224" s="7" t="str">
        <f>VLOOKUP(A1224,Medical_Examinations!A1223:J3558,6,TRUE)</f>
        <v>No</v>
      </c>
      <c r="G1224" s="7" t="str">
        <f>VLOOKUP(A1224,Medical_Examinations!A1223:J3558,7,TRUE)</f>
        <v>No</v>
      </c>
      <c r="H1224" s="7" t="str">
        <f>VLOOKUP(A1224,Medical_Examinations!A1223:J3558,8,TRUE)</f>
        <v>No</v>
      </c>
      <c r="I1224" s="51">
        <f>VLOOKUP(A1224,Medical_Examinations!A1223:J3558,9,TRUE)</f>
        <v>2</v>
      </c>
      <c r="J1224" s="7" t="str">
        <f>VLOOKUP(A1224,Medical_Examinations!A1223:J3558,10,TRUE)</f>
        <v>No</v>
      </c>
      <c r="K1224" s="7" t="str">
        <f>VLOOKUP(A1224,Medical_Examinations!A1223:J3558,3,TRUE)</f>
        <v>Normal Weight</v>
      </c>
      <c r="L1224" s="7" t="str">
        <f>VLOOKUP(A1224,Medical_Examinations!A1223:J3558,5,TRUE)</f>
        <v>Diabetes</v>
      </c>
      <c r="M1224" s="52">
        <f>VLOOKUP(A1224,Hospitalization!A54:K2396,5,FALSE)</f>
        <v>26170</v>
      </c>
      <c r="N1224" s="51">
        <f ca="1">VLOOKUP(A1224,Hospitalization!A55:K2397,6,FALSE)</f>
        <v>26</v>
      </c>
      <c r="O1224" s="7" t="str">
        <f>VLOOKUP(A1215,Hospitalization!A216:K2558,11,TRUE)</f>
        <v>R1011</v>
      </c>
      <c r="P1224" s="7" t="str">
        <f>VLOOKUP(A1224,Hospitalization!A225:K2567,10,TRUE)</f>
        <v>tier - 2</v>
      </c>
      <c r="Q1224" s="53">
        <f>VLOOKUP(A1224,Hospitalization!A225:K2567,8,TRUE)</f>
        <v>34205.07</v>
      </c>
      <c r="R1224" s="7" t="str">
        <f>VLOOKUP(A1224,Hospitalization!A225:K2567,9,TRUE)</f>
        <v>tier - 2</v>
      </c>
    </row>
    <row r="1225" spans="1:18" x14ac:dyDescent="0.3">
      <c r="A1225" s="69" t="s">
        <v>1234</v>
      </c>
      <c r="B1225" s="55" t="str">
        <f>VLOOKUP(A1225,'Customer Names'!A1225:E2543,3,TRUE)</f>
        <v xml:space="preserve"> Mr</v>
      </c>
      <c r="C1225" s="55" t="str">
        <f>VLOOKUP(A1225,'Customer Names'!A1223:E2048,4,FALSE)</f>
        <v>Clark</v>
      </c>
      <c r="D1225" s="54">
        <f>VLOOKUP(HealthCare!A1225,Medical_Examinations!A1224:J3559,2,TRUE)</f>
        <v>31.635000000000002</v>
      </c>
      <c r="E1225" s="54">
        <f>VLOOKUP(HealthCare!A1225,Medical_Examinations!A1224:J3559,4,TRUE)</f>
        <v>11.11</v>
      </c>
      <c r="F1225" s="55" t="str">
        <f>VLOOKUP(A1225,Medical_Examinations!A1224:J3559,6,TRUE)</f>
        <v>No</v>
      </c>
      <c r="G1225" s="55" t="str">
        <f>VLOOKUP(A1225,Medical_Examinations!A1224:J3559,7,TRUE)</f>
        <v>No</v>
      </c>
      <c r="H1225" s="55" t="str">
        <f>VLOOKUP(A1225,Medical_Examinations!A1224:J3559,8,TRUE)</f>
        <v>No</v>
      </c>
      <c r="I1225" s="56">
        <f>VLOOKUP(A1225,Medical_Examinations!A1224:J3559,9,TRUE)</f>
        <v>0</v>
      </c>
      <c r="J1225" s="55" t="str">
        <f>VLOOKUP(A1225,Medical_Examinations!A1224:J3559,10,TRUE)</f>
        <v>No</v>
      </c>
      <c r="K1225" s="55" t="str">
        <f>VLOOKUP(A1225,Medical_Examinations!A1224:J3559,3,TRUE)</f>
        <v>Obesity</v>
      </c>
      <c r="L1225" s="55" t="str">
        <f>VLOOKUP(A1225,Medical_Examinations!A1224:J3559,5,TRUE)</f>
        <v>Diabetes</v>
      </c>
      <c r="M1225" s="57">
        <f>VLOOKUP(A1225,Hospitalization!A55:K2397,5,FALSE)</f>
        <v>36470</v>
      </c>
      <c r="N1225" s="56">
        <f ca="1">VLOOKUP(A1225,Hospitalization!A56:K2398,6,FALSE)</f>
        <v>24</v>
      </c>
      <c r="O1225" s="55" t="str">
        <f>VLOOKUP(A1216,Hospitalization!A217:K2559,11,TRUE)</f>
        <v>R1013</v>
      </c>
      <c r="P1225" s="55" t="str">
        <f>VLOOKUP(A1225,Hospitalization!A226:K2568,10,TRUE)</f>
        <v>tier - 3</v>
      </c>
      <c r="Q1225" s="58">
        <f>VLOOKUP(A1225,Hospitalization!A226:K2568,8,TRUE)</f>
        <v>34166.269999999997</v>
      </c>
      <c r="R1225" s="55" t="str">
        <f>VLOOKUP(A1225,Hospitalization!A226:K2568,9,TRUE)</f>
        <v>tier - 2</v>
      </c>
    </row>
    <row r="1226" spans="1:18" x14ac:dyDescent="0.3">
      <c r="A1226" s="69" t="s">
        <v>1235</v>
      </c>
      <c r="B1226" s="55" t="str">
        <f>VLOOKUP(A1226,'Customer Names'!A1226:E2544,3,TRUE)</f>
        <v xml:space="preserve"> Ms</v>
      </c>
      <c r="C1226" s="55" t="str">
        <f>VLOOKUP(A1226,'Customer Names'!A1224:E2049,4,FALSE)</f>
        <v>Wang</v>
      </c>
      <c r="D1226" s="50">
        <f>VLOOKUP(HealthCare!A1226,Medical_Examinations!A1225:J3560,2,TRUE)</f>
        <v>23.9</v>
      </c>
      <c r="E1226" s="50">
        <f>VLOOKUP(HealthCare!A1226,Medical_Examinations!A1225:J3560,4,TRUE)</f>
        <v>7.67</v>
      </c>
      <c r="F1226" s="7" t="str">
        <f>VLOOKUP(A1226,Medical_Examinations!A1225:J3560,6,TRUE)</f>
        <v>yes</v>
      </c>
      <c r="G1226" s="7" t="str">
        <f>VLOOKUP(A1226,Medical_Examinations!A1225:J3560,7,TRUE)</f>
        <v>No</v>
      </c>
      <c r="H1226" s="7" t="str">
        <f>VLOOKUP(A1226,Medical_Examinations!A1225:J3560,8,TRUE)</f>
        <v>No</v>
      </c>
      <c r="I1226" s="51">
        <f>VLOOKUP(A1226,Medical_Examinations!A1225:J3560,9,TRUE)</f>
        <v>2</v>
      </c>
      <c r="J1226" s="7" t="str">
        <f>VLOOKUP(A1226,Medical_Examinations!A1225:J3560,10,TRUE)</f>
        <v>No</v>
      </c>
      <c r="K1226" s="7" t="str">
        <f>VLOOKUP(A1226,Medical_Examinations!A1225:J3560,3,TRUE)</f>
        <v>Normal Weight</v>
      </c>
      <c r="L1226" s="7" t="str">
        <f>VLOOKUP(A1226,Medical_Examinations!A1225:J3560,5,TRUE)</f>
        <v>Diabetes</v>
      </c>
      <c r="M1226" s="52">
        <f>VLOOKUP(A1226,Hospitalization!A56:K2398,5,FALSE)</f>
        <v>37616</v>
      </c>
      <c r="N1226" s="51">
        <f ca="1">VLOOKUP(A1226,Hospitalization!A57:K2399,6,FALSE)</f>
        <v>27</v>
      </c>
      <c r="O1226" s="7" t="str">
        <f>VLOOKUP(A1217,Hospitalization!A218:K2560,11,TRUE)</f>
        <v>R1011</v>
      </c>
      <c r="P1226" s="7" t="str">
        <f>VLOOKUP(A1226,Hospitalization!A227:K2569,10,TRUE)</f>
        <v>tier - 3</v>
      </c>
      <c r="Q1226" s="53">
        <f>VLOOKUP(A1226,Hospitalization!A227:K2569,8,TRUE)</f>
        <v>34084.68</v>
      </c>
      <c r="R1226" s="7" t="str">
        <f>VLOOKUP(A1226,Hospitalization!A227:K2569,9,TRUE)</f>
        <v>tier - 2</v>
      </c>
    </row>
    <row r="1227" spans="1:18" x14ac:dyDescent="0.3">
      <c r="A1227" s="69" t="s">
        <v>1236</v>
      </c>
      <c r="B1227" s="55" t="str">
        <f>VLOOKUP(A1227,'Customer Names'!A1227:E2545,3,TRUE)</f>
        <v xml:space="preserve"> Mr</v>
      </c>
      <c r="C1227" s="55" t="str">
        <f>VLOOKUP(A1227,'Customer Names'!A1225:E2050,4,FALSE)</f>
        <v>Desruisseaux</v>
      </c>
      <c r="D1227" s="54">
        <f>VLOOKUP(HealthCare!A1227,Medical_Examinations!A1226:J3561,2,TRUE)</f>
        <v>34.15</v>
      </c>
      <c r="E1227" s="54">
        <f>VLOOKUP(HealthCare!A1227,Medical_Examinations!A1226:J3561,4,TRUE)</f>
        <v>6.15</v>
      </c>
      <c r="F1227" s="55" t="str">
        <f>VLOOKUP(A1227,Medical_Examinations!A1226:J3561,6,TRUE)</f>
        <v>No</v>
      </c>
      <c r="G1227" s="55" t="str">
        <f>VLOOKUP(A1227,Medical_Examinations!A1226:J3561,7,TRUE)</f>
        <v>No</v>
      </c>
      <c r="H1227" s="55" t="str">
        <f>VLOOKUP(A1227,Medical_Examinations!A1226:J3561,8,TRUE)</f>
        <v>No</v>
      </c>
      <c r="I1227" s="56">
        <f>VLOOKUP(A1227,Medical_Examinations!A1226:J3561,9,TRUE)</f>
        <v>0</v>
      </c>
      <c r="J1227" s="55" t="str">
        <f>VLOOKUP(A1227,Medical_Examinations!A1226:J3561,10,TRUE)</f>
        <v>No</v>
      </c>
      <c r="K1227" s="55" t="str">
        <f>VLOOKUP(A1227,Medical_Examinations!A1226:J3561,3,TRUE)</f>
        <v>Obesity</v>
      </c>
      <c r="L1227" s="55" t="str">
        <f>VLOOKUP(A1227,Medical_Examinations!A1226:J3561,5,TRUE)</f>
        <v>Prediabetes</v>
      </c>
      <c r="M1227" s="57">
        <f>VLOOKUP(A1227,Hospitalization!A57:K2399,5,FALSE)</f>
        <v>26506</v>
      </c>
      <c r="N1227" s="56">
        <f ca="1">VLOOKUP(A1227,Hospitalization!A58:K2400,6,FALSE)</f>
        <v>24</v>
      </c>
      <c r="O1227" s="55" t="str">
        <f>VLOOKUP(A1218,Hospitalization!A219:K2561,11,TRUE)</f>
        <v>R1012</v>
      </c>
      <c r="P1227" s="55" t="str">
        <f>VLOOKUP(A1227,Hospitalization!A228:K2570,10,TRUE)</f>
        <v>tier - 2</v>
      </c>
      <c r="Q1227" s="58">
        <f>VLOOKUP(A1227,Hospitalization!A228:K2570,8,TRUE)</f>
        <v>34053.360000000001</v>
      </c>
      <c r="R1227" s="55" t="str">
        <f>VLOOKUP(A1227,Hospitalization!A228:K2570,9,TRUE)</f>
        <v>tier - 2</v>
      </c>
    </row>
    <row r="1228" spans="1:18" x14ac:dyDescent="0.3">
      <c r="A1228" s="69" t="s">
        <v>1237</v>
      </c>
      <c r="B1228" s="55" t="str">
        <f>VLOOKUP(A1228,'Customer Names'!A1228:E2546,3,TRUE)</f>
        <v xml:space="preserve"> Ms</v>
      </c>
      <c r="C1228" s="55" t="str">
        <f>VLOOKUP(A1228,'Customer Names'!A1226:E2051,4,FALSE)</f>
        <v>Ripp</v>
      </c>
      <c r="D1228" s="50">
        <f>VLOOKUP(HealthCare!A1228,Medical_Examinations!A1227:J3562,2,TRUE)</f>
        <v>28.71</v>
      </c>
      <c r="E1228" s="50">
        <f>VLOOKUP(HealthCare!A1228,Medical_Examinations!A1227:J3562,4,TRUE)</f>
        <v>5.71</v>
      </c>
      <c r="F1228" s="7" t="str">
        <f>VLOOKUP(A1228,Medical_Examinations!A1227:J3562,6,TRUE)</f>
        <v>No</v>
      </c>
      <c r="G1228" s="7" t="str">
        <f>VLOOKUP(A1228,Medical_Examinations!A1227:J3562,7,TRUE)</f>
        <v>No</v>
      </c>
      <c r="H1228" s="7" t="str">
        <f>VLOOKUP(A1228,Medical_Examinations!A1227:J3562,8,TRUE)</f>
        <v>No</v>
      </c>
      <c r="I1228" s="51">
        <f>VLOOKUP(A1228,Medical_Examinations!A1227:J3562,9,TRUE)</f>
        <v>0</v>
      </c>
      <c r="J1228" s="7" t="str">
        <f>VLOOKUP(A1228,Medical_Examinations!A1227:J3562,10,TRUE)</f>
        <v>No</v>
      </c>
      <c r="K1228" s="7" t="str">
        <f>VLOOKUP(A1228,Medical_Examinations!A1227:J3562,3,TRUE)</f>
        <v>Overweight</v>
      </c>
      <c r="L1228" s="7" t="str">
        <f>VLOOKUP(A1228,Medical_Examinations!A1227:J3562,5,TRUE)</f>
        <v>Prediabetes</v>
      </c>
      <c r="M1228" s="52">
        <f>VLOOKUP(A1228,Hospitalization!A58:K2400,5,FALSE)</f>
        <v>34602</v>
      </c>
      <c r="N1228" s="51">
        <f ca="1">VLOOKUP(A1228,Hospitalization!A59:K2401,6,FALSE)</f>
        <v>28</v>
      </c>
      <c r="O1228" s="7" t="str">
        <f>VLOOKUP(A1219,Hospitalization!A220:K2562,11,TRUE)</f>
        <v>R1013</v>
      </c>
      <c r="P1228" s="7" t="str">
        <f>VLOOKUP(A1228,Hospitalization!A229:K2571,10,TRUE)</f>
        <v>tier - 2</v>
      </c>
      <c r="Q1228" s="53">
        <f>VLOOKUP(A1228,Hospitalization!A229:K2571,8,TRUE)</f>
        <v>33975.47</v>
      </c>
      <c r="R1228" s="7" t="str">
        <f>VLOOKUP(A1228,Hospitalization!A229:K2571,9,TRUE)</f>
        <v>tier - 2</v>
      </c>
    </row>
    <row r="1229" spans="1:18" x14ac:dyDescent="0.3">
      <c r="A1229" s="69" t="s">
        <v>1238</v>
      </c>
      <c r="B1229" s="55" t="str">
        <f>VLOOKUP(A1229,'Customer Names'!A1229:E2547,3,TRUE)</f>
        <v xml:space="preserve"> Mr</v>
      </c>
      <c r="C1229" s="55" t="str">
        <f>VLOOKUP(A1229,'Customer Names'!A1227:E2052,4,FALSE)</f>
        <v>Harris</v>
      </c>
      <c r="D1229" s="54">
        <f>VLOOKUP(HealthCare!A1229,Medical_Examinations!A1228:J3563,2,TRUE)</f>
        <v>36.700000000000003</v>
      </c>
      <c r="E1229" s="54">
        <f>VLOOKUP(HealthCare!A1229,Medical_Examinations!A1228:J3563,4,TRUE)</f>
        <v>8.6999999999999993</v>
      </c>
      <c r="F1229" s="55" t="str">
        <f>VLOOKUP(A1229,Medical_Examinations!A1228:J3563,6,TRUE)</f>
        <v>yes</v>
      </c>
      <c r="G1229" s="55" t="str">
        <f>VLOOKUP(A1229,Medical_Examinations!A1228:J3563,7,TRUE)</f>
        <v>No</v>
      </c>
      <c r="H1229" s="55" t="str">
        <f>VLOOKUP(A1229,Medical_Examinations!A1228:J3563,8,TRUE)</f>
        <v>No</v>
      </c>
      <c r="I1229" s="56">
        <f>VLOOKUP(A1229,Medical_Examinations!A1228:J3563,9,TRUE)</f>
        <v>2</v>
      </c>
      <c r="J1229" s="55" t="str">
        <f>VLOOKUP(A1229,Medical_Examinations!A1228:J3563,10,TRUE)</f>
        <v>No</v>
      </c>
      <c r="K1229" s="55" t="str">
        <f>VLOOKUP(A1229,Medical_Examinations!A1228:J3563,3,TRUE)</f>
        <v>Obesity</v>
      </c>
      <c r="L1229" s="55" t="str">
        <f>VLOOKUP(A1229,Medical_Examinations!A1228:J3563,5,TRUE)</f>
        <v>Diabetes</v>
      </c>
      <c r="M1229" s="57">
        <f>VLOOKUP(A1229,Hospitalization!A59:K2401,5,FALSE)</f>
        <v>36887</v>
      </c>
      <c r="N1229" s="56">
        <f ca="1">VLOOKUP(A1229,Hospitalization!A60:K2402,6,FALSE)</f>
        <v>28</v>
      </c>
      <c r="O1229" s="55" t="str">
        <f>VLOOKUP(A1220,Hospitalization!A221:K2563,11,TRUE)</f>
        <v>R1011</v>
      </c>
      <c r="P1229" s="55" t="str">
        <f>VLOOKUP(A1229,Hospitalization!A230:K2572,10,TRUE)</f>
        <v>tier - 2</v>
      </c>
      <c r="Q1229" s="58">
        <f>VLOOKUP(A1229,Hospitalization!A230:K2572,8,TRUE)</f>
        <v>33907.550000000003</v>
      </c>
      <c r="R1229" s="55" t="str">
        <f>VLOOKUP(A1229,Hospitalization!A230:K2572,9,TRUE)</f>
        <v>tier - 2</v>
      </c>
    </row>
    <row r="1230" spans="1:18" x14ac:dyDescent="0.3">
      <c r="A1230" s="69" t="s">
        <v>1239</v>
      </c>
      <c r="B1230" s="55" t="str">
        <f>VLOOKUP(A1230,'Customer Names'!A1230:E2548,3,TRUE)</f>
        <v xml:space="preserve"> Mr</v>
      </c>
      <c r="C1230" s="55" t="str">
        <f>VLOOKUP(A1230,'Customer Names'!A1228:E2053,4,FALSE)</f>
        <v>Shafer</v>
      </c>
      <c r="D1230" s="50">
        <f>VLOOKUP(HealthCare!A1230,Medical_Examinations!A1229:J3564,2,TRUE)</f>
        <v>34.1</v>
      </c>
      <c r="E1230" s="50">
        <f>VLOOKUP(HealthCare!A1230,Medical_Examinations!A1229:J3564,4,TRUE)</f>
        <v>9.0399999999999991</v>
      </c>
      <c r="F1230" s="7" t="str">
        <f>VLOOKUP(A1230,Medical_Examinations!A1229:J3564,6,TRUE)</f>
        <v>yes</v>
      </c>
      <c r="G1230" s="7" t="str">
        <f>VLOOKUP(A1230,Medical_Examinations!A1229:J3564,7,TRUE)</f>
        <v>No</v>
      </c>
      <c r="H1230" s="7" t="str">
        <f>VLOOKUP(A1230,Medical_Examinations!A1229:J3564,8,TRUE)</f>
        <v>No</v>
      </c>
      <c r="I1230" s="51">
        <f>VLOOKUP(A1230,Medical_Examinations!A1229:J3564,9,TRUE)</f>
        <v>2</v>
      </c>
      <c r="J1230" s="7" t="str">
        <f>VLOOKUP(A1230,Medical_Examinations!A1229:J3564,10,TRUE)</f>
        <v>No</v>
      </c>
      <c r="K1230" s="7" t="str">
        <f>VLOOKUP(A1230,Medical_Examinations!A1229:J3564,3,TRUE)</f>
        <v>Obesity</v>
      </c>
      <c r="L1230" s="7" t="str">
        <f>VLOOKUP(A1230,Medical_Examinations!A1229:J3564,5,TRUE)</f>
        <v>Diabetes</v>
      </c>
      <c r="M1230" s="52">
        <f>VLOOKUP(A1230,Hospitalization!A60:K2402,5,FALSE)</f>
        <v>35651</v>
      </c>
      <c r="N1230" s="51">
        <f ca="1">VLOOKUP(A1230,Hospitalization!A61:K2403,6,FALSE)</f>
        <v>28</v>
      </c>
      <c r="O1230" s="7" t="str">
        <f>VLOOKUP(A1221,Hospitalization!A222:K2564,11,TRUE)</f>
        <v>R1019</v>
      </c>
      <c r="P1230" s="7" t="str">
        <f>VLOOKUP(A1230,Hospitalization!A231:K2573,10,TRUE)</f>
        <v>tier - 3</v>
      </c>
      <c r="Q1230" s="53">
        <f>VLOOKUP(A1230,Hospitalization!A231:K2573,8,TRUE)</f>
        <v>33900.65</v>
      </c>
      <c r="R1230" s="7" t="str">
        <f>VLOOKUP(A1230,Hospitalization!A231:K2573,9,TRUE)</f>
        <v>tier - 2</v>
      </c>
    </row>
    <row r="1231" spans="1:18" x14ac:dyDescent="0.3">
      <c r="A1231" s="69" t="s">
        <v>1240</v>
      </c>
      <c r="B1231" s="55" t="str">
        <f>VLOOKUP(A1231,'Customer Names'!A1231:E2549,3,TRUE)</f>
        <v xml:space="preserve"> Ms</v>
      </c>
      <c r="C1231" s="55" t="str">
        <f>VLOOKUP(A1231,'Customer Names'!A1229:E2054,4,FALSE)</f>
        <v>Hemesath</v>
      </c>
      <c r="D1231" s="54">
        <f>VLOOKUP(HealthCare!A1231,Medical_Examinations!A1230:J3565,2,TRUE)</f>
        <v>25.7</v>
      </c>
      <c r="E1231" s="54">
        <f>VLOOKUP(HealthCare!A1231,Medical_Examinations!A1230:J3565,4,TRUE)</f>
        <v>5.61</v>
      </c>
      <c r="F1231" s="55" t="str">
        <f>VLOOKUP(A1231,Medical_Examinations!A1230:J3565,6,TRUE)</f>
        <v>No</v>
      </c>
      <c r="G1231" s="55" t="str">
        <f>VLOOKUP(A1231,Medical_Examinations!A1230:J3565,7,TRUE)</f>
        <v>No</v>
      </c>
      <c r="H1231" s="55" t="str">
        <f>VLOOKUP(A1231,Medical_Examinations!A1230:J3565,8,TRUE)</f>
        <v>No</v>
      </c>
      <c r="I1231" s="56">
        <f>VLOOKUP(A1231,Medical_Examinations!A1230:J3565,9,TRUE)</f>
        <v>0</v>
      </c>
      <c r="J1231" s="55" t="str">
        <f>VLOOKUP(A1231,Medical_Examinations!A1230:J3565,10,TRUE)</f>
        <v>No</v>
      </c>
      <c r="K1231" s="55" t="str">
        <f>VLOOKUP(A1231,Medical_Examinations!A1230:J3565,3,TRUE)</f>
        <v>Overweight</v>
      </c>
      <c r="L1231" s="55" t="str">
        <f>VLOOKUP(A1231,Medical_Examinations!A1230:J3565,5,TRUE)</f>
        <v>Normal</v>
      </c>
      <c r="M1231" s="57">
        <f>VLOOKUP(A1231,Hospitalization!A61:K2403,5,FALSE)</f>
        <v>22991</v>
      </c>
      <c r="N1231" s="56">
        <f ca="1">VLOOKUP(A1231,Hospitalization!A62:K2404,6,FALSE)</f>
        <v>31</v>
      </c>
      <c r="O1231" s="55" t="str">
        <f>VLOOKUP(A1222,Hospitalization!A223:K2565,11,TRUE)</f>
        <v>R1011</v>
      </c>
      <c r="P1231" s="55" t="str">
        <f>VLOOKUP(A1231,Hospitalization!A232:K2574,10,TRUE)</f>
        <v>tier - 3</v>
      </c>
      <c r="Q1231" s="58">
        <f>VLOOKUP(A1231,Hospitalization!A232:K2574,8,TRUE)</f>
        <v>33753.32</v>
      </c>
      <c r="R1231" s="55" t="str">
        <f>VLOOKUP(A1231,Hospitalization!A232:K2574,9,TRUE)</f>
        <v>tier - 1</v>
      </c>
    </row>
    <row r="1232" spans="1:18" x14ac:dyDescent="0.3">
      <c r="A1232" s="69" t="s">
        <v>1241</v>
      </c>
      <c r="B1232" s="55" t="str">
        <f>VLOOKUP(A1232,'Customer Names'!A1232:E2550,3,TRUE)</f>
        <v xml:space="preserve"> Ms</v>
      </c>
      <c r="C1232" s="55" t="str">
        <f>VLOOKUP(A1232,'Customer Names'!A1230:E2055,4,FALSE)</f>
        <v>Vinci</v>
      </c>
      <c r="D1232" s="50">
        <f>VLOOKUP(HealthCare!A1232,Medical_Examinations!A1231:J3566,2,TRUE)</f>
        <v>21.68</v>
      </c>
      <c r="E1232" s="50">
        <f>VLOOKUP(HealthCare!A1232,Medical_Examinations!A1231:J3566,4,TRUE)</f>
        <v>8.1199999999999992</v>
      </c>
      <c r="F1232" s="7" t="str">
        <f>VLOOKUP(A1232,Medical_Examinations!A1231:J3566,6,TRUE)</f>
        <v>No</v>
      </c>
      <c r="G1232" s="7" t="str">
        <f>VLOOKUP(A1232,Medical_Examinations!A1231:J3566,7,TRUE)</f>
        <v>No</v>
      </c>
      <c r="H1232" s="7" t="str">
        <f>VLOOKUP(A1232,Medical_Examinations!A1231:J3566,8,TRUE)</f>
        <v>No</v>
      </c>
      <c r="I1232" s="51">
        <f>VLOOKUP(A1232,Medical_Examinations!A1231:J3566,9,TRUE)</f>
        <v>0</v>
      </c>
      <c r="J1232" s="7" t="str">
        <f>VLOOKUP(A1232,Medical_Examinations!A1231:J3566,10,TRUE)</f>
        <v>No</v>
      </c>
      <c r="K1232" s="7" t="str">
        <f>VLOOKUP(A1232,Medical_Examinations!A1231:J3566,3,TRUE)</f>
        <v>Normal Weight</v>
      </c>
      <c r="L1232" s="7" t="str">
        <f>VLOOKUP(A1232,Medical_Examinations!A1231:J3566,5,TRUE)</f>
        <v>Diabetes</v>
      </c>
      <c r="M1232" s="52">
        <f>VLOOKUP(A1232,Hospitalization!A62:K2404,5,FALSE)</f>
        <v>37876</v>
      </c>
      <c r="N1232" s="51">
        <f ca="1">VLOOKUP(A1232,Hospitalization!A63:K2405,6,FALSE)</f>
        <v>31</v>
      </c>
      <c r="O1232" s="7" t="str">
        <f>VLOOKUP(A1223,Hospitalization!A224:K2566,11,TRUE)</f>
        <v>R1012</v>
      </c>
      <c r="P1232" s="7" t="str">
        <f>VLOOKUP(A1232,Hospitalization!A233:K2575,10,TRUE)</f>
        <v>tier - 3</v>
      </c>
      <c r="Q1232" s="53">
        <f>VLOOKUP(A1232,Hospitalization!A233:K2575,8,TRUE)</f>
        <v>33750.29</v>
      </c>
      <c r="R1232" s="7" t="str">
        <f>VLOOKUP(A1232,Hospitalization!A233:K2575,9,TRUE)</f>
        <v>tier - 1</v>
      </c>
    </row>
    <row r="1233" spans="1:18" x14ac:dyDescent="0.3">
      <c r="A1233" s="69" t="s">
        <v>1242</v>
      </c>
      <c r="B1233" s="55" t="str">
        <f>VLOOKUP(A1233,'Customer Names'!A1233:E2551,3,TRUE)</f>
        <v xml:space="preserve"> Ms</v>
      </c>
      <c r="C1233" s="55" t="str">
        <f>VLOOKUP(A1233,'Customer Names'!A1231:E2056,4,FALSE)</f>
        <v>Diamond-Husmann</v>
      </c>
      <c r="D1233" s="54">
        <f>VLOOKUP(HealthCare!A1233,Medical_Examinations!A1232:J3567,2,TRUE)</f>
        <v>25.175000000000001</v>
      </c>
      <c r="E1233" s="54">
        <f>VLOOKUP(HealthCare!A1233,Medical_Examinations!A1232:J3567,4,TRUE)</f>
        <v>4.74</v>
      </c>
      <c r="F1233" s="55" t="str">
        <f>VLOOKUP(A1233,Medical_Examinations!A1232:J3567,6,TRUE)</f>
        <v>No</v>
      </c>
      <c r="G1233" s="55" t="str">
        <f>VLOOKUP(A1233,Medical_Examinations!A1232:J3567,7,TRUE)</f>
        <v>No</v>
      </c>
      <c r="H1233" s="55" t="str">
        <f>VLOOKUP(A1233,Medical_Examinations!A1232:J3567,8,TRUE)</f>
        <v>No</v>
      </c>
      <c r="I1233" s="56">
        <f>VLOOKUP(A1233,Medical_Examinations!A1232:J3567,9,TRUE)</f>
        <v>0</v>
      </c>
      <c r="J1233" s="55" t="str">
        <f>VLOOKUP(A1233,Medical_Examinations!A1232:J3567,10,TRUE)</f>
        <v>No</v>
      </c>
      <c r="K1233" s="55" t="str">
        <f>VLOOKUP(A1233,Medical_Examinations!A1232:J3567,3,TRUE)</f>
        <v>Overweight</v>
      </c>
      <c r="L1233" s="55" t="str">
        <f>VLOOKUP(A1233,Medical_Examinations!A1232:J3567,5,TRUE)</f>
        <v>Normal</v>
      </c>
      <c r="M1233" s="57">
        <f>VLOOKUP(A1233,Hospitalization!A63:K2405,5,FALSE)</f>
        <v>38292</v>
      </c>
      <c r="N1233" s="56">
        <f ca="1">VLOOKUP(A1233,Hospitalization!A64:K2406,6,FALSE)</f>
        <v>31</v>
      </c>
      <c r="O1233" s="55" t="str">
        <f>VLOOKUP(A1224,Hospitalization!A225:K2567,11,TRUE)</f>
        <v>R1011</v>
      </c>
      <c r="P1233" s="55" t="str">
        <f>VLOOKUP(A1233,Hospitalization!A234:K2576,10,TRUE)</f>
        <v>tier - 1</v>
      </c>
      <c r="Q1233" s="58">
        <f>VLOOKUP(A1233,Hospitalization!A234:K2576,8,TRUE)</f>
        <v>33732.69</v>
      </c>
      <c r="R1233" s="55" t="str">
        <f>VLOOKUP(A1233,Hospitalization!A234:K2576,9,TRUE)</f>
        <v>tier - 1</v>
      </c>
    </row>
    <row r="1234" spans="1:18" x14ac:dyDescent="0.3">
      <c r="A1234" s="69" t="s">
        <v>1243</v>
      </c>
      <c r="B1234" s="55" t="str">
        <f>VLOOKUP(A1234,'Customer Names'!A1234:E2552,3,TRUE)</f>
        <v xml:space="preserve"> Mr</v>
      </c>
      <c r="C1234" s="55" t="str">
        <f>VLOOKUP(A1234,'Customer Names'!A1232:E2057,4,FALSE)</f>
        <v>Soto</v>
      </c>
      <c r="D1234" s="50">
        <f>VLOOKUP(HealthCare!A1234,Medical_Examinations!A1233:J3568,2,TRUE)</f>
        <v>44.77</v>
      </c>
      <c r="E1234" s="50">
        <f>VLOOKUP(HealthCare!A1234,Medical_Examinations!A1233:J3568,4,TRUE)</f>
        <v>4.0599999999999996</v>
      </c>
      <c r="F1234" s="7" t="str">
        <f>VLOOKUP(A1234,Medical_Examinations!A1233:J3568,6,TRUE)</f>
        <v>No</v>
      </c>
      <c r="G1234" s="7" t="str">
        <f>VLOOKUP(A1234,Medical_Examinations!A1233:J3568,7,TRUE)</f>
        <v>No</v>
      </c>
      <c r="H1234" s="7" t="str">
        <f>VLOOKUP(A1234,Medical_Examinations!A1233:J3568,8,TRUE)</f>
        <v>No</v>
      </c>
      <c r="I1234" s="51">
        <f>VLOOKUP(A1234,Medical_Examinations!A1233:J3568,9,TRUE)</f>
        <v>2</v>
      </c>
      <c r="J1234" s="7" t="str">
        <f>VLOOKUP(A1234,Medical_Examinations!A1233:J3568,10,TRUE)</f>
        <v>No</v>
      </c>
      <c r="K1234" s="7" t="str">
        <f>VLOOKUP(A1234,Medical_Examinations!A1233:J3568,3,TRUE)</f>
        <v>Obesity</v>
      </c>
      <c r="L1234" s="7" t="str">
        <f>VLOOKUP(A1234,Medical_Examinations!A1233:J3568,5,TRUE)</f>
        <v>Normal</v>
      </c>
      <c r="M1234" s="52">
        <f>VLOOKUP(A1234,Hospitalization!A64:K2406,5,FALSE)</f>
        <v>34301</v>
      </c>
      <c r="N1234" s="51">
        <f ca="1">VLOOKUP(A1234,Hospitalization!A65:K2407,6,FALSE)</f>
        <v>22</v>
      </c>
      <c r="O1234" s="7" t="str">
        <f>VLOOKUP(A1225,Hospitalization!A226:K2568,11,TRUE)</f>
        <v>R1011</v>
      </c>
      <c r="P1234" s="7" t="str">
        <f>VLOOKUP(A1234,Hospitalization!A235:K2577,10,TRUE)</f>
        <v>tier - 2</v>
      </c>
      <c r="Q1234" s="53">
        <f>VLOOKUP(A1234,Hospitalization!A235:K2577,8,TRUE)</f>
        <v>33707.550000000003</v>
      </c>
      <c r="R1234" s="7" t="str">
        <f>VLOOKUP(A1234,Hospitalization!A235:K2577,9,TRUE)</f>
        <v>tier - 2</v>
      </c>
    </row>
    <row r="1235" spans="1:18" x14ac:dyDescent="0.3">
      <c r="A1235" s="69" t="s">
        <v>1244</v>
      </c>
      <c r="B1235" s="55" t="str">
        <f>VLOOKUP(A1235,'Customer Names'!A1235:E2553,3,TRUE)</f>
        <v xml:space="preserve"> Mr</v>
      </c>
      <c r="C1235" s="55" t="str">
        <f>VLOOKUP(A1235,'Customer Names'!A1233:E2058,4,FALSE)</f>
        <v>Howard</v>
      </c>
      <c r="D1235" s="54">
        <f>VLOOKUP(HealthCare!A1235,Medical_Examinations!A1234:J3569,2,TRUE)</f>
        <v>37.07</v>
      </c>
      <c r="E1235" s="54">
        <f>VLOOKUP(HealthCare!A1235,Medical_Examinations!A1234:J3569,4,TRUE)</f>
        <v>5.69</v>
      </c>
      <c r="F1235" s="55" t="str">
        <f>VLOOKUP(A1235,Medical_Examinations!A1234:J3569,6,TRUE)</f>
        <v>No</v>
      </c>
      <c r="G1235" s="55" t="str">
        <f>VLOOKUP(A1235,Medical_Examinations!A1234:J3569,7,TRUE)</f>
        <v>No</v>
      </c>
      <c r="H1235" s="55" t="str">
        <f>VLOOKUP(A1235,Medical_Examinations!A1234:J3569,8,TRUE)</f>
        <v>No</v>
      </c>
      <c r="I1235" s="56">
        <f>VLOOKUP(A1235,Medical_Examinations!A1234:J3569,9,TRUE)</f>
        <v>2</v>
      </c>
      <c r="J1235" s="55" t="str">
        <f>VLOOKUP(A1235,Medical_Examinations!A1234:J3569,10,TRUE)</f>
        <v>No</v>
      </c>
      <c r="K1235" s="55" t="str">
        <f>VLOOKUP(A1235,Medical_Examinations!A1234:J3569,3,TRUE)</f>
        <v>Obesity</v>
      </c>
      <c r="L1235" s="55" t="str">
        <f>VLOOKUP(A1235,Medical_Examinations!A1234:J3569,5,TRUE)</f>
        <v>Normal</v>
      </c>
      <c r="M1235" s="57">
        <f>VLOOKUP(A1235,Hospitalization!A65:K2407,5,FALSE)</f>
        <v>37873</v>
      </c>
      <c r="N1235" s="56">
        <f ca="1">VLOOKUP(A1235,Hospitalization!A66:K2408,6,FALSE)</f>
        <v>35</v>
      </c>
      <c r="O1235" s="55" t="str">
        <f>VLOOKUP(A1226,Hospitalization!A227:K2569,11,TRUE)</f>
        <v>R1011</v>
      </c>
      <c r="P1235" s="55" t="str">
        <f>VLOOKUP(A1235,Hospitalization!A236:K2578,10,TRUE)</f>
        <v>tier - 2</v>
      </c>
      <c r="Q1235" s="58">
        <f>VLOOKUP(A1235,Hospitalization!A236:K2578,8,TRUE)</f>
        <v>33611.71</v>
      </c>
      <c r="R1235" s="55" t="str">
        <f>VLOOKUP(A1235,Hospitalization!A236:K2578,9,TRUE)</f>
        <v>tier - 1</v>
      </c>
    </row>
    <row r="1236" spans="1:18" x14ac:dyDescent="0.3">
      <c r="A1236" s="69" t="s">
        <v>1245</v>
      </c>
      <c r="B1236" s="55" t="str">
        <f>VLOOKUP(A1236,'Customer Names'!A1236:E2554,3,TRUE)</f>
        <v xml:space="preserve"> Mrs</v>
      </c>
      <c r="C1236" s="55" t="str">
        <f>VLOOKUP(A1236,'Customer Names'!A1234:E2059,4,FALSE)</f>
        <v>Patrick</v>
      </c>
      <c r="D1236" s="50">
        <f>VLOOKUP(HealthCare!A1236,Medical_Examinations!A1235:J3570,2,TRUE)</f>
        <v>39.799999999999997</v>
      </c>
      <c r="E1236" s="50">
        <f>VLOOKUP(HealthCare!A1236,Medical_Examinations!A1235:J3570,4,TRUE)</f>
        <v>5.66</v>
      </c>
      <c r="F1236" s="7" t="str">
        <f>VLOOKUP(A1236,Medical_Examinations!A1235:J3570,6,TRUE)</f>
        <v>No</v>
      </c>
      <c r="G1236" s="7" t="str">
        <f>VLOOKUP(A1236,Medical_Examinations!A1235:J3570,7,TRUE)</f>
        <v>No</v>
      </c>
      <c r="H1236" s="7" t="str">
        <f>VLOOKUP(A1236,Medical_Examinations!A1235:J3570,8,TRUE)</f>
        <v>Yes</v>
      </c>
      <c r="I1236" s="51">
        <f>VLOOKUP(A1236,Medical_Examinations!A1235:J3570,9,TRUE)</f>
        <v>1</v>
      </c>
      <c r="J1236" s="7" t="str">
        <f>VLOOKUP(A1236,Medical_Examinations!A1235:J3570,10,TRUE)</f>
        <v>No</v>
      </c>
      <c r="K1236" s="7" t="str">
        <f>VLOOKUP(A1236,Medical_Examinations!A1235:J3570,3,TRUE)</f>
        <v>Obesity</v>
      </c>
      <c r="L1236" s="7" t="str">
        <f>VLOOKUP(A1236,Medical_Examinations!A1235:J3570,5,TRUE)</f>
        <v>Normal</v>
      </c>
      <c r="M1236" s="52">
        <f>VLOOKUP(A1236,Hospitalization!A66:K2408,5,FALSE)</f>
        <v>30885</v>
      </c>
      <c r="N1236" s="51">
        <f ca="1">VLOOKUP(A1236,Hospitalization!A67:K2409,6,FALSE)</f>
        <v>28</v>
      </c>
      <c r="O1236" s="7" t="str">
        <f>VLOOKUP(A1227,Hospitalization!A228:K2570,11,TRUE)</f>
        <v>R1011</v>
      </c>
      <c r="P1236" s="7" t="str">
        <f>VLOOKUP(A1236,Hospitalization!A237:K2579,10,TRUE)</f>
        <v>tier - 3</v>
      </c>
      <c r="Q1236" s="53">
        <f>VLOOKUP(A1236,Hospitalization!A237:K2579,8,TRUE)</f>
        <v>33527.1</v>
      </c>
      <c r="R1236" s="7" t="str">
        <f>VLOOKUP(A1236,Hospitalization!A237:K2579,9,TRUE)</f>
        <v>tier - 2</v>
      </c>
    </row>
    <row r="1237" spans="1:18" x14ac:dyDescent="0.3">
      <c r="A1237" s="69" t="s">
        <v>1246</v>
      </c>
      <c r="B1237" s="55" t="str">
        <f>VLOOKUP(A1237,'Customer Names'!A1237:E2555,3,TRUE)</f>
        <v xml:space="preserve"> Mrs</v>
      </c>
      <c r="C1237" s="55" t="str">
        <f>VLOOKUP(A1237,'Customer Names'!A1235:E2060,4,FALSE)</f>
        <v>Dacko</v>
      </c>
      <c r="D1237" s="54">
        <f>VLOOKUP(HealthCare!A1237,Medical_Examinations!A1236:J3571,2,TRUE)</f>
        <v>26.36</v>
      </c>
      <c r="E1237" s="54">
        <f>VLOOKUP(HealthCare!A1237,Medical_Examinations!A1236:J3571,4,TRUE)</f>
        <v>4.32</v>
      </c>
      <c r="F1237" s="55" t="str">
        <f>VLOOKUP(A1237,Medical_Examinations!A1236:J3571,6,TRUE)</f>
        <v>No</v>
      </c>
      <c r="G1237" s="55" t="str">
        <f>VLOOKUP(A1237,Medical_Examinations!A1236:J3571,7,TRUE)</f>
        <v>No</v>
      </c>
      <c r="H1237" s="55" t="str">
        <f>VLOOKUP(A1237,Medical_Examinations!A1236:J3571,8,TRUE)</f>
        <v>Yes</v>
      </c>
      <c r="I1237" s="56">
        <f>VLOOKUP(A1237,Medical_Examinations!A1236:J3571,9,TRUE)</f>
        <v>1</v>
      </c>
      <c r="J1237" s="55" t="str">
        <f>VLOOKUP(A1237,Medical_Examinations!A1236:J3571,10,TRUE)</f>
        <v>No</v>
      </c>
      <c r="K1237" s="55" t="str">
        <f>VLOOKUP(A1237,Medical_Examinations!A1236:J3571,3,TRUE)</f>
        <v>Overweight</v>
      </c>
      <c r="L1237" s="55" t="str">
        <f>VLOOKUP(A1237,Medical_Examinations!A1236:J3571,5,TRUE)</f>
        <v>Normal</v>
      </c>
      <c r="M1237" s="57">
        <f>VLOOKUP(A1237,Hospitalization!A67:K2409,5,FALSE)</f>
        <v>37493</v>
      </c>
      <c r="N1237" s="56">
        <f ca="1">VLOOKUP(A1237,Hospitalization!A68:K2410,6,FALSE)</f>
        <v>26</v>
      </c>
      <c r="O1237" s="55" t="str">
        <f>VLOOKUP(A1228,Hospitalization!A229:K2571,11,TRUE)</f>
        <v>R1011</v>
      </c>
      <c r="P1237" s="55" t="str">
        <f>VLOOKUP(A1237,Hospitalization!A238:K2580,10,TRUE)</f>
        <v>tier - 1</v>
      </c>
      <c r="Q1237" s="58">
        <f>VLOOKUP(A1237,Hospitalization!A238:K2580,8,TRUE)</f>
        <v>33475.82</v>
      </c>
      <c r="R1237" s="55" t="str">
        <f>VLOOKUP(A1237,Hospitalization!A238:K2580,9,TRUE)</f>
        <v>tier - 1</v>
      </c>
    </row>
    <row r="1238" spans="1:18" x14ac:dyDescent="0.3">
      <c r="A1238" s="69" t="s">
        <v>1247</v>
      </c>
      <c r="B1238" s="55" t="str">
        <f>VLOOKUP(A1238,'Customer Names'!A1238:E2556,3,TRUE)</f>
        <v xml:space="preserve"> Ms</v>
      </c>
      <c r="C1238" s="55" t="str">
        <f>VLOOKUP(A1238,'Customer Names'!A1236:E2061,4,FALSE)</f>
        <v>Glassey</v>
      </c>
      <c r="D1238" s="50">
        <f>VLOOKUP(HealthCare!A1238,Medical_Examinations!A1237:J3572,2,TRUE)</f>
        <v>29.925000000000001</v>
      </c>
      <c r="E1238" s="50">
        <f>VLOOKUP(HealthCare!A1238,Medical_Examinations!A1237:J3572,4,TRUE)</f>
        <v>8.2899999999999991</v>
      </c>
      <c r="F1238" s="7" t="str">
        <f>VLOOKUP(A1238,Medical_Examinations!A1237:J3572,6,TRUE)</f>
        <v>No</v>
      </c>
      <c r="G1238" s="7" t="str">
        <f>VLOOKUP(A1238,Medical_Examinations!A1237:J3572,7,TRUE)</f>
        <v>No</v>
      </c>
      <c r="H1238" s="7" t="str">
        <f>VLOOKUP(A1238,Medical_Examinations!A1237:J3572,8,TRUE)</f>
        <v>No</v>
      </c>
      <c r="I1238" s="51">
        <f>VLOOKUP(A1238,Medical_Examinations!A1237:J3572,9,TRUE)</f>
        <v>2</v>
      </c>
      <c r="J1238" s="7" t="str">
        <f>VLOOKUP(A1238,Medical_Examinations!A1237:J3572,10,TRUE)</f>
        <v>No</v>
      </c>
      <c r="K1238" s="7" t="str">
        <f>VLOOKUP(A1238,Medical_Examinations!A1237:J3572,3,TRUE)</f>
        <v>Overweight</v>
      </c>
      <c r="L1238" s="7" t="str">
        <f>VLOOKUP(A1238,Medical_Examinations!A1237:J3572,5,TRUE)</f>
        <v>Diabetes</v>
      </c>
      <c r="M1238" s="52">
        <f>VLOOKUP(A1238,Hospitalization!A68:K2410,5,FALSE)</f>
        <v>25737</v>
      </c>
      <c r="N1238" s="51">
        <f ca="1">VLOOKUP(A1238,Hospitalization!A69:K2411,6,FALSE)</f>
        <v>29</v>
      </c>
      <c r="O1238" s="7" t="str">
        <f>VLOOKUP(A1229,Hospitalization!A230:K2572,11,TRUE)</f>
        <v>R1012</v>
      </c>
      <c r="P1238" s="7" t="str">
        <f>VLOOKUP(A1238,Hospitalization!A239:K2581,10,TRUE)</f>
        <v>tier - 2</v>
      </c>
      <c r="Q1238" s="53">
        <f>VLOOKUP(A1238,Hospitalization!A239:K2581,8,TRUE)</f>
        <v>33471.97</v>
      </c>
      <c r="R1238" s="7" t="str">
        <f>VLOOKUP(A1238,Hospitalization!A239:K2581,9,TRUE)</f>
        <v>tier - 2</v>
      </c>
    </row>
    <row r="1239" spans="1:18" x14ac:dyDescent="0.3">
      <c r="A1239" s="69" t="s">
        <v>1248</v>
      </c>
      <c r="B1239" s="55" t="str">
        <f>VLOOKUP(A1239,'Customer Names'!A1239:E2557,3,TRUE)</f>
        <v xml:space="preserve"> Mr</v>
      </c>
      <c r="C1239" s="55" t="str">
        <f>VLOOKUP(A1239,'Customer Names'!A1237:E2062,4,FALSE)</f>
        <v>Frechette</v>
      </c>
      <c r="D1239" s="54">
        <f>VLOOKUP(HealthCare!A1239,Medical_Examinations!A1238:J3573,2,TRUE)</f>
        <v>37.29</v>
      </c>
      <c r="E1239" s="54">
        <f>VLOOKUP(HealthCare!A1239,Medical_Examinations!A1238:J3573,4,TRUE)</f>
        <v>10.46</v>
      </c>
      <c r="F1239" s="55" t="str">
        <f>VLOOKUP(A1239,Medical_Examinations!A1238:J3573,6,TRUE)</f>
        <v>No</v>
      </c>
      <c r="G1239" s="55" t="str">
        <f>VLOOKUP(A1239,Medical_Examinations!A1238:J3573,7,TRUE)</f>
        <v>No</v>
      </c>
      <c r="H1239" s="55" t="str">
        <f>VLOOKUP(A1239,Medical_Examinations!A1238:J3573,8,TRUE)</f>
        <v>No</v>
      </c>
      <c r="I1239" s="56">
        <f>VLOOKUP(A1239,Medical_Examinations!A1238:J3573,9,TRUE)</f>
        <v>0</v>
      </c>
      <c r="J1239" s="55" t="str">
        <f>VLOOKUP(A1239,Medical_Examinations!A1238:J3573,10,TRUE)</f>
        <v>No</v>
      </c>
      <c r="K1239" s="55" t="str">
        <f>VLOOKUP(A1239,Medical_Examinations!A1238:J3573,3,TRUE)</f>
        <v>Obesity</v>
      </c>
      <c r="L1239" s="55" t="str">
        <f>VLOOKUP(A1239,Medical_Examinations!A1238:J3573,5,TRUE)</f>
        <v>Diabetes</v>
      </c>
      <c r="M1239" s="57">
        <f>VLOOKUP(A1239,Hospitalization!A69:K2411,5,FALSE)</f>
        <v>31388</v>
      </c>
      <c r="N1239" s="56">
        <f ca="1">VLOOKUP(A1239,Hospitalization!A70:K2412,6,FALSE)</f>
        <v>36</v>
      </c>
      <c r="O1239" s="55" t="str">
        <f>VLOOKUP(A1230,Hospitalization!A231:K2573,11,TRUE)</f>
        <v>R1011</v>
      </c>
      <c r="P1239" s="55" t="str">
        <f>VLOOKUP(A1239,Hospitalization!A240:K2582,10,TRUE)</f>
        <v>tier - 2</v>
      </c>
      <c r="Q1239" s="58">
        <f>VLOOKUP(A1239,Hospitalization!A240:K2582,8,TRUE)</f>
        <v>33450.99</v>
      </c>
      <c r="R1239" s="55" t="str">
        <f>VLOOKUP(A1239,Hospitalization!A240:K2582,9,TRUE)</f>
        <v>tier - 2</v>
      </c>
    </row>
    <row r="1240" spans="1:18" x14ac:dyDescent="0.3">
      <c r="A1240" s="69" t="s">
        <v>1249</v>
      </c>
      <c r="B1240" s="55" t="str">
        <f>VLOOKUP(A1240,'Customer Names'!A1240:E2558,3,TRUE)</f>
        <v xml:space="preserve"> Mr</v>
      </c>
      <c r="C1240" s="55" t="str">
        <f>VLOOKUP(A1240,'Customer Names'!A1238:E2063,4,FALSE)</f>
        <v>Benitez</v>
      </c>
      <c r="D1240" s="50">
        <f>VLOOKUP(HealthCare!A1240,Medical_Examinations!A1239:J3574,2,TRUE)</f>
        <v>30.2</v>
      </c>
      <c r="E1240" s="50">
        <f>VLOOKUP(HealthCare!A1240,Medical_Examinations!A1239:J3574,4,TRUE)</f>
        <v>11.96</v>
      </c>
      <c r="F1240" s="7" t="str">
        <f>VLOOKUP(A1240,Medical_Examinations!A1239:J3574,6,TRUE)</f>
        <v>No</v>
      </c>
      <c r="G1240" s="7" t="str">
        <f>VLOOKUP(A1240,Medical_Examinations!A1239:J3574,7,TRUE)</f>
        <v>No</v>
      </c>
      <c r="H1240" s="7" t="str">
        <f>VLOOKUP(A1240,Medical_Examinations!A1239:J3574,8,TRUE)</f>
        <v>No</v>
      </c>
      <c r="I1240" s="51">
        <f>VLOOKUP(A1240,Medical_Examinations!A1239:J3574,9,TRUE)</f>
        <v>0</v>
      </c>
      <c r="J1240" s="7" t="str">
        <f>VLOOKUP(A1240,Medical_Examinations!A1239:J3574,10,TRUE)</f>
        <v>No</v>
      </c>
      <c r="K1240" s="7" t="str">
        <f>VLOOKUP(A1240,Medical_Examinations!A1239:J3574,3,TRUE)</f>
        <v>Obesity</v>
      </c>
      <c r="L1240" s="7" t="str">
        <f>VLOOKUP(A1240,Medical_Examinations!A1239:J3574,5,TRUE)</f>
        <v>Diabetes</v>
      </c>
      <c r="M1240" s="52">
        <f>VLOOKUP(A1240,Hospitalization!A70:K2412,5,FALSE)</f>
        <v>26547</v>
      </c>
      <c r="N1240" s="51">
        <f ca="1">VLOOKUP(A1240,Hospitalization!A71:K2413,6,FALSE)</f>
        <v>34</v>
      </c>
      <c r="O1240" s="7" t="str">
        <f>VLOOKUP(A1231,Hospitalization!A232:K2574,11,TRUE)</f>
        <v>R1011</v>
      </c>
      <c r="P1240" s="7" t="str">
        <f>VLOOKUP(A1240,Hospitalization!A241:K2583,10,TRUE)</f>
        <v>tier - 3</v>
      </c>
      <c r="Q1240" s="53">
        <f>VLOOKUP(A1240,Hospitalization!A241:K2583,8,TRUE)</f>
        <v>33344.449999999997</v>
      </c>
      <c r="R1240" s="7" t="str">
        <f>VLOOKUP(A1240,Hospitalization!A241:K2583,9,TRUE)</f>
        <v>tier - 2</v>
      </c>
    </row>
    <row r="1241" spans="1:18" x14ac:dyDescent="0.3">
      <c r="A1241" s="69" t="s">
        <v>1250</v>
      </c>
      <c r="B1241" s="55" t="str">
        <f>VLOOKUP(A1241,'Customer Names'!A1241:E2559,3,TRUE)</f>
        <v xml:space="preserve"> Ms</v>
      </c>
      <c r="C1241" s="55" t="str">
        <f>VLOOKUP(A1241,'Customer Names'!A1239:E2064,4,FALSE)</f>
        <v>Gauthier</v>
      </c>
      <c r="D1241" s="54">
        <f>VLOOKUP(HealthCare!A1241,Medical_Examinations!A1240:J3575,2,TRUE)</f>
        <v>24.225000000000001</v>
      </c>
      <c r="E1241" s="54">
        <f>VLOOKUP(HealthCare!A1241,Medical_Examinations!A1240:J3575,4,TRUE)</f>
        <v>4.25</v>
      </c>
      <c r="F1241" s="55" t="str">
        <f>VLOOKUP(A1241,Medical_Examinations!A1240:J3575,6,TRUE)</f>
        <v>yes</v>
      </c>
      <c r="G1241" s="55" t="str">
        <f>VLOOKUP(A1241,Medical_Examinations!A1240:J3575,7,TRUE)</f>
        <v>No</v>
      </c>
      <c r="H1241" s="55" t="str">
        <f>VLOOKUP(A1241,Medical_Examinations!A1240:J3575,8,TRUE)</f>
        <v>Yes</v>
      </c>
      <c r="I1241" s="56">
        <f>VLOOKUP(A1241,Medical_Examinations!A1240:J3575,9,TRUE)</f>
        <v>1</v>
      </c>
      <c r="J1241" s="55" t="str">
        <f>VLOOKUP(A1241,Medical_Examinations!A1240:J3575,10,TRUE)</f>
        <v>No</v>
      </c>
      <c r="K1241" s="55" t="str">
        <f>VLOOKUP(A1241,Medical_Examinations!A1240:J3575,3,TRUE)</f>
        <v>Normal Weight</v>
      </c>
      <c r="L1241" s="55" t="str">
        <f>VLOOKUP(A1241,Medical_Examinations!A1240:J3575,5,TRUE)</f>
        <v>Normal</v>
      </c>
      <c r="M1241" s="57">
        <f>VLOOKUP(A1241,Hospitalization!A71:K2413,5,FALSE)</f>
        <v>33158</v>
      </c>
      <c r="N1241" s="56">
        <f ca="1">VLOOKUP(A1241,Hospitalization!A72:K2414,6,FALSE)</f>
        <v>24</v>
      </c>
      <c r="O1241" s="55" t="str">
        <f>VLOOKUP(A1232,Hospitalization!A233:K2575,11,TRUE)</f>
        <v>R1012</v>
      </c>
      <c r="P1241" s="55" t="str">
        <f>VLOOKUP(A1241,Hospitalization!A242:K2584,10,TRUE)</f>
        <v>tier - 1</v>
      </c>
      <c r="Q1241" s="58">
        <f>VLOOKUP(A1241,Hospitalization!A242:K2584,8,TRUE)</f>
        <v>33292.83</v>
      </c>
      <c r="R1241" s="55" t="str">
        <f>VLOOKUP(A1241,Hospitalization!A242:K2584,9,TRUE)</f>
        <v>tier - 2</v>
      </c>
    </row>
    <row r="1242" spans="1:18" x14ac:dyDescent="0.3">
      <c r="A1242" s="69" t="s">
        <v>1251</v>
      </c>
      <c r="B1242" s="55" t="str">
        <f>VLOOKUP(A1242,'Customer Names'!A1242:E2560,3,TRUE)</f>
        <v xml:space="preserve"> Mr</v>
      </c>
      <c r="C1242" s="55" t="str">
        <f>VLOOKUP(A1242,'Customer Names'!A1240:E2065,4,FALSE)</f>
        <v>Fazioli</v>
      </c>
      <c r="D1242" s="50">
        <f>VLOOKUP(HealthCare!A1242,Medical_Examinations!A1241:J3576,2,TRUE)</f>
        <v>31.445</v>
      </c>
      <c r="E1242" s="50">
        <f>VLOOKUP(HealthCare!A1242,Medical_Examinations!A1241:J3576,4,TRUE)</f>
        <v>8.33</v>
      </c>
      <c r="F1242" s="7" t="str">
        <f>VLOOKUP(A1242,Medical_Examinations!A1241:J3576,6,TRUE)</f>
        <v>No</v>
      </c>
      <c r="G1242" s="7" t="str">
        <f>VLOOKUP(A1242,Medical_Examinations!A1241:J3576,7,TRUE)</f>
        <v>No</v>
      </c>
      <c r="H1242" s="7" t="str">
        <f>VLOOKUP(A1242,Medical_Examinations!A1241:J3576,8,TRUE)</f>
        <v>No</v>
      </c>
      <c r="I1242" s="51">
        <f>VLOOKUP(A1242,Medical_Examinations!A1241:J3576,9,TRUE)</f>
        <v>0</v>
      </c>
      <c r="J1242" s="7" t="str">
        <f>VLOOKUP(A1242,Medical_Examinations!A1241:J3576,10,TRUE)</f>
        <v>No</v>
      </c>
      <c r="K1242" s="7" t="str">
        <f>VLOOKUP(A1242,Medical_Examinations!A1241:J3576,3,TRUE)</f>
        <v>Obesity</v>
      </c>
      <c r="L1242" s="7" t="str">
        <f>VLOOKUP(A1242,Medical_Examinations!A1241:J3576,5,TRUE)</f>
        <v>Diabetes</v>
      </c>
      <c r="M1242" s="52">
        <f>VLOOKUP(A1242,Hospitalization!A72:K2414,5,FALSE)</f>
        <v>31243</v>
      </c>
      <c r="N1242" s="51">
        <f ca="1">VLOOKUP(A1242,Hospitalization!A73:K2415,6,FALSE)</f>
        <v>25</v>
      </c>
      <c r="O1242" s="7" t="str">
        <f>VLOOKUP(A1233,Hospitalization!A234:K2576,11,TRUE)</f>
        <v>R1017</v>
      </c>
      <c r="P1242" s="7" t="str">
        <f>VLOOKUP(A1242,Hospitalization!A243:K2585,10,TRUE)</f>
        <v>tier - 1</v>
      </c>
      <c r="Q1242" s="53">
        <f>VLOOKUP(A1242,Hospitalization!A243:K2585,8,TRUE)</f>
        <v>33121</v>
      </c>
      <c r="R1242" s="7" t="str">
        <f>VLOOKUP(A1242,Hospitalization!A243:K2585,9,TRUE)</f>
        <v>tier - 2</v>
      </c>
    </row>
    <row r="1243" spans="1:18" x14ac:dyDescent="0.3">
      <c r="A1243" s="69" t="s">
        <v>1252</v>
      </c>
      <c r="B1243" s="55" t="str">
        <f>VLOOKUP(A1243,'Customer Names'!A1243:E2561,3,TRUE)</f>
        <v xml:space="preserve"> Mrs</v>
      </c>
      <c r="C1243" s="55" t="str">
        <f>VLOOKUP(A1243,'Customer Names'!A1241:E2066,4,FALSE)</f>
        <v>Chorney</v>
      </c>
      <c r="D1243" s="54">
        <f>VLOOKUP(HealthCare!A1243,Medical_Examinations!A1242:J3577,2,TRUE)</f>
        <v>38.880000000000003</v>
      </c>
      <c r="E1243" s="54">
        <f>VLOOKUP(HealthCare!A1243,Medical_Examinations!A1242:J3577,4,TRUE)</f>
        <v>4.29</v>
      </c>
      <c r="F1243" s="55" t="str">
        <f>VLOOKUP(A1243,Medical_Examinations!A1242:J3577,6,TRUE)</f>
        <v>No</v>
      </c>
      <c r="G1243" s="55" t="str">
        <f>VLOOKUP(A1243,Medical_Examinations!A1242:J3577,7,TRUE)</f>
        <v>No</v>
      </c>
      <c r="H1243" s="55" t="str">
        <f>VLOOKUP(A1243,Medical_Examinations!A1242:J3577,8,TRUE)</f>
        <v>No</v>
      </c>
      <c r="I1243" s="56">
        <f>VLOOKUP(A1243,Medical_Examinations!A1242:J3577,9,TRUE)</f>
        <v>1</v>
      </c>
      <c r="J1243" s="55" t="str">
        <f>VLOOKUP(A1243,Medical_Examinations!A1242:J3577,10,TRUE)</f>
        <v>No</v>
      </c>
      <c r="K1243" s="55" t="str">
        <f>VLOOKUP(A1243,Medical_Examinations!A1242:J3577,3,TRUE)</f>
        <v>Obesity</v>
      </c>
      <c r="L1243" s="55" t="str">
        <f>VLOOKUP(A1243,Medical_Examinations!A1242:J3577,5,TRUE)</f>
        <v>Normal</v>
      </c>
      <c r="M1243" s="57">
        <f>VLOOKUP(A1243,Hospitalization!A73:K2415,5,FALSE)</f>
        <v>25506</v>
      </c>
      <c r="N1243" s="56">
        <f ca="1">VLOOKUP(A1243,Hospitalization!A74:K2416,6,FALSE)</f>
        <v>25</v>
      </c>
      <c r="O1243" s="55" t="str">
        <f>VLOOKUP(A1234,Hospitalization!A235:K2577,11,TRUE)</f>
        <v>R1011</v>
      </c>
      <c r="P1243" s="55" t="str">
        <f>VLOOKUP(A1243,Hospitalization!A244:K2586,10,TRUE)</f>
        <v>tier - 2</v>
      </c>
      <c r="Q1243" s="58">
        <f>VLOOKUP(A1243,Hospitalization!A244:K2586,8,TRUE)</f>
        <v>33090.660000000003</v>
      </c>
      <c r="R1243" s="55" t="str">
        <f>VLOOKUP(A1243,Hospitalization!A244:K2586,9,TRUE)</f>
        <v>tier - 2</v>
      </c>
    </row>
    <row r="1244" spans="1:18" x14ac:dyDescent="0.3">
      <c r="A1244" s="69" t="s">
        <v>1253</v>
      </c>
      <c r="B1244" s="55" t="str">
        <f>VLOOKUP(A1244,'Customer Names'!A1244:E2562,3,TRUE)</f>
        <v xml:space="preserve"> Mr</v>
      </c>
      <c r="C1244" s="55" t="str">
        <f>VLOOKUP(A1244,'Customer Names'!A1242:E2067,4,FALSE)</f>
        <v>Dannenhauer</v>
      </c>
      <c r="D1244" s="50">
        <f>VLOOKUP(HealthCare!A1244,Medical_Examinations!A1243:J3578,2,TRUE)</f>
        <v>43.89</v>
      </c>
      <c r="E1244" s="50">
        <f>VLOOKUP(HealthCare!A1244,Medical_Examinations!A1243:J3578,4,TRUE)</f>
        <v>6.32</v>
      </c>
      <c r="F1244" s="7" t="str">
        <f>VLOOKUP(A1244,Medical_Examinations!A1243:J3578,6,TRUE)</f>
        <v>yes</v>
      </c>
      <c r="G1244" s="7" t="str">
        <f>VLOOKUP(A1244,Medical_Examinations!A1243:J3578,7,TRUE)</f>
        <v>No</v>
      </c>
      <c r="H1244" s="7" t="str">
        <f>VLOOKUP(A1244,Medical_Examinations!A1243:J3578,8,TRUE)</f>
        <v>No</v>
      </c>
      <c r="I1244" s="51">
        <f>VLOOKUP(A1244,Medical_Examinations!A1243:J3578,9,TRUE)</f>
        <v>0</v>
      </c>
      <c r="J1244" s="7" t="str">
        <f>VLOOKUP(A1244,Medical_Examinations!A1243:J3578,10,TRUE)</f>
        <v>No</v>
      </c>
      <c r="K1244" s="7" t="str">
        <f>VLOOKUP(A1244,Medical_Examinations!A1243:J3578,3,TRUE)</f>
        <v>Obesity</v>
      </c>
      <c r="L1244" s="7" t="str">
        <f>VLOOKUP(A1244,Medical_Examinations!A1243:J3578,5,TRUE)</f>
        <v>Prediabetes</v>
      </c>
      <c r="M1244" s="52">
        <f>VLOOKUP(A1244,Hospitalization!A74:K2416,5,FALSE)</f>
        <v>22828</v>
      </c>
      <c r="N1244" s="51">
        <f ca="1">VLOOKUP(A1244,Hospitalization!A75:K2417,6,FALSE)</f>
        <v>25</v>
      </c>
      <c r="O1244" s="7" t="str">
        <f>VLOOKUP(A1235,Hospitalization!A236:K2578,11,TRUE)</f>
        <v>R1011</v>
      </c>
      <c r="P1244" s="7" t="str">
        <f>VLOOKUP(A1244,Hospitalization!A245:K2587,10,TRUE)</f>
        <v>tier - 2</v>
      </c>
      <c r="Q1244" s="53">
        <f>VLOOKUP(A1244,Hospitalization!A245:K2587,8,TRUE)</f>
        <v>33074.94</v>
      </c>
      <c r="R1244" s="7" t="str">
        <f>VLOOKUP(A1244,Hospitalization!A245:K2587,9,TRUE)</f>
        <v>tier - 1</v>
      </c>
    </row>
    <row r="1245" spans="1:18" x14ac:dyDescent="0.3">
      <c r="A1245" s="69" t="s">
        <v>1254</v>
      </c>
      <c r="B1245" s="55" t="str">
        <f>VLOOKUP(A1245,'Customer Names'!A1245:E2563,3,TRUE)</f>
        <v xml:space="preserve"> Ms</v>
      </c>
      <c r="C1245" s="55" t="str">
        <f>VLOOKUP(A1245,'Customer Names'!A1243:E2068,4,FALSE)</f>
        <v>McComb</v>
      </c>
      <c r="D1245" s="54">
        <f>VLOOKUP(HealthCare!A1245,Medical_Examinations!A1244:J3579,2,TRUE)</f>
        <v>25.6</v>
      </c>
      <c r="E1245" s="54">
        <f>VLOOKUP(HealthCare!A1245,Medical_Examinations!A1244:J3579,4,TRUE)</f>
        <v>5.65</v>
      </c>
      <c r="F1245" s="55" t="str">
        <f>VLOOKUP(A1245,Medical_Examinations!A1244:J3579,6,TRUE)</f>
        <v>No</v>
      </c>
      <c r="G1245" s="55" t="str">
        <f>VLOOKUP(A1245,Medical_Examinations!A1244:J3579,7,TRUE)</f>
        <v>No</v>
      </c>
      <c r="H1245" s="55" t="str">
        <f>VLOOKUP(A1245,Medical_Examinations!A1244:J3579,8,TRUE)</f>
        <v>No</v>
      </c>
      <c r="I1245" s="56">
        <f>VLOOKUP(A1245,Medical_Examinations!A1244:J3579,9,TRUE)</f>
        <v>2</v>
      </c>
      <c r="J1245" s="55" t="str">
        <f>VLOOKUP(A1245,Medical_Examinations!A1244:J3579,10,TRUE)</f>
        <v>No</v>
      </c>
      <c r="K1245" s="55" t="str">
        <f>VLOOKUP(A1245,Medical_Examinations!A1244:J3579,3,TRUE)</f>
        <v>Overweight</v>
      </c>
      <c r="L1245" s="55" t="str">
        <f>VLOOKUP(A1245,Medical_Examinations!A1244:J3579,5,TRUE)</f>
        <v>Normal</v>
      </c>
      <c r="M1245" s="57">
        <f>VLOOKUP(A1245,Hospitalization!A75:K2417,5,FALSE)</f>
        <v>34543</v>
      </c>
      <c r="N1245" s="56">
        <f ca="1">VLOOKUP(A1245,Hospitalization!A76:K2418,6,FALSE)</f>
        <v>29</v>
      </c>
      <c r="O1245" s="55" t="str">
        <f>VLOOKUP(A1236,Hospitalization!A237:K2579,11,TRUE)</f>
        <v>R1011</v>
      </c>
      <c r="P1245" s="55" t="str">
        <f>VLOOKUP(A1245,Hospitalization!A246:K2588,10,TRUE)</f>
        <v>tier - 2</v>
      </c>
      <c r="Q1245" s="58">
        <f>VLOOKUP(A1245,Hospitalization!A246:K2588,8,TRUE)</f>
        <v>33057.230000000003</v>
      </c>
      <c r="R1245" s="55" t="str">
        <f>VLOOKUP(A1245,Hospitalization!A246:K2588,9,TRUE)</f>
        <v>tier - 1</v>
      </c>
    </row>
    <row r="1246" spans="1:18" x14ac:dyDescent="0.3">
      <c r="A1246" s="69" t="s">
        <v>1255</v>
      </c>
      <c r="B1246" s="55" t="str">
        <f>VLOOKUP(A1246,'Customer Names'!A1246:E2564,3,TRUE)</f>
        <v xml:space="preserve"> Ms</v>
      </c>
      <c r="C1246" s="55" t="str">
        <f>VLOOKUP(A1246,'Customer Names'!A1244:E2069,4,FALSE)</f>
        <v>Blake</v>
      </c>
      <c r="D1246" s="50">
        <f>VLOOKUP(HealthCare!A1246,Medical_Examinations!A1245:J3580,2,TRUE)</f>
        <v>29.545000000000002</v>
      </c>
      <c r="E1246" s="50">
        <f>VLOOKUP(HealthCare!A1246,Medical_Examinations!A1245:J3580,4,TRUE)</f>
        <v>8.41</v>
      </c>
      <c r="F1246" s="7" t="str">
        <f>VLOOKUP(A1246,Medical_Examinations!A1245:J3580,6,TRUE)</f>
        <v>yes</v>
      </c>
      <c r="G1246" s="7" t="str">
        <f>VLOOKUP(A1246,Medical_Examinations!A1245:J3580,7,TRUE)</f>
        <v>No</v>
      </c>
      <c r="H1246" s="7" t="str">
        <f>VLOOKUP(A1246,Medical_Examinations!A1245:J3580,8,TRUE)</f>
        <v>No</v>
      </c>
      <c r="I1246" s="51">
        <f>VLOOKUP(A1246,Medical_Examinations!A1245:J3580,9,TRUE)</f>
        <v>1</v>
      </c>
      <c r="J1246" s="7" t="str">
        <f>VLOOKUP(A1246,Medical_Examinations!A1245:J3580,10,TRUE)</f>
        <v>No</v>
      </c>
      <c r="K1246" s="7" t="str">
        <f>VLOOKUP(A1246,Medical_Examinations!A1245:J3580,3,TRUE)</f>
        <v>Overweight</v>
      </c>
      <c r="L1246" s="7" t="str">
        <f>VLOOKUP(A1246,Medical_Examinations!A1245:J3580,5,TRUE)</f>
        <v>Diabetes</v>
      </c>
      <c r="M1246" s="52">
        <f>VLOOKUP(A1246,Hospitalization!A76:K2418,5,FALSE)</f>
        <v>24663</v>
      </c>
      <c r="N1246" s="51">
        <f ca="1">VLOOKUP(A1246,Hospitalization!A77:K2419,6,FALSE)</f>
        <v>26</v>
      </c>
      <c r="O1246" s="7" t="str">
        <f>VLOOKUP(A1237,Hospitalization!A238:K2580,11,TRUE)</f>
        <v>R1018</v>
      </c>
      <c r="P1246" s="7" t="str">
        <f>VLOOKUP(A1246,Hospitalization!A247:K2589,10,TRUE)</f>
        <v>tier - 3</v>
      </c>
      <c r="Q1246" s="53">
        <f>VLOOKUP(A1246,Hospitalization!A247:K2589,8,TRUE)</f>
        <v>33025.32</v>
      </c>
      <c r="R1246" s="7" t="str">
        <f>VLOOKUP(A1246,Hospitalization!A247:K2589,9,TRUE)</f>
        <v>tier - 2</v>
      </c>
    </row>
    <row r="1247" spans="1:18" x14ac:dyDescent="0.3">
      <c r="A1247" s="69" t="s">
        <v>1256</v>
      </c>
      <c r="B1247" s="55" t="str">
        <f>VLOOKUP(A1247,'Customer Names'!A1247:E2565,3,TRUE)</f>
        <v xml:space="preserve"> Mr</v>
      </c>
      <c r="C1247" s="55" t="str">
        <f>VLOOKUP(A1247,'Customer Names'!A1245:E2070,4,FALSE)</f>
        <v>Sambasivam</v>
      </c>
      <c r="D1247" s="54">
        <f>VLOOKUP(HealthCare!A1247,Medical_Examinations!A1246:J3581,2,TRUE)</f>
        <v>23.25</v>
      </c>
      <c r="E1247" s="54">
        <f>VLOOKUP(HealthCare!A1247,Medical_Examinations!A1246:J3581,4,TRUE)</f>
        <v>11.96</v>
      </c>
      <c r="F1247" s="55" t="str">
        <f>VLOOKUP(A1247,Medical_Examinations!A1246:J3581,6,TRUE)</f>
        <v>yes</v>
      </c>
      <c r="G1247" s="55" t="str">
        <f>VLOOKUP(A1247,Medical_Examinations!A1246:J3581,7,TRUE)</f>
        <v>No</v>
      </c>
      <c r="H1247" s="55" t="str">
        <f>VLOOKUP(A1247,Medical_Examinations!A1246:J3581,8,TRUE)</f>
        <v>No</v>
      </c>
      <c r="I1247" s="56">
        <f>VLOOKUP(A1247,Medical_Examinations!A1246:J3581,9,TRUE)</f>
        <v>0</v>
      </c>
      <c r="J1247" s="55" t="str">
        <f>VLOOKUP(A1247,Medical_Examinations!A1246:J3581,10,TRUE)</f>
        <v>No</v>
      </c>
      <c r="K1247" s="55" t="str">
        <f>VLOOKUP(A1247,Medical_Examinations!A1246:J3581,3,TRUE)</f>
        <v>Normal Weight</v>
      </c>
      <c r="L1247" s="55" t="str">
        <f>VLOOKUP(A1247,Medical_Examinations!A1246:J3581,5,TRUE)</f>
        <v>Diabetes</v>
      </c>
      <c r="M1247" s="57">
        <f>VLOOKUP(A1247,Hospitalization!A77:K2419,5,FALSE)</f>
        <v>34888</v>
      </c>
      <c r="N1247" s="56">
        <f ca="1">VLOOKUP(A1247,Hospitalization!A78:K2420,6,FALSE)</f>
        <v>25</v>
      </c>
      <c r="O1247" s="55" t="str">
        <f>VLOOKUP(A1238,Hospitalization!A239:K2581,11,TRUE)</f>
        <v>R1012</v>
      </c>
      <c r="P1247" s="55" t="str">
        <f>VLOOKUP(A1247,Hospitalization!A248:K2590,10,TRUE)</f>
        <v>tier - 1</v>
      </c>
      <c r="Q1247" s="58">
        <f>VLOOKUP(A1247,Hospitalization!A248:K2590,8,TRUE)</f>
        <v>33017.46</v>
      </c>
      <c r="R1247" s="55" t="str">
        <f>VLOOKUP(A1247,Hospitalization!A248:K2590,9,TRUE)</f>
        <v>tier - 1</v>
      </c>
    </row>
    <row r="1248" spans="1:18" x14ac:dyDescent="0.3">
      <c r="A1248" s="69" t="s">
        <v>1257</v>
      </c>
      <c r="B1248" s="55" t="str">
        <f>VLOOKUP(A1248,'Customer Names'!A1248:E2566,3,TRUE)</f>
        <v xml:space="preserve"> Mr</v>
      </c>
      <c r="C1248" s="55" t="str">
        <f>VLOOKUP(A1248,'Customer Names'!A1246:E2071,4,FALSE)</f>
        <v>Maina</v>
      </c>
      <c r="D1248" s="50">
        <f>VLOOKUP(HealthCare!A1248,Medical_Examinations!A1247:J3582,2,TRUE)</f>
        <v>43.95</v>
      </c>
      <c r="E1248" s="50">
        <f>VLOOKUP(HealthCare!A1248,Medical_Examinations!A1247:J3582,4,TRUE)</f>
        <v>5.17</v>
      </c>
      <c r="F1248" s="7" t="str">
        <f>VLOOKUP(A1248,Medical_Examinations!A1247:J3582,6,TRUE)</f>
        <v>yes</v>
      </c>
      <c r="G1248" s="7" t="str">
        <f>VLOOKUP(A1248,Medical_Examinations!A1247:J3582,7,TRUE)</f>
        <v>No</v>
      </c>
      <c r="H1248" s="7" t="str">
        <f>VLOOKUP(A1248,Medical_Examinations!A1247:J3582,8,TRUE)</f>
        <v>Yes</v>
      </c>
      <c r="I1248" s="51">
        <f>VLOOKUP(A1248,Medical_Examinations!A1247:J3582,9,TRUE)</f>
        <v>1</v>
      </c>
      <c r="J1248" s="7" t="str">
        <f>VLOOKUP(A1248,Medical_Examinations!A1247:J3582,10,TRUE)</f>
        <v>No</v>
      </c>
      <c r="K1248" s="7" t="str">
        <f>VLOOKUP(A1248,Medical_Examinations!A1247:J3582,3,TRUE)</f>
        <v>Obesity</v>
      </c>
      <c r="L1248" s="7" t="str">
        <f>VLOOKUP(A1248,Medical_Examinations!A1247:J3582,5,TRUE)</f>
        <v>Normal</v>
      </c>
      <c r="M1248" s="52">
        <f>VLOOKUP(A1248,Hospitalization!A78:K2420,5,FALSE)</f>
        <v>26169</v>
      </c>
      <c r="N1248" s="51">
        <f ca="1">VLOOKUP(A1248,Hospitalization!A79:K2421,6,FALSE)</f>
        <v>30</v>
      </c>
      <c r="O1248" s="7" t="str">
        <f>VLOOKUP(A1239,Hospitalization!A240:K2582,11,TRUE)</f>
        <v>R1011</v>
      </c>
      <c r="P1248" s="7" t="str">
        <f>VLOOKUP(A1248,Hospitalization!A249:K2591,10,TRUE)</f>
        <v>tier - 1</v>
      </c>
      <c r="Q1248" s="53">
        <f>VLOOKUP(A1248,Hospitalization!A249:K2591,8,TRUE)</f>
        <v>32947.629999999997</v>
      </c>
      <c r="R1248" s="7" t="str">
        <f>VLOOKUP(A1248,Hospitalization!A249:K2591,9,TRUE)</f>
        <v>tier - 2</v>
      </c>
    </row>
    <row r="1249" spans="1:18" x14ac:dyDescent="0.3">
      <c r="A1249" s="69" t="s">
        <v>1258</v>
      </c>
      <c r="B1249" s="55" t="str">
        <f>VLOOKUP(A1249,'Customer Names'!A1249:E2567,3,TRUE)</f>
        <v xml:space="preserve"> Mr</v>
      </c>
      <c r="C1249" s="55" t="str">
        <f>VLOOKUP(A1249,'Customer Names'!A1247:E2072,4,FALSE)</f>
        <v>Keshian</v>
      </c>
      <c r="D1249" s="54">
        <f>VLOOKUP(HealthCare!A1249,Medical_Examinations!A1248:J3583,2,TRUE)</f>
        <v>21.85</v>
      </c>
      <c r="E1249" s="54">
        <f>VLOOKUP(HealthCare!A1249,Medical_Examinations!A1248:J3583,4,TRUE)</f>
        <v>8.76</v>
      </c>
      <c r="F1249" s="55" t="str">
        <f>VLOOKUP(A1249,Medical_Examinations!A1248:J3583,6,TRUE)</f>
        <v>No</v>
      </c>
      <c r="G1249" s="55" t="str">
        <f>VLOOKUP(A1249,Medical_Examinations!A1248:J3583,7,TRUE)</f>
        <v>No</v>
      </c>
      <c r="H1249" s="55" t="str">
        <f>VLOOKUP(A1249,Medical_Examinations!A1248:J3583,8,TRUE)</f>
        <v>No</v>
      </c>
      <c r="I1249" s="56">
        <f>VLOOKUP(A1249,Medical_Examinations!A1248:J3583,9,TRUE)</f>
        <v>0</v>
      </c>
      <c r="J1249" s="55" t="str">
        <f>VLOOKUP(A1249,Medical_Examinations!A1248:J3583,10,TRUE)</f>
        <v>No</v>
      </c>
      <c r="K1249" s="55" t="str">
        <f>VLOOKUP(A1249,Medical_Examinations!A1248:J3583,3,TRUE)</f>
        <v>Normal Weight</v>
      </c>
      <c r="L1249" s="55" t="str">
        <f>VLOOKUP(A1249,Medical_Examinations!A1248:J3583,5,TRUE)</f>
        <v>Diabetes</v>
      </c>
      <c r="M1249" s="57">
        <f>VLOOKUP(A1249,Hospitalization!A79:K2421,5,FALSE)</f>
        <v>29907</v>
      </c>
      <c r="N1249" s="56">
        <f ca="1">VLOOKUP(A1249,Hospitalization!A80:K2422,6,FALSE)</f>
        <v>32</v>
      </c>
      <c r="O1249" s="55" t="str">
        <f>VLOOKUP(A1240,Hospitalization!A241:K2583,11,TRUE)</f>
        <v>R1011</v>
      </c>
      <c r="P1249" s="55" t="str">
        <f>VLOOKUP(A1249,Hospitalization!A250:K2592,10,TRUE)</f>
        <v>tier - 3</v>
      </c>
      <c r="Q1249" s="58">
        <f>VLOOKUP(A1249,Hospitalization!A250:K2592,8,TRUE)</f>
        <v>32906.69</v>
      </c>
      <c r="R1249" s="55" t="str">
        <f>VLOOKUP(A1249,Hospitalization!A250:K2592,9,TRUE)</f>
        <v>tier - 2</v>
      </c>
    </row>
    <row r="1250" spans="1:18" x14ac:dyDescent="0.3">
      <c r="A1250" s="69" t="s">
        <v>1259</v>
      </c>
      <c r="B1250" s="55" t="str">
        <f>VLOOKUP(A1250,'Customer Names'!A1250:E2568,3,TRUE)</f>
        <v xml:space="preserve"> Mr</v>
      </c>
      <c r="C1250" s="55" t="str">
        <f>VLOOKUP(A1250,'Customer Names'!A1248:E2073,4,FALSE)</f>
        <v>Maas</v>
      </c>
      <c r="D1250" s="50">
        <f>VLOOKUP(HealthCare!A1250,Medical_Examinations!A1249:J3584,2,TRUE)</f>
        <v>25.73</v>
      </c>
      <c r="E1250" s="50">
        <f>VLOOKUP(HealthCare!A1250,Medical_Examinations!A1249:J3584,4,TRUE)</f>
        <v>7.99</v>
      </c>
      <c r="F1250" s="7" t="str">
        <f>VLOOKUP(A1250,Medical_Examinations!A1249:J3584,6,TRUE)</f>
        <v>No</v>
      </c>
      <c r="G1250" s="7" t="str">
        <f>VLOOKUP(A1250,Medical_Examinations!A1249:J3584,7,TRUE)</f>
        <v>No</v>
      </c>
      <c r="H1250" s="7" t="str">
        <f>VLOOKUP(A1250,Medical_Examinations!A1249:J3584,8,TRUE)</f>
        <v>No</v>
      </c>
      <c r="I1250" s="51">
        <f>VLOOKUP(A1250,Medical_Examinations!A1249:J3584,9,TRUE)</f>
        <v>2</v>
      </c>
      <c r="J1250" s="7" t="str">
        <f>VLOOKUP(A1250,Medical_Examinations!A1249:J3584,10,TRUE)</f>
        <v>No</v>
      </c>
      <c r="K1250" s="7" t="str">
        <f>VLOOKUP(A1250,Medical_Examinations!A1249:J3584,3,TRUE)</f>
        <v>Overweight</v>
      </c>
      <c r="L1250" s="7" t="str">
        <f>VLOOKUP(A1250,Medical_Examinations!A1249:J3584,5,TRUE)</f>
        <v>Diabetes</v>
      </c>
      <c r="M1250" s="52">
        <f>VLOOKUP(A1250,Hospitalization!A80:K2422,5,FALSE)</f>
        <v>35037</v>
      </c>
      <c r="N1250" s="51">
        <f ca="1">VLOOKUP(A1250,Hospitalization!A81:K2423,6,FALSE)</f>
        <v>32</v>
      </c>
      <c r="O1250" s="7" t="str">
        <f>VLOOKUP(A1241,Hospitalization!A242:K2584,11,TRUE)</f>
        <v>R1011</v>
      </c>
      <c r="P1250" s="7" t="str">
        <f>VLOOKUP(A1250,Hospitalization!A251:K2593,10,TRUE)</f>
        <v>tier - 2</v>
      </c>
      <c r="Q1250" s="53">
        <f>VLOOKUP(A1250,Hospitalization!A251:K2593,8,TRUE)</f>
        <v>32827.51</v>
      </c>
      <c r="R1250" s="7" t="str">
        <f>VLOOKUP(A1250,Hospitalization!A251:K2593,9,TRUE)</f>
        <v>tier - 1</v>
      </c>
    </row>
    <row r="1251" spans="1:18" x14ac:dyDescent="0.3">
      <c r="A1251" s="69" t="s">
        <v>1260</v>
      </c>
      <c r="B1251" s="55" t="str">
        <f>VLOOKUP(A1251,'Customer Names'!A1251:E2569,3,TRUE)</f>
        <v xml:space="preserve"> Ms</v>
      </c>
      <c r="C1251" s="55" t="str">
        <f>VLOOKUP(A1251,'Customer Names'!A1249:E2074,4,FALSE)</f>
        <v>Sinasac</v>
      </c>
      <c r="D1251" s="54">
        <f>VLOOKUP(HealthCare!A1251,Medical_Examinations!A1250:J3585,2,TRUE)</f>
        <v>32.229999999999997</v>
      </c>
      <c r="E1251" s="54">
        <f>VLOOKUP(HealthCare!A1251,Medical_Examinations!A1250:J3585,4,TRUE)</f>
        <v>8.59</v>
      </c>
      <c r="F1251" s="55" t="str">
        <f>VLOOKUP(A1251,Medical_Examinations!A1250:J3585,6,TRUE)</f>
        <v>No</v>
      </c>
      <c r="G1251" s="55" t="str">
        <f>VLOOKUP(A1251,Medical_Examinations!A1250:J3585,7,TRUE)</f>
        <v>No</v>
      </c>
      <c r="H1251" s="55" t="str">
        <f>VLOOKUP(A1251,Medical_Examinations!A1250:J3585,8,TRUE)</f>
        <v>No</v>
      </c>
      <c r="I1251" s="56">
        <f>VLOOKUP(A1251,Medical_Examinations!A1250:J3585,9,TRUE)</f>
        <v>0</v>
      </c>
      <c r="J1251" s="55" t="str">
        <f>VLOOKUP(A1251,Medical_Examinations!A1250:J3585,10,TRUE)</f>
        <v>No</v>
      </c>
      <c r="K1251" s="55" t="str">
        <f>VLOOKUP(A1251,Medical_Examinations!A1250:J3585,3,TRUE)</f>
        <v>Obesity</v>
      </c>
      <c r="L1251" s="55" t="str">
        <f>VLOOKUP(A1251,Medical_Examinations!A1250:J3585,5,TRUE)</f>
        <v>Diabetes</v>
      </c>
      <c r="M1251" s="57">
        <f>VLOOKUP(A1251,Hospitalization!A81:K2423,5,FALSE)</f>
        <v>26610</v>
      </c>
      <c r="N1251" s="56">
        <f ca="1">VLOOKUP(A1251,Hospitalization!A82:K2424,6,FALSE)</f>
        <v>30</v>
      </c>
      <c r="O1251" s="55" t="str">
        <f>VLOOKUP(A1242,Hospitalization!A243:K2585,11,TRUE)</f>
        <v>R1011</v>
      </c>
      <c r="P1251" s="55" t="str">
        <f>VLOOKUP(A1251,Hospitalization!A252:K2594,10,TRUE)</f>
        <v>tier - 2</v>
      </c>
      <c r="Q1251" s="58">
        <f>VLOOKUP(A1251,Hospitalization!A252:K2594,8,TRUE)</f>
        <v>32765.33</v>
      </c>
      <c r="R1251" s="55" t="str">
        <f>VLOOKUP(A1251,Hospitalization!A252:K2594,9,TRUE)</f>
        <v>tier - 2</v>
      </c>
    </row>
    <row r="1252" spans="1:18" x14ac:dyDescent="0.3">
      <c r="A1252" s="69" t="s">
        <v>1261</v>
      </c>
      <c r="B1252" s="55" t="str">
        <f>VLOOKUP(A1252,'Customer Names'!A1252:E2570,3,TRUE)</f>
        <v xml:space="preserve"> Mr</v>
      </c>
      <c r="C1252" s="55" t="str">
        <f>VLOOKUP(A1252,'Customer Names'!A1250:E2075,4,FALSE)</f>
        <v>Van De Kamp</v>
      </c>
      <c r="D1252" s="50">
        <f>VLOOKUP(HealthCare!A1252,Medical_Examinations!A1251:J3586,2,TRUE)</f>
        <v>32.204999999999998</v>
      </c>
      <c r="E1252" s="50">
        <f>VLOOKUP(HealthCare!A1252,Medical_Examinations!A1251:J3586,4,TRUE)</f>
        <v>6.14</v>
      </c>
      <c r="F1252" s="7" t="str">
        <f>VLOOKUP(A1252,Medical_Examinations!A1251:J3586,6,TRUE)</f>
        <v>No</v>
      </c>
      <c r="G1252" s="7" t="str">
        <f>VLOOKUP(A1252,Medical_Examinations!A1251:J3586,7,TRUE)</f>
        <v>No</v>
      </c>
      <c r="H1252" s="7" t="str">
        <f>VLOOKUP(A1252,Medical_Examinations!A1251:J3586,8,TRUE)</f>
        <v>No</v>
      </c>
      <c r="I1252" s="51">
        <f>VLOOKUP(A1252,Medical_Examinations!A1251:J3586,9,TRUE)</f>
        <v>2</v>
      </c>
      <c r="J1252" s="7" t="str">
        <f>VLOOKUP(A1252,Medical_Examinations!A1251:J3586,10,TRUE)</f>
        <v>No</v>
      </c>
      <c r="K1252" s="7" t="str">
        <f>VLOOKUP(A1252,Medical_Examinations!A1251:J3586,3,TRUE)</f>
        <v>Obesity</v>
      </c>
      <c r="L1252" s="7" t="str">
        <f>VLOOKUP(A1252,Medical_Examinations!A1251:J3586,5,TRUE)</f>
        <v>Prediabetes</v>
      </c>
      <c r="M1252" s="52">
        <f>VLOOKUP(A1252,Hospitalization!A82:K2424,5,FALSE)</f>
        <v>27369</v>
      </c>
      <c r="N1252" s="51">
        <f ca="1">VLOOKUP(A1252,Hospitalization!A83:K2425,6,FALSE)</f>
        <v>23</v>
      </c>
      <c r="O1252" s="7" t="str">
        <f>VLOOKUP(A1243,Hospitalization!A244:K2586,11,TRUE)</f>
        <v>R1011</v>
      </c>
      <c r="P1252" s="7" t="str">
        <f>VLOOKUP(A1252,Hospitalization!A253:K2595,10,TRUE)</f>
        <v>tier - 1</v>
      </c>
      <c r="Q1252" s="53">
        <f>VLOOKUP(A1252,Hospitalization!A253:K2595,8,TRUE)</f>
        <v>32760.48</v>
      </c>
      <c r="R1252" s="7" t="str">
        <f>VLOOKUP(A1252,Hospitalization!A253:K2595,9,TRUE)</f>
        <v>tier - 1</v>
      </c>
    </row>
    <row r="1253" spans="1:18" x14ac:dyDescent="0.3">
      <c r="A1253" s="69" t="s">
        <v>1262</v>
      </c>
      <c r="B1253" s="55" t="str">
        <f>VLOOKUP(A1253,'Customer Names'!A1253:E2571,3,TRUE)</f>
        <v xml:space="preserve"> Mr</v>
      </c>
      <c r="C1253" s="55" t="str">
        <f>VLOOKUP(A1253,'Customer Names'!A1251:E2076,4,FALSE)</f>
        <v>Ruffo</v>
      </c>
      <c r="D1253" s="54">
        <f>VLOOKUP(HealthCare!A1253,Medical_Examinations!A1252:J3587,2,TRUE)</f>
        <v>26.41</v>
      </c>
      <c r="E1253" s="54">
        <f>VLOOKUP(HealthCare!A1253,Medical_Examinations!A1252:J3587,4,TRUE)</f>
        <v>4.08</v>
      </c>
      <c r="F1253" s="55" t="str">
        <f>VLOOKUP(A1253,Medical_Examinations!A1252:J3587,6,TRUE)</f>
        <v>No</v>
      </c>
      <c r="G1253" s="55" t="str">
        <f>VLOOKUP(A1253,Medical_Examinations!A1252:J3587,7,TRUE)</f>
        <v>No</v>
      </c>
      <c r="H1253" s="55" t="str">
        <f>VLOOKUP(A1253,Medical_Examinations!A1252:J3587,8,TRUE)</f>
        <v>No</v>
      </c>
      <c r="I1253" s="56">
        <f>VLOOKUP(A1253,Medical_Examinations!A1252:J3587,9,TRUE)</f>
        <v>2</v>
      </c>
      <c r="J1253" s="55" t="str">
        <f>VLOOKUP(A1253,Medical_Examinations!A1252:J3587,10,TRUE)</f>
        <v>No</v>
      </c>
      <c r="K1253" s="55" t="str">
        <f>VLOOKUP(A1253,Medical_Examinations!A1252:J3587,3,TRUE)</f>
        <v>Overweight</v>
      </c>
      <c r="L1253" s="55" t="str">
        <f>VLOOKUP(A1253,Medical_Examinations!A1252:J3587,5,TRUE)</f>
        <v>Normal</v>
      </c>
      <c r="M1253" s="57">
        <f>VLOOKUP(A1253,Hospitalization!A83:K2425,5,FALSE)</f>
        <v>33063</v>
      </c>
      <c r="N1253" s="56">
        <f ca="1">VLOOKUP(A1253,Hospitalization!A84:K2426,6,FALSE)</f>
        <v>22</v>
      </c>
      <c r="O1253" s="55" t="str">
        <f>VLOOKUP(A1244,Hospitalization!A245:K2587,11,TRUE)</f>
        <v>R1011</v>
      </c>
      <c r="P1253" s="55" t="str">
        <f>VLOOKUP(A1253,Hospitalization!A254:K2596,10,TRUE)</f>
        <v>tier - 1</v>
      </c>
      <c r="Q1253" s="58">
        <f>VLOOKUP(A1253,Hospitalization!A254:K2596,8,TRUE)</f>
        <v>32734.19</v>
      </c>
      <c r="R1253" s="55" t="str">
        <f>VLOOKUP(A1253,Hospitalization!A254:K2596,9,TRUE)</f>
        <v>tier - 2</v>
      </c>
    </row>
    <row r="1254" spans="1:18" x14ac:dyDescent="0.3">
      <c r="A1254" s="69" t="s">
        <v>1263</v>
      </c>
      <c r="B1254" s="55" t="str">
        <f>VLOOKUP(A1254,'Customer Names'!A1254:E2572,3,TRUE)</f>
        <v xml:space="preserve"> Ms</v>
      </c>
      <c r="C1254" s="55" t="str">
        <f>VLOOKUP(A1254,'Customer Names'!A1252:E2077,4,FALSE)</f>
        <v>Long</v>
      </c>
      <c r="D1254" s="50">
        <f>VLOOKUP(HealthCare!A1254,Medical_Examinations!A1253:J3588,2,TRUE)</f>
        <v>30.2</v>
      </c>
      <c r="E1254" s="50">
        <f>VLOOKUP(HealthCare!A1254,Medical_Examinations!A1253:J3588,4,TRUE)</f>
        <v>6.25</v>
      </c>
      <c r="F1254" s="7" t="str">
        <f>VLOOKUP(A1254,Medical_Examinations!A1253:J3588,6,TRUE)</f>
        <v>yes</v>
      </c>
      <c r="G1254" s="7" t="str">
        <f>VLOOKUP(A1254,Medical_Examinations!A1253:J3588,7,TRUE)</f>
        <v>No</v>
      </c>
      <c r="H1254" s="7" t="str">
        <f>VLOOKUP(A1254,Medical_Examinations!A1253:J3588,8,TRUE)</f>
        <v>No</v>
      </c>
      <c r="I1254" s="51">
        <f>VLOOKUP(A1254,Medical_Examinations!A1253:J3588,9,TRUE)</f>
        <v>0</v>
      </c>
      <c r="J1254" s="7" t="str">
        <f>VLOOKUP(A1254,Medical_Examinations!A1253:J3588,10,TRUE)</f>
        <v>No</v>
      </c>
      <c r="K1254" s="7" t="str">
        <f>VLOOKUP(A1254,Medical_Examinations!A1253:J3588,3,TRUE)</f>
        <v>Obesity</v>
      </c>
      <c r="L1254" s="7" t="str">
        <f>VLOOKUP(A1254,Medical_Examinations!A1253:J3588,5,TRUE)</f>
        <v>Prediabetes</v>
      </c>
      <c r="M1254" s="52">
        <f>VLOOKUP(A1254,Hospitalization!A84:K2426,5,FALSE)</f>
        <v>33146</v>
      </c>
      <c r="N1254" s="51">
        <f ca="1">VLOOKUP(A1254,Hospitalization!A85:K2427,6,FALSE)</f>
        <v>22</v>
      </c>
      <c r="O1254" s="7" t="str">
        <f>VLOOKUP(A1245,Hospitalization!A246:K2588,11,TRUE)</f>
        <v>R1011</v>
      </c>
      <c r="P1254" s="7" t="str">
        <f>VLOOKUP(A1254,Hospitalization!A255:K2597,10,TRUE)</f>
        <v>tier - 2</v>
      </c>
      <c r="Q1254" s="53">
        <f>VLOOKUP(A1254,Hospitalization!A255:K2597,8,TRUE)</f>
        <v>32716.2</v>
      </c>
      <c r="R1254" s="7" t="str">
        <f>VLOOKUP(A1254,Hospitalization!A255:K2597,9,TRUE)</f>
        <v>tier - 1</v>
      </c>
    </row>
    <row r="1255" spans="1:18" x14ac:dyDescent="0.3">
      <c r="A1255" s="69" t="s">
        <v>1264</v>
      </c>
      <c r="B1255" s="55" t="str">
        <f>VLOOKUP(A1255,'Customer Names'!A1255:E2573,3,TRUE)</f>
        <v xml:space="preserve"> Mrs</v>
      </c>
      <c r="C1255" s="55" t="str">
        <f>VLOOKUP(A1255,'Customer Names'!A1253:E2078,4,FALSE)</f>
        <v>Rohde</v>
      </c>
      <c r="D1255" s="54">
        <f>VLOOKUP(HealthCare!A1255,Medical_Examinations!A1254:J3589,2,TRUE)</f>
        <v>31.26</v>
      </c>
      <c r="E1255" s="54">
        <f>VLOOKUP(HealthCare!A1255,Medical_Examinations!A1254:J3589,4,TRUE)</f>
        <v>5.94</v>
      </c>
      <c r="F1255" s="55" t="str">
        <f>VLOOKUP(A1255,Medical_Examinations!A1254:J3589,6,TRUE)</f>
        <v>yes</v>
      </c>
      <c r="G1255" s="55" t="str">
        <f>VLOOKUP(A1255,Medical_Examinations!A1254:J3589,7,TRUE)</f>
        <v>No</v>
      </c>
      <c r="H1255" s="55" t="str">
        <f>VLOOKUP(A1255,Medical_Examinations!A1254:J3589,8,TRUE)</f>
        <v>No</v>
      </c>
      <c r="I1255" s="56">
        <f>VLOOKUP(A1255,Medical_Examinations!A1254:J3589,9,TRUE)</f>
        <v>1</v>
      </c>
      <c r="J1255" s="55" t="str">
        <f>VLOOKUP(A1255,Medical_Examinations!A1254:J3589,10,TRUE)</f>
        <v>No</v>
      </c>
      <c r="K1255" s="55" t="str">
        <f>VLOOKUP(A1255,Medical_Examinations!A1254:J3589,3,TRUE)</f>
        <v>Obesity</v>
      </c>
      <c r="L1255" s="55" t="str">
        <f>VLOOKUP(A1255,Medical_Examinations!A1254:J3589,5,TRUE)</f>
        <v>Prediabetes</v>
      </c>
      <c r="M1255" s="57">
        <f>VLOOKUP(A1255,Hospitalization!A85:K2427,5,FALSE)</f>
        <v>25143</v>
      </c>
      <c r="N1255" s="56">
        <f ca="1">VLOOKUP(A1255,Hospitalization!A86:K2428,6,FALSE)</f>
        <v>23</v>
      </c>
      <c r="O1255" s="55" t="str">
        <f>VLOOKUP(A1246,Hospitalization!A247:K2589,11,TRUE)</f>
        <v>R1011</v>
      </c>
      <c r="P1255" s="55" t="str">
        <f>VLOOKUP(A1255,Hospitalization!A256:K2598,10,TRUE)</f>
        <v>tier - 3</v>
      </c>
      <c r="Q1255" s="58">
        <f>VLOOKUP(A1255,Hospitalization!A256:K2598,8,TRUE)</f>
        <v>32686.080000000002</v>
      </c>
      <c r="R1255" s="55" t="str">
        <f>VLOOKUP(A1255,Hospitalization!A256:K2598,9,TRUE)</f>
        <v>tier - 2</v>
      </c>
    </row>
    <row r="1256" spans="1:18" x14ac:dyDescent="0.3">
      <c r="A1256" s="69" t="s">
        <v>1265</v>
      </c>
      <c r="B1256" s="55" t="str">
        <f>VLOOKUP(A1256,'Customer Names'!A1256:E2574,3,TRUE)</f>
        <v xml:space="preserve"> Ms</v>
      </c>
      <c r="C1256" s="55" t="str">
        <f>VLOOKUP(A1256,'Customer Names'!A1254:E2079,4,FALSE)</f>
        <v>Bonzi</v>
      </c>
      <c r="D1256" s="50">
        <f>VLOOKUP(HealthCare!A1256,Medical_Examinations!A1255:J3590,2,TRUE)</f>
        <v>33.725000000000001</v>
      </c>
      <c r="E1256" s="50">
        <f>VLOOKUP(HealthCare!A1256,Medical_Examinations!A1255:J3590,4,TRUE)</f>
        <v>6.45</v>
      </c>
      <c r="F1256" s="7" t="str">
        <f>VLOOKUP(A1256,Medical_Examinations!A1255:J3590,6,TRUE)</f>
        <v>yes</v>
      </c>
      <c r="G1256" s="7" t="str">
        <f>VLOOKUP(A1256,Medical_Examinations!A1255:J3590,7,TRUE)</f>
        <v>No</v>
      </c>
      <c r="H1256" s="7" t="str">
        <f>VLOOKUP(A1256,Medical_Examinations!A1255:J3590,8,TRUE)</f>
        <v>No</v>
      </c>
      <c r="I1256" s="51">
        <f>VLOOKUP(A1256,Medical_Examinations!A1255:J3590,9,TRUE)</f>
        <v>0</v>
      </c>
      <c r="J1256" s="7" t="str">
        <f>VLOOKUP(A1256,Medical_Examinations!A1255:J3590,10,TRUE)</f>
        <v>No</v>
      </c>
      <c r="K1256" s="7" t="str">
        <f>VLOOKUP(A1256,Medical_Examinations!A1255:J3590,3,TRUE)</f>
        <v>Obesity</v>
      </c>
      <c r="L1256" s="7" t="str">
        <f>VLOOKUP(A1256,Medical_Examinations!A1255:J3590,5,TRUE)</f>
        <v>Prediabetes</v>
      </c>
      <c r="M1256" s="52">
        <f>VLOOKUP(A1256,Hospitalization!A86:K2428,5,FALSE)</f>
        <v>33067</v>
      </c>
      <c r="N1256" s="51">
        <f ca="1">VLOOKUP(A1256,Hospitalization!A87:K2429,6,FALSE)</f>
        <v>28</v>
      </c>
      <c r="O1256" s="7" t="str">
        <f>VLOOKUP(A1247,Hospitalization!A248:K2590,11,TRUE)</f>
        <v>R1011</v>
      </c>
      <c r="P1256" s="7" t="str">
        <f>VLOOKUP(A1256,Hospitalization!A257:K2599,10,TRUE)</f>
        <v>tier - 1</v>
      </c>
      <c r="Q1256" s="53">
        <f>VLOOKUP(A1256,Hospitalization!A257:K2599,8,TRUE)</f>
        <v>32672.11</v>
      </c>
      <c r="R1256" s="7" t="str">
        <f>VLOOKUP(A1256,Hospitalization!A257:K2599,9,TRUE)</f>
        <v>tier - 1</v>
      </c>
    </row>
    <row r="1257" spans="1:18" x14ac:dyDescent="0.3">
      <c r="A1257" s="69" t="s">
        <v>1266</v>
      </c>
      <c r="B1257" s="55" t="str">
        <f>VLOOKUP(A1257,'Customer Names'!A1257:E2575,3,TRUE)</f>
        <v xml:space="preserve"> Ms</v>
      </c>
      <c r="C1257" s="55" t="str">
        <f>VLOOKUP(A1257,'Customer Names'!A1255:E2080,4,FALSE)</f>
        <v>Moore</v>
      </c>
      <c r="D1257" s="54">
        <f>VLOOKUP(HealthCare!A1257,Medical_Examinations!A1256:J3591,2,TRUE)</f>
        <v>28.9</v>
      </c>
      <c r="E1257" s="54">
        <f>VLOOKUP(HealthCare!A1257,Medical_Examinations!A1256:J3591,4,TRUE)</f>
        <v>5.74</v>
      </c>
      <c r="F1257" s="55" t="str">
        <f>VLOOKUP(A1257,Medical_Examinations!A1256:J3591,6,TRUE)</f>
        <v>yes</v>
      </c>
      <c r="G1257" s="55" t="str">
        <f>VLOOKUP(A1257,Medical_Examinations!A1256:J3591,7,TRUE)</f>
        <v>No</v>
      </c>
      <c r="H1257" s="55" t="str">
        <f>VLOOKUP(A1257,Medical_Examinations!A1256:J3591,8,TRUE)</f>
        <v>No</v>
      </c>
      <c r="I1257" s="56">
        <f>VLOOKUP(A1257,Medical_Examinations!A1256:J3591,9,TRUE)</f>
        <v>0</v>
      </c>
      <c r="J1257" s="55" t="str">
        <f>VLOOKUP(A1257,Medical_Examinations!A1256:J3591,10,TRUE)</f>
        <v>No</v>
      </c>
      <c r="K1257" s="55" t="str">
        <f>VLOOKUP(A1257,Medical_Examinations!A1256:J3591,3,TRUE)</f>
        <v>Overweight</v>
      </c>
      <c r="L1257" s="55" t="str">
        <f>VLOOKUP(A1257,Medical_Examinations!A1256:J3591,5,TRUE)</f>
        <v>Prediabetes</v>
      </c>
      <c r="M1257" s="57">
        <f>VLOOKUP(A1257,Hospitalization!A87:K2429,5,FALSE)</f>
        <v>37902</v>
      </c>
      <c r="N1257" s="56">
        <f ca="1">VLOOKUP(A1257,Hospitalization!A88:K2430,6,FALSE)</f>
        <v>38</v>
      </c>
      <c r="O1257" s="55" t="str">
        <f>VLOOKUP(A1248,Hospitalization!A249:K2591,11,TRUE)</f>
        <v>R1011</v>
      </c>
      <c r="P1257" s="55" t="str">
        <f>VLOOKUP(A1257,Hospitalization!A258:K2600,10,TRUE)</f>
        <v>tier - 2</v>
      </c>
      <c r="Q1257" s="58">
        <f>VLOOKUP(A1257,Hospitalization!A258:K2600,8,TRUE)</f>
        <v>32548.34</v>
      </c>
      <c r="R1257" s="55" t="str">
        <f>VLOOKUP(A1257,Hospitalization!A258:K2600,9,TRUE)</f>
        <v>tier - 1</v>
      </c>
    </row>
    <row r="1258" spans="1:18" x14ac:dyDescent="0.3">
      <c r="A1258" s="69" t="s">
        <v>1267</v>
      </c>
      <c r="B1258" s="55" t="str">
        <f>VLOOKUP(A1258,'Customer Names'!A1258:E2576,3,TRUE)</f>
        <v xml:space="preserve"> Mr</v>
      </c>
      <c r="C1258" s="55" t="str">
        <f>VLOOKUP(A1258,'Customer Names'!A1256:E2081,4,FALSE)</f>
        <v>McGrane</v>
      </c>
      <c r="D1258" s="50">
        <f>VLOOKUP(HealthCare!A1258,Medical_Examinations!A1257:J3592,2,TRUE)</f>
        <v>45.69</v>
      </c>
      <c r="E1258" s="50">
        <f>VLOOKUP(HealthCare!A1258,Medical_Examinations!A1257:J3592,4,TRUE)</f>
        <v>4.43</v>
      </c>
      <c r="F1258" s="7" t="str">
        <f>VLOOKUP(A1258,Medical_Examinations!A1257:J3592,6,TRUE)</f>
        <v>yes</v>
      </c>
      <c r="G1258" s="7" t="str">
        <f>VLOOKUP(A1258,Medical_Examinations!A1257:J3592,7,TRUE)</f>
        <v>No</v>
      </c>
      <c r="H1258" s="7" t="str">
        <f>VLOOKUP(A1258,Medical_Examinations!A1257:J3592,8,TRUE)</f>
        <v>No</v>
      </c>
      <c r="I1258" s="51">
        <f>VLOOKUP(A1258,Medical_Examinations!A1257:J3592,9,TRUE)</f>
        <v>0</v>
      </c>
      <c r="J1258" s="7" t="str">
        <f>VLOOKUP(A1258,Medical_Examinations!A1257:J3592,10,TRUE)</f>
        <v>No</v>
      </c>
      <c r="K1258" s="7" t="str">
        <f>VLOOKUP(A1258,Medical_Examinations!A1257:J3592,3,TRUE)</f>
        <v>Obesity</v>
      </c>
      <c r="L1258" s="7" t="str">
        <f>VLOOKUP(A1258,Medical_Examinations!A1257:J3592,5,TRUE)</f>
        <v>Normal</v>
      </c>
      <c r="M1258" s="52">
        <f>VLOOKUP(A1258,Hospitalization!A88:K2430,5,FALSE)</f>
        <v>28022</v>
      </c>
      <c r="N1258" s="51">
        <f ca="1">VLOOKUP(A1258,Hospitalization!A89:K2431,6,FALSE)</f>
        <v>29</v>
      </c>
      <c r="O1258" s="7" t="str">
        <f>VLOOKUP(A1249,Hospitalization!A250:K2592,11,TRUE)</f>
        <v>R1011</v>
      </c>
      <c r="P1258" s="7" t="str">
        <f>VLOOKUP(A1258,Hospitalization!A259:K2601,10,TRUE)</f>
        <v>tier - 1</v>
      </c>
      <c r="Q1258" s="53">
        <f>VLOOKUP(A1258,Hospitalization!A259:K2601,8,TRUE)</f>
        <v>32485.46</v>
      </c>
      <c r="R1258" s="7" t="str">
        <f>VLOOKUP(A1258,Hospitalization!A259:K2601,9,TRUE)</f>
        <v>tier - 2</v>
      </c>
    </row>
    <row r="1259" spans="1:18" x14ac:dyDescent="0.3">
      <c r="A1259" s="69" t="s">
        <v>1268</v>
      </c>
      <c r="B1259" s="55" t="str">
        <f>VLOOKUP(A1259,'Customer Names'!A1259:E2577,3,TRUE)</f>
        <v xml:space="preserve"> Ms</v>
      </c>
      <c r="C1259" s="55" t="str">
        <f>VLOOKUP(A1259,'Customer Names'!A1257:E2082,4,FALSE)</f>
        <v>Stepnowski</v>
      </c>
      <c r="D1259" s="54">
        <f>VLOOKUP(HealthCare!A1259,Medical_Examinations!A1258:J3593,2,TRUE)</f>
        <v>21.03</v>
      </c>
      <c r="E1259" s="54">
        <f>VLOOKUP(HealthCare!A1259,Medical_Examinations!A1258:J3593,4,TRUE)</f>
        <v>6.5</v>
      </c>
      <c r="F1259" s="55" t="str">
        <f>VLOOKUP(A1259,Medical_Examinations!A1258:J3593,6,TRUE)</f>
        <v>No</v>
      </c>
      <c r="G1259" s="55" t="str">
        <f>VLOOKUP(A1259,Medical_Examinations!A1258:J3593,7,TRUE)</f>
        <v>No</v>
      </c>
      <c r="H1259" s="55" t="str">
        <f>VLOOKUP(A1259,Medical_Examinations!A1258:J3593,8,TRUE)</f>
        <v>No</v>
      </c>
      <c r="I1259" s="56">
        <f>VLOOKUP(A1259,Medical_Examinations!A1258:J3593,9,TRUE)</f>
        <v>0</v>
      </c>
      <c r="J1259" s="55" t="str">
        <f>VLOOKUP(A1259,Medical_Examinations!A1258:J3593,10,TRUE)</f>
        <v>No</v>
      </c>
      <c r="K1259" s="55" t="str">
        <f>VLOOKUP(A1259,Medical_Examinations!A1258:J3593,3,TRUE)</f>
        <v>Normal Weight</v>
      </c>
      <c r="L1259" s="55" t="str">
        <f>VLOOKUP(A1259,Medical_Examinations!A1258:J3593,5,TRUE)</f>
        <v>Prediabetes</v>
      </c>
      <c r="M1259" s="57">
        <f>VLOOKUP(A1259,Hospitalization!A89:K2431,5,FALSE)</f>
        <v>29856</v>
      </c>
      <c r="N1259" s="56">
        <f ca="1">VLOOKUP(A1259,Hospitalization!A90:K2432,6,FALSE)</f>
        <v>22</v>
      </c>
      <c r="O1259" s="55" t="str">
        <f>VLOOKUP(A1250,Hospitalization!A251:K2593,11,TRUE)</f>
        <v>R1011</v>
      </c>
      <c r="P1259" s="55" t="str">
        <f>VLOOKUP(A1259,Hospitalization!A260:K2602,10,TRUE)</f>
        <v>tier - 2</v>
      </c>
      <c r="Q1259" s="58">
        <f>VLOOKUP(A1259,Hospitalization!A260:K2602,8,TRUE)</f>
        <v>32462.35</v>
      </c>
      <c r="R1259" s="55" t="str">
        <f>VLOOKUP(A1259,Hospitalization!A260:K2602,9,TRUE)</f>
        <v>tier - 2</v>
      </c>
    </row>
    <row r="1260" spans="1:18" x14ac:dyDescent="0.3">
      <c r="A1260" s="69" t="s">
        <v>1269</v>
      </c>
      <c r="B1260" s="55" t="str">
        <f>VLOOKUP(A1260,'Customer Names'!A1260:E2578,3,TRUE)</f>
        <v xml:space="preserve"> Mr</v>
      </c>
      <c r="C1260" s="55" t="str">
        <f>VLOOKUP(A1260,'Customer Names'!A1258:E2083,4,FALSE)</f>
        <v>Merkle</v>
      </c>
      <c r="D1260" s="50">
        <f>VLOOKUP(HealthCare!A1260,Medical_Examinations!A1259:J3594,2,TRUE)</f>
        <v>37</v>
      </c>
      <c r="E1260" s="50">
        <f>VLOOKUP(HealthCare!A1260,Medical_Examinations!A1259:J3594,4,TRUE)</f>
        <v>8.75</v>
      </c>
      <c r="F1260" s="7" t="str">
        <f>VLOOKUP(A1260,Medical_Examinations!A1259:J3594,6,TRUE)</f>
        <v>No</v>
      </c>
      <c r="G1260" s="7" t="str">
        <f>VLOOKUP(A1260,Medical_Examinations!A1259:J3594,7,TRUE)</f>
        <v>No</v>
      </c>
      <c r="H1260" s="7" t="str">
        <f>VLOOKUP(A1260,Medical_Examinations!A1259:J3594,8,TRUE)</f>
        <v>No</v>
      </c>
      <c r="I1260" s="51">
        <f>VLOOKUP(A1260,Medical_Examinations!A1259:J3594,9,TRUE)</f>
        <v>0</v>
      </c>
      <c r="J1260" s="7" t="str">
        <f>VLOOKUP(A1260,Medical_Examinations!A1259:J3594,10,TRUE)</f>
        <v>No</v>
      </c>
      <c r="K1260" s="7" t="str">
        <f>VLOOKUP(A1260,Medical_Examinations!A1259:J3594,3,TRUE)</f>
        <v>Obesity</v>
      </c>
      <c r="L1260" s="7" t="str">
        <f>VLOOKUP(A1260,Medical_Examinations!A1259:J3594,5,TRUE)</f>
        <v>Diabetes</v>
      </c>
      <c r="M1260" s="52">
        <f>VLOOKUP(A1260,Hospitalization!A90:K2432,5,FALSE)</f>
        <v>27981</v>
      </c>
      <c r="N1260" s="51">
        <f ca="1">VLOOKUP(A1260,Hospitalization!A91:K2433,6,FALSE)</f>
        <v>25</v>
      </c>
      <c r="O1260" s="7" t="str">
        <f>VLOOKUP(A1251,Hospitalization!A252:K2594,11,TRUE)</f>
        <v>R1012</v>
      </c>
      <c r="P1260" s="7" t="str">
        <f>VLOOKUP(A1260,Hospitalization!A261:K2603,10,TRUE)</f>
        <v>tier - 3</v>
      </c>
      <c r="Q1260" s="53">
        <f>VLOOKUP(A1260,Hospitalization!A261:K2603,8,TRUE)</f>
        <v>32430.22</v>
      </c>
      <c r="R1260" s="7" t="str">
        <f>VLOOKUP(A1260,Hospitalization!A261:K2603,9,TRUE)</f>
        <v>tier - 2</v>
      </c>
    </row>
    <row r="1261" spans="1:18" x14ac:dyDescent="0.3">
      <c r="A1261" s="69" t="s">
        <v>1270</v>
      </c>
      <c r="B1261" s="55" t="str">
        <f>VLOOKUP(A1261,'Customer Names'!A1261:E2579,3,TRUE)</f>
        <v xml:space="preserve"> Mr</v>
      </c>
      <c r="C1261" s="55" t="str">
        <f>VLOOKUP(A1261,'Customer Names'!A1259:E2084,4,FALSE)</f>
        <v>Schaefer</v>
      </c>
      <c r="D1261" s="54">
        <f>VLOOKUP(HealthCare!A1261,Medical_Examinations!A1260:J3595,2,TRUE)</f>
        <v>25.4</v>
      </c>
      <c r="E1261" s="54">
        <f>VLOOKUP(HealthCare!A1261,Medical_Examinations!A1260:J3595,4,TRUE)</f>
        <v>11.96</v>
      </c>
      <c r="F1261" s="55" t="str">
        <f>VLOOKUP(A1261,Medical_Examinations!A1260:J3595,6,TRUE)</f>
        <v>No</v>
      </c>
      <c r="G1261" s="55" t="str">
        <f>VLOOKUP(A1261,Medical_Examinations!A1260:J3595,7,TRUE)</f>
        <v>No</v>
      </c>
      <c r="H1261" s="55" t="str">
        <f>VLOOKUP(A1261,Medical_Examinations!A1260:J3595,8,TRUE)</f>
        <v>No</v>
      </c>
      <c r="I1261" s="56">
        <f>VLOOKUP(A1261,Medical_Examinations!A1260:J3595,9,TRUE)</f>
        <v>0</v>
      </c>
      <c r="J1261" s="55" t="str">
        <f>VLOOKUP(A1261,Medical_Examinations!A1260:J3595,10,TRUE)</f>
        <v>No</v>
      </c>
      <c r="K1261" s="55" t="str">
        <f>VLOOKUP(A1261,Medical_Examinations!A1260:J3595,3,TRUE)</f>
        <v>Overweight</v>
      </c>
      <c r="L1261" s="55" t="str">
        <f>VLOOKUP(A1261,Medical_Examinations!A1260:J3595,5,TRUE)</f>
        <v>Diabetes</v>
      </c>
      <c r="M1261" s="57">
        <f>VLOOKUP(A1261,Hospitalization!A91:K2433,5,FALSE)</f>
        <v>31748</v>
      </c>
      <c r="N1261" s="56">
        <f ca="1">VLOOKUP(A1261,Hospitalization!A92:K2434,6,FALSE)</f>
        <v>26</v>
      </c>
      <c r="O1261" s="55" t="str">
        <f>VLOOKUP(A1252,Hospitalization!A253:K2595,11,TRUE)</f>
        <v>R1011</v>
      </c>
      <c r="P1261" s="55" t="str">
        <f>VLOOKUP(A1261,Hospitalization!A262:K2604,10,TRUE)</f>
        <v>tier - 2</v>
      </c>
      <c r="Q1261" s="58">
        <f>VLOOKUP(A1261,Hospitalization!A262:K2604,8,TRUE)</f>
        <v>32288.49</v>
      </c>
      <c r="R1261" s="55" t="str">
        <f>VLOOKUP(A1261,Hospitalization!A262:K2604,9,TRUE)</f>
        <v>tier - 2</v>
      </c>
    </row>
    <row r="1262" spans="1:18" x14ac:dyDescent="0.3">
      <c r="A1262" s="69" t="s">
        <v>1271</v>
      </c>
      <c r="B1262" s="55" t="str">
        <f>VLOOKUP(A1262,'Customer Names'!A1262:E2580,3,TRUE)</f>
        <v xml:space="preserve"> Mr</v>
      </c>
      <c r="C1262" s="55" t="str">
        <f>VLOOKUP(A1262,'Customer Names'!A1260:E2085,4,FALSE)</f>
        <v>Vigneron</v>
      </c>
      <c r="D1262" s="50">
        <f>VLOOKUP(HealthCare!A1262,Medical_Examinations!A1261:J3596,2,TRUE)</f>
        <v>32.299999999999997</v>
      </c>
      <c r="E1262" s="50">
        <f>VLOOKUP(HealthCare!A1262,Medical_Examinations!A1261:J3596,4,TRUE)</f>
        <v>10.54</v>
      </c>
      <c r="F1262" s="7" t="str">
        <f>VLOOKUP(A1262,Medical_Examinations!A1261:J3596,6,TRUE)</f>
        <v>No</v>
      </c>
      <c r="G1262" s="7" t="str">
        <f>VLOOKUP(A1262,Medical_Examinations!A1261:J3596,7,TRUE)</f>
        <v>No</v>
      </c>
      <c r="H1262" s="7" t="str">
        <f>VLOOKUP(A1262,Medical_Examinations!A1261:J3596,8,TRUE)</f>
        <v>No</v>
      </c>
      <c r="I1262" s="51">
        <f>VLOOKUP(A1262,Medical_Examinations!A1261:J3596,9,TRUE)</f>
        <v>0</v>
      </c>
      <c r="J1262" s="7" t="str">
        <f>VLOOKUP(A1262,Medical_Examinations!A1261:J3596,10,TRUE)</f>
        <v>No</v>
      </c>
      <c r="K1262" s="7" t="str">
        <f>VLOOKUP(A1262,Medical_Examinations!A1261:J3596,3,TRUE)</f>
        <v>Obesity</v>
      </c>
      <c r="L1262" s="7" t="str">
        <f>VLOOKUP(A1262,Medical_Examinations!A1261:J3596,5,TRUE)</f>
        <v>Diabetes</v>
      </c>
      <c r="M1262" s="52">
        <f>VLOOKUP(A1262,Hospitalization!A92:K2434,5,FALSE)</f>
        <v>27745</v>
      </c>
      <c r="N1262" s="51">
        <f ca="1">VLOOKUP(A1262,Hospitalization!A93:K2435,6,FALSE)</f>
        <v>29</v>
      </c>
      <c r="O1262" s="7" t="str">
        <f>VLOOKUP(A1253,Hospitalization!A254:K2596,11,TRUE)</f>
        <v>R1012</v>
      </c>
      <c r="P1262" s="7" t="str">
        <f>VLOOKUP(A1262,Hospitalization!A263:K2605,10,TRUE)</f>
        <v>tier - 3</v>
      </c>
      <c r="Q1262" s="53">
        <f>VLOOKUP(A1262,Hospitalization!A263:K2605,8,TRUE)</f>
        <v>32259.96</v>
      </c>
      <c r="R1262" s="7" t="str">
        <f>VLOOKUP(A1262,Hospitalization!A263:K2605,9,TRUE)</f>
        <v>tier - 2</v>
      </c>
    </row>
    <row r="1263" spans="1:18" x14ac:dyDescent="0.3">
      <c r="A1263" s="69" t="s">
        <v>1272</v>
      </c>
      <c r="B1263" s="55" t="str">
        <f>VLOOKUP(A1263,'Customer Names'!A1263:E2581,3,TRUE)</f>
        <v xml:space="preserve"> Ms</v>
      </c>
      <c r="C1263" s="55" t="str">
        <f>VLOOKUP(A1263,'Customer Names'!A1261:E2086,4,FALSE)</f>
        <v>Mucci</v>
      </c>
      <c r="D1263" s="54">
        <f>VLOOKUP(HealthCare!A1263,Medical_Examinations!A1262:J3597,2,TRUE)</f>
        <v>23.94</v>
      </c>
      <c r="E1263" s="54">
        <f>VLOOKUP(HealthCare!A1263,Medical_Examinations!A1262:J3597,4,TRUE)</f>
        <v>4.54</v>
      </c>
      <c r="F1263" s="55" t="str">
        <f>VLOOKUP(A1263,Medical_Examinations!A1262:J3597,6,TRUE)</f>
        <v>yes</v>
      </c>
      <c r="G1263" s="55" t="str">
        <f>VLOOKUP(A1263,Medical_Examinations!A1262:J3597,7,TRUE)</f>
        <v>No</v>
      </c>
      <c r="H1263" s="55" t="str">
        <f>VLOOKUP(A1263,Medical_Examinations!A1262:J3597,8,TRUE)</f>
        <v>Yes</v>
      </c>
      <c r="I1263" s="56">
        <f>VLOOKUP(A1263,Medical_Examinations!A1262:J3597,9,TRUE)</f>
        <v>1</v>
      </c>
      <c r="J1263" s="55" t="str">
        <f>VLOOKUP(A1263,Medical_Examinations!A1262:J3597,10,TRUE)</f>
        <v>No</v>
      </c>
      <c r="K1263" s="55" t="str">
        <f>VLOOKUP(A1263,Medical_Examinations!A1262:J3597,3,TRUE)</f>
        <v>Normal Weight</v>
      </c>
      <c r="L1263" s="55" t="str">
        <f>VLOOKUP(A1263,Medical_Examinations!A1262:J3597,5,TRUE)</f>
        <v>Normal</v>
      </c>
      <c r="M1263" s="57">
        <f>VLOOKUP(A1263,Hospitalization!A93:K2435,5,FALSE)</f>
        <v>34585</v>
      </c>
      <c r="N1263" s="56">
        <f ca="1">VLOOKUP(A1263,Hospitalization!A94:K2436,6,FALSE)</f>
        <v>21</v>
      </c>
      <c r="O1263" s="55" t="str">
        <f>VLOOKUP(A1254,Hospitalization!A255:K2597,11,TRUE)</f>
        <v>R1011</v>
      </c>
      <c r="P1263" s="55" t="str">
        <f>VLOOKUP(A1263,Hospitalization!A264:K2606,10,TRUE)</f>
        <v>tier - 1</v>
      </c>
      <c r="Q1263" s="58">
        <f>VLOOKUP(A1263,Hospitalization!A264:K2606,8,TRUE)</f>
        <v>32222.81</v>
      </c>
      <c r="R1263" s="55" t="str">
        <f>VLOOKUP(A1263,Hospitalization!A264:K2606,9,TRUE)</f>
        <v>tier - 2</v>
      </c>
    </row>
    <row r="1264" spans="1:18" x14ac:dyDescent="0.3">
      <c r="A1264" s="69" t="s">
        <v>1273</v>
      </c>
      <c r="B1264" s="55" t="str">
        <f>VLOOKUP(A1264,'Customer Names'!A1264:E2582,3,TRUE)</f>
        <v xml:space="preserve"> Ms</v>
      </c>
      <c r="C1264" s="55" t="str">
        <f>VLOOKUP(A1264,'Customer Names'!A1262:E2087,4,FALSE)</f>
        <v>MacDonald</v>
      </c>
      <c r="D1264" s="50">
        <f>VLOOKUP(HealthCare!A1264,Medical_Examinations!A1263:J3598,2,TRUE)</f>
        <v>46.4</v>
      </c>
      <c r="E1264" s="50">
        <f>VLOOKUP(HealthCare!A1264,Medical_Examinations!A1263:J3598,4,TRUE)</f>
        <v>5.71</v>
      </c>
      <c r="F1264" s="7" t="str">
        <f>VLOOKUP(A1264,Medical_Examinations!A1263:J3598,6,TRUE)</f>
        <v>No</v>
      </c>
      <c r="G1264" s="7" t="str">
        <f>VLOOKUP(A1264,Medical_Examinations!A1263:J3598,7,TRUE)</f>
        <v>No</v>
      </c>
      <c r="H1264" s="7" t="str">
        <f>VLOOKUP(A1264,Medical_Examinations!A1263:J3598,8,TRUE)</f>
        <v>No</v>
      </c>
      <c r="I1264" s="51">
        <f>VLOOKUP(A1264,Medical_Examinations!A1263:J3598,9,TRUE)</f>
        <v>0</v>
      </c>
      <c r="J1264" s="7" t="str">
        <f>VLOOKUP(A1264,Medical_Examinations!A1263:J3598,10,TRUE)</f>
        <v>No</v>
      </c>
      <c r="K1264" s="7" t="str">
        <f>VLOOKUP(A1264,Medical_Examinations!A1263:J3598,3,TRUE)</f>
        <v>Obesity</v>
      </c>
      <c r="L1264" s="7" t="str">
        <f>VLOOKUP(A1264,Medical_Examinations!A1263:J3598,5,TRUE)</f>
        <v>Prediabetes</v>
      </c>
      <c r="M1264" s="52">
        <f>VLOOKUP(A1264,Hospitalization!A94:K2436,5,FALSE)</f>
        <v>25457</v>
      </c>
      <c r="N1264" s="51">
        <f ca="1">VLOOKUP(A1264,Hospitalization!A95:K2437,6,FALSE)</f>
        <v>27</v>
      </c>
      <c r="O1264" s="7" t="str">
        <f>VLOOKUP(A1255,Hospitalization!A256:K2598,11,TRUE)</f>
        <v>R1011</v>
      </c>
      <c r="P1264" s="7" t="str">
        <f>VLOOKUP(A1264,Hospitalization!A265:K2607,10,TRUE)</f>
        <v>tier - 2</v>
      </c>
      <c r="Q1264" s="53">
        <f>VLOOKUP(A1264,Hospitalization!A265:K2607,8,TRUE)</f>
        <v>32192.76</v>
      </c>
      <c r="R1264" s="7" t="str">
        <f>VLOOKUP(A1264,Hospitalization!A265:K2607,9,TRUE)</f>
        <v>tier - 1</v>
      </c>
    </row>
    <row r="1265" spans="1:18" x14ac:dyDescent="0.3">
      <c r="A1265" s="69" t="s">
        <v>1274</v>
      </c>
      <c r="B1265" s="55" t="str">
        <f>VLOOKUP(A1265,'Customer Names'!A1265:E2583,3,TRUE)</f>
        <v xml:space="preserve"> Mr</v>
      </c>
      <c r="C1265" s="55" t="str">
        <f>VLOOKUP(A1265,'Customer Names'!A1263:E2088,4,FALSE)</f>
        <v>Deng</v>
      </c>
      <c r="D1265" s="54">
        <f>VLOOKUP(HealthCare!A1265,Medical_Examinations!A1264:J3599,2,TRUE)</f>
        <v>40.375</v>
      </c>
      <c r="E1265" s="54">
        <f>VLOOKUP(HealthCare!A1265,Medical_Examinations!A1264:J3599,4,TRUE)</f>
        <v>6.25</v>
      </c>
      <c r="F1265" s="55" t="str">
        <f>VLOOKUP(A1265,Medical_Examinations!A1264:J3599,6,TRUE)</f>
        <v>yes</v>
      </c>
      <c r="G1265" s="55" t="str">
        <f>VLOOKUP(A1265,Medical_Examinations!A1264:J3599,7,TRUE)</f>
        <v>No</v>
      </c>
      <c r="H1265" s="55" t="str">
        <f>VLOOKUP(A1265,Medical_Examinations!A1264:J3599,8,TRUE)</f>
        <v>No</v>
      </c>
      <c r="I1265" s="56">
        <f>VLOOKUP(A1265,Medical_Examinations!A1264:J3599,9,TRUE)</f>
        <v>0</v>
      </c>
      <c r="J1265" s="55" t="str">
        <f>VLOOKUP(A1265,Medical_Examinations!A1264:J3599,10,TRUE)</f>
        <v>No</v>
      </c>
      <c r="K1265" s="55" t="str">
        <f>VLOOKUP(A1265,Medical_Examinations!A1264:J3599,3,TRUE)</f>
        <v>Obesity</v>
      </c>
      <c r="L1265" s="55" t="str">
        <f>VLOOKUP(A1265,Medical_Examinations!A1264:J3599,5,TRUE)</f>
        <v>Prediabetes</v>
      </c>
      <c r="M1265" s="57">
        <f>VLOOKUP(A1265,Hospitalization!A95:K2437,5,FALSE)</f>
        <v>28804</v>
      </c>
      <c r="N1265" s="56">
        <f ca="1">VLOOKUP(A1265,Hospitalization!A96:K2438,6,FALSE)</f>
        <v>27</v>
      </c>
      <c r="O1265" s="55" t="str">
        <f>VLOOKUP(A1256,Hospitalization!A257:K2599,11,TRUE)</f>
        <v>R1011</v>
      </c>
      <c r="P1265" s="55" t="str">
        <f>VLOOKUP(A1265,Hospitalization!A266:K2608,10,TRUE)</f>
        <v>tier - 3</v>
      </c>
      <c r="Q1265" s="58">
        <f>VLOOKUP(A1265,Hospitalization!A266:K2608,8,TRUE)</f>
        <v>32108.66</v>
      </c>
      <c r="R1265" s="55" t="str">
        <f>VLOOKUP(A1265,Hospitalization!A266:K2608,9,TRUE)</f>
        <v>tier - 1</v>
      </c>
    </row>
    <row r="1266" spans="1:18" x14ac:dyDescent="0.3">
      <c r="A1266" s="69" t="s">
        <v>1275</v>
      </c>
      <c r="B1266" s="55" t="str">
        <f>VLOOKUP(A1266,'Customer Names'!A1266:E2584,3,TRUE)</f>
        <v xml:space="preserve"> Mr</v>
      </c>
      <c r="C1266" s="55" t="str">
        <f>VLOOKUP(A1266,'Customer Names'!A1264:E2089,4,FALSE)</f>
        <v>De Mata</v>
      </c>
      <c r="D1266" s="50">
        <f>VLOOKUP(HealthCare!A1266,Medical_Examinations!A1265:J3600,2,TRUE)</f>
        <v>28.7</v>
      </c>
      <c r="E1266" s="50">
        <f>VLOOKUP(HealthCare!A1266,Medical_Examinations!A1265:J3600,4,TRUE)</f>
        <v>9.4700000000000006</v>
      </c>
      <c r="F1266" s="7" t="str">
        <f>VLOOKUP(A1266,Medical_Examinations!A1265:J3600,6,TRUE)</f>
        <v>No</v>
      </c>
      <c r="G1266" s="7" t="str">
        <f>VLOOKUP(A1266,Medical_Examinations!A1265:J3600,7,TRUE)</f>
        <v>No</v>
      </c>
      <c r="H1266" s="7" t="str">
        <f>VLOOKUP(A1266,Medical_Examinations!A1265:J3600,8,TRUE)</f>
        <v>No</v>
      </c>
      <c r="I1266" s="51">
        <f>VLOOKUP(A1266,Medical_Examinations!A1265:J3600,9,TRUE)</f>
        <v>2</v>
      </c>
      <c r="J1266" s="7" t="str">
        <f>VLOOKUP(A1266,Medical_Examinations!A1265:J3600,10,TRUE)</f>
        <v>No</v>
      </c>
      <c r="K1266" s="7" t="str">
        <f>VLOOKUP(A1266,Medical_Examinations!A1265:J3600,3,TRUE)</f>
        <v>Overweight</v>
      </c>
      <c r="L1266" s="7" t="str">
        <f>VLOOKUP(A1266,Medical_Examinations!A1265:J3600,5,TRUE)</f>
        <v>Diabetes</v>
      </c>
      <c r="M1266" s="52">
        <f>VLOOKUP(A1266,Hospitalization!A96:K2438,5,FALSE)</f>
        <v>34225</v>
      </c>
      <c r="N1266" s="51">
        <f ca="1">VLOOKUP(A1266,Hospitalization!A97:K2439,6,FALSE)</f>
        <v>26</v>
      </c>
      <c r="O1266" s="7" t="str">
        <f>VLOOKUP(A1257,Hospitalization!A258:K2600,11,TRUE)</f>
        <v>R1013</v>
      </c>
      <c r="P1266" s="7" t="str">
        <f>VLOOKUP(A1266,Hospitalization!A267:K2609,10,TRUE)</f>
        <v>tier - 3</v>
      </c>
      <c r="Q1266" s="53">
        <f>VLOOKUP(A1266,Hospitalization!A267:K2609,8,TRUE)</f>
        <v>32086.21</v>
      </c>
      <c r="R1266" s="7" t="str">
        <f>VLOOKUP(A1266,Hospitalization!A267:K2609,9,TRUE)</f>
        <v>tier - 1</v>
      </c>
    </row>
    <row r="1267" spans="1:18" x14ac:dyDescent="0.3">
      <c r="A1267" s="69" t="s">
        <v>1276</v>
      </c>
      <c r="B1267" s="55" t="str">
        <f>VLOOKUP(A1267,'Customer Names'!A1267:E2585,3,TRUE)</f>
        <v xml:space="preserve"> Mr</v>
      </c>
      <c r="C1267" s="55" t="str">
        <f>VLOOKUP(A1267,'Customer Names'!A1265:E2090,4,FALSE)</f>
        <v>Strickland</v>
      </c>
      <c r="D1267" s="54">
        <f>VLOOKUP(HealthCare!A1267,Medical_Examinations!A1266:J3601,2,TRUE)</f>
        <v>26.63</v>
      </c>
      <c r="E1267" s="54">
        <f>VLOOKUP(HealthCare!A1267,Medical_Examinations!A1266:J3601,4,TRUE)</f>
        <v>5.7</v>
      </c>
      <c r="F1267" s="55" t="str">
        <f>VLOOKUP(A1267,Medical_Examinations!A1266:J3601,6,TRUE)</f>
        <v>No</v>
      </c>
      <c r="G1267" s="55" t="str">
        <f>VLOOKUP(A1267,Medical_Examinations!A1266:J3601,7,TRUE)</f>
        <v>No</v>
      </c>
      <c r="H1267" s="55" t="str">
        <f>VLOOKUP(A1267,Medical_Examinations!A1266:J3601,8,TRUE)</f>
        <v>No</v>
      </c>
      <c r="I1267" s="56">
        <f>VLOOKUP(A1267,Medical_Examinations!A1266:J3601,9,TRUE)</f>
        <v>0</v>
      </c>
      <c r="J1267" s="55" t="str">
        <f>VLOOKUP(A1267,Medical_Examinations!A1266:J3601,10,TRUE)</f>
        <v>No</v>
      </c>
      <c r="K1267" s="55" t="str">
        <f>VLOOKUP(A1267,Medical_Examinations!A1266:J3601,3,TRUE)</f>
        <v>Overweight</v>
      </c>
      <c r="L1267" s="55" t="str">
        <f>VLOOKUP(A1267,Medical_Examinations!A1266:J3601,5,TRUE)</f>
        <v>Normal</v>
      </c>
      <c r="M1267" s="57">
        <f>VLOOKUP(A1267,Hospitalization!A97:K2439,5,FALSE)</f>
        <v>26563</v>
      </c>
      <c r="N1267" s="56">
        <f ca="1">VLOOKUP(A1267,Hospitalization!A98:K2440,6,FALSE)</f>
        <v>22</v>
      </c>
      <c r="O1267" s="55" t="str">
        <f>VLOOKUP(A1258,Hospitalization!A259:K2601,11,TRUE)</f>
        <v>R1011</v>
      </c>
      <c r="P1267" s="55" t="str">
        <f>VLOOKUP(A1267,Hospitalization!A268:K2610,10,TRUE)</f>
        <v>tier - 1</v>
      </c>
      <c r="Q1267" s="58">
        <f>VLOOKUP(A1267,Hospitalization!A268:K2610,8,TRUE)</f>
        <v>31980.89</v>
      </c>
      <c r="R1267" s="55" t="str">
        <f>VLOOKUP(A1267,Hospitalization!A268:K2610,9,TRUE)</f>
        <v>tier - 2</v>
      </c>
    </row>
    <row r="1268" spans="1:18" x14ac:dyDescent="0.3">
      <c r="A1268" s="69" t="s">
        <v>1277</v>
      </c>
      <c r="B1268" s="55" t="str">
        <f>VLOOKUP(A1268,'Customer Names'!A1268:E2586,3,TRUE)</f>
        <v xml:space="preserve"> Mr</v>
      </c>
      <c r="C1268" s="55" t="str">
        <f>VLOOKUP(A1268,'Customer Names'!A1266:E2091,4,FALSE)</f>
        <v>Cheney</v>
      </c>
      <c r="D1268" s="50">
        <f>VLOOKUP(HealthCare!A1268,Medical_Examinations!A1267:J3602,2,TRUE)</f>
        <v>22.515000000000001</v>
      </c>
      <c r="E1268" s="50">
        <f>VLOOKUP(HealthCare!A1268,Medical_Examinations!A1267:J3602,4,TRUE)</f>
        <v>11.18</v>
      </c>
      <c r="F1268" s="7" t="str">
        <f>VLOOKUP(A1268,Medical_Examinations!A1267:J3602,6,TRUE)</f>
        <v>No</v>
      </c>
      <c r="G1268" s="7" t="str">
        <f>VLOOKUP(A1268,Medical_Examinations!A1267:J3602,7,TRUE)</f>
        <v>No</v>
      </c>
      <c r="H1268" s="7" t="str">
        <f>VLOOKUP(A1268,Medical_Examinations!A1267:J3602,8,TRUE)</f>
        <v>No</v>
      </c>
      <c r="I1268" s="51">
        <f>VLOOKUP(A1268,Medical_Examinations!A1267:J3602,9,TRUE)</f>
        <v>2</v>
      </c>
      <c r="J1268" s="7" t="str">
        <f>VLOOKUP(A1268,Medical_Examinations!A1267:J3602,10,TRUE)</f>
        <v>No</v>
      </c>
      <c r="K1268" s="7" t="str">
        <f>VLOOKUP(A1268,Medical_Examinations!A1267:J3602,3,TRUE)</f>
        <v>Normal Weight</v>
      </c>
      <c r="L1268" s="7" t="str">
        <f>VLOOKUP(A1268,Medical_Examinations!A1267:J3602,5,TRUE)</f>
        <v>Diabetes</v>
      </c>
      <c r="M1268" s="52">
        <f>VLOOKUP(A1268,Hospitalization!A98:K2440,5,FALSE)</f>
        <v>27662</v>
      </c>
      <c r="N1268" s="51">
        <f ca="1">VLOOKUP(A1268,Hospitalization!A99:K2441,6,FALSE)</f>
        <v>23</v>
      </c>
      <c r="O1268" s="7" t="str">
        <f>VLOOKUP(A1259,Hospitalization!A260:K2602,11,TRUE)</f>
        <v>R1011</v>
      </c>
      <c r="P1268" s="7" t="str">
        <f>VLOOKUP(A1268,Hospitalization!A269:K2611,10,TRUE)</f>
        <v>tier - 3</v>
      </c>
      <c r="Q1268" s="53">
        <f>VLOOKUP(A1268,Hospitalization!A269:K2611,8,TRUE)</f>
        <v>31897.1</v>
      </c>
      <c r="R1268" s="7" t="str">
        <f>VLOOKUP(A1268,Hospitalization!A269:K2611,9,TRUE)</f>
        <v>tier - 2</v>
      </c>
    </row>
    <row r="1269" spans="1:18" x14ac:dyDescent="0.3">
      <c r="A1269" s="69" t="s">
        <v>1278</v>
      </c>
      <c r="B1269" s="55" t="str">
        <f>VLOOKUP(A1269,'Customer Names'!A1269:E2587,3,TRUE)</f>
        <v xml:space="preserve"> Ms</v>
      </c>
      <c r="C1269" s="55" t="str">
        <f>VLOOKUP(A1269,'Customer Names'!A1267:E2092,4,FALSE)</f>
        <v>Godoy</v>
      </c>
      <c r="D1269" s="54">
        <f>VLOOKUP(HealthCare!A1269,Medical_Examinations!A1268:J3603,2,TRUE)</f>
        <v>36.575000000000003</v>
      </c>
      <c r="E1269" s="54">
        <f>VLOOKUP(HealthCare!A1269,Medical_Examinations!A1268:J3603,4,TRUE)</f>
        <v>10.98</v>
      </c>
      <c r="F1269" s="55" t="str">
        <f>VLOOKUP(A1269,Medical_Examinations!A1268:J3603,6,TRUE)</f>
        <v>No</v>
      </c>
      <c r="G1269" s="55" t="str">
        <f>VLOOKUP(A1269,Medical_Examinations!A1268:J3603,7,TRUE)</f>
        <v>No</v>
      </c>
      <c r="H1269" s="55" t="str">
        <f>VLOOKUP(A1269,Medical_Examinations!A1268:J3603,8,TRUE)</f>
        <v>No</v>
      </c>
      <c r="I1269" s="56">
        <f>VLOOKUP(A1269,Medical_Examinations!A1268:J3603,9,TRUE)</f>
        <v>0</v>
      </c>
      <c r="J1269" s="55" t="str">
        <f>VLOOKUP(A1269,Medical_Examinations!A1268:J3603,10,TRUE)</f>
        <v>No</v>
      </c>
      <c r="K1269" s="55" t="str">
        <f>VLOOKUP(A1269,Medical_Examinations!A1268:J3603,3,TRUE)</f>
        <v>Obesity</v>
      </c>
      <c r="L1269" s="55" t="str">
        <f>VLOOKUP(A1269,Medical_Examinations!A1268:J3603,5,TRUE)</f>
        <v>Diabetes</v>
      </c>
      <c r="M1269" s="57">
        <f>VLOOKUP(A1269,Hospitalization!A99:K2441,5,FALSE)</f>
        <v>30935</v>
      </c>
      <c r="N1269" s="56">
        <f ca="1">VLOOKUP(A1269,Hospitalization!A100:K2442,6,FALSE)</f>
        <v>26</v>
      </c>
      <c r="O1269" s="55" t="str">
        <f>VLOOKUP(A1260,Hospitalization!A261:K2603,11,TRUE)</f>
        <v>R1011</v>
      </c>
      <c r="P1269" s="55" t="str">
        <f>VLOOKUP(A1269,Hospitalization!A270:K2612,10,TRUE)</f>
        <v>tier - 1</v>
      </c>
      <c r="Q1269" s="58">
        <f>VLOOKUP(A1269,Hospitalization!A270:K2612,8,TRUE)</f>
        <v>31743.919999999998</v>
      </c>
      <c r="R1269" s="55" t="str">
        <f>VLOOKUP(A1269,Hospitalization!A270:K2612,9,TRUE)</f>
        <v>tier - 2</v>
      </c>
    </row>
    <row r="1270" spans="1:18" x14ac:dyDescent="0.3">
      <c r="A1270" s="69" t="s">
        <v>1279</v>
      </c>
      <c r="B1270" s="55" t="str">
        <f>VLOOKUP(A1270,'Customer Names'!A1270:E2588,3,TRUE)</f>
        <v xml:space="preserve"> Ms</v>
      </c>
      <c r="C1270" s="55" t="str">
        <f>VLOOKUP(A1270,'Customer Names'!A1268:E2093,4,FALSE)</f>
        <v>Rider</v>
      </c>
      <c r="D1270" s="50">
        <f>VLOOKUP(HealthCare!A1270,Medical_Examinations!A1269:J3604,2,TRUE)</f>
        <v>23.66</v>
      </c>
      <c r="E1270" s="50">
        <f>VLOOKUP(HealthCare!A1270,Medical_Examinations!A1269:J3604,4,TRUE)</f>
        <v>5.1100000000000003</v>
      </c>
      <c r="F1270" s="7" t="str">
        <f>VLOOKUP(A1270,Medical_Examinations!A1269:J3604,6,TRUE)</f>
        <v>yes</v>
      </c>
      <c r="G1270" s="7" t="str">
        <f>VLOOKUP(A1270,Medical_Examinations!A1269:J3604,7,TRUE)</f>
        <v>No</v>
      </c>
      <c r="H1270" s="7" t="str">
        <f>VLOOKUP(A1270,Medical_Examinations!A1269:J3604,8,TRUE)</f>
        <v>Yes</v>
      </c>
      <c r="I1270" s="51">
        <f>VLOOKUP(A1270,Medical_Examinations!A1269:J3604,9,TRUE)</f>
        <v>1</v>
      </c>
      <c r="J1270" s="7" t="str">
        <f>VLOOKUP(A1270,Medical_Examinations!A1269:J3604,10,TRUE)</f>
        <v>No</v>
      </c>
      <c r="K1270" s="7" t="str">
        <f>VLOOKUP(A1270,Medical_Examinations!A1269:J3604,3,TRUE)</f>
        <v>Normal Weight</v>
      </c>
      <c r="L1270" s="7" t="str">
        <f>VLOOKUP(A1270,Medical_Examinations!A1269:J3604,5,TRUE)</f>
        <v>Normal</v>
      </c>
      <c r="M1270" s="52">
        <f>VLOOKUP(A1270,Hospitalization!A100:K2442,5,FALSE)</f>
        <v>28412</v>
      </c>
      <c r="N1270" s="51">
        <f ca="1">VLOOKUP(A1270,Hospitalization!A101:K2443,6,FALSE)</f>
        <v>27</v>
      </c>
      <c r="O1270" s="7" t="str">
        <f>VLOOKUP(A1261,Hospitalization!A262:K2604,11,TRUE)</f>
        <v>R1011</v>
      </c>
      <c r="P1270" s="7" t="str">
        <f>VLOOKUP(A1270,Hospitalization!A271:K2613,10,TRUE)</f>
        <v>tier - 2</v>
      </c>
      <c r="Q1270" s="53">
        <f>VLOOKUP(A1270,Hospitalization!A271:K2613,8,TRUE)</f>
        <v>31736.7</v>
      </c>
      <c r="R1270" s="7" t="str">
        <f>VLOOKUP(A1270,Hospitalization!A271:K2613,9,TRUE)</f>
        <v>tier - 2</v>
      </c>
    </row>
    <row r="1271" spans="1:18" x14ac:dyDescent="0.3">
      <c r="A1271" s="69" t="s">
        <v>1280</v>
      </c>
      <c r="B1271" s="55" t="str">
        <f>VLOOKUP(A1271,'Customer Names'!A1271:E2589,3,TRUE)</f>
        <v xml:space="preserve"> Ms</v>
      </c>
      <c r="C1271" s="55" t="str">
        <f>VLOOKUP(A1271,'Customer Names'!A1269:E2094,4,FALSE)</f>
        <v>Evans</v>
      </c>
      <c r="D1271" s="54">
        <f>VLOOKUP(HealthCare!A1271,Medical_Examinations!A1270:J3605,2,TRUE)</f>
        <v>18.62</v>
      </c>
      <c r="E1271" s="54">
        <f>VLOOKUP(HealthCare!A1271,Medical_Examinations!A1270:J3605,4,TRUE)</f>
        <v>10.24</v>
      </c>
      <c r="F1271" s="55" t="str">
        <f>VLOOKUP(A1271,Medical_Examinations!A1270:J3605,6,TRUE)</f>
        <v>No</v>
      </c>
      <c r="G1271" s="55" t="str">
        <f>VLOOKUP(A1271,Medical_Examinations!A1270:J3605,7,TRUE)</f>
        <v>No</v>
      </c>
      <c r="H1271" s="55" t="str">
        <f>VLOOKUP(A1271,Medical_Examinations!A1270:J3605,8,TRUE)</f>
        <v>No</v>
      </c>
      <c r="I1271" s="56">
        <f>VLOOKUP(A1271,Medical_Examinations!A1270:J3605,9,TRUE)</f>
        <v>0</v>
      </c>
      <c r="J1271" s="55" t="str">
        <f>VLOOKUP(A1271,Medical_Examinations!A1270:J3605,10,TRUE)</f>
        <v>No</v>
      </c>
      <c r="K1271" s="55" t="str">
        <f>VLOOKUP(A1271,Medical_Examinations!A1270:J3605,3,TRUE)</f>
        <v>Normal Weight</v>
      </c>
      <c r="L1271" s="55" t="str">
        <f>VLOOKUP(A1271,Medical_Examinations!A1270:J3605,5,TRUE)</f>
        <v>Diabetes</v>
      </c>
      <c r="M1271" s="57">
        <f>VLOOKUP(A1271,Hospitalization!A101:K2443,5,FALSE)</f>
        <v>27696</v>
      </c>
      <c r="N1271" s="56">
        <f ca="1">VLOOKUP(A1271,Hospitalization!A102:K2444,6,FALSE)</f>
        <v>28</v>
      </c>
      <c r="O1271" s="55" t="str">
        <f>VLOOKUP(A1262,Hospitalization!A263:K2605,11,TRUE)</f>
        <v>R1012</v>
      </c>
      <c r="P1271" s="55" t="str">
        <f>VLOOKUP(A1271,Hospitalization!A272:K2614,10,TRUE)</f>
        <v>tier - 1</v>
      </c>
      <c r="Q1271" s="58">
        <f>VLOOKUP(A1271,Hospitalization!A272:K2614,8,TRUE)</f>
        <v>31591.82</v>
      </c>
      <c r="R1271" s="55" t="str">
        <f>VLOOKUP(A1271,Hospitalization!A272:K2614,9,TRUE)</f>
        <v>tier - 2</v>
      </c>
    </row>
    <row r="1272" spans="1:18" x14ac:dyDescent="0.3">
      <c r="A1272" s="69" t="s">
        <v>1281</v>
      </c>
      <c r="B1272" s="55" t="str">
        <f>VLOOKUP(A1272,'Customer Names'!A1272:E2590,3,TRUE)</f>
        <v xml:space="preserve"> Mr</v>
      </c>
      <c r="C1272" s="55" t="str">
        <f>VLOOKUP(A1272,'Customer Names'!A1270:E2095,4,FALSE)</f>
        <v>Anderson</v>
      </c>
      <c r="D1272" s="50">
        <f>VLOOKUP(HealthCare!A1272,Medical_Examinations!A1271:J3606,2,TRUE)</f>
        <v>19.190000000000001</v>
      </c>
      <c r="E1272" s="50">
        <f>VLOOKUP(HealthCare!A1272,Medical_Examinations!A1271:J3606,4,TRUE)</f>
        <v>7.71</v>
      </c>
      <c r="F1272" s="7" t="str">
        <f>VLOOKUP(A1272,Medical_Examinations!A1271:J3606,6,TRUE)</f>
        <v>yes</v>
      </c>
      <c r="G1272" s="7" t="str">
        <f>VLOOKUP(A1272,Medical_Examinations!A1271:J3606,7,TRUE)</f>
        <v>No</v>
      </c>
      <c r="H1272" s="7" t="str">
        <f>VLOOKUP(A1272,Medical_Examinations!A1271:J3606,8,TRUE)</f>
        <v>No</v>
      </c>
      <c r="I1272" s="51">
        <f>VLOOKUP(A1272,Medical_Examinations!A1271:J3606,9,TRUE)</f>
        <v>1</v>
      </c>
      <c r="J1272" s="7" t="str">
        <f>VLOOKUP(A1272,Medical_Examinations!A1271:J3606,10,TRUE)</f>
        <v>No</v>
      </c>
      <c r="K1272" s="7" t="str">
        <f>VLOOKUP(A1272,Medical_Examinations!A1271:J3606,3,TRUE)</f>
        <v>Normal Weight</v>
      </c>
      <c r="L1272" s="7" t="str">
        <f>VLOOKUP(A1272,Medical_Examinations!A1271:J3606,5,TRUE)</f>
        <v>Diabetes</v>
      </c>
      <c r="M1272" s="52">
        <f>VLOOKUP(A1272,Hospitalization!A102:K2444,5,FALSE)</f>
        <v>27310</v>
      </c>
      <c r="N1272" s="51">
        <f ca="1">VLOOKUP(A1272,Hospitalization!A103:K2445,6,FALSE)</f>
        <v>32</v>
      </c>
      <c r="O1272" s="7" t="str">
        <f>VLOOKUP(A1263,Hospitalization!A264:K2606,11,TRUE)</f>
        <v>R1011</v>
      </c>
      <c r="P1272" s="7" t="str">
        <f>VLOOKUP(A1272,Hospitalization!A273:K2615,10,TRUE)</f>
        <v>tier - 3</v>
      </c>
      <c r="Q1272" s="53">
        <f>VLOOKUP(A1272,Hospitalization!A273:K2615,8,TRUE)</f>
        <v>31368.81</v>
      </c>
      <c r="R1272" s="7" t="str">
        <f>VLOOKUP(A1272,Hospitalization!A273:K2615,9,TRUE)</f>
        <v>tier - 2</v>
      </c>
    </row>
    <row r="1273" spans="1:18" x14ac:dyDescent="0.3">
      <c r="A1273" s="69" t="s">
        <v>1282</v>
      </c>
      <c r="B1273" s="55" t="str">
        <f>VLOOKUP(A1273,'Customer Names'!A1273:E2591,3,TRUE)</f>
        <v xml:space="preserve"> Mr</v>
      </c>
      <c r="C1273" s="55" t="str">
        <f>VLOOKUP(A1273,'Customer Names'!A1271:E2096,4,FALSE)</f>
        <v>Walters</v>
      </c>
      <c r="D1273" s="54">
        <f>VLOOKUP(HealthCare!A1273,Medical_Examinations!A1272:J3607,2,TRUE)</f>
        <v>27.5</v>
      </c>
      <c r="E1273" s="54">
        <f>VLOOKUP(HealthCare!A1273,Medical_Examinations!A1272:J3607,4,TRUE)</f>
        <v>6.03</v>
      </c>
      <c r="F1273" s="55" t="str">
        <f>VLOOKUP(A1273,Medical_Examinations!A1272:J3607,6,TRUE)</f>
        <v>No</v>
      </c>
      <c r="G1273" s="55" t="str">
        <f>VLOOKUP(A1273,Medical_Examinations!A1272:J3607,7,TRUE)</f>
        <v>No</v>
      </c>
      <c r="H1273" s="55" t="str">
        <f>VLOOKUP(A1273,Medical_Examinations!A1272:J3607,8,TRUE)</f>
        <v>No</v>
      </c>
      <c r="I1273" s="56">
        <f>VLOOKUP(A1273,Medical_Examinations!A1272:J3607,9,TRUE)</f>
        <v>0</v>
      </c>
      <c r="J1273" s="55" t="str">
        <f>VLOOKUP(A1273,Medical_Examinations!A1272:J3607,10,TRUE)</f>
        <v>No</v>
      </c>
      <c r="K1273" s="55" t="str">
        <f>VLOOKUP(A1273,Medical_Examinations!A1272:J3607,3,TRUE)</f>
        <v>Overweight</v>
      </c>
      <c r="L1273" s="55" t="str">
        <f>VLOOKUP(A1273,Medical_Examinations!A1272:J3607,5,TRUE)</f>
        <v>Prediabetes</v>
      </c>
      <c r="M1273" s="57">
        <f>VLOOKUP(A1273,Hospitalization!A103:K2445,5,FALSE)</f>
        <v>34969</v>
      </c>
      <c r="N1273" s="56">
        <f ca="1">VLOOKUP(A1273,Hospitalization!A104:K2446,6,FALSE)</f>
        <v>33</v>
      </c>
      <c r="O1273" s="55" t="str">
        <f>VLOOKUP(A1264,Hospitalization!A265:K2607,11,TRUE)</f>
        <v>R1011</v>
      </c>
      <c r="P1273" s="55" t="str">
        <f>VLOOKUP(A1273,Hospitalization!A274:K2616,10,TRUE)</f>
        <v>tier - 2</v>
      </c>
      <c r="Q1273" s="58">
        <f>VLOOKUP(A1273,Hospitalization!A274:K2616,8,TRUE)</f>
        <v>31328.27</v>
      </c>
      <c r="R1273" s="55" t="str">
        <f>VLOOKUP(A1273,Hospitalization!A274:K2616,9,TRUE)</f>
        <v>tier - 2</v>
      </c>
    </row>
    <row r="1274" spans="1:18" x14ac:dyDescent="0.3">
      <c r="A1274" s="69" t="s">
        <v>1283</v>
      </c>
      <c r="B1274" s="55" t="str">
        <f>VLOOKUP(A1274,'Customer Names'!A1274:E2592,3,TRUE)</f>
        <v xml:space="preserve"> Mr</v>
      </c>
      <c r="C1274" s="55" t="str">
        <f>VLOOKUP(A1274,'Customer Names'!A1272:E2097,4,FALSE)</f>
        <v>Leboeuf</v>
      </c>
      <c r="D1274" s="50">
        <f>VLOOKUP(HealthCare!A1274,Medical_Examinations!A1273:J3608,2,TRUE)</f>
        <v>27.36</v>
      </c>
      <c r="E1274" s="50">
        <f>VLOOKUP(HealthCare!A1274,Medical_Examinations!A1273:J3608,4,TRUE)</f>
        <v>5.96</v>
      </c>
      <c r="F1274" s="7" t="str">
        <f>VLOOKUP(A1274,Medical_Examinations!A1273:J3608,6,TRUE)</f>
        <v>No</v>
      </c>
      <c r="G1274" s="7" t="str">
        <f>VLOOKUP(A1274,Medical_Examinations!A1273:J3608,7,TRUE)</f>
        <v>No</v>
      </c>
      <c r="H1274" s="7" t="str">
        <f>VLOOKUP(A1274,Medical_Examinations!A1273:J3608,8,TRUE)</f>
        <v>Yes</v>
      </c>
      <c r="I1274" s="51">
        <f>VLOOKUP(A1274,Medical_Examinations!A1273:J3608,9,TRUE)</f>
        <v>1</v>
      </c>
      <c r="J1274" s="7" t="str">
        <f>VLOOKUP(A1274,Medical_Examinations!A1273:J3608,10,TRUE)</f>
        <v>No</v>
      </c>
      <c r="K1274" s="7" t="str">
        <f>VLOOKUP(A1274,Medical_Examinations!A1273:J3608,3,TRUE)</f>
        <v>Overweight</v>
      </c>
      <c r="L1274" s="7" t="str">
        <f>VLOOKUP(A1274,Medical_Examinations!A1273:J3608,5,TRUE)</f>
        <v>Prediabetes</v>
      </c>
      <c r="M1274" s="52">
        <f>VLOOKUP(A1274,Hospitalization!A104:K2446,5,FALSE)</f>
        <v>25028</v>
      </c>
      <c r="N1274" s="51">
        <f ca="1">VLOOKUP(A1274,Hospitalization!A105:K2447,6,FALSE)</f>
        <v>30</v>
      </c>
      <c r="O1274" s="7" t="str">
        <f>VLOOKUP(A1265,Hospitalization!A266:K2608,11,TRUE)</f>
        <v>R1017</v>
      </c>
      <c r="P1274" s="7" t="str">
        <f>VLOOKUP(A1274,Hospitalization!A275:K2617,10,TRUE)</f>
        <v>tier - 1</v>
      </c>
      <c r="Q1274" s="53">
        <f>VLOOKUP(A1274,Hospitalization!A275:K2617,8,TRUE)</f>
        <v>31322.53</v>
      </c>
      <c r="R1274" s="7" t="str">
        <f>VLOOKUP(A1274,Hospitalization!A275:K2617,9,TRUE)</f>
        <v>tier - 2</v>
      </c>
    </row>
    <row r="1275" spans="1:18" x14ac:dyDescent="0.3">
      <c r="A1275" s="69" t="s">
        <v>1284</v>
      </c>
      <c r="B1275" s="55" t="str">
        <f>VLOOKUP(A1275,'Customer Names'!A1275:E2593,3,TRUE)</f>
        <v xml:space="preserve"> Mr</v>
      </c>
      <c r="C1275" s="55" t="str">
        <f>VLOOKUP(A1275,'Customer Names'!A1273:E2098,4,FALSE)</f>
        <v>Scheibel</v>
      </c>
      <c r="D1275" s="54">
        <f>VLOOKUP(HealthCare!A1275,Medical_Examinations!A1274:J3609,2,TRUE)</f>
        <v>20.350000000000001</v>
      </c>
      <c r="E1275" s="54">
        <f>VLOOKUP(HealthCare!A1275,Medical_Examinations!A1274:J3609,4,TRUE)</f>
        <v>4.16</v>
      </c>
      <c r="F1275" s="55" t="str">
        <f>VLOOKUP(A1275,Medical_Examinations!A1274:J3609,6,TRUE)</f>
        <v>No</v>
      </c>
      <c r="G1275" s="55" t="str">
        <f>VLOOKUP(A1275,Medical_Examinations!A1274:J3609,7,TRUE)</f>
        <v>No</v>
      </c>
      <c r="H1275" s="55" t="str">
        <f>VLOOKUP(A1275,Medical_Examinations!A1274:J3609,8,TRUE)</f>
        <v>No</v>
      </c>
      <c r="I1275" s="56">
        <f>VLOOKUP(A1275,Medical_Examinations!A1274:J3609,9,TRUE)</f>
        <v>0</v>
      </c>
      <c r="J1275" s="55" t="str">
        <f>VLOOKUP(A1275,Medical_Examinations!A1274:J3609,10,TRUE)</f>
        <v>No</v>
      </c>
      <c r="K1275" s="55" t="str">
        <f>VLOOKUP(A1275,Medical_Examinations!A1274:J3609,3,TRUE)</f>
        <v>Normal Weight</v>
      </c>
      <c r="L1275" s="55" t="str">
        <f>VLOOKUP(A1275,Medical_Examinations!A1274:J3609,5,TRUE)</f>
        <v>Normal</v>
      </c>
      <c r="M1275" s="57">
        <f>VLOOKUP(A1275,Hospitalization!A105:K2447,5,FALSE)</f>
        <v>36729</v>
      </c>
      <c r="N1275" s="56">
        <f ca="1">VLOOKUP(A1275,Hospitalization!A106:K2448,6,FALSE)</f>
        <v>26</v>
      </c>
      <c r="O1275" s="55" t="str">
        <f>VLOOKUP(A1266,Hospitalization!A267:K2609,11,TRUE)</f>
        <v>R1011</v>
      </c>
      <c r="P1275" s="55" t="str">
        <f>VLOOKUP(A1275,Hospitalization!A276:K2618,10,TRUE)</f>
        <v>tier - 1</v>
      </c>
      <c r="Q1275" s="58">
        <f>VLOOKUP(A1275,Hospitalization!A276:K2618,8,TRUE)</f>
        <v>31234.560000000001</v>
      </c>
      <c r="R1275" s="55" t="str">
        <f>VLOOKUP(A1275,Hospitalization!A276:K2618,9,TRUE)</f>
        <v>tier - 1</v>
      </c>
    </row>
    <row r="1276" spans="1:18" x14ac:dyDescent="0.3">
      <c r="A1276" s="69" t="s">
        <v>1285</v>
      </c>
      <c r="B1276" s="55" t="str">
        <f>VLOOKUP(A1276,'Customer Names'!A1276:E2594,3,TRUE)</f>
        <v xml:space="preserve"> Mr</v>
      </c>
      <c r="C1276" s="55" t="str">
        <f>VLOOKUP(A1276,'Customer Names'!A1274:E2099,4,FALSE)</f>
        <v>Ritter</v>
      </c>
      <c r="D1276" s="50">
        <f>VLOOKUP(HealthCare!A1276,Medical_Examinations!A1275:J3610,2,TRUE)</f>
        <v>24.035</v>
      </c>
      <c r="E1276" s="50">
        <f>VLOOKUP(HealthCare!A1276,Medical_Examinations!A1275:J3610,4,TRUE)</f>
        <v>6.11</v>
      </c>
      <c r="F1276" s="7" t="str">
        <f>VLOOKUP(A1276,Medical_Examinations!A1275:J3610,6,TRUE)</f>
        <v>No</v>
      </c>
      <c r="G1276" s="7" t="str">
        <f>VLOOKUP(A1276,Medical_Examinations!A1275:J3610,7,TRUE)</f>
        <v>No</v>
      </c>
      <c r="H1276" s="7" t="str">
        <f>VLOOKUP(A1276,Medical_Examinations!A1275:J3610,8,TRUE)</f>
        <v>No</v>
      </c>
      <c r="I1276" s="51">
        <f>VLOOKUP(A1276,Medical_Examinations!A1275:J3610,9,TRUE)</f>
        <v>0</v>
      </c>
      <c r="J1276" s="7" t="str">
        <f>VLOOKUP(A1276,Medical_Examinations!A1275:J3610,10,TRUE)</f>
        <v>No</v>
      </c>
      <c r="K1276" s="7" t="str">
        <f>VLOOKUP(A1276,Medical_Examinations!A1275:J3610,3,TRUE)</f>
        <v>Normal Weight</v>
      </c>
      <c r="L1276" s="7" t="str">
        <f>VLOOKUP(A1276,Medical_Examinations!A1275:J3610,5,TRUE)</f>
        <v>Prediabetes</v>
      </c>
      <c r="M1276" s="52">
        <f>VLOOKUP(A1276,Hospitalization!A106:K2448,5,FALSE)</f>
        <v>38300</v>
      </c>
      <c r="N1276" s="51">
        <f ca="1">VLOOKUP(A1276,Hospitalization!A107:K2449,6,FALSE)</f>
        <v>26</v>
      </c>
      <c r="O1276" s="7" t="str">
        <f>VLOOKUP(A1267,Hospitalization!A268:K2610,11,TRUE)</f>
        <v>R1011</v>
      </c>
      <c r="P1276" s="7" t="str">
        <f>VLOOKUP(A1276,Hospitalization!A277:K2619,10,TRUE)</f>
        <v>tier - 1</v>
      </c>
      <c r="Q1276" s="53">
        <f>VLOOKUP(A1276,Hospitalization!A277:K2619,8,TRUE)</f>
        <v>31196.61</v>
      </c>
      <c r="R1276" s="7" t="str">
        <f>VLOOKUP(A1276,Hospitalization!A277:K2619,9,TRUE)</f>
        <v>tier - 2</v>
      </c>
    </row>
    <row r="1277" spans="1:18" x14ac:dyDescent="0.3">
      <c r="A1277" s="69" t="s">
        <v>1286</v>
      </c>
      <c r="B1277" s="55" t="str">
        <f>VLOOKUP(A1277,'Customer Names'!A1277:E2595,3,TRUE)</f>
        <v xml:space="preserve"> Mr</v>
      </c>
      <c r="C1277" s="55" t="str">
        <f>VLOOKUP(A1277,'Customer Names'!A1275:E2100,4,FALSE)</f>
        <v>Deeg</v>
      </c>
      <c r="D1277" s="54">
        <f>VLOOKUP(HealthCare!A1277,Medical_Examinations!A1276:J3611,2,TRUE)</f>
        <v>23.56</v>
      </c>
      <c r="E1277" s="54">
        <f>VLOOKUP(HealthCare!A1277,Medical_Examinations!A1276:J3611,4,TRUE)</f>
        <v>5.97</v>
      </c>
      <c r="F1277" s="55" t="str">
        <f>VLOOKUP(A1277,Medical_Examinations!A1276:J3611,6,TRUE)</f>
        <v>No</v>
      </c>
      <c r="G1277" s="55" t="str">
        <f>VLOOKUP(A1277,Medical_Examinations!A1276:J3611,7,TRUE)</f>
        <v>No</v>
      </c>
      <c r="H1277" s="55" t="str">
        <f>VLOOKUP(A1277,Medical_Examinations!A1276:J3611,8,TRUE)</f>
        <v>No</v>
      </c>
      <c r="I1277" s="56">
        <f>VLOOKUP(A1277,Medical_Examinations!A1276:J3611,9,TRUE)</f>
        <v>0</v>
      </c>
      <c r="J1277" s="55" t="str">
        <f>VLOOKUP(A1277,Medical_Examinations!A1276:J3611,10,TRUE)</f>
        <v>No</v>
      </c>
      <c r="K1277" s="55" t="str">
        <f>VLOOKUP(A1277,Medical_Examinations!A1276:J3611,3,TRUE)</f>
        <v>Normal Weight</v>
      </c>
      <c r="L1277" s="55" t="str">
        <f>VLOOKUP(A1277,Medical_Examinations!A1276:J3611,5,TRUE)</f>
        <v>Prediabetes</v>
      </c>
      <c r="M1277" s="57">
        <f>VLOOKUP(A1277,Hospitalization!A107:K2449,5,FALSE)</f>
        <v>22533</v>
      </c>
      <c r="N1277" s="56">
        <f ca="1">VLOOKUP(A1277,Hospitalization!A108:K2450,6,FALSE)</f>
        <v>29</v>
      </c>
      <c r="O1277" s="55" t="str">
        <f>VLOOKUP(A1268,Hospitalization!A269:K2611,11,TRUE)</f>
        <v>R1011</v>
      </c>
      <c r="P1277" s="55" t="str">
        <f>VLOOKUP(A1277,Hospitalization!A278:K2620,10,TRUE)</f>
        <v>tier - 2</v>
      </c>
      <c r="Q1277" s="58">
        <f>VLOOKUP(A1277,Hospitalization!A278:K2620,8,TRUE)</f>
        <v>30942.19</v>
      </c>
      <c r="R1277" s="55" t="str">
        <f>VLOOKUP(A1277,Hospitalization!A278:K2620,9,TRUE)</f>
        <v>tier - 2</v>
      </c>
    </row>
    <row r="1278" spans="1:18" x14ac:dyDescent="0.3">
      <c r="A1278" s="69" t="s">
        <v>1287</v>
      </c>
      <c r="B1278" s="55" t="str">
        <f>VLOOKUP(A1278,'Customer Names'!A1278:E2596,3,TRUE)</f>
        <v xml:space="preserve"> Ms</v>
      </c>
      <c r="C1278" s="55" t="str">
        <f>VLOOKUP(A1278,'Customer Names'!A1276:E2101,4,FALSE)</f>
        <v>Pretot</v>
      </c>
      <c r="D1278" s="50">
        <f>VLOOKUP(HealthCare!A1278,Medical_Examinations!A1277:J3612,2,TRUE)</f>
        <v>27.17</v>
      </c>
      <c r="E1278" s="50">
        <f>VLOOKUP(HealthCare!A1278,Medical_Examinations!A1277:J3612,4,TRUE)</f>
        <v>10.81</v>
      </c>
      <c r="F1278" s="7" t="str">
        <f>VLOOKUP(A1278,Medical_Examinations!A1277:J3612,6,TRUE)</f>
        <v>No</v>
      </c>
      <c r="G1278" s="7" t="str">
        <f>VLOOKUP(A1278,Medical_Examinations!A1277:J3612,7,TRUE)</f>
        <v>No</v>
      </c>
      <c r="H1278" s="7" t="str">
        <f>VLOOKUP(A1278,Medical_Examinations!A1277:J3612,8,TRUE)</f>
        <v>No</v>
      </c>
      <c r="I1278" s="51">
        <f>VLOOKUP(A1278,Medical_Examinations!A1277:J3612,9,TRUE)</f>
        <v>2</v>
      </c>
      <c r="J1278" s="7" t="str">
        <f>VLOOKUP(A1278,Medical_Examinations!A1277:J3612,10,TRUE)</f>
        <v>No</v>
      </c>
      <c r="K1278" s="7" t="str">
        <f>VLOOKUP(A1278,Medical_Examinations!A1277:J3612,3,TRUE)</f>
        <v>Overweight</v>
      </c>
      <c r="L1278" s="7" t="str">
        <f>VLOOKUP(A1278,Medical_Examinations!A1277:J3612,5,TRUE)</f>
        <v>Diabetes</v>
      </c>
      <c r="M1278" s="52">
        <f>VLOOKUP(A1278,Hospitalization!A108:K2450,5,FALSE)</f>
        <v>32391</v>
      </c>
      <c r="N1278" s="51">
        <f ca="1">VLOOKUP(A1278,Hospitalization!A109:K2451,6,FALSE)</f>
        <v>30</v>
      </c>
      <c r="O1278" s="7" t="str">
        <f>VLOOKUP(A1269,Hospitalization!A270:K2612,11,TRUE)</f>
        <v>R1011</v>
      </c>
      <c r="P1278" s="7" t="str">
        <f>VLOOKUP(A1278,Hospitalization!A279:K2621,10,TRUE)</f>
        <v>tier - 1</v>
      </c>
      <c r="Q1278" s="53">
        <f>VLOOKUP(A1278,Hospitalization!A279:K2621,8,TRUE)</f>
        <v>30763.01</v>
      </c>
      <c r="R1278" s="7" t="str">
        <f>VLOOKUP(A1278,Hospitalization!A279:K2621,9,TRUE)</f>
        <v>tier - 2</v>
      </c>
    </row>
    <row r="1279" spans="1:18" x14ac:dyDescent="0.3">
      <c r="A1279" s="69" t="s">
        <v>1288</v>
      </c>
      <c r="B1279" s="55" t="str">
        <f>VLOOKUP(A1279,'Customer Names'!A1279:E2597,3,TRUE)</f>
        <v xml:space="preserve"> Ms</v>
      </c>
      <c r="C1279" s="55" t="str">
        <f>VLOOKUP(A1279,'Customer Names'!A1277:E2102,4,FALSE)</f>
        <v>Willsey</v>
      </c>
      <c r="D1279" s="54">
        <f>VLOOKUP(HealthCare!A1279,Medical_Examinations!A1278:J3613,2,TRUE)</f>
        <v>34.32</v>
      </c>
      <c r="E1279" s="54">
        <f>VLOOKUP(HealthCare!A1279,Medical_Examinations!A1278:J3613,4,TRUE)</f>
        <v>5.7</v>
      </c>
      <c r="F1279" s="55" t="str">
        <f>VLOOKUP(A1279,Medical_Examinations!A1278:J3613,6,TRUE)</f>
        <v>yes</v>
      </c>
      <c r="G1279" s="55" t="str">
        <f>VLOOKUP(A1279,Medical_Examinations!A1278:J3613,7,TRUE)</f>
        <v>No</v>
      </c>
      <c r="H1279" s="55" t="str">
        <f>VLOOKUP(A1279,Medical_Examinations!A1278:J3613,8,TRUE)</f>
        <v>Yes</v>
      </c>
      <c r="I1279" s="56">
        <f>VLOOKUP(A1279,Medical_Examinations!A1278:J3613,9,TRUE)</f>
        <v>1</v>
      </c>
      <c r="J1279" s="55" t="str">
        <f>VLOOKUP(A1279,Medical_Examinations!A1278:J3613,10,TRUE)</f>
        <v>No</v>
      </c>
      <c r="K1279" s="55" t="str">
        <f>VLOOKUP(A1279,Medical_Examinations!A1278:J3613,3,TRUE)</f>
        <v>Obesity</v>
      </c>
      <c r="L1279" s="55" t="str">
        <f>VLOOKUP(A1279,Medical_Examinations!A1278:J3613,5,TRUE)</f>
        <v>Normal</v>
      </c>
      <c r="M1279" s="57">
        <f>VLOOKUP(A1279,Hospitalization!A109:K2451,5,FALSE)</f>
        <v>30671</v>
      </c>
      <c r="N1279" s="56">
        <f ca="1">VLOOKUP(A1279,Hospitalization!A110:K2452,6,FALSE)</f>
        <v>23</v>
      </c>
      <c r="O1279" s="55" t="str">
        <f>VLOOKUP(A1270,Hospitalization!A271:K2613,11,TRUE)</f>
        <v>R1012</v>
      </c>
      <c r="P1279" s="55" t="str">
        <f>VLOOKUP(A1279,Hospitalization!A280:K2622,10,TRUE)</f>
        <v>tier - 3</v>
      </c>
      <c r="Q1279" s="58">
        <f>VLOOKUP(A1279,Hospitalization!A280:K2622,8,TRUE)</f>
        <v>30724.44</v>
      </c>
      <c r="R1279" s="55" t="str">
        <f>VLOOKUP(A1279,Hospitalization!A280:K2622,9,TRUE)</f>
        <v>tier - 2</v>
      </c>
    </row>
    <row r="1280" spans="1:18" x14ac:dyDescent="0.3">
      <c r="A1280" s="69" t="s">
        <v>1289</v>
      </c>
      <c r="B1280" s="55" t="str">
        <f>VLOOKUP(A1280,'Customer Names'!A1280:E2598,3,TRUE)</f>
        <v xml:space="preserve"> Ms</v>
      </c>
      <c r="C1280" s="55" t="str">
        <f>VLOOKUP(A1280,'Customer Names'!A1278:E2103,4,FALSE)</f>
        <v>Roach</v>
      </c>
      <c r="D1280" s="50">
        <f>VLOOKUP(HealthCare!A1280,Medical_Examinations!A1279:J3614,2,TRUE)</f>
        <v>23.87</v>
      </c>
      <c r="E1280" s="50">
        <f>VLOOKUP(HealthCare!A1280,Medical_Examinations!A1279:J3614,4,TRUE)</f>
        <v>4.7699999999999996</v>
      </c>
      <c r="F1280" s="7" t="str">
        <f>VLOOKUP(A1280,Medical_Examinations!A1279:J3614,6,TRUE)</f>
        <v>yes</v>
      </c>
      <c r="G1280" s="7" t="str">
        <f>VLOOKUP(A1280,Medical_Examinations!A1279:J3614,7,TRUE)</f>
        <v>No</v>
      </c>
      <c r="H1280" s="7" t="str">
        <f>VLOOKUP(A1280,Medical_Examinations!A1279:J3614,8,TRUE)</f>
        <v>Yes</v>
      </c>
      <c r="I1280" s="51">
        <f>VLOOKUP(A1280,Medical_Examinations!A1279:J3614,9,TRUE)</f>
        <v>1</v>
      </c>
      <c r="J1280" s="7" t="str">
        <f>VLOOKUP(A1280,Medical_Examinations!A1279:J3614,10,TRUE)</f>
        <v>No</v>
      </c>
      <c r="K1280" s="7" t="str">
        <f>VLOOKUP(A1280,Medical_Examinations!A1279:J3614,3,TRUE)</f>
        <v>Normal Weight</v>
      </c>
      <c r="L1280" s="7" t="str">
        <f>VLOOKUP(A1280,Medical_Examinations!A1279:J3614,5,TRUE)</f>
        <v>Normal</v>
      </c>
      <c r="M1280" s="52">
        <f>VLOOKUP(A1280,Hospitalization!A110:K2452,5,FALSE)</f>
        <v>36424</v>
      </c>
      <c r="N1280" s="51">
        <f ca="1">VLOOKUP(A1280,Hospitalization!A111:K2453,6,FALSE)</f>
        <v>30</v>
      </c>
      <c r="O1280" s="7" t="str">
        <f>VLOOKUP(A1271,Hospitalization!A272:K2614,11,TRUE)</f>
        <v>R1011</v>
      </c>
      <c r="P1280" s="7" t="str">
        <f>VLOOKUP(A1280,Hospitalization!A281:K2623,10,TRUE)</f>
        <v>tier - 2</v>
      </c>
      <c r="Q1280" s="53">
        <f>VLOOKUP(A1280,Hospitalization!A281:K2623,8,TRUE)</f>
        <v>30697.71</v>
      </c>
      <c r="R1280" s="7" t="str">
        <f>VLOOKUP(A1280,Hospitalization!A281:K2623,9,TRUE)</f>
        <v>tier - 1</v>
      </c>
    </row>
    <row r="1281" spans="1:18" x14ac:dyDescent="0.3">
      <c r="A1281" s="69" t="s">
        <v>1290</v>
      </c>
      <c r="B1281" s="55" t="str">
        <f>VLOOKUP(A1281,'Customer Names'!A1281:E2599,3,TRUE)</f>
        <v xml:space="preserve"> Mr</v>
      </c>
      <c r="C1281" s="55" t="str">
        <f>VLOOKUP(A1281,'Customer Names'!A1279:E2104,4,FALSE)</f>
        <v>Jacobsen</v>
      </c>
      <c r="D1281" s="54">
        <f>VLOOKUP(HealthCare!A1281,Medical_Examinations!A1280:J3615,2,TRUE)</f>
        <v>30.15</v>
      </c>
      <c r="E1281" s="54">
        <f>VLOOKUP(HealthCare!A1281,Medical_Examinations!A1280:J3615,4,TRUE)</f>
        <v>4.25</v>
      </c>
      <c r="F1281" s="55" t="str">
        <f>VLOOKUP(A1281,Medical_Examinations!A1280:J3615,6,TRUE)</f>
        <v>No</v>
      </c>
      <c r="G1281" s="55" t="str">
        <f>VLOOKUP(A1281,Medical_Examinations!A1280:J3615,7,TRUE)</f>
        <v>No</v>
      </c>
      <c r="H1281" s="55" t="str">
        <f>VLOOKUP(A1281,Medical_Examinations!A1280:J3615,8,TRUE)</f>
        <v>No</v>
      </c>
      <c r="I1281" s="56">
        <f>VLOOKUP(A1281,Medical_Examinations!A1280:J3615,9,TRUE)</f>
        <v>1</v>
      </c>
      <c r="J1281" s="55" t="str">
        <f>VLOOKUP(A1281,Medical_Examinations!A1280:J3615,10,TRUE)</f>
        <v>No</v>
      </c>
      <c r="K1281" s="55" t="str">
        <f>VLOOKUP(A1281,Medical_Examinations!A1280:J3615,3,TRUE)</f>
        <v>Obesity</v>
      </c>
      <c r="L1281" s="55" t="str">
        <f>VLOOKUP(A1281,Medical_Examinations!A1280:J3615,5,TRUE)</f>
        <v>Normal</v>
      </c>
      <c r="M1281" s="57">
        <f>VLOOKUP(A1281,Hospitalization!A111:K2453,5,FALSE)</f>
        <v>31634</v>
      </c>
      <c r="N1281" s="56">
        <f ca="1">VLOOKUP(A1281,Hospitalization!A112:K2454,6,FALSE)</f>
        <v>31</v>
      </c>
      <c r="O1281" s="55" t="str">
        <f>VLOOKUP(A1272,Hospitalization!A273:K2615,11,TRUE)</f>
        <v>R1011</v>
      </c>
      <c r="P1281" s="55" t="str">
        <f>VLOOKUP(A1281,Hospitalization!A282:K2624,10,TRUE)</f>
        <v>tier - 1</v>
      </c>
      <c r="Q1281" s="58">
        <f>VLOOKUP(A1281,Hospitalization!A282:K2624,8,TRUE)</f>
        <v>30530.5</v>
      </c>
      <c r="R1281" s="55" t="str">
        <f>VLOOKUP(A1281,Hospitalization!A282:K2624,9,TRUE)</f>
        <v>tier - 2</v>
      </c>
    </row>
    <row r="1282" spans="1:18" x14ac:dyDescent="0.3">
      <c r="A1282" s="69" t="s">
        <v>1291</v>
      </c>
      <c r="B1282" s="55" t="str">
        <f>VLOOKUP(A1282,'Customer Names'!A1282:E2600,3,TRUE)</f>
        <v xml:space="preserve"> Mr</v>
      </c>
      <c r="C1282" s="55" t="str">
        <f>VLOOKUP(A1282,'Customer Names'!A1280:E2105,4,FALSE)</f>
        <v>O'Hora</v>
      </c>
      <c r="D1282" s="50">
        <f>VLOOKUP(HealthCare!A1282,Medical_Examinations!A1281:J3616,2,TRUE)</f>
        <v>26.36</v>
      </c>
      <c r="E1282" s="50">
        <f>VLOOKUP(HealthCare!A1282,Medical_Examinations!A1281:J3616,4,TRUE)</f>
        <v>5.52</v>
      </c>
      <c r="F1282" s="7" t="str">
        <f>VLOOKUP(A1282,Medical_Examinations!A1281:J3616,6,TRUE)</f>
        <v>No</v>
      </c>
      <c r="G1282" s="7" t="str">
        <f>VLOOKUP(A1282,Medical_Examinations!A1281:J3616,7,TRUE)</f>
        <v>No</v>
      </c>
      <c r="H1282" s="7" t="str">
        <f>VLOOKUP(A1282,Medical_Examinations!A1281:J3616,8,TRUE)</f>
        <v>No</v>
      </c>
      <c r="I1282" s="51">
        <f>VLOOKUP(A1282,Medical_Examinations!A1281:J3616,9,TRUE)</f>
        <v>0</v>
      </c>
      <c r="J1282" s="7" t="str">
        <f>VLOOKUP(A1282,Medical_Examinations!A1281:J3616,10,TRUE)</f>
        <v>No</v>
      </c>
      <c r="K1282" s="7" t="str">
        <f>VLOOKUP(A1282,Medical_Examinations!A1281:J3616,3,TRUE)</f>
        <v>Overweight</v>
      </c>
      <c r="L1282" s="7" t="str">
        <f>VLOOKUP(A1282,Medical_Examinations!A1281:J3616,5,TRUE)</f>
        <v>Normal</v>
      </c>
      <c r="M1282" s="52">
        <f>VLOOKUP(A1282,Hospitalization!A112:K2454,5,FALSE)</f>
        <v>30562</v>
      </c>
      <c r="N1282" s="51">
        <f ca="1">VLOOKUP(A1282,Hospitalization!A113:K2455,6,FALSE)</f>
        <v>39</v>
      </c>
      <c r="O1282" s="7" t="str">
        <f>VLOOKUP(A1273,Hospitalization!A274:K2616,11,TRUE)</f>
        <v>R1011</v>
      </c>
      <c r="P1282" s="7" t="str">
        <f>VLOOKUP(A1282,Hospitalization!A283:K2625,10,TRUE)</f>
        <v>tier - 1</v>
      </c>
      <c r="Q1282" s="53">
        <f>VLOOKUP(A1282,Hospitalization!A283:K2625,8,TRUE)</f>
        <v>30457.37</v>
      </c>
      <c r="R1282" s="7" t="str">
        <f>VLOOKUP(A1282,Hospitalization!A283:K2625,9,TRUE)</f>
        <v>tier - 2</v>
      </c>
    </row>
    <row r="1283" spans="1:18" x14ac:dyDescent="0.3">
      <c r="A1283" s="69" t="s">
        <v>1292</v>
      </c>
      <c r="B1283" s="55" t="str">
        <f>VLOOKUP(A1283,'Customer Names'!A1283:E2601,3,TRUE)</f>
        <v xml:space="preserve"> Ms</v>
      </c>
      <c r="C1283" s="55" t="str">
        <f>VLOOKUP(A1283,'Customer Names'!A1281:E2106,4,FALSE)</f>
        <v>Amato</v>
      </c>
      <c r="D1283" s="54">
        <f>VLOOKUP(HealthCare!A1283,Medical_Examinations!A1282:J3617,2,TRUE)</f>
        <v>45.32</v>
      </c>
      <c r="E1283" s="54">
        <f>VLOOKUP(HealthCare!A1283,Medical_Examinations!A1282:J3617,4,TRUE)</f>
        <v>6.53</v>
      </c>
      <c r="F1283" s="55" t="str">
        <f>VLOOKUP(A1283,Medical_Examinations!A1282:J3617,6,TRUE)</f>
        <v>yes</v>
      </c>
      <c r="G1283" s="55" t="str">
        <f>VLOOKUP(A1283,Medical_Examinations!A1282:J3617,7,TRUE)</f>
        <v>No</v>
      </c>
      <c r="H1283" s="55" t="str">
        <f>VLOOKUP(A1283,Medical_Examinations!A1282:J3617,8,TRUE)</f>
        <v>No</v>
      </c>
      <c r="I1283" s="56">
        <f>VLOOKUP(A1283,Medical_Examinations!A1282:J3617,9,TRUE)</f>
        <v>1</v>
      </c>
      <c r="J1283" s="55" t="str">
        <f>VLOOKUP(A1283,Medical_Examinations!A1282:J3617,10,TRUE)</f>
        <v>No</v>
      </c>
      <c r="K1283" s="55" t="str">
        <f>VLOOKUP(A1283,Medical_Examinations!A1282:J3617,3,TRUE)</f>
        <v>Obesity</v>
      </c>
      <c r="L1283" s="55" t="str">
        <f>VLOOKUP(A1283,Medical_Examinations!A1282:J3617,5,TRUE)</f>
        <v>Diabetes</v>
      </c>
      <c r="M1283" s="57">
        <f>VLOOKUP(A1283,Hospitalization!A113:K2455,5,FALSE)</f>
        <v>36096</v>
      </c>
      <c r="N1283" s="56">
        <f ca="1">VLOOKUP(A1283,Hospitalization!A114:K2456,6,FALSE)</f>
        <v>34</v>
      </c>
      <c r="O1283" s="55" t="str">
        <f>VLOOKUP(A1274,Hospitalization!A275:K2617,11,TRUE)</f>
        <v>R1011</v>
      </c>
      <c r="P1283" s="55" t="str">
        <f>VLOOKUP(A1283,Hospitalization!A284:K2626,10,TRUE)</f>
        <v>tier - 3</v>
      </c>
      <c r="Q1283" s="58">
        <f>VLOOKUP(A1283,Hospitalization!A284:K2626,8,TRUE)</f>
        <v>30422.03</v>
      </c>
      <c r="R1283" s="55" t="str">
        <f>VLOOKUP(A1283,Hospitalization!A284:K2626,9,TRUE)</f>
        <v>tier - 2</v>
      </c>
    </row>
    <row r="1284" spans="1:18" x14ac:dyDescent="0.3">
      <c r="A1284" s="69" t="s">
        <v>1293</v>
      </c>
      <c r="B1284" s="55" t="str">
        <f>VLOOKUP(A1284,'Customer Names'!A1284:E2602,3,TRUE)</f>
        <v xml:space="preserve"> Mr</v>
      </c>
      <c r="C1284" s="55" t="str">
        <f>VLOOKUP(A1284,'Customer Names'!A1282:E2107,4,FALSE)</f>
        <v>Reed</v>
      </c>
      <c r="D1284" s="50">
        <f>VLOOKUP(HealthCare!A1284,Medical_Examinations!A1283:J3618,2,TRUE)</f>
        <v>31.93</v>
      </c>
      <c r="E1284" s="50">
        <f>VLOOKUP(HealthCare!A1284,Medical_Examinations!A1283:J3618,4,TRUE)</f>
        <v>4.82</v>
      </c>
      <c r="F1284" s="7" t="str">
        <f>VLOOKUP(A1284,Medical_Examinations!A1283:J3618,6,TRUE)</f>
        <v>yes</v>
      </c>
      <c r="G1284" s="7" t="str">
        <f>VLOOKUP(A1284,Medical_Examinations!A1283:J3618,7,TRUE)</f>
        <v>No</v>
      </c>
      <c r="H1284" s="7" t="str">
        <f>VLOOKUP(A1284,Medical_Examinations!A1283:J3618,8,TRUE)</f>
        <v>No</v>
      </c>
      <c r="I1284" s="51">
        <f>VLOOKUP(A1284,Medical_Examinations!A1283:J3618,9,TRUE)</f>
        <v>1</v>
      </c>
      <c r="J1284" s="7" t="str">
        <f>VLOOKUP(A1284,Medical_Examinations!A1283:J3618,10,TRUE)</f>
        <v>No</v>
      </c>
      <c r="K1284" s="7" t="str">
        <f>VLOOKUP(A1284,Medical_Examinations!A1283:J3618,3,TRUE)</f>
        <v>Obesity</v>
      </c>
      <c r="L1284" s="7" t="str">
        <f>VLOOKUP(A1284,Medical_Examinations!A1283:J3618,5,TRUE)</f>
        <v>Normal</v>
      </c>
      <c r="M1284" s="52">
        <f>VLOOKUP(A1284,Hospitalization!A114:K2456,5,FALSE)</f>
        <v>28006</v>
      </c>
      <c r="N1284" s="51">
        <f ca="1">VLOOKUP(A1284,Hospitalization!A115:K2457,6,FALSE)</f>
        <v>23</v>
      </c>
      <c r="O1284" s="7" t="str">
        <f>VLOOKUP(A1275,Hospitalization!A276:K2618,11,TRUE)</f>
        <v>R1011</v>
      </c>
      <c r="P1284" s="7" t="str">
        <f>VLOOKUP(A1284,Hospitalization!A285:K2627,10,TRUE)</f>
        <v>tier - 3</v>
      </c>
      <c r="Q1284" s="53">
        <f>VLOOKUP(A1284,Hospitalization!A285:K2627,8,TRUE)</f>
        <v>30409.53</v>
      </c>
      <c r="R1284" s="7" t="str">
        <f>VLOOKUP(A1284,Hospitalization!A285:K2627,9,TRUE)</f>
        <v>tier - 2</v>
      </c>
    </row>
    <row r="1285" spans="1:18" x14ac:dyDescent="0.3">
      <c r="A1285" s="69" t="s">
        <v>1294</v>
      </c>
      <c r="B1285" s="55" t="str">
        <f>VLOOKUP(A1285,'Customer Names'!A1285:E2603,3,TRUE)</f>
        <v xml:space="preserve"> Ms</v>
      </c>
      <c r="C1285" s="55" t="str">
        <f>VLOOKUP(A1285,'Customer Names'!A1283:E2108,4,FALSE)</f>
        <v>Wegner</v>
      </c>
      <c r="D1285" s="54">
        <f>VLOOKUP(HealthCare!A1285,Medical_Examinations!A1284:J3619,2,TRUE)</f>
        <v>36</v>
      </c>
      <c r="E1285" s="54">
        <f>VLOOKUP(HealthCare!A1285,Medical_Examinations!A1284:J3619,4,TRUE)</f>
        <v>11.94</v>
      </c>
      <c r="F1285" s="55" t="str">
        <f>VLOOKUP(A1285,Medical_Examinations!A1284:J3619,6,TRUE)</f>
        <v>yes</v>
      </c>
      <c r="G1285" s="55" t="str">
        <f>VLOOKUP(A1285,Medical_Examinations!A1284:J3619,7,TRUE)</f>
        <v>No</v>
      </c>
      <c r="H1285" s="55" t="str">
        <f>VLOOKUP(A1285,Medical_Examinations!A1284:J3619,8,TRUE)</f>
        <v>No</v>
      </c>
      <c r="I1285" s="56">
        <f>VLOOKUP(A1285,Medical_Examinations!A1284:J3619,9,TRUE)</f>
        <v>1</v>
      </c>
      <c r="J1285" s="55" t="str">
        <f>VLOOKUP(A1285,Medical_Examinations!A1284:J3619,10,TRUE)</f>
        <v>No</v>
      </c>
      <c r="K1285" s="55" t="str">
        <f>VLOOKUP(A1285,Medical_Examinations!A1284:J3619,3,TRUE)</f>
        <v>Obesity</v>
      </c>
      <c r="L1285" s="55" t="str">
        <f>VLOOKUP(A1285,Medical_Examinations!A1284:J3619,5,TRUE)</f>
        <v>Diabetes</v>
      </c>
      <c r="M1285" s="57">
        <f>VLOOKUP(A1285,Hospitalization!A115:K2457,5,FALSE)</f>
        <v>25414</v>
      </c>
      <c r="N1285" s="56">
        <f ca="1">VLOOKUP(A1285,Hospitalization!A116:K2458,6,FALSE)</f>
        <v>38</v>
      </c>
      <c r="O1285" s="55" t="str">
        <f>VLOOKUP(A1276,Hospitalization!A277:K2619,11,TRUE)</f>
        <v>R1011</v>
      </c>
      <c r="P1285" s="55" t="str">
        <f>VLOOKUP(A1285,Hospitalization!A286:K2628,10,TRUE)</f>
        <v>tier - 2</v>
      </c>
      <c r="Q1285" s="58">
        <f>VLOOKUP(A1285,Hospitalization!A286:K2628,8,TRUE)</f>
        <v>30366.93</v>
      </c>
      <c r="R1285" s="55" t="str">
        <f>VLOOKUP(A1285,Hospitalization!A286:K2628,9,TRUE)</f>
        <v>tier - 2</v>
      </c>
    </row>
    <row r="1286" spans="1:18" x14ac:dyDescent="0.3">
      <c r="A1286" s="69" t="s">
        <v>1295</v>
      </c>
      <c r="B1286" s="55" t="str">
        <f>VLOOKUP(A1286,'Customer Names'!A1286:E2604,3,TRUE)</f>
        <v xml:space="preserve"> Ms</v>
      </c>
      <c r="C1286" s="55" t="str">
        <f>VLOOKUP(A1286,'Customer Names'!A1284:E2109,4,FALSE)</f>
        <v>Bokun</v>
      </c>
      <c r="D1286" s="50">
        <f>VLOOKUP(HealthCare!A1286,Medical_Examinations!A1285:J3620,2,TRUE)</f>
        <v>32</v>
      </c>
      <c r="E1286" s="50">
        <f>VLOOKUP(HealthCare!A1286,Medical_Examinations!A1285:J3620,4,TRUE)</f>
        <v>7.85</v>
      </c>
      <c r="F1286" s="7" t="str">
        <f>VLOOKUP(A1286,Medical_Examinations!A1285:J3620,6,TRUE)</f>
        <v>yes</v>
      </c>
      <c r="G1286" s="7" t="str">
        <f>VLOOKUP(A1286,Medical_Examinations!A1285:J3620,7,TRUE)</f>
        <v>No</v>
      </c>
      <c r="H1286" s="7" t="str">
        <f>VLOOKUP(A1286,Medical_Examinations!A1285:J3620,8,TRUE)</f>
        <v>No</v>
      </c>
      <c r="I1286" s="51">
        <f>VLOOKUP(A1286,Medical_Examinations!A1285:J3620,9,TRUE)</f>
        <v>1</v>
      </c>
      <c r="J1286" s="7" t="str">
        <f>VLOOKUP(A1286,Medical_Examinations!A1285:J3620,10,TRUE)</f>
        <v>No</v>
      </c>
      <c r="K1286" s="7" t="str">
        <f>VLOOKUP(A1286,Medical_Examinations!A1285:J3620,3,TRUE)</f>
        <v>Obesity</v>
      </c>
      <c r="L1286" s="7" t="str">
        <f>VLOOKUP(A1286,Medical_Examinations!A1285:J3620,5,TRUE)</f>
        <v>Diabetes</v>
      </c>
      <c r="M1286" s="52">
        <f>VLOOKUP(A1286,Hospitalization!A116:K2458,5,FALSE)</f>
        <v>38139</v>
      </c>
      <c r="N1286" s="51">
        <f ca="1">VLOOKUP(A1286,Hospitalization!A117:K2459,6,FALSE)</f>
        <v>28</v>
      </c>
      <c r="O1286" s="7" t="str">
        <f>VLOOKUP(A1277,Hospitalization!A278:K2620,11,TRUE)</f>
        <v>R1013</v>
      </c>
      <c r="P1286" s="7" t="str">
        <f>VLOOKUP(A1286,Hospitalization!A287:K2629,10,TRUE)</f>
        <v>tier - 2</v>
      </c>
      <c r="Q1286" s="53">
        <f>VLOOKUP(A1286,Hospitalization!A287:K2629,8,TRUE)</f>
        <v>30328.27</v>
      </c>
      <c r="R1286" s="7" t="str">
        <f>VLOOKUP(A1286,Hospitalization!A287:K2629,9,TRUE)</f>
        <v>tier - 2</v>
      </c>
    </row>
    <row r="1287" spans="1:18" x14ac:dyDescent="0.3">
      <c r="A1287" s="69" t="s">
        <v>1296</v>
      </c>
      <c r="B1287" s="55" t="str">
        <f>VLOOKUP(A1287,'Customer Names'!A1287:E2605,3,TRUE)</f>
        <v xml:space="preserve"> Ms</v>
      </c>
      <c r="C1287" s="55" t="str">
        <f>VLOOKUP(A1287,'Customer Names'!A1285:E2110,4,FALSE)</f>
        <v>Ainsley</v>
      </c>
      <c r="D1287" s="54">
        <f>VLOOKUP(HealthCare!A1287,Medical_Examinations!A1286:J3621,2,TRUE)</f>
        <v>29.37</v>
      </c>
      <c r="E1287" s="54">
        <f>VLOOKUP(HealthCare!A1287,Medical_Examinations!A1286:J3621,4,TRUE)</f>
        <v>8.01</v>
      </c>
      <c r="F1287" s="55" t="str">
        <f>VLOOKUP(A1287,Medical_Examinations!A1286:J3621,6,TRUE)</f>
        <v>yes</v>
      </c>
      <c r="G1287" s="55" t="str">
        <f>VLOOKUP(A1287,Medical_Examinations!A1286:J3621,7,TRUE)</f>
        <v>No</v>
      </c>
      <c r="H1287" s="55" t="str">
        <f>VLOOKUP(A1287,Medical_Examinations!A1286:J3621,8,TRUE)</f>
        <v>No</v>
      </c>
      <c r="I1287" s="56">
        <f>VLOOKUP(A1287,Medical_Examinations!A1286:J3621,9,TRUE)</f>
        <v>1</v>
      </c>
      <c r="J1287" s="55" t="str">
        <f>VLOOKUP(A1287,Medical_Examinations!A1286:J3621,10,TRUE)</f>
        <v>No</v>
      </c>
      <c r="K1287" s="55" t="str">
        <f>VLOOKUP(A1287,Medical_Examinations!A1286:J3621,3,TRUE)</f>
        <v>Overweight</v>
      </c>
      <c r="L1287" s="55" t="str">
        <f>VLOOKUP(A1287,Medical_Examinations!A1286:J3621,5,TRUE)</f>
        <v>Diabetes</v>
      </c>
      <c r="M1287" s="57">
        <f>VLOOKUP(A1287,Hospitalization!A117:K2459,5,FALSE)</f>
        <v>26504</v>
      </c>
      <c r="N1287" s="56">
        <f ca="1">VLOOKUP(A1287,Hospitalization!A118:K2460,6,FALSE)</f>
        <v>28</v>
      </c>
      <c r="O1287" s="55" t="str">
        <f>VLOOKUP(A1278,Hospitalization!A279:K2621,11,TRUE)</f>
        <v>R1011</v>
      </c>
      <c r="P1287" s="55" t="str">
        <f>VLOOKUP(A1287,Hospitalization!A288:K2630,10,TRUE)</f>
        <v>tier - 1</v>
      </c>
      <c r="Q1287" s="58">
        <f>VLOOKUP(A1287,Hospitalization!A288:K2630,8,TRUE)</f>
        <v>30284.639999999999</v>
      </c>
      <c r="R1287" s="55" t="str">
        <f>VLOOKUP(A1287,Hospitalization!A288:K2630,9,TRUE)</f>
        <v>tier - 1</v>
      </c>
    </row>
    <row r="1288" spans="1:18" x14ac:dyDescent="0.3">
      <c r="A1288" s="69" t="s">
        <v>1297</v>
      </c>
      <c r="B1288" s="55" t="str">
        <f>VLOOKUP(A1288,'Customer Names'!A1288:E2606,3,TRUE)</f>
        <v xml:space="preserve"> Ms</v>
      </c>
      <c r="C1288" s="55" t="str">
        <f>VLOOKUP(A1288,'Customer Names'!A1286:E2111,4,FALSE)</f>
        <v>Foster</v>
      </c>
      <c r="D1288" s="50">
        <f>VLOOKUP(HealthCare!A1288,Medical_Examinations!A1287:J3622,2,TRUE)</f>
        <v>23.6</v>
      </c>
      <c r="E1288" s="50">
        <f>VLOOKUP(HealthCare!A1288,Medical_Examinations!A1287:J3622,4,TRUE)</f>
        <v>7.4</v>
      </c>
      <c r="F1288" s="7" t="str">
        <f>VLOOKUP(A1288,Medical_Examinations!A1287:J3622,6,TRUE)</f>
        <v>yes</v>
      </c>
      <c r="G1288" s="7" t="str">
        <f>VLOOKUP(A1288,Medical_Examinations!A1287:J3622,7,TRUE)</f>
        <v>No</v>
      </c>
      <c r="H1288" s="7" t="str">
        <f>VLOOKUP(A1288,Medical_Examinations!A1287:J3622,8,TRUE)</f>
        <v>No</v>
      </c>
      <c r="I1288" s="51">
        <f>VLOOKUP(A1288,Medical_Examinations!A1287:J3622,9,TRUE)</f>
        <v>1</v>
      </c>
      <c r="J1288" s="7" t="str">
        <f>VLOOKUP(A1288,Medical_Examinations!A1287:J3622,10,TRUE)</f>
        <v>No</v>
      </c>
      <c r="K1288" s="7" t="str">
        <f>VLOOKUP(A1288,Medical_Examinations!A1287:J3622,3,TRUE)</f>
        <v>Normal Weight</v>
      </c>
      <c r="L1288" s="7" t="str">
        <f>VLOOKUP(A1288,Medical_Examinations!A1287:J3622,5,TRUE)</f>
        <v>Diabetes</v>
      </c>
      <c r="M1288" s="52">
        <f>VLOOKUP(A1288,Hospitalization!A118:K2460,5,FALSE)</f>
        <v>22904</v>
      </c>
      <c r="N1288" s="51">
        <f ca="1">VLOOKUP(A1288,Hospitalization!A119:K2461,6,FALSE)</f>
        <v>28</v>
      </c>
      <c r="O1288" s="7" t="str">
        <f>VLOOKUP(A1279,Hospitalization!A280:K2622,11,TRUE)</f>
        <v>R1011</v>
      </c>
      <c r="P1288" s="7" t="str">
        <f>VLOOKUP(A1288,Hospitalization!A289:K2631,10,TRUE)</f>
        <v>tier - 1</v>
      </c>
      <c r="Q1288" s="53">
        <f>VLOOKUP(A1288,Hospitalization!A289:K2631,8,TRUE)</f>
        <v>30260</v>
      </c>
      <c r="R1288" s="7" t="str">
        <f>VLOOKUP(A1288,Hospitalization!A289:K2631,9,TRUE)</f>
        <v>tier - 1</v>
      </c>
    </row>
    <row r="1289" spans="1:18" x14ac:dyDescent="0.3">
      <c r="A1289" s="69" t="s">
        <v>1298</v>
      </c>
      <c r="B1289" s="55" t="str">
        <f>VLOOKUP(A1289,'Customer Names'!A1289:E2607,3,TRUE)</f>
        <v xml:space="preserve"> Ms</v>
      </c>
      <c r="C1289" s="55" t="str">
        <f>VLOOKUP(A1289,'Customer Names'!A1287:E2112,4,FALSE)</f>
        <v>Overpeck</v>
      </c>
      <c r="D1289" s="54">
        <f>VLOOKUP(HealthCare!A1289,Medical_Examinations!A1288:J3623,2,TRUE)</f>
        <v>33.155000000000001</v>
      </c>
      <c r="E1289" s="54">
        <f>VLOOKUP(HealthCare!A1289,Medical_Examinations!A1288:J3623,4,TRUE)</f>
        <v>8.3800000000000008</v>
      </c>
      <c r="F1289" s="55" t="str">
        <f>VLOOKUP(A1289,Medical_Examinations!A1288:J3623,6,TRUE)</f>
        <v>yes</v>
      </c>
      <c r="G1289" s="55" t="str">
        <f>VLOOKUP(A1289,Medical_Examinations!A1288:J3623,7,TRUE)</f>
        <v>No</v>
      </c>
      <c r="H1289" s="55" t="str">
        <f>VLOOKUP(A1289,Medical_Examinations!A1288:J3623,8,TRUE)</f>
        <v>No</v>
      </c>
      <c r="I1289" s="56">
        <f>VLOOKUP(A1289,Medical_Examinations!A1288:J3623,9,TRUE)</f>
        <v>0</v>
      </c>
      <c r="J1289" s="55" t="str">
        <f>VLOOKUP(A1289,Medical_Examinations!A1288:J3623,10,TRUE)</f>
        <v>No</v>
      </c>
      <c r="K1289" s="55" t="str">
        <f>VLOOKUP(A1289,Medical_Examinations!A1288:J3623,3,TRUE)</f>
        <v>Obesity</v>
      </c>
      <c r="L1289" s="55" t="str">
        <f>VLOOKUP(A1289,Medical_Examinations!A1288:J3623,5,TRUE)</f>
        <v>Diabetes</v>
      </c>
      <c r="M1289" s="57">
        <f>VLOOKUP(A1289,Hospitalization!A119:K2461,5,FALSE)</f>
        <v>23267</v>
      </c>
      <c r="N1289" s="56">
        <f ca="1">VLOOKUP(A1289,Hospitalization!A120:K2462,6,FALSE)</f>
        <v>28</v>
      </c>
      <c r="O1289" s="55" t="str">
        <f>VLOOKUP(A1280,Hospitalization!A281:K2623,11,TRUE)</f>
        <v>R1011</v>
      </c>
      <c r="P1289" s="55" t="str">
        <f>VLOOKUP(A1289,Hospitalization!A290:K2632,10,TRUE)</f>
        <v>tier - 1</v>
      </c>
      <c r="Q1289" s="58">
        <f>VLOOKUP(A1289,Hospitalization!A290:K2632,8,TRUE)</f>
        <v>30184.94</v>
      </c>
      <c r="R1289" s="55" t="str">
        <f>VLOOKUP(A1289,Hospitalization!A290:K2632,9,TRUE)</f>
        <v>tier - 1</v>
      </c>
    </row>
    <row r="1290" spans="1:18" x14ac:dyDescent="0.3">
      <c r="A1290" s="69" t="s">
        <v>1299</v>
      </c>
      <c r="B1290" s="55" t="str">
        <f>VLOOKUP(A1290,'Customer Names'!A1290:E2608,3,TRUE)</f>
        <v xml:space="preserve"> Ms</v>
      </c>
      <c r="C1290" s="55" t="str">
        <f>VLOOKUP(A1290,'Customer Names'!A1288:E2113,4,FALSE)</f>
        <v>Levine</v>
      </c>
      <c r="D1290" s="50">
        <f>VLOOKUP(HealthCare!A1290,Medical_Examinations!A1289:J3624,2,TRUE)</f>
        <v>24.32</v>
      </c>
      <c r="E1290" s="50">
        <f>VLOOKUP(HealthCare!A1290,Medical_Examinations!A1289:J3624,4,TRUE)</f>
        <v>11.56</v>
      </c>
      <c r="F1290" s="7" t="str">
        <f>VLOOKUP(A1290,Medical_Examinations!A1289:J3624,6,TRUE)</f>
        <v>yes</v>
      </c>
      <c r="G1290" s="7" t="str">
        <f>VLOOKUP(A1290,Medical_Examinations!A1289:J3624,7,TRUE)</f>
        <v>No</v>
      </c>
      <c r="H1290" s="7" t="str">
        <f>VLOOKUP(A1290,Medical_Examinations!A1289:J3624,8,TRUE)</f>
        <v>No</v>
      </c>
      <c r="I1290" s="51">
        <f>VLOOKUP(A1290,Medical_Examinations!A1289:J3624,9,TRUE)</f>
        <v>1</v>
      </c>
      <c r="J1290" s="7" t="str">
        <f>VLOOKUP(A1290,Medical_Examinations!A1289:J3624,10,TRUE)</f>
        <v>No</v>
      </c>
      <c r="K1290" s="7" t="str">
        <f>VLOOKUP(A1290,Medical_Examinations!A1289:J3624,3,TRUE)</f>
        <v>Normal Weight</v>
      </c>
      <c r="L1290" s="7" t="str">
        <f>VLOOKUP(A1290,Medical_Examinations!A1289:J3624,5,TRUE)</f>
        <v>Diabetes</v>
      </c>
      <c r="M1290" s="52">
        <f>VLOOKUP(A1290,Hospitalization!A120:K2462,5,FALSE)</f>
        <v>21408</v>
      </c>
      <c r="N1290" s="51">
        <f ca="1">VLOOKUP(A1290,Hospitalization!A121:K2463,6,FALSE)</f>
        <v>24</v>
      </c>
      <c r="O1290" s="7" t="str">
        <f>VLOOKUP(A1281,Hospitalization!A282:K2624,11,TRUE)</f>
        <v>R1011</v>
      </c>
      <c r="P1290" s="7" t="str">
        <f>VLOOKUP(A1290,Hospitalization!A291:K2633,10,TRUE)</f>
        <v>tier - 3</v>
      </c>
      <c r="Q1290" s="53">
        <f>VLOOKUP(A1290,Hospitalization!A291:K2633,8,TRUE)</f>
        <v>30166.62</v>
      </c>
      <c r="R1290" s="7" t="str">
        <f>VLOOKUP(A1290,Hospitalization!A291:K2633,9,TRUE)</f>
        <v>tier - 1</v>
      </c>
    </row>
    <row r="1291" spans="1:18" x14ac:dyDescent="0.3">
      <c r="A1291" s="69" t="s">
        <v>1300</v>
      </c>
      <c r="B1291" s="55" t="str">
        <f>VLOOKUP(A1291,'Customer Names'!A1291:E2609,3,TRUE)</f>
        <v xml:space="preserve"> Ms</v>
      </c>
      <c r="C1291" s="55" t="str">
        <f>VLOOKUP(A1291,'Customer Names'!A1289:E2114,4,FALSE)</f>
        <v>Jean</v>
      </c>
      <c r="D1291" s="54">
        <f>VLOOKUP(HealthCare!A1291,Medical_Examinations!A1290:J3625,2,TRUE)</f>
        <v>36.299999999999997</v>
      </c>
      <c r="E1291" s="54">
        <f>VLOOKUP(HealthCare!A1291,Medical_Examinations!A1290:J3625,4,TRUE)</f>
        <v>4.6100000000000003</v>
      </c>
      <c r="F1291" s="55" t="str">
        <f>VLOOKUP(A1291,Medical_Examinations!A1290:J3625,6,TRUE)</f>
        <v>No</v>
      </c>
      <c r="G1291" s="55" t="str">
        <f>VLOOKUP(A1291,Medical_Examinations!A1290:J3625,7,TRUE)</f>
        <v>No</v>
      </c>
      <c r="H1291" s="55" t="str">
        <f>VLOOKUP(A1291,Medical_Examinations!A1290:J3625,8,TRUE)</f>
        <v>No</v>
      </c>
      <c r="I1291" s="56">
        <f>VLOOKUP(A1291,Medical_Examinations!A1290:J3625,9,TRUE)</f>
        <v>0</v>
      </c>
      <c r="J1291" s="55" t="str">
        <f>VLOOKUP(A1291,Medical_Examinations!A1290:J3625,10,TRUE)</f>
        <v>No</v>
      </c>
      <c r="K1291" s="55" t="str">
        <f>VLOOKUP(A1291,Medical_Examinations!A1290:J3625,3,TRUE)</f>
        <v>Obesity</v>
      </c>
      <c r="L1291" s="55" t="str">
        <f>VLOOKUP(A1291,Medical_Examinations!A1290:J3625,5,TRUE)</f>
        <v>Normal</v>
      </c>
      <c r="M1291" s="57">
        <f>VLOOKUP(A1291,Hospitalization!A121:K2463,5,FALSE)</f>
        <v>29100</v>
      </c>
      <c r="N1291" s="56">
        <f ca="1">VLOOKUP(A1291,Hospitalization!A122:K2464,6,FALSE)</f>
        <v>37</v>
      </c>
      <c r="O1291" s="55" t="str">
        <f>VLOOKUP(A1282,Hospitalization!A283:K2625,11,TRUE)</f>
        <v>R1012</v>
      </c>
      <c r="P1291" s="55" t="str">
        <f>VLOOKUP(A1291,Hospitalization!A292:K2634,10,TRUE)</f>
        <v>tier - 3</v>
      </c>
      <c r="Q1291" s="58">
        <f>VLOOKUP(A1291,Hospitalization!A292:K2634,8,TRUE)</f>
        <v>30095.97</v>
      </c>
      <c r="R1291" s="55" t="str">
        <f>VLOOKUP(A1291,Hospitalization!A292:K2634,9,TRUE)</f>
        <v>tier - 2</v>
      </c>
    </row>
    <row r="1292" spans="1:18" x14ac:dyDescent="0.3">
      <c r="A1292" s="69" t="s">
        <v>1301</v>
      </c>
      <c r="B1292" s="55" t="str">
        <f>VLOOKUP(A1292,'Customer Names'!A1292:E2610,3,TRUE)</f>
        <v xml:space="preserve"> Ms</v>
      </c>
      <c r="C1292" s="55" t="str">
        <f>VLOOKUP(A1292,'Customer Names'!A1290:E2115,4,FALSE)</f>
        <v>Wild</v>
      </c>
      <c r="D1292" s="50">
        <f>VLOOKUP(HealthCare!A1292,Medical_Examinations!A1291:J3626,2,TRUE)</f>
        <v>34.4</v>
      </c>
      <c r="E1292" s="50">
        <f>VLOOKUP(HealthCare!A1292,Medical_Examinations!A1291:J3626,4,TRUE)</f>
        <v>4.95</v>
      </c>
      <c r="F1292" s="7" t="str">
        <f>VLOOKUP(A1292,Medical_Examinations!A1291:J3626,6,TRUE)</f>
        <v>No</v>
      </c>
      <c r="G1292" s="7" t="str">
        <f>VLOOKUP(A1292,Medical_Examinations!A1291:J3626,7,TRUE)</f>
        <v>No</v>
      </c>
      <c r="H1292" s="7" t="str">
        <f>VLOOKUP(A1292,Medical_Examinations!A1291:J3626,8,TRUE)</f>
        <v>Yes</v>
      </c>
      <c r="I1292" s="51">
        <f>VLOOKUP(A1292,Medical_Examinations!A1291:J3626,9,TRUE)</f>
        <v>1</v>
      </c>
      <c r="J1292" s="7" t="str">
        <f>VLOOKUP(A1292,Medical_Examinations!A1291:J3626,10,TRUE)</f>
        <v>No</v>
      </c>
      <c r="K1292" s="7" t="str">
        <f>VLOOKUP(A1292,Medical_Examinations!A1291:J3626,3,TRUE)</f>
        <v>Obesity</v>
      </c>
      <c r="L1292" s="7" t="str">
        <f>VLOOKUP(A1292,Medical_Examinations!A1291:J3626,5,TRUE)</f>
        <v>Normal</v>
      </c>
      <c r="M1292" s="52">
        <f>VLOOKUP(A1292,Hospitalization!A122:K2464,5,FALSE)</f>
        <v>24639</v>
      </c>
      <c r="N1292" s="51">
        <f ca="1">VLOOKUP(A1292,Hospitalization!A123:K2465,6,FALSE)</f>
        <v>31</v>
      </c>
      <c r="O1292" s="7" t="str">
        <f>VLOOKUP(A1283,Hospitalization!A284:K2626,11,TRUE)</f>
        <v>R1011</v>
      </c>
      <c r="P1292" s="7" t="str">
        <f>VLOOKUP(A1292,Hospitalization!A293:K2635,10,TRUE)</f>
        <v>tier - 1</v>
      </c>
      <c r="Q1292" s="53">
        <f>VLOOKUP(A1292,Hospitalization!A293:K2635,8,TRUE)</f>
        <v>30063.58</v>
      </c>
      <c r="R1292" s="7" t="str">
        <f>VLOOKUP(A1292,Hospitalization!A293:K2635,9,TRUE)</f>
        <v>tier - 1</v>
      </c>
    </row>
    <row r="1293" spans="1:18" x14ac:dyDescent="0.3">
      <c r="A1293" s="69" t="s">
        <v>1302</v>
      </c>
      <c r="B1293" s="55" t="str">
        <f>VLOOKUP(A1293,'Customer Names'!A1293:E2611,3,TRUE)</f>
        <v xml:space="preserve"> Ms</v>
      </c>
      <c r="C1293" s="55" t="str">
        <f>VLOOKUP(A1293,'Customer Names'!A1291:E2116,4,FALSE)</f>
        <v>Tabor</v>
      </c>
      <c r="D1293" s="54">
        <f>VLOOKUP(HealthCare!A1293,Medical_Examinations!A1292:J3627,2,TRUE)</f>
        <v>30.9</v>
      </c>
      <c r="E1293" s="54">
        <f>VLOOKUP(HealthCare!A1293,Medical_Examinations!A1292:J3627,4,TRUE)</f>
        <v>5.04</v>
      </c>
      <c r="F1293" s="55" t="str">
        <f>VLOOKUP(A1293,Medical_Examinations!A1292:J3627,6,TRUE)</f>
        <v>No</v>
      </c>
      <c r="G1293" s="55" t="str">
        <f>VLOOKUP(A1293,Medical_Examinations!A1292:J3627,7,TRUE)</f>
        <v>No</v>
      </c>
      <c r="H1293" s="55" t="str">
        <f>VLOOKUP(A1293,Medical_Examinations!A1292:J3627,8,TRUE)</f>
        <v>No</v>
      </c>
      <c r="I1293" s="56">
        <f>VLOOKUP(A1293,Medical_Examinations!A1292:J3627,9,TRUE)</f>
        <v>0</v>
      </c>
      <c r="J1293" s="55" t="str">
        <f>VLOOKUP(A1293,Medical_Examinations!A1292:J3627,10,TRUE)</f>
        <v>No</v>
      </c>
      <c r="K1293" s="55" t="str">
        <f>VLOOKUP(A1293,Medical_Examinations!A1292:J3627,3,TRUE)</f>
        <v>Obesity</v>
      </c>
      <c r="L1293" s="55" t="str">
        <f>VLOOKUP(A1293,Medical_Examinations!A1292:J3627,5,TRUE)</f>
        <v>Normal</v>
      </c>
      <c r="M1293" s="57">
        <f>VLOOKUP(A1293,Hospitalization!A123:K2465,5,FALSE)</f>
        <v>29802</v>
      </c>
      <c r="N1293" s="56">
        <f ca="1">VLOOKUP(A1293,Hospitalization!A124:K2466,6,FALSE)</f>
        <v>25</v>
      </c>
      <c r="O1293" s="55" t="str">
        <f>VLOOKUP(A1284,Hospitalization!A285:K2627,11,TRUE)</f>
        <v>R1012</v>
      </c>
      <c r="P1293" s="55" t="str">
        <f>VLOOKUP(A1293,Hospitalization!A294:K2636,10,TRUE)</f>
        <v>tier - 3</v>
      </c>
      <c r="Q1293" s="58">
        <f>VLOOKUP(A1293,Hospitalization!A294:K2636,8,TRUE)</f>
        <v>30026.87</v>
      </c>
      <c r="R1293" s="55" t="str">
        <f>VLOOKUP(A1293,Hospitalization!A294:K2636,9,TRUE)</f>
        <v>tier - 2</v>
      </c>
    </row>
    <row r="1294" spans="1:18" x14ac:dyDescent="0.3">
      <c r="A1294" s="69" t="s">
        <v>1303</v>
      </c>
      <c r="B1294" s="55" t="str">
        <f>VLOOKUP(A1294,'Customer Names'!A1294:E2612,3,TRUE)</f>
        <v xml:space="preserve"> Ms</v>
      </c>
      <c r="C1294" s="55" t="str">
        <f>VLOOKUP(A1294,'Customer Names'!A1292:E2117,4,FALSE)</f>
        <v>Steffen</v>
      </c>
      <c r="D1294" s="50">
        <f>VLOOKUP(HealthCare!A1294,Medical_Examinations!A1293:J3628,2,TRUE)</f>
        <v>28.6</v>
      </c>
      <c r="E1294" s="50">
        <f>VLOOKUP(HealthCare!A1294,Medical_Examinations!A1293:J3628,4,TRUE)</f>
        <v>5.42</v>
      </c>
      <c r="F1294" s="7" t="str">
        <f>VLOOKUP(A1294,Medical_Examinations!A1293:J3628,6,TRUE)</f>
        <v>No</v>
      </c>
      <c r="G1294" s="7" t="str">
        <f>VLOOKUP(A1294,Medical_Examinations!A1293:J3628,7,TRUE)</f>
        <v>No</v>
      </c>
      <c r="H1294" s="7" t="str">
        <f>VLOOKUP(A1294,Medical_Examinations!A1293:J3628,8,TRUE)</f>
        <v>No</v>
      </c>
      <c r="I1294" s="51">
        <f>VLOOKUP(A1294,Medical_Examinations!A1293:J3628,9,TRUE)</f>
        <v>0</v>
      </c>
      <c r="J1294" s="7" t="str">
        <f>VLOOKUP(A1294,Medical_Examinations!A1293:J3628,10,TRUE)</f>
        <v>No</v>
      </c>
      <c r="K1294" s="7" t="str">
        <f>VLOOKUP(A1294,Medical_Examinations!A1293:J3628,3,TRUE)</f>
        <v>Overweight</v>
      </c>
      <c r="L1294" s="7" t="str">
        <f>VLOOKUP(A1294,Medical_Examinations!A1293:J3628,5,TRUE)</f>
        <v>Normal</v>
      </c>
      <c r="M1294" s="52">
        <f>VLOOKUP(A1294,Hospitalization!A124:K2466,5,FALSE)</f>
        <v>33516</v>
      </c>
      <c r="N1294" s="51">
        <f ca="1">VLOOKUP(A1294,Hospitalization!A125:K2467,6,FALSE)</f>
        <v>39</v>
      </c>
      <c r="O1294" s="7" t="str">
        <f>VLOOKUP(A1285,Hospitalization!A286:K2628,11,TRUE)</f>
        <v>R1011</v>
      </c>
      <c r="P1294" s="7" t="str">
        <f>VLOOKUP(A1294,Hospitalization!A295:K2637,10,TRUE)</f>
        <v>tier - 1</v>
      </c>
      <c r="Q1294" s="53">
        <f>VLOOKUP(A1294,Hospitalization!A295:K2637,8,TRUE)</f>
        <v>29969.67</v>
      </c>
      <c r="R1294" s="7" t="str">
        <f>VLOOKUP(A1294,Hospitalization!A295:K2637,9,TRUE)</f>
        <v>tier - 1</v>
      </c>
    </row>
    <row r="1295" spans="1:18" x14ac:dyDescent="0.3">
      <c r="A1295" s="69" t="s">
        <v>1304</v>
      </c>
      <c r="B1295" s="55" t="str">
        <f>VLOOKUP(A1295,'Customer Names'!A1295:E2613,3,TRUE)</f>
        <v xml:space="preserve"> Ms</v>
      </c>
      <c r="C1295" s="55" t="str">
        <f>VLOOKUP(A1295,'Customer Names'!A1293:E2118,4,FALSE)</f>
        <v>Tadich</v>
      </c>
      <c r="D1295" s="54">
        <f>VLOOKUP(HealthCare!A1295,Medical_Examinations!A1294:J3629,2,TRUE)</f>
        <v>27.83</v>
      </c>
      <c r="E1295" s="54">
        <f>VLOOKUP(HealthCare!A1295,Medical_Examinations!A1294:J3629,4,TRUE)</f>
        <v>5.39</v>
      </c>
      <c r="F1295" s="55" t="str">
        <f>VLOOKUP(A1295,Medical_Examinations!A1294:J3629,6,TRUE)</f>
        <v>No</v>
      </c>
      <c r="G1295" s="55" t="str">
        <f>VLOOKUP(A1295,Medical_Examinations!A1294:J3629,7,TRUE)</f>
        <v>No</v>
      </c>
      <c r="H1295" s="55" t="str">
        <f>VLOOKUP(A1295,Medical_Examinations!A1294:J3629,8,TRUE)</f>
        <v>No</v>
      </c>
      <c r="I1295" s="56">
        <f>VLOOKUP(A1295,Medical_Examinations!A1294:J3629,9,TRUE)</f>
        <v>0</v>
      </c>
      <c r="J1295" s="55" t="str">
        <f>VLOOKUP(A1295,Medical_Examinations!A1294:J3629,10,TRUE)</f>
        <v>No</v>
      </c>
      <c r="K1295" s="55" t="str">
        <f>VLOOKUP(A1295,Medical_Examinations!A1294:J3629,3,TRUE)</f>
        <v>Overweight</v>
      </c>
      <c r="L1295" s="55" t="str">
        <f>VLOOKUP(A1295,Medical_Examinations!A1294:J3629,5,TRUE)</f>
        <v>Normal</v>
      </c>
      <c r="M1295" s="57">
        <f>VLOOKUP(A1295,Hospitalization!A125:K2467,5,FALSE)</f>
        <v>27923</v>
      </c>
      <c r="N1295" s="56">
        <f ca="1">VLOOKUP(A1295,Hospitalization!A126:K2468,6,FALSE)</f>
        <v>27</v>
      </c>
      <c r="O1295" s="55" t="str">
        <f>VLOOKUP(A1286,Hospitalization!A287:K2629,11,TRUE)</f>
        <v>R1011</v>
      </c>
      <c r="P1295" s="55" t="str">
        <f>VLOOKUP(A1295,Hospitalization!A296:K2638,10,TRUE)</f>
        <v>tier - 1</v>
      </c>
      <c r="Q1295" s="58">
        <f>VLOOKUP(A1295,Hospitalization!A296:K2638,8,TRUE)</f>
        <v>29933.75</v>
      </c>
      <c r="R1295" s="55" t="str">
        <f>VLOOKUP(A1295,Hospitalization!A296:K2638,9,TRUE)</f>
        <v>tier - 1</v>
      </c>
    </row>
    <row r="1296" spans="1:18" x14ac:dyDescent="0.3">
      <c r="A1296" s="69" t="s">
        <v>1305</v>
      </c>
      <c r="B1296" s="55" t="str">
        <f>VLOOKUP(A1296,'Customer Names'!A1296:E2614,3,TRUE)</f>
        <v xml:space="preserve"> Mr</v>
      </c>
      <c r="C1296" s="55" t="str">
        <f>VLOOKUP(A1296,'Customer Names'!A1294:E2119,4,FALSE)</f>
        <v>Christenson</v>
      </c>
      <c r="D1296" s="50">
        <f>VLOOKUP(HealthCare!A1296,Medical_Examinations!A1295:J3630,2,TRUE)</f>
        <v>39.64</v>
      </c>
      <c r="E1296" s="50">
        <f>VLOOKUP(HealthCare!A1296,Medical_Examinations!A1295:J3630,4,TRUE)</f>
        <v>6</v>
      </c>
      <c r="F1296" s="7" t="str">
        <f>VLOOKUP(A1296,Medical_Examinations!A1295:J3630,6,TRUE)</f>
        <v>No</v>
      </c>
      <c r="G1296" s="7" t="str">
        <f>VLOOKUP(A1296,Medical_Examinations!A1295:J3630,7,TRUE)</f>
        <v>No</v>
      </c>
      <c r="H1296" s="7" t="str">
        <f>VLOOKUP(A1296,Medical_Examinations!A1295:J3630,8,TRUE)</f>
        <v>Yes</v>
      </c>
      <c r="I1296" s="51">
        <f>VLOOKUP(A1296,Medical_Examinations!A1295:J3630,9,TRUE)</f>
        <v>1</v>
      </c>
      <c r="J1296" s="7" t="str">
        <f>VLOOKUP(A1296,Medical_Examinations!A1295:J3630,10,TRUE)</f>
        <v>No</v>
      </c>
      <c r="K1296" s="7" t="str">
        <f>VLOOKUP(A1296,Medical_Examinations!A1295:J3630,3,TRUE)</f>
        <v>Obesity</v>
      </c>
      <c r="L1296" s="7" t="str">
        <f>VLOOKUP(A1296,Medical_Examinations!A1295:J3630,5,TRUE)</f>
        <v>Prediabetes</v>
      </c>
      <c r="M1296" s="52">
        <f>VLOOKUP(A1296,Hospitalization!A126:K2468,5,FALSE)</f>
        <v>32507</v>
      </c>
      <c r="N1296" s="51">
        <f ca="1">VLOOKUP(A1296,Hospitalization!A127:K2469,6,FALSE)</f>
        <v>32</v>
      </c>
      <c r="O1296" s="7" t="str">
        <f>VLOOKUP(A1287,Hospitalization!A288:K2630,11,TRUE)</f>
        <v>R1012</v>
      </c>
      <c r="P1296" s="7" t="str">
        <f>VLOOKUP(A1296,Hospitalization!A297:K2639,10,TRUE)</f>
        <v>tier - 1</v>
      </c>
      <c r="Q1296" s="53">
        <f>VLOOKUP(A1296,Hospitalization!A297:K2639,8,TRUE)</f>
        <v>29929.56</v>
      </c>
      <c r="R1296" s="7" t="str">
        <f>VLOOKUP(A1296,Hospitalization!A297:K2639,9,TRUE)</f>
        <v>tier - 1</v>
      </c>
    </row>
    <row r="1297" spans="1:18" x14ac:dyDescent="0.3">
      <c r="A1297" s="69" t="s">
        <v>1306</v>
      </c>
      <c r="B1297" s="55" t="str">
        <f>VLOOKUP(A1297,'Customer Names'!A1297:E2615,3,TRUE)</f>
        <v xml:space="preserve"> Ms</v>
      </c>
      <c r="C1297" s="55" t="str">
        <f>VLOOKUP(A1297,'Customer Names'!A1295:E2120,4,FALSE)</f>
        <v>Shell</v>
      </c>
      <c r="D1297" s="54">
        <f>VLOOKUP(HealthCare!A1297,Medical_Examinations!A1296:J3631,2,TRUE)</f>
        <v>38.479999999999997</v>
      </c>
      <c r="E1297" s="54">
        <f>VLOOKUP(HealthCare!A1297,Medical_Examinations!A1296:J3631,4,TRUE)</f>
        <v>6.02</v>
      </c>
      <c r="F1297" s="55" t="str">
        <f>VLOOKUP(A1297,Medical_Examinations!A1296:J3631,6,TRUE)</f>
        <v>No</v>
      </c>
      <c r="G1297" s="55" t="str">
        <f>VLOOKUP(A1297,Medical_Examinations!A1296:J3631,7,TRUE)</f>
        <v>No</v>
      </c>
      <c r="H1297" s="55" t="str">
        <f>VLOOKUP(A1297,Medical_Examinations!A1296:J3631,8,TRUE)</f>
        <v>No</v>
      </c>
      <c r="I1297" s="56">
        <f>VLOOKUP(A1297,Medical_Examinations!A1296:J3631,9,TRUE)</f>
        <v>1</v>
      </c>
      <c r="J1297" s="55" t="str">
        <f>VLOOKUP(A1297,Medical_Examinations!A1296:J3631,10,TRUE)</f>
        <v>No</v>
      </c>
      <c r="K1297" s="55" t="str">
        <f>VLOOKUP(A1297,Medical_Examinations!A1296:J3631,3,TRUE)</f>
        <v>Obesity</v>
      </c>
      <c r="L1297" s="55" t="str">
        <f>VLOOKUP(A1297,Medical_Examinations!A1296:J3631,5,TRUE)</f>
        <v>Prediabetes</v>
      </c>
      <c r="M1297" s="57">
        <f>VLOOKUP(A1297,Hospitalization!A127:K2469,5,FALSE)</f>
        <v>27625</v>
      </c>
      <c r="N1297" s="56">
        <f ca="1">VLOOKUP(A1297,Hospitalization!A128:K2470,6,FALSE)</f>
        <v>33</v>
      </c>
      <c r="O1297" s="55" t="str">
        <f>VLOOKUP(A1288,Hospitalization!A289:K2631,11,TRUE)</f>
        <v>R1014</v>
      </c>
      <c r="P1297" s="55" t="str">
        <f>VLOOKUP(A1297,Hospitalization!A298:K2640,10,TRUE)</f>
        <v>tier - 3</v>
      </c>
      <c r="Q1297" s="58">
        <f>VLOOKUP(A1297,Hospitalization!A298:K2640,8,TRUE)</f>
        <v>29899.25</v>
      </c>
      <c r="R1297" s="55" t="str">
        <f>VLOOKUP(A1297,Hospitalization!A298:K2640,9,TRUE)</f>
        <v>tier - 1</v>
      </c>
    </row>
    <row r="1298" spans="1:18" x14ac:dyDescent="0.3">
      <c r="A1298" s="69" t="s">
        <v>1307</v>
      </c>
      <c r="B1298" s="55" t="str">
        <f>VLOOKUP(A1298,'Customer Names'!A1298:E2616,3,TRUE)</f>
        <v xml:space="preserve"> Mr</v>
      </c>
      <c r="C1298" s="55" t="str">
        <f>VLOOKUP(A1298,'Customer Names'!A1296:E2121,4,FALSE)</f>
        <v>Rao</v>
      </c>
      <c r="D1298" s="50">
        <f>VLOOKUP(HealthCare!A1298,Medical_Examinations!A1297:J3632,2,TRUE)</f>
        <v>36.200000000000003</v>
      </c>
      <c r="E1298" s="50">
        <f>VLOOKUP(HealthCare!A1298,Medical_Examinations!A1297:J3632,4,TRUE)</f>
        <v>4.62</v>
      </c>
      <c r="F1298" s="7" t="str">
        <f>VLOOKUP(A1298,Medical_Examinations!A1297:J3632,6,TRUE)</f>
        <v>No</v>
      </c>
      <c r="G1298" s="7" t="str">
        <f>VLOOKUP(A1298,Medical_Examinations!A1297:J3632,7,TRUE)</f>
        <v>No</v>
      </c>
      <c r="H1298" s="7" t="str">
        <f>VLOOKUP(A1298,Medical_Examinations!A1297:J3632,8,TRUE)</f>
        <v>No</v>
      </c>
      <c r="I1298" s="51">
        <f>VLOOKUP(A1298,Medical_Examinations!A1297:J3632,9,TRUE)</f>
        <v>2</v>
      </c>
      <c r="J1298" s="7" t="str">
        <f>VLOOKUP(A1298,Medical_Examinations!A1297:J3632,10,TRUE)</f>
        <v>No</v>
      </c>
      <c r="K1298" s="7" t="str">
        <f>VLOOKUP(A1298,Medical_Examinations!A1297:J3632,3,TRUE)</f>
        <v>Obesity</v>
      </c>
      <c r="L1298" s="7" t="str">
        <f>VLOOKUP(A1298,Medical_Examinations!A1297:J3632,5,TRUE)</f>
        <v>Normal</v>
      </c>
      <c r="M1298" s="52">
        <f>VLOOKUP(A1298,Hospitalization!A128:K2470,5,FALSE)</f>
        <v>32872</v>
      </c>
      <c r="N1298" s="51">
        <f ca="1">VLOOKUP(A1298,Hospitalization!A129:K2471,6,FALSE)</f>
        <v>25</v>
      </c>
      <c r="O1298" s="7" t="str">
        <f>VLOOKUP(A1289,Hospitalization!A290:K2632,11,TRUE)</f>
        <v>R1014</v>
      </c>
      <c r="P1298" s="7" t="str">
        <f>VLOOKUP(A1298,Hospitalization!A299:K2641,10,TRUE)</f>
        <v>tier - 3</v>
      </c>
      <c r="Q1298" s="53">
        <f>VLOOKUP(A1298,Hospitalization!A299:K2641,8,TRUE)</f>
        <v>29852.48</v>
      </c>
      <c r="R1298" s="7" t="str">
        <f>VLOOKUP(A1298,Hospitalization!A299:K2641,9,TRUE)</f>
        <v>tier - 1</v>
      </c>
    </row>
    <row r="1299" spans="1:18" x14ac:dyDescent="0.3">
      <c r="A1299" s="69" t="s">
        <v>1308</v>
      </c>
      <c r="B1299" s="55" t="str">
        <f>VLOOKUP(A1299,'Customer Names'!A1299:E2617,3,TRUE)</f>
        <v xml:space="preserve"> Mrs</v>
      </c>
      <c r="C1299" s="55" t="str">
        <f>VLOOKUP(A1299,'Customer Names'!A1297:E2122,4,FALSE)</f>
        <v>Myers</v>
      </c>
      <c r="D1299" s="54">
        <f>VLOOKUP(HealthCare!A1299,Medical_Examinations!A1298:J3633,2,TRUE)</f>
        <v>27.13</v>
      </c>
      <c r="E1299" s="54">
        <f>VLOOKUP(HealthCare!A1299,Medical_Examinations!A1298:J3633,4,TRUE)</f>
        <v>5.59</v>
      </c>
      <c r="F1299" s="55" t="str">
        <f>VLOOKUP(A1299,Medical_Examinations!A1298:J3633,6,TRUE)</f>
        <v>No</v>
      </c>
      <c r="G1299" s="55" t="str">
        <f>VLOOKUP(A1299,Medical_Examinations!A1298:J3633,7,TRUE)</f>
        <v>No</v>
      </c>
      <c r="H1299" s="55" t="str">
        <f>VLOOKUP(A1299,Medical_Examinations!A1298:J3633,8,TRUE)</f>
        <v>No</v>
      </c>
      <c r="I1299" s="56">
        <f>VLOOKUP(A1299,Medical_Examinations!A1298:J3633,9,TRUE)</f>
        <v>1</v>
      </c>
      <c r="J1299" s="55" t="str">
        <f>VLOOKUP(A1299,Medical_Examinations!A1298:J3633,10,TRUE)</f>
        <v>No</v>
      </c>
      <c r="K1299" s="55" t="str">
        <f>VLOOKUP(A1299,Medical_Examinations!A1298:J3633,3,TRUE)</f>
        <v>Overweight</v>
      </c>
      <c r="L1299" s="55" t="str">
        <f>VLOOKUP(A1299,Medical_Examinations!A1298:J3633,5,TRUE)</f>
        <v>Normal</v>
      </c>
      <c r="M1299" s="57">
        <f>VLOOKUP(A1299,Hospitalization!A129:K2471,5,FALSE)</f>
        <v>30253</v>
      </c>
      <c r="N1299" s="56">
        <f ca="1">VLOOKUP(A1299,Hospitalization!A130:K2472,6,FALSE)</f>
        <v>31</v>
      </c>
      <c r="O1299" s="55" t="str">
        <f>VLOOKUP(A1290,Hospitalization!A291:K2633,11,TRUE)</f>
        <v>R1012</v>
      </c>
      <c r="P1299" s="55" t="str">
        <f>VLOOKUP(A1299,Hospitalization!A300:K2642,10,TRUE)</f>
        <v>tier - 1</v>
      </c>
      <c r="Q1299" s="58">
        <f>VLOOKUP(A1299,Hospitalization!A300:K2642,8,TRUE)</f>
        <v>29818.76</v>
      </c>
      <c r="R1299" s="55" t="str">
        <f>VLOOKUP(A1299,Hospitalization!A300:K2642,9,TRUE)</f>
        <v>tier - 1</v>
      </c>
    </row>
    <row r="1300" spans="1:18" x14ac:dyDescent="0.3">
      <c r="A1300" s="69" t="s">
        <v>1309</v>
      </c>
      <c r="B1300" s="55" t="str">
        <f>VLOOKUP(A1300,'Customer Names'!A1300:E2618,3,TRUE)</f>
        <v xml:space="preserve"> Ms</v>
      </c>
      <c r="C1300" s="55" t="str">
        <f>VLOOKUP(A1300,'Customer Names'!A1298:E2123,4,FALSE)</f>
        <v>McLean</v>
      </c>
      <c r="D1300" s="50">
        <f>VLOOKUP(HealthCare!A1300,Medical_Examinations!A1299:J3634,2,TRUE)</f>
        <v>20.75</v>
      </c>
      <c r="E1300" s="50">
        <f>VLOOKUP(HealthCare!A1300,Medical_Examinations!A1299:J3634,4,TRUE)</f>
        <v>5.18</v>
      </c>
      <c r="F1300" s="7" t="str">
        <f>VLOOKUP(A1300,Medical_Examinations!A1299:J3634,6,TRUE)</f>
        <v>yes</v>
      </c>
      <c r="G1300" s="7" t="str">
        <f>VLOOKUP(A1300,Medical_Examinations!A1299:J3634,7,TRUE)</f>
        <v>No</v>
      </c>
      <c r="H1300" s="7" t="str">
        <f>VLOOKUP(A1300,Medical_Examinations!A1299:J3634,8,TRUE)</f>
        <v>No</v>
      </c>
      <c r="I1300" s="51">
        <f>VLOOKUP(A1300,Medical_Examinations!A1299:J3634,9,TRUE)</f>
        <v>2</v>
      </c>
      <c r="J1300" s="7" t="str">
        <f>VLOOKUP(A1300,Medical_Examinations!A1299:J3634,10,TRUE)</f>
        <v>No</v>
      </c>
      <c r="K1300" s="7" t="str">
        <f>VLOOKUP(A1300,Medical_Examinations!A1299:J3634,3,TRUE)</f>
        <v>Normal Weight</v>
      </c>
      <c r="L1300" s="7" t="str">
        <f>VLOOKUP(A1300,Medical_Examinations!A1299:J3634,5,TRUE)</f>
        <v>Normal</v>
      </c>
      <c r="M1300" s="52">
        <f>VLOOKUP(A1300,Hospitalization!A130:K2472,5,FALSE)</f>
        <v>29811</v>
      </c>
      <c r="N1300" s="51">
        <f ca="1">VLOOKUP(A1300,Hospitalization!A131:K2473,6,FALSE)</f>
        <v>32</v>
      </c>
      <c r="O1300" s="7" t="str">
        <f>VLOOKUP(A1291,Hospitalization!A292:K2634,11,TRUE)</f>
        <v>R1011</v>
      </c>
      <c r="P1300" s="7" t="str">
        <f>VLOOKUP(A1300,Hospitalization!A301:K2643,10,TRUE)</f>
        <v>tier - 2</v>
      </c>
      <c r="Q1300" s="53">
        <f>VLOOKUP(A1300,Hospitalization!A301:K2643,8,TRUE)</f>
        <v>29816.639999999999</v>
      </c>
      <c r="R1300" s="7" t="str">
        <f>VLOOKUP(A1300,Hospitalization!A301:K2643,9,TRUE)</f>
        <v>tier - 1</v>
      </c>
    </row>
    <row r="1301" spans="1:18" x14ac:dyDescent="0.3">
      <c r="A1301" s="69" t="s">
        <v>1310</v>
      </c>
      <c r="B1301" s="55" t="str">
        <f>VLOOKUP(A1301,'Customer Names'!A1301:E2619,3,TRUE)</f>
        <v xml:space="preserve"> Mr</v>
      </c>
      <c r="C1301" s="55" t="str">
        <f>VLOOKUP(A1301,'Customer Names'!A1299:E2124,4,FALSE)</f>
        <v>Gomez</v>
      </c>
      <c r="D1301" s="54">
        <f>VLOOKUP(HealthCare!A1301,Medical_Examinations!A1300:J3635,2,TRUE)</f>
        <v>26.6</v>
      </c>
      <c r="E1301" s="54">
        <f>VLOOKUP(HealthCare!A1301,Medical_Examinations!A1300:J3635,4,TRUE)</f>
        <v>6.29</v>
      </c>
      <c r="F1301" s="55" t="str">
        <f>VLOOKUP(A1301,Medical_Examinations!A1300:J3635,6,TRUE)</f>
        <v>No</v>
      </c>
      <c r="G1301" s="55" t="str">
        <f>VLOOKUP(A1301,Medical_Examinations!A1300:J3635,7,TRUE)</f>
        <v>No</v>
      </c>
      <c r="H1301" s="55" t="str">
        <f>VLOOKUP(A1301,Medical_Examinations!A1300:J3635,8,TRUE)</f>
        <v>No</v>
      </c>
      <c r="I1301" s="56">
        <f>VLOOKUP(A1301,Medical_Examinations!A1300:J3635,9,TRUE)</f>
        <v>2</v>
      </c>
      <c r="J1301" s="55" t="str">
        <f>VLOOKUP(A1301,Medical_Examinations!A1300:J3635,10,TRUE)</f>
        <v>No</v>
      </c>
      <c r="K1301" s="55" t="str">
        <f>VLOOKUP(A1301,Medical_Examinations!A1300:J3635,3,TRUE)</f>
        <v>Overweight</v>
      </c>
      <c r="L1301" s="55" t="str">
        <f>VLOOKUP(A1301,Medical_Examinations!A1300:J3635,5,TRUE)</f>
        <v>Prediabetes</v>
      </c>
      <c r="M1301" s="57">
        <f>VLOOKUP(A1301,Hospitalization!A131:K2473,5,FALSE)</f>
        <v>34177</v>
      </c>
      <c r="N1301" s="56">
        <f ca="1">VLOOKUP(A1301,Hospitalization!A132:K2474,6,FALSE)</f>
        <v>26</v>
      </c>
      <c r="O1301" s="55" t="str">
        <f>VLOOKUP(A1292,Hospitalization!A293:K2635,11,TRUE)</f>
        <v>R1012</v>
      </c>
      <c r="P1301" s="55" t="str">
        <f>VLOOKUP(A1301,Hospitalization!A302:K2644,10,TRUE)</f>
        <v>tier - 1</v>
      </c>
      <c r="Q1301" s="58">
        <f>VLOOKUP(A1301,Hospitalization!A302:K2644,8,TRUE)</f>
        <v>29622.69</v>
      </c>
      <c r="R1301" s="55" t="str">
        <f>VLOOKUP(A1301,Hospitalization!A302:K2644,9,TRUE)</f>
        <v>tier - 1</v>
      </c>
    </row>
    <row r="1302" spans="1:18" x14ac:dyDescent="0.3">
      <c r="A1302" s="69" t="s">
        <v>1311</v>
      </c>
      <c r="B1302" s="55" t="str">
        <f>VLOOKUP(A1302,'Customer Names'!A1302:E2620,3,TRUE)</f>
        <v xml:space="preserve"> Mr</v>
      </c>
      <c r="C1302" s="55" t="str">
        <f>VLOOKUP(A1302,'Customer Names'!A1300:E2125,4,FALSE)</f>
        <v>Hemingway</v>
      </c>
      <c r="D1302" s="50">
        <f>VLOOKUP(HealthCare!A1302,Medical_Examinations!A1301:J3636,2,TRUE)</f>
        <v>25.3</v>
      </c>
      <c r="E1302" s="50">
        <f>VLOOKUP(HealthCare!A1302,Medical_Examinations!A1301:J3636,4,TRUE)</f>
        <v>4.49</v>
      </c>
      <c r="F1302" s="7" t="str">
        <f>VLOOKUP(A1302,Medical_Examinations!A1301:J3636,6,TRUE)</f>
        <v>No</v>
      </c>
      <c r="G1302" s="7" t="str">
        <f>VLOOKUP(A1302,Medical_Examinations!A1301:J3636,7,TRUE)</f>
        <v>No</v>
      </c>
      <c r="H1302" s="7" t="str">
        <f>VLOOKUP(A1302,Medical_Examinations!A1301:J3636,8,TRUE)</f>
        <v>No</v>
      </c>
      <c r="I1302" s="51">
        <f>VLOOKUP(A1302,Medical_Examinations!A1301:J3636,9,TRUE)</f>
        <v>2</v>
      </c>
      <c r="J1302" s="7" t="str">
        <f>VLOOKUP(A1302,Medical_Examinations!A1301:J3636,10,TRUE)</f>
        <v>No</v>
      </c>
      <c r="K1302" s="7" t="str">
        <f>VLOOKUP(A1302,Medical_Examinations!A1301:J3636,3,TRUE)</f>
        <v>Overweight</v>
      </c>
      <c r="L1302" s="7" t="str">
        <f>VLOOKUP(A1302,Medical_Examinations!A1301:J3636,5,TRUE)</f>
        <v>Normal</v>
      </c>
      <c r="M1302" s="52">
        <f>VLOOKUP(A1302,Hospitalization!A132:K2474,5,FALSE)</f>
        <v>27701</v>
      </c>
      <c r="N1302" s="51">
        <f ca="1">VLOOKUP(A1302,Hospitalization!A133:K2475,6,FALSE)</f>
        <v>25</v>
      </c>
      <c r="O1302" s="7" t="str">
        <f>VLOOKUP(A1293,Hospitalization!A294:K2636,11,TRUE)</f>
        <v>R1012</v>
      </c>
      <c r="P1302" s="7" t="str">
        <f>VLOOKUP(A1302,Hospitalization!A303:K2645,10,TRUE)</f>
        <v>tier - 1</v>
      </c>
      <c r="Q1302" s="53">
        <f>VLOOKUP(A1302,Hospitalization!A303:K2645,8,TRUE)</f>
        <v>29583.8</v>
      </c>
      <c r="R1302" s="7" t="str">
        <f>VLOOKUP(A1302,Hospitalization!A303:K2645,9,TRUE)</f>
        <v>tier - 1</v>
      </c>
    </row>
    <row r="1303" spans="1:18" x14ac:dyDescent="0.3">
      <c r="A1303" s="69" t="s">
        <v>1312</v>
      </c>
      <c r="B1303" s="55" t="str">
        <f>VLOOKUP(A1303,'Customer Names'!A1303:E2621,3,TRUE)</f>
        <v xml:space="preserve"> Mr</v>
      </c>
      <c r="C1303" s="55" t="str">
        <f>VLOOKUP(A1303,'Customer Names'!A1301:E2126,4,FALSE)</f>
        <v>Pett</v>
      </c>
      <c r="D1303" s="54">
        <f>VLOOKUP(HealthCare!A1303,Medical_Examinations!A1302:J3637,2,TRUE)</f>
        <v>18.84</v>
      </c>
      <c r="E1303" s="54">
        <f>VLOOKUP(HealthCare!A1303,Medical_Examinations!A1302:J3637,4,TRUE)</f>
        <v>11.82</v>
      </c>
      <c r="F1303" s="55" t="str">
        <f>VLOOKUP(A1303,Medical_Examinations!A1302:J3637,6,TRUE)</f>
        <v>yes</v>
      </c>
      <c r="G1303" s="55" t="str">
        <f>VLOOKUP(A1303,Medical_Examinations!A1302:J3637,7,TRUE)</f>
        <v>No</v>
      </c>
      <c r="H1303" s="55" t="str">
        <f>VLOOKUP(A1303,Medical_Examinations!A1302:J3637,8,TRUE)</f>
        <v>Yes</v>
      </c>
      <c r="I1303" s="56">
        <f>VLOOKUP(A1303,Medical_Examinations!A1302:J3637,9,TRUE)</f>
        <v>1</v>
      </c>
      <c r="J1303" s="55" t="str">
        <f>VLOOKUP(A1303,Medical_Examinations!A1302:J3637,10,TRUE)</f>
        <v>No</v>
      </c>
      <c r="K1303" s="55" t="str">
        <f>VLOOKUP(A1303,Medical_Examinations!A1302:J3637,3,TRUE)</f>
        <v>Normal Weight</v>
      </c>
      <c r="L1303" s="55" t="str">
        <f>VLOOKUP(A1303,Medical_Examinations!A1302:J3637,5,TRUE)</f>
        <v>Diabetes</v>
      </c>
      <c r="M1303" s="57">
        <f>VLOOKUP(A1303,Hospitalization!A133:K2475,5,FALSE)</f>
        <v>21843</v>
      </c>
      <c r="N1303" s="56">
        <f ca="1">VLOOKUP(A1303,Hospitalization!A134:K2476,6,FALSE)</f>
        <v>30</v>
      </c>
      <c r="O1303" s="55" t="str">
        <f>VLOOKUP(A1294,Hospitalization!A295:K2637,11,TRUE)</f>
        <v>R1011</v>
      </c>
      <c r="P1303" s="55" t="str">
        <f>VLOOKUP(A1303,Hospitalization!A304:K2646,10,TRUE)</f>
        <v>tier - 2</v>
      </c>
      <c r="Q1303" s="58">
        <f>VLOOKUP(A1303,Hospitalization!A304:K2646,8,TRUE)</f>
        <v>29523.17</v>
      </c>
      <c r="R1303" s="55" t="str">
        <f>VLOOKUP(A1303,Hospitalization!A304:K2646,9,TRUE)</f>
        <v>tier - 1</v>
      </c>
    </row>
    <row r="1304" spans="1:18" x14ac:dyDescent="0.3">
      <c r="A1304" s="69" t="s">
        <v>1313</v>
      </c>
      <c r="B1304" s="55" t="str">
        <f>VLOOKUP(A1304,'Customer Names'!A1304:E2622,3,TRUE)</f>
        <v xml:space="preserve"> Mr</v>
      </c>
      <c r="C1304" s="55" t="str">
        <f>VLOOKUP(A1304,'Customer Names'!A1302:E2127,4,FALSE)</f>
        <v>Meingast</v>
      </c>
      <c r="D1304" s="50">
        <f>VLOOKUP(HealthCare!A1304,Medical_Examinations!A1303:J3638,2,TRUE)</f>
        <v>19.57</v>
      </c>
      <c r="E1304" s="50">
        <f>VLOOKUP(HealthCare!A1304,Medical_Examinations!A1303:J3638,4,TRUE)</f>
        <v>7.41</v>
      </c>
      <c r="F1304" s="7" t="str">
        <f>VLOOKUP(A1304,Medical_Examinations!A1303:J3638,6,TRUE)</f>
        <v>yes</v>
      </c>
      <c r="G1304" s="7" t="str">
        <f>VLOOKUP(A1304,Medical_Examinations!A1303:J3638,7,TRUE)</f>
        <v>No</v>
      </c>
      <c r="H1304" s="7" t="str">
        <f>VLOOKUP(A1304,Medical_Examinations!A1303:J3638,8,TRUE)</f>
        <v>No</v>
      </c>
      <c r="I1304" s="51">
        <f>VLOOKUP(A1304,Medical_Examinations!A1303:J3638,9,TRUE)</f>
        <v>1</v>
      </c>
      <c r="J1304" s="7" t="str">
        <f>VLOOKUP(A1304,Medical_Examinations!A1303:J3638,10,TRUE)</f>
        <v>No</v>
      </c>
      <c r="K1304" s="7" t="str">
        <f>VLOOKUP(A1304,Medical_Examinations!A1303:J3638,3,TRUE)</f>
        <v>Normal Weight</v>
      </c>
      <c r="L1304" s="7" t="str">
        <f>VLOOKUP(A1304,Medical_Examinations!A1303:J3638,5,TRUE)</f>
        <v>Diabetes</v>
      </c>
      <c r="M1304" s="52">
        <f>VLOOKUP(A1304,Hospitalization!A134:K2476,5,FALSE)</f>
        <v>31974</v>
      </c>
      <c r="N1304" s="51">
        <f ca="1">VLOOKUP(A1304,Hospitalization!A135:K2477,6,FALSE)</f>
        <v>29</v>
      </c>
      <c r="O1304" s="7" t="str">
        <f>VLOOKUP(A1295,Hospitalization!A296:K2638,11,TRUE)</f>
        <v>R1011</v>
      </c>
      <c r="P1304" s="7" t="str">
        <f>VLOOKUP(A1304,Hospitalization!A305:K2647,10,TRUE)</f>
        <v>tier - 1</v>
      </c>
      <c r="Q1304" s="53">
        <f>VLOOKUP(A1304,Hospitalization!A305:K2647,8,TRUE)</f>
        <v>29443.59</v>
      </c>
      <c r="R1304" s="7" t="str">
        <f>VLOOKUP(A1304,Hospitalization!A305:K2647,9,TRUE)</f>
        <v>tier - 1</v>
      </c>
    </row>
    <row r="1305" spans="1:18" x14ac:dyDescent="0.3">
      <c r="A1305" s="69" t="s">
        <v>1314</v>
      </c>
      <c r="B1305" s="55" t="str">
        <f>VLOOKUP(A1305,'Customer Names'!A1305:E2623,3,TRUE)</f>
        <v xml:space="preserve"> Mr</v>
      </c>
      <c r="C1305" s="55" t="str">
        <f>VLOOKUP(A1305,'Customer Names'!A1303:E2128,4,FALSE)</f>
        <v>McCarthy</v>
      </c>
      <c r="D1305" s="54">
        <f>VLOOKUP(HealthCare!A1305,Medical_Examinations!A1304:J3639,2,TRUE)</f>
        <v>30.495000000000001</v>
      </c>
      <c r="E1305" s="54">
        <f>VLOOKUP(HealthCare!A1305,Medical_Examinations!A1304:J3639,4,TRUE)</f>
        <v>5.97</v>
      </c>
      <c r="F1305" s="55" t="str">
        <f>VLOOKUP(A1305,Medical_Examinations!A1304:J3639,6,TRUE)</f>
        <v>No</v>
      </c>
      <c r="G1305" s="55" t="str">
        <f>VLOOKUP(A1305,Medical_Examinations!A1304:J3639,7,TRUE)</f>
        <v>No</v>
      </c>
      <c r="H1305" s="55" t="str">
        <f>VLOOKUP(A1305,Medical_Examinations!A1304:J3639,8,TRUE)</f>
        <v>No</v>
      </c>
      <c r="I1305" s="56">
        <f>VLOOKUP(A1305,Medical_Examinations!A1304:J3639,9,TRUE)</f>
        <v>0</v>
      </c>
      <c r="J1305" s="55" t="str">
        <f>VLOOKUP(A1305,Medical_Examinations!A1304:J3639,10,TRUE)</f>
        <v>No</v>
      </c>
      <c r="K1305" s="55" t="str">
        <f>VLOOKUP(A1305,Medical_Examinations!A1304:J3639,3,TRUE)</f>
        <v>Obesity</v>
      </c>
      <c r="L1305" s="55" t="str">
        <f>VLOOKUP(A1305,Medical_Examinations!A1304:J3639,5,TRUE)</f>
        <v>Prediabetes</v>
      </c>
      <c r="M1305" s="57">
        <f>VLOOKUP(A1305,Hospitalization!A135:K2477,5,FALSE)</f>
        <v>31358</v>
      </c>
      <c r="N1305" s="56">
        <f ca="1">VLOOKUP(A1305,Hospitalization!A136:K2478,6,FALSE)</f>
        <v>28</v>
      </c>
      <c r="O1305" s="55" t="str">
        <f>VLOOKUP(A1296,Hospitalization!A297:K2639,11,TRUE)</f>
        <v>R1011</v>
      </c>
      <c r="P1305" s="55" t="str">
        <f>VLOOKUP(A1305,Hospitalization!A306:K2648,10,TRUE)</f>
        <v>tier - 1</v>
      </c>
      <c r="Q1305" s="58">
        <f>VLOOKUP(A1305,Hospitalization!A306:K2648,8,TRUE)</f>
        <v>29352.560000000001</v>
      </c>
      <c r="R1305" s="55" t="str">
        <f>VLOOKUP(A1305,Hospitalization!A306:K2648,9,TRUE)</f>
        <v>tier - 1</v>
      </c>
    </row>
    <row r="1306" spans="1:18" x14ac:dyDescent="0.3">
      <c r="A1306" s="69" t="s">
        <v>1315</v>
      </c>
      <c r="B1306" s="55" t="str">
        <f>VLOOKUP(A1306,'Customer Names'!A1306:E2624,3,TRUE)</f>
        <v xml:space="preserve"> Mr</v>
      </c>
      <c r="C1306" s="55" t="str">
        <f>VLOOKUP(A1306,'Customer Names'!A1304:E2129,4,FALSE)</f>
        <v>Boyle</v>
      </c>
      <c r="D1306" s="50">
        <f>VLOOKUP(HealthCare!A1306,Medical_Examinations!A1305:J3640,2,TRUE)</f>
        <v>30.114999999999998</v>
      </c>
      <c r="E1306" s="50">
        <f>VLOOKUP(HealthCare!A1306,Medical_Examinations!A1305:J3640,4,TRUE)</f>
        <v>5.74</v>
      </c>
      <c r="F1306" s="7" t="str">
        <f>VLOOKUP(A1306,Medical_Examinations!A1305:J3640,6,TRUE)</f>
        <v>No</v>
      </c>
      <c r="G1306" s="7" t="str">
        <f>VLOOKUP(A1306,Medical_Examinations!A1305:J3640,7,TRUE)</f>
        <v>No</v>
      </c>
      <c r="H1306" s="7" t="str">
        <f>VLOOKUP(A1306,Medical_Examinations!A1305:J3640,8,TRUE)</f>
        <v>Yes</v>
      </c>
      <c r="I1306" s="51">
        <f>VLOOKUP(A1306,Medical_Examinations!A1305:J3640,9,TRUE)</f>
        <v>1</v>
      </c>
      <c r="J1306" s="7" t="str">
        <f>VLOOKUP(A1306,Medical_Examinations!A1305:J3640,10,TRUE)</f>
        <v>No</v>
      </c>
      <c r="K1306" s="7" t="str">
        <f>VLOOKUP(A1306,Medical_Examinations!A1305:J3640,3,TRUE)</f>
        <v>Obesity</v>
      </c>
      <c r="L1306" s="7" t="str">
        <f>VLOOKUP(A1306,Medical_Examinations!A1305:J3640,5,TRUE)</f>
        <v>Prediabetes</v>
      </c>
      <c r="M1306" s="52">
        <f>VLOOKUP(A1306,Hospitalization!A136:K2478,5,FALSE)</f>
        <v>21341</v>
      </c>
      <c r="N1306" s="51">
        <f ca="1">VLOOKUP(A1306,Hospitalization!A137:K2479,6,FALSE)</f>
        <v>29</v>
      </c>
      <c r="O1306" s="7" t="str">
        <f>VLOOKUP(A1297,Hospitalization!A298:K2640,11,TRUE)</f>
        <v>R1011</v>
      </c>
      <c r="P1306" s="7" t="str">
        <f>VLOOKUP(A1306,Hospitalization!A307:K2649,10,TRUE)</f>
        <v>tier - 2</v>
      </c>
      <c r="Q1306" s="53">
        <f>VLOOKUP(A1306,Hospitalization!A307:K2649,8,TRUE)</f>
        <v>29330.98</v>
      </c>
      <c r="R1306" s="7" t="str">
        <f>VLOOKUP(A1306,Hospitalization!A307:K2649,9,TRUE)</f>
        <v>tier - 1</v>
      </c>
    </row>
    <row r="1307" spans="1:18" x14ac:dyDescent="0.3">
      <c r="A1307" s="69" t="s">
        <v>1316</v>
      </c>
      <c r="B1307" s="55" t="str">
        <f>VLOOKUP(A1307,'Customer Names'!A1307:E2625,3,TRUE)</f>
        <v xml:space="preserve"> Mr</v>
      </c>
      <c r="C1307" s="55" t="str">
        <f>VLOOKUP(A1307,'Customer Names'!A1305:E2130,4,FALSE)</f>
        <v>Gundersen</v>
      </c>
      <c r="D1307" s="54">
        <f>VLOOKUP(HealthCare!A1307,Medical_Examinations!A1306:J3641,2,TRUE)</f>
        <v>24.78</v>
      </c>
      <c r="E1307" s="54">
        <f>VLOOKUP(HealthCare!A1307,Medical_Examinations!A1306:J3641,4,TRUE)</f>
        <v>9.85</v>
      </c>
      <c r="F1307" s="55" t="str">
        <f>VLOOKUP(A1307,Medical_Examinations!A1306:J3641,6,TRUE)</f>
        <v>No</v>
      </c>
      <c r="G1307" s="55" t="str">
        <f>VLOOKUP(A1307,Medical_Examinations!A1306:J3641,7,TRUE)</f>
        <v>No</v>
      </c>
      <c r="H1307" s="55" t="str">
        <f>VLOOKUP(A1307,Medical_Examinations!A1306:J3641,8,TRUE)</f>
        <v>No</v>
      </c>
      <c r="I1307" s="56">
        <f>VLOOKUP(A1307,Medical_Examinations!A1306:J3641,9,TRUE)</f>
        <v>0</v>
      </c>
      <c r="J1307" s="55" t="str">
        <f>VLOOKUP(A1307,Medical_Examinations!A1306:J3641,10,TRUE)</f>
        <v>No</v>
      </c>
      <c r="K1307" s="55" t="str">
        <f>VLOOKUP(A1307,Medical_Examinations!A1306:J3641,3,TRUE)</f>
        <v>Normal Weight</v>
      </c>
      <c r="L1307" s="55" t="str">
        <f>VLOOKUP(A1307,Medical_Examinations!A1306:J3641,5,TRUE)</f>
        <v>Diabetes</v>
      </c>
      <c r="M1307" s="57">
        <f>VLOOKUP(A1307,Hospitalization!A137:K2479,5,FALSE)</f>
        <v>28692</v>
      </c>
      <c r="N1307" s="56">
        <f ca="1">VLOOKUP(A1307,Hospitalization!A138:K2480,6,FALSE)</f>
        <v>29</v>
      </c>
      <c r="O1307" s="55" t="str">
        <f>VLOOKUP(A1298,Hospitalization!A299:K2641,11,TRUE)</f>
        <v>R1011</v>
      </c>
      <c r="P1307" s="55" t="str">
        <f>VLOOKUP(A1307,Hospitalization!A308:K2650,10,TRUE)</f>
        <v>tier - 3</v>
      </c>
      <c r="Q1307" s="58">
        <f>VLOOKUP(A1307,Hospitalization!A308:K2650,8,TRUE)</f>
        <v>29227.599999999999</v>
      </c>
      <c r="R1307" s="55" t="str">
        <f>VLOOKUP(A1307,Hospitalization!A308:K2650,9,TRUE)</f>
        <v>tier - 1</v>
      </c>
    </row>
    <row r="1308" spans="1:18" x14ac:dyDescent="0.3">
      <c r="A1308" s="69" t="s">
        <v>1317</v>
      </c>
      <c r="B1308" s="55" t="str">
        <f>VLOOKUP(A1308,'Customer Names'!A1308:E2626,3,TRUE)</f>
        <v xml:space="preserve"> Mr</v>
      </c>
      <c r="C1308" s="55" t="str">
        <f>VLOOKUP(A1308,'Customer Names'!A1306:E2131,4,FALSE)</f>
        <v>Wolswinkel</v>
      </c>
      <c r="D1308" s="50">
        <f>VLOOKUP(HealthCare!A1308,Medical_Examinations!A1307:J3642,2,TRUE)</f>
        <v>24.77</v>
      </c>
      <c r="E1308" s="50">
        <f>VLOOKUP(HealthCare!A1308,Medical_Examinations!A1307:J3642,4,TRUE)</f>
        <v>7.59</v>
      </c>
      <c r="F1308" s="7" t="str">
        <f>VLOOKUP(A1308,Medical_Examinations!A1307:J3642,6,TRUE)</f>
        <v>No</v>
      </c>
      <c r="G1308" s="7" t="str">
        <f>VLOOKUP(A1308,Medical_Examinations!A1307:J3642,7,TRUE)</f>
        <v>No</v>
      </c>
      <c r="H1308" s="7" t="str">
        <f>VLOOKUP(A1308,Medical_Examinations!A1307:J3642,8,TRUE)</f>
        <v>No</v>
      </c>
      <c r="I1308" s="51">
        <f>VLOOKUP(A1308,Medical_Examinations!A1307:J3642,9,TRUE)</f>
        <v>0</v>
      </c>
      <c r="J1308" s="7" t="str">
        <f>VLOOKUP(A1308,Medical_Examinations!A1307:J3642,10,TRUE)</f>
        <v>No</v>
      </c>
      <c r="K1308" s="7" t="str">
        <f>VLOOKUP(A1308,Medical_Examinations!A1307:J3642,3,TRUE)</f>
        <v>Normal Weight</v>
      </c>
      <c r="L1308" s="7" t="str">
        <f>VLOOKUP(A1308,Medical_Examinations!A1307:J3642,5,TRUE)</f>
        <v>Diabetes</v>
      </c>
      <c r="M1308" s="52">
        <f>VLOOKUP(A1308,Hospitalization!A138:K2480,5,FALSE)</f>
        <v>25393</v>
      </c>
      <c r="N1308" s="51">
        <f ca="1">VLOOKUP(A1308,Hospitalization!A139:K2481,6,FALSE)</f>
        <v>29</v>
      </c>
      <c r="O1308" s="7" t="str">
        <f>VLOOKUP(A1299,Hospitalization!A300:K2642,11,TRUE)</f>
        <v>R1012</v>
      </c>
      <c r="P1308" s="7" t="str">
        <f>VLOOKUP(A1308,Hospitalization!A309:K2651,10,TRUE)</f>
        <v>tier - 3</v>
      </c>
      <c r="Q1308" s="53">
        <f>VLOOKUP(A1308,Hospitalization!A309:K2651,8,TRUE)</f>
        <v>29186.48</v>
      </c>
      <c r="R1308" s="7" t="str">
        <f>VLOOKUP(A1308,Hospitalization!A309:K2651,9,TRUE)</f>
        <v>tier - 1</v>
      </c>
    </row>
    <row r="1309" spans="1:18" x14ac:dyDescent="0.3">
      <c r="A1309" s="69" t="s">
        <v>1318</v>
      </c>
      <c r="B1309" s="55" t="str">
        <f>VLOOKUP(A1309,'Customer Names'!A1309:E2627,3,TRUE)</f>
        <v xml:space="preserve"> Mr</v>
      </c>
      <c r="C1309" s="55" t="str">
        <f>VLOOKUP(A1309,'Customer Names'!A1307:E2132,4,FALSE)</f>
        <v>Bomberger</v>
      </c>
      <c r="D1309" s="54">
        <f>VLOOKUP(HealthCare!A1309,Medical_Examinations!A1308:J3643,2,TRUE)</f>
        <v>16.579999999999998</v>
      </c>
      <c r="E1309" s="54">
        <f>VLOOKUP(HealthCare!A1309,Medical_Examinations!A1308:J3643,4,TRUE)</f>
        <v>6.98</v>
      </c>
      <c r="F1309" s="55" t="str">
        <f>VLOOKUP(A1309,Medical_Examinations!A1308:J3643,6,TRUE)</f>
        <v>yes</v>
      </c>
      <c r="G1309" s="55" t="str">
        <f>VLOOKUP(A1309,Medical_Examinations!A1308:J3643,7,TRUE)</f>
        <v>No</v>
      </c>
      <c r="H1309" s="55" t="str">
        <f>VLOOKUP(A1309,Medical_Examinations!A1308:J3643,8,TRUE)</f>
        <v>Yes</v>
      </c>
      <c r="I1309" s="56">
        <f>VLOOKUP(A1309,Medical_Examinations!A1308:J3643,9,TRUE)</f>
        <v>1</v>
      </c>
      <c r="J1309" s="55" t="str">
        <f>VLOOKUP(A1309,Medical_Examinations!A1308:J3643,10,TRUE)</f>
        <v>No</v>
      </c>
      <c r="K1309" s="55" t="str">
        <f>VLOOKUP(A1309,Medical_Examinations!A1308:J3643,3,TRUE)</f>
        <v>Underweight</v>
      </c>
      <c r="L1309" s="55" t="str">
        <f>VLOOKUP(A1309,Medical_Examinations!A1308:J3643,5,TRUE)</f>
        <v>Diabetes</v>
      </c>
      <c r="M1309" s="57">
        <f>VLOOKUP(A1309,Hospitalization!A139:K2481,5,FALSE)</f>
        <v>28072</v>
      </c>
      <c r="N1309" s="56">
        <f ca="1">VLOOKUP(A1309,Hospitalization!A140:K2482,6,FALSE)</f>
        <v>34</v>
      </c>
      <c r="O1309" s="55" t="str">
        <f>VLOOKUP(A1300,Hospitalization!A301:K2643,11,TRUE)</f>
        <v>R1011</v>
      </c>
      <c r="P1309" s="55" t="str">
        <f>VLOOKUP(A1309,Hospitalization!A310:K2652,10,TRUE)</f>
        <v>tier - 2</v>
      </c>
      <c r="Q1309" s="58">
        <f>VLOOKUP(A1309,Hospitalization!A310:K2652,8,TRUE)</f>
        <v>29160.39</v>
      </c>
      <c r="R1309" s="55" t="str">
        <f>VLOOKUP(A1309,Hospitalization!A310:K2652,9,TRUE)</f>
        <v>tier - 1</v>
      </c>
    </row>
    <row r="1310" spans="1:18" x14ac:dyDescent="0.3">
      <c r="A1310" s="69" t="s">
        <v>1319</v>
      </c>
      <c r="B1310" s="55" t="str">
        <f>VLOOKUP(A1310,'Customer Names'!A1310:E2628,3,TRUE)</f>
        <v xml:space="preserve"> Mr</v>
      </c>
      <c r="C1310" s="55" t="str">
        <f>VLOOKUP(A1310,'Customer Names'!A1308:E2133,4,FALSE)</f>
        <v>Roy</v>
      </c>
      <c r="D1310" s="50">
        <f>VLOOKUP(HealthCare!A1310,Medical_Examinations!A1309:J3644,2,TRUE)</f>
        <v>38.17</v>
      </c>
      <c r="E1310" s="50">
        <f>VLOOKUP(HealthCare!A1310,Medical_Examinations!A1309:J3644,4,TRUE)</f>
        <v>4.7300000000000004</v>
      </c>
      <c r="F1310" s="7" t="str">
        <f>VLOOKUP(A1310,Medical_Examinations!A1309:J3644,6,TRUE)</f>
        <v>yes</v>
      </c>
      <c r="G1310" s="7" t="str">
        <f>VLOOKUP(A1310,Medical_Examinations!A1309:J3644,7,TRUE)</f>
        <v>No</v>
      </c>
      <c r="H1310" s="7" t="str">
        <f>VLOOKUP(A1310,Medical_Examinations!A1309:J3644,8,TRUE)</f>
        <v>No</v>
      </c>
      <c r="I1310" s="51">
        <f>VLOOKUP(A1310,Medical_Examinations!A1309:J3644,9,TRUE)</f>
        <v>0</v>
      </c>
      <c r="J1310" s="7" t="str">
        <f>VLOOKUP(A1310,Medical_Examinations!A1309:J3644,10,TRUE)</f>
        <v>No</v>
      </c>
      <c r="K1310" s="7" t="str">
        <f>VLOOKUP(A1310,Medical_Examinations!A1309:J3644,3,TRUE)</f>
        <v>Obesity</v>
      </c>
      <c r="L1310" s="7" t="str">
        <f>VLOOKUP(A1310,Medical_Examinations!A1309:J3644,5,TRUE)</f>
        <v>Normal</v>
      </c>
      <c r="M1310" s="52">
        <f>VLOOKUP(A1310,Hospitalization!A140:K2482,5,FALSE)</f>
        <v>22639</v>
      </c>
      <c r="N1310" s="51">
        <f ca="1">VLOOKUP(A1310,Hospitalization!A141:K2483,6,FALSE)</f>
        <v>31</v>
      </c>
      <c r="O1310" s="7" t="str">
        <f>VLOOKUP(A1301,Hospitalization!A302:K2644,11,TRUE)</f>
        <v>R1011</v>
      </c>
      <c r="P1310" s="7" t="str">
        <f>VLOOKUP(A1310,Hospitalization!A311:K2653,10,TRUE)</f>
        <v>tier - 3</v>
      </c>
      <c r="Q1310" s="53">
        <f>VLOOKUP(A1310,Hospitalization!A311:K2653,8,TRUE)</f>
        <v>29141.360000000001</v>
      </c>
      <c r="R1310" s="7" t="str">
        <f>VLOOKUP(A1310,Hospitalization!A311:K2653,9,TRUE)</f>
        <v>tier - 1</v>
      </c>
    </row>
    <row r="1311" spans="1:18" x14ac:dyDescent="0.3">
      <c r="A1311" s="69" t="s">
        <v>1320</v>
      </c>
      <c r="B1311" s="55" t="str">
        <f>VLOOKUP(A1311,'Customer Names'!A1311:E2629,3,TRUE)</f>
        <v xml:space="preserve"> Mr</v>
      </c>
      <c r="C1311" s="55" t="str">
        <f>VLOOKUP(A1311,'Customer Names'!A1309:E2134,4,FALSE)</f>
        <v>Lapierre</v>
      </c>
      <c r="D1311" s="54">
        <f>VLOOKUP(HealthCare!A1311,Medical_Examinations!A1310:J3645,2,TRUE)</f>
        <v>39.424999999999997</v>
      </c>
      <c r="E1311" s="54">
        <f>VLOOKUP(HealthCare!A1311,Medical_Examinations!A1310:J3645,4,TRUE)</f>
        <v>4.76</v>
      </c>
      <c r="F1311" s="55" t="str">
        <f>VLOOKUP(A1311,Medical_Examinations!A1310:J3645,6,TRUE)</f>
        <v>yes</v>
      </c>
      <c r="G1311" s="55" t="str">
        <f>VLOOKUP(A1311,Medical_Examinations!A1310:J3645,7,TRUE)</f>
        <v>No</v>
      </c>
      <c r="H1311" s="55" t="str">
        <f>VLOOKUP(A1311,Medical_Examinations!A1310:J3645,8,TRUE)</f>
        <v>No</v>
      </c>
      <c r="I1311" s="56">
        <f>VLOOKUP(A1311,Medical_Examinations!A1310:J3645,9,TRUE)</f>
        <v>0</v>
      </c>
      <c r="J1311" s="55" t="str">
        <f>VLOOKUP(A1311,Medical_Examinations!A1310:J3645,10,TRUE)</f>
        <v>No</v>
      </c>
      <c r="K1311" s="55" t="str">
        <f>VLOOKUP(A1311,Medical_Examinations!A1310:J3645,3,TRUE)</f>
        <v>Obesity</v>
      </c>
      <c r="L1311" s="55" t="str">
        <f>VLOOKUP(A1311,Medical_Examinations!A1310:J3645,5,TRUE)</f>
        <v>Normal</v>
      </c>
      <c r="M1311" s="57">
        <f>VLOOKUP(A1311,Hospitalization!A141:K2483,5,FALSE)</f>
        <v>29416</v>
      </c>
      <c r="N1311" s="56">
        <f ca="1">VLOOKUP(A1311,Hospitalization!A142:K2484,6,FALSE)</f>
        <v>25</v>
      </c>
      <c r="O1311" s="55" t="str">
        <f>VLOOKUP(A1302,Hospitalization!A303:K2645,11,TRUE)</f>
        <v>R1011</v>
      </c>
      <c r="P1311" s="55" t="str">
        <f>VLOOKUP(A1311,Hospitalization!A312:K2654,10,TRUE)</f>
        <v>tier - 3</v>
      </c>
      <c r="Q1311" s="58">
        <f>VLOOKUP(A1311,Hospitalization!A312:K2654,8,TRUE)</f>
        <v>29114.21</v>
      </c>
      <c r="R1311" s="55" t="str">
        <f>VLOOKUP(A1311,Hospitalization!A312:K2654,9,TRUE)</f>
        <v>tier - 1</v>
      </c>
    </row>
    <row r="1312" spans="1:18" x14ac:dyDescent="0.3">
      <c r="A1312" s="69" t="s">
        <v>1321</v>
      </c>
      <c r="B1312" s="55" t="str">
        <f>VLOOKUP(A1312,'Customer Names'!A1312:E2630,3,TRUE)</f>
        <v xml:space="preserve"> Mr</v>
      </c>
      <c r="C1312" s="55" t="str">
        <f>VLOOKUP(A1312,'Customer Names'!A1310:E2135,4,FALSE)</f>
        <v>Beaty</v>
      </c>
      <c r="D1312" s="50">
        <f>VLOOKUP(HealthCare!A1312,Medical_Examinations!A1311:J3646,2,TRUE)</f>
        <v>33.44</v>
      </c>
      <c r="E1312" s="50">
        <f>VLOOKUP(HealthCare!A1312,Medical_Examinations!A1311:J3646,4,TRUE)</f>
        <v>6.24</v>
      </c>
      <c r="F1312" s="7" t="str">
        <f>VLOOKUP(A1312,Medical_Examinations!A1311:J3646,6,TRUE)</f>
        <v>yes</v>
      </c>
      <c r="G1312" s="7" t="str">
        <f>VLOOKUP(A1312,Medical_Examinations!A1311:J3646,7,TRUE)</f>
        <v>No</v>
      </c>
      <c r="H1312" s="7" t="str">
        <f>VLOOKUP(A1312,Medical_Examinations!A1311:J3646,8,TRUE)</f>
        <v>No</v>
      </c>
      <c r="I1312" s="51">
        <f>VLOOKUP(A1312,Medical_Examinations!A1311:J3646,9,TRUE)</f>
        <v>0</v>
      </c>
      <c r="J1312" s="7" t="str">
        <f>VLOOKUP(A1312,Medical_Examinations!A1311:J3646,10,TRUE)</f>
        <v>No</v>
      </c>
      <c r="K1312" s="7" t="str">
        <f>VLOOKUP(A1312,Medical_Examinations!A1311:J3646,3,TRUE)</f>
        <v>Obesity</v>
      </c>
      <c r="L1312" s="7" t="str">
        <f>VLOOKUP(A1312,Medical_Examinations!A1311:J3646,5,TRUE)</f>
        <v>Prediabetes</v>
      </c>
      <c r="M1312" s="52">
        <f>VLOOKUP(A1312,Hospitalization!A142:K2484,5,FALSE)</f>
        <v>33792</v>
      </c>
      <c r="N1312" s="51">
        <f ca="1">VLOOKUP(A1312,Hospitalization!A143:K2485,6,FALSE)</f>
        <v>23</v>
      </c>
      <c r="O1312" s="7" t="str">
        <f>VLOOKUP(A1303,Hospitalization!A304:K2646,11,TRUE)</f>
        <v>R1024</v>
      </c>
      <c r="P1312" s="7" t="str">
        <f>VLOOKUP(A1312,Hospitalization!A313:K2655,10,TRUE)</f>
        <v>tier - 3</v>
      </c>
      <c r="Q1312" s="53">
        <f>VLOOKUP(A1312,Hospitalization!A313:K2655,8,TRUE)</f>
        <v>29007.82</v>
      </c>
      <c r="R1312" s="7" t="str">
        <f>VLOOKUP(A1312,Hospitalization!A313:K2655,9,TRUE)</f>
        <v>tier - 1</v>
      </c>
    </row>
    <row r="1313" spans="1:18" x14ac:dyDescent="0.3">
      <c r="A1313" s="69" t="s">
        <v>1322</v>
      </c>
      <c r="B1313" s="55" t="str">
        <f>VLOOKUP(A1313,'Customer Names'!A1313:E2631,3,TRUE)</f>
        <v xml:space="preserve"> Mr</v>
      </c>
      <c r="C1313" s="55" t="str">
        <f>VLOOKUP(A1313,'Customer Names'!A1311:E2136,4,FALSE)</f>
        <v>Hammer</v>
      </c>
      <c r="D1313" s="54">
        <f>VLOOKUP(HealthCare!A1313,Medical_Examinations!A1312:J3647,2,TRUE)</f>
        <v>33.344999999999999</v>
      </c>
      <c r="E1313" s="54">
        <f>VLOOKUP(HealthCare!A1313,Medical_Examinations!A1312:J3647,4,TRUE)</f>
        <v>5.44</v>
      </c>
      <c r="F1313" s="55" t="str">
        <f>VLOOKUP(A1313,Medical_Examinations!A1312:J3647,6,TRUE)</f>
        <v>yes</v>
      </c>
      <c r="G1313" s="55" t="str">
        <f>VLOOKUP(A1313,Medical_Examinations!A1312:J3647,7,TRUE)</f>
        <v>No</v>
      </c>
      <c r="H1313" s="55" t="str">
        <f>VLOOKUP(A1313,Medical_Examinations!A1312:J3647,8,TRUE)</f>
        <v>No</v>
      </c>
      <c r="I1313" s="56">
        <f>VLOOKUP(A1313,Medical_Examinations!A1312:J3647,9,TRUE)</f>
        <v>0</v>
      </c>
      <c r="J1313" s="55" t="str">
        <f>VLOOKUP(A1313,Medical_Examinations!A1312:J3647,10,TRUE)</f>
        <v>No</v>
      </c>
      <c r="K1313" s="55" t="str">
        <f>VLOOKUP(A1313,Medical_Examinations!A1312:J3647,3,TRUE)</f>
        <v>Obesity</v>
      </c>
      <c r="L1313" s="55" t="str">
        <f>VLOOKUP(A1313,Medical_Examinations!A1312:J3647,5,TRUE)</f>
        <v>Normal</v>
      </c>
      <c r="M1313" s="57">
        <f>VLOOKUP(A1313,Hospitalization!A143:K2485,5,FALSE)</f>
        <v>37865</v>
      </c>
      <c r="N1313" s="56">
        <f ca="1">VLOOKUP(A1313,Hospitalization!A144:K2486,6,FALSE)</f>
        <v>29</v>
      </c>
      <c r="O1313" s="55" t="str">
        <f>VLOOKUP(A1304,Hospitalization!A305:K2647,11,TRUE)</f>
        <v>R1011</v>
      </c>
      <c r="P1313" s="55" t="str">
        <f>VLOOKUP(A1313,Hospitalization!A314:K2656,10,TRUE)</f>
        <v>tier - 3</v>
      </c>
      <c r="Q1313" s="58">
        <f>VLOOKUP(A1313,Hospitalization!A314:K2656,8,TRUE)</f>
        <v>28998.68</v>
      </c>
      <c r="R1313" s="55" t="str">
        <f>VLOOKUP(A1313,Hospitalization!A314:K2656,9,TRUE)</f>
        <v>tier - 1</v>
      </c>
    </row>
    <row r="1314" spans="1:18" x14ac:dyDescent="0.3">
      <c r="A1314" s="69" t="s">
        <v>1323</v>
      </c>
      <c r="B1314" s="55" t="str">
        <f>VLOOKUP(A1314,'Customer Names'!A1314:E2632,3,TRUE)</f>
        <v xml:space="preserve"> Ms</v>
      </c>
      <c r="C1314" s="55" t="str">
        <f>VLOOKUP(A1314,'Customer Names'!A1312:E2137,4,FALSE)</f>
        <v>Randolph</v>
      </c>
      <c r="D1314" s="50">
        <f>VLOOKUP(HealthCare!A1314,Medical_Examinations!A1313:J3648,2,TRUE)</f>
        <v>38.79</v>
      </c>
      <c r="E1314" s="50">
        <f>VLOOKUP(HealthCare!A1314,Medical_Examinations!A1313:J3648,4,TRUE)</f>
        <v>5.08</v>
      </c>
      <c r="F1314" s="7" t="str">
        <f>VLOOKUP(A1314,Medical_Examinations!A1313:J3648,6,TRUE)</f>
        <v>No</v>
      </c>
      <c r="G1314" s="7" t="str">
        <f>VLOOKUP(A1314,Medical_Examinations!A1313:J3648,7,TRUE)</f>
        <v>No</v>
      </c>
      <c r="H1314" s="7" t="str">
        <f>VLOOKUP(A1314,Medical_Examinations!A1313:J3648,8,TRUE)</f>
        <v>Yes</v>
      </c>
      <c r="I1314" s="51">
        <f>VLOOKUP(A1314,Medical_Examinations!A1313:J3648,9,TRUE)</f>
        <v>1</v>
      </c>
      <c r="J1314" s="7" t="str">
        <f>VLOOKUP(A1314,Medical_Examinations!A1313:J3648,10,TRUE)</f>
        <v>No</v>
      </c>
      <c r="K1314" s="7" t="str">
        <f>VLOOKUP(A1314,Medical_Examinations!A1313:J3648,3,TRUE)</f>
        <v>Obesity</v>
      </c>
      <c r="L1314" s="7" t="str">
        <f>VLOOKUP(A1314,Medical_Examinations!A1313:J3648,5,TRUE)</f>
        <v>Normal</v>
      </c>
      <c r="M1314" s="52">
        <f>VLOOKUP(A1314,Hospitalization!A144:K2486,5,FALSE)</f>
        <v>21889</v>
      </c>
      <c r="N1314" s="51">
        <f ca="1">VLOOKUP(A1314,Hospitalization!A145:K2487,6,FALSE)</f>
        <v>22</v>
      </c>
      <c r="O1314" s="7" t="str">
        <f>VLOOKUP(A1305,Hospitalization!A306:K2648,11,TRUE)</f>
        <v>R1011</v>
      </c>
      <c r="P1314" s="7" t="str">
        <f>VLOOKUP(A1314,Hospitalization!A315:K2657,10,TRUE)</f>
        <v>tier - 1</v>
      </c>
      <c r="Q1314" s="53">
        <f>VLOOKUP(A1314,Hospitalization!A315:K2657,8,TRUE)</f>
        <v>28950.47</v>
      </c>
      <c r="R1314" s="7" t="str">
        <f>VLOOKUP(A1314,Hospitalization!A315:K2657,9,TRUE)</f>
        <v>tier - 1</v>
      </c>
    </row>
    <row r="1315" spans="1:18" x14ac:dyDescent="0.3">
      <c r="A1315" s="69" t="s">
        <v>1324</v>
      </c>
      <c r="B1315" s="55" t="str">
        <f>VLOOKUP(A1315,'Customer Names'!A1315:E2633,3,TRUE)</f>
        <v xml:space="preserve"> Ms</v>
      </c>
      <c r="C1315" s="55" t="str">
        <f>VLOOKUP(A1315,'Customer Names'!A1313:E2138,4,FALSE)</f>
        <v>Masterson</v>
      </c>
      <c r="D1315" s="54">
        <f>VLOOKUP(HealthCare!A1315,Medical_Examinations!A1314:J3649,2,TRUE)</f>
        <v>30.684999999999999</v>
      </c>
      <c r="E1315" s="54">
        <f>VLOOKUP(HealthCare!A1315,Medical_Examinations!A1314:J3649,4,TRUE)</f>
        <v>4.87</v>
      </c>
      <c r="F1315" s="55" t="str">
        <f>VLOOKUP(A1315,Medical_Examinations!A1314:J3649,6,TRUE)</f>
        <v>No</v>
      </c>
      <c r="G1315" s="55" t="str">
        <f>VLOOKUP(A1315,Medical_Examinations!A1314:J3649,7,TRUE)</f>
        <v>No</v>
      </c>
      <c r="H1315" s="55" t="str">
        <f>VLOOKUP(A1315,Medical_Examinations!A1314:J3649,8,TRUE)</f>
        <v>Yes</v>
      </c>
      <c r="I1315" s="56">
        <f>VLOOKUP(A1315,Medical_Examinations!A1314:J3649,9,TRUE)</f>
        <v>1</v>
      </c>
      <c r="J1315" s="55" t="str">
        <f>VLOOKUP(A1315,Medical_Examinations!A1314:J3649,10,TRUE)</f>
        <v>No</v>
      </c>
      <c r="K1315" s="55" t="str">
        <f>VLOOKUP(A1315,Medical_Examinations!A1314:J3649,3,TRUE)</f>
        <v>Obesity</v>
      </c>
      <c r="L1315" s="55" t="str">
        <f>VLOOKUP(A1315,Medical_Examinations!A1314:J3649,5,TRUE)</f>
        <v>Normal</v>
      </c>
      <c r="M1315" s="57">
        <f>VLOOKUP(A1315,Hospitalization!A145:K2487,5,FALSE)</f>
        <v>22852</v>
      </c>
      <c r="N1315" s="56">
        <f ca="1">VLOOKUP(A1315,Hospitalization!A146:K2488,6,FALSE)</f>
        <v>22</v>
      </c>
      <c r="O1315" s="55" t="str">
        <f>VLOOKUP(A1306,Hospitalization!A307:K2649,11,TRUE)</f>
        <v>R1012</v>
      </c>
      <c r="P1315" s="55" t="str">
        <f>VLOOKUP(A1315,Hospitalization!A316:K2658,10,TRUE)</f>
        <v>tier - 1</v>
      </c>
      <c r="Q1315" s="58">
        <f>VLOOKUP(A1315,Hospitalization!A316:K2658,8,TRUE)</f>
        <v>28923.14</v>
      </c>
      <c r="R1315" s="55" t="str">
        <f>VLOOKUP(A1315,Hospitalization!A316:K2658,9,TRUE)</f>
        <v>tier - 1</v>
      </c>
    </row>
    <row r="1316" spans="1:18" x14ac:dyDescent="0.3">
      <c r="A1316" s="69" t="s">
        <v>1325</v>
      </c>
      <c r="B1316" s="55" t="str">
        <f>VLOOKUP(A1316,'Customer Names'!A1316:E2634,3,TRUE)</f>
        <v xml:space="preserve"> Mr</v>
      </c>
      <c r="C1316" s="55" t="str">
        <f>VLOOKUP(A1316,'Customer Names'!A1314:E2139,4,FALSE)</f>
        <v>Friess</v>
      </c>
      <c r="D1316" s="50">
        <f>VLOOKUP(HealthCare!A1316,Medical_Examinations!A1315:J3650,2,TRUE)</f>
        <v>22.135000000000002</v>
      </c>
      <c r="E1316" s="50">
        <f>VLOOKUP(HealthCare!A1316,Medical_Examinations!A1315:J3650,4,TRUE)</f>
        <v>8.17</v>
      </c>
      <c r="F1316" s="7" t="str">
        <f>VLOOKUP(A1316,Medical_Examinations!A1315:J3650,6,TRUE)</f>
        <v>No</v>
      </c>
      <c r="G1316" s="7" t="str">
        <f>VLOOKUP(A1316,Medical_Examinations!A1315:J3650,7,TRUE)</f>
        <v>No</v>
      </c>
      <c r="H1316" s="7" t="str">
        <f>VLOOKUP(A1316,Medical_Examinations!A1315:J3650,8,TRUE)</f>
        <v>No</v>
      </c>
      <c r="I1316" s="51">
        <f>VLOOKUP(A1316,Medical_Examinations!A1315:J3650,9,TRUE)</f>
        <v>0</v>
      </c>
      <c r="J1316" s="7" t="str">
        <f>VLOOKUP(A1316,Medical_Examinations!A1315:J3650,10,TRUE)</f>
        <v>No</v>
      </c>
      <c r="K1316" s="7" t="str">
        <f>VLOOKUP(A1316,Medical_Examinations!A1315:J3650,3,TRUE)</f>
        <v>Normal Weight</v>
      </c>
      <c r="L1316" s="7" t="str">
        <f>VLOOKUP(A1316,Medical_Examinations!A1315:J3650,5,TRUE)</f>
        <v>Diabetes</v>
      </c>
      <c r="M1316" s="52">
        <f>VLOOKUP(A1316,Hospitalization!A146:K2488,5,FALSE)</f>
        <v>22496</v>
      </c>
      <c r="N1316" s="51">
        <f ca="1">VLOOKUP(A1316,Hospitalization!A147:K2489,6,FALSE)</f>
        <v>29</v>
      </c>
      <c r="O1316" s="7" t="str">
        <f>VLOOKUP(A1307,Hospitalization!A308:K2650,11,TRUE)</f>
        <v>R1012</v>
      </c>
      <c r="P1316" s="7" t="str">
        <f>VLOOKUP(A1316,Hospitalization!A317:K2659,10,TRUE)</f>
        <v>tier - 2</v>
      </c>
      <c r="Q1316" s="53">
        <f>VLOOKUP(A1316,Hospitalization!A317:K2659,8,TRUE)</f>
        <v>28868.66</v>
      </c>
      <c r="R1316" s="7" t="str">
        <f>VLOOKUP(A1316,Hospitalization!A317:K2659,9,TRUE)</f>
        <v>tier - 1</v>
      </c>
    </row>
    <row r="1317" spans="1:18" x14ac:dyDescent="0.3">
      <c r="A1317" s="69" t="s">
        <v>1326</v>
      </c>
      <c r="B1317" s="55" t="str">
        <f>VLOOKUP(A1317,'Customer Names'!A1317:E2635,3,TRUE)</f>
        <v xml:space="preserve"> Ms</v>
      </c>
      <c r="C1317" s="55" t="str">
        <f>VLOOKUP(A1317,'Customer Names'!A1315:E2140,4,FALSE)</f>
        <v>Mantoni</v>
      </c>
      <c r="D1317" s="54">
        <f>VLOOKUP(HealthCare!A1317,Medical_Examinations!A1316:J3651,2,TRUE)</f>
        <v>33.33</v>
      </c>
      <c r="E1317" s="54">
        <f>VLOOKUP(HealthCare!A1317,Medical_Examinations!A1316:J3651,4,TRUE)</f>
        <v>7.61</v>
      </c>
      <c r="F1317" s="55" t="str">
        <f>VLOOKUP(A1317,Medical_Examinations!A1316:J3651,6,TRUE)</f>
        <v>No</v>
      </c>
      <c r="G1317" s="55" t="str">
        <f>VLOOKUP(A1317,Medical_Examinations!A1316:J3651,7,TRUE)</f>
        <v>No</v>
      </c>
      <c r="H1317" s="55" t="str">
        <f>VLOOKUP(A1317,Medical_Examinations!A1316:J3651,8,TRUE)</f>
        <v>No</v>
      </c>
      <c r="I1317" s="56">
        <f>VLOOKUP(A1317,Medical_Examinations!A1316:J3651,9,TRUE)</f>
        <v>0</v>
      </c>
      <c r="J1317" s="55" t="str">
        <f>VLOOKUP(A1317,Medical_Examinations!A1316:J3651,10,TRUE)</f>
        <v>No</v>
      </c>
      <c r="K1317" s="55" t="str">
        <f>VLOOKUP(A1317,Medical_Examinations!A1316:J3651,3,TRUE)</f>
        <v>Obesity</v>
      </c>
      <c r="L1317" s="55" t="str">
        <f>VLOOKUP(A1317,Medical_Examinations!A1316:J3651,5,TRUE)</f>
        <v>Diabetes</v>
      </c>
      <c r="M1317" s="57">
        <f>VLOOKUP(A1317,Hospitalization!A147:K2489,5,FALSE)</f>
        <v>33212</v>
      </c>
      <c r="N1317" s="56">
        <f ca="1">VLOOKUP(A1317,Hospitalization!A148:K2490,6,FALSE)</f>
        <v>35</v>
      </c>
      <c r="O1317" s="55" t="str">
        <f>VLOOKUP(A1308,Hospitalization!A309:K2651,11,TRUE)</f>
        <v>R1024</v>
      </c>
      <c r="P1317" s="55" t="str">
        <f>VLOOKUP(A1317,Hospitalization!A318:K2660,10,TRUE)</f>
        <v>tier - 3</v>
      </c>
      <c r="Q1317" s="58">
        <f>VLOOKUP(A1317,Hospitalization!A318:K2660,8,TRUE)</f>
        <v>28716.14</v>
      </c>
      <c r="R1317" s="55" t="str">
        <f>VLOOKUP(A1317,Hospitalization!A318:K2660,9,TRUE)</f>
        <v>tier - 1</v>
      </c>
    </row>
    <row r="1318" spans="1:18" x14ac:dyDescent="0.3">
      <c r="A1318" s="69" t="s">
        <v>1327</v>
      </c>
      <c r="B1318" s="55" t="str">
        <f>VLOOKUP(A1318,'Customer Names'!A1318:E2636,3,TRUE)</f>
        <v xml:space="preserve"> Ms</v>
      </c>
      <c r="C1318" s="55" t="str">
        <f>VLOOKUP(A1318,'Customer Names'!A1316:E2141,4,FALSE)</f>
        <v>Bodeen</v>
      </c>
      <c r="D1318" s="50">
        <f>VLOOKUP(HealthCare!A1318,Medical_Examinations!A1317:J3652,2,TRUE)</f>
        <v>31.13</v>
      </c>
      <c r="E1318" s="50">
        <f>VLOOKUP(HealthCare!A1318,Medical_Examinations!A1317:J3652,4,TRUE)</f>
        <v>10.1</v>
      </c>
      <c r="F1318" s="7" t="str">
        <f>VLOOKUP(A1318,Medical_Examinations!A1317:J3652,6,TRUE)</f>
        <v>No</v>
      </c>
      <c r="G1318" s="7" t="str">
        <f>VLOOKUP(A1318,Medical_Examinations!A1317:J3652,7,TRUE)</f>
        <v>No</v>
      </c>
      <c r="H1318" s="7" t="str">
        <f>VLOOKUP(A1318,Medical_Examinations!A1317:J3652,8,TRUE)</f>
        <v>No</v>
      </c>
      <c r="I1318" s="51">
        <f>VLOOKUP(A1318,Medical_Examinations!A1317:J3652,9,TRUE)</f>
        <v>0</v>
      </c>
      <c r="J1318" s="7" t="str">
        <f>VLOOKUP(A1318,Medical_Examinations!A1317:J3652,10,TRUE)</f>
        <v>No</v>
      </c>
      <c r="K1318" s="7" t="str">
        <f>VLOOKUP(A1318,Medical_Examinations!A1317:J3652,3,TRUE)</f>
        <v>Obesity</v>
      </c>
      <c r="L1318" s="7" t="str">
        <f>VLOOKUP(A1318,Medical_Examinations!A1317:J3652,5,TRUE)</f>
        <v>Diabetes</v>
      </c>
      <c r="M1318" s="52">
        <f>VLOOKUP(A1318,Hospitalization!A148:K2490,5,FALSE)</f>
        <v>31317</v>
      </c>
      <c r="N1318" s="51">
        <f ca="1">VLOOKUP(A1318,Hospitalization!A149:K2491,6,FALSE)</f>
        <v>32</v>
      </c>
      <c r="O1318" s="7" t="str">
        <f>VLOOKUP(A1309,Hospitalization!A310:K2652,11,TRUE)</f>
        <v>R1011</v>
      </c>
      <c r="P1318" s="7" t="str">
        <f>VLOOKUP(A1318,Hospitalization!A319:K2661,10,TRUE)</f>
        <v>tier - 3</v>
      </c>
      <c r="Q1318" s="53">
        <f>VLOOKUP(A1318,Hospitalization!A319:K2661,8,TRUE)</f>
        <v>28542.86</v>
      </c>
      <c r="R1318" s="7" t="str">
        <f>VLOOKUP(A1318,Hospitalization!A319:K2661,9,TRUE)</f>
        <v>tier - 1</v>
      </c>
    </row>
    <row r="1319" spans="1:18" x14ac:dyDescent="0.3">
      <c r="A1319" s="69" t="s">
        <v>1328</v>
      </c>
      <c r="B1319" s="55" t="str">
        <f>VLOOKUP(A1319,'Customer Names'!A1319:E2637,3,TRUE)</f>
        <v xml:space="preserve"> Ms</v>
      </c>
      <c r="C1319" s="55" t="str">
        <f>VLOOKUP(A1319,'Customer Names'!A1317:E2142,4,FALSE)</f>
        <v>McPherson</v>
      </c>
      <c r="D1319" s="54">
        <f>VLOOKUP(HealthCare!A1319,Medical_Examinations!A1318:J3653,2,TRUE)</f>
        <v>28.9</v>
      </c>
      <c r="E1319" s="54">
        <f>VLOOKUP(HealthCare!A1319,Medical_Examinations!A1318:J3653,4,TRUE)</f>
        <v>11.24</v>
      </c>
      <c r="F1319" s="55" t="str">
        <f>VLOOKUP(A1319,Medical_Examinations!A1318:J3653,6,TRUE)</f>
        <v>No</v>
      </c>
      <c r="G1319" s="55" t="str">
        <f>VLOOKUP(A1319,Medical_Examinations!A1318:J3653,7,TRUE)</f>
        <v>No</v>
      </c>
      <c r="H1319" s="55" t="str">
        <f>VLOOKUP(A1319,Medical_Examinations!A1318:J3653,8,TRUE)</f>
        <v>No</v>
      </c>
      <c r="I1319" s="56">
        <f>VLOOKUP(A1319,Medical_Examinations!A1318:J3653,9,TRUE)</f>
        <v>0</v>
      </c>
      <c r="J1319" s="55" t="str">
        <f>VLOOKUP(A1319,Medical_Examinations!A1318:J3653,10,TRUE)</f>
        <v>No</v>
      </c>
      <c r="K1319" s="55" t="str">
        <f>VLOOKUP(A1319,Medical_Examinations!A1318:J3653,3,TRUE)</f>
        <v>Overweight</v>
      </c>
      <c r="L1319" s="55" t="str">
        <f>VLOOKUP(A1319,Medical_Examinations!A1318:J3653,5,TRUE)</f>
        <v>Diabetes</v>
      </c>
      <c r="M1319" s="57">
        <f>VLOOKUP(A1319,Hospitalization!A149:K2491,5,FALSE)</f>
        <v>30296</v>
      </c>
      <c r="N1319" s="56">
        <f ca="1">VLOOKUP(A1319,Hospitalization!A150:K2492,6,FALSE)</f>
        <v>31</v>
      </c>
      <c r="O1319" s="55" t="str">
        <f>VLOOKUP(A1310,Hospitalization!A311:K2653,11,TRUE)</f>
        <v>R1012</v>
      </c>
      <c r="P1319" s="55" t="str">
        <f>VLOOKUP(A1319,Hospitalization!A320:K2662,10,TRUE)</f>
        <v>tier - 2</v>
      </c>
      <c r="Q1319" s="58">
        <f>VLOOKUP(A1319,Hospitalization!A320:K2662,8,TRUE)</f>
        <v>28476.73</v>
      </c>
      <c r="R1319" s="55" t="str">
        <f>VLOOKUP(A1319,Hospitalization!A320:K2662,9,TRUE)</f>
        <v>tier - 1</v>
      </c>
    </row>
    <row r="1320" spans="1:18" x14ac:dyDescent="0.3">
      <c r="A1320" s="69" t="s">
        <v>1329</v>
      </c>
      <c r="B1320" s="55" t="str">
        <f>VLOOKUP(A1320,'Customer Names'!A1320:E2638,3,TRUE)</f>
        <v xml:space="preserve"> Mr</v>
      </c>
      <c r="C1320" s="55" t="str">
        <f>VLOOKUP(A1320,'Customer Names'!A1318:E2143,4,FALSE)</f>
        <v>Palko</v>
      </c>
      <c r="D1320" s="50">
        <f>VLOOKUP(HealthCare!A1320,Medical_Examinations!A1319:J3654,2,TRUE)</f>
        <v>43.31</v>
      </c>
      <c r="E1320" s="50">
        <f>VLOOKUP(HealthCare!A1320,Medical_Examinations!A1319:J3654,4,TRUE)</f>
        <v>6.1</v>
      </c>
      <c r="F1320" s="7" t="str">
        <f>VLOOKUP(A1320,Medical_Examinations!A1319:J3654,6,TRUE)</f>
        <v>yes</v>
      </c>
      <c r="G1320" s="7" t="str">
        <f>VLOOKUP(A1320,Medical_Examinations!A1319:J3654,7,TRUE)</f>
        <v>yes</v>
      </c>
      <c r="H1320" s="7" t="str">
        <f>VLOOKUP(A1320,Medical_Examinations!A1319:J3654,8,TRUE)</f>
        <v>No</v>
      </c>
      <c r="I1320" s="51">
        <f>VLOOKUP(A1320,Medical_Examinations!A1319:J3654,9,TRUE)</f>
        <v>1</v>
      </c>
      <c r="J1320" s="7" t="str">
        <f>VLOOKUP(A1320,Medical_Examinations!A1319:J3654,10,TRUE)</f>
        <v>No</v>
      </c>
      <c r="K1320" s="7" t="str">
        <f>VLOOKUP(A1320,Medical_Examinations!A1319:J3654,3,TRUE)</f>
        <v>Obesity</v>
      </c>
      <c r="L1320" s="7" t="str">
        <f>VLOOKUP(A1320,Medical_Examinations!A1319:J3654,5,TRUE)</f>
        <v>Prediabetes</v>
      </c>
      <c r="M1320" s="52">
        <f>VLOOKUP(A1320,Hospitalization!A150:K2492,5,FALSE)</f>
        <v>27288</v>
      </c>
      <c r="N1320" s="51">
        <f ca="1">VLOOKUP(A1320,Hospitalization!A151:K2493,6,FALSE)</f>
        <v>33</v>
      </c>
      <c r="O1320" s="7" t="str">
        <f>VLOOKUP(A1311,Hospitalization!A312:K2654,11,TRUE)</f>
        <v>R1011</v>
      </c>
      <c r="P1320" s="7" t="str">
        <f>VLOOKUP(A1320,Hospitalization!A321:K2663,10,TRUE)</f>
        <v>tier - 1</v>
      </c>
      <c r="Q1320" s="53">
        <f>VLOOKUP(A1320,Hospitalization!A321:K2663,8,TRUE)</f>
        <v>28468.92</v>
      </c>
      <c r="R1320" s="7" t="str">
        <f>VLOOKUP(A1320,Hospitalization!A321:K2663,9,TRUE)</f>
        <v>tier - 1</v>
      </c>
    </row>
    <row r="1321" spans="1:18" x14ac:dyDescent="0.3">
      <c r="A1321" s="69" t="s">
        <v>1330</v>
      </c>
      <c r="B1321" s="55" t="str">
        <f>VLOOKUP(A1321,'Customer Names'!A1321:E2639,3,TRUE)</f>
        <v xml:space="preserve"> Ms</v>
      </c>
      <c r="C1321" s="55" t="str">
        <f>VLOOKUP(A1321,'Customer Names'!A1319:E2144,4,FALSE)</f>
        <v>Breathitt</v>
      </c>
      <c r="D1321" s="54">
        <f>VLOOKUP(HealthCare!A1321,Medical_Examinations!A1320:J3655,2,TRUE)</f>
        <v>22.8</v>
      </c>
      <c r="E1321" s="54">
        <f>VLOOKUP(HealthCare!A1321,Medical_Examinations!A1320:J3655,4,TRUE)</f>
        <v>6.98</v>
      </c>
      <c r="F1321" s="55" t="str">
        <f>VLOOKUP(A1321,Medical_Examinations!A1320:J3655,6,TRUE)</f>
        <v>No</v>
      </c>
      <c r="G1321" s="55" t="str">
        <f>VLOOKUP(A1321,Medical_Examinations!A1320:J3655,7,TRUE)</f>
        <v>No</v>
      </c>
      <c r="H1321" s="55" t="str">
        <f>VLOOKUP(A1321,Medical_Examinations!A1320:J3655,8,TRUE)</f>
        <v>No</v>
      </c>
      <c r="I1321" s="56">
        <f>VLOOKUP(A1321,Medical_Examinations!A1320:J3655,9,TRUE)</f>
        <v>0</v>
      </c>
      <c r="J1321" s="55" t="str">
        <f>VLOOKUP(A1321,Medical_Examinations!A1320:J3655,10,TRUE)</f>
        <v>No</v>
      </c>
      <c r="K1321" s="55" t="str">
        <f>VLOOKUP(A1321,Medical_Examinations!A1320:J3655,3,TRUE)</f>
        <v>Normal Weight</v>
      </c>
      <c r="L1321" s="55" t="str">
        <f>VLOOKUP(A1321,Medical_Examinations!A1320:J3655,5,TRUE)</f>
        <v>Diabetes</v>
      </c>
      <c r="M1321" s="57">
        <f>VLOOKUP(A1321,Hospitalization!A151:K2493,5,FALSE)</f>
        <v>33231</v>
      </c>
      <c r="N1321" s="56">
        <f ca="1">VLOOKUP(A1321,Hospitalization!A152:K2494,6,FALSE)</f>
        <v>29</v>
      </c>
      <c r="O1321" s="55" t="str">
        <f>VLOOKUP(A1312,Hospitalization!A313:K2655,11,TRUE)</f>
        <v>R1011</v>
      </c>
      <c r="P1321" s="55" t="str">
        <f>VLOOKUP(A1321,Hospitalization!A322:K2664,10,TRUE)</f>
        <v>tier - 2</v>
      </c>
      <c r="Q1321" s="58">
        <f>VLOOKUP(A1321,Hospitalization!A322:K2664,8,TRUE)</f>
        <v>28302.33</v>
      </c>
      <c r="R1321" s="55" t="str">
        <f>VLOOKUP(A1321,Hospitalization!A322:K2664,9,TRUE)</f>
        <v>tier - 1</v>
      </c>
    </row>
    <row r="1322" spans="1:18" x14ac:dyDescent="0.3">
      <c r="A1322" s="69" t="s">
        <v>1331</v>
      </c>
      <c r="B1322" s="55" t="str">
        <f>VLOOKUP(A1322,'Customer Names'!A1322:E2640,3,TRUE)</f>
        <v xml:space="preserve"> Mr</v>
      </c>
      <c r="C1322" s="55" t="str">
        <f>VLOOKUP(A1322,'Customer Names'!A1320:E2145,4,FALSE)</f>
        <v>Evora</v>
      </c>
      <c r="D1322" s="50">
        <f>VLOOKUP(HealthCare!A1322,Medical_Examinations!A1321:J3656,2,TRUE)</f>
        <v>19.09</v>
      </c>
      <c r="E1322" s="50">
        <f>VLOOKUP(HealthCare!A1322,Medical_Examinations!A1321:J3656,4,TRUE)</f>
        <v>4</v>
      </c>
      <c r="F1322" s="7" t="str">
        <f>VLOOKUP(A1322,Medical_Examinations!A1321:J3656,6,TRUE)</f>
        <v>yes</v>
      </c>
      <c r="G1322" s="7" t="str">
        <f>VLOOKUP(A1322,Medical_Examinations!A1321:J3656,7,TRUE)</f>
        <v>No</v>
      </c>
      <c r="H1322" s="7" t="str">
        <f>VLOOKUP(A1322,Medical_Examinations!A1321:J3656,8,TRUE)</f>
        <v>No</v>
      </c>
      <c r="I1322" s="51">
        <f>VLOOKUP(A1322,Medical_Examinations!A1321:J3656,9,TRUE)</f>
        <v>1</v>
      </c>
      <c r="J1322" s="7" t="str">
        <f>VLOOKUP(A1322,Medical_Examinations!A1321:J3656,10,TRUE)</f>
        <v>No</v>
      </c>
      <c r="K1322" s="7" t="str">
        <f>VLOOKUP(A1322,Medical_Examinations!A1321:J3656,3,TRUE)</f>
        <v>Normal Weight</v>
      </c>
      <c r="L1322" s="7" t="str">
        <f>VLOOKUP(A1322,Medical_Examinations!A1321:J3656,5,TRUE)</f>
        <v>Normal</v>
      </c>
      <c r="M1322" s="52">
        <f>VLOOKUP(A1322,Hospitalization!A152:K2494,5,FALSE)</f>
        <v>23340</v>
      </c>
      <c r="N1322" s="51">
        <f ca="1">VLOOKUP(A1322,Hospitalization!A153:K2495,6,FALSE)</f>
        <v>30</v>
      </c>
      <c r="O1322" s="7" t="str">
        <f>VLOOKUP(A1313,Hospitalization!A314:K2656,11,TRUE)</f>
        <v>R1011</v>
      </c>
      <c r="P1322" s="7" t="str">
        <f>VLOOKUP(A1322,Hospitalization!A323:K2665,10,TRUE)</f>
        <v>tier - 1</v>
      </c>
      <c r="Q1322" s="53">
        <f>VLOOKUP(A1322,Hospitalization!A323:K2665,8,TRUE)</f>
        <v>28287.9</v>
      </c>
      <c r="R1322" s="7" t="str">
        <f>VLOOKUP(A1322,Hospitalization!A323:K2665,9,TRUE)</f>
        <v>tier - 1</v>
      </c>
    </row>
    <row r="1323" spans="1:18" x14ac:dyDescent="0.3">
      <c r="A1323" s="69" t="s">
        <v>1332</v>
      </c>
      <c r="B1323" s="55" t="str">
        <f>VLOOKUP(A1323,'Customer Names'!A1323:E2641,3,TRUE)</f>
        <v xml:space="preserve"> Ms</v>
      </c>
      <c r="C1323" s="55" t="str">
        <f>VLOOKUP(A1323,'Customer Names'!A1321:E2146,4,FALSE)</f>
        <v>Fischer</v>
      </c>
      <c r="D1323" s="54">
        <f>VLOOKUP(HealthCare!A1323,Medical_Examinations!A1322:J3657,2,TRUE)</f>
        <v>23.37</v>
      </c>
      <c r="E1323" s="54">
        <f>VLOOKUP(HealthCare!A1323,Medical_Examinations!A1322:J3657,4,TRUE)</f>
        <v>4.2300000000000004</v>
      </c>
      <c r="F1323" s="55" t="str">
        <f>VLOOKUP(A1323,Medical_Examinations!A1322:J3657,6,TRUE)</f>
        <v>No</v>
      </c>
      <c r="G1323" s="55" t="str">
        <f>VLOOKUP(A1323,Medical_Examinations!A1322:J3657,7,TRUE)</f>
        <v>No</v>
      </c>
      <c r="H1323" s="55" t="str">
        <f>VLOOKUP(A1323,Medical_Examinations!A1322:J3657,8,TRUE)</f>
        <v>No</v>
      </c>
      <c r="I1323" s="56">
        <f>VLOOKUP(A1323,Medical_Examinations!A1322:J3657,9,TRUE)</f>
        <v>0</v>
      </c>
      <c r="J1323" s="55" t="str">
        <f>VLOOKUP(A1323,Medical_Examinations!A1322:J3657,10,TRUE)</f>
        <v>No</v>
      </c>
      <c r="K1323" s="55" t="str">
        <f>VLOOKUP(A1323,Medical_Examinations!A1322:J3657,3,TRUE)</f>
        <v>Normal Weight</v>
      </c>
      <c r="L1323" s="55" t="str">
        <f>VLOOKUP(A1323,Medical_Examinations!A1322:J3657,5,TRUE)</f>
        <v>Normal</v>
      </c>
      <c r="M1323" s="57">
        <f>VLOOKUP(A1323,Hospitalization!A153:K2495,5,FALSE)</f>
        <v>36409</v>
      </c>
      <c r="N1323" s="56">
        <f ca="1">VLOOKUP(A1323,Hospitalization!A154:K2496,6,FALSE)</f>
        <v>29</v>
      </c>
      <c r="O1323" s="55" t="str">
        <f>VLOOKUP(A1314,Hospitalization!A315:K2657,11,TRUE)</f>
        <v>R1012</v>
      </c>
      <c r="P1323" s="55" t="str">
        <f>VLOOKUP(A1323,Hospitalization!A324:K2666,10,TRUE)</f>
        <v>tier - 3</v>
      </c>
      <c r="Q1323" s="58">
        <f>VLOOKUP(A1323,Hospitalization!A324:K2666,8,TRUE)</f>
        <v>28245.34</v>
      </c>
      <c r="R1323" s="55" t="str">
        <f>VLOOKUP(A1323,Hospitalization!A324:K2666,9,TRUE)</f>
        <v>tier - 1</v>
      </c>
    </row>
    <row r="1324" spans="1:18" x14ac:dyDescent="0.3">
      <c r="A1324" s="69" t="s">
        <v>1333</v>
      </c>
      <c r="B1324" s="55" t="str">
        <f>VLOOKUP(A1324,'Customer Names'!A1324:E2642,3,TRUE)</f>
        <v xml:space="preserve"> Ms</v>
      </c>
      <c r="C1324" s="55" t="str">
        <f>VLOOKUP(A1324,'Customer Names'!A1322:E2147,4,FALSE)</f>
        <v>Deba</v>
      </c>
      <c r="D1324" s="50">
        <f>VLOOKUP(HealthCare!A1324,Medical_Examinations!A1323:J3658,2,TRUE)</f>
        <v>33.44</v>
      </c>
      <c r="E1324" s="50">
        <f>VLOOKUP(HealthCare!A1324,Medical_Examinations!A1323:J3658,4,TRUE)</f>
        <v>4.72</v>
      </c>
      <c r="F1324" s="7" t="str">
        <f>VLOOKUP(A1324,Medical_Examinations!A1323:J3658,6,TRUE)</f>
        <v>yes</v>
      </c>
      <c r="G1324" s="7" t="str">
        <f>VLOOKUP(A1324,Medical_Examinations!A1323:J3658,7,TRUE)</f>
        <v>No</v>
      </c>
      <c r="H1324" s="7" t="str">
        <f>VLOOKUP(A1324,Medical_Examinations!A1323:J3658,8,TRUE)</f>
        <v>No</v>
      </c>
      <c r="I1324" s="51">
        <f>VLOOKUP(A1324,Medical_Examinations!A1323:J3658,9,TRUE)</f>
        <v>0</v>
      </c>
      <c r="J1324" s="7" t="str">
        <f>VLOOKUP(A1324,Medical_Examinations!A1323:J3658,10,TRUE)</f>
        <v>No</v>
      </c>
      <c r="K1324" s="7" t="str">
        <f>VLOOKUP(A1324,Medical_Examinations!A1323:J3658,3,TRUE)</f>
        <v>Obesity</v>
      </c>
      <c r="L1324" s="7" t="str">
        <f>VLOOKUP(A1324,Medical_Examinations!A1323:J3658,5,TRUE)</f>
        <v>Normal</v>
      </c>
      <c r="M1324" s="52">
        <f>VLOOKUP(A1324,Hospitalization!A154:K2496,5,FALSE)</f>
        <v>22242</v>
      </c>
      <c r="N1324" s="51">
        <f ca="1">VLOOKUP(A1324,Hospitalization!A155:K2497,6,FALSE)</f>
        <v>22</v>
      </c>
      <c r="O1324" s="7" t="str">
        <f>VLOOKUP(A1315,Hospitalization!A316:K2658,11,TRUE)</f>
        <v>R1012</v>
      </c>
      <c r="P1324" s="7" t="str">
        <f>VLOOKUP(A1324,Hospitalization!A325:K2667,10,TRUE)</f>
        <v>tier - 2</v>
      </c>
      <c r="Q1324" s="53">
        <f>VLOOKUP(A1324,Hospitalization!A325:K2667,8,TRUE)</f>
        <v>28101.33</v>
      </c>
      <c r="R1324" s="7" t="str">
        <f>VLOOKUP(A1324,Hospitalization!A325:K2667,9,TRUE)</f>
        <v>tier - 1</v>
      </c>
    </row>
    <row r="1325" spans="1:18" x14ac:dyDescent="0.3">
      <c r="A1325" s="69" t="s">
        <v>1334</v>
      </c>
      <c r="B1325" s="55" t="str">
        <f>VLOOKUP(A1325,'Customer Names'!A1325:E2643,3,TRUE)</f>
        <v xml:space="preserve"> Ms</v>
      </c>
      <c r="C1325" s="55" t="str">
        <f>VLOOKUP(A1325,'Customer Names'!A1323:E2148,4,FALSE)</f>
        <v>Leloup</v>
      </c>
      <c r="D1325" s="54">
        <f>VLOOKUP(HealthCare!A1325,Medical_Examinations!A1324:J3659,2,TRUE)</f>
        <v>28.05</v>
      </c>
      <c r="E1325" s="54">
        <f>VLOOKUP(HealthCare!A1325,Medical_Examinations!A1324:J3659,4,TRUE)</f>
        <v>5.63</v>
      </c>
      <c r="F1325" s="55" t="str">
        <f>VLOOKUP(A1325,Medical_Examinations!A1324:J3659,6,TRUE)</f>
        <v>yes</v>
      </c>
      <c r="G1325" s="55" t="str">
        <f>VLOOKUP(A1325,Medical_Examinations!A1324:J3659,7,TRUE)</f>
        <v>No</v>
      </c>
      <c r="H1325" s="55" t="str">
        <f>VLOOKUP(A1325,Medical_Examinations!A1324:J3659,8,TRUE)</f>
        <v>No</v>
      </c>
      <c r="I1325" s="56">
        <f>VLOOKUP(A1325,Medical_Examinations!A1324:J3659,9,TRUE)</f>
        <v>0</v>
      </c>
      <c r="J1325" s="55" t="str">
        <f>VLOOKUP(A1325,Medical_Examinations!A1324:J3659,10,TRUE)</f>
        <v>No</v>
      </c>
      <c r="K1325" s="55" t="str">
        <f>VLOOKUP(A1325,Medical_Examinations!A1324:J3659,3,TRUE)</f>
        <v>Overweight</v>
      </c>
      <c r="L1325" s="55" t="str">
        <f>VLOOKUP(A1325,Medical_Examinations!A1324:J3659,5,TRUE)</f>
        <v>Normal</v>
      </c>
      <c r="M1325" s="57">
        <f>VLOOKUP(A1325,Hospitalization!A155:K2497,5,FALSE)</f>
        <v>31380</v>
      </c>
      <c r="N1325" s="56">
        <f ca="1">VLOOKUP(A1325,Hospitalization!A156:K2498,6,FALSE)</f>
        <v>29</v>
      </c>
      <c r="O1325" s="55" t="str">
        <f>VLOOKUP(A1316,Hospitalization!A317:K2659,11,TRUE)</f>
        <v>R1012</v>
      </c>
      <c r="P1325" s="55" t="str">
        <f>VLOOKUP(A1325,Hospitalization!A326:K2668,10,TRUE)</f>
        <v>tier - 2</v>
      </c>
      <c r="Q1325" s="58">
        <f>VLOOKUP(A1325,Hospitalization!A326:K2668,8,TRUE)</f>
        <v>28006.94</v>
      </c>
      <c r="R1325" s="55" t="str">
        <f>VLOOKUP(A1325,Hospitalization!A326:K2668,9,TRUE)</f>
        <v>tier - 1</v>
      </c>
    </row>
    <row r="1326" spans="1:18" x14ac:dyDescent="0.3">
      <c r="A1326" s="69" t="s">
        <v>1335</v>
      </c>
      <c r="B1326" s="55" t="str">
        <f>VLOOKUP(A1326,'Customer Names'!A1326:E2644,3,TRUE)</f>
        <v xml:space="preserve"> Ms</v>
      </c>
      <c r="C1326" s="55" t="str">
        <f>VLOOKUP(A1326,'Customer Names'!A1324:E2149,4,FALSE)</f>
        <v>Labare</v>
      </c>
      <c r="D1326" s="50">
        <f>VLOOKUP(HealthCare!A1326,Medical_Examinations!A1325:J3660,2,TRUE)</f>
        <v>27.72</v>
      </c>
      <c r="E1326" s="50">
        <f>VLOOKUP(HealthCare!A1326,Medical_Examinations!A1325:J3660,4,TRUE)</f>
        <v>5.83</v>
      </c>
      <c r="F1326" s="7" t="str">
        <f>VLOOKUP(A1326,Medical_Examinations!A1325:J3660,6,TRUE)</f>
        <v>yes</v>
      </c>
      <c r="G1326" s="7" t="str">
        <f>VLOOKUP(A1326,Medical_Examinations!A1325:J3660,7,TRUE)</f>
        <v>No</v>
      </c>
      <c r="H1326" s="7" t="str">
        <f>VLOOKUP(A1326,Medical_Examinations!A1325:J3660,8,TRUE)</f>
        <v>No</v>
      </c>
      <c r="I1326" s="51">
        <f>VLOOKUP(A1326,Medical_Examinations!A1325:J3660,9,TRUE)</f>
        <v>0</v>
      </c>
      <c r="J1326" s="7" t="str">
        <f>VLOOKUP(A1326,Medical_Examinations!A1325:J3660,10,TRUE)</f>
        <v>No</v>
      </c>
      <c r="K1326" s="7" t="str">
        <f>VLOOKUP(A1326,Medical_Examinations!A1325:J3660,3,TRUE)</f>
        <v>Overweight</v>
      </c>
      <c r="L1326" s="7" t="str">
        <f>VLOOKUP(A1326,Medical_Examinations!A1325:J3660,5,TRUE)</f>
        <v>Prediabetes</v>
      </c>
      <c r="M1326" s="52">
        <f>VLOOKUP(A1326,Hospitalization!A156:K2498,5,FALSE)</f>
        <v>36515</v>
      </c>
      <c r="N1326" s="51">
        <f ca="1">VLOOKUP(A1326,Hospitalization!A157:K2499,6,FALSE)</f>
        <v>24</v>
      </c>
      <c r="O1326" s="7" t="str">
        <f>VLOOKUP(A1317,Hospitalization!A318:K2660,11,TRUE)</f>
        <v>R1011</v>
      </c>
      <c r="P1326" s="7" t="str">
        <f>VLOOKUP(A1326,Hospitalization!A327:K2669,10,TRUE)</f>
        <v>tier - 1</v>
      </c>
      <c r="Q1326" s="53">
        <f>VLOOKUP(A1326,Hospitalization!A327:K2669,8,TRUE)</f>
        <v>27980.77</v>
      </c>
      <c r="R1326" s="7" t="str">
        <f>VLOOKUP(A1326,Hospitalization!A327:K2669,9,TRUE)</f>
        <v>tier - 1</v>
      </c>
    </row>
    <row r="1327" spans="1:18" x14ac:dyDescent="0.3">
      <c r="A1327" s="69" t="s">
        <v>1336</v>
      </c>
      <c r="B1327" s="55" t="str">
        <f>VLOOKUP(A1327,'Customer Names'!A1327:E2645,3,TRUE)</f>
        <v xml:space="preserve"> Ms</v>
      </c>
      <c r="C1327" s="55" t="str">
        <f>VLOOKUP(A1327,'Customer Names'!A1325:E2150,4,FALSE)</f>
        <v>Arouca</v>
      </c>
      <c r="D1327" s="54">
        <f>VLOOKUP(HealthCare!A1327,Medical_Examinations!A1326:J3661,2,TRUE)</f>
        <v>29.81</v>
      </c>
      <c r="E1327" s="54">
        <f>VLOOKUP(HealthCare!A1327,Medical_Examinations!A1326:J3661,4,TRUE)</f>
        <v>9.23</v>
      </c>
      <c r="F1327" s="55" t="str">
        <f>VLOOKUP(A1327,Medical_Examinations!A1326:J3661,6,TRUE)</f>
        <v>No</v>
      </c>
      <c r="G1327" s="55" t="str">
        <f>VLOOKUP(A1327,Medical_Examinations!A1326:J3661,7,TRUE)</f>
        <v>No</v>
      </c>
      <c r="H1327" s="55" t="str">
        <f>VLOOKUP(A1327,Medical_Examinations!A1326:J3661,8,TRUE)</f>
        <v>No</v>
      </c>
      <c r="I1327" s="56">
        <f>VLOOKUP(A1327,Medical_Examinations!A1326:J3661,9,TRUE)</f>
        <v>0</v>
      </c>
      <c r="J1327" s="55" t="str">
        <f>VLOOKUP(A1327,Medical_Examinations!A1326:J3661,10,TRUE)</f>
        <v>No</v>
      </c>
      <c r="K1327" s="55" t="str">
        <f>VLOOKUP(A1327,Medical_Examinations!A1326:J3661,3,TRUE)</f>
        <v>Overweight</v>
      </c>
      <c r="L1327" s="55" t="str">
        <f>VLOOKUP(A1327,Medical_Examinations!A1326:J3661,5,TRUE)</f>
        <v>Diabetes</v>
      </c>
      <c r="M1327" s="57">
        <f>VLOOKUP(A1327,Hospitalization!A157:K2499,5,FALSE)</f>
        <v>22490</v>
      </c>
      <c r="N1327" s="56">
        <f ca="1">VLOOKUP(A1327,Hospitalization!A158:K2500,6,FALSE)</f>
        <v>40</v>
      </c>
      <c r="O1327" s="55" t="str">
        <f>VLOOKUP(A1318,Hospitalization!A319:K2661,11,TRUE)</f>
        <v>R1011</v>
      </c>
      <c r="P1327" s="55" t="str">
        <f>VLOOKUP(A1327,Hospitalization!A328:K2670,10,TRUE)</f>
        <v>tier - 3</v>
      </c>
      <c r="Q1327" s="58">
        <f>VLOOKUP(A1327,Hospitalization!A328:K2670,8,TRUE)</f>
        <v>27941.29</v>
      </c>
      <c r="R1327" s="55" t="str">
        <f>VLOOKUP(A1327,Hospitalization!A328:K2670,9,TRUE)</f>
        <v>tier - 1</v>
      </c>
    </row>
    <row r="1328" spans="1:18" x14ac:dyDescent="0.3">
      <c r="A1328" s="69" t="s">
        <v>1337</v>
      </c>
      <c r="B1328" s="55" t="str">
        <f>VLOOKUP(A1328,'Customer Names'!A1328:E2646,3,TRUE)</f>
        <v xml:space="preserve"> Ms</v>
      </c>
      <c r="C1328" s="55" t="str">
        <f>VLOOKUP(A1328,'Customer Names'!A1326:E2151,4,FALSE)</f>
        <v>Reese</v>
      </c>
      <c r="D1328" s="50">
        <f>VLOOKUP(HealthCare!A1328,Medical_Examinations!A1327:J3662,2,TRUE)</f>
        <v>23.98</v>
      </c>
      <c r="E1328" s="50">
        <f>VLOOKUP(HealthCare!A1328,Medical_Examinations!A1327:J3662,4,TRUE)</f>
        <v>9.89</v>
      </c>
      <c r="F1328" s="7" t="str">
        <f>VLOOKUP(A1328,Medical_Examinations!A1327:J3662,6,TRUE)</f>
        <v>No</v>
      </c>
      <c r="G1328" s="7" t="str">
        <f>VLOOKUP(A1328,Medical_Examinations!A1327:J3662,7,TRUE)</f>
        <v>No</v>
      </c>
      <c r="H1328" s="7" t="str">
        <f>VLOOKUP(A1328,Medical_Examinations!A1327:J3662,8,TRUE)</f>
        <v>No</v>
      </c>
      <c r="I1328" s="51">
        <f>VLOOKUP(A1328,Medical_Examinations!A1327:J3662,9,TRUE)</f>
        <v>0</v>
      </c>
      <c r="J1328" s="7" t="str">
        <f>VLOOKUP(A1328,Medical_Examinations!A1327:J3662,10,TRUE)</f>
        <v>No</v>
      </c>
      <c r="K1328" s="7" t="str">
        <f>VLOOKUP(A1328,Medical_Examinations!A1327:J3662,3,TRUE)</f>
        <v>Normal Weight</v>
      </c>
      <c r="L1328" s="7" t="str">
        <f>VLOOKUP(A1328,Medical_Examinations!A1327:J3662,5,TRUE)</f>
        <v>Diabetes</v>
      </c>
      <c r="M1328" s="52">
        <f>VLOOKUP(A1328,Hospitalization!A158:K2500,5,FALSE)</f>
        <v>33393</v>
      </c>
      <c r="N1328" s="51">
        <f ca="1">VLOOKUP(A1328,Hospitalization!A159:K2501,6,FALSE)</f>
        <v>26</v>
      </c>
      <c r="O1328" s="7" t="str">
        <f>VLOOKUP(A1319,Hospitalization!A320:K2662,11,TRUE)</f>
        <v>R1012</v>
      </c>
      <c r="P1328" s="7" t="str">
        <f>VLOOKUP(A1328,Hospitalization!A329:K2671,10,TRUE)</f>
        <v>tier - 3</v>
      </c>
      <c r="Q1328" s="53">
        <f>VLOOKUP(A1328,Hospitalization!A329:K2671,8,TRUE)</f>
        <v>27931.11</v>
      </c>
      <c r="R1328" s="7" t="str">
        <f>VLOOKUP(A1328,Hospitalization!A329:K2671,9,TRUE)</f>
        <v>tier - 1</v>
      </c>
    </row>
    <row r="1329" spans="1:18" x14ac:dyDescent="0.3">
      <c r="A1329" s="69" t="s">
        <v>1338</v>
      </c>
      <c r="B1329" s="55" t="str">
        <f>VLOOKUP(A1329,'Customer Names'!A1329:E2647,3,TRUE)</f>
        <v xml:space="preserve"> Mr</v>
      </c>
      <c r="C1329" s="55" t="str">
        <f>VLOOKUP(A1329,'Customer Names'!A1327:E2152,4,FALSE)</f>
        <v>McCloskey</v>
      </c>
      <c r="D1329" s="54">
        <f>VLOOKUP(HealthCare!A1329,Medical_Examinations!A1328:J3663,2,TRUE)</f>
        <v>17.34</v>
      </c>
      <c r="E1329" s="54">
        <f>VLOOKUP(HealthCare!A1329,Medical_Examinations!A1328:J3663,4,TRUE)</f>
        <v>12</v>
      </c>
      <c r="F1329" s="55" t="str">
        <f>VLOOKUP(A1329,Medical_Examinations!A1328:J3663,6,TRUE)</f>
        <v>No</v>
      </c>
      <c r="G1329" s="55" t="str">
        <f>VLOOKUP(A1329,Medical_Examinations!A1328:J3663,7,TRUE)</f>
        <v>No</v>
      </c>
      <c r="H1329" s="55" t="str">
        <f>VLOOKUP(A1329,Medical_Examinations!A1328:J3663,8,TRUE)</f>
        <v>No</v>
      </c>
      <c r="I1329" s="56">
        <f>VLOOKUP(A1329,Medical_Examinations!A1328:J3663,9,TRUE)</f>
        <v>0</v>
      </c>
      <c r="J1329" s="55" t="str">
        <f>VLOOKUP(A1329,Medical_Examinations!A1328:J3663,10,TRUE)</f>
        <v>No</v>
      </c>
      <c r="K1329" s="55" t="str">
        <f>VLOOKUP(A1329,Medical_Examinations!A1328:J3663,3,TRUE)</f>
        <v>Underweight</v>
      </c>
      <c r="L1329" s="55" t="str">
        <f>VLOOKUP(A1329,Medical_Examinations!A1328:J3663,5,TRUE)</f>
        <v>Diabetes</v>
      </c>
      <c r="M1329" s="57">
        <f>VLOOKUP(A1329,Hospitalization!A159:K2501,5,FALSE)</f>
        <v>32833</v>
      </c>
      <c r="N1329" s="56">
        <f ca="1">VLOOKUP(A1329,Hospitalization!A160:K2502,6,FALSE)</f>
        <v>39</v>
      </c>
      <c r="O1329" s="55" t="str">
        <f>VLOOKUP(A1320,Hospitalization!A321:K2663,11,TRUE)</f>
        <v>R1012</v>
      </c>
      <c r="P1329" s="55" t="str">
        <f>VLOOKUP(A1329,Hospitalization!A330:K2672,10,TRUE)</f>
        <v>tier - 2</v>
      </c>
      <c r="Q1329" s="58">
        <f>VLOOKUP(A1329,Hospitalization!A330:K2672,8,TRUE)</f>
        <v>27925.86</v>
      </c>
      <c r="R1329" s="55" t="str">
        <f>VLOOKUP(A1329,Hospitalization!A330:K2672,9,TRUE)</f>
        <v>tier - 1</v>
      </c>
    </row>
    <row r="1330" spans="1:18" x14ac:dyDescent="0.3">
      <c r="A1330" s="69" t="s">
        <v>1339</v>
      </c>
      <c r="B1330" s="55" t="str">
        <f>VLOOKUP(A1330,'Customer Names'!A1330:E2648,3,TRUE)</f>
        <v xml:space="preserve"> Mrs</v>
      </c>
      <c r="C1330" s="55" t="str">
        <f>VLOOKUP(A1330,'Customer Names'!A1328:E2153,4,FALSE)</f>
        <v>Tedsen</v>
      </c>
      <c r="D1330" s="50">
        <f>VLOOKUP(HealthCare!A1330,Medical_Examinations!A1329:J3664,2,TRUE)</f>
        <v>40.39</v>
      </c>
      <c r="E1330" s="50">
        <f>VLOOKUP(HealthCare!A1330,Medical_Examinations!A1329:J3664,4,TRUE)</f>
        <v>4.24</v>
      </c>
      <c r="F1330" s="7" t="str">
        <f>VLOOKUP(A1330,Medical_Examinations!A1329:J3664,6,TRUE)</f>
        <v>yes</v>
      </c>
      <c r="G1330" s="7" t="str">
        <f>VLOOKUP(A1330,Medical_Examinations!A1329:J3664,7,TRUE)</f>
        <v>No</v>
      </c>
      <c r="H1330" s="7" t="str">
        <f>VLOOKUP(A1330,Medical_Examinations!A1329:J3664,8,TRUE)</f>
        <v>Yes</v>
      </c>
      <c r="I1330" s="51">
        <f>VLOOKUP(A1330,Medical_Examinations!A1329:J3664,9,TRUE)</f>
        <v>1</v>
      </c>
      <c r="J1330" s="7" t="str">
        <f>VLOOKUP(A1330,Medical_Examinations!A1329:J3664,10,TRUE)</f>
        <v>No</v>
      </c>
      <c r="K1330" s="7" t="str">
        <f>VLOOKUP(A1330,Medical_Examinations!A1329:J3664,3,TRUE)</f>
        <v>Obesity</v>
      </c>
      <c r="L1330" s="7" t="str">
        <f>VLOOKUP(A1330,Medical_Examinations!A1329:J3664,5,TRUE)</f>
        <v>Normal</v>
      </c>
      <c r="M1330" s="52">
        <f>VLOOKUP(A1330,Hospitalization!A160:K2502,5,FALSE)</f>
        <v>31385</v>
      </c>
      <c r="N1330" s="51">
        <f ca="1">VLOOKUP(A1330,Hospitalization!A161:K2503,6,FALSE)</f>
        <v>23</v>
      </c>
      <c r="O1330" s="7" t="str">
        <f>VLOOKUP(A1321,Hospitalization!A322:K2664,11,TRUE)</f>
        <v>R1011</v>
      </c>
      <c r="P1330" s="7" t="str">
        <f>VLOOKUP(A1330,Hospitalization!A331:K2673,10,TRUE)</f>
        <v>tier - 1</v>
      </c>
      <c r="Q1330" s="53">
        <f>VLOOKUP(A1330,Hospitalization!A331:K2673,8,TRUE)</f>
        <v>27849.94</v>
      </c>
      <c r="R1330" s="7" t="str">
        <f>VLOOKUP(A1330,Hospitalization!A331:K2673,9,TRUE)</f>
        <v>tier - 1</v>
      </c>
    </row>
    <row r="1331" spans="1:18" x14ac:dyDescent="0.3">
      <c r="A1331" s="69" t="s">
        <v>1340</v>
      </c>
      <c r="B1331" s="55" t="str">
        <f>VLOOKUP(A1331,'Customer Names'!A1331:E2649,3,TRUE)</f>
        <v xml:space="preserve"> Mr</v>
      </c>
      <c r="C1331" s="55" t="str">
        <f>VLOOKUP(A1331,'Customer Names'!A1329:E2154,4,FALSE)</f>
        <v>Koehlinger</v>
      </c>
      <c r="D1331" s="54">
        <f>VLOOKUP(HealthCare!A1331,Medical_Examinations!A1330:J3665,2,TRUE)</f>
        <v>25.96</v>
      </c>
      <c r="E1331" s="54">
        <f>VLOOKUP(HealthCare!A1331,Medical_Examinations!A1330:J3665,4,TRUE)</f>
        <v>4.68</v>
      </c>
      <c r="F1331" s="55" t="str">
        <f>VLOOKUP(A1331,Medical_Examinations!A1330:J3665,6,TRUE)</f>
        <v>yes</v>
      </c>
      <c r="G1331" s="55" t="str">
        <f>VLOOKUP(A1331,Medical_Examinations!A1330:J3665,7,TRUE)</f>
        <v>No</v>
      </c>
      <c r="H1331" s="55" t="str">
        <f>VLOOKUP(A1331,Medical_Examinations!A1330:J3665,8,TRUE)</f>
        <v>Yes</v>
      </c>
      <c r="I1331" s="56">
        <f>VLOOKUP(A1331,Medical_Examinations!A1330:J3665,9,TRUE)</f>
        <v>1</v>
      </c>
      <c r="J1331" s="55" t="str">
        <f>VLOOKUP(A1331,Medical_Examinations!A1330:J3665,10,TRUE)</f>
        <v>No</v>
      </c>
      <c r="K1331" s="55" t="str">
        <f>VLOOKUP(A1331,Medical_Examinations!A1330:J3665,3,TRUE)</f>
        <v>Overweight</v>
      </c>
      <c r="L1331" s="55" t="str">
        <f>VLOOKUP(A1331,Medical_Examinations!A1330:J3665,5,TRUE)</f>
        <v>Normal</v>
      </c>
      <c r="M1331" s="57">
        <f>VLOOKUP(A1331,Hospitalization!A161:K2503,5,FALSE)</f>
        <v>37596</v>
      </c>
      <c r="N1331" s="56">
        <f ca="1">VLOOKUP(A1331,Hospitalization!A162:K2504,6,FALSE)</f>
        <v>22</v>
      </c>
      <c r="O1331" s="55" t="str">
        <f>VLOOKUP(A1322,Hospitalization!A323:K2665,11,TRUE)</f>
        <v>R1013</v>
      </c>
      <c r="P1331" s="55" t="str">
        <f>VLOOKUP(A1331,Hospitalization!A332:K2674,10,TRUE)</f>
        <v>tier - 3</v>
      </c>
      <c r="Q1331" s="58">
        <f>VLOOKUP(A1331,Hospitalization!A332:K2674,8,TRUE)</f>
        <v>27724.29</v>
      </c>
      <c r="R1331" s="55" t="str">
        <f>VLOOKUP(A1331,Hospitalization!A332:K2674,9,TRUE)</f>
        <v>tier - 1</v>
      </c>
    </row>
    <row r="1332" spans="1:18" x14ac:dyDescent="0.3">
      <c r="A1332" s="69" t="s">
        <v>1341</v>
      </c>
      <c r="B1332" s="55" t="str">
        <f>VLOOKUP(A1332,'Customer Names'!A1332:E2650,3,TRUE)</f>
        <v xml:space="preserve"> Ms</v>
      </c>
      <c r="C1332" s="55" t="str">
        <f>VLOOKUP(A1332,'Customer Names'!A1330:E2155,4,FALSE)</f>
        <v>Pielechaty</v>
      </c>
      <c r="D1332" s="50">
        <f>VLOOKUP(HealthCare!A1332,Medical_Examinations!A1331:J3666,2,TRUE)</f>
        <v>17.68</v>
      </c>
      <c r="E1332" s="50">
        <f>VLOOKUP(HealthCare!A1332,Medical_Examinations!A1331:J3666,4,TRUE)</f>
        <v>8.57</v>
      </c>
      <c r="F1332" s="7" t="str">
        <f>VLOOKUP(A1332,Medical_Examinations!A1331:J3666,6,TRUE)</f>
        <v>yes</v>
      </c>
      <c r="G1332" s="7" t="str">
        <f>VLOOKUP(A1332,Medical_Examinations!A1331:J3666,7,TRUE)</f>
        <v>No</v>
      </c>
      <c r="H1332" s="7" t="str">
        <f>VLOOKUP(A1332,Medical_Examinations!A1331:J3666,8,TRUE)</f>
        <v>Yes</v>
      </c>
      <c r="I1332" s="51">
        <f>VLOOKUP(A1332,Medical_Examinations!A1331:J3666,9,TRUE)</f>
        <v>1</v>
      </c>
      <c r="J1332" s="7" t="str">
        <f>VLOOKUP(A1332,Medical_Examinations!A1331:J3666,10,TRUE)</f>
        <v>No</v>
      </c>
      <c r="K1332" s="7" t="str">
        <f>VLOOKUP(A1332,Medical_Examinations!A1331:J3666,3,TRUE)</f>
        <v>Underweight</v>
      </c>
      <c r="L1332" s="7" t="str">
        <f>VLOOKUP(A1332,Medical_Examinations!A1331:J3666,5,TRUE)</f>
        <v>Diabetes</v>
      </c>
      <c r="M1332" s="52">
        <f>VLOOKUP(A1332,Hospitalization!A162:K2504,5,FALSE)</f>
        <v>33788</v>
      </c>
      <c r="N1332" s="51">
        <f ca="1">VLOOKUP(A1332,Hospitalization!A163:K2505,6,FALSE)</f>
        <v>30</v>
      </c>
      <c r="O1332" s="7" t="str">
        <f>VLOOKUP(A1323,Hospitalization!A324:K2666,11,TRUE)</f>
        <v>R1011</v>
      </c>
      <c r="P1332" s="7" t="str">
        <f>VLOOKUP(A1332,Hospitalization!A333:K2675,10,TRUE)</f>
        <v>tier - 2</v>
      </c>
      <c r="Q1332" s="53">
        <f>VLOOKUP(A1332,Hospitalization!A333:K2675,8,TRUE)</f>
        <v>27696.11</v>
      </c>
      <c r="R1332" s="7" t="str">
        <f>VLOOKUP(A1332,Hospitalization!A333:K2675,9,TRUE)</f>
        <v>tier - 1</v>
      </c>
    </row>
    <row r="1333" spans="1:18" x14ac:dyDescent="0.3">
      <c r="A1333" s="69" t="s">
        <v>1342</v>
      </c>
      <c r="B1333" s="55" t="str">
        <f>VLOOKUP(A1333,'Customer Names'!A1333:E2651,3,TRUE)</f>
        <v xml:space="preserve"> Mr</v>
      </c>
      <c r="C1333" s="55" t="str">
        <f>VLOOKUP(A1333,'Customer Names'!A1331:E2156,4,FALSE)</f>
        <v>Korhonen</v>
      </c>
      <c r="D1333" s="54">
        <f>VLOOKUP(HealthCare!A1333,Medical_Examinations!A1332:J3667,2,TRUE)</f>
        <v>30.875</v>
      </c>
      <c r="E1333" s="54">
        <f>VLOOKUP(HealthCare!A1333,Medical_Examinations!A1332:J3667,4,TRUE)</f>
        <v>4.0999999999999996</v>
      </c>
      <c r="F1333" s="55" t="str">
        <f>VLOOKUP(A1333,Medical_Examinations!A1332:J3667,6,TRUE)</f>
        <v>No</v>
      </c>
      <c r="G1333" s="55" t="str">
        <f>VLOOKUP(A1333,Medical_Examinations!A1332:J3667,7,TRUE)</f>
        <v>No</v>
      </c>
      <c r="H1333" s="55" t="str">
        <f>VLOOKUP(A1333,Medical_Examinations!A1332:J3667,8,TRUE)</f>
        <v>No</v>
      </c>
      <c r="I1333" s="56">
        <f>VLOOKUP(A1333,Medical_Examinations!A1332:J3667,9,TRUE)</f>
        <v>0</v>
      </c>
      <c r="J1333" s="55" t="str">
        <f>VLOOKUP(A1333,Medical_Examinations!A1332:J3667,10,TRUE)</f>
        <v>No</v>
      </c>
      <c r="K1333" s="55" t="str">
        <f>VLOOKUP(A1333,Medical_Examinations!A1332:J3667,3,TRUE)</f>
        <v>Obesity</v>
      </c>
      <c r="L1333" s="55" t="str">
        <f>VLOOKUP(A1333,Medical_Examinations!A1332:J3667,5,TRUE)</f>
        <v>Normal</v>
      </c>
      <c r="M1333" s="57">
        <f>VLOOKUP(A1333,Hospitalization!A163:K2505,5,FALSE)</f>
        <v>35710</v>
      </c>
      <c r="N1333" s="56">
        <f ca="1">VLOOKUP(A1333,Hospitalization!A164:K2506,6,FALSE)</f>
        <v>30</v>
      </c>
      <c r="O1333" s="55" t="str">
        <f>VLOOKUP(A1324,Hospitalization!A325:K2667,11,TRUE)</f>
        <v>R1019</v>
      </c>
      <c r="P1333" s="55" t="str">
        <f>VLOOKUP(A1333,Hospitalization!A334:K2676,10,TRUE)</f>
        <v>tier - 1</v>
      </c>
      <c r="Q1333" s="58">
        <f>VLOOKUP(A1333,Hospitalization!A334:K2676,8,TRUE)</f>
        <v>27625.17</v>
      </c>
      <c r="R1333" s="55" t="str">
        <f>VLOOKUP(A1333,Hospitalization!A334:K2676,9,TRUE)</f>
        <v>tier - 1</v>
      </c>
    </row>
    <row r="1334" spans="1:18" x14ac:dyDescent="0.3">
      <c r="A1334" s="69" t="s">
        <v>1343</v>
      </c>
      <c r="B1334" s="55" t="str">
        <f>VLOOKUP(A1334,'Customer Names'!A1334:E2652,3,TRUE)</f>
        <v xml:space="preserve"> Mrs</v>
      </c>
      <c r="C1334" s="55" t="str">
        <f>VLOOKUP(A1334,'Customer Names'!A1332:E2157,4,FALSE)</f>
        <v>Kehr</v>
      </c>
      <c r="D1334" s="50">
        <f>VLOOKUP(HealthCare!A1334,Medical_Examinations!A1333:J3668,2,TRUE)</f>
        <v>30.81</v>
      </c>
      <c r="E1334" s="50">
        <f>VLOOKUP(HealthCare!A1334,Medical_Examinations!A1333:J3668,4,TRUE)</f>
        <v>4.49</v>
      </c>
      <c r="F1334" s="7" t="str">
        <f>VLOOKUP(A1334,Medical_Examinations!A1333:J3668,6,TRUE)</f>
        <v>No</v>
      </c>
      <c r="G1334" s="7" t="str">
        <f>VLOOKUP(A1334,Medical_Examinations!A1333:J3668,7,TRUE)</f>
        <v>No</v>
      </c>
      <c r="H1334" s="7" t="str">
        <f>VLOOKUP(A1334,Medical_Examinations!A1333:J3668,8,TRUE)</f>
        <v>No</v>
      </c>
      <c r="I1334" s="51">
        <f>VLOOKUP(A1334,Medical_Examinations!A1333:J3668,9,TRUE)</f>
        <v>0</v>
      </c>
      <c r="J1334" s="7" t="str">
        <f>VLOOKUP(A1334,Medical_Examinations!A1333:J3668,10,TRUE)</f>
        <v>No</v>
      </c>
      <c r="K1334" s="7" t="str">
        <f>VLOOKUP(A1334,Medical_Examinations!A1333:J3668,3,TRUE)</f>
        <v>Obesity</v>
      </c>
      <c r="L1334" s="7" t="str">
        <f>VLOOKUP(A1334,Medical_Examinations!A1333:J3668,5,TRUE)</f>
        <v>Normal</v>
      </c>
      <c r="M1334" s="52">
        <f>VLOOKUP(A1334,Hospitalization!A164:K2506,5,FALSE)</f>
        <v>35682</v>
      </c>
      <c r="N1334" s="51">
        <f ca="1">VLOOKUP(A1334,Hospitalization!A165:K2507,6,FALSE)</f>
        <v>27</v>
      </c>
      <c r="O1334" s="7" t="str">
        <f>VLOOKUP(A1325,Hospitalization!A326:K2668,11,TRUE)</f>
        <v>R1011</v>
      </c>
      <c r="P1334" s="7" t="str">
        <f>VLOOKUP(A1334,Hospitalization!A335:K2677,10,TRUE)</f>
        <v>tier - 3</v>
      </c>
      <c r="Q1334" s="53">
        <f>VLOOKUP(A1334,Hospitalization!A335:K2677,8,TRUE)</f>
        <v>27619.360000000001</v>
      </c>
      <c r="R1334" s="7" t="str">
        <f>VLOOKUP(A1334,Hospitalization!A335:K2677,9,TRUE)</f>
        <v>tier - 2</v>
      </c>
    </row>
    <row r="1335" spans="1:18" x14ac:dyDescent="0.3">
      <c r="A1335" s="69" t="s">
        <v>1344</v>
      </c>
      <c r="B1335" s="55" t="str">
        <f>VLOOKUP(A1335,'Customer Names'!A1335:E2653,3,TRUE)</f>
        <v xml:space="preserve"> Mr</v>
      </c>
      <c r="C1335" s="55" t="str">
        <f>VLOOKUP(A1335,'Customer Names'!A1333:E2158,4,FALSE)</f>
        <v>Montagna</v>
      </c>
      <c r="D1335" s="54">
        <f>VLOOKUP(HealthCare!A1335,Medical_Examinations!A1334:J3669,2,TRUE)</f>
        <v>36.85</v>
      </c>
      <c r="E1335" s="54">
        <f>VLOOKUP(HealthCare!A1335,Medical_Examinations!A1334:J3669,4,TRUE)</f>
        <v>8.8000000000000007</v>
      </c>
      <c r="F1335" s="55" t="str">
        <f>VLOOKUP(A1335,Medical_Examinations!A1334:J3669,6,TRUE)</f>
        <v>No</v>
      </c>
      <c r="G1335" s="55" t="str">
        <f>VLOOKUP(A1335,Medical_Examinations!A1334:J3669,7,TRUE)</f>
        <v>No</v>
      </c>
      <c r="H1335" s="55" t="str">
        <f>VLOOKUP(A1335,Medical_Examinations!A1334:J3669,8,TRUE)</f>
        <v>No</v>
      </c>
      <c r="I1335" s="56">
        <f>VLOOKUP(A1335,Medical_Examinations!A1334:J3669,9,TRUE)</f>
        <v>2</v>
      </c>
      <c r="J1335" s="55" t="str">
        <f>VLOOKUP(A1335,Medical_Examinations!A1334:J3669,10,TRUE)</f>
        <v>No</v>
      </c>
      <c r="K1335" s="55" t="str">
        <f>VLOOKUP(A1335,Medical_Examinations!A1334:J3669,3,TRUE)</f>
        <v>Obesity</v>
      </c>
      <c r="L1335" s="55" t="str">
        <f>VLOOKUP(A1335,Medical_Examinations!A1334:J3669,5,TRUE)</f>
        <v>Diabetes</v>
      </c>
      <c r="M1335" s="57">
        <f>VLOOKUP(A1335,Hospitalization!A165:K2507,5,FALSE)</f>
        <v>33766</v>
      </c>
      <c r="N1335" s="56">
        <f ca="1">VLOOKUP(A1335,Hospitalization!A166:K2508,6,FALSE)</f>
        <v>28</v>
      </c>
      <c r="O1335" s="55" t="str">
        <f>VLOOKUP(A1326,Hospitalization!A327:K2669,11,TRUE)</f>
        <v>R1011</v>
      </c>
      <c r="P1335" s="55" t="str">
        <f>VLOOKUP(A1335,Hospitalization!A336:K2678,10,TRUE)</f>
        <v>tier - 3</v>
      </c>
      <c r="Q1335" s="58">
        <f>VLOOKUP(A1335,Hospitalization!A336:K2678,8,TRUE)</f>
        <v>27614.71</v>
      </c>
      <c r="R1335" s="55" t="str">
        <f>VLOOKUP(A1335,Hospitalization!A336:K2678,9,TRUE)</f>
        <v>tier - 2</v>
      </c>
    </row>
    <row r="1336" spans="1:18" x14ac:dyDescent="0.3">
      <c r="A1336" s="69" t="s">
        <v>1345</v>
      </c>
      <c r="B1336" s="55" t="str">
        <f>VLOOKUP(A1336,'Customer Names'!A1336:E2654,3,TRUE)</f>
        <v xml:space="preserve"> Mr</v>
      </c>
      <c r="C1336" s="55" t="str">
        <f>VLOOKUP(A1336,'Customer Names'!A1334:E2159,4,FALSE)</f>
        <v>M√ºller</v>
      </c>
      <c r="D1336" s="50">
        <f>VLOOKUP(HealthCare!A1336,Medical_Examinations!A1335:J3670,2,TRUE)</f>
        <v>35.86</v>
      </c>
      <c r="E1336" s="50">
        <f>VLOOKUP(HealthCare!A1336,Medical_Examinations!A1335:J3670,4,TRUE)</f>
        <v>7.93</v>
      </c>
      <c r="F1336" s="7" t="str">
        <f>VLOOKUP(A1336,Medical_Examinations!A1335:J3670,6,TRUE)</f>
        <v>No</v>
      </c>
      <c r="G1336" s="7" t="str">
        <f>VLOOKUP(A1336,Medical_Examinations!A1335:J3670,7,TRUE)</f>
        <v>No</v>
      </c>
      <c r="H1336" s="7" t="str">
        <f>VLOOKUP(A1336,Medical_Examinations!A1335:J3670,8,TRUE)</f>
        <v>No</v>
      </c>
      <c r="I1336" s="51">
        <f>VLOOKUP(A1336,Medical_Examinations!A1335:J3670,9,TRUE)</f>
        <v>2</v>
      </c>
      <c r="J1336" s="7" t="str">
        <f>VLOOKUP(A1336,Medical_Examinations!A1335:J3670,10,TRUE)</f>
        <v>No</v>
      </c>
      <c r="K1336" s="7" t="str">
        <f>VLOOKUP(A1336,Medical_Examinations!A1335:J3670,3,TRUE)</f>
        <v>Obesity</v>
      </c>
      <c r="L1336" s="7" t="str">
        <f>VLOOKUP(A1336,Medical_Examinations!A1335:J3670,5,TRUE)</f>
        <v>Diabetes</v>
      </c>
      <c r="M1336" s="52">
        <f>VLOOKUP(A1336,Hospitalization!A166:K2508,5,FALSE)</f>
        <v>31357</v>
      </c>
      <c r="N1336" s="51">
        <f ca="1">VLOOKUP(A1336,Hospitalization!A167:K2509,6,FALSE)</f>
        <v>23</v>
      </c>
      <c r="O1336" s="7" t="str">
        <f>VLOOKUP(A1327,Hospitalization!A328:K2670,11,TRUE)</f>
        <v>R1011</v>
      </c>
      <c r="P1336" s="7" t="str">
        <f>VLOOKUP(A1336,Hospitalization!A337:K2679,10,TRUE)</f>
        <v>tier - 1</v>
      </c>
      <c r="Q1336" s="53">
        <f>VLOOKUP(A1336,Hospitalization!A337:K2679,8,TRUE)</f>
        <v>27598.93</v>
      </c>
      <c r="R1336" s="7" t="str">
        <f>VLOOKUP(A1336,Hospitalization!A337:K2679,9,TRUE)</f>
        <v>tier - 2</v>
      </c>
    </row>
    <row r="1337" spans="1:18" x14ac:dyDescent="0.3">
      <c r="A1337" s="69" t="s">
        <v>1346</v>
      </c>
      <c r="B1337" s="55" t="str">
        <f>VLOOKUP(A1337,'Customer Names'!A1337:E2655,3,TRUE)</f>
        <v xml:space="preserve"> Mr</v>
      </c>
      <c r="C1337" s="55" t="str">
        <f>VLOOKUP(A1337,'Customer Names'!A1335:E2160,4,FALSE)</f>
        <v>Baker</v>
      </c>
      <c r="D1337" s="54">
        <f>VLOOKUP(HealthCare!A1337,Medical_Examinations!A1336:J3671,2,TRUE)</f>
        <v>30.3</v>
      </c>
      <c r="E1337" s="54">
        <f>VLOOKUP(HealthCare!A1337,Medical_Examinations!A1336:J3671,4,TRUE)</f>
        <v>9.4499999999999993</v>
      </c>
      <c r="F1337" s="55" t="str">
        <f>VLOOKUP(A1337,Medical_Examinations!A1336:J3671,6,TRUE)</f>
        <v>No</v>
      </c>
      <c r="G1337" s="55" t="str">
        <f>VLOOKUP(A1337,Medical_Examinations!A1336:J3671,7,TRUE)</f>
        <v>No</v>
      </c>
      <c r="H1337" s="55" t="str">
        <f>VLOOKUP(A1337,Medical_Examinations!A1336:J3671,8,TRUE)</f>
        <v>No</v>
      </c>
      <c r="I1337" s="56">
        <f>VLOOKUP(A1337,Medical_Examinations!A1336:J3671,9,TRUE)</f>
        <v>2</v>
      </c>
      <c r="J1337" s="55" t="str">
        <f>VLOOKUP(A1337,Medical_Examinations!A1336:J3671,10,TRUE)</f>
        <v>No</v>
      </c>
      <c r="K1337" s="55" t="str">
        <f>VLOOKUP(A1337,Medical_Examinations!A1336:J3671,3,TRUE)</f>
        <v>Obesity</v>
      </c>
      <c r="L1337" s="55" t="str">
        <f>VLOOKUP(A1337,Medical_Examinations!A1336:J3671,5,TRUE)</f>
        <v>Diabetes</v>
      </c>
      <c r="M1337" s="57">
        <f>VLOOKUP(A1337,Hospitalization!A167:K2509,5,FALSE)</f>
        <v>30885</v>
      </c>
      <c r="N1337" s="56">
        <f ca="1">VLOOKUP(A1337,Hospitalization!A168:K2510,6,FALSE)</f>
        <v>38</v>
      </c>
      <c r="O1337" s="55" t="str">
        <f>VLOOKUP(A1328,Hospitalization!A329:K2671,11,TRUE)</f>
        <v>R1011</v>
      </c>
      <c r="P1337" s="55" t="str">
        <f>VLOOKUP(A1337,Hospitalization!A338:K2680,10,TRUE)</f>
        <v>tier - 2</v>
      </c>
      <c r="Q1337" s="58">
        <f>VLOOKUP(A1337,Hospitalization!A338:K2680,8,TRUE)</f>
        <v>27534.53</v>
      </c>
      <c r="R1337" s="55" t="str">
        <f>VLOOKUP(A1337,Hospitalization!A338:K2680,9,TRUE)</f>
        <v>tier - 2</v>
      </c>
    </row>
    <row r="1338" spans="1:18" x14ac:dyDescent="0.3">
      <c r="A1338" s="69" t="s">
        <v>1347</v>
      </c>
      <c r="B1338" s="55" t="str">
        <f>VLOOKUP(A1338,'Customer Names'!A1338:E2656,3,TRUE)</f>
        <v xml:space="preserve"> Mr</v>
      </c>
      <c r="C1338" s="55" t="str">
        <f>VLOOKUP(A1338,'Customer Names'!A1336:E2161,4,FALSE)</f>
        <v>Sidebottom</v>
      </c>
      <c r="D1338" s="50">
        <f>VLOOKUP(HealthCare!A1338,Medical_Examinations!A1337:J3672,2,TRUE)</f>
        <v>32.015000000000001</v>
      </c>
      <c r="E1338" s="50">
        <f>VLOOKUP(HealthCare!A1338,Medical_Examinations!A1337:J3672,4,TRUE)</f>
        <v>7.67</v>
      </c>
      <c r="F1338" s="7" t="str">
        <f>VLOOKUP(A1338,Medical_Examinations!A1337:J3672,6,TRUE)</f>
        <v>No</v>
      </c>
      <c r="G1338" s="7" t="str">
        <f>VLOOKUP(A1338,Medical_Examinations!A1337:J3672,7,TRUE)</f>
        <v>No</v>
      </c>
      <c r="H1338" s="7" t="str">
        <f>VLOOKUP(A1338,Medical_Examinations!A1337:J3672,8,TRUE)</f>
        <v>No</v>
      </c>
      <c r="I1338" s="51">
        <f>VLOOKUP(A1338,Medical_Examinations!A1337:J3672,9,TRUE)</f>
        <v>0</v>
      </c>
      <c r="J1338" s="7" t="str">
        <f>VLOOKUP(A1338,Medical_Examinations!A1337:J3672,10,TRUE)</f>
        <v>No</v>
      </c>
      <c r="K1338" s="7" t="str">
        <f>VLOOKUP(A1338,Medical_Examinations!A1337:J3672,3,TRUE)</f>
        <v>Obesity</v>
      </c>
      <c r="L1338" s="7" t="str">
        <f>VLOOKUP(A1338,Medical_Examinations!A1337:J3672,5,TRUE)</f>
        <v>Diabetes</v>
      </c>
      <c r="M1338" s="52">
        <f>VLOOKUP(A1338,Hospitalization!A168:K2510,5,FALSE)</f>
        <v>24034</v>
      </c>
      <c r="N1338" s="51">
        <f ca="1">VLOOKUP(A1338,Hospitalization!A169:K2511,6,FALSE)</f>
        <v>33</v>
      </c>
      <c r="O1338" s="7" t="str">
        <f>VLOOKUP(A1329,Hospitalization!A330:K2672,11,TRUE)</f>
        <v>R1011</v>
      </c>
      <c r="P1338" s="7" t="str">
        <f>VLOOKUP(A1338,Hospitalization!A339:K2681,10,TRUE)</f>
        <v>tier - 3</v>
      </c>
      <c r="Q1338" s="53">
        <f>VLOOKUP(A1338,Hospitalization!A339:K2681,8,TRUE)</f>
        <v>27533.91</v>
      </c>
      <c r="R1338" s="7" t="str">
        <f>VLOOKUP(A1338,Hospitalization!A339:K2681,9,TRUE)</f>
        <v>tier - 2</v>
      </c>
    </row>
    <row r="1339" spans="1:18" x14ac:dyDescent="0.3">
      <c r="A1339" s="69" t="s">
        <v>1348</v>
      </c>
      <c r="B1339" s="55" t="str">
        <f>VLOOKUP(A1339,'Customer Names'!A1339:E2657,3,TRUE)</f>
        <v xml:space="preserve"> Mrs</v>
      </c>
      <c r="C1339" s="55" t="str">
        <f>VLOOKUP(A1339,'Customer Names'!A1337:E2162,4,FALSE)</f>
        <v>Johnson</v>
      </c>
      <c r="D1339" s="54">
        <f>VLOOKUP(HealthCare!A1339,Medical_Examinations!A1338:J3673,2,TRUE)</f>
        <v>25.06</v>
      </c>
      <c r="E1339" s="54">
        <f>VLOOKUP(HealthCare!A1339,Medical_Examinations!A1338:J3673,4,TRUE)</f>
        <v>10.53</v>
      </c>
      <c r="F1339" s="55" t="str">
        <f>VLOOKUP(A1339,Medical_Examinations!A1338:J3673,6,TRUE)</f>
        <v>No</v>
      </c>
      <c r="G1339" s="55" t="str">
        <f>VLOOKUP(A1339,Medical_Examinations!A1338:J3673,7,TRUE)</f>
        <v>No</v>
      </c>
      <c r="H1339" s="55" t="str">
        <f>VLOOKUP(A1339,Medical_Examinations!A1338:J3673,8,TRUE)</f>
        <v>No</v>
      </c>
      <c r="I1339" s="56">
        <f>VLOOKUP(A1339,Medical_Examinations!A1338:J3673,9,TRUE)</f>
        <v>2</v>
      </c>
      <c r="J1339" s="55" t="str">
        <f>VLOOKUP(A1339,Medical_Examinations!A1338:J3673,10,TRUE)</f>
        <v>No</v>
      </c>
      <c r="K1339" s="55" t="str">
        <f>VLOOKUP(A1339,Medical_Examinations!A1338:J3673,3,TRUE)</f>
        <v>Overweight</v>
      </c>
      <c r="L1339" s="55" t="str">
        <f>VLOOKUP(A1339,Medical_Examinations!A1338:J3673,5,TRUE)</f>
        <v>Diabetes</v>
      </c>
      <c r="M1339" s="57">
        <f>VLOOKUP(A1339,Hospitalization!A169:K2511,5,FALSE)</f>
        <v>29862</v>
      </c>
      <c r="N1339" s="56">
        <f ca="1">VLOOKUP(A1339,Hospitalization!A170:K2512,6,FALSE)</f>
        <v>32</v>
      </c>
      <c r="O1339" s="55" t="str">
        <f>VLOOKUP(A1330,Hospitalization!A331:K2673,11,TRUE)</f>
        <v>R1011</v>
      </c>
      <c r="P1339" s="55" t="str">
        <f>VLOOKUP(A1339,Hospitalization!A340:K2682,10,TRUE)</f>
        <v>tier - 1</v>
      </c>
      <c r="Q1339" s="58">
        <f>VLOOKUP(A1339,Hospitalization!A340:K2682,8,TRUE)</f>
        <v>27495.59</v>
      </c>
      <c r="R1339" s="55" t="str">
        <f>VLOOKUP(A1339,Hospitalization!A340:K2682,9,TRUE)</f>
        <v>tier - 2</v>
      </c>
    </row>
    <row r="1340" spans="1:18" x14ac:dyDescent="0.3">
      <c r="A1340" s="69" t="s">
        <v>1349</v>
      </c>
      <c r="B1340" s="55" t="str">
        <f>VLOOKUP(A1340,'Customer Names'!A1340:E2658,3,TRUE)</f>
        <v xml:space="preserve"> Mr</v>
      </c>
      <c r="C1340" s="55" t="str">
        <f>VLOOKUP(A1340,'Customer Names'!A1338:E2163,4,FALSE)</f>
        <v>Morris</v>
      </c>
      <c r="D1340" s="50">
        <f>VLOOKUP(HealthCare!A1340,Medical_Examinations!A1339:J3674,2,TRUE)</f>
        <v>18.829999999999998</v>
      </c>
      <c r="E1340" s="50">
        <f>VLOOKUP(HealthCare!A1340,Medical_Examinations!A1339:J3674,4,TRUE)</f>
        <v>10.08</v>
      </c>
      <c r="F1340" s="7" t="str">
        <f>VLOOKUP(A1340,Medical_Examinations!A1339:J3674,6,TRUE)</f>
        <v>yes</v>
      </c>
      <c r="G1340" s="7" t="str">
        <f>VLOOKUP(A1340,Medical_Examinations!A1339:J3674,7,TRUE)</f>
        <v>No</v>
      </c>
      <c r="H1340" s="7" t="str">
        <f>VLOOKUP(A1340,Medical_Examinations!A1339:J3674,8,TRUE)</f>
        <v>No</v>
      </c>
      <c r="I1340" s="51">
        <f>VLOOKUP(A1340,Medical_Examinations!A1339:J3674,9,TRUE)</f>
        <v>0</v>
      </c>
      <c r="J1340" s="7" t="str">
        <f>VLOOKUP(A1340,Medical_Examinations!A1339:J3674,10,TRUE)</f>
        <v>No</v>
      </c>
      <c r="K1340" s="7" t="str">
        <f>VLOOKUP(A1340,Medical_Examinations!A1339:J3674,3,TRUE)</f>
        <v>Normal Weight</v>
      </c>
      <c r="L1340" s="7" t="str">
        <f>VLOOKUP(A1340,Medical_Examinations!A1339:J3674,5,TRUE)</f>
        <v>Diabetes</v>
      </c>
      <c r="M1340" s="52">
        <f>VLOOKUP(A1340,Hospitalization!A170:K2512,5,FALSE)</f>
        <v>31386</v>
      </c>
      <c r="N1340" s="51">
        <f ca="1">VLOOKUP(A1340,Hospitalization!A171:K2513,6,FALSE)</f>
        <v>31</v>
      </c>
      <c r="O1340" s="7" t="str">
        <f>VLOOKUP(A1331,Hospitalization!A332:K2674,11,TRUE)</f>
        <v>R1013</v>
      </c>
      <c r="P1340" s="7" t="str">
        <f>VLOOKUP(A1340,Hospitalization!A341:K2683,10,TRUE)</f>
        <v>tier - 1</v>
      </c>
      <c r="Q1340" s="53">
        <f>VLOOKUP(A1340,Hospitalization!A341:K2683,8,TRUE)</f>
        <v>27432.73</v>
      </c>
      <c r="R1340" s="7" t="str">
        <f>VLOOKUP(A1340,Hospitalization!A341:K2683,9,TRUE)</f>
        <v>tier - 2</v>
      </c>
    </row>
    <row r="1341" spans="1:18" x14ac:dyDescent="0.3">
      <c r="A1341" s="69" t="s">
        <v>1350</v>
      </c>
      <c r="B1341" s="55" t="str">
        <f>VLOOKUP(A1341,'Customer Names'!A1341:E2659,3,TRUE)</f>
        <v xml:space="preserve"> Mr</v>
      </c>
      <c r="C1341" s="55" t="str">
        <f>VLOOKUP(A1341,'Customer Names'!A1339:E2164,4,FALSE)</f>
        <v>Chaisson</v>
      </c>
      <c r="D1341" s="54">
        <f>VLOOKUP(HealthCare!A1341,Medical_Examinations!A1340:J3675,2,TRUE)</f>
        <v>47.52</v>
      </c>
      <c r="E1341" s="54">
        <f>VLOOKUP(HealthCare!A1341,Medical_Examinations!A1340:J3675,4,TRUE)</f>
        <v>11.39</v>
      </c>
      <c r="F1341" s="55" t="str">
        <f>VLOOKUP(A1341,Medical_Examinations!A1340:J3675,6,TRUE)</f>
        <v>yes</v>
      </c>
      <c r="G1341" s="55" t="str">
        <f>VLOOKUP(A1341,Medical_Examinations!A1340:J3675,7,TRUE)</f>
        <v>No</v>
      </c>
      <c r="H1341" s="55" t="str">
        <f>VLOOKUP(A1341,Medical_Examinations!A1340:J3675,8,TRUE)</f>
        <v>No</v>
      </c>
      <c r="I1341" s="56">
        <f>VLOOKUP(A1341,Medical_Examinations!A1340:J3675,9,TRUE)</f>
        <v>1</v>
      </c>
      <c r="J1341" s="55" t="str">
        <f>VLOOKUP(A1341,Medical_Examinations!A1340:J3675,10,TRUE)</f>
        <v>No</v>
      </c>
      <c r="K1341" s="55" t="str">
        <f>VLOOKUP(A1341,Medical_Examinations!A1340:J3675,3,TRUE)</f>
        <v>Obesity</v>
      </c>
      <c r="L1341" s="55" t="str">
        <f>VLOOKUP(A1341,Medical_Examinations!A1340:J3675,5,TRUE)</f>
        <v>Diabetes</v>
      </c>
      <c r="M1341" s="57">
        <f>VLOOKUP(A1341,Hospitalization!A171:K2513,5,FALSE)</f>
        <v>25492</v>
      </c>
      <c r="N1341" s="56">
        <f ca="1">VLOOKUP(A1341,Hospitalization!A172:K2514,6,FALSE)</f>
        <v>45</v>
      </c>
      <c r="O1341" s="55" t="str">
        <f>VLOOKUP(A1332,Hospitalization!A333:K2675,11,TRUE)</f>
        <v>R1011</v>
      </c>
      <c r="P1341" s="55" t="str">
        <f>VLOOKUP(A1341,Hospitalization!A342:K2684,10,TRUE)</f>
        <v>tier - 2</v>
      </c>
      <c r="Q1341" s="58">
        <f>VLOOKUP(A1341,Hospitalization!A342:K2684,8,TRUE)</f>
        <v>27346.04</v>
      </c>
      <c r="R1341" s="55" t="str">
        <f>VLOOKUP(A1341,Hospitalization!A342:K2684,9,TRUE)</f>
        <v>tier - 2</v>
      </c>
    </row>
    <row r="1342" spans="1:18" x14ac:dyDescent="0.3">
      <c r="A1342" s="69" t="s">
        <v>1351</v>
      </c>
      <c r="B1342" s="55" t="str">
        <f>VLOOKUP(A1342,'Customer Names'!A1342:E2660,3,TRUE)</f>
        <v xml:space="preserve"> Mrs</v>
      </c>
      <c r="C1342" s="55" t="str">
        <f>VLOOKUP(A1342,'Customer Names'!A1340:E2165,4,FALSE)</f>
        <v>Pigott</v>
      </c>
      <c r="D1342" s="50">
        <f>VLOOKUP(HealthCare!A1342,Medical_Examinations!A1341:J3676,2,TRUE)</f>
        <v>37.82</v>
      </c>
      <c r="E1342" s="50">
        <f>VLOOKUP(HealthCare!A1342,Medical_Examinations!A1341:J3676,4,TRUE)</f>
        <v>6.36</v>
      </c>
      <c r="F1342" s="7" t="str">
        <f>VLOOKUP(A1342,Medical_Examinations!A1341:J3676,6,TRUE)</f>
        <v>No</v>
      </c>
      <c r="G1342" s="7" t="str">
        <f>VLOOKUP(A1342,Medical_Examinations!A1341:J3676,7,TRUE)</f>
        <v>No</v>
      </c>
      <c r="H1342" s="7" t="str">
        <f>VLOOKUP(A1342,Medical_Examinations!A1341:J3676,8,TRUE)</f>
        <v>No</v>
      </c>
      <c r="I1342" s="51">
        <f>VLOOKUP(A1342,Medical_Examinations!A1341:J3676,9,TRUE)</f>
        <v>0</v>
      </c>
      <c r="J1342" s="7" t="str">
        <f>VLOOKUP(A1342,Medical_Examinations!A1341:J3676,10,TRUE)</f>
        <v>No</v>
      </c>
      <c r="K1342" s="7" t="str">
        <f>VLOOKUP(A1342,Medical_Examinations!A1341:J3676,3,TRUE)</f>
        <v>Obesity</v>
      </c>
      <c r="L1342" s="7" t="str">
        <f>VLOOKUP(A1342,Medical_Examinations!A1341:J3676,5,TRUE)</f>
        <v>Prediabetes</v>
      </c>
      <c r="M1342" s="52">
        <f>VLOOKUP(A1342,Hospitalization!A172:K2514,5,FALSE)</f>
        <v>24995</v>
      </c>
      <c r="N1342" s="51">
        <f ca="1">VLOOKUP(A1342,Hospitalization!A173:K2515,6,FALSE)</f>
        <v>38</v>
      </c>
      <c r="O1342" s="7" t="str">
        <f>VLOOKUP(A1333,Hospitalization!A334:K2676,11,TRUE)</f>
        <v>R1011</v>
      </c>
      <c r="P1342" s="7" t="str">
        <f>VLOOKUP(A1342,Hospitalization!A343:K2685,10,TRUE)</f>
        <v>tier - 2</v>
      </c>
      <c r="Q1342" s="53">
        <f>VLOOKUP(A1342,Hospitalization!A343:K2685,8,TRUE)</f>
        <v>27322.73</v>
      </c>
      <c r="R1342" s="7" t="str">
        <f>VLOOKUP(A1342,Hospitalization!A343:K2685,9,TRUE)</f>
        <v>tier - 2</v>
      </c>
    </row>
    <row r="1343" spans="1:18" x14ac:dyDescent="0.3">
      <c r="A1343" s="69" t="s">
        <v>1352</v>
      </c>
      <c r="B1343" s="55" t="str">
        <f>VLOOKUP(A1343,'Customer Names'!A1343:E2661,3,TRUE)</f>
        <v xml:space="preserve"> Ms</v>
      </c>
      <c r="C1343" s="55" t="str">
        <f>VLOOKUP(A1343,'Customer Names'!A1341:E2166,4,FALSE)</f>
        <v>Cochrane</v>
      </c>
      <c r="D1343" s="54">
        <f>VLOOKUP(HealthCare!A1343,Medical_Examinations!A1342:J3677,2,TRUE)</f>
        <v>44.16</v>
      </c>
      <c r="E1343" s="54">
        <f>VLOOKUP(HealthCare!A1343,Medical_Examinations!A1342:J3677,4,TRUE)</f>
        <v>5.31</v>
      </c>
      <c r="F1343" s="55" t="str">
        <f>VLOOKUP(A1343,Medical_Examinations!A1342:J3677,6,TRUE)</f>
        <v>yes</v>
      </c>
      <c r="G1343" s="55" t="str">
        <f>VLOOKUP(A1343,Medical_Examinations!A1342:J3677,7,TRUE)</f>
        <v>No</v>
      </c>
      <c r="H1343" s="55" t="str">
        <f>VLOOKUP(A1343,Medical_Examinations!A1342:J3677,8,TRUE)</f>
        <v>No</v>
      </c>
      <c r="I1343" s="56">
        <f>VLOOKUP(A1343,Medical_Examinations!A1342:J3677,9,TRUE)</f>
        <v>0</v>
      </c>
      <c r="J1343" s="55" t="str">
        <f>VLOOKUP(A1343,Medical_Examinations!A1342:J3677,10,TRUE)</f>
        <v>No</v>
      </c>
      <c r="K1343" s="55" t="str">
        <f>VLOOKUP(A1343,Medical_Examinations!A1342:J3677,3,TRUE)</f>
        <v>Obesity</v>
      </c>
      <c r="L1343" s="55" t="str">
        <f>VLOOKUP(A1343,Medical_Examinations!A1342:J3677,5,TRUE)</f>
        <v>Normal</v>
      </c>
      <c r="M1343" s="57">
        <f>VLOOKUP(A1343,Hospitalization!A173:K2515,5,FALSE)</f>
        <v>36496</v>
      </c>
      <c r="N1343" s="56">
        <f ca="1">VLOOKUP(A1343,Hospitalization!A174:K2516,6,FALSE)</f>
        <v>31</v>
      </c>
      <c r="O1343" s="55" t="str">
        <f>VLOOKUP(A1334,Hospitalization!A335:K2677,11,TRUE)</f>
        <v>R1011</v>
      </c>
      <c r="P1343" s="55" t="str">
        <f>VLOOKUP(A1343,Hospitalization!A344:K2686,10,TRUE)</f>
        <v>tier - 1</v>
      </c>
      <c r="Q1343" s="58">
        <f>VLOOKUP(A1343,Hospitalization!A344:K2686,8,TRUE)</f>
        <v>27236.959999999999</v>
      </c>
      <c r="R1343" s="55" t="str">
        <f>VLOOKUP(A1343,Hospitalization!A344:K2686,9,TRUE)</f>
        <v>tier - 2</v>
      </c>
    </row>
    <row r="1344" spans="1:18" x14ac:dyDescent="0.3">
      <c r="A1344" s="69" t="s">
        <v>1353</v>
      </c>
      <c r="B1344" s="55" t="str">
        <f>VLOOKUP(A1344,'Customer Names'!A1344:E2662,3,TRUE)</f>
        <v xml:space="preserve"> Mrs</v>
      </c>
      <c r="C1344" s="55" t="str">
        <f>VLOOKUP(A1344,'Customer Names'!A1342:E2167,4,FALSE)</f>
        <v>Armitage</v>
      </c>
      <c r="D1344" s="50">
        <f>VLOOKUP(HealthCare!A1344,Medical_Examinations!A1343:J3678,2,TRUE)</f>
        <v>37.049999999999997</v>
      </c>
      <c r="E1344" s="50">
        <f>VLOOKUP(HealthCare!A1344,Medical_Examinations!A1343:J3678,4,TRUE)</f>
        <v>4.74</v>
      </c>
      <c r="F1344" s="7" t="str">
        <f>VLOOKUP(A1344,Medical_Examinations!A1343:J3678,6,TRUE)</f>
        <v>No</v>
      </c>
      <c r="G1344" s="7" t="str">
        <f>VLOOKUP(A1344,Medical_Examinations!A1343:J3678,7,TRUE)</f>
        <v>No</v>
      </c>
      <c r="H1344" s="7" t="str">
        <f>VLOOKUP(A1344,Medical_Examinations!A1343:J3678,8,TRUE)</f>
        <v>Yes</v>
      </c>
      <c r="I1344" s="51">
        <f>VLOOKUP(A1344,Medical_Examinations!A1343:J3678,9,TRUE)</f>
        <v>1</v>
      </c>
      <c r="J1344" s="7" t="str">
        <f>VLOOKUP(A1344,Medical_Examinations!A1343:J3678,10,TRUE)</f>
        <v>No</v>
      </c>
      <c r="K1344" s="7" t="str">
        <f>VLOOKUP(A1344,Medical_Examinations!A1343:J3678,3,TRUE)</f>
        <v>Obesity</v>
      </c>
      <c r="L1344" s="7" t="str">
        <f>VLOOKUP(A1344,Medical_Examinations!A1343:J3678,5,TRUE)</f>
        <v>Normal</v>
      </c>
      <c r="M1344" s="52">
        <f>VLOOKUP(A1344,Hospitalization!A174:K2516,5,FALSE)</f>
        <v>24097</v>
      </c>
      <c r="N1344" s="51">
        <f ca="1">VLOOKUP(A1344,Hospitalization!A175:K2517,6,FALSE)</f>
        <v>24</v>
      </c>
      <c r="O1344" s="7" t="str">
        <f>VLOOKUP(A1335,Hospitalization!A336:K2678,11,TRUE)</f>
        <v>R1011</v>
      </c>
      <c r="P1344" s="7" t="str">
        <f>VLOOKUP(A1344,Hospitalization!A345:K2687,10,TRUE)</f>
        <v>tier - 1</v>
      </c>
      <c r="Q1344" s="53">
        <f>VLOOKUP(A1344,Hospitalization!A345:K2687,8,TRUE)</f>
        <v>27218.44</v>
      </c>
      <c r="R1344" s="7" t="str">
        <f>VLOOKUP(A1344,Hospitalization!A345:K2687,9,TRUE)</f>
        <v>tier - 2</v>
      </c>
    </row>
    <row r="1345" spans="1:18" x14ac:dyDescent="0.3">
      <c r="A1345" s="69" t="s">
        <v>1354</v>
      </c>
      <c r="B1345" s="55" t="str">
        <f>VLOOKUP(A1345,'Customer Names'!A1345:E2663,3,TRUE)</f>
        <v xml:space="preserve"> Ms</v>
      </c>
      <c r="C1345" s="55" t="str">
        <f>VLOOKUP(A1345,'Customer Names'!A1343:E2168,4,FALSE)</f>
        <v>Shen</v>
      </c>
      <c r="D1345" s="54">
        <f>VLOOKUP(HealthCare!A1345,Medical_Examinations!A1344:J3679,2,TRUE)</f>
        <v>18.66</v>
      </c>
      <c r="E1345" s="54">
        <f>VLOOKUP(HealthCare!A1345,Medical_Examinations!A1344:J3679,4,TRUE)</f>
        <v>11.35</v>
      </c>
      <c r="F1345" s="55" t="str">
        <f>VLOOKUP(A1345,Medical_Examinations!A1344:J3679,6,TRUE)</f>
        <v>No</v>
      </c>
      <c r="G1345" s="55" t="str">
        <f>VLOOKUP(A1345,Medical_Examinations!A1344:J3679,7,TRUE)</f>
        <v>No</v>
      </c>
      <c r="H1345" s="55" t="str">
        <f>VLOOKUP(A1345,Medical_Examinations!A1344:J3679,8,TRUE)</f>
        <v>No</v>
      </c>
      <c r="I1345" s="56">
        <f>VLOOKUP(A1345,Medical_Examinations!A1344:J3679,9,TRUE)</f>
        <v>0</v>
      </c>
      <c r="J1345" s="55" t="str">
        <f>VLOOKUP(A1345,Medical_Examinations!A1344:J3679,10,TRUE)</f>
        <v>No</v>
      </c>
      <c r="K1345" s="55" t="str">
        <f>VLOOKUP(A1345,Medical_Examinations!A1344:J3679,3,TRUE)</f>
        <v>Normal Weight</v>
      </c>
      <c r="L1345" s="55" t="str">
        <f>VLOOKUP(A1345,Medical_Examinations!A1344:J3679,5,TRUE)</f>
        <v>Diabetes</v>
      </c>
      <c r="M1345" s="57">
        <f>VLOOKUP(A1345,Hospitalization!A175:K2517,5,FALSE)</f>
        <v>25843</v>
      </c>
      <c r="N1345" s="56">
        <f ca="1">VLOOKUP(A1345,Hospitalization!A176:K2518,6,FALSE)</f>
        <v>39</v>
      </c>
      <c r="O1345" s="55" t="str">
        <f>VLOOKUP(A1336,Hospitalization!A337:K2679,11,TRUE)</f>
        <v>R1011</v>
      </c>
      <c r="P1345" s="55" t="str">
        <f>VLOOKUP(A1345,Hospitalization!A346:K2688,10,TRUE)</f>
        <v>tier - 2</v>
      </c>
      <c r="Q1345" s="58">
        <f>VLOOKUP(A1345,Hospitalization!A346:K2688,8,TRUE)</f>
        <v>27117.99</v>
      </c>
      <c r="R1345" s="55" t="str">
        <f>VLOOKUP(A1345,Hospitalization!A346:K2688,9,TRUE)</f>
        <v>tier - 2</v>
      </c>
    </row>
    <row r="1346" spans="1:18" x14ac:dyDescent="0.3">
      <c r="A1346" s="69" t="s">
        <v>1355</v>
      </c>
      <c r="B1346" s="55" t="str">
        <f>VLOOKUP(A1346,'Customer Names'!A1346:E2664,3,TRUE)</f>
        <v xml:space="preserve"> Mr</v>
      </c>
      <c r="C1346" s="55" t="str">
        <f>VLOOKUP(A1346,'Customer Names'!A1344:E2169,4,FALSE)</f>
        <v>O'Kelly</v>
      </c>
      <c r="D1346" s="50">
        <f>VLOOKUP(HealthCare!A1346,Medical_Examinations!A1345:J3680,2,TRUE)</f>
        <v>36.200000000000003</v>
      </c>
      <c r="E1346" s="50">
        <f>VLOOKUP(HealthCare!A1346,Medical_Examinations!A1345:J3680,4,TRUE)</f>
        <v>6.81</v>
      </c>
      <c r="F1346" s="7" t="str">
        <f>VLOOKUP(A1346,Medical_Examinations!A1345:J3680,6,TRUE)</f>
        <v>yes</v>
      </c>
      <c r="G1346" s="7" t="str">
        <f>VLOOKUP(A1346,Medical_Examinations!A1345:J3680,7,TRUE)</f>
        <v>No</v>
      </c>
      <c r="H1346" s="7" t="str">
        <f>VLOOKUP(A1346,Medical_Examinations!A1345:J3680,8,TRUE)</f>
        <v>No</v>
      </c>
      <c r="I1346" s="51">
        <f>VLOOKUP(A1346,Medical_Examinations!A1345:J3680,9,TRUE)</f>
        <v>1</v>
      </c>
      <c r="J1346" s="7" t="str">
        <f>VLOOKUP(A1346,Medical_Examinations!A1345:J3680,10,TRUE)</f>
        <v>No</v>
      </c>
      <c r="K1346" s="7" t="str">
        <f>VLOOKUP(A1346,Medical_Examinations!A1345:J3680,3,TRUE)</f>
        <v>Obesity</v>
      </c>
      <c r="L1346" s="7" t="str">
        <f>VLOOKUP(A1346,Medical_Examinations!A1345:J3680,5,TRUE)</f>
        <v>Diabetes</v>
      </c>
      <c r="M1346" s="52">
        <f>VLOOKUP(A1346,Hospitalization!A176:K2518,5,FALSE)</f>
        <v>33220</v>
      </c>
      <c r="N1346" s="51">
        <f ca="1">VLOOKUP(A1346,Hospitalization!A177:K2519,6,FALSE)</f>
        <v>27</v>
      </c>
      <c r="O1346" s="7" t="str">
        <f>VLOOKUP(A1337,Hospitalization!A338:K2680,11,TRUE)</f>
        <v>R1011</v>
      </c>
      <c r="P1346" s="7" t="str">
        <f>VLOOKUP(A1346,Hospitalization!A347:K2689,10,TRUE)</f>
        <v>tier - 3</v>
      </c>
      <c r="Q1346" s="53">
        <f>VLOOKUP(A1346,Hospitalization!A347:K2689,8,TRUE)</f>
        <v>27092.38</v>
      </c>
      <c r="R1346" s="7" t="str">
        <f>VLOOKUP(A1346,Hospitalization!A347:K2689,9,TRUE)</f>
        <v>tier - 2</v>
      </c>
    </row>
    <row r="1347" spans="1:18" x14ac:dyDescent="0.3">
      <c r="A1347" s="69" t="s">
        <v>1356</v>
      </c>
      <c r="B1347" s="55" t="str">
        <f>VLOOKUP(A1347,'Customer Names'!A1347:E2665,3,TRUE)</f>
        <v xml:space="preserve"> Ms</v>
      </c>
      <c r="C1347" s="55" t="str">
        <f>VLOOKUP(A1347,'Customer Names'!A1345:E2170,4,FALSE)</f>
        <v>Huff</v>
      </c>
      <c r="D1347" s="54">
        <f>VLOOKUP(HealthCare!A1347,Medical_Examinations!A1346:J3681,2,TRUE)</f>
        <v>18.87</v>
      </c>
      <c r="E1347" s="54">
        <f>VLOOKUP(HealthCare!A1347,Medical_Examinations!A1346:J3681,4,TRUE)</f>
        <v>8.06</v>
      </c>
      <c r="F1347" s="55" t="str">
        <f>VLOOKUP(A1347,Medical_Examinations!A1346:J3681,6,TRUE)</f>
        <v>No</v>
      </c>
      <c r="G1347" s="55" t="str">
        <f>VLOOKUP(A1347,Medical_Examinations!A1346:J3681,7,TRUE)</f>
        <v>No</v>
      </c>
      <c r="H1347" s="55" t="str">
        <f>VLOOKUP(A1347,Medical_Examinations!A1346:J3681,8,TRUE)</f>
        <v>No</v>
      </c>
      <c r="I1347" s="56">
        <f>VLOOKUP(A1347,Medical_Examinations!A1346:J3681,9,TRUE)</f>
        <v>0</v>
      </c>
      <c r="J1347" s="55" t="str">
        <f>VLOOKUP(A1347,Medical_Examinations!A1346:J3681,10,TRUE)</f>
        <v>No</v>
      </c>
      <c r="K1347" s="55" t="str">
        <f>VLOOKUP(A1347,Medical_Examinations!A1346:J3681,3,TRUE)</f>
        <v>Normal Weight</v>
      </c>
      <c r="L1347" s="55" t="str">
        <f>VLOOKUP(A1347,Medical_Examinations!A1346:J3681,5,TRUE)</f>
        <v>Diabetes</v>
      </c>
      <c r="M1347" s="57">
        <f>VLOOKUP(A1347,Hospitalization!A177:K2519,5,FALSE)</f>
        <v>34517</v>
      </c>
      <c r="N1347" s="56">
        <f ca="1">VLOOKUP(A1347,Hospitalization!A178:K2520,6,FALSE)</f>
        <v>28</v>
      </c>
      <c r="O1347" s="55" t="str">
        <f>VLOOKUP(A1338,Hospitalization!A339:K2681,11,TRUE)</f>
        <v>R1013</v>
      </c>
      <c r="P1347" s="55" t="str">
        <f>VLOOKUP(A1347,Hospitalization!A348:K2690,10,TRUE)</f>
        <v>tier - 2</v>
      </c>
      <c r="Q1347" s="58">
        <f>VLOOKUP(A1347,Hospitalization!A348:K2690,8,TRUE)</f>
        <v>27080.639999999999</v>
      </c>
      <c r="R1347" s="55" t="str">
        <f>VLOOKUP(A1347,Hospitalization!A348:K2690,9,TRUE)</f>
        <v>tier - 2</v>
      </c>
    </row>
    <row r="1348" spans="1:18" x14ac:dyDescent="0.3">
      <c r="A1348" s="69" t="s">
        <v>1357</v>
      </c>
      <c r="B1348" s="55" t="str">
        <f>VLOOKUP(A1348,'Customer Names'!A1348:E2666,3,TRUE)</f>
        <v xml:space="preserve"> Mr</v>
      </c>
      <c r="C1348" s="55" t="str">
        <f>VLOOKUP(A1348,'Customer Names'!A1346:E2171,4,FALSE)</f>
        <v>Dye</v>
      </c>
      <c r="D1348" s="50">
        <f>VLOOKUP(HealthCare!A1348,Medical_Examinations!A1347:J3682,2,TRUE)</f>
        <v>32.299999999999997</v>
      </c>
      <c r="E1348" s="50">
        <f>VLOOKUP(HealthCare!A1348,Medical_Examinations!A1347:J3682,4,TRUE)</f>
        <v>6.74</v>
      </c>
      <c r="F1348" s="7" t="str">
        <f>VLOOKUP(A1348,Medical_Examinations!A1347:J3682,6,TRUE)</f>
        <v>yes</v>
      </c>
      <c r="G1348" s="7" t="str">
        <f>VLOOKUP(A1348,Medical_Examinations!A1347:J3682,7,TRUE)</f>
        <v>No</v>
      </c>
      <c r="H1348" s="7" t="str">
        <f>VLOOKUP(A1348,Medical_Examinations!A1347:J3682,8,TRUE)</f>
        <v>No</v>
      </c>
      <c r="I1348" s="51">
        <f>VLOOKUP(A1348,Medical_Examinations!A1347:J3682,9,TRUE)</f>
        <v>1</v>
      </c>
      <c r="J1348" s="7" t="str">
        <f>VLOOKUP(A1348,Medical_Examinations!A1347:J3682,10,TRUE)</f>
        <v>No</v>
      </c>
      <c r="K1348" s="7" t="str">
        <f>VLOOKUP(A1348,Medical_Examinations!A1347:J3682,3,TRUE)</f>
        <v>Obesity</v>
      </c>
      <c r="L1348" s="7" t="str">
        <f>VLOOKUP(A1348,Medical_Examinations!A1347:J3682,5,TRUE)</f>
        <v>Diabetes</v>
      </c>
      <c r="M1348" s="52">
        <f>VLOOKUP(A1348,Hospitalization!A178:K2520,5,FALSE)</f>
        <v>21366</v>
      </c>
      <c r="N1348" s="51">
        <f ca="1">VLOOKUP(A1348,Hospitalization!A179:K2521,6,FALSE)</f>
        <v>27</v>
      </c>
      <c r="O1348" s="7" t="str">
        <f>VLOOKUP(A1339,Hospitalization!A340:K2682,11,TRUE)</f>
        <v>R1011</v>
      </c>
      <c r="P1348" s="7" t="str">
        <f>VLOOKUP(A1348,Hospitalization!A349:K2691,10,TRUE)</f>
        <v>tier - 2</v>
      </c>
      <c r="Q1348" s="53">
        <f>VLOOKUP(A1348,Hospitalization!A349:K2691,8,TRUE)</f>
        <v>27037.91</v>
      </c>
      <c r="R1348" s="7" t="str">
        <f>VLOOKUP(A1348,Hospitalization!A349:K2691,9,TRUE)</f>
        <v>tier - 2</v>
      </c>
    </row>
    <row r="1349" spans="1:18" x14ac:dyDescent="0.3">
      <c r="A1349" s="69" t="s">
        <v>1358</v>
      </c>
      <c r="B1349" s="55" t="str">
        <f>VLOOKUP(A1349,'Customer Names'!A1349:E2667,3,TRUE)</f>
        <v xml:space="preserve"> Ms</v>
      </c>
      <c r="C1349" s="55" t="str">
        <f>VLOOKUP(A1349,'Customer Names'!A1347:E2172,4,FALSE)</f>
        <v>Willard</v>
      </c>
      <c r="D1349" s="54">
        <f>VLOOKUP(HealthCare!A1349,Medical_Examinations!A1348:J3683,2,TRUE)</f>
        <v>22.64</v>
      </c>
      <c r="E1349" s="54">
        <f>VLOOKUP(HealthCare!A1349,Medical_Examinations!A1348:J3683,4,TRUE)</f>
        <v>6.54</v>
      </c>
      <c r="F1349" s="55" t="str">
        <f>VLOOKUP(A1349,Medical_Examinations!A1348:J3683,6,TRUE)</f>
        <v>yes</v>
      </c>
      <c r="G1349" s="55" t="str">
        <f>VLOOKUP(A1349,Medical_Examinations!A1348:J3683,7,TRUE)</f>
        <v>No</v>
      </c>
      <c r="H1349" s="55" t="str">
        <f>VLOOKUP(A1349,Medical_Examinations!A1348:J3683,8,TRUE)</f>
        <v>No</v>
      </c>
      <c r="I1349" s="56">
        <f>VLOOKUP(A1349,Medical_Examinations!A1348:J3683,9,TRUE)</f>
        <v>2</v>
      </c>
      <c r="J1349" s="55" t="str">
        <f>VLOOKUP(A1349,Medical_Examinations!A1348:J3683,10,TRUE)</f>
        <v>No</v>
      </c>
      <c r="K1349" s="55" t="str">
        <f>VLOOKUP(A1349,Medical_Examinations!A1348:J3683,3,TRUE)</f>
        <v>Normal Weight</v>
      </c>
      <c r="L1349" s="55" t="str">
        <f>VLOOKUP(A1349,Medical_Examinations!A1348:J3683,5,TRUE)</f>
        <v>Diabetes</v>
      </c>
      <c r="M1349" s="57">
        <f>VLOOKUP(A1349,Hospitalization!A179:K2521,5,FALSE)</f>
        <v>22106</v>
      </c>
      <c r="N1349" s="56">
        <f ca="1">VLOOKUP(A1349,Hospitalization!A180:K2522,6,FALSE)</f>
        <v>37</v>
      </c>
      <c r="O1349" s="55" t="str">
        <f>VLOOKUP(A1340,Hospitalization!A341:K2683,11,TRUE)</f>
        <v>R1011</v>
      </c>
      <c r="P1349" s="55" t="str">
        <f>VLOOKUP(A1349,Hospitalization!A350:K2692,10,TRUE)</f>
        <v>tier - 2</v>
      </c>
      <c r="Q1349" s="58">
        <f>VLOOKUP(A1349,Hospitalization!A350:K2692,8,TRUE)</f>
        <v>27000.98</v>
      </c>
      <c r="R1349" s="55" t="str">
        <f>VLOOKUP(A1349,Hospitalization!A350:K2692,9,TRUE)</f>
        <v>tier - 2</v>
      </c>
    </row>
    <row r="1350" spans="1:18" x14ac:dyDescent="0.3">
      <c r="A1350" s="69" t="s">
        <v>1359</v>
      </c>
      <c r="B1350" s="55" t="str">
        <f>VLOOKUP(A1350,'Customer Names'!A1350:E2668,3,TRUE)</f>
        <v xml:space="preserve"> Mrs</v>
      </c>
      <c r="C1350" s="55" t="str">
        <f>VLOOKUP(A1350,'Customer Names'!A1348:E2173,4,FALSE)</f>
        <v>D'Addario</v>
      </c>
      <c r="D1350" s="50">
        <f>VLOOKUP(HealthCare!A1350,Medical_Examinations!A1349:J3684,2,TRUE)</f>
        <v>28.69</v>
      </c>
      <c r="E1350" s="50">
        <f>VLOOKUP(HealthCare!A1350,Medical_Examinations!A1349:J3684,4,TRUE)</f>
        <v>5.4</v>
      </c>
      <c r="F1350" s="7" t="str">
        <f>VLOOKUP(A1350,Medical_Examinations!A1349:J3684,6,TRUE)</f>
        <v>No</v>
      </c>
      <c r="G1350" s="7" t="str">
        <f>VLOOKUP(A1350,Medical_Examinations!A1349:J3684,7,TRUE)</f>
        <v>No</v>
      </c>
      <c r="H1350" s="7" t="str">
        <f>VLOOKUP(A1350,Medical_Examinations!A1349:J3684,8,TRUE)</f>
        <v>No</v>
      </c>
      <c r="I1350" s="51">
        <f>VLOOKUP(A1350,Medical_Examinations!A1349:J3684,9,TRUE)</f>
        <v>0</v>
      </c>
      <c r="J1350" s="7" t="str">
        <f>VLOOKUP(A1350,Medical_Examinations!A1349:J3684,10,TRUE)</f>
        <v>No</v>
      </c>
      <c r="K1350" s="7" t="str">
        <f>VLOOKUP(A1350,Medical_Examinations!A1349:J3684,3,TRUE)</f>
        <v>Overweight</v>
      </c>
      <c r="L1350" s="7" t="str">
        <f>VLOOKUP(A1350,Medical_Examinations!A1349:J3684,5,TRUE)</f>
        <v>Normal</v>
      </c>
      <c r="M1350" s="52">
        <f>VLOOKUP(A1350,Hospitalization!A180:K2522,5,FALSE)</f>
        <v>36839</v>
      </c>
      <c r="N1350" s="51">
        <f ca="1">VLOOKUP(A1350,Hospitalization!A181:K2523,6,FALSE)</f>
        <v>36</v>
      </c>
      <c r="O1350" s="7" t="str">
        <f>VLOOKUP(A1341,Hospitalization!A342:K2684,11,TRUE)</f>
        <v>R1013</v>
      </c>
      <c r="P1350" s="7" t="str">
        <f>VLOOKUP(A1350,Hospitalization!A351:K2693,10,TRUE)</f>
        <v>tier - 3</v>
      </c>
      <c r="Q1350" s="53">
        <f>VLOOKUP(A1350,Hospitalization!A351:K2693,8,TRUE)</f>
        <v>26936.98</v>
      </c>
      <c r="R1350" s="7" t="str">
        <f>VLOOKUP(A1350,Hospitalization!A351:K2693,9,TRUE)</f>
        <v>tier - 2</v>
      </c>
    </row>
    <row r="1351" spans="1:18" x14ac:dyDescent="0.3">
      <c r="A1351" s="69" t="s">
        <v>1360</v>
      </c>
      <c r="B1351" s="55" t="str">
        <f>VLOOKUP(A1351,'Customer Names'!A1351:E2669,3,TRUE)</f>
        <v xml:space="preserve"> Mr</v>
      </c>
      <c r="C1351" s="55" t="str">
        <f>VLOOKUP(A1351,'Customer Names'!A1349:E2174,4,FALSE)</f>
        <v>Buchanan</v>
      </c>
      <c r="D1351" s="54">
        <f>VLOOKUP(HealthCare!A1351,Medical_Examinations!A1350:J3685,2,TRUE)</f>
        <v>28.16</v>
      </c>
      <c r="E1351" s="54">
        <f>VLOOKUP(HealthCare!A1351,Medical_Examinations!A1350:J3685,4,TRUE)</f>
        <v>5.58</v>
      </c>
      <c r="F1351" s="55" t="str">
        <f>VLOOKUP(A1351,Medical_Examinations!A1350:J3685,6,TRUE)</f>
        <v>yes</v>
      </c>
      <c r="G1351" s="55" t="str">
        <f>VLOOKUP(A1351,Medical_Examinations!A1350:J3685,7,TRUE)</f>
        <v>No</v>
      </c>
      <c r="H1351" s="55" t="str">
        <f>VLOOKUP(A1351,Medical_Examinations!A1350:J3685,8,TRUE)</f>
        <v>No</v>
      </c>
      <c r="I1351" s="56">
        <f>VLOOKUP(A1351,Medical_Examinations!A1350:J3685,9,TRUE)</f>
        <v>0</v>
      </c>
      <c r="J1351" s="55" t="str">
        <f>VLOOKUP(A1351,Medical_Examinations!A1350:J3685,10,TRUE)</f>
        <v>No</v>
      </c>
      <c r="K1351" s="55" t="str">
        <f>VLOOKUP(A1351,Medical_Examinations!A1350:J3685,3,TRUE)</f>
        <v>Overweight</v>
      </c>
      <c r="L1351" s="55" t="str">
        <f>VLOOKUP(A1351,Medical_Examinations!A1350:J3685,5,TRUE)</f>
        <v>Normal</v>
      </c>
      <c r="M1351" s="57">
        <f>VLOOKUP(A1351,Hospitalization!A181:K2523,5,FALSE)</f>
        <v>21544</v>
      </c>
      <c r="N1351" s="56">
        <f ca="1">VLOOKUP(A1351,Hospitalization!A182:K2524,6,FALSE)</f>
        <v>33</v>
      </c>
      <c r="O1351" s="55" t="str">
        <f>VLOOKUP(A1342,Hospitalization!A343:K2685,11,TRUE)</f>
        <v>R1013</v>
      </c>
      <c r="P1351" s="55" t="str">
        <f>VLOOKUP(A1351,Hospitalization!A352:K2694,10,TRUE)</f>
        <v>tier - 1</v>
      </c>
      <c r="Q1351" s="58">
        <f>VLOOKUP(A1351,Hospitalization!A352:K2694,8,TRUE)</f>
        <v>26926.51</v>
      </c>
      <c r="R1351" s="55" t="str">
        <f>VLOOKUP(A1351,Hospitalization!A352:K2694,9,TRUE)</f>
        <v>tier - 2</v>
      </c>
    </row>
    <row r="1352" spans="1:18" x14ac:dyDescent="0.3">
      <c r="A1352" s="69" t="s">
        <v>1361</v>
      </c>
      <c r="B1352" s="55" t="str">
        <f>VLOOKUP(A1352,'Customer Names'!A1352:E2670,3,TRUE)</f>
        <v xml:space="preserve"> Ms</v>
      </c>
      <c r="C1352" s="55" t="str">
        <f>VLOOKUP(A1352,'Customer Names'!A1350:E2175,4,FALSE)</f>
        <v>Clark</v>
      </c>
      <c r="D1352" s="50">
        <f>VLOOKUP(HealthCare!A1352,Medical_Examinations!A1351:J3686,2,TRUE)</f>
        <v>45.54</v>
      </c>
      <c r="E1352" s="50">
        <f>VLOOKUP(HealthCare!A1352,Medical_Examinations!A1351:J3686,4,TRUE)</f>
        <v>5.84</v>
      </c>
      <c r="F1352" s="7" t="str">
        <f>VLOOKUP(A1352,Medical_Examinations!A1351:J3686,6,TRUE)</f>
        <v>No</v>
      </c>
      <c r="G1352" s="7" t="str">
        <f>VLOOKUP(A1352,Medical_Examinations!A1351:J3686,7,TRUE)</f>
        <v>No</v>
      </c>
      <c r="H1352" s="7" t="str">
        <f>VLOOKUP(A1352,Medical_Examinations!A1351:J3686,8,TRUE)</f>
        <v>Yes</v>
      </c>
      <c r="I1352" s="51">
        <f>VLOOKUP(A1352,Medical_Examinations!A1351:J3686,9,TRUE)</f>
        <v>1</v>
      </c>
      <c r="J1352" s="7" t="str">
        <f>VLOOKUP(A1352,Medical_Examinations!A1351:J3686,10,TRUE)</f>
        <v>No</v>
      </c>
      <c r="K1352" s="7" t="str">
        <f>VLOOKUP(A1352,Medical_Examinations!A1351:J3686,3,TRUE)</f>
        <v>Obesity</v>
      </c>
      <c r="L1352" s="7" t="str">
        <f>VLOOKUP(A1352,Medical_Examinations!A1351:J3686,5,TRUE)</f>
        <v>Prediabetes</v>
      </c>
      <c r="M1352" s="52">
        <f>VLOOKUP(A1352,Hospitalization!A182:K2524,5,FALSE)</f>
        <v>33472</v>
      </c>
      <c r="N1352" s="51">
        <f ca="1">VLOOKUP(A1352,Hospitalization!A183:K2525,6,FALSE)</f>
        <v>35</v>
      </c>
      <c r="O1352" s="7" t="str">
        <f>VLOOKUP(A1343,Hospitalization!A344:K2686,11,TRUE)</f>
        <v>R1011</v>
      </c>
      <c r="P1352" s="7" t="str">
        <f>VLOOKUP(A1352,Hospitalization!A353:K2695,10,TRUE)</f>
        <v>tier - 2</v>
      </c>
      <c r="Q1352" s="53">
        <f>VLOOKUP(A1352,Hospitalization!A353:K2695,8,TRUE)</f>
        <v>26912.560000000001</v>
      </c>
      <c r="R1352" s="7" t="str">
        <f>VLOOKUP(A1352,Hospitalization!A353:K2695,9,TRUE)</f>
        <v>tier - 2</v>
      </c>
    </row>
    <row r="1353" spans="1:18" x14ac:dyDescent="0.3">
      <c r="A1353" s="69" t="s">
        <v>1362</v>
      </c>
      <c r="B1353" s="55" t="str">
        <f>VLOOKUP(A1353,'Customer Names'!A1353:E2671,3,TRUE)</f>
        <v xml:space="preserve"> Mr</v>
      </c>
      <c r="C1353" s="55" t="str">
        <f>VLOOKUP(A1353,'Customer Names'!A1351:E2176,4,FALSE)</f>
        <v>Waterson</v>
      </c>
      <c r="D1353" s="54">
        <f>VLOOKUP(HealthCare!A1353,Medical_Examinations!A1352:J3687,2,TRUE)</f>
        <v>28.7</v>
      </c>
      <c r="E1353" s="54">
        <f>VLOOKUP(HealthCare!A1353,Medical_Examinations!A1352:J3687,4,TRUE)</f>
        <v>4.2</v>
      </c>
      <c r="F1353" s="55" t="str">
        <f>VLOOKUP(A1353,Medical_Examinations!A1352:J3687,6,TRUE)</f>
        <v>No</v>
      </c>
      <c r="G1353" s="55" t="str">
        <f>VLOOKUP(A1353,Medical_Examinations!A1352:J3687,7,TRUE)</f>
        <v>No</v>
      </c>
      <c r="H1353" s="55" t="str">
        <f>VLOOKUP(A1353,Medical_Examinations!A1352:J3687,8,TRUE)</f>
        <v>No</v>
      </c>
      <c r="I1353" s="56">
        <f>VLOOKUP(A1353,Medical_Examinations!A1352:J3687,9,TRUE)</f>
        <v>0</v>
      </c>
      <c r="J1353" s="55" t="str">
        <f>VLOOKUP(A1353,Medical_Examinations!A1352:J3687,10,TRUE)</f>
        <v>No</v>
      </c>
      <c r="K1353" s="55" t="str">
        <f>VLOOKUP(A1353,Medical_Examinations!A1352:J3687,3,TRUE)</f>
        <v>Overweight</v>
      </c>
      <c r="L1353" s="55" t="str">
        <f>VLOOKUP(A1353,Medical_Examinations!A1352:J3687,5,TRUE)</f>
        <v>Normal</v>
      </c>
      <c r="M1353" s="57">
        <f>VLOOKUP(A1353,Hospitalization!A183:K2525,5,FALSE)</f>
        <v>32346</v>
      </c>
      <c r="N1353" s="56">
        <f ca="1">VLOOKUP(A1353,Hospitalization!A184:K2526,6,FALSE)</f>
        <v>34</v>
      </c>
      <c r="O1353" s="55" t="str">
        <f>VLOOKUP(A1344,Hospitalization!A345:K2687,11,TRUE)</f>
        <v>R1017</v>
      </c>
      <c r="P1353" s="55" t="str">
        <f>VLOOKUP(A1353,Hospitalization!A354:K2696,10,TRUE)</f>
        <v>tier - 1</v>
      </c>
      <c r="Q1353" s="58">
        <f>VLOOKUP(A1353,Hospitalization!A354:K2696,8,TRUE)</f>
        <v>26607.89</v>
      </c>
      <c r="R1353" s="55" t="str">
        <f>VLOOKUP(A1353,Hospitalization!A354:K2696,9,TRUE)</f>
        <v>tier - 2</v>
      </c>
    </row>
    <row r="1354" spans="1:18" x14ac:dyDescent="0.3">
      <c r="A1354" s="69" t="s">
        <v>1363</v>
      </c>
      <c r="B1354" s="55" t="str">
        <f>VLOOKUP(A1354,'Customer Names'!A1354:E2672,3,TRUE)</f>
        <v xml:space="preserve"> Ms</v>
      </c>
      <c r="C1354" s="55" t="str">
        <f>VLOOKUP(A1354,'Customer Names'!A1352:E2177,4,FALSE)</f>
        <v>Piras</v>
      </c>
      <c r="D1354" s="50">
        <f>VLOOKUP(HealthCare!A1354,Medical_Examinations!A1353:J3688,2,TRUE)</f>
        <v>27.74</v>
      </c>
      <c r="E1354" s="50">
        <f>VLOOKUP(HealthCare!A1354,Medical_Examinations!A1353:J3688,4,TRUE)</f>
        <v>6.06</v>
      </c>
      <c r="F1354" s="7" t="str">
        <f>VLOOKUP(A1354,Medical_Examinations!A1353:J3688,6,TRUE)</f>
        <v>yes</v>
      </c>
      <c r="G1354" s="7" t="str">
        <f>VLOOKUP(A1354,Medical_Examinations!A1353:J3688,7,TRUE)</f>
        <v>No</v>
      </c>
      <c r="H1354" s="7" t="str">
        <f>VLOOKUP(A1354,Medical_Examinations!A1353:J3688,8,TRUE)</f>
        <v>No</v>
      </c>
      <c r="I1354" s="51">
        <f>VLOOKUP(A1354,Medical_Examinations!A1353:J3688,9,TRUE)</f>
        <v>0</v>
      </c>
      <c r="J1354" s="7" t="str">
        <f>VLOOKUP(A1354,Medical_Examinations!A1353:J3688,10,TRUE)</f>
        <v>No</v>
      </c>
      <c r="K1354" s="7" t="str">
        <f>VLOOKUP(A1354,Medical_Examinations!A1353:J3688,3,TRUE)</f>
        <v>Overweight</v>
      </c>
      <c r="L1354" s="7" t="str">
        <f>VLOOKUP(A1354,Medical_Examinations!A1353:J3688,5,TRUE)</f>
        <v>Prediabetes</v>
      </c>
      <c r="M1354" s="52">
        <f>VLOOKUP(A1354,Hospitalization!A184:K2526,5,FALSE)</f>
        <v>38235</v>
      </c>
      <c r="N1354" s="51">
        <f ca="1">VLOOKUP(A1354,Hospitalization!A185:K2527,6,FALSE)</f>
        <v>42</v>
      </c>
      <c r="O1354" s="7" t="str">
        <f>VLOOKUP(A1345,Hospitalization!A346:K2688,11,TRUE)</f>
        <v>R1013</v>
      </c>
      <c r="P1354" s="7" t="str">
        <f>VLOOKUP(A1354,Hospitalization!A355:K2697,10,TRUE)</f>
        <v>tier - 2</v>
      </c>
      <c r="Q1354" s="53">
        <f>VLOOKUP(A1354,Hospitalization!A355:K2697,8,TRUE)</f>
        <v>26479.4</v>
      </c>
      <c r="R1354" s="7" t="str">
        <f>VLOOKUP(A1354,Hospitalization!A355:K2697,9,TRUE)</f>
        <v>tier - 2</v>
      </c>
    </row>
    <row r="1355" spans="1:18" x14ac:dyDescent="0.3">
      <c r="A1355" s="69" t="s">
        <v>1364</v>
      </c>
      <c r="B1355" s="55" t="str">
        <f>VLOOKUP(A1355,'Customer Names'!A1355:E2673,3,TRUE)</f>
        <v xml:space="preserve"> Ms</v>
      </c>
      <c r="C1355" s="55" t="str">
        <f>VLOOKUP(A1355,'Customer Names'!A1353:E2178,4,FALSE)</f>
        <v>Olson</v>
      </c>
      <c r="D1355" s="54">
        <f>VLOOKUP(HealthCare!A1355,Medical_Examinations!A1354:J3689,2,TRUE)</f>
        <v>36.954999999999998</v>
      </c>
      <c r="E1355" s="54">
        <f>VLOOKUP(HealthCare!A1355,Medical_Examinations!A1354:J3689,4,TRUE)</f>
        <v>7.57</v>
      </c>
      <c r="F1355" s="55" t="str">
        <f>VLOOKUP(A1355,Medical_Examinations!A1354:J3689,6,TRUE)</f>
        <v>No</v>
      </c>
      <c r="G1355" s="55" t="str">
        <f>VLOOKUP(A1355,Medical_Examinations!A1354:J3689,7,TRUE)</f>
        <v>No</v>
      </c>
      <c r="H1355" s="55" t="str">
        <f>VLOOKUP(A1355,Medical_Examinations!A1354:J3689,8,TRUE)</f>
        <v>No</v>
      </c>
      <c r="I1355" s="56">
        <f>VLOOKUP(A1355,Medical_Examinations!A1354:J3689,9,TRUE)</f>
        <v>0</v>
      </c>
      <c r="J1355" s="55" t="str">
        <f>VLOOKUP(A1355,Medical_Examinations!A1354:J3689,10,TRUE)</f>
        <v>No</v>
      </c>
      <c r="K1355" s="55" t="str">
        <f>VLOOKUP(A1355,Medical_Examinations!A1354:J3689,3,TRUE)</f>
        <v>Obesity</v>
      </c>
      <c r="L1355" s="55" t="str">
        <f>VLOOKUP(A1355,Medical_Examinations!A1354:J3689,5,TRUE)</f>
        <v>Diabetes</v>
      </c>
      <c r="M1355" s="57">
        <f>VLOOKUP(A1355,Hospitalization!A185:K2527,5,FALSE)</f>
        <v>25807</v>
      </c>
      <c r="N1355" s="56">
        <f ca="1">VLOOKUP(A1355,Hospitalization!A186:K2528,6,FALSE)</f>
        <v>23</v>
      </c>
      <c r="O1355" s="55" t="str">
        <f>VLOOKUP(A1346,Hospitalization!A347:K2689,11,TRUE)</f>
        <v>R1011</v>
      </c>
      <c r="P1355" s="55" t="str">
        <f>VLOOKUP(A1355,Hospitalization!A356:K2698,10,TRUE)</f>
        <v>tier - 3</v>
      </c>
      <c r="Q1355" s="58">
        <f>VLOOKUP(A1355,Hospitalization!A356:K2698,8,TRUE)</f>
        <v>26467.1</v>
      </c>
      <c r="R1355" s="55" t="str">
        <f>VLOOKUP(A1355,Hospitalization!A356:K2698,9,TRUE)</f>
        <v>tier - 2</v>
      </c>
    </row>
    <row r="1356" spans="1:18" x14ac:dyDescent="0.3">
      <c r="A1356" s="69" t="s">
        <v>1365</v>
      </c>
      <c r="B1356" s="55" t="str">
        <f>VLOOKUP(A1356,'Customer Names'!A1356:E2674,3,TRUE)</f>
        <v xml:space="preserve"> Ms</v>
      </c>
      <c r="C1356" s="55" t="str">
        <f>VLOOKUP(A1356,'Customer Names'!A1354:E2179,4,FALSE)</f>
        <v>Manfredi</v>
      </c>
      <c r="D1356" s="50">
        <f>VLOOKUP(HealthCare!A1356,Medical_Examinations!A1355:J3690,2,TRUE)</f>
        <v>30.69</v>
      </c>
      <c r="E1356" s="50">
        <f>VLOOKUP(HealthCare!A1356,Medical_Examinations!A1355:J3690,4,TRUE)</f>
        <v>6.15</v>
      </c>
      <c r="F1356" s="7" t="str">
        <f>VLOOKUP(A1356,Medical_Examinations!A1355:J3690,6,TRUE)</f>
        <v>No</v>
      </c>
      <c r="G1356" s="7" t="str">
        <f>VLOOKUP(A1356,Medical_Examinations!A1355:J3690,7,TRUE)</f>
        <v>No</v>
      </c>
      <c r="H1356" s="7" t="str">
        <f>VLOOKUP(A1356,Medical_Examinations!A1355:J3690,8,TRUE)</f>
        <v>No</v>
      </c>
      <c r="I1356" s="51">
        <f>VLOOKUP(A1356,Medical_Examinations!A1355:J3690,9,TRUE)</f>
        <v>0</v>
      </c>
      <c r="J1356" s="7" t="str">
        <f>VLOOKUP(A1356,Medical_Examinations!A1355:J3690,10,TRUE)</f>
        <v>No</v>
      </c>
      <c r="K1356" s="7" t="str">
        <f>VLOOKUP(A1356,Medical_Examinations!A1355:J3690,3,TRUE)</f>
        <v>Obesity</v>
      </c>
      <c r="L1356" s="7" t="str">
        <f>VLOOKUP(A1356,Medical_Examinations!A1355:J3690,5,TRUE)</f>
        <v>Prediabetes</v>
      </c>
      <c r="M1356" s="52">
        <f>VLOOKUP(A1356,Hospitalization!A186:K2528,5,FALSE)</f>
        <v>27293</v>
      </c>
      <c r="N1356" s="51">
        <f ca="1">VLOOKUP(A1356,Hospitalization!A187:K2529,6,FALSE)</f>
        <v>44</v>
      </c>
      <c r="O1356" s="7" t="str">
        <f>VLOOKUP(A1347,Hospitalization!A348:K2690,11,TRUE)</f>
        <v>R1011</v>
      </c>
      <c r="P1356" s="7" t="str">
        <f>VLOOKUP(A1356,Hospitalization!A357:K2699,10,TRUE)</f>
        <v>tier - 2</v>
      </c>
      <c r="Q1356" s="53">
        <f>VLOOKUP(A1356,Hospitalization!A357:K2699,8,TRUE)</f>
        <v>26392.26</v>
      </c>
      <c r="R1356" s="7" t="str">
        <f>VLOOKUP(A1356,Hospitalization!A357:K2699,9,TRUE)</f>
        <v>tier - 2</v>
      </c>
    </row>
    <row r="1357" spans="1:18" x14ac:dyDescent="0.3">
      <c r="A1357" s="69" t="s">
        <v>1366</v>
      </c>
      <c r="B1357" s="55" t="str">
        <f>VLOOKUP(A1357,'Customer Names'!A1357:E2675,3,TRUE)</f>
        <v xml:space="preserve"> Ms</v>
      </c>
      <c r="C1357" s="55" t="str">
        <f>VLOOKUP(A1357,'Customer Names'!A1355:E2180,4,FALSE)</f>
        <v>Landberg</v>
      </c>
      <c r="D1357" s="54">
        <f>VLOOKUP(HealthCare!A1357,Medical_Examinations!A1356:J3691,2,TRUE)</f>
        <v>24.984999999999999</v>
      </c>
      <c r="E1357" s="54">
        <f>VLOOKUP(HealthCare!A1357,Medical_Examinations!A1356:J3691,4,TRUE)</f>
        <v>4.5599999999999996</v>
      </c>
      <c r="F1357" s="55" t="str">
        <f>VLOOKUP(A1357,Medical_Examinations!A1356:J3691,6,TRUE)</f>
        <v>No</v>
      </c>
      <c r="G1357" s="55" t="str">
        <f>VLOOKUP(A1357,Medical_Examinations!A1356:J3691,7,TRUE)</f>
        <v>No</v>
      </c>
      <c r="H1357" s="55" t="str">
        <f>VLOOKUP(A1357,Medical_Examinations!A1356:J3691,8,TRUE)</f>
        <v>No</v>
      </c>
      <c r="I1357" s="56">
        <f>VLOOKUP(A1357,Medical_Examinations!A1356:J3691,9,TRUE)</f>
        <v>0</v>
      </c>
      <c r="J1357" s="55" t="str">
        <f>VLOOKUP(A1357,Medical_Examinations!A1356:J3691,10,TRUE)</f>
        <v>No</v>
      </c>
      <c r="K1357" s="55" t="str">
        <f>VLOOKUP(A1357,Medical_Examinations!A1356:J3691,3,TRUE)</f>
        <v>Normal Weight</v>
      </c>
      <c r="L1357" s="55" t="str">
        <f>VLOOKUP(A1357,Medical_Examinations!A1356:J3691,5,TRUE)</f>
        <v>Normal</v>
      </c>
      <c r="M1357" s="57">
        <f>VLOOKUP(A1357,Hospitalization!A187:K2529,5,FALSE)</f>
        <v>38326</v>
      </c>
      <c r="N1357" s="56">
        <f ca="1">VLOOKUP(A1357,Hospitalization!A188:K2530,6,FALSE)</f>
        <v>30</v>
      </c>
      <c r="O1357" s="55" t="str">
        <f>VLOOKUP(A1348,Hospitalization!A349:K2691,11,TRUE)</f>
        <v>R1013</v>
      </c>
      <c r="P1357" s="55" t="str">
        <f>VLOOKUP(A1357,Hospitalization!A358:K2700,10,TRUE)</f>
        <v>tier - 3</v>
      </c>
      <c r="Q1357" s="58">
        <f>VLOOKUP(A1357,Hospitalization!A358:K2700,8,TRUE)</f>
        <v>26316.59</v>
      </c>
      <c r="R1357" s="55" t="str">
        <f>VLOOKUP(A1357,Hospitalization!A358:K2700,9,TRUE)</f>
        <v>tier - 2</v>
      </c>
    </row>
    <row r="1358" spans="1:18" x14ac:dyDescent="0.3">
      <c r="A1358" s="69" t="s">
        <v>1367</v>
      </c>
      <c r="B1358" s="55" t="str">
        <f>VLOOKUP(A1358,'Customer Names'!A1358:E2676,3,TRUE)</f>
        <v xml:space="preserve"> Ms</v>
      </c>
      <c r="C1358" s="55" t="str">
        <f>VLOOKUP(A1358,'Customer Names'!A1356:E2181,4,FALSE)</f>
        <v>Flynn</v>
      </c>
      <c r="D1358" s="50">
        <f>VLOOKUP(HealthCare!A1358,Medical_Examinations!A1357:J3692,2,TRUE)</f>
        <v>39.42</v>
      </c>
      <c r="E1358" s="50">
        <f>VLOOKUP(HealthCare!A1358,Medical_Examinations!A1357:J3692,4,TRUE)</f>
        <v>4.72</v>
      </c>
      <c r="F1358" s="7" t="str">
        <f>VLOOKUP(A1358,Medical_Examinations!A1357:J3692,6,TRUE)</f>
        <v>yes</v>
      </c>
      <c r="G1358" s="7" t="str">
        <f>VLOOKUP(A1358,Medical_Examinations!A1357:J3692,7,TRUE)</f>
        <v>No</v>
      </c>
      <c r="H1358" s="7" t="str">
        <f>VLOOKUP(A1358,Medical_Examinations!A1357:J3692,8,TRUE)</f>
        <v>No</v>
      </c>
      <c r="I1358" s="51">
        <f>VLOOKUP(A1358,Medical_Examinations!A1357:J3692,9,TRUE)</f>
        <v>1</v>
      </c>
      <c r="J1358" s="7" t="str">
        <f>VLOOKUP(A1358,Medical_Examinations!A1357:J3692,10,TRUE)</f>
        <v>No</v>
      </c>
      <c r="K1358" s="7" t="str">
        <f>VLOOKUP(A1358,Medical_Examinations!A1357:J3692,3,TRUE)</f>
        <v>Obesity</v>
      </c>
      <c r="L1358" s="7" t="str">
        <f>VLOOKUP(A1358,Medical_Examinations!A1357:J3692,5,TRUE)</f>
        <v>Normal</v>
      </c>
      <c r="M1358" s="52">
        <f>VLOOKUP(A1358,Hospitalization!A188:K2530,5,FALSE)</f>
        <v>27549</v>
      </c>
      <c r="N1358" s="51">
        <f ca="1">VLOOKUP(A1358,Hospitalization!A189:K2531,6,FALSE)</f>
        <v>38</v>
      </c>
      <c r="O1358" s="7" t="str">
        <f>VLOOKUP(A1349,Hospitalization!A350:K2692,11,TRUE)</f>
        <v>R1013</v>
      </c>
      <c r="P1358" s="7" t="str">
        <f>VLOOKUP(A1358,Hospitalization!A359:K2701,10,TRUE)</f>
        <v>tier - 1</v>
      </c>
      <c r="Q1358" s="53">
        <f>VLOOKUP(A1358,Hospitalization!A359:K2701,8,TRUE)</f>
        <v>26236.58</v>
      </c>
      <c r="R1358" s="7" t="str">
        <f>VLOOKUP(A1358,Hospitalization!A359:K2701,9,TRUE)</f>
        <v>tier - 2</v>
      </c>
    </row>
    <row r="1359" spans="1:18" x14ac:dyDescent="0.3">
      <c r="A1359" s="69" t="s">
        <v>1368</v>
      </c>
      <c r="B1359" s="55" t="str">
        <f>VLOOKUP(A1359,'Customer Names'!A1359:E2677,3,TRUE)</f>
        <v xml:space="preserve"> Mr</v>
      </c>
      <c r="C1359" s="55" t="str">
        <f>VLOOKUP(A1359,'Customer Names'!A1357:E2182,4,FALSE)</f>
        <v>Bishop</v>
      </c>
      <c r="D1359" s="54">
        <f>VLOOKUP(HealthCare!A1359,Medical_Examinations!A1358:J3693,2,TRUE)</f>
        <v>16.8</v>
      </c>
      <c r="E1359" s="54">
        <f>VLOOKUP(HealthCare!A1359,Medical_Examinations!A1358:J3693,4,TRUE)</f>
        <v>7.98</v>
      </c>
      <c r="F1359" s="55" t="str">
        <f>VLOOKUP(A1359,Medical_Examinations!A1358:J3693,6,TRUE)</f>
        <v>No</v>
      </c>
      <c r="G1359" s="55" t="str">
        <f>VLOOKUP(A1359,Medical_Examinations!A1358:J3693,7,TRUE)</f>
        <v>No</v>
      </c>
      <c r="H1359" s="55" t="str">
        <f>VLOOKUP(A1359,Medical_Examinations!A1358:J3693,8,TRUE)</f>
        <v>No</v>
      </c>
      <c r="I1359" s="56">
        <f>VLOOKUP(A1359,Medical_Examinations!A1358:J3693,9,TRUE)</f>
        <v>0</v>
      </c>
      <c r="J1359" s="55" t="str">
        <f>VLOOKUP(A1359,Medical_Examinations!A1358:J3693,10,TRUE)</f>
        <v>No</v>
      </c>
      <c r="K1359" s="55" t="str">
        <f>VLOOKUP(A1359,Medical_Examinations!A1358:J3693,3,TRUE)</f>
        <v>Underweight</v>
      </c>
      <c r="L1359" s="55" t="str">
        <f>VLOOKUP(A1359,Medical_Examinations!A1358:J3693,5,TRUE)</f>
        <v>Diabetes</v>
      </c>
      <c r="M1359" s="57">
        <f>VLOOKUP(A1359,Hospitalization!A189:K2531,5,FALSE)</f>
        <v>26852</v>
      </c>
      <c r="N1359" s="56">
        <f ca="1">VLOOKUP(A1359,Hospitalization!A190:K2532,6,FALSE)</f>
        <v>36</v>
      </c>
      <c r="O1359" s="55" t="str">
        <f>VLOOKUP(A1350,Hospitalization!A351:K2693,11,TRUE)</f>
        <v>R1011</v>
      </c>
      <c r="P1359" s="55" t="str">
        <f>VLOOKUP(A1359,Hospitalization!A360:K2702,10,TRUE)</f>
        <v>tier - 3</v>
      </c>
      <c r="Q1359" s="58">
        <f>VLOOKUP(A1359,Hospitalization!A360:K2702,8,TRUE)</f>
        <v>26140.36</v>
      </c>
      <c r="R1359" s="55" t="str">
        <f>VLOOKUP(A1359,Hospitalization!A360:K2702,9,TRUE)</f>
        <v>tier - 2</v>
      </c>
    </row>
    <row r="1360" spans="1:18" x14ac:dyDescent="0.3">
      <c r="A1360" s="69" t="s">
        <v>1369</v>
      </c>
      <c r="B1360" s="55" t="str">
        <f>VLOOKUP(A1360,'Customer Names'!A1360:E2678,3,TRUE)</f>
        <v xml:space="preserve"> Ms</v>
      </c>
      <c r="C1360" s="55" t="str">
        <f>VLOOKUP(A1360,'Customer Names'!A1358:E2183,4,FALSE)</f>
        <v>Devitt</v>
      </c>
      <c r="D1360" s="50">
        <f>VLOOKUP(HealthCare!A1360,Medical_Examinations!A1359:J3694,2,TRUE)</f>
        <v>23.274999999999999</v>
      </c>
      <c r="E1360" s="50">
        <f>VLOOKUP(HealthCare!A1360,Medical_Examinations!A1359:J3694,4,TRUE)</f>
        <v>6.26</v>
      </c>
      <c r="F1360" s="7" t="str">
        <f>VLOOKUP(A1360,Medical_Examinations!A1359:J3694,6,TRUE)</f>
        <v>yes</v>
      </c>
      <c r="G1360" s="7" t="str">
        <f>VLOOKUP(A1360,Medical_Examinations!A1359:J3694,7,TRUE)</f>
        <v>No</v>
      </c>
      <c r="H1360" s="7" t="str">
        <f>VLOOKUP(A1360,Medical_Examinations!A1359:J3694,8,TRUE)</f>
        <v>Yes</v>
      </c>
      <c r="I1360" s="51">
        <f>VLOOKUP(A1360,Medical_Examinations!A1359:J3694,9,TRUE)</f>
        <v>1</v>
      </c>
      <c r="J1360" s="7" t="str">
        <f>VLOOKUP(A1360,Medical_Examinations!A1359:J3694,10,TRUE)</f>
        <v>No</v>
      </c>
      <c r="K1360" s="7" t="str">
        <f>VLOOKUP(A1360,Medical_Examinations!A1359:J3694,3,TRUE)</f>
        <v>Normal Weight</v>
      </c>
      <c r="L1360" s="7" t="str">
        <f>VLOOKUP(A1360,Medical_Examinations!A1359:J3694,5,TRUE)</f>
        <v>Prediabetes</v>
      </c>
      <c r="M1360" s="52">
        <f>VLOOKUP(A1360,Hospitalization!A190:K2532,5,FALSE)</f>
        <v>37540</v>
      </c>
      <c r="N1360" s="51">
        <f ca="1">VLOOKUP(A1360,Hospitalization!A191:K2533,6,FALSE)</f>
        <v>21</v>
      </c>
      <c r="O1360" s="7" t="str">
        <f>VLOOKUP(A1351,Hospitalization!A352:K2694,11,TRUE)</f>
        <v>R1013</v>
      </c>
      <c r="P1360" s="7" t="str">
        <f>VLOOKUP(A1360,Hospitalization!A361:K2703,10,TRUE)</f>
        <v>tier - 1</v>
      </c>
      <c r="Q1360" s="53">
        <f>VLOOKUP(A1360,Hospitalization!A361:K2703,8,TRUE)</f>
        <v>26125.67</v>
      </c>
      <c r="R1360" s="7" t="str">
        <f>VLOOKUP(A1360,Hospitalization!A361:K2703,9,TRUE)</f>
        <v>tier - 2</v>
      </c>
    </row>
    <row r="1361" spans="1:18" x14ac:dyDescent="0.3">
      <c r="A1361" s="69" t="s">
        <v>1370</v>
      </c>
      <c r="B1361" s="55" t="str">
        <f>VLOOKUP(A1361,'Customer Names'!A1361:E2679,3,TRUE)</f>
        <v xml:space="preserve"> Ms</v>
      </c>
      <c r="C1361" s="55" t="str">
        <f>VLOOKUP(A1361,'Customer Names'!A1359:E2184,4,FALSE)</f>
        <v>Lynch</v>
      </c>
      <c r="D1361" s="54">
        <f>VLOOKUP(HealthCare!A1361,Medical_Examinations!A1360:J3695,2,TRUE)</f>
        <v>22.8</v>
      </c>
      <c r="E1361" s="54">
        <f>VLOOKUP(HealthCare!A1361,Medical_Examinations!A1360:J3695,4,TRUE)</f>
        <v>4.29</v>
      </c>
      <c r="F1361" s="55" t="str">
        <f>VLOOKUP(A1361,Medical_Examinations!A1360:J3695,6,TRUE)</f>
        <v>yes</v>
      </c>
      <c r="G1361" s="55" t="str">
        <f>VLOOKUP(A1361,Medical_Examinations!A1360:J3695,7,TRUE)</f>
        <v>No</v>
      </c>
      <c r="H1361" s="55" t="str">
        <f>VLOOKUP(A1361,Medical_Examinations!A1360:J3695,8,TRUE)</f>
        <v>Yes</v>
      </c>
      <c r="I1361" s="56">
        <f>VLOOKUP(A1361,Medical_Examinations!A1360:J3695,9,TRUE)</f>
        <v>1</v>
      </c>
      <c r="J1361" s="55" t="str">
        <f>VLOOKUP(A1361,Medical_Examinations!A1360:J3695,10,TRUE)</f>
        <v>No</v>
      </c>
      <c r="K1361" s="55" t="str">
        <f>VLOOKUP(A1361,Medical_Examinations!A1360:J3695,3,TRUE)</f>
        <v>Normal Weight</v>
      </c>
      <c r="L1361" s="55" t="str">
        <f>VLOOKUP(A1361,Medical_Examinations!A1360:J3695,5,TRUE)</f>
        <v>Normal</v>
      </c>
      <c r="M1361" s="57">
        <f>VLOOKUP(A1361,Hospitalization!A191:K2533,5,FALSE)</f>
        <v>36886</v>
      </c>
      <c r="N1361" s="56">
        <f ca="1">VLOOKUP(A1361,Hospitalization!A192:K2534,6,FALSE)</f>
        <v>32</v>
      </c>
      <c r="O1361" s="55" t="str">
        <f>VLOOKUP(A1352,Hospitalization!A353:K2695,11,TRUE)</f>
        <v>R1011</v>
      </c>
      <c r="P1361" s="55" t="str">
        <f>VLOOKUP(A1361,Hospitalization!A362:K2704,10,TRUE)</f>
        <v>tier - 3</v>
      </c>
      <c r="Q1361" s="58">
        <f>VLOOKUP(A1361,Hospitalization!A362:K2704,8,TRUE)</f>
        <v>26026.97</v>
      </c>
      <c r="R1361" s="55" t="str">
        <f>VLOOKUP(A1361,Hospitalization!A362:K2704,9,TRUE)</f>
        <v>tier - 2</v>
      </c>
    </row>
    <row r="1362" spans="1:18" x14ac:dyDescent="0.3">
      <c r="A1362" s="69" t="s">
        <v>1371</v>
      </c>
      <c r="B1362" s="55" t="str">
        <f>VLOOKUP(A1362,'Customer Names'!A1362:E2680,3,TRUE)</f>
        <v xml:space="preserve"> Mr</v>
      </c>
      <c r="C1362" s="55" t="str">
        <f>VLOOKUP(A1362,'Customer Names'!A1360:E2185,4,FALSE)</f>
        <v>Tramontano</v>
      </c>
      <c r="D1362" s="50">
        <f>VLOOKUP(HealthCare!A1362,Medical_Examinations!A1361:J3696,2,TRUE)</f>
        <v>24.3</v>
      </c>
      <c r="E1362" s="50">
        <f>VLOOKUP(HealthCare!A1362,Medical_Examinations!A1361:J3696,4,TRUE)</f>
        <v>5.43</v>
      </c>
      <c r="F1362" s="7" t="str">
        <f>VLOOKUP(A1362,Medical_Examinations!A1361:J3696,6,TRUE)</f>
        <v>No</v>
      </c>
      <c r="G1362" s="7" t="str">
        <f>VLOOKUP(A1362,Medical_Examinations!A1361:J3696,7,TRUE)</f>
        <v>No</v>
      </c>
      <c r="H1362" s="7" t="str">
        <f>VLOOKUP(A1362,Medical_Examinations!A1361:J3696,8,TRUE)</f>
        <v>No</v>
      </c>
      <c r="I1362" s="51">
        <f>VLOOKUP(A1362,Medical_Examinations!A1361:J3696,9,TRUE)</f>
        <v>2</v>
      </c>
      <c r="J1362" s="7" t="str">
        <f>VLOOKUP(A1362,Medical_Examinations!A1361:J3696,10,TRUE)</f>
        <v>No</v>
      </c>
      <c r="K1362" s="7" t="str">
        <f>VLOOKUP(A1362,Medical_Examinations!A1361:J3696,3,TRUE)</f>
        <v>Normal Weight</v>
      </c>
      <c r="L1362" s="7" t="str">
        <f>VLOOKUP(A1362,Medical_Examinations!A1361:J3696,5,TRUE)</f>
        <v>Normal</v>
      </c>
      <c r="M1362" s="52">
        <f>VLOOKUP(A1362,Hospitalization!A192:K2534,5,FALSE)</f>
        <v>37047</v>
      </c>
      <c r="N1362" s="51">
        <f ca="1">VLOOKUP(A1362,Hospitalization!A193:K2535,6,FALSE)</f>
        <v>33</v>
      </c>
      <c r="O1362" s="7" t="str">
        <f>VLOOKUP(A1353,Hospitalization!A354:K2696,11,TRUE)</f>
        <v>R1011</v>
      </c>
      <c r="P1362" s="7" t="str">
        <f>VLOOKUP(A1362,Hospitalization!A363:K2705,10,TRUE)</f>
        <v>tier - 2</v>
      </c>
      <c r="Q1362" s="53">
        <f>VLOOKUP(A1362,Hospitalization!A363:K2705,8,TRUE)</f>
        <v>26018.95</v>
      </c>
      <c r="R1362" s="7" t="str">
        <f>VLOOKUP(A1362,Hospitalization!A363:K2705,9,TRUE)</f>
        <v>tier - 2</v>
      </c>
    </row>
    <row r="1363" spans="1:18" x14ac:dyDescent="0.3">
      <c r="A1363" s="69" t="s">
        <v>1372</v>
      </c>
      <c r="B1363" s="55" t="str">
        <f>VLOOKUP(A1363,'Customer Names'!A1363:E2681,3,TRUE)</f>
        <v xml:space="preserve"> Mr</v>
      </c>
      <c r="C1363" s="55" t="str">
        <f>VLOOKUP(A1363,'Customer Names'!A1361:E2186,4,FALSE)</f>
        <v>Davidson</v>
      </c>
      <c r="D1363" s="54">
        <f>VLOOKUP(HealthCare!A1363,Medical_Examinations!A1362:J3697,2,TRUE)</f>
        <v>25.13</v>
      </c>
      <c r="E1363" s="54">
        <f>VLOOKUP(HealthCare!A1363,Medical_Examinations!A1362:J3697,4,TRUE)</f>
        <v>8</v>
      </c>
      <c r="F1363" s="55" t="str">
        <f>VLOOKUP(A1363,Medical_Examinations!A1362:J3697,6,TRUE)</f>
        <v>yes</v>
      </c>
      <c r="G1363" s="55" t="str">
        <f>VLOOKUP(A1363,Medical_Examinations!A1362:J3697,7,TRUE)</f>
        <v>No</v>
      </c>
      <c r="H1363" s="55" t="str">
        <f>VLOOKUP(A1363,Medical_Examinations!A1362:J3697,8,TRUE)</f>
        <v>No</v>
      </c>
      <c r="I1363" s="56">
        <f>VLOOKUP(A1363,Medical_Examinations!A1362:J3697,9,TRUE)</f>
        <v>1</v>
      </c>
      <c r="J1363" s="55" t="str">
        <f>VLOOKUP(A1363,Medical_Examinations!A1362:J3697,10,TRUE)</f>
        <v>No</v>
      </c>
      <c r="K1363" s="55" t="str">
        <f>VLOOKUP(A1363,Medical_Examinations!A1362:J3697,3,TRUE)</f>
        <v>Overweight</v>
      </c>
      <c r="L1363" s="55" t="str">
        <f>VLOOKUP(A1363,Medical_Examinations!A1362:J3697,5,TRUE)</f>
        <v>Diabetes</v>
      </c>
      <c r="M1363" s="57">
        <f>VLOOKUP(A1363,Hospitalization!A193:K2535,5,FALSE)</f>
        <v>25905</v>
      </c>
      <c r="N1363" s="56">
        <f ca="1">VLOOKUP(A1363,Hospitalization!A194:K2536,6,FALSE)</f>
        <v>40</v>
      </c>
      <c r="O1363" s="55" t="str">
        <f>VLOOKUP(A1354,Hospitalization!A355:K2697,11,TRUE)</f>
        <v>R1011</v>
      </c>
      <c r="P1363" s="55" t="str">
        <f>VLOOKUP(A1363,Hospitalization!A364:K2706,10,TRUE)</f>
        <v>tier - 2</v>
      </c>
      <c r="Q1363" s="58">
        <f>VLOOKUP(A1363,Hospitalization!A364:K2706,8,TRUE)</f>
        <v>25992.82</v>
      </c>
      <c r="R1363" s="55" t="str">
        <f>VLOOKUP(A1363,Hospitalization!A364:K2706,9,TRUE)</f>
        <v>tier - 2</v>
      </c>
    </row>
    <row r="1364" spans="1:18" x14ac:dyDescent="0.3">
      <c r="A1364" s="69" t="s">
        <v>1373</v>
      </c>
      <c r="B1364" s="55" t="str">
        <f>VLOOKUP(A1364,'Customer Names'!A1364:E2682,3,TRUE)</f>
        <v xml:space="preserve"> Mr</v>
      </c>
      <c r="C1364" s="55" t="str">
        <f>VLOOKUP(A1364,'Customer Names'!A1362:E2187,4,FALSE)</f>
        <v>Burke</v>
      </c>
      <c r="D1364" s="50">
        <f>VLOOKUP(HealthCare!A1364,Medical_Examinations!A1363:J3698,2,TRUE)</f>
        <v>22.72</v>
      </c>
      <c r="E1364" s="50">
        <f>VLOOKUP(HealthCare!A1364,Medical_Examinations!A1363:J3698,4,TRUE)</f>
        <v>9.9600000000000009</v>
      </c>
      <c r="F1364" s="7" t="str">
        <f>VLOOKUP(A1364,Medical_Examinations!A1363:J3698,6,TRUE)</f>
        <v>yes</v>
      </c>
      <c r="G1364" s="7" t="str">
        <f>VLOOKUP(A1364,Medical_Examinations!A1363:J3698,7,TRUE)</f>
        <v>No</v>
      </c>
      <c r="H1364" s="7" t="str">
        <f>VLOOKUP(A1364,Medical_Examinations!A1363:J3698,8,TRUE)</f>
        <v>No</v>
      </c>
      <c r="I1364" s="51">
        <f>VLOOKUP(A1364,Medical_Examinations!A1363:J3698,9,TRUE)</f>
        <v>2</v>
      </c>
      <c r="J1364" s="7" t="str">
        <f>VLOOKUP(A1364,Medical_Examinations!A1363:J3698,10,TRUE)</f>
        <v>No</v>
      </c>
      <c r="K1364" s="7" t="str">
        <f>VLOOKUP(A1364,Medical_Examinations!A1363:J3698,3,TRUE)</f>
        <v>Normal Weight</v>
      </c>
      <c r="L1364" s="7" t="str">
        <f>VLOOKUP(A1364,Medical_Examinations!A1363:J3698,5,TRUE)</f>
        <v>Diabetes</v>
      </c>
      <c r="M1364" s="52">
        <f>VLOOKUP(A1364,Hospitalization!A194:K2536,5,FALSE)</f>
        <v>23244</v>
      </c>
      <c r="N1364" s="51">
        <f ca="1">VLOOKUP(A1364,Hospitalization!A195:K2537,6,FALSE)</f>
        <v>34</v>
      </c>
      <c r="O1364" s="7" t="str">
        <f>VLOOKUP(A1355,Hospitalization!A356:K2698,11,TRUE)</f>
        <v>R1012</v>
      </c>
      <c r="P1364" s="7" t="str">
        <f>VLOOKUP(A1364,Hospitalization!A365:K2707,10,TRUE)</f>
        <v>tier - 3</v>
      </c>
      <c r="Q1364" s="53">
        <f>VLOOKUP(A1364,Hospitalization!A365:K2707,8,TRUE)</f>
        <v>25678.78</v>
      </c>
      <c r="R1364" s="7" t="str">
        <f>VLOOKUP(A1364,Hospitalization!A365:K2707,9,TRUE)</f>
        <v>tier - 2</v>
      </c>
    </row>
    <row r="1365" spans="1:18" x14ac:dyDescent="0.3">
      <c r="A1365" s="69" t="s">
        <v>1374</v>
      </c>
      <c r="B1365" s="55" t="str">
        <f>VLOOKUP(A1365,'Customer Names'!A1365:E2683,3,TRUE)</f>
        <v xml:space="preserve"> Ms</v>
      </c>
      <c r="C1365" s="55" t="str">
        <f>VLOOKUP(A1365,'Customer Names'!A1363:E2188,4,FALSE)</f>
        <v>McGraw</v>
      </c>
      <c r="D1365" s="54">
        <f>VLOOKUP(HealthCare!A1365,Medical_Examinations!A1364:J3699,2,TRUE)</f>
        <v>32.6</v>
      </c>
      <c r="E1365" s="54">
        <f>VLOOKUP(HealthCare!A1365,Medical_Examinations!A1364:J3699,4,TRUE)</f>
        <v>6.8</v>
      </c>
      <c r="F1365" s="55" t="str">
        <f>VLOOKUP(A1365,Medical_Examinations!A1364:J3699,6,TRUE)</f>
        <v>yes</v>
      </c>
      <c r="G1365" s="55" t="str">
        <f>VLOOKUP(A1365,Medical_Examinations!A1364:J3699,7,TRUE)</f>
        <v>No</v>
      </c>
      <c r="H1365" s="55" t="str">
        <f>VLOOKUP(A1365,Medical_Examinations!A1364:J3699,8,TRUE)</f>
        <v>No</v>
      </c>
      <c r="I1365" s="56">
        <f>VLOOKUP(A1365,Medical_Examinations!A1364:J3699,9,TRUE)</f>
        <v>0</v>
      </c>
      <c r="J1365" s="55" t="str">
        <f>VLOOKUP(A1365,Medical_Examinations!A1364:J3699,10,TRUE)</f>
        <v>No</v>
      </c>
      <c r="K1365" s="55" t="str">
        <f>VLOOKUP(A1365,Medical_Examinations!A1364:J3699,3,TRUE)</f>
        <v>Obesity</v>
      </c>
      <c r="L1365" s="55" t="str">
        <f>VLOOKUP(A1365,Medical_Examinations!A1364:J3699,5,TRUE)</f>
        <v>Diabetes</v>
      </c>
      <c r="M1365" s="57">
        <f>VLOOKUP(A1365,Hospitalization!A195:K2537,5,FALSE)</f>
        <v>26497</v>
      </c>
      <c r="N1365" s="56">
        <f ca="1">VLOOKUP(A1365,Hospitalization!A196:K2538,6,FALSE)</f>
        <v>35</v>
      </c>
      <c r="O1365" s="55" t="str">
        <f>VLOOKUP(A1356,Hospitalization!A357:K2699,11,TRUE)</f>
        <v>R1024</v>
      </c>
      <c r="P1365" s="55" t="str">
        <f>VLOOKUP(A1365,Hospitalization!A366:K2708,10,TRUE)</f>
        <v>tier - 3</v>
      </c>
      <c r="Q1365" s="58">
        <f>VLOOKUP(A1365,Hospitalization!A366:K2708,8,TRUE)</f>
        <v>25656.58</v>
      </c>
      <c r="R1365" s="55" t="str">
        <f>VLOOKUP(A1365,Hospitalization!A366:K2708,9,TRUE)</f>
        <v>tier - 2</v>
      </c>
    </row>
    <row r="1366" spans="1:18" x14ac:dyDescent="0.3">
      <c r="A1366" s="69" t="s">
        <v>1375</v>
      </c>
      <c r="B1366" s="55" t="str">
        <f>VLOOKUP(A1366,'Customer Names'!A1366:E2684,3,TRUE)</f>
        <v xml:space="preserve"> Ms</v>
      </c>
      <c r="C1366" s="55" t="str">
        <f>VLOOKUP(A1366,'Customer Names'!A1364:E2189,4,FALSE)</f>
        <v>Fellure</v>
      </c>
      <c r="D1366" s="50">
        <f>VLOOKUP(HealthCare!A1366,Medical_Examinations!A1365:J3700,2,TRUE)</f>
        <v>17.28</v>
      </c>
      <c r="E1366" s="50">
        <f>VLOOKUP(HealthCare!A1366,Medical_Examinations!A1365:J3700,4,TRUE)</f>
        <v>6.22</v>
      </c>
      <c r="F1366" s="7" t="str">
        <f>VLOOKUP(A1366,Medical_Examinations!A1365:J3700,6,TRUE)</f>
        <v>yes</v>
      </c>
      <c r="G1366" s="7" t="str">
        <f>VLOOKUP(A1366,Medical_Examinations!A1365:J3700,7,TRUE)</f>
        <v>No</v>
      </c>
      <c r="H1366" s="7" t="str">
        <f>VLOOKUP(A1366,Medical_Examinations!A1365:J3700,8,TRUE)</f>
        <v>No</v>
      </c>
      <c r="I1366" s="51">
        <f>VLOOKUP(A1366,Medical_Examinations!A1365:J3700,9,TRUE)</f>
        <v>2</v>
      </c>
      <c r="J1366" s="7" t="str">
        <f>VLOOKUP(A1366,Medical_Examinations!A1365:J3700,10,TRUE)</f>
        <v>No</v>
      </c>
      <c r="K1366" s="7" t="str">
        <f>VLOOKUP(A1366,Medical_Examinations!A1365:J3700,3,TRUE)</f>
        <v>Underweight</v>
      </c>
      <c r="L1366" s="7" t="str">
        <f>VLOOKUP(A1366,Medical_Examinations!A1365:J3700,5,TRUE)</f>
        <v>Prediabetes</v>
      </c>
      <c r="M1366" s="52">
        <f>VLOOKUP(A1366,Hospitalization!A196:K2538,5,FALSE)</f>
        <v>37105</v>
      </c>
      <c r="N1366" s="51">
        <f ca="1">VLOOKUP(A1366,Hospitalization!A197:K2539,6,FALSE)</f>
        <v>34</v>
      </c>
      <c r="O1366" s="7" t="str">
        <f>VLOOKUP(A1357,Hospitalization!A358:K2700,11,TRUE)</f>
        <v>R1011</v>
      </c>
      <c r="P1366" s="7" t="str">
        <f>VLOOKUP(A1366,Hospitalization!A367:K2709,10,TRUE)</f>
        <v>tier - 1</v>
      </c>
      <c r="Q1366" s="53">
        <f>VLOOKUP(A1366,Hospitalization!A367:K2709,8,TRUE)</f>
        <v>25648.98</v>
      </c>
      <c r="R1366" s="7" t="str">
        <f>VLOOKUP(A1366,Hospitalization!A367:K2709,9,TRUE)</f>
        <v>tier - 2</v>
      </c>
    </row>
    <row r="1367" spans="1:18" x14ac:dyDescent="0.3">
      <c r="A1367" s="69" t="s">
        <v>1376</v>
      </c>
      <c r="B1367" s="55" t="str">
        <f>VLOOKUP(A1367,'Customer Names'!A1367:E2685,3,TRUE)</f>
        <v xml:space="preserve"> Mrs</v>
      </c>
      <c r="C1367" s="55" t="str">
        <f>VLOOKUP(A1367,'Customer Names'!A1365:E2190,4,FALSE)</f>
        <v>Sanford</v>
      </c>
      <c r="D1367" s="54">
        <f>VLOOKUP(HealthCare!A1367,Medical_Examinations!A1366:J3701,2,TRUE)</f>
        <v>27.92</v>
      </c>
      <c r="E1367" s="54">
        <f>VLOOKUP(HealthCare!A1367,Medical_Examinations!A1366:J3701,4,TRUE)</f>
        <v>5.79</v>
      </c>
      <c r="F1367" s="55" t="str">
        <f>VLOOKUP(A1367,Medical_Examinations!A1366:J3701,6,TRUE)</f>
        <v>No</v>
      </c>
      <c r="G1367" s="55" t="str">
        <f>VLOOKUP(A1367,Medical_Examinations!A1366:J3701,7,TRUE)</f>
        <v>No</v>
      </c>
      <c r="H1367" s="55" t="str">
        <f>VLOOKUP(A1367,Medical_Examinations!A1366:J3701,8,TRUE)</f>
        <v>No</v>
      </c>
      <c r="I1367" s="56">
        <f>VLOOKUP(A1367,Medical_Examinations!A1366:J3701,9,TRUE)</f>
        <v>1</v>
      </c>
      <c r="J1367" s="55" t="str">
        <f>VLOOKUP(A1367,Medical_Examinations!A1366:J3701,10,TRUE)</f>
        <v>No</v>
      </c>
      <c r="K1367" s="55" t="str">
        <f>VLOOKUP(A1367,Medical_Examinations!A1366:J3701,3,TRUE)</f>
        <v>Overweight</v>
      </c>
      <c r="L1367" s="55" t="str">
        <f>VLOOKUP(A1367,Medical_Examinations!A1366:J3701,5,TRUE)</f>
        <v>Prediabetes</v>
      </c>
      <c r="M1367" s="57">
        <f>VLOOKUP(A1367,Hospitalization!A197:K2539,5,FALSE)</f>
        <v>25183</v>
      </c>
      <c r="N1367" s="56">
        <f ca="1">VLOOKUP(A1367,Hospitalization!A198:K2540,6,FALSE)</f>
        <v>31</v>
      </c>
      <c r="O1367" s="55" t="str">
        <f>VLOOKUP(A1358,Hospitalization!A359:K2701,11,TRUE)</f>
        <v>R1011</v>
      </c>
      <c r="P1367" s="55" t="str">
        <f>VLOOKUP(A1367,Hospitalization!A368:K2710,10,TRUE)</f>
        <v>tier - 3</v>
      </c>
      <c r="Q1367" s="58">
        <f>VLOOKUP(A1367,Hospitalization!A368:K2710,8,TRUE)</f>
        <v>25517.11</v>
      </c>
      <c r="R1367" s="55" t="str">
        <f>VLOOKUP(A1367,Hospitalization!A368:K2710,9,TRUE)</f>
        <v>tier - 2</v>
      </c>
    </row>
    <row r="1368" spans="1:18" x14ac:dyDescent="0.3">
      <c r="A1368" s="69" t="s">
        <v>1377</v>
      </c>
      <c r="B1368" s="55" t="str">
        <f>VLOOKUP(A1368,'Customer Names'!A1368:E2686,3,TRUE)</f>
        <v xml:space="preserve"> Ms</v>
      </c>
      <c r="C1368" s="55" t="str">
        <f>VLOOKUP(A1368,'Customer Names'!A1366:E2191,4,FALSE)</f>
        <v>Wrenn</v>
      </c>
      <c r="D1368" s="50">
        <f>VLOOKUP(HealthCare!A1368,Medical_Examinations!A1367:J3702,2,TRUE)</f>
        <v>38.284999999999997</v>
      </c>
      <c r="E1368" s="50">
        <f>VLOOKUP(HealthCare!A1368,Medical_Examinations!A1367:J3702,4,TRUE)</f>
        <v>5.41</v>
      </c>
      <c r="F1368" s="7" t="str">
        <f>VLOOKUP(A1368,Medical_Examinations!A1367:J3702,6,TRUE)</f>
        <v>No</v>
      </c>
      <c r="G1368" s="7" t="str">
        <f>VLOOKUP(A1368,Medical_Examinations!A1367:J3702,7,TRUE)</f>
        <v>No</v>
      </c>
      <c r="H1368" s="7" t="str">
        <f>VLOOKUP(A1368,Medical_Examinations!A1367:J3702,8,TRUE)</f>
        <v>No</v>
      </c>
      <c r="I1368" s="51">
        <f>VLOOKUP(A1368,Medical_Examinations!A1367:J3702,9,TRUE)</f>
        <v>0</v>
      </c>
      <c r="J1368" s="7" t="str">
        <f>VLOOKUP(A1368,Medical_Examinations!A1367:J3702,10,TRUE)</f>
        <v>No</v>
      </c>
      <c r="K1368" s="7" t="str">
        <f>VLOOKUP(A1368,Medical_Examinations!A1367:J3702,3,TRUE)</f>
        <v>Obesity</v>
      </c>
      <c r="L1368" s="7" t="str">
        <f>VLOOKUP(A1368,Medical_Examinations!A1367:J3702,5,TRUE)</f>
        <v>Normal</v>
      </c>
      <c r="M1368" s="52">
        <f>VLOOKUP(A1368,Hospitalization!A198:K2540,5,FALSE)</f>
        <v>25072</v>
      </c>
      <c r="N1368" s="51">
        <f ca="1">VLOOKUP(A1368,Hospitalization!A199:K2541,6,FALSE)</f>
        <v>38</v>
      </c>
      <c r="O1368" s="7" t="str">
        <f>VLOOKUP(A1359,Hospitalization!A360:K2702,11,TRUE)</f>
        <v>R1011</v>
      </c>
      <c r="P1368" s="7" t="str">
        <f>VLOOKUP(A1368,Hospitalization!A369:K2711,10,TRUE)</f>
        <v>tier - 2</v>
      </c>
      <c r="Q1368" s="53">
        <f>VLOOKUP(A1368,Hospitalization!A369:K2711,8,TRUE)</f>
        <v>25382.3</v>
      </c>
      <c r="R1368" s="7" t="str">
        <f>VLOOKUP(A1368,Hospitalization!A369:K2711,9,TRUE)</f>
        <v>tier - 2</v>
      </c>
    </row>
    <row r="1369" spans="1:18" x14ac:dyDescent="0.3">
      <c r="A1369" s="69" t="s">
        <v>1378</v>
      </c>
      <c r="B1369" s="55" t="str">
        <f>VLOOKUP(A1369,'Customer Names'!A1369:E2687,3,TRUE)</f>
        <v xml:space="preserve"> Mr</v>
      </c>
      <c r="C1369" s="55" t="str">
        <f>VLOOKUP(A1369,'Customer Names'!A1367:E2192,4,FALSE)</f>
        <v>Lindsey</v>
      </c>
      <c r="D1369" s="54">
        <f>VLOOKUP(HealthCare!A1369,Medical_Examinations!A1368:J3703,2,TRUE)</f>
        <v>16.48</v>
      </c>
      <c r="E1369" s="54">
        <f>VLOOKUP(HealthCare!A1369,Medical_Examinations!A1368:J3703,4,TRUE)</f>
        <v>11.05</v>
      </c>
      <c r="F1369" s="55" t="str">
        <f>VLOOKUP(A1369,Medical_Examinations!A1368:J3703,6,TRUE)</f>
        <v>No</v>
      </c>
      <c r="G1369" s="55" t="str">
        <f>VLOOKUP(A1369,Medical_Examinations!A1368:J3703,7,TRUE)</f>
        <v>No</v>
      </c>
      <c r="H1369" s="55" t="str">
        <f>VLOOKUP(A1369,Medical_Examinations!A1368:J3703,8,TRUE)</f>
        <v>No</v>
      </c>
      <c r="I1369" s="56">
        <f>VLOOKUP(A1369,Medical_Examinations!A1368:J3703,9,TRUE)</f>
        <v>0</v>
      </c>
      <c r="J1369" s="55" t="str">
        <f>VLOOKUP(A1369,Medical_Examinations!A1368:J3703,10,TRUE)</f>
        <v>No</v>
      </c>
      <c r="K1369" s="55" t="str">
        <f>VLOOKUP(A1369,Medical_Examinations!A1368:J3703,3,TRUE)</f>
        <v>Underweight</v>
      </c>
      <c r="L1369" s="55" t="str">
        <f>VLOOKUP(A1369,Medical_Examinations!A1368:J3703,5,TRUE)</f>
        <v>Diabetes</v>
      </c>
      <c r="M1369" s="57">
        <f>VLOOKUP(A1369,Hospitalization!A199:K2541,5,FALSE)</f>
        <v>26568</v>
      </c>
      <c r="N1369" s="56">
        <f ca="1">VLOOKUP(A1369,Hospitalization!A200:K2542,6,FALSE)</f>
        <v>44</v>
      </c>
      <c r="O1369" s="55" t="str">
        <f>VLOOKUP(A1360,Hospitalization!A361:K2703,11,TRUE)</f>
        <v>R1013</v>
      </c>
      <c r="P1369" s="55" t="str">
        <f>VLOOKUP(A1369,Hospitalization!A370:K2712,10,TRUE)</f>
        <v>tier - 2</v>
      </c>
      <c r="Q1369" s="58">
        <f>VLOOKUP(A1369,Hospitalization!A370:K2712,8,TRUE)</f>
        <v>25333.33</v>
      </c>
      <c r="R1369" s="55" t="str">
        <f>VLOOKUP(A1369,Hospitalization!A370:K2712,9,TRUE)</f>
        <v>tier - 2</v>
      </c>
    </row>
    <row r="1370" spans="1:18" x14ac:dyDescent="0.3">
      <c r="A1370" s="69" t="s">
        <v>1379</v>
      </c>
      <c r="B1370" s="55" t="str">
        <f>VLOOKUP(A1370,'Customer Names'!A1370:E2688,3,TRUE)</f>
        <v xml:space="preserve"> Mr</v>
      </c>
      <c r="C1370" s="55" t="str">
        <f>VLOOKUP(A1370,'Customer Names'!A1368:E2193,4,FALSE)</f>
        <v>Krueger</v>
      </c>
      <c r="D1370" s="50">
        <f>VLOOKUP(HealthCare!A1370,Medical_Examinations!A1369:J3704,2,TRUE)</f>
        <v>38.57</v>
      </c>
      <c r="E1370" s="50">
        <f>VLOOKUP(HealthCare!A1370,Medical_Examinations!A1369:J3704,4,TRUE)</f>
        <v>6.27</v>
      </c>
      <c r="F1370" s="7" t="str">
        <f>VLOOKUP(A1370,Medical_Examinations!A1369:J3704,6,TRUE)</f>
        <v>No</v>
      </c>
      <c r="G1370" s="7" t="str">
        <f>VLOOKUP(A1370,Medical_Examinations!A1369:J3704,7,TRUE)</f>
        <v>No</v>
      </c>
      <c r="H1370" s="7" t="str">
        <f>VLOOKUP(A1370,Medical_Examinations!A1369:J3704,8,TRUE)</f>
        <v>No</v>
      </c>
      <c r="I1370" s="51">
        <f>VLOOKUP(A1370,Medical_Examinations!A1369:J3704,9,TRUE)</f>
        <v>0</v>
      </c>
      <c r="J1370" s="7" t="str">
        <f>VLOOKUP(A1370,Medical_Examinations!A1369:J3704,10,TRUE)</f>
        <v>No</v>
      </c>
      <c r="K1370" s="7" t="str">
        <f>VLOOKUP(A1370,Medical_Examinations!A1369:J3704,3,TRUE)</f>
        <v>Obesity</v>
      </c>
      <c r="L1370" s="7" t="str">
        <f>VLOOKUP(A1370,Medical_Examinations!A1369:J3704,5,TRUE)</f>
        <v>Prediabetes</v>
      </c>
      <c r="M1370" s="52">
        <f>VLOOKUP(A1370,Hospitalization!A200:K2542,5,FALSE)</f>
        <v>27742</v>
      </c>
      <c r="N1370" s="51">
        <f ca="1">VLOOKUP(A1370,Hospitalization!A201:K2543,6,FALSE)</f>
        <v>38</v>
      </c>
      <c r="O1370" s="7" t="str">
        <f>VLOOKUP(A1361,Hospitalization!A362:K2704,11,TRUE)</f>
        <v>R1011</v>
      </c>
      <c r="P1370" s="7" t="str">
        <f>VLOOKUP(A1370,Hospitalization!A371:K2713,10,TRUE)</f>
        <v>tier - 1</v>
      </c>
      <c r="Q1370" s="53">
        <f>VLOOKUP(A1370,Hospitalization!A371:K2713,8,TRUE)</f>
        <v>25309.49</v>
      </c>
      <c r="R1370" s="7" t="str">
        <f>VLOOKUP(A1370,Hospitalization!A371:K2713,9,TRUE)</f>
        <v>tier - 2</v>
      </c>
    </row>
    <row r="1371" spans="1:18" x14ac:dyDescent="0.3">
      <c r="A1371" s="69" t="s">
        <v>1380</v>
      </c>
      <c r="B1371" s="55" t="str">
        <f>VLOOKUP(A1371,'Customer Names'!A1371:E2689,3,TRUE)</f>
        <v xml:space="preserve"> Mr</v>
      </c>
      <c r="C1371" s="55" t="str">
        <f>VLOOKUP(A1371,'Customer Names'!A1369:E2194,4,FALSE)</f>
        <v>Babler</v>
      </c>
      <c r="D1371" s="54">
        <f>VLOOKUP(HealthCare!A1371,Medical_Examinations!A1370:J3705,2,TRUE)</f>
        <v>43.85</v>
      </c>
      <c r="E1371" s="54">
        <f>VLOOKUP(HealthCare!A1371,Medical_Examinations!A1370:J3705,4,TRUE)</f>
        <v>4.7699999999999996</v>
      </c>
      <c r="F1371" s="55" t="str">
        <f>VLOOKUP(A1371,Medical_Examinations!A1370:J3705,6,TRUE)</f>
        <v>yes</v>
      </c>
      <c r="G1371" s="55" t="str">
        <f>VLOOKUP(A1371,Medical_Examinations!A1370:J3705,7,TRUE)</f>
        <v>No</v>
      </c>
      <c r="H1371" s="55" t="str">
        <f>VLOOKUP(A1371,Medical_Examinations!A1370:J3705,8,TRUE)</f>
        <v>No</v>
      </c>
      <c r="I1371" s="56">
        <f>VLOOKUP(A1371,Medical_Examinations!A1370:J3705,9,TRUE)</f>
        <v>0</v>
      </c>
      <c r="J1371" s="55" t="str">
        <f>VLOOKUP(A1371,Medical_Examinations!A1370:J3705,10,TRUE)</f>
        <v>No</v>
      </c>
      <c r="K1371" s="55" t="str">
        <f>VLOOKUP(A1371,Medical_Examinations!A1370:J3705,3,TRUE)</f>
        <v>Obesity</v>
      </c>
      <c r="L1371" s="55" t="str">
        <f>VLOOKUP(A1371,Medical_Examinations!A1370:J3705,5,TRUE)</f>
        <v>Normal</v>
      </c>
      <c r="M1371" s="57">
        <f>VLOOKUP(A1371,Hospitalization!A201:K2543,5,FALSE)</f>
        <v>35960</v>
      </c>
      <c r="N1371" s="56">
        <f ca="1">VLOOKUP(A1371,Hospitalization!A202:K2544,6,FALSE)</f>
        <v>45</v>
      </c>
      <c r="O1371" s="55" t="str">
        <f>VLOOKUP(A1362,Hospitalization!A363:K2705,11,TRUE)</f>
        <v>R1012</v>
      </c>
      <c r="P1371" s="55" t="str">
        <f>VLOOKUP(A1371,Hospitalization!A372:K2714,10,TRUE)</f>
        <v>tier - 2</v>
      </c>
      <c r="Q1371" s="58">
        <f>VLOOKUP(A1371,Hospitalization!A372:K2714,8,TRUE)</f>
        <v>25081.77</v>
      </c>
      <c r="R1371" s="55" t="str">
        <f>VLOOKUP(A1371,Hospitalization!A372:K2714,9,TRUE)</f>
        <v>tier - 2</v>
      </c>
    </row>
    <row r="1372" spans="1:18" x14ac:dyDescent="0.3">
      <c r="A1372" s="69" t="s">
        <v>1381</v>
      </c>
      <c r="B1372" s="55" t="str">
        <f>VLOOKUP(A1372,'Customer Names'!A1372:E2690,3,TRUE)</f>
        <v xml:space="preserve"> Ms</v>
      </c>
      <c r="C1372" s="55" t="str">
        <f>VLOOKUP(A1372,'Customer Names'!A1370:E2195,4,FALSE)</f>
        <v>Brezenski</v>
      </c>
      <c r="D1372" s="50">
        <f>VLOOKUP(HealthCare!A1372,Medical_Examinations!A1371:J3706,2,TRUE)</f>
        <v>30.11</v>
      </c>
      <c r="E1372" s="50">
        <f>VLOOKUP(HealthCare!A1372,Medical_Examinations!A1371:J3706,4,TRUE)</f>
        <v>4.08</v>
      </c>
      <c r="F1372" s="7" t="str">
        <f>VLOOKUP(A1372,Medical_Examinations!A1371:J3706,6,TRUE)</f>
        <v>No</v>
      </c>
      <c r="G1372" s="7" t="str">
        <f>VLOOKUP(A1372,Medical_Examinations!A1371:J3706,7,TRUE)</f>
        <v>No</v>
      </c>
      <c r="H1372" s="7" t="str">
        <f>VLOOKUP(A1372,Medical_Examinations!A1371:J3706,8,TRUE)</f>
        <v>No</v>
      </c>
      <c r="I1372" s="51">
        <f>VLOOKUP(A1372,Medical_Examinations!A1371:J3706,9,TRUE)</f>
        <v>0</v>
      </c>
      <c r="J1372" s="7" t="str">
        <f>VLOOKUP(A1372,Medical_Examinations!A1371:J3706,10,TRUE)</f>
        <v>No</v>
      </c>
      <c r="K1372" s="7" t="str">
        <f>VLOOKUP(A1372,Medical_Examinations!A1371:J3706,3,TRUE)</f>
        <v>Obesity</v>
      </c>
      <c r="L1372" s="7" t="str">
        <f>VLOOKUP(A1372,Medical_Examinations!A1371:J3706,5,TRUE)</f>
        <v>Normal</v>
      </c>
      <c r="M1372" s="52">
        <f>VLOOKUP(A1372,Hospitalization!A202:K2544,5,FALSE)</f>
        <v>35037</v>
      </c>
      <c r="N1372" s="51">
        <f ca="1">VLOOKUP(A1372,Hospitalization!A203:K2545,6,FALSE)</f>
        <v>32</v>
      </c>
      <c r="O1372" s="7" t="str">
        <f>VLOOKUP(A1363,Hospitalization!A364:K2706,11,TRUE)</f>
        <v>R1013</v>
      </c>
      <c r="P1372" s="7" t="str">
        <f>VLOOKUP(A1372,Hospitalization!A373:K2715,10,TRUE)</f>
        <v>tier - 2</v>
      </c>
      <c r="Q1372" s="53">
        <f>VLOOKUP(A1372,Hospitalization!A373:K2715,8,TRUE)</f>
        <v>25075.97</v>
      </c>
      <c r="R1372" s="7" t="str">
        <f>VLOOKUP(A1372,Hospitalization!A373:K2715,9,TRUE)</f>
        <v>tier - 2</v>
      </c>
    </row>
    <row r="1373" spans="1:18" x14ac:dyDescent="0.3">
      <c r="A1373" s="69" t="s">
        <v>1382</v>
      </c>
      <c r="B1373" s="55" t="str">
        <f>VLOOKUP(A1373,'Customer Names'!A1373:E2691,3,TRUE)</f>
        <v xml:space="preserve"> Ms</v>
      </c>
      <c r="C1373" s="55" t="str">
        <f>VLOOKUP(A1373,'Customer Names'!A1371:E2196,4,FALSE)</f>
        <v>Marschner</v>
      </c>
      <c r="D1373" s="54">
        <f>VLOOKUP(HealthCare!A1373,Medical_Examinations!A1372:J3707,2,TRUE)</f>
        <v>31.59</v>
      </c>
      <c r="E1373" s="54">
        <f>VLOOKUP(HealthCare!A1373,Medical_Examinations!A1372:J3707,4,TRUE)</f>
        <v>6.01</v>
      </c>
      <c r="F1373" s="55" t="str">
        <f>VLOOKUP(A1373,Medical_Examinations!A1372:J3707,6,TRUE)</f>
        <v>No</v>
      </c>
      <c r="G1373" s="55" t="str">
        <f>VLOOKUP(A1373,Medical_Examinations!A1372:J3707,7,TRUE)</f>
        <v>No</v>
      </c>
      <c r="H1373" s="55" t="str">
        <f>VLOOKUP(A1373,Medical_Examinations!A1372:J3707,8,TRUE)</f>
        <v>No</v>
      </c>
      <c r="I1373" s="56">
        <f>VLOOKUP(A1373,Medical_Examinations!A1372:J3707,9,TRUE)</f>
        <v>0</v>
      </c>
      <c r="J1373" s="55" t="str">
        <f>VLOOKUP(A1373,Medical_Examinations!A1372:J3707,10,TRUE)</f>
        <v>No</v>
      </c>
      <c r="K1373" s="55" t="str">
        <f>VLOOKUP(A1373,Medical_Examinations!A1372:J3707,3,TRUE)</f>
        <v>Obesity</v>
      </c>
      <c r="L1373" s="55" t="str">
        <f>VLOOKUP(A1373,Medical_Examinations!A1372:J3707,5,TRUE)</f>
        <v>Prediabetes</v>
      </c>
      <c r="M1373" s="57">
        <f>VLOOKUP(A1373,Hospitalization!A203:K2545,5,FALSE)</f>
        <v>27712</v>
      </c>
      <c r="N1373" s="56">
        <f ca="1">VLOOKUP(A1373,Hospitalization!A204:K2546,6,FALSE)</f>
        <v>35</v>
      </c>
      <c r="O1373" s="55" t="str">
        <f>VLOOKUP(A1364,Hospitalization!A365:K2707,11,TRUE)</f>
        <v>R1012</v>
      </c>
      <c r="P1373" s="55" t="str">
        <f>VLOOKUP(A1373,Hospitalization!A374:K2716,10,TRUE)</f>
        <v>tier - 3</v>
      </c>
      <c r="Q1373" s="58">
        <f>VLOOKUP(A1373,Hospitalization!A374:K2716,8,TRUE)</f>
        <v>24915.22</v>
      </c>
      <c r="R1373" s="55" t="str">
        <f>VLOOKUP(A1373,Hospitalization!A374:K2716,9,TRUE)</f>
        <v>tier - 2</v>
      </c>
    </row>
    <row r="1374" spans="1:18" x14ac:dyDescent="0.3">
      <c r="A1374" s="69" t="s">
        <v>1383</v>
      </c>
      <c r="B1374" s="55" t="str">
        <f>VLOOKUP(A1374,'Customer Names'!A1374:E2692,3,TRUE)</f>
        <v xml:space="preserve"> Mr</v>
      </c>
      <c r="C1374" s="55" t="str">
        <f>VLOOKUP(A1374,'Customer Names'!A1372:E2197,4,FALSE)</f>
        <v>King</v>
      </c>
      <c r="D1374" s="50">
        <f>VLOOKUP(HealthCare!A1374,Medical_Examinations!A1373:J3708,2,TRUE)</f>
        <v>40.15</v>
      </c>
      <c r="E1374" s="50">
        <f>VLOOKUP(HealthCare!A1374,Medical_Examinations!A1373:J3708,4,TRUE)</f>
        <v>11.84</v>
      </c>
      <c r="F1374" s="7" t="str">
        <f>VLOOKUP(A1374,Medical_Examinations!A1373:J3708,6,TRUE)</f>
        <v>No</v>
      </c>
      <c r="G1374" s="7" t="str">
        <f>VLOOKUP(A1374,Medical_Examinations!A1373:J3708,7,TRUE)</f>
        <v>No</v>
      </c>
      <c r="H1374" s="7" t="str">
        <f>VLOOKUP(A1374,Medical_Examinations!A1373:J3708,8,TRUE)</f>
        <v>No</v>
      </c>
      <c r="I1374" s="51">
        <f>VLOOKUP(A1374,Medical_Examinations!A1373:J3708,9,TRUE)</f>
        <v>0</v>
      </c>
      <c r="J1374" s="7" t="str">
        <f>VLOOKUP(A1374,Medical_Examinations!A1373:J3708,10,TRUE)</f>
        <v>No</v>
      </c>
      <c r="K1374" s="7" t="str">
        <f>VLOOKUP(A1374,Medical_Examinations!A1373:J3708,3,TRUE)</f>
        <v>Obesity</v>
      </c>
      <c r="L1374" s="7" t="str">
        <f>VLOOKUP(A1374,Medical_Examinations!A1373:J3708,5,TRUE)</f>
        <v>Diabetes</v>
      </c>
      <c r="M1374" s="52">
        <f>VLOOKUP(A1374,Hospitalization!A204:K2546,5,FALSE)</f>
        <v>31942</v>
      </c>
      <c r="N1374" s="51">
        <f ca="1">VLOOKUP(A1374,Hospitalization!A205:K2547,6,FALSE)</f>
        <v>25</v>
      </c>
      <c r="O1374" s="7" t="str">
        <f>VLOOKUP(A1365,Hospitalization!A366:K2708,11,TRUE)</f>
        <v>R1024</v>
      </c>
      <c r="P1374" s="7" t="str">
        <f>VLOOKUP(A1374,Hospitalization!A375:K2717,10,TRUE)</f>
        <v>tier - 1</v>
      </c>
      <c r="Q1374" s="53">
        <f>VLOOKUP(A1374,Hospitalization!A375:K2717,8,TRUE)</f>
        <v>24915.05</v>
      </c>
      <c r="R1374" s="7" t="str">
        <f>VLOOKUP(A1374,Hospitalization!A375:K2717,9,TRUE)</f>
        <v>tier - 2</v>
      </c>
    </row>
    <row r="1375" spans="1:18" x14ac:dyDescent="0.3">
      <c r="A1375" s="69" t="s">
        <v>1384</v>
      </c>
      <c r="B1375" s="55" t="str">
        <f>VLOOKUP(A1375,'Customer Names'!A1375:E2693,3,TRUE)</f>
        <v xml:space="preserve"> Mr</v>
      </c>
      <c r="C1375" s="55" t="str">
        <f>VLOOKUP(A1375,'Customer Names'!A1373:E2198,4,FALSE)</f>
        <v>Montez</v>
      </c>
      <c r="D1375" s="54">
        <f>VLOOKUP(HealthCare!A1375,Medical_Examinations!A1374:J3709,2,TRUE)</f>
        <v>40.700000000000003</v>
      </c>
      <c r="E1375" s="54">
        <f>VLOOKUP(HealthCare!A1375,Medical_Examinations!A1374:J3709,4,TRUE)</f>
        <v>6.27</v>
      </c>
      <c r="F1375" s="55" t="str">
        <f>VLOOKUP(A1375,Medical_Examinations!A1374:J3709,6,TRUE)</f>
        <v>yes</v>
      </c>
      <c r="G1375" s="55" t="str">
        <f>VLOOKUP(A1375,Medical_Examinations!A1374:J3709,7,TRUE)</f>
        <v>No</v>
      </c>
      <c r="H1375" s="55" t="str">
        <f>VLOOKUP(A1375,Medical_Examinations!A1374:J3709,8,TRUE)</f>
        <v>Yes</v>
      </c>
      <c r="I1375" s="56">
        <f>VLOOKUP(A1375,Medical_Examinations!A1374:J3709,9,TRUE)</f>
        <v>1</v>
      </c>
      <c r="J1375" s="55" t="str">
        <f>VLOOKUP(A1375,Medical_Examinations!A1374:J3709,10,TRUE)</f>
        <v>No</v>
      </c>
      <c r="K1375" s="55" t="str">
        <f>VLOOKUP(A1375,Medical_Examinations!A1374:J3709,3,TRUE)</f>
        <v>Obesity</v>
      </c>
      <c r="L1375" s="55" t="str">
        <f>VLOOKUP(A1375,Medical_Examinations!A1374:J3709,5,TRUE)</f>
        <v>Prediabetes</v>
      </c>
      <c r="M1375" s="57">
        <f>VLOOKUP(A1375,Hospitalization!A205:K2547,5,FALSE)</f>
        <v>25407</v>
      </c>
      <c r="N1375" s="56">
        <f ca="1">VLOOKUP(A1375,Hospitalization!A206:K2548,6,FALSE)</f>
        <v>24</v>
      </c>
      <c r="O1375" s="55" t="str">
        <f>VLOOKUP(A1366,Hospitalization!A367:K2709,11,TRUE)</f>
        <v>R1011</v>
      </c>
      <c r="P1375" s="55" t="str">
        <f>VLOOKUP(A1375,Hospitalization!A376:K2718,10,TRUE)</f>
        <v>tier - 1</v>
      </c>
      <c r="Q1375" s="58">
        <f>VLOOKUP(A1375,Hospitalization!A376:K2718,8,TRUE)</f>
        <v>24873.38</v>
      </c>
      <c r="R1375" s="55" t="str">
        <f>VLOOKUP(A1375,Hospitalization!A376:K2718,9,TRUE)</f>
        <v>tier - 2</v>
      </c>
    </row>
    <row r="1376" spans="1:18" x14ac:dyDescent="0.3">
      <c r="A1376" s="69" t="s">
        <v>1385</v>
      </c>
      <c r="B1376" s="55" t="str">
        <f>VLOOKUP(A1376,'Customer Names'!A1376:E2694,3,TRUE)</f>
        <v xml:space="preserve"> Mrs</v>
      </c>
      <c r="C1376" s="55" t="str">
        <f>VLOOKUP(A1376,'Customer Names'!A1374:E2199,4,FALSE)</f>
        <v>Campbell</v>
      </c>
      <c r="D1376" s="50">
        <f>VLOOKUP(HealthCare!A1376,Medical_Examinations!A1375:J3710,2,TRUE)</f>
        <v>40.76</v>
      </c>
      <c r="E1376" s="50">
        <f>VLOOKUP(HealthCare!A1376,Medical_Examinations!A1375:J3710,4,TRUE)</f>
        <v>5.28</v>
      </c>
      <c r="F1376" s="7" t="str">
        <f>VLOOKUP(A1376,Medical_Examinations!A1375:J3710,6,TRUE)</f>
        <v>No</v>
      </c>
      <c r="G1376" s="7" t="str">
        <f>VLOOKUP(A1376,Medical_Examinations!A1375:J3710,7,TRUE)</f>
        <v>No</v>
      </c>
      <c r="H1376" s="7" t="str">
        <f>VLOOKUP(A1376,Medical_Examinations!A1375:J3710,8,TRUE)</f>
        <v>No</v>
      </c>
      <c r="I1376" s="51">
        <f>VLOOKUP(A1376,Medical_Examinations!A1375:J3710,9,TRUE)</f>
        <v>0</v>
      </c>
      <c r="J1376" s="7" t="str">
        <f>VLOOKUP(A1376,Medical_Examinations!A1375:J3710,10,TRUE)</f>
        <v>No</v>
      </c>
      <c r="K1376" s="7" t="str">
        <f>VLOOKUP(A1376,Medical_Examinations!A1375:J3710,3,TRUE)</f>
        <v>Obesity</v>
      </c>
      <c r="L1376" s="7" t="str">
        <f>VLOOKUP(A1376,Medical_Examinations!A1375:J3710,5,TRUE)</f>
        <v>Normal</v>
      </c>
      <c r="M1376" s="52">
        <f>VLOOKUP(A1376,Hospitalization!A206:K2548,5,FALSE)</f>
        <v>25898</v>
      </c>
      <c r="N1376" s="51">
        <f ca="1">VLOOKUP(A1376,Hospitalization!A207:K2549,6,FALSE)</f>
        <v>36</v>
      </c>
      <c r="O1376" s="7" t="str">
        <f>VLOOKUP(A1367,Hospitalization!A368:K2710,11,TRUE)</f>
        <v>R1017</v>
      </c>
      <c r="P1376" s="7" t="str">
        <f>VLOOKUP(A1376,Hospitalization!A377:K2719,10,TRUE)</f>
        <v>tier - 2</v>
      </c>
      <c r="Q1376" s="53">
        <f>VLOOKUP(A1376,Hospitalization!A377:K2719,8,TRUE)</f>
        <v>24869.84</v>
      </c>
      <c r="R1376" s="7" t="str">
        <f>VLOOKUP(A1376,Hospitalization!A377:K2719,9,TRUE)</f>
        <v>tier - 2</v>
      </c>
    </row>
    <row r="1377" spans="1:18" x14ac:dyDescent="0.3">
      <c r="A1377" s="69" t="s">
        <v>1386</v>
      </c>
      <c r="B1377" s="55" t="str">
        <f>VLOOKUP(A1377,'Customer Names'!A1377:E2695,3,TRUE)</f>
        <v xml:space="preserve"> Mr</v>
      </c>
      <c r="C1377" s="55" t="str">
        <f>VLOOKUP(A1377,'Customer Names'!A1375:E2200,4,FALSE)</f>
        <v>Hurt</v>
      </c>
      <c r="D1377" s="54">
        <f>VLOOKUP(HealthCare!A1377,Medical_Examinations!A1376:J3711,2,TRUE)</f>
        <v>29.7</v>
      </c>
      <c r="E1377" s="54">
        <f>VLOOKUP(HealthCare!A1377,Medical_Examinations!A1376:J3711,4,TRUE)</f>
        <v>7.03</v>
      </c>
      <c r="F1377" s="55" t="str">
        <f>VLOOKUP(A1377,Medical_Examinations!A1376:J3711,6,TRUE)</f>
        <v>No</v>
      </c>
      <c r="G1377" s="55" t="str">
        <f>VLOOKUP(A1377,Medical_Examinations!A1376:J3711,7,TRUE)</f>
        <v>No</v>
      </c>
      <c r="H1377" s="55" t="str">
        <f>VLOOKUP(A1377,Medical_Examinations!A1376:J3711,8,TRUE)</f>
        <v>No</v>
      </c>
      <c r="I1377" s="56">
        <f>VLOOKUP(A1377,Medical_Examinations!A1376:J3711,9,TRUE)</f>
        <v>0</v>
      </c>
      <c r="J1377" s="55" t="str">
        <f>VLOOKUP(A1377,Medical_Examinations!A1376:J3711,10,TRUE)</f>
        <v>No</v>
      </c>
      <c r="K1377" s="55" t="str">
        <f>VLOOKUP(A1377,Medical_Examinations!A1376:J3711,3,TRUE)</f>
        <v>Overweight</v>
      </c>
      <c r="L1377" s="55" t="str">
        <f>VLOOKUP(A1377,Medical_Examinations!A1376:J3711,5,TRUE)</f>
        <v>Diabetes</v>
      </c>
      <c r="M1377" s="57">
        <f>VLOOKUP(A1377,Hospitalization!A207:K2549,5,FALSE)</f>
        <v>34860</v>
      </c>
      <c r="N1377" s="56">
        <f ca="1">VLOOKUP(A1377,Hospitalization!A208:K2550,6,FALSE)</f>
        <v>35</v>
      </c>
      <c r="O1377" s="55" t="str">
        <f>VLOOKUP(A1368,Hospitalization!A369:K2711,11,TRUE)</f>
        <v>R1011</v>
      </c>
      <c r="P1377" s="55" t="str">
        <f>VLOOKUP(A1377,Hospitalization!A378:K2720,10,TRUE)</f>
        <v>tier - 3</v>
      </c>
      <c r="Q1377" s="58">
        <f>VLOOKUP(A1377,Hospitalization!A378:K2720,8,TRUE)</f>
        <v>24863.25</v>
      </c>
      <c r="R1377" s="55" t="str">
        <f>VLOOKUP(A1377,Hospitalization!A378:K2720,9,TRUE)</f>
        <v>tier - 2</v>
      </c>
    </row>
    <row r="1378" spans="1:18" x14ac:dyDescent="0.3">
      <c r="A1378" s="69" t="s">
        <v>1387</v>
      </c>
      <c r="B1378" s="55" t="str">
        <f>VLOOKUP(A1378,'Customer Names'!A1378:E2696,3,TRUE)</f>
        <v xml:space="preserve"> Mr</v>
      </c>
      <c r="C1378" s="55" t="str">
        <f>VLOOKUP(A1378,'Customer Names'!A1376:E2201,4,FALSE)</f>
        <v>Garey</v>
      </c>
      <c r="D1378" s="50">
        <f>VLOOKUP(HealthCare!A1378,Medical_Examinations!A1377:J3712,2,TRUE)</f>
        <v>40.58</v>
      </c>
      <c r="E1378" s="50">
        <f>VLOOKUP(HealthCare!A1378,Medical_Examinations!A1377:J3712,4,TRUE)</f>
        <v>5.32</v>
      </c>
      <c r="F1378" s="7" t="str">
        <f>VLOOKUP(A1378,Medical_Examinations!A1377:J3712,6,TRUE)</f>
        <v>yes</v>
      </c>
      <c r="G1378" s="7" t="str">
        <f>VLOOKUP(A1378,Medical_Examinations!A1377:J3712,7,TRUE)</f>
        <v>No</v>
      </c>
      <c r="H1378" s="7" t="str">
        <f>VLOOKUP(A1378,Medical_Examinations!A1377:J3712,8,TRUE)</f>
        <v>Yes</v>
      </c>
      <c r="I1378" s="51">
        <f>VLOOKUP(A1378,Medical_Examinations!A1377:J3712,9,TRUE)</f>
        <v>1</v>
      </c>
      <c r="J1378" s="7" t="str">
        <f>VLOOKUP(A1378,Medical_Examinations!A1377:J3712,10,TRUE)</f>
        <v>No</v>
      </c>
      <c r="K1378" s="7" t="str">
        <f>VLOOKUP(A1378,Medical_Examinations!A1377:J3712,3,TRUE)</f>
        <v>Obesity</v>
      </c>
      <c r="L1378" s="7" t="str">
        <f>VLOOKUP(A1378,Medical_Examinations!A1377:J3712,5,TRUE)</f>
        <v>Normal</v>
      </c>
      <c r="M1378" s="52">
        <f>VLOOKUP(A1378,Hospitalization!A208:K2550,5,FALSE)</f>
        <v>34586</v>
      </c>
      <c r="N1378" s="51">
        <f ca="1">VLOOKUP(A1378,Hospitalization!A209:K2551,6,FALSE)</f>
        <v>29</v>
      </c>
      <c r="O1378" s="7" t="str">
        <f>VLOOKUP(A1369,Hospitalization!A370:K2712,11,TRUE)</f>
        <v>R1017</v>
      </c>
      <c r="P1378" s="7" t="str">
        <f>VLOOKUP(A1378,Hospitalization!A379:K2721,10,TRUE)</f>
        <v>tier - 2</v>
      </c>
      <c r="Q1378" s="53">
        <f>VLOOKUP(A1378,Hospitalization!A379:K2721,8,TRUE)</f>
        <v>24817.25</v>
      </c>
      <c r="R1378" s="7" t="str">
        <f>VLOOKUP(A1378,Hospitalization!A379:K2721,9,TRUE)</f>
        <v>tier - 2</v>
      </c>
    </row>
    <row r="1379" spans="1:18" x14ac:dyDescent="0.3">
      <c r="A1379" s="69" t="s">
        <v>1388</v>
      </c>
      <c r="B1379" s="55" t="str">
        <f>VLOOKUP(A1379,'Customer Names'!A1379:E2697,3,TRUE)</f>
        <v xml:space="preserve"> Ms</v>
      </c>
      <c r="C1379" s="55" t="str">
        <f>VLOOKUP(A1379,'Customer Names'!A1377:E2202,4,FALSE)</f>
        <v>Reddy</v>
      </c>
      <c r="D1379" s="54">
        <f>VLOOKUP(HealthCare!A1379,Medical_Examinations!A1378:J3713,2,TRUE)</f>
        <v>33.06</v>
      </c>
      <c r="E1379" s="54">
        <f>VLOOKUP(HealthCare!A1379,Medical_Examinations!A1378:J3713,4,TRUE)</f>
        <v>9.59</v>
      </c>
      <c r="F1379" s="55" t="str">
        <f>VLOOKUP(A1379,Medical_Examinations!A1378:J3713,6,TRUE)</f>
        <v>yes</v>
      </c>
      <c r="G1379" s="55" t="str">
        <f>VLOOKUP(A1379,Medical_Examinations!A1378:J3713,7,TRUE)</f>
        <v>No</v>
      </c>
      <c r="H1379" s="55" t="str">
        <f>VLOOKUP(A1379,Medical_Examinations!A1378:J3713,8,TRUE)</f>
        <v>No</v>
      </c>
      <c r="I1379" s="56">
        <f>VLOOKUP(A1379,Medical_Examinations!A1378:J3713,9,TRUE)</f>
        <v>0</v>
      </c>
      <c r="J1379" s="55" t="str">
        <f>VLOOKUP(A1379,Medical_Examinations!A1378:J3713,10,TRUE)</f>
        <v>No</v>
      </c>
      <c r="K1379" s="55" t="str">
        <f>VLOOKUP(A1379,Medical_Examinations!A1378:J3713,3,TRUE)</f>
        <v>Obesity</v>
      </c>
      <c r="L1379" s="55" t="str">
        <f>VLOOKUP(A1379,Medical_Examinations!A1378:J3713,5,TRUE)</f>
        <v>Diabetes</v>
      </c>
      <c r="M1379" s="57">
        <f>VLOOKUP(A1379,Hospitalization!A209:K2551,5,FALSE)</f>
        <v>33888</v>
      </c>
      <c r="N1379" s="56">
        <f ca="1">VLOOKUP(A1379,Hospitalization!A210:K2552,6,FALSE)</f>
        <v>22</v>
      </c>
      <c r="O1379" s="55" t="str">
        <f>VLOOKUP(A1370,Hospitalization!A371:K2713,11,TRUE)</f>
        <v>R1011</v>
      </c>
      <c r="P1379" s="55" t="str">
        <f>VLOOKUP(A1379,Hospitalization!A380:K2722,10,TRUE)</f>
        <v>tier - 3</v>
      </c>
      <c r="Q1379" s="58">
        <f>VLOOKUP(A1379,Hospitalization!A380:K2722,8,TRUE)</f>
        <v>24795.040000000001</v>
      </c>
      <c r="R1379" s="55" t="str">
        <f>VLOOKUP(A1379,Hospitalization!A380:K2722,9,TRUE)</f>
        <v>tier - 2</v>
      </c>
    </row>
    <row r="1380" spans="1:18" x14ac:dyDescent="0.3">
      <c r="A1380" s="69" t="s">
        <v>1389</v>
      </c>
      <c r="B1380" s="55" t="str">
        <f>VLOOKUP(A1380,'Customer Names'!A1380:E2698,3,TRUE)</f>
        <v xml:space="preserve"> Mr</v>
      </c>
      <c r="C1380" s="55" t="str">
        <f>VLOOKUP(A1380,'Customer Names'!A1378:E2203,4,FALSE)</f>
        <v>Mueller</v>
      </c>
      <c r="D1380" s="50">
        <f>VLOOKUP(HealthCare!A1380,Medical_Examinations!A1379:J3714,2,TRUE)</f>
        <v>26.62</v>
      </c>
      <c r="E1380" s="50">
        <f>VLOOKUP(HealthCare!A1380,Medical_Examinations!A1379:J3714,4,TRUE)</f>
        <v>6.15</v>
      </c>
      <c r="F1380" s="7" t="str">
        <f>VLOOKUP(A1380,Medical_Examinations!A1379:J3714,6,TRUE)</f>
        <v>yes</v>
      </c>
      <c r="G1380" s="7" t="str">
        <f>VLOOKUP(A1380,Medical_Examinations!A1379:J3714,7,TRUE)</f>
        <v>No</v>
      </c>
      <c r="H1380" s="7" t="str">
        <f>VLOOKUP(A1380,Medical_Examinations!A1379:J3714,8,TRUE)</f>
        <v>No</v>
      </c>
      <c r="I1380" s="51">
        <f>VLOOKUP(A1380,Medical_Examinations!A1379:J3714,9,TRUE)</f>
        <v>0</v>
      </c>
      <c r="J1380" s="7" t="str">
        <f>VLOOKUP(A1380,Medical_Examinations!A1379:J3714,10,TRUE)</f>
        <v>No</v>
      </c>
      <c r="K1380" s="7" t="str">
        <f>VLOOKUP(A1380,Medical_Examinations!A1379:J3714,3,TRUE)</f>
        <v>Overweight</v>
      </c>
      <c r="L1380" s="7" t="str">
        <f>VLOOKUP(A1380,Medical_Examinations!A1379:J3714,5,TRUE)</f>
        <v>Prediabetes</v>
      </c>
      <c r="M1380" s="52">
        <f>VLOOKUP(A1380,Hospitalization!A210:K2552,5,FALSE)</f>
        <v>35305</v>
      </c>
      <c r="N1380" s="51">
        <f ca="1">VLOOKUP(A1380,Hospitalization!A211:K2553,6,FALSE)</f>
        <v>33</v>
      </c>
      <c r="O1380" s="7" t="str">
        <f>VLOOKUP(A1371,Hospitalization!A372:K2714,11,TRUE)</f>
        <v>R1013</v>
      </c>
      <c r="P1380" s="7" t="str">
        <f>VLOOKUP(A1380,Hospitalization!A381:K2723,10,TRUE)</f>
        <v>tier - 1</v>
      </c>
      <c r="Q1380" s="53">
        <f>VLOOKUP(A1380,Hospitalization!A381:K2723,8,TRUE)</f>
        <v>24671.66</v>
      </c>
      <c r="R1380" s="7" t="str">
        <f>VLOOKUP(A1380,Hospitalization!A381:K2723,9,TRUE)</f>
        <v>tier - 2</v>
      </c>
    </row>
    <row r="1381" spans="1:18" x14ac:dyDescent="0.3">
      <c r="A1381" s="69" t="s">
        <v>1390</v>
      </c>
      <c r="B1381" s="55" t="str">
        <f>VLOOKUP(A1381,'Customer Names'!A1381:E2699,3,TRUE)</f>
        <v xml:space="preserve"> Mr</v>
      </c>
      <c r="C1381" s="55" t="str">
        <f>VLOOKUP(A1381,'Customer Names'!A1379:E2204,4,FALSE)</f>
        <v>Julia</v>
      </c>
      <c r="D1381" s="54">
        <f>VLOOKUP(HealthCare!A1381,Medical_Examinations!A1380:J3715,2,TRUE)</f>
        <v>37.1</v>
      </c>
      <c r="E1381" s="54">
        <f>VLOOKUP(HealthCare!A1381,Medical_Examinations!A1380:J3715,4,TRUE)</f>
        <v>11.08</v>
      </c>
      <c r="F1381" s="55" t="str">
        <f>VLOOKUP(A1381,Medical_Examinations!A1380:J3715,6,TRUE)</f>
        <v>No</v>
      </c>
      <c r="G1381" s="55" t="str">
        <f>VLOOKUP(A1381,Medical_Examinations!A1380:J3715,7,TRUE)</f>
        <v>No</v>
      </c>
      <c r="H1381" s="55" t="str">
        <f>VLOOKUP(A1381,Medical_Examinations!A1380:J3715,8,TRUE)</f>
        <v>No</v>
      </c>
      <c r="I1381" s="56">
        <f>VLOOKUP(A1381,Medical_Examinations!A1380:J3715,9,TRUE)</f>
        <v>0</v>
      </c>
      <c r="J1381" s="55" t="str">
        <f>VLOOKUP(A1381,Medical_Examinations!A1380:J3715,10,TRUE)</f>
        <v>No</v>
      </c>
      <c r="K1381" s="55" t="str">
        <f>VLOOKUP(A1381,Medical_Examinations!A1380:J3715,3,TRUE)</f>
        <v>Obesity</v>
      </c>
      <c r="L1381" s="55" t="str">
        <f>VLOOKUP(A1381,Medical_Examinations!A1380:J3715,5,TRUE)</f>
        <v>Diabetes</v>
      </c>
      <c r="M1381" s="57">
        <f>VLOOKUP(A1381,Hospitalization!A211:K2553,5,FALSE)</f>
        <v>28045</v>
      </c>
      <c r="N1381" s="56">
        <f ca="1">VLOOKUP(A1381,Hospitalization!A212:K2554,6,FALSE)</f>
        <v>28</v>
      </c>
      <c r="O1381" s="55" t="str">
        <f>VLOOKUP(A1372,Hospitalization!A373:K2715,11,TRUE)</f>
        <v>R1011</v>
      </c>
      <c r="P1381" s="55" t="str">
        <f>VLOOKUP(A1381,Hospitalization!A382:K2724,10,TRUE)</f>
        <v>tier - 2</v>
      </c>
      <c r="Q1381" s="58">
        <f>VLOOKUP(A1381,Hospitalization!A382:K2724,8,TRUE)</f>
        <v>24603.05</v>
      </c>
      <c r="R1381" s="55" t="str">
        <f>VLOOKUP(A1381,Hospitalization!A382:K2724,9,TRUE)</f>
        <v>tier - 2</v>
      </c>
    </row>
    <row r="1382" spans="1:18" x14ac:dyDescent="0.3">
      <c r="A1382" s="69" t="s">
        <v>1391</v>
      </c>
      <c r="B1382" s="55" t="str">
        <f>VLOOKUP(A1382,'Customer Names'!A1382:E2700,3,TRUE)</f>
        <v xml:space="preserve"> Mr</v>
      </c>
      <c r="C1382" s="55" t="str">
        <f>VLOOKUP(A1382,'Customer Names'!A1380:E2205,4,FALSE)</f>
        <v>Uribe</v>
      </c>
      <c r="D1382" s="50">
        <f>VLOOKUP(HealthCare!A1382,Medical_Examinations!A1381:J3716,2,TRUE)</f>
        <v>18.28</v>
      </c>
      <c r="E1382" s="50">
        <f>VLOOKUP(HealthCare!A1382,Medical_Examinations!A1381:J3716,4,TRUE)</f>
        <v>7.95</v>
      </c>
      <c r="F1382" s="7" t="str">
        <f>VLOOKUP(A1382,Medical_Examinations!A1381:J3716,6,TRUE)</f>
        <v>No</v>
      </c>
      <c r="G1382" s="7" t="str">
        <f>VLOOKUP(A1382,Medical_Examinations!A1381:J3716,7,TRUE)</f>
        <v>No</v>
      </c>
      <c r="H1382" s="7" t="str">
        <f>VLOOKUP(A1382,Medical_Examinations!A1381:J3716,8,TRUE)</f>
        <v>No</v>
      </c>
      <c r="I1382" s="51">
        <f>VLOOKUP(A1382,Medical_Examinations!A1381:J3716,9,TRUE)</f>
        <v>0</v>
      </c>
      <c r="J1382" s="7" t="str">
        <f>VLOOKUP(A1382,Medical_Examinations!A1381:J3716,10,TRUE)</f>
        <v>No</v>
      </c>
      <c r="K1382" s="7" t="str">
        <f>VLOOKUP(A1382,Medical_Examinations!A1381:J3716,3,TRUE)</f>
        <v>Underweight</v>
      </c>
      <c r="L1382" s="7" t="str">
        <f>VLOOKUP(A1382,Medical_Examinations!A1381:J3716,5,TRUE)</f>
        <v>Diabetes</v>
      </c>
      <c r="M1382" s="52">
        <f>VLOOKUP(A1382,Hospitalization!A212:K2554,5,FALSE)</f>
        <v>27558</v>
      </c>
      <c r="N1382" s="51">
        <f ca="1">VLOOKUP(A1382,Hospitalization!A213:K2555,6,FALSE)</f>
        <v>41</v>
      </c>
      <c r="O1382" s="7" t="str">
        <f>VLOOKUP(A1373,Hospitalization!A374:K2716,11,TRUE)</f>
        <v>R1012</v>
      </c>
      <c r="P1382" s="7" t="str">
        <f>VLOOKUP(A1382,Hospitalization!A383:K2725,10,TRUE)</f>
        <v>tier - 2</v>
      </c>
      <c r="Q1382" s="53">
        <f>VLOOKUP(A1382,Hospitalization!A383:K2725,8,TRUE)</f>
        <v>24535.7</v>
      </c>
      <c r="R1382" s="7" t="str">
        <f>VLOOKUP(A1382,Hospitalization!A383:K2725,9,TRUE)</f>
        <v>tier - 2</v>
      </c>
    </row>
    <row r="1383" spans="1:18" x14ac:dyDescent="0.3">
      <c r="A1383" s="69" t="s">
        <v>1392</v>
      </c>
      <c r="B1383" s="55" t="str">
        <f>VLOOKUP(A1383,'Customer Names'!A1383:E2701,3,TRUE)</f>
        <v xml:space="preserve"> Ms</v>
      </c>
      <c r="C1383" s="55" t="str">
        <f>VLOOKUP(A1383,'Customer Names'!A1381:E2206,4,FALSE)</f>
        <v>Hand</v>
      </c>
      <c r="D1383" s="54">
        <f>VLOOKUP(HealthCare!A1383,Medical_Examinations!A1382:J3717,2,TRUE)</f>
        <v>35.814999999999998</v>
      </c>
      <c r="E1383" s="54">
        <f>VLOOKUP(HealthCare!A1383,Medical_Examinations!A1382:J3717,4,TRUE)</f>
        <v>6.23</v>
      </c>
      <c r="F1383" s="55" t="str">
        <f>VLOOKUP(A1383,Medical_Examinations!A1382:J3717,6,TRUE)</f>
        <v>No</v>
      </c>
      <c r="G1383" s="55" t="str">
        <f>VLOOKUP(A1383,Medical_Examinations!A1382:J3717,7,TRUE)</f>
        <v>No</v>
      </c>
      <c r="H1383" s="55" t="str">
        <f>VLOOKUP(A1383,Medical_Examinations!A1382:J3717,8,TRUE)</f>
        <v>No</v>
      </c>
      <c r="I1383" s="56">
        <f>VLOOKUP(A1383,Medical_Examinations!A1382:J3717,9,TRUE)</f>
        <v>0</v>
      </c>
      <c r="J1383" s="55" t="str">
        <f>VLOOKUP(A1383,Medical_Examinations!A1382:J3717,10,TRUE)</f>
        <v>No</v>
      </c>
      <c r="K1383" s="55" t="str">
        <f>VLOOKUP(A1383,Medical_Examinations!A1382:J3717,3,TRUE)</f>
        <v>Obesity</v>
      </c>
      <c r="L1383" s="55" t="str">
        <f>VLOOKUP(A1383,Medical_Examinations!A1382:J3717,5,TRUE)</f>
        <v>Prediabetes</v>
      </c>
      <c r="M1383" s="57">
        <f>VLOOKUP(A1383,Hospitalization!A213:K2555,5,FALSE)</f>
        <v>26556</v>
      </c>
      <c r="N1383" s="56">
        <f ca="1">VLOOKUP(A1383,Hospitalization!A214:K2556,6,FALSE)</f>
        <v>26</v>
      </c>
      <c r="O1383" s="55" t="str">
        <f>VLOOKUP(A1374,Hospitalization!A375:K2717,11,TRUE)</f>
        <v>R1024</v>
      </c>
      <c r="P1383" s="55" t="str">
        <f>VLOOKUP(A1383,Hospitalization!A384:K2726,10,TRUE)</f>
        <v>tier - 3</v>
      </c>
      <c r="Q1383" s="58">
        <f>VLOOKUP(A1383,Hospitalization!A384:K2726,8,TRUE)</f>
        <v>24520.26</v>
      </c>
      <c r="R1383" s="55" t="str">
        <f>VLOOKUP(A1383,Hospitalization!A384:K2726,9,TRUE)</f>
        <v>tier - 2</v>
      </c>
    </row>
    <row r="1384" spans="1:18" x14ac:dyDescent="0.3">
      <c r="A1384" s="69" t="s">
        <v>1393</v>
      </c>
      <c r="B1384" s="55" t="str">
        <f>VLOOKUP(A1384,'Customer Names'!A1384:E2702,3,TRUE)</f>
        <v xml:space="preserve"> Mr</v>
      </c>
      <c r="C1384" s="55" t="str">
        <f>VLOOKUP(A1384,'Customer Names'!A1382:E2207,4,FALSE)</f>
        <v>Petersen</v>
      </c>
      <c r="D1384" s="50">
        <f>VLOOKUP(HealthCare!A1384,Medical_Examinations!A1383:J3718,2,TRUE)</f>
        <v>30.69</v>
      </c>
      <c r="E1384" s="50">
        <f>VLOOKUP(HealthCare!A1384,Medical_Examinations!A1383:J3718,4,TRUE)</f>
        <v>6.5</v>
      </c>
      <c r="F1384" s="7" t="str">
        <f>VLOOKUP(A1384,Medical_Examinations!A1383:J3718,6,TRUE)</f>
        <v>No</v>
      </c>
      <c r="G1384" s="7" t="str">
        <f>VLOOKUP(A1384,Medical_Examinations!A1383:J3718,7,TRUE)</f>
        <v>No</v>
      </c>
      <c r="H1384" s="7" t="str">
        <f>VLOOKUP(A1384,Medical_Examinations!A1383:J3718,8,TRUE)</f>
        <v>No</v>
      </c>
      <c r="I1384" s="51">
        <f>VLOOKUP(A1384,Medical_Examinations!A1383:J3718,9,TRUE)</f>
        <v>0</v>
      </c>
      <c r="J1384" s="7" t="str">
        <f>VLOOKUP(A1384,Medical_Examinations!A1383:J3718,10,TRUE)</f>
        <v>No</v>
      </c>
      <c r="K1384" s="7" t="str">
        <f>VLOOKUP(A1384,Medical_Examinations!A1383:J3718,3,TRUE)</f>
        <v>Obesity</v>
      </c>
      <c r="L1384" s="7" t="str">
        <f>VLOOKUP(A1384,Medical_Examinations!A1383:J3718,5,TRUE)</f>
        <v>Prediabetes</v>
      </c>
      <c r="M1384" s="52">
        <f>VLOOKUP(A1384,Hospitalization!A214:K2556,5,FALSE)</f>
        <v>22575</v>
      </c>
      <c r="N1384" s="51">
        <f ca="1">VLOOKUP(A1384,Hospitalization!A215:K2557,6,FALSE)</f>
        <v>24</v>
      </c>
      <c r="O1384" s="7" t="str">
        <f>VLOOKUP(A1375,Hospitalization!A376:K2718,11,TRUE)</f>
        <v>R1024</v>
      </c>
      <c r="P1384" s="7" t="str">
        <f>VLOOKUP(A1384,Hospitalization!A385:K2727,10,TRUE)</f>
        <v>tier - 2</v>
      </c>
      <c r="Q1384" s="53">
        <f>VLOOKUP(A1384,Hospitalization!A385:K2727,8,TRUE)</f>
        <v>24513.09</v>
      </c>
      <c r="R1384" s="7" t="str">
        <f>VLOOKUP(A1384,Hospitalization!A385:K2727,9,TRUE)</f>
        <v>tier - 2</v>
      </c>
    </row>
    <row r="1385" spans="1:18" x14ac:dyDescent="0.3">
      <c r="A1385" s="69" t="s">
        <v>1394</v>
      </c>
      <c r="B1385" s="55" t="str">
        <f>VLOOKUP(A1385,'Customer Names'!A1385:E2703,3,TRUE)</f>
        <v xml:space="preserve"> Mr</v>
      </c>
      <c r="C1385" s="55" t="str">
        <f>VLOOKUP(A1385,'Customer Names'!A1383:E2208,4,FALSE)</f>
        <v>Mac-Thiong</v>
      </c>
      <c r="D1385" s="54">
        <f>VLOOKUP(HealthCare!A1385,Medical_Examinations!A1384:J3719,2,TRUE)</f>
        <v>26.125</v>
      </c>
      <c r="E1385" s="54">
        <f>VLOOKUP(HealthCare!A1385,Medical_Examinations!A1384:J3719,4,TRUE)</f>
        <v>5.22</v>
      </c>
      <c r="F1385" s="55" t="str">
        <f>VLOOKUP(A1385,Medical_Examinations!A1384:J3719,6,TRUE)</f>
        <v>No</v>
      </c>
      <c r="G1385" s="55" t="str">
        <f>VLOOKUP(A1385,Medical_Examinations!A1384:J3719,7,TRUE)</f>
        <v>No</v>
      </c>
      <c r="H1385" s="55" t="str">
        <f>VLOOKUP(A1385,Medical_Examinations!A1384:J3719,8,TRUE)</f>
        <v>No</v>
      </c>
      <c r="I1385" s="56">
        <f>VLOOKUP(A1385,Medical_Examinations!A1384:J3719,9,TRUE)</f>
        <v>0</v>
      </c>
      <c r="J1385" s="55" t="str">
        <f>VLOOKUP(A1385,Medical_Examinations!A1384:J3719,10,TRUE)</f>
        <v>No</v>
      </c>
      <c r="K1385" s="55" t="str">
        <f>VLOOKUP(A1385,Medical_Examinations!A1384:J3719,3,TRUE)</f>
        <v>Overweight</v>
      </c>
      <c r="L1385" s="55" t="str">
        <f>VLOOKUP(A1385,Medical_Examinations!A1384:J3719,5,TRUE)</f>
        <v>Normal</v>
      </c>
      <c r="M1385" s="57">
        <f>VLOOKUP(A1385,Hospitalization!A215:K2557,5,FALSE)</f>
        <v>25025</v>
      </c>
      <c r="N1385" s="56">
        <f ca="1">VLOOKUP(A1385,Hospitalization!A216:K2558,6,FALSE)</f>
        <v>37</v>
      </c>
      <c r="O1385" s="55" t="str">
        <f>VLOOKUP(A1376,Hospitalization!A377:K2719,11,TRUE)</f>
        <v>R1016</v>
      </c>
      <c r="P1385" s="55" t="str">
        <f>VLOOKUP(A1385,Hospitalization!A386:K2728,10,TRUE)</f>
        <v>tier - 2</v>
      </c>
      <c r="Q1385" s="58">
        <f>VLOOKUP(A1385,Hospitalization!A386:K2728,8,TRUE)</f>
        <v>24476.48</v>
      </c>
      <c r="R1385" s="55" t="str">
        <f>VLOOKUP(A1385,Hospitalization!A386:K2728,9,TRUE)</f>
        <v>tier - 2</v>
      </c>
    </row>
    <row r="1386" spans="1:18" x14ac:dyDescent="0.3">
      <c r="A1386" s="69" t="s">
        <v>1395</v>
      </c>
      <c r="B1386" s="55" t="str">
        <f>VLOOKUP(A1386,'Customer Names'!A1386:E2704,3,TRUE)</f>
        <v xml:space="preserve"> Ms</v>
      </c>
      <c r="C1386" s="55" t="str">
        <f>VLOOKUP(A1386,'Customer Names'!A1384:E2209,4,FALSE)</f>
        <v>Walker</v>
      </c>
      <c r="D1386" s="50">
        <f>VLOOKUP(HealthCare!A1386,Medical_Examinations!A1385:J3720,2,TRUE)</f>
        <v>34.58</v>
      </c>
      <c r="E1386" s="50">
        <f>VLOOKUP(HealthCare!A1386,Medical_Examinations!A1385:J3720,4,TRUE)</f>
        <v>6.3</v>
      </c>
      <c r="F1386" s="7" t="str">
        <f>VLOOKUP(A1386,Medical_Examinations!A1385:J3720,6,TRUE)</f>
        <v>No</v>
      </c>
      <c r="G1386" s="7" t="str">
        <f>VLOOKUP(A1386,Medical_Examinations!A1385:J3720,7,TRUE)</f>
        <v>No</v>
      </c>
      <c r="H1386" s="7" t="str">
        <f>VLOOKUP(A1386,Medical_Examinations!A1385:J3720,8,TRUE)</f>
        <v>Yes</v>
      </c>
      <c r="I1386" s="51">
        <f>VLOOKUP(A1386,Medical_Examinations!A1385:J3720,9,TRUE)</f>
        <v>1</v>
      </c>
      <c r="J1386" s="7" t="str">
        <f>VLOOKUP(A1386,Medical_Examinations!A1385:J3720,10,TRUE)</f>
        <v>No</v>
      </c>
      <c r="K1386" s="7" t="str">
        <f>VLOOKUP(A1386,Medical_Examinations!A1385:J3720,3,TRUE)</f>
        <v>Obesity</v>
      </c>
      <c r="L1386" s="7" t="str">
        <f>VLOOKUP(A1386,Medical_Examinations!A1385:J3720,5,TRUE)</f>
        <v>Prediabetes</v>
      </c>
      <c r="M1386" s="52">
        <f>VLOOKUP(A1386,Hospitalization!A216:K2558,5,FALSE)</f>
        <v>25902</v>
      </c>
      <c r="N1386" s="51">
        <f ca="1">VLOOKUP(A1386,Hospitalization!A217:K2559,6,FALSE)</f>
        <v>33</v>
      </c>
      <c r="O1386" s="7" t="str">
        <f>VLOOKUP(A1377,Hospitalization!A378:K2720,11,TRUE)</f>
        <v>R1011</v>
      </c>
      <c r="P1386" s="7" t="str">
        <f>VLOOKUP(A1386,Hospitalization!A387:K2729,10,TRUE)</f>
        <v>tier - 3</v>
      </c>
      <c r="Q1386" s="53">
        <f>VLOOKUP(A1386,Hospitalization!A387:K2729,8,TRUE)</f>
        <v>24393.62</v>
      </c>
      <c r="R1386" s="7" t="str">
        <f>VLOOKUP(A1386,Hospitalization!A387:K2729,9,TRUE)</f>
        <v>tier - 2</v>
      </c>
    </row>
    <row r="1387" spans="1:18" x14ac:dyDescent="0.3">
      <c r="A1387" s="69" t="s">
        <v>1396</v>
      </c>
      <c r="B1387" s="55" t="str">
        <f>VLOOKUP(A1387,'Customer Names'!A1387:E2705,3,TRUE)</f>
        <v xml:space="preserve"> Mr</v>
      </c>
      <c r="C1387" s="55" t="str">
        <f>VLOOKUP(A1387,'Customer Names'!A1385:E2210,4,FALSE)</f>
        <v>Steidl</v>
      </c>
      <c r="D1387" s="54">
        <f>VLOOKUP(HealthCare!A1387,Medical_Examinations!A1386:J3721,2,TRUE)</f>
        <v>27.4</v>
      </c>
      <c r="E1387" s="54">
        <f>VLOOKUP(HealthCare!A1387,Medical_Examinations!A1386:J3721,4,TRUE)</f>
        <v>8.84</v>
      </c>
      <c r="F1387" s="55" t="str">
        <f>VLOOKUP(A1387,Medical_Examinations!A1386:J3721,6,TRUE)</f>
        <v>No</v>
      </c>
      <c r="G1387" s="55" t="str">
        <f>VLOOKUP(A1387,Medical_Examinations!A1386:J3721,7,TRUE)</f>
        <v>No</v>
      </c>
      <c r="H1387" s="55" t="str">
        <f>VLOOKUP(A1387,Medical_Examinations!A1386:J3721,8,TRUE)</f>
        <v>No</v>
      </c>
      <c r="I1387" s="56">
        <f>VLOOKUP(A1387,Medical_Examinations!A1386:J3721,9,TRUE)</f>
        <v>0</v>
      </c>
      <c r="J1387" s="55" t="str">
        <f>VLOOKUP(A1387,Medical_Examinations!A1386:J3721,10,TRUE)</f>
        <v>No</v>
      </c>
      <c r="K1387" s="55" t="str">
        <f>VLOOKUP(A1387,Medical_Examinations!A1386:J3721,3,TRUE)</f>
        <v>Overweight</v>
      </c>
      <c r="L1387" s="55" t="str">
        <f>VLOOKUP(A1387,Medical_Examinations!A1386:J3721,5,TRUE)</f>
        <v>Diabetes</v>
      </c>
      <c r="M1387" s="57">
        <f>VLOOKUP(A1387,Hospitalization!A217:K2559,5,FALSE)</f>
        <v>36440</v>
      </c>
      <c r="N1387" s="56">
        <f ca="1">VLOOKUP(A1387,Hospitalization!A218:K2560,6,FALSE)</f>
        <v>32</v>
      </c>
      <c r="O1387" s="55" t="str">
        <f>VLOOKUP(A1378,Hospitalization!A379:K2721,11,TRUE)</f>
        <v>R1011</v>
      </c>
      <c r="P1387" s="55" t="str">
        <f>VLOOKUP(A1387,Hospitalization!A388:K2730,10,TRUE)</f>
        <v>tier - 1</v>
      </c>
      <c r="Q1387" s="58">
        <f>VLOOKUP(A1387,Hospitalization!A388:K2730,8,TRUE)</f>
        <v>24387.74</v>
      </c>
      <c r="R1387" s="55" t="str">
        <f>VLOOKUP(A1387,Hospitalization!A388:K2730,9,TRUE)</f>
        <v>tier - 2</v>
      </c>
    </row>
    <row r="1388" spans="1:18" x14ac:dyDescent="0.3">
      <c r="A1388" s="69" t="s">
        <v>1397</v>
      </c>
      <c r="B1388" s="55" t="str">
        <f>VLOOKUP(A1388,'Customer Names'!A1388:E2706,3,TRUE)</f>
        <v xml:space="preserve"> Mr</v>
      </c>
      <c r="C1388" s="55" t="str">
        <f>VLOOKUP(A1388,'Customer Names'!A1386:E2211,4,FALSE)</f>
        <v>Rose</v>
      </c>
      <c r="D1388" s="50">
        <f>VLOOKUP(HealthCare!A1388,Medical_Examinations!A1387:J3722,2,TRUE)</f>
        <v>27.53</v>
      </c>
      <c r="E1388" s="50">
        <f>VLOOKUP(HealthCare!A1388,Medical_Examinations!A1387:J3722,4,TRUE)</f>
        <v>4.1100000000000003</v>
      </c>
      <c r="F1388" s="7" t="str">
        <f>VLOOKUP(A1388,Medical_Examinations!A1387:J3722,6,TRUE)</f>
        <v>No</v>
      </c>
      <c r="G1388" s="7" t="str">
        <f>VLOOKUP(A1388,Medical_Examinations!A1387:J3722,7,TRUE)</f>
        <v>No</v>
      </c>
      <c r="H1388" s="7" t="str">
        <f>VLOOKUP(A1388,Medical_Examinations!A1387:J3722,8,TRUE)</f>
        <v>No</v>
      </c>
      <c r="I1388" s="51">
        <f>VLOOKUP(A1388,Medical_Examinations!A1387:J3722,9,TRUE)</f>
        <v>1</v>
      </c>
      <c r="J1388" s="7" t="str">
        <f>VLOOKUP(A1388,Medical_Examinations!A1387:J3722,10,TRUE)</f>
        <v>No</v>
      </c>
      <c r="K1388" s="7" t="str">
        <f>VLOOKUP(A1388,Medical_Examinations!A1387:J3722,3,TRUE)</f>
        <v>Overweight</v>
      </c>
      <c r="L1388" s="7" t="str">
        <f>VLOOKUP(A1388,Medical_Examinations!A1387:J3722,5,TRUE)</f>
        <v>Normal</v>
      </c>
      <c r="M1388" s="52">
        <f>VLOOKUP(A1388,Hospitalization!A218:K2560,5,FALSE)</f>
        <v>38202</v>
      </c>
      <c r="N1388" s="51">
        <f ca="1">VLOOKUP(A1388,Hospitalization!A219:K2561,6,FALSE)</f>
        <v>27</v>
      </c>
      <c r="O1388" s="7" t="str">
        <f>VLOOKUP(A1379,Hospitalization!A380:K2722,11,TRUE)</f>
        <v>R1011</v>
      </c>
      <c r="P1388" s="7" t="str">
        <f>VLOOKUP(A1388,Hospitalization!A389:K2731,10,TRUE)</f>
        <v>tier - 1</v>
      </c>
      <c r="Q1388" s="53">
        <f>VLOOKUP(A1388,Hospitalization!A389:K2731,8,TRUE)</f>
        <v>24294.02</v>
      </c>
      <c r="R1388" s="7" t="str">
        <f>VLOOKUP(A1388,Hospitalization!A389:K2731,9,TRUE)</f>
        <v>tier - 2</v>
      </c>
    </row>
    <row r="1389" spans="1:18" x14ac:dyDescent="0.3">
      <c r="A1389" s="69" t="s">
        <v>1398</v>
      </c>
      <c r="B1389" s="55" t="str">
        <f>VLOOKUP(A1389,'Customer Names'!A1389:E2707,3,TRUE)</f>
        <v xml:space="preserve"> Ms</v>
      </c>
      <c r="C1389" s="55" t="str">
        <f>VLOOKUP(A1389,'Customer Names'!A1387:E2212,4,FALSE)</f>
        <v>Alderfer</v>
      </c>
      <c r="D1389" s="54">
        <f>VLOOKUP(HealthCare!A1389,Medical_Examinations!A1388:J3723,2,TRUE)</f>
        <v>33</v>
      </c>
      <c r="E1389" s="54">
        <f>VLOOKUP(HealthCare!A1389,Medical_Examinations!A1388:J3723,4,TRUE)</f>
        <v>4.57</v>
      </c>
      <c r="F1389" s="55" t="str">
        <f>VLOOKUP(A1389,Medical_Examinations!A1388:J3723,6,TRUE)</f>
        <v>No</v>
      </c>
      <c r="G1389" s="55" t="str">
        <f>VLOOKUP(A1389,Medical_Examinations!A1388:J3723,7,TRUE)</f>
        <v>No</v>
      </c>
      <c r="H1389" s="55" t="str">
        <f>VLOOKUP(A1389,Medical_Examinations!A1388:J3723,8,TRUE)</f>
        <v>No</v>
      </c>
      <c r="I1389" s="56">
        <f>VLOOKUP(A1389,Medical_Examinations!A1388:J3723,9,TRUE)</f>
        <v>0</v>
      </c>
      <c r="J1389" s="55" t="str">
        <f>VLOOKUP(A1389,Medical_Examinations!A1388:J3723,10,TRUE)</f>
        <v>No</v>
      </c>
      <c r="K1389" s="55" t="str">
        <f>VLOOKUP(A1389,Medical_Examinations!A1388:J3723,3,TRUE)</f>
        <v>Obesity</v>
      </c>
      <c r="L1389" s="55" t="str">
        <f>VLOOKUP(A1389,Medical_Examinations!A1388:J3723,5,TRUE)</f>
        <v>Normal</v>
      </c>
      <c r="M1389" s="57">
        <f>VLOOKUP(A1389,Hospitalization!A219:K2561,5,FALSE)</f>
        <v>23727</v>
      </c>
      <c r="N1389" s="56">
        <f ca="1">VLOOKUP(A1389,Hospitalization!A220:K2562,6,FALSE)</f>
        <v>31</v>
      </c>
      <c r="O1389" s="55" t="str">
        <f>VLOOKUP(A1380,Hospitalization!A381:K2723,11,TRUE)</f>
        <v>R1024</v>
      </c>
      <c r="P1389" s="55" t="str">
        <f>VLOOKUP(A1389,Hospitalization!A390:K2732,10,TRUE)</f>
        <v>tier - 1</v>
      </c>
      <c r="Q1389" s="58">
        <f>VLOOKUP(A1389,Hospitalization!A390:K2732,8,TRUE)</f>
        <v>24227.34</v>
      </c>
      <c r="R1389" s="55" t="str">
        <f>VLOOKUP(A1389,Hospitalization!A390:K2732,9,TRUE)</f>
        <v>tier - 2</v>
      </c>
    </row>
    <row r="1390" spans="1:18" x14ac:dyDescent="0.3">
      <c r="A1390" s="69" t="s">
        <v>1399</v>
      </c>
      <c r="B1390" s="55" t="str">
        <f>VLOOKUP(A1390,'Customer Names'!A1390:E2708,3,TRUE)</f>
        <v xml:space="preserve"> Mr</v>
      </c>
      <c r="C1390" s="55" t="str">
        <f>VLOOKUP(A1390,'Customer Names'!A1388:E2213,4,FALSE)</f>
        <v>Ryland</v>
      </c>
      <c r="D1390" s="50">
        <f>VLOOKUP(HealthCare!A1390,Medical_Examinations!A1389:J3724,2,TRUE)</f>
        <v>25.78</v>
      </c>
      <c r="E1390" s="50">
        <f>VLOOKUP(HealthCare!A1390,Medical_Examinations!A1389:J3724,4,TRUE)</f>
        <v>11.06</v>
      </c>
      <c r="F1390" s="7" t="str">
        <f>VLOOKUP(A1390,Medical_Examinations!A1389:J3724,6,TRUE)</f>
        <v>yes</v>
      </c>
      <c r="G1390" s="7" t="str">
        <f>VLOOKUP(A1390,Medical_Examinations!A1389:J3724,7,TRUE)</f>
        <v>No</v>
      </c>
      <c r="H1390" s="7" t="str">
        <f>VLOOKUP(A1390,Medical_Examinations!A1389:J3724,8,TRUE)</f>
        <v>No</v>
      </c>
      <c r="I1390" s="51">
        <f>VLOOKUP(A1390,Medical_Examinations!A1389:J3724,9,TRUE)</f>
        <v>0</v>
      </c>
      <c r="J1390" s="7" t="str">
        <f>VLOOKUP(A1390,Medical_Examinations!A1389:J3724,10,TRUE)</f>
        <v>No</v>
      </c>
      <c r="K1390" s="7" t="str">
        <f>VLOOKUP(A1390,Medical_Examinations!A1389:J3724,3,TRUE)</f>
        <v>Overweight</v>
      </c>
      <c r="L1390" s="7" t="str">
        <f>VLOOKUP(A1390,Medical_Examinations!A1389:J3724,5,TRUE)</f>
        <v>Diabetes</v>
      </c>
      <c r="M1390" s="52">
        <f>VLOOKUP(A1390,Hospitalization!A220:K2562,5,FALSE)</f>
        <v>27282</v>
      </c>
      <c r="N1390" s="51">
        <f ca="1">VLOOKUP(A1390,Hospitalization!A221:K2563,6,FALSE)</f>
        <v>36</v>
      </c>
      <c r="O1390" s="7" t="str">
        <f>VLOOKUP(A1381,Hospitalization!A382:K2724,11,TRUE)</f>
        <v>R1011</v>
      </c>
      <c r="P1390" s="7" t="str">
        <f>VLOOKUP(A1390,Hospitalization!A391:K2733,10,TRUE)</f>
        <v>tier - 1</v>
      </c>
      <c r="Q1390" s="53">
        <f>VLOOKUP(A1390,Hospitalization!A391:K2733,8,TRUE)</f>
        <v>24180.93</v>
      </c>
      <c r="R1390" s="7" t="str">
        <f>VLOOKUP(A1390,Hospitalization!A391:K2733,9,TRUE)</f>
        <v>tier - 2</v>
      </c>
    </row>
    <row r="1391" spans="1:18" x14ac:dyDescent="0.3">
      <c r="A1391" s="69" t="s">
        <v>1400</v>
      </c>
      <c r="B1391" s="55" t="str">
        <f>VLOOKUP(A1391,'Customer Names'!A1391:E2709,3,TRUE)</f>
        <v xml:space="preserve"> Mr</v>
      </c>
      <c r="C1391" s="55" t="str">
        <f>VLOOKUP(A1391,'Customer Names'!A1389:E2214,4,FALSE)</f>
        <v>Bethea</v>
      </c>
      <c r="D1391" s="54">
        <f>VLOOKUP(HealthCare!A1391,Medical_Examinations!A1390:J3725,2,TRUE)</f>
        <v>22.66</v>
      </c>
      <c r="E1391" s="54">
        <f>VLOOKUP(HealthCare!A1391,Medical_Examinations!A1390:J3725,4,TRUE)</f>
        <v>10.68</v>
      </c>
      <c r="F1391" s="55" t="str">
        <f>VLOOKUP(A1391,Medical_Examinations!A1390:J3725,6,TRUE)</f>
        <v>No</v>
      </c>
      <c r="G1391" s="55" t="str">
        <f>VLOOKUP(A1391,Medical_Examinations!A1390:J3725,7,TRUE)</f>
        <v>No</v>
      </c>
      <c r="H1391" s="55" t="str">
        <f>VLOOKUP(A1391,Medical_Examinations!A1390:J3725,8,TRUE)</f>
        <v>No</v>
      </c>
      <c r="I1391" s="56">
        <f>VLOOKUP(A1391,Medical_Examinations!A1390:J3725,9,TRUE)</f>
        <v>0</v>
      </c>
      <c r="J1391" s="55" t="str">
        <f>VLOOKUP(A1391,Medical_Examinations!A1390:J3725,10,TRUE)</f>
        <v>No</v>
      </c>
      <c r="K1391" s="55" t="str">
        <f>VLOOKUP(A1391,Medical_Examinations!A1390:J3725,3,TRUE)</f>
        <v>Normal Weight</v>
      </c>
      <c r="L1391" s="55" t="str">
        <f>VLOOKUP(A1391,Medical_Examinations!A1390:J3725,5,TRUE)</f>
        <v>Diabetes</v>
      </c>
      <c r="M1391" s="57">
        <f>VLOOKUP(A1391,Hospitalization!A221:K2563,5,FALSE)</f>
        <v>37985</v>
      </c>
      <c r="N1391" s="56">
        <f ca="1">VLOOKUP(A1391,Hospitalization!A222:K2564,6,FALSE)</f>
        <v>30</v>
      </c>
      <c r="O1391" s="55" t="str">
        <f>VLOOKUP(A1382,Hospitalization!A383:K2725,11,TRUE)</f>
        <v>R1012</v>
      </c>
      <c r="P1391" s="55" t="str">
        <f>VLOOKUP(A1391,Hospitalization!A392:K2734,10,TRUE)</f>
        <v>tier - 2</v>
      </c>
      <c r="Q1391" s="58">
        <f>VLOOKUP(A1391,Hospitalization!A392:K2734,8,TRUE)</f>
        <v>24059.68</v>
      </c>
      <c r="R1391" s="55" t="str">
        <f>VLOOKUP(A1391,Hospitalization!A392:K2734,9,TRUE)</f>
        <v>tier - 2</v>
      </c>
    </row>
    <row r="1392" spans="1:18" x14ac:dyDescent="0.3">
      <c r="A1392" s="69" t="s">
        <v>1401</v>
      </c>
      <c r="B1392" s="55" t="str">
        <f>VLOOKUP(A1392,'Customer Names'!A1392:E2710,3,TRUE)</f>
        <v xml:space="preserve"> Mr</v>
      </c>
      <c r="C1392" s="55" t="str">
        <f>VLOOKUP(A1392,'Customer Names'!A1390:E2215,4,FALSE)</f>
        <v>Kelly</v>
      </c>
      <c r="D1392" s="50">
        <f>VLOOKUP(HealthCare!A1392,Medical_Examinations!A1391:J3726,2,TRUE)</f>
        <v>38.81</v>
      </c>
      <c r="E1392" s="50">
        <f>VLOOKUP(HealthCare!A1392,Medical_Examinations!A1391:J3726,4,TRUE)</f>
        <v>6.14</v>
      </c>
      <c r="F1392" s="7" t="str">
        <f>VLOOKUP(A1392,Medical_Examinations!A1391:J3726,6,TRUE)</f>
        <v>yes</v>
      </c>
      <c r="G1392" s="7" t="str">
        <f>VLOOKUP(A1392,Medical_Examinations!A1391:J3726,7,TRUE)</f>
        <v>No</v>
      </c>
      <c r="H1392" s="7" t="str">
        <f>VLOOKUP(A1392,Medical_Examinations!A1391:J3726,8,TRUE)</f>
        <v>No</v>
      </c>
      <c r="I1392" s="51">
        <f>VLOOKUP(A1392,Medical_Examinations!A1391:J3726,9,TRUE)</f>
        <v>1</v>
      </c>
      <c r="J1392" s="7" t="str">
        <f>VLOOKUP(A1392,Medical_Examinations!A1391:J3726,10,TRUE)</f>
        <v>No</v>
      </c>
      <c r="K1392" s="7" t="str">
        <f>VLOOKUP(A1392,Medical_Examinations!A1391:J3726,3,TRUE)</f>
        <v>Obesity</v>
      </c>
      <c r="L1392" s="7" t="str">
        <f>VLOOKUP(A1392,Medical_Examinations!A1391:J3726,5,TRUE)</f>
        <v>Prediabetes</v>
      </c>
      <c r="M1392" s="52">
        <f>VLOOKUP(A1392,Hospitalization!A222:K2564,5,FALSE)</f>
        <v>26124</v>
      </c>
      <c r="N1392" s="51">
        <f ca="1">VLOOKUP(A1392,Hospitalization!A223:K2565,6,FALSE)</f>
        <v>35</v>
      </c>
      <c r="O1392" s="7" t="str">
        <f>VLOOKUP(A1383,Hospitalization!A384:K2726,11,TRUE)</f>
        <v>R1011</v>
      </c>
      <c r="P1392" s="7" t="str">
        <f>VLOOKUP(A1392,Hospitalization!A393:K2735,10,TRUE)</f>
        <v>tier - 2</v>
      </c>
      <c r="Q1392" s="53">
        <f>VLOOKUP(A1392,Hospitalization!A393:K2735,8,TRUE)</f>
        <v>23967.38</v>
      </c>
      <c r="R1392" s="7" t="str">
        <f>VLOOKUP(A1392,Hospitalization!A393:K2735,9,TRUE)</f>
        <v>tier - 2</v>
      </c>
    </row>
    <row r="1393" spans="1:18" x14ac:dyDescent="0.3">
      <c r="A1393" s="69" t="s">
        <v>1402</v>
      </c>
      <c r="B1393" s="55" t="str">
        <f>VLOOKUP(A1393,'Customer Names'!A1393:E2711,3,TRUE)</f>
        <v xml:space="preserve"> Mr</v>
      </c>
      <c r="C1393" s="55" t="str">
        <f>VLOOKUP(A1393,'Customer Names'!A1391:E2216,4,FALSE)</f>
        <v>Blois</v>
      </c>
      <c r="D1393" s="54">
        <f>VLOOKUP(HealthCare!A1393,Medical_Examinations!A1392:J3727,2,TRUE)</f>
        <v>38.51</v>
      </c>
      <c r="E1393" s="54">
        <f>VLOOKUP(HealthCare!A1393,Medical_Examinations!A1392:J3727,4,TRUE)</f>
        <v>5.45</v>
      </c>
      <c r="F1393" s="55" t="str">
        <f>VLOOKUP(A1393,Medical_Examinations!A1392:J3727,6,TRUE)</f>
        <v>yes</v>
      </c>
      <c r="G1393" s="55" t="str">
        <f>VLOOKUP(A1393,Medical_Examinations!A1392:J3727,7,TRUE)</f>
        <v>No</v>
      </c>
      <c r="H1393" s="55" t="str">
        <f>VLOOKUP(A1393,Medical_Examinations!A1392:J3727,8,TRUE)</f>
        <v>No</v>
      </c>
      <c r="I1393" s="56">
        <f>VLOOKUP(A1393,Medical_Examinations!A1392:J3727,9,TRUE)</f>
        <v>0</v>
      </c>
      <c r="J1393" s="55" t="str">
        <f>VLOOKUP(A1393,Medical_Examinations!A1392:J3727,10,TRUE)</f>
        <v>No</v>
      </c>
      <c r="K1393" s="55" t="str">
        <f>VLOOKUP(A1393,Medical_Examinations!A1392:J3727,3,TRUE)</f>
        <v>Obesity</v>
      </c>
      <c r="L1393" s="55" t="str">
        <f>VLOOKUP(A1393,Medical_Examinations!A1392:J3727,5,TRUE)</f>
        <v>Normal</v>
      </c>
      <c r="M1393" s="57">
        <f>VLOOKUP(A1393,Hospitalization!A223:K2565,5,FALSE)</f>
        <v>25788</v>
      </c>
      <c r="N1393" s="56">
        <f ca="1">VLOOKUP(A1393,Hospitalization!A224:K2566,6,FALSE)</f>
        <v>35</v>
      </c>
      <c r="O1393" s="55" t="str">
        <f>VLOOKUP(A1384,Hospitalization!A385:K2727,11,TRUE)</f>
        <v>R1013</v>
      </c>
      <c r="P1393" s="55" t="str">
        <f>VLOOKUP(A1393,Hospitalization!A394:K2736,10,TRUE)</f>
        <v>tier - 3</v>
      </c>
      <c r="Q1393" s="58">
        <f>VLOOKUP(A1393,Hospitalization!A394:K2736,8,TRUE)</f>
        <v>23887.66</v>
      </c>
      <c r="R1393" s="55" t="str">
        <f>VLOOKUP(A1393,Hospitalization!A394:K2736,9,TRUE)</f>
        <v>tier - 2</v>
      </c>
    </row>
    <row r="1394" spans="1:18" x14ac:dyDescent="0.3">
      <c r="A1394" s="69" t="s">
        <v>1403</v>
      </c>
      <c r="B1394" s="55" t="str">
        <f>VLOOKUP(A1394,'Customer Names'!A1394:E2712,3,TRUE)</f>
        <v xml:space="preserve"> Ms</v>
      </c>
      <c r="C1394" s="55" t="str">
        <f>VLOOKUP(A1394,'Customer Names'!A1392:E2217,4,FALSE)</f>
        <v>Dayton</v>
      </c>
      <c r="D1394" s="50">
        <f>VLOOKUP(HealthCare!A1394,Medical_Examinations!A1393:J3728,2,TRUE)</f>
        <v>22.98</v>
      </c>
      <c r="E1394" s="50">
        <f>VLOOKUP(HealthCare!A1394,Medical_Examinations!A1393:J3728,4,TRUE)</f>
        <v>6.14</v>
      </c>
      <c r="F1394" s="7" t="str">
        <f>VLOOKUP(A1394,Medical_Examinations!A1393:J3728,6,TRUE)</f>
        <v>yes</v>
      </c>
      <c r="G1394" s="7" t="str">
        <f>VLOOKUP(A1394,Medical_Examinations!A1393:J3728,7,TRUE)</f>
        <v>No</v>
      </c>
      <c r="H1394" s="7" t="str">
        <f>VLOOKUP(A1394,Medical_Examinations!A1393:J3728,8,TRUE)</f>
        <v>No</v>
      </c>
      <c r="I1394" s="51">
        <f>VLOOKUP(A1394,Medical_Examinations!A1393:J3728,9,TRUE)</f>
        <v>0</v>
      </c>
      <c r="J1394" s="7" t="str">
        <f>VLOOKUP(A1394,Medical_Examinations!A1393:J3728,10,TRUE)</f>
        <v>No</v>
      </c>
      <c r="K1394" s="7" t="str">
        <f>VLOOKUP(A1394,Medical_Examinations!A1393:J3728,3,TRUE)</f>
        <v>Normal Weight</v>
      </c>
      <c r="L1394" s="7" t="str">
        <f>VLOOKUP(A1394,Medical_Examinations!A1393:J3728,5,TRUE)</f>
        <v>Prediabetes</v>
      </c>
      <c r="M1394" s="52">
        <f>VLOOKUP(A1394,Hospitalization!A224:K2566,5,FALSE)</f>
        <v>26842</v>
      </c>
      <c r="N1394" s="51">
        <f ca="1">VLOOKUP(A1394,Hospitalization!A225:K2567,6,FALSE)</f>
        <v>37</v>
      </c>
      <c r="O1394" s="7" t="str">
        <f>VLOOKUP(A1385,Hospitalization!A386:K2728,11,TRUE)</f>
        <v>R1012</v>
      </c>
      <c r="P1394" s="7" t="str">
        <f>VLOOKUP(A1394,Hospitalization!A395:K2737,10,TRUE)</f>
        <v>tier - 3</v>
      </c>
      <c r="Q1394" s="53">
        <f>VLOOKUP(A1394,Hospitalization!A395:K2737,8,TRUE)</f>
        <v>23807.24</v>
      </c>
      <c r="R1394" s="7" t="str">
        <f>VLOOKUP(A1394,Hospitalization!A395:K2737,9,TRUE)</f>
        <v>tier - 2</v>
      </c>
    </row>
    <row r="1395" spans="1:18" x14ac:dyDescent="0.3">
      <c r="A1395" s="69" t="s">
        <v>1404</v>
      </c>
      <c r="B1395" s="55" t="str">
        <f>VLOOKUP(A1395,'Customer Names'!A1395:E2713,3,TRUE)</f>
        <v xml:space="preserve"> Ms</v>
      </c>
      <c r="C1395" s="55" t="str">
        <f>VLOOKUP(A1395,'Customer Names'!A1393:E2218,4,FALSE)</f>
        <v>Cloud</v>
      </c>
      <c r="D1395" s="54">
        <f>VLOOKUP(HealthCare!A1395,Medical_Examinations!A1394:J3729,2,TRUE)</f>
        <v>15.65</v>
      </c>
      <c r="E1395" s="54">
        <f>VLOOKUP(HealthCare!A1395,Medical_Examinations!A1394:J3729,4,TRUE)</f>
        <v>7.85</v>
      </c>
      <c r="F1395" s="55" t="str">
        <f>VLOOKUP(A1395,Medical_Examinations!A1394:J3729,6,TRUE)</f>
        <v>No</v>
      </c>
      <c r="G1395" s="55" t="str">
        <f>VLOOKUP(A1395,Medical_Examinations!A1394:J3729,7,TRUE)</f>
        <v>No</v>
      </c>
      <c r="H1395" s="55" t="str">
        <f>VLOOKUP(A1395,Medical_Examinations!A1394:J3729,8,TRUE)</f>
        <v>No</v>
      </c>
      <c r="I1395" s="56">
        <f>VLOOKUP(A1395,Medical_Examinations!A1394:J3729,9,TRUE)</f>
        <v>0</v>
      </c>
      <c r="J1395" s="55" t="str">
        <f>VLOOKUP(A1395,Medical_Examinations!A1394:J3729,10,TRUE)</f>
        <v>No</v>
      </c>
      <c r="K1395" s="55" t="str">
        <f>VLOOKUP(A1395,Medical_Examinations!A1394:J3729,3,TRUE)</f>
        <v>Underweight</v>
      </c>
      <c r="L1395" s="55" t="str">
        <f>VLOOKUP(A1395,Medical_Examinations!A1394:J3729,5,TRUE)</f>
        <v>Diabetes</v>
      </c>
      <c r="M1395" s="57">
        <f>VLOOKUP(A1395,Hospitalization!A225:K2567,5,FALSE)</f>
        <v>27182</v>
      </c>
      <c r="N1395" s="56">
        <f ca="1">VLOOKUP(A1395,Hospitalization!A226:K2568,6,FALSE)</f>
        <v>26</v>
      </c>
      <c r="O1395" s="55" t="str">
        <f>VLOOKUP(A1386,Hospitalization!A387:K2729,11,TRUE)</f>
        <v>R1012</v>
      </c>
      <c r="P1395" s="55" t="str">
        <f>VLOOKUP(A1395,Hospitalization!A396:K2738,10,TRUE)</f>
        <v>tier - 2</v>
      </c>
      <c r="Q1395" s="58">
        <f>VLOOKUP(A1395,Hospitalization!A396:K2738,8,TRUE)</f>
        <v>23568.27</v>
      </c>
      <c r="R1395" s="55" t="str">
        <f>VLOOKUP(A1395,Hospitalization!A396:K2738,9,TRUE)</f>
        <v>tier - 2</v>
      </c>
    </row>
    <row r="1396" spans="1:18" x14ac:dyDescent="0.3">
      <c r="A1396" s="69" t="s">
        <v>1405</v>
      </c>
      <c r="B1396" s="55" t="str">
        <f>VLOOKUP(A1396,'Customer Names'!A1396:E2714,3,TRUE)</f>
        <v xml:space="preserve"> Mr</v>
      </c>
      <c r="C1396" s="55" t="str">
        <f>VLOOKUP(A1396,'Customer Names'!A1394:E2219,4,FALSE)</f>
        <v>Betournay</v>
      </c>
      <c r="D1396" s="50">
        <f>VLOOKUP(HealthCare!A1396,Medical_Examinations!A1395:J3730,2,TRUE)</f>
        <v>39.97</v>
      </c>
      <c r="E1396" s="50">
        <f>VLOOKUP(HealthCare!A1396,Medical_Examinations!A1395:J3730,4,TRUE)</f>
        <v>4.09</v>
      </c>
      <c r="F1396" s="7" t="str">
        <f>VLOOKUP(A1396,Medical_Examinations!A1395:J3730,6,TRUE)</f>
        <v>No</v>
      </c>
      <c r="G1396" s="7" t="str">
        <f>VLOOKUP(A1396,Medical_Examinations!A1395:J3730,7,TRUE)</f>
        <v>No</v>
      </c>
      <c r="H1396" s="7" t="str">
        <f>VLOOKUP(A1396,Medical_Examinations!A1395:J3730,8,TRUE)</f>
        <v>No</v>
      </c>
      <c r="I1396" s="51">
        <f>VLOOKUP(A1396,Medical_Examinations!A1395:J3730,9,TRUE)</f>
        <v>1</v>
      </c>
      <c r="J1396" s="7" t="str">
        <f>VLOOKUP(A1396,Medical_Examinations!A1395:J3730,10,TRUE)</f>
        <v>No</v>
      </c>
      <c r="K1396" s="7" t="str">
        <f>VLOOKUP(A1396,Medical_Examinations!A1395:J3730,3,TRUE)</f>
        <v>Obesity</v>
      </c>
      <c r="L1396" s="7" t="str">
        <f>VLOOKUP(A1396,Medical_Examinations!A1395:J3730,5,TRUE)</f>
        <v>Normal</v>
      </c>
      <c r="M1396" s="52">
        <f>VLOOKUP(A1396,Hospitalization!A226:K2568,5,FALSE)</f>
        <v>30554</v>
      </c>
      <c r="N1396" s="51">
        <f ca="1">VLOOKUP(A1396,Hospitalization!A227:K2569,6,FALSE)</f>
        <v>34</v>
      </c>
      <c r="O1396" s="7" t="str">
        <f>VLOOKUP(A1387,Hospitalization!A388:K2730,11,TRUE)</f>
        <v>R1011</v>
      </c>
      <c r="P1396" s="7" t="str">
        <f>VLOOKUP(A1396,Hospitalization!A397:K2739,10,TRUE)</f>
        <v>tier - 2</v>
      </c>
      <c r="Q1396" s="53">
        <f>VLOOKUP(A1396,Hospitalization!A397:K2739,8,TRUE)</f>
        <v>23563.02</v>
      </c>
      <c r="R1396" s="7" t="str">
        <f>VLOOKUP(A1396,Hospitalization!A397:K2739,9,TRUE)</f>
        <v>tier - 2</v>
      </c>
    </row>
    <row r="1397" spans="1:18" x14ac:dyDescent="0.3">
      <c r="A1397" s="69" t="s">
        <v>1406</v>
      </c>
      <c r="B1397" s="55" t="str">
        <f>VLOOKUP(A1397,'Customer Names'!A1397:E2715,3,TRUE)</f>
        <v xml:space="preserve"> Mr</v>
      </c>
      <c r="C1397" s="55" t="str">
        <f>VLOOKUP(A1397,'Customer Names'!A1395:E2220,4,FALSE)</f>
        <v>Temple</v>
      </c>
      <c r="D1397" s="54">
        <f>VLOOKUP(HealthCare!A1397,Medical_Examinations!A1396:J3731,2,TRUE)</f>
        <v>37.22</v>
      </c>
      <c r="E1397" s="54">
        <f>VLOOKUP(HealthCare!A1397,Medical_Examinations!A1396:J3731,4,TRUE)</f>
        <v>4.62</v>
      </c>
      <c r="F1397" s="55" t="str">
        <f>VLOOKUP(A1397,Medical_Examinations!A1396:J3731,6,TRUE)</f>
        <v>No</v>
      </c>
      <c r="G1397" s="55" t="str">
        <f>VLOOKUP(A1397,Medical_Examinations!A1396:J3731,7,TRUE)</f>
        <v>No</v>
      </c>
      <c r="H1397" s="55" t="str">
        <f>VLOOKUP(A1397,Medical_Examinations!A1396:J3731,8,TRUE)</f>
        <v>Yes</v>
      </c>
      <c r="I1397" s="56">
        <f>VLOOKUP(A1397,Medical_Examinations!A1396:J3731,9,TRUE)</f>
        <v>1</v>
      </c>
      <c r="J1397" s="55" t="str">
        <f>VLOOKUP(A1397,Medical_Examinations!A1396:J3731,10,TRUE)</f>
        <v>No</v>
      </c>
      <c r="K1397" s="55" t="str">
        <f>VLOOKUP(A1397,Medical_Examinations!A1396:J3731,3,TRUE)</f>
        <v>Obesity</v>
      </c>
      <c r="L1397" s="55" t="str">
        <f>VLOOKUP(A1397,Medical_Examinations!A1396:J3731,5,TRUE)</f>
        <v>Normal</v>
      </c>
      <c r="M1397" s="57">
        <f>VLOOKUP(A1397,Hospitalization!A227:K2569,5,FALSE)</f>
        <v>27711</v>
      </c>
      <c r="N1397" s="56">
        <f ca="1">VLOOKUP(A1397,Hospitalization!A228:K2570,6,FALSE)</f>
        <v>42</v>
      </c>
      <c r="O1397" s="55" t="str">
        <f>VLOOKUP(A1388,Hospitalization!A389:K2731,11,TRUE)</f>
        <v>R1011</v>
      </c>
      <c r="P1397" s="55" t="str">
        <f>VLOOKUP(A1397,Hospitalization!A398:K2740,10,TRUE)</f>
        <v>tier - 3</v>
      </c>
      <c r="Q1397" s="58">
        <f>VLOOKUP(A1397,Hospitalization!A398:K2740,8,TRUE)</f>
        <v>23401.31</v>
      </c>
      <c r="R1397" s="55" t="str">
        <f>VLOOKUP(A1397,Hospitalization!A398:K2740,9,TRUE)</f>
        <v>tier - 2</v>
      </c>
    </row>
    <row r="1398" spans="1:18" x14ac:dyDescent="0.3">
      <c r="A1398" s="69" t="s">
        <v>1407</v>
      </c>
      <c r="B1398" s="55" t="str">
        <f>VLOOKUP(A1398,'Customer Names'!A1398:E2716,3,TRUE)</f>
        <v xml:space="preserve"> Ms</v>
      </c>
      <c r="C1398" s="55" t="str">
        <f>VLOOKUP(A1398,'Customer Names'!A1396:E2221,4,FALSE)</f>
        <v>Rollie</v>
      </c>
      <c r="D1398" s="50">
        <f>VLOOKUP(HealthCare!A1398,Medical_Examinations!A1397:J3732,2,TRUE)</f>
        <v>41.325000000000003</v>
      </c>
      <c r="E1398" s="50">
        <f>VLOOKUP(HealthCare!A1398,Medical_Examinations!A1397:J3732,4,TRUE)</f>
        <v>5.77</v>
      </c>
      <c r="F1398" s="7" t="str">
        <f>VLOOKUP(A1398,Medical_Examinations!A1397:J3732,6,TRUE)</f>
        <v>No</v>
      </c>
      <c r="G1398" s="7" t="str">
        <f>VLOOKUP(A1398,Medical_Examinations!A1397:J3732,7,TRUE)</f>
        <v>No</v>
      </c>
      <c r="H1398" s="7" t="str">
        <f>VLOOKUP(A1398,Medical_Examinations!A1397:J3732,8,TRUE)</f>
        <v>No</v>
      </c>
      <c r="I1398" s="51">
        <f>VLOOKUP(A1398,Medical_Examinations!A1397:J3732,9,TRUE)</f>
        <v>0</v>
      </c>
      <c r="J1398" s="7" t="str">
        <f>VLOOKUP(A1398,Medical_Examinations!A1397:J3732,10,TRUE)</f>
        <v>No</v>
      </c>
      <c r="K1398" s="7" t="str">
        <f>VLOOKUP(A1398,Medical_Examinations!A1397:J3732,3,TRUE)</f>
        <v>Obesity</v>
      </c>
      <c r="L1398" s="7" t="str">
        <f>VLOOKUP(A1398,Medical_Examinations!A1397:J3732,5,TRUE)</f>
        <v>Prediabetes</v>
      </c>
      <c r="M1398" s="52">
        <f>VLOOKUP(A1398,Hospitalization!A228:K2570,5,FALSE)</f>
        <v>26959</v>
      </c>
      <c r="N1398" s="51">
        <f ca="1">VLOOKUP(A1398,Hospitalization!A229:K2571,6,FALSE)</f>
        <v>42</v>
      </c>
      <c r="O1398" s="7" t="str">
        <f>VLOOKUP(A1389,Hospitalization!A390:K2732,11,TRUE)</f>
        <v>R1013</v>
      </c>
      <c r="P1398" s="7" t="str">
        <f>VLOOKUP(A1398,Hospitalization!A399:K2741,10,TRUE)</f>
        <v>tier - 2</v>
      </c>
      <c r="Q1398" s="53">
        <f>VLOOKUP(A1398,Hospitalization!A399:K2741,8,TRUE)</f>
        <v>23306.55</v>
      </c>
      <c r="R1398" s="7" t="str">
        <f>VLOOKUP(A1398,Hospitalization!A399:K2741,9,TRUE)</f>
        <v>tier - 2</v>
      </c>
    </row>
    <row r="1399" spans="1:18" x14ac:dyDescent="0.3">
      <c r="A1399" s="69" t="s">
        <v>1408</v>
      </c>
      <c r="B1399" s="55" t="str">
        <f>VLOOKUP(A1399,'Customer Names'!A1399:E2717,3,TRUE)</f>
        <v xml:space="preserve"> Mrs</v>
      </c>
      <c r="C1399" s="55" t="str">
        <f>VLOOKUP(A1399,'Customer Names'!A1397:E2222,4,FALSE)</f>
        <v>Roybal</v>
      </c>
      <c r="D1399" s="54">
        <f>VLOOKUP(HealthCare!A1399,Medical_Examinations!A1398:J3733,2,TRUE)</f>
        <v>40.31</v>
      </c>
      <c r="E1399" s="54">
        <f>VLOOKUP(HealthCare!A1399,Medical_Examinations!A1398:J3733,4,TRUE)</f>
        <v>5.84</v>
      </c>
      <c r="F1399" s="55" t="str">
        <f>VLOOKUP(A1399,Medical_Examinations!A1398:J3733,6,TRUE)</f>
        <v>No</v>
      </c>
      <c r="G1399" s="55" t="str">
        <f>VLOOKUP(A1399,Medical_Examinations!A1398:J3733,7,TRUE)</f>
        <v>No</v>
      </c>
      <c r="H1399" s="55" t="str">
        <f>VLOOKUP(A1399,Medical_Examinations!A1398:J3733,8,TRUE)</f>
        <v>No</v>
      </c>
      <c r="I1399" s="56">
        <f>VLOOKUP(A1399,Medical_Examinations!A1398:J3733,9,TRUE)</f>
        <v>0</v>
      </c>
      <c r="J1399" s="55" t="str">
        <f>VLOOKUP(A1399,Medical_Examinations!A1398:J3733,10,TRUE)</f>
        <v>No</v>
      </c>
      <c r="K1399" s="55" t="str">
        <f>VLOOKUP(A1399,Medical_Examinations!A1398:J3733,3,TRUE)</f>
        <v>Obesity</v>
      </c>
      <c r="L1399" s="55" t="str">
        <f>VLOOKUP(A1399,Medical_Examinations!A1398:J3733,5,TRUE)</f>
        <v>Prediabetes</v>
      </c>
      <c r="M1399" s="57">
        <f>VLOOKUP(A1399,Hospitalization!A229:K2571,5,FALSE)</f>
        <v>34610</v>
      </c>
      <c r="N1399" s="56">
        <f ca="1">VLOOKUP(A1399,Hospitalization!A230:K2572,6,FALSE)</f>
        <v>32</v>
      </c>
      <c r="O1399" s="55" t="str">
        <f>VLOOKUP(A1390,Hospitalization!A391:K2733,11,TRUE)</f>
        <v>R1013</v>
      </c>
      <c r="P1399" s="55" t="str">
        <f>VLOOKUP(A1399,Hospitalization!A400:K2742,10,TRUE)</f>
        <v>tier - 3</v>
      </c>
      <c r="Q1399" s="58">
        <f>VLOOKUP(A1399,Hospitalization!A400:K2742,8,TRUE)</f>
        <v>23288.93</v>
      </c>
      <c r="R1399" s="55" t="str">
        <f>VLOOKUP(A1399,Hospitalization!A400:K2742,9,TRUE)</f>
        <v>tier - 2</v>
      </c>
    </row>
    <row r="1400" spans="1:18" x14ac:dyDescent="0.3">
      <c r="A1400" s="69" t="s">
        <v>1409</v>
      </c>
      <c r="B1400" s="55" t="str">
        <f>VLOOKUP(A1400,'Customer Names'!A1400:E2718,3,TRUE)</f>
        <v xml:space="preserve"> Ms</v>
      </c>
      <c r="C1400" s="55" t="str">
        <f>VLOOKUP(A1400,'Customer Names'!A1398:E2223,4,FALSE)</f>
        <v>Turgeon</v>
      </c>
      <c r="D1400" s="50">
        <f>VLOOKUP(HealthCare!A1400,Medical_Examinations!A1399:J3734,2,TRUE)</f>
        <v>29.48</v>
      </c>
      <c r="E1400" s="50">
        <f>VLOOKUP(HealthCare!A1400,Medical_Examinations!A1399:J3734,4,TRUE)</f>
        <v>4.91</v>
      </c>
      <c r="F1400" s="7" t="str">
        <f>VLOOKUP(A1400,Medical_Examinations!A1399:J3734,6,TRUE)</f>
        <v>No</v>
      </c>
      <c r="G1400" s="7" t="str">
        <f>VLOOKUP(A1400,Medical_Examinations!A1399:J3734,7,TRUE)</f>
        <v>No</v>
      </c>
      <c r="H1400" s="7" t="str">
        <f>VLOOKUP(A1400,Medical_Examinations!A1399:J3734,8,TRUE)</f>
        <v>No</v>
      </c>
      <c r="I1400" s="51">
        <f>VLOOKUP(A1400,Medical_Examinations!A1399:J3734,9,TRUE)</f>
        <v>0</v>
      </c>
      <c r="J1400" s="7" t="str">
        <f>VLOOKUP(A1400,Medical_Examinations!A1399:J3734,10,TRUE)</f>
        <v>No</v>
      </c>
      <c r="K1400" s="7" t="str">
        <f>VLOOKUP(A1400,Medical_Examinations!A1399:J3734,3,TRUE)</f>
        <v>Overweight</v>
      </c>
      <c r="L1400" s="7" t="str">
        <f>VLOOKUP(A1400,Medical_Examinations!A1399:J3734,5,TRUE)</f>
        <v>Normal</v>
      </c>
      <c r="M1400" s="52">
        <f>VLOOKUP(A1400,Hospitalization!A230:K2572,5,FALSE)</f>
        <v>25521</v>
      </c>
      <c r="N1400" s="51">
        <f ca="1">VLOOKUP(A1400,Hospitalization!A231:K2573,6,FALSE)</f>
        <v>37</v>
      </c>
      <c r="O1400" s="7" t="str">
        <f>VLOOKUP(A1391,Hospitalization!A392:K2734,11,TRUE)</f>
        <v>R1012</v>
      </c>
      <c r="P1400" s="7" t="str">
        <f>VLOOKUP(A1400,Hospitalization!A401:K2743,10,TRUE)</f>
        <v>tier - 3</v>
      </c>
      <c r="Q1400" s="53">
        <f>VLOOKUP(A1400,Hospitalization!A401:K2743,8,TRUE)</f>
        <v>23244.79</v>
      </c>
      <c r="R1400" s="7" t="str">
        <f>VLOOKUP(A1400,Hospitalization!A401:K2743,9,TRUE)</f>
        <v>tier - 2</v>
      </c>
    </row>
    <row r="1401" spans="1:18" x14ac:dyDescent="0.3">
      <c r="A1401" s="69" t="s">
        <v>1410</v>
      </c>
      <c r="B1401" s="55" t="str">
        <f>VLOOKUP(A1401,'Customer Names'!A1401:E2719,3,TRUE)</f>
        <v xml:space="preserve"> Ms</v>
      </c>
      <c r="C1401" s="55" t="str">
        <f>VLOOKUP(A1401,'Customer Names'!A1399:E2224,4,FALSE)</f>
        <v>Deingenis</v>
      </c>
      <c r="D1401" s="54">
        <f>VLOOKUP(HealthCare!A1401,Medical_Examinations!A1400:J3735,2,TRUE)</f>
        <v>33.155000000000001</v>
      </c>
      <c r="E1401" s="54">
        <f>VLOOKUP(HealthCare!A1401,Medical_Examinations!A1400:J3735,4,TRUE)</f>
        <v>5.07</v>
      </c>
      <c r="F1401" s="55" t="str">
        <f>VLOOKUP(A1401,Medical_Examinations!A1400:J3735,6,TRUE)</f>
        <v>No</v>
      </c>
      <c r="G1401" s="55" t="str">
        <f>VLOOKUP(A1401,Medical_Examinations!A1400:J3735,7,TRUE)</f>
        <v>No</v>
      </c>
      <c r="H1401" s="55" t="str">
        <f>VLOOKUP(A1401,Medical_Examinations!A1400:J3735,8,TRUE)</f>
        <v>No</v>
      </c>
      <c r="I1401" s="56">
        <f>VLOOKUP(A1401,Medical_Examinations!A1400:J3735,9,TRUE)</f>
        <v>0</v>
      </c>
      <c r="J1401" s="55" t="str">
        <f>VLOOKUP(A1401,Medical_Examinations!A1400:J3735,10,TRUE)</f>
        <v>No</v>
      </c>
      <c r="K1401" s="55" t="str">
        <f>VLOOKUP(A1401,Medical_Examinations!A1400:J3735,3,TRUE)</f>
        <v>Obesity</v>
      </c>
      <c r="L1401" s="55" t="str">
        <f>VLOOKUP(A1401,Medical_Examinations!A1400:J3735,5,TRUE)</f>
        <v>Normal</v>
      </c>
      <c r="M1401" s="57">
        <f>VLOOKUP(A1401,Hospitalization!A231:K2573,5,FALSE)</f>
        <v>27646</v>
      </c>
      <c r="N1401" s="56">
        <f ca="1">VLOOKUP(A1401,Hospitalization!A232:K2574,6,FALSE)</f>
        <v>43</v>
      </c>
      <c r="O1401" s="55" t="str">
        <f>VLOOKUP(A1392,Hospitalization!A393:K2735,11,TRUE)</f>
        <v>R1012</v>
      </c>
      <c r="P1401" s="55" t="str">
        <f>VLOOKUP(A1401,Hospitalization!A402:K2744,10,TRUE)</f>
        <v>tier - 2</v>
      </c>
      <c r="Q1401" s="58">
        <f>VLOOKUP(A1401,Hospitalization!A402:K2744,8,TRUE)</f>
        <v>23065.42</v>
      </c>
      <c r="R1401" s="55" t="str">
        <f>VLOOKUP(A1401,Hospitalization!A402:K2744,9,TRUE)</f>
        <v>tier - 2</v>
      </c>
    </row>
    <row r="1402" spans="1:18" x14ac:dyDescent="0.3">
      <c r="A1402" s="69" t="s">
        <v>1411</v>
      </c>
      <c r="B1402" s="55" t="str">
        <f>VLOOKUP(A1402,'Customer Names'!A1402:E2720,3,TRUE)</f>
        <v xml:space="preserve"> Ms</v>
      </c>
      <c r="C1402" s="55" t="str">
        <f>VLOOKUP(A1402,'Customer Names'!A1400:E2225,4,FALSE)</f>
        <v>Hodge</v>
      </c>
      <c r="D1402" s="50">
        <f>VLOOKUP(HealthCare!A1402,Medical_Examinations!A1401:J3736,2,TRUE)</f>
        <v>42.85</v>
      </c>
      <c r="E1402" s="50">
        <f>VLOOKUP(HealthCare!A1402,Medical_Examinations!A1401:J3736,4,TRUE)</f>
        <v>5.81</v>
      </c>
      <c r="F1402" s="7" t="str">
        <f>VLOOKUP(A1402,Medical_Examinations!A1401:J3736,6,TRUE)</f>
        <v>yes</v>
      </c>
      <c r="G1402" s="7" t="str">
        <f>VLOOKUP(A1402,Medical_Examinations!A1401:J3736,7,TRUE)</f>
        <v>No</v>
      </c>
      <c r="H1402" s="7" t="str">
        <f>VLOOKUP(A1402,Medical_Examinations!A1401:J3736,8,TRUE)</f>
        <v>No</v>
      </c>
      <c r="I1402" s="51">
        <f>VLOOKUP(A1402,Medical_Examinations!A1401:J3736,9,TRUE)</f>
        <v>0</v>
      </c>
      <c r="J1402" s="7" t="str">
        <f>VLOOKUP(A1402,Medical_Examinations!A1401:J3736,10,TRUE)</f>
        <v>No</v>
      </c>
      <c r="K1402" s="7" t="str">
        <f>VLOOKUP(A1402,Medical_Examinations!A1401:J3736,3,TRUE)</f>
        <v>Obesity</v>
      </c>
      <c r="L1402" s="7" t="str">
        <f>VLOOKUP(A1402,Medical_Examinations!A1401:J3736,5,TRUE)</f>
        <v>Prediabetes</v>
      </c>
      <c r="M1402" s="52">
        <f>VLOOKUP(A1402,Hospitalization!A232:K2574,5,FALSE)</f>
        <v>25881</v>
      </c>
      <c r="N1402" s="51">
        <f ca="1">VLOOKUP(A1402,Hospitalization!A233:K2575,6,FALSE)</f>
        <v>23</v>
      </c>
      <c r="O1402" s="7" t="str">
        <f>VLOOKUP(A1393,Hospitalization!A394:K2736,11,TRUE)</f>
        <v>R1012</v>
      </c>
      <c r="P1402" s="7" t="str">
        <f>VLOOKUP(A1402,Hospitalization!A403:K2745,10,TRUE)</f>
        <v>tier - 2</v>
      </c>
      <c r="Q1402" s="53">
        <f>VLOOKUP(A1402,Hospitalization!A403:K2745,8,TRUE)</f>
        <v>23045.57</v>
      </c>
      <c r="R1402" s="7" t="str">
        <f>VLOOKUP(A1402,Hospitalization!A403:K2745,9,TRUE)</f>
        <v>tier - 2</v>
      </c>
    </row>
    <row r="1403" spans="1:18" x14ac:dyDescent="0.3">
      <c r="A1403" s="69" t="s">
        <v>1412</v>
      </c>
      <c r="B1403" s="55" t="str">
        <f>VLOOKUP(A1403,'Customer Names'!A1403:E2721,3,TRUE)</f>
        <v xml:space="preserve"> Ms</v>
      </c>
      <c r="C1403" s="55" t="str">
        <f>VLOOKUP(A1403,'Customer Names'!A1401:E2226,4,FALSE)</f>
        <v>Gibbs</v>
      </c>
      <c r="D1403" s="54">
        <f>VLOOKUP(HealthCare!A1403,Medical_Examinations!A1402:J3737,2,TRUE)</f>
        <v>32.340000000000003</v>
      </c>
      <c r="E1403" s="54">
        <f>VLOOKUP(HealthCare!A1403,Medical_Examinations!A1402:J3737,4,TRUE)</f>
        <v>11.2</v>
      </c>
      <c r="F1403" s="55" t="str">
        <f>VLOOKUP(A1403,Medical_Examinations!A1402:J3737,6,TRUE)</f>
        <v>No</v>
      </c>
      <c r="G1403" s="55" t="str">
        <f>VLOOKUP(A1403,Medical_Examinations!A1402:J3737,7,TRUE)</f>
        <v>No</v>
      </c>
      <c r="H1403" s="55" t="str">
        <f>VLOOKUP(A1403,Medical_Examinations!A1402:J3737,8,TRUE)</f>
        <v>No</v>
      </c>
      <c r="I1403" s="56">
        <f>VLOOKUP(A1403,Medical_Examinations!A1402:J3737,9,TRUE)</f>
        <v>0</v>
      </c>
      <c r="J1403" s="55" t="str">
        <f>VLOOKUP(A1403,Medical_Examinations!A1402:J3737,10,TRUE)</f>
        <v>No</v>
      </c>
      <c r="K1403" s="55" t="str">
        <f>VLOOKUP(A1403,Medical_Examinations!A1402:J3737,3,TRUE)</f>
        <v>Obesity</v>
      </c>
      <c r="L1403" s="55" t="str">
        <f>VLOOKUP(A1403,Medical_Examinations!A1402:J3737,5,TRUE)</f>
        <v>Diabetes</v>
      </c>
      <c r="M1403" s="57">
        <f>VLOOKUP(A1403,Hospitalization!A233:K2575,5,FALSE)</f>
        <v>37827</v>
      </c>
      <c r="N1403" s="56">
        <f ca="1">VLOOKUP(A1403,Hospitalization!A234:K2576,6,FALSE)</f>
        <v>35</v>
      </c>
      <c r="O1403" s="55" t="str">
        <f>VLOOKUP(A1394,Hospitalization!A395:K2737,11,TRUE)</f>
        <v>R1012</v>
      </c>
      <c r="P1403" s="55" t="str">
        <f>VLOOKUP(A1403,Hospitalization!A404:K2746,10,TRUE)</f>
        <v>tier - 1</v>
      </c>
      <c r="Q1403" s="58">
        <f>VLOOKUP(A1403,Hospitalization!A404:K2746,8,TRUE)</f>
        <v>22493.66</v>
      </c>
      <c r="R1403" s="55" t="str">
        <f>VLOOKUP(A1403,Hospitalization!A404:K2746,9,TRUE)</f>
        <v>tier - 2</v>
      </c>
    </row>
    <row r="1404" spans="1:18" x14ac:dyDescent="0.3">
      <c r="A1404" s="69" t="s">
        <v>1413</v>
      </c>
      <c r="B1404" s="55" t="str">
        <f>VLOOKUP(A1404,'Customer Names'!A1404:E2722,3,TRUE)</f>
        <v xml:space="preserve"> Ms</v>
      </c>
      <c r="C1404" s="55" t="str">
        <f>VLOOKUP(A1404,'Customer Names'!A1402:E2227,4,FALSE)</f>
        <v>Trom</v>
      </c>
      <c r="D1404" s="50">
        <f>VLOOKUP(HealthCare!A1404,Medical_Examinations!A1403:J3738,2,TRUE)</f>
        <v>27.5</v>
      </c>
      <c r="E1404" s="50">
        <f>VLOOKUP(HealthCare!A1404,Medical_Examinations!A1403:J3738,4,TRUE)</f>
        <v>10.75</v>
      </c>
      <c r="F1404" s="7" t="str">
        <f>VLOOKUP(A1404,Medical_Examinations!A1403:J3738,6,TRUE)</f>
        <v>No</v>
      </c>
      <c r="G1404" s="7" t="str">
        <f>VLOOKUP(A1404,Medical_Examinations!A1403:J3738,7,TRUE)</f>
        <v>No</v>
      </c>
      <c r="H1404" s="7" t="str">
        <f>VLOOKUP(A1404,Medical_Examinations!A1403:J3738,8,TRUE)</f>
        <v>No</v>
      </c>
      <c r="I1404" s="51">
        <f>VLOOKUP(A1404,Medical_Examinations!A1403:J3738,9,TRUE)</f>
        <v>0</v>
      </c>
      <c r="J1404" s="7" t="str">
        <f>VLOOKUP(A1404,Medical_Examinations!A1403:J3738,10,TRUE)</f>
        <v>No</v>
      </c>
      <c r="K1404" s="7" t="str">
        <f>VLOOKUP(A1404,Medical_Examinations!A1403:J3738,3,TRUE)</f>
        <v>Overweight</v>
      </c>
      <c r="L1404" s="7" t="str">
        <f>VLOOKUP(A1404,Medical_Examinations!A1403:J3738,5,TRUE)</f>
        <v>Diabetes</v>
      </c>
      <c r="M1404" s="52">
        <f>VLOOKUP(A1404,Hospitalization!A234:K2576,5,FALSE)</f>
        <v>29173</v>
      </c>
      <c r="N1404" s="51">
        <f ca="1">VLOOKUP(A1404,Hospitalization!A235:K2577,6,FALSE)</f>
        <v>35</v>
      </c>
      <c r="O1404" s="7" t="str">
        <f>VLOOKUP(A1395,Hospitalization!A396:K2738,11,TRUE)</f>
        <v>R1011</v>
      </c>
      <c r="P1404" s="7" t="str">
        <f>VLOOKUP(A1404,Hospitalization!A405:K2747,10,TRUE)</f>
        <v>tier - 2</v>
      </c>
      <c r="Q1404" s="53">
        <f>VLOOKUP(A1404,Hospitalization!A405:K2747,8,TRUE)</f>
        <v>22478.6</v>
      </c>
      <c r="R1404" s="7" t="str">
        <f>VLOOKUP(A1404,Hospitalization!A405:K2747,9,TRUE)</f>
        <v>tier - 3</v>
      </c>
    </row>
    <row r="1405" spans="1:18" x14ac:dyDescent="0.3">
      <c r="A1405" s="69" t="s">
        <v>1414</v>
      </c>
      <c r="B1405" s="55" t="str">
        <f>VLOOKUP(A1405,'Customer Names'!A1405:E2723,3,TRUE)</f>
        <v xml:space="preserve"> Ms</v>
      </c>
      <c r="C1405" s="55" t="str">
        <f>VLOOKUP(A1405,'Customer Names'!A1403:E2228,4,FALSE)</f>
        <v>Sizer</v>
      </c>
      <c r="D1405" s="54">
        <f>VLOOKUP(HealthCare!A1405,Medical_Examinations!A1404:J3739,2,TRUE)</f>
        <v>25.8</v>
      </c>
      <c r="E1405" s="54">
        <f>VLOOKUP(HealthCare!A1405,Medical_Examinations!A1404:J3739,4,TRUE)</f>
        <v>7.8</v>
      </c>
      <c r="F1405" s="55" t="str">
        <f>VLOOKUP(A1405,Medical_Examinations!A1404:J3739,6,TRUE)</f>
        <v>No</v>
      </c>
      <c r="G1405" s="55" t="str">
        <f>VLOOKUP(A1405,Medical_Examinations!A1404:J3739,7,TRUE)</f>
        <v>No</v>
      </c>
      <c r="H1405" s="55" t="str">
        <f>VLOOKUP(A1405,Medical_Examinations!A1404:J3739,8,TRUE)</f>
        <v>No</v>
      </c>
      <c r="I1405" s="56">
        <f>VLOOKUP(A1405,Medical_Examinations!A1404:J3739,9,TRUE)</f>
        <v>0</v>
      </c>
      <c r="J1405" s="55" t="str">
        <f>VLOOKUP(A1405,Medical_Examinations!A1404:J3739,10,TRUE)</f>
        <v>No</v>
      </c>
      <c r="K1405" s="55" t="str">
        <f>VLOOKUP(A1405,Medical_Examinations!A1404:J3739,3,TRUE)</f>
        <v>Overweight</v>
      </c>
      <c r="L1405" s="55" t="str">
        <f>VLOOKUP(A1405,Medical_Examinations!A1404:J3739,5,TRUE)</f>
        <v>Diabetes</v>
      </c>
      <c r="M1405" s="57">
        <f>VLOOKUP(A1405,Hospitalization!A235:K2577,5,FALSE)</f>
        <v>30671</v>
      </c>
      <c r="N1405" s="56">
        <f ca="1">VLOOKUP(A1405,Hospitalization!A236:K2578,6,FALSE)</f>
        <v>32</v>
      </c>
      <c r="O1405" s="55" t="str">
        <f>VLOOKUP(A1396,Hospitalization!A397:K2739,11,TRUE)</f>
        <v>R1013</v>
      </c>
      <c r="P1405" s="55" t="str">
        <f>VLOOKUP(A1405,Hospitalization!A406:K2748,10,TRUE)</f>
        <v>tier - 1</v>
      </c>
      <c r="Q1405" s="58">
        <f>VLOOKUP(A1405,Hospitalization!A406:K2748,8,TRUE)</f>
        <v>22462.04</v>
      </c>
      <c r="R1405" s="55" t="str">
        <f>VLOOKUP(A1405,Hospitalization!A406:K2748,9,TRUE)</f>
        <v>tier - 3</v>
      </c>
    </row>
    <row r="1406" spans="1:18" x14ac:dyDescent="0.3">
      <c r="A1406" s="69" t="s">
        <v>1415</v>
      </c>
      <c r="B1406" s="55" t="str">
        <f>VLOOKUP(A1406,'Customer Names'!A1406:E2724,3,TRUE)</f>
        <v xml:space="preserve"> Ms</v>
      </c>
      <c r="C1406" s="55" t="str">
        <f>VLOOKUP(A1406,'Customer Names'!A1404:E2229,4,FALSE)</f>
        <v>Ellison</v>
      </c>
      <c r="D1406" s="50">
        <f>VLOOKUP(HealthCare!A1406,Medical_Examinations!A1405:J3740,2,TRUE)</f>
        <v>25</v>
      </c>
      <c r="E1406" s="50">
        <f>VLOOKUP(HealthCare!A1406,Medical_Examinations!A1405:J3740,4,TRUE)</f>
        <v>7.04</v>
      </c>
      <c r="F1406" s="7" t="str">
        <f>VLOOKUP(A1406,Medical_Examinations!A1405:J3740,6,TRUE)</f>
        <v>No</v>
      </c>
      <c r="G1406" s="7" t="str">
        <f>VLOOKUP(A1406,Medical_Examinations!A1405:J3740,7,TRUE)</f>
        <v>No</v>
      </c>
      <c r="H1406" s="7" t="str">
        <f>VLOOKUP(A1406,Medical_Examinations!A1405:J3740,8,TRUE)</f>
        <v>No</v>
      </c>
      <c r="I1406" s="51">
        <f>VLOOKUP(A1406,Medical_Examinations!A1405:J3740,9,TRUE)</f>
        <v>0</v>
      </c>
      <c r="J1406" s="7" t="str">
        <f>VLOOKUP(A1406,Medical_Examinations!A1405:J3740,10,TRUE)</f>
        <v>No</v>
      </c>
      <c r="K1406" s="7" t="str">
        <f>VLOOKUP(A1406,Medical_Examinations!A1405:J3740,3,TRUE)</f>
        <v>Overweight</v>
      </c>
      <c r="L1406" s="7" t="str">
        <f>VLOOKUP(A1406,Medical_Examinations!A1405:J3740,5,TRUE)</f>
        <v>Diabetes</v>
      </c>
      <c r="M1406" s="52">
        <f>VLOOKUP(A1406,Hospitalization!A236:K2578,5,FALSE)</f>
        <v>24337</v>
      </c>
      <c r="N1406" s="51">
        <f ca="1">VLOOKUP(A1406,Hospitalization!A237:K2579,6,FALSE)</f>
        <v>35</v>
      </c>
      <c r="O1406" s="7" t="str">
        <f>VLOOKUP(A1397,Hospitalization!A398:K2740,11,TRUE)</f>
        <v>R1024</v>
      </c>
      <c r="P1406" s="7" t="str">
        <f>VLOOKUP(A1406,Hospitalization!A407:K2749,10,TRUE)</f>
        <v>tier - 3</v>
      </c>
      <c r="Q1406" s="53">
        <f>VLOOKUP(A1406,Hospitalization!A407:K2749,8,TRUE)</f>
        <v>22412.65</v>
      </c>
      <c r="R1406" s="7" t="str">
        <f>VLOOKUP(A1406,Hospitalization!A407:K2749,9,TRUE)</f>
        <v>tier - 3</v>
      </c>
    </row>
    <row r="1407" spans="1:18" x14ac:dyDescent="0.3">
      <c r="A1407" s="69" t="s">
        <v>1416</v>
      </c>
      <c r="B1407" s="55" t="str">
        <f>VLOOKUP(A1407,'Customer Names'!A1407:E2725,3,TRUE)</f>
        <v xml:space="preserve"> Mr</v>
      </c>
      <c r="C1407" s="55" t="str">
        <f>VLOOKUP(A1407,'Customer Names'!A1405:E2230,4,FALSE)</f>
        <v>Sulkowski</v>
      </c>
      <c r="D1407" s="54">
        <f>VLOOKUP(HealthCare!A1407,Medical_Examinations!A1406:J3741,2,TRUE)</f>
        <v>41.2</v>
      </c>
      <c r="E1407" s="54">
        <f>VLOOKUP(HealthCare!A1407,Medical_Examinations!A1406:J3741,4,TRUE)</f>
        <v>4.18</v>
      </c>
      <c r="F1407" s="55" t="str">
        <f>VLOOKUP(A1407,Medical_Examinations!A1406:J3741,6,TRUE)</f>
        <v>yes</v>
      </c>
      <c r="G1407" s="55" t="str">
        <f>VLOOKUP(A1407,Medical_Examinations!A1406:J3741,7,TRUE)</f>
        <v>No</v>
      </c>
      <c r="H1407" s="55" t="str">
        <f>VLOOKUP(A1407,Medical_Examinations!A1406:J3741,8,TRUE)</f>
        <v>No</v>
      </c>
      <c r="I1407" s="56">
        <f>VLOOKUP(A1407,Medical_Examinations!A1406:J3741,9,TRUE)</f>
        <v>0</v>
      </c>
      <c r="J1407" s="55" t="str">
        <f>VLOOKUP(A1407,Medical_Examinations!A1406:J3741,10,TRUE)</f>
        <v>No</v>
      </c>
      <c r="K1407" s="55" t="str">
        <f>VLOOKUP(A1407,Medical_Examinations!A1406:J3741,3,TRUE)</f>
        <v>Obesity</v>
      </c>
      <c r="L1407" s="55" t="str">
        <f>VLOOKUP(A1407,Medical_Examinations!A1406:J3741,5,TRUE)</f>
        <v>Normal</v>
      </c>
      <c r="M1407" s="57">
        <f>VLOOKUP(A1407,Hospitalization!A237:K2579,5,FALSE)</f>
        <v>36398</v>
      </c>
      <c r="N1407" s="56">
        <f ca="1">VLOOKUP(A1407,Hospitalization!A238:K2580,6,FALSE)</f>
        <v>34</v>
      </c>
      <c r="O1407" s="55" t="str">
        <f>VLOOKUP(A1398,Hospitalization!A399:K2741,11,TRUE)</f>
        <v>R1011</v>
      </c>
      <c r="P1407" s="55" t="str">
        <f>VLOOKUP(A1407,Hospitalization!A408:K2750,10,TRUE)</f>
        <v>tier - 2</v>
      </c>
      <c r="Q1407" s="58">
        <f>VLOOKUP(A1407,Hospitalization!A408:K2750,8,TRUE)</f>
        <v>22395.74</v>
      </c>
      <c r="R1407" s="55" t="str">
        <f>VLOOKUP(A1407,Hospitalization!A408:K2750,9,TRUE)</f>
        <v>tier - 3</v>
      </c>
    </row>
    <row r="1408" spans="1:18" x14ac:dyDescent="0.3">
      <c r="A1408" s="69" t="s">
        <v>1417</v>
      </c>
      <c r="B1408" s="55" t="str">
        <f>VLOOKUP(A1408,'Customer Names'!A1408:E2726,3,TRUE)</f>
        <v xml:space="preserve"> Ms</v>
      </c>
      <c r="C1408" s="55" t="str">
        <f>VLOOKUP(A1408,'Customer Names'!A1406:E2231,4,FALSE)</f>
        <v>Maringo</v>
      </c>
      <c r="D1408" s="50">
        <f>VLOOKUP(HealthCare!A1408,Medical_Examinations!A1407:J3742,2,TRUE)</f>
        <v>17.78</v>
      </c>
      <c r="E1408" s="50">
        <f>VLOOKUP(HealthCare!A1408,Medical_Examinations!A1407:J3742,4,TRUE)</f>
        <v>8.19</v>
      </c>
      <c r="F1408" s="7" t="str">
        <f>VLOOKUP(A1408,Medical_Examinations!A1407:J3742,6,TRUE)</f>
        <v>No</v>
      </c>
      <c r="G1408" s="7" t="str">
        <f>VLOOKUP(A1408,Medical_Examinations!A1407:J3742,7,TRUE)</f>
        <v>No</v>
      </c>
      <c r="H1408" s="7" t="str">
        <f>VLOOKUP(A1408,Medical_Examinations!A1407:J3742,8,TRUE)</f>
        <v>No</v>
      </c>
      <c r="I1408" s="51">
        <f>VLOOKUP(A1408,Medical_Examinations!A1407:J3742,9,TRUE)</f>
        <v>0</v>
      </c>
      <c r="J1408" s="7" t="str">
        <f>VLOOKUP(A1408,Medical_Examinations!A1407:J3742,10,TRUE)</f>
        <v>No</v>
      </c>
      <c r="K1408" s="7" t="str">
        <f>VLOOKUP(A1408,Medical_Examinations!A1407:J3742,3,TRUE)</f>
        <v>Underweight</v>
      </c>
      <c r="L1408" s="7" t="str">
        <f>VLOOKUP(A1408,Medical_Examinations!A1407:J3742,5,TRUE)</f>
        <v>Diabetes</v>
      </c>
      <c r="M1408" s="52">
        <f>VLOOKUP(A1408,Hospitalization!A238:K2580,5,FALSE)</f>
        <v>30312</v>
      </c>
      <c r="N1408" s="51">
        <f ca="1">VLOOKUP(A1408,Hospitalization!A239:K2581,6,FALSE)</f>
        <v>34</v>
      </c>
      <c r="O1408" s="7" t="str">
        <f>VLOOKUP(A1399,Hospitalization!A400:K2742,11,TRUE)</f>
        <v>R1024</v>
      </c>
      <c r="P1408" s="7" t="str">
        <f>VLOOKUP(A1408,Hospitalization!A409:K2751,10,TRUE)</f>
        <v>tier - 3</v>
      </c>
      <c r="Q1408" s="53">
        <f>VLOOKUP(A1408,Hospitalization!A409:K2751,8,TRUE)</f>
        <v>22331.57</v>
      </c>
      <c r="R1408" s="7" t="str">
        <f>VLOOKUP(A1408,Hospitalization!A409:K2751,9,TRUE)</f>
        <v>tier - 2</v>
      </c>
    </row>
    <row r="1409" spans="1:18" x14ac:dyDescent="0.3">
      <c r="A1409" s="69" t="s">
        <v>1418</v>
      </c>
      <c r="B1409" s="55" t="str">
        <f>VLOOKUP(A1409,'Customer Names'!A1409:E2727,3,TRUE)</f>
        <v xml:space="preserve"> Mr</v>
      </c>
      <c r="C1409" s="55" t="str">
        <f>VLOOKUP(A1409,'Customer Names'!A1407:E2232,4,FALSE)</f>
        <v>Lattin</v>
      </c>
      <c r="D1409" s="54">
        <f>VLOOKUP(HealthCare!A1409,Medical_Examinations!A1408:J3743,2,TRUE)</f>
        <v>40.119999999999997</v>
      </c>
      <c r="E1409" s="54">
        <f>VLOOKUP(HealthCare!A1409,Medical_Examinations!A1408:J3743,4,TRUE)</f>
        <v>6.22</v>
      </c>
      <c r="F1409" s="55" t="str">
        <f>VLOOKUP(A1409,Medical_Examinations!A1408:J3743,6,TRUE)</f>
        <v>yes</v>
      </c>
      <c r="G1409" s="55" t="str">
        <f>VLOOKUP(A1409,Medical_Examinations!A1408:J3743,7,TRUE)</f>
        <v>No</v>
      </c>
      <c r="H1409" s="55" t="str">
        <f>VLOOKUP(A1409,Medical_Examinations!A1408:J3743,8,TRUE)</f>
        <v>Yes</v>
      </c>
      <c r="I1409" s="56">
        <f>VLOOKUP(A1409,Medical_Examinations!A1408:J3743,9,TRUE)</f>
        <v>1</v>
      </c>
      <c r="J1409" s="55" t="str">
        <f>VLOOKUP(A1409,Medical_Examinations!A1408:J3743,10,TRUE)</f>
        <v>No</v>
      </c>
      <c r="K1409" s="55" t="str">
        <f>VLOOKUP(A1409,Medical_Examinations!A1408:J3743,3,TRUE)</f>
        <v>Obesity</v>
      </c>
      <c r="L1409" s="55" t="str">
        <f>VLOOKUP(A1409,Medical_Examinations!A1408:J3743,5,TRUE)</f>
        <v>Prediabetes</v>
      </c>
      <c r="M1409" s="57">
        <f>VLOOKUP(A1409,Hospitalization!A239:K2581,5,FALSE)</f>
        <v>26100</v>
      </c>
      <c r="N1409" s="56">
        <f ca="1">VLOOKUP(A1409,Hospitalization!A240:K2582,6,FALSE)</f>
        <v>34</v>
      </c>
      <c r="O1409" s="55" t="str">
        <f>VLOOKUP(A1400,Hospitalization!A401:K2743,11,TRUE)</f>
        <v>R1013</v>
      </c>
      <c r="P1409" s="55" t="str">
        <f>VLOOKUP(A1409,Hospitalization!A410:K2752,10,TRUE)</f>
        <v>tier - 3</v>
      </c>
      <c r="Q1409" s="58">
        <f>VLOOKUP(A1409,Hospitalization!A410:K2752,8,TRUE)</f>
        <v>22218.11</v>
      </c>
      <c r="R1409" s="55" t="str">
        <f>VLOOKUP(A1409,Hospitalization!A410:K2752,9,TRUE)</f>
        <v>tier - 2</v>
      </c>
    </row>
    <row r="1410" spans="1:18" x14ac:dyDescent="0.3">
      <c r="A1410" s="69" t="s">
        <v>1419</v>
      </c>
      <c r="B1410" s="55" t="str">
        <f>VLOOKUP(A1410,'Customer Names'!A1410:E2728,3,TRUE)</f>
        <v xml:space="preserve"> Mr</v>
      </c>
      <c r="C1410" s="55" t="str">
        <f>VLOOKUP(A1410,'Customer Names'!A1408:E2233,4,FALSE)</f>
        <v>Deblander</v>
      </c>
      <c r="D1410" s="50">
        <f>VLOOKUP(HealthCare!A1410,Medical_Examinations!A1409:J3744,2,TRUE)</f>
        <v>19.350000000000001</v>
      </c>
      <c r="E1410" s="50">
        <f>VLOOKUP(HealthCare!A1410,Medical_Examinations!A1409:J3744,4,TRUE)</f>
        <v>8.2200000000000006</v>
      </c>
      <c r="F1410" s="7" t="str">
        <f>VLOOKUP(A1410,Medical_Examinations!A1409:J3744,6,TRUE)</f>
        <v>yes</v>
      </c>
      <c r="G1410" s="7" t="str">
        <f>VLOOKUP(A1410,Medical_Examinations!A1409:J3744,7,TRUE)</f>
        <v>No</v>
      </c>
      <c r="H1410" s="7" t="str">
        <f>VLOOKUP(A1410,Medical_Examinations!A1409:J3744,8,TRUE)</f>
        <v>No</v>
      </c>
      <c r="I1410" s="51">
        <f>VLOOKUP(A1410,Medical_Examinations!A1409:J3744,9,TRUE)</f>
        <v>0</v>
      </c>
      <c r="J1410" s="7" t="str">
        <f>VLOOKUP(A1410,Medical_Examinations!A1409:J3744,10,TRUE)</f>
        <v>No</v>
      </c>
      <c r="K1410" s="7" t="str">
        <f>VLOOKUP(A1410,Medical_Examinations!A1409:J3744,3,TRUE)</f>
        <v>Normal Weight</v>
      </c>
      <c r="L1410" s="7" t="str">
        <f>VLOOKUP(A1410,Medical_Examinations!A1409:J3744,5,TRUE)</f>
        <v>Diabetes</v>
      </c>
      <c r="M1410" s="52">
        <f>VLOOKUP(A1410,Hospitalization!A240:K2582,5,FALSE)</f>
        <v>23978</v>
      </c>
      <c r="N1410" s="51">
        <f ca="1">VLOOKUP(A1410,Hospitalization!A241:K2583,6,FALSE)</f>
        <v>27</v>
      </c>
      <c r="O1410" s="7" t="str">
        <f>VLOOKUP(A1401,Hospitalization!A402:K2744,11,TRUE)</f>
        <v>R1013</v>
      </c>
      <c r="P1410" s="7" t="str">
        <f>VLOOKUP(A1410,Hospitalization!A411:K2753,10,TRUE)</f>
        <v>tier - 1</v>
      </c>
      <c r="Q1410" s="53">
        <f>VLOOKUP(A1410,Hospitalization!A411:K2753,8,TRUE)</f>
        <v>22192.44</v>
      </c>
      <c r="R1410" s="7" t="str">
        <f>VLOOKUP(A1410,Hospitalization!A411:K2753,9,TRUE)</f>
        <v>tier - 3</v>
      </c>
    </row>
    <row r="1411" spans="1:18" x14ac:dyDescent="0.3">
      <c r="A1411" s="69" t="s">
        <v>1420</v>
      </c>
      <c r="B1411" s="55" t="str">
        <f>VLOOKUP(A1411,'Customer Names'!A1411:E2729,3,TRUE)</f>
        <v xml:space="preserve"> Mr</v>
      </c>
      <c r="C1411" s="55" t="str">
        <f>VLOOKUP(A1411,'Customer Names'!A1409:E2234,4,FALSE)</f>
        <v>O'Neill</v>
      </c>
      <c r="D1411" s="54">
        <f>VLOOKUP(HealthCare!A1411,Medical_Examinations!A1410:J3745,2,TRUE)</f>
        <v>36.69</v>
      </c>
      <c r="E1411" s="54">
        <f>VLOOKUP(HealthCare!A1411,Medical_Examinations!A1410:J3745,4,TRUE)</f>
        <v>6.15</v>
      </c>
      <c r="F1411" s="55" t="str">
        <f>VLOOKUP(A1411,Medical_Examinations!A1410:J3745,6,TRUE)</f>
        <v>No</v>
      </c>
      <c r="G1411" s="55" t="str">
        <f>VLOOKUP(A1411,Medical_Examinations!A1410:J3745,7,TRUE)</f>
        <v>No</v>
      </c>
      <c r="H1411" s="55" t="str">
        <f>VLOOKUP(A1411,Medical_Examinations!A1410:J3745,8,TRUE)</f>
        <v>No</v>
      </c>
      <c r="I1411" s="56">
        <f>VLOOKUP(A1411,Medical_Examinations!A1410:J3745,9,TRUE)</f>
        <v>0</v>
      </c>
      <c r="J1411" s="55" t="str">
        <f>VLOOKUP(A1411,Medical_Examinations!A1410:J3745,10,TRUE)</f>
        <v>No</v>
      </c>
      <c r="K1411" s="55" t="str">
        <f>VLOOKUP(A1411,Medical_Examinations!A1410:J3745,3,TRUE)</f>
        <v>Obesity</v>
      </c>
      <c r="L1411" s="55" t="str">
        <f>VLOOKUP(A1411,Medical_Examinations!A1410:J3745,5,TRUE)</f>
        <v>Prediabetes</v>
      </c>
      <c r="M1411" s="57">
        <f>VLOOKUP(A1411,Hospitalization!A241:K2583,5,FALSE)</f>
        <v>37131</v>
      </c>
      <c r="N1411" s="56">
        <f ca="1">VLOOKUP(A1411,Hospitalization!A242:K2584,6,FALSE)</f>
        <v>37</v>
      </c>
      <c r="O1411" s="55" t="str">
        <f>VLOOKUP(A1402,Hospitalization!A403:K2745,11,TRUE)</f>
        <v>R1024</v>
      </c>
      <c r="P1411" s="55" t="str">
        <f>VLOOKUP(A1411,Hospitalization!A412:K2754,10,TRUE)</f>
        <v>tier - 1</v>
      </c>
      <c r="Q1411" s="58">
        <f>VLOOKUP(A1411,Hospitalization!A412:K2754,8,TRUE)</f>
        <v>22097.62</v>
      </c>
      <c r="R1411" s="55" t="str">
        <f>VLOOKUP(A1411,Hospitalization!A412:K2754,9,TRUE)</f>
        <v>tier - 3</v>
      </c>
    </row>
    <row r="1412" spans="1:18" x14ac:dyDescent="0.3">
      <c r="A1412" s="69" t="s">
        <v>1421</v>
      </c>
      <c r="B1412" s="55" t="str">
        <f>VLOOKUP(A1412,'Customer Names'!A1412:E2730,3,TRUE)</f>
        <v xml:space="preserve"> Ms</v>
      </c>
      <c r="C1412" s="55" t="str">
        <f>VLOOKUP(A1412,'Customer Names'!A1410:E2235,4,FALSE)</f>
        <v>Davis</v>
      </c>
      <c r="D1412" s="50">
        <f>VLOOKUP(HealthCare!A1412,Medical_Examinations!A1411:J3746,2,TRUE)</f>
        <v>28.51</v>
      </c>
      <c r="E1412" s="50">
        <f>VLOOKUP(HealthCare!A1412,Medical_Examinations!A1411:J3746,4,TRUE)</f>
        <v>5.65</v>
      </c>
      <c r="F1412" s="7" t="str">
        <f>VLOOKUP(A1412,Medical_Examinations!A1411:J3746,6,TRUE)</f>
        <v>yes</v>
      </c>
      <c r="G1412" s="7" t="str">
        <f>VLOOKUP(A1412,Medical_Examinations!A1411:J3746,7,TRUE)</f>
        <v>No</v>
      </c>
      <c r="H1412" s="7" t="str">
        <f>VLOOKUP(A1412,Medical_Examinations!A1411:J3746,8,TRUE)</f>
        <v>No</v>
      </c>
      <c r="I1412" s="51">
        <f>VLOOKUP(A1412,Medical_Examinations!A1411:J3746,9,TRUE)</f>
        <v>1</v>
      </c>
      <c r="J1412" s="7" t="str">
        <f>VLOOKUP(A1412,Medical_Examinations!A1411:J3746,10,TRUE)</f>
        <v>No</v>
      </c>
      <c r="K1412" s="7" t="str">
        <f>VLOOKUP(A1412,Medical_Examinations!A1411:J3746,3,TRUE)</f>
        <v>Overweight</v>
      </c>
      <c r="L1412" s="7" t="str">
        <f>VLOOKUP(A1412,Medical_Examinations!A1411:J3746,5,TRUE)</f>
        <v>Normal</v>
      </c>
      <c r="M1412" s="52">
        <f>VLOOKUP(A1412,Hospitalization!A242:K2584,5,FALSE)</f>
        <v>32795</v>
      </c>
      <c r="N1412" s="51">
        <f ca="1">VLOOKUP(A1412,Hospitalization!A243:K2585,6,FALSE)</f>
        <v>31</v>
      </c>
      <c r="O1412" s="7" t="str">
        <f>VLOOKUP(A1403,Hospitalization!A404:K2746,11,TRUE)</f>
        <v>R1012</v>
      </c>
      <c r="P1412" s="7" t="str">
        <f>VLOOKUP(A1412,Hospitalization!A413:K2755,10,TRUE)</f>
        <v>tier - 1</v>
      </c>
      <c r="Q1412" s="53">
        <f>VLOOKUP(A1412,Hospitalization!A413:K2755,8,TRUE)</f>
        <v>21984.47</v>
      </c>
      <c r="R1412" s="7" t="str">
        <f>VLOOKUP(A1412,Hospitalization!A413:K2755,9,TRUE)</f>
        <v>tier - 3</v>
      </c>
    </row>
    <row r="1413" spans="1:18" x14ac:dyDescent="0.3">
      <c r="A1413" s="69" t="s">
        <v>1422</v>
      </c>
      <c r="B1413" s="55" t="str">
        <f>VLOOKUP(A1413,'Customer Names'!A1413:E2731,3,TRUE)</f>
        <v xml:space="preserve"> Ms</v>
      </c>
      <c r="C1413" s="55" t="str">
        <f>VLOOKUP(A1413,'Customer Names'!A1411:E2236,4,FALSE)</f>
        <v>Stanek</v>
      </c>
      <c r="D1413" s="54">
        <f>VLOOKUP(HealthCare!A1413,Medical_Examinations!A1412:J3747,2,TRUE)</f>
        <v>30.21</v>
      </c>
      <c r="E1413" s="54">
        <f>VLOOKUP(HealthCare!A1413,Medical_Examinations!A1412:J3747,4,TRUE)</f>
        <v>5.5</v>
      </c>
      <c r="F1413" s="55" t="str">
        <f>VLOOKUP(A1413,Medical_Examinations!A1412:J3747,6,TRUE)</f>
        <v>No</v>
      </c>
      <c r="G1413" s="55" t="str">
        <f>VLOOKUP(A1413,Medical_Examinations!A1412:J3747,7,TRUE)</f>
        <v>No</v>
      </c>
      <c r="H1413" s="55" t="str">
        <f>VLOOKUP(A1413,Medical_Examinations!A1412:J3747,8,TRUE)</f>
        <v>No</v>
      </c>
      <c r="I1413" s="56">
        <f>VLOOKUP(A1413,Medical_Examinations!A1412:J3747,9,TRUE)</f>
        <v>1</v>
      </c>
      <c r="J1413" s="55" t="str">
        <f>VLOOKUP(A1413,Medical_Examinations!A1412:J3747,10,TRUE)</f>
        <v>No</v>
      </c>
      <c r="K1413" s="55" t="str">
        <f>VLOOKUP(A1413,Medical_Examinations!A1412:J3747,3,TRUE)</f>
        <v>Obesity</v>
      </c>
      <c r="L1413" s="55" t="str">
        <f>VLOOKUP(A1413,Medical_Examinations!A1412:J3747,5,TRUE)</f>
        <v>Normal</v>
      </c>
      <c r="M1413" s="57">
        <f>VLOOKUP(A1413,Hospitalization!A243:K2585,5,FALSE)</f>
        <v>27747</v>
      </c>
      <c r="N1413" s="56">
        <f ca="1">VLOOKUP(A1413,Hospitalization!A244:K2586,6,FALSE)</f>
        <v>29</v>
      </c>
      <c r="O1413" s="55" t="str">
        <f>VLOOKUP(A1404,Hospitalization!A405:K2747,11,TRUE)</f>
        <v>R1011</v>
      </c>
      <c r="P1413" s="55" t="str">
        <f>VLOOKUP(A1413,Hospitalization!A414:K2756,10,TRUE)</f>
        <v>tier - 3</v>
      </c>
      <c r="Q1413" s="58">
        <f>VLOOKUP(A1413,Hospitalization!A414:K2756,8,TRUE)</f>
        <v>21978.68</v>
      </c>
      <c r="R1413" s="55" t="str">
        <f>VLOOKUP(A1413,Hospitalization!A414:K2756,9,TRUE)</f>
        <v>tier - 3</v>
      </c>
    </row>
    <row r="1414" spans="1:18" x14ac:dyDescent="0.3">
      <c r="A1414" s="69" t="s">
        <v>1423</v>
      </c>
      <c r="B1414" s="55" t="str">
        <f>VLOOKUP(A1414,'Customer Names'!A1414:E2732,3,TRUE)</f>
        <v xml:space="preserve"> Ms</v>
      </c>
      <c r="C1414" s="55" t="str">
        <f>VLOOKUP(A1414,'Customer Names'!A1412:E2237,4,FALSE)</f>
        <v>Harris</v>
      </c>
      <c r="D1414" s="50">
        <f>VLOOKUP(HealthCare!A1414,Medical_Examinations!A1413:J3748,2,TRUE)</f>
        <v>24.33</v>
      </c>
      <c r="E1414" s="50">
        <f>VLOOKUP(HealthCare!A1414,Medical_Examinations!A1413:J3748,4,TRUE)</f>
        <v>8</v>
      </c>
      <c r="F1414" s="7" t="str">
        <f>VLOOKUP(A1414,Medical_Examinations!A1413:J3748,6,TRUE)</f>
        <v>No</v>
      </c>
      <c r="G1414" s="7" t="str">
        <f>VLOOKUP(A1414,Medical_Examinations!A1413:J3748,7,TRUE)</f>
        <v>No</v>
      </c>
      <c r="H1414" s="7" t="str">
        <f>VLOOKUP(A1414,Medical_Examinations!A1413:J3748,8,TRUE)</f>
        <v>No</v>
      </c>
      <c r="I1414" s="51">
        <f>VLOOKUP(A1414,Medical_Examinations!A1413:J3748,9,TRUE)</f>
        <v>0</v>
      </c>
      <c r="J1414" s="7" t="str">
        <f>VLOOKUP(A1414,Medical_Examinations!A1413:J3748,10,TRUE)</f>
        <v>No</v>
      </c>
      <c r="K1414" s="7" t="str">
        <f>VLOOKUP(A1414,Medical_Examinations!A1413:J3748,3,TRUE)</f>
        <v>Normal Weight</v>
      </c>
      <c r="L1414" s="7" t="str">
        <f>VLOOKUP(A1414,Medical_Examinations!A1413:J3748,5,TRUE)</f>
        <v>Diabetes</v>
      </c>
      <c r="M1414" s="52">
        <f>VLOOKUP(A1414,Hospitalization!A244:K2586,5,FALSE)</f>
        <v>37892</v>
      </c>
      <c r="N1414" s="51">
        <f ca="1">VLOOKUP(A1414,Hospitalization!A245:K2587,6,FALSE)</f>
        <v>27</v>
      </c>
      <c r="O1414" s="7" t="str">
        <f>VLOOKUP(A1405,Hospitalization!A406:K2748,11,TRUE)</f>
        <v>R1019</v>
      </c>
      <c r="P1414" s="7" t="str">
        <f>VLOOKUP(A1414,Hospitalization!A415:K2757,10,TRUE)</f>
        <v>tier - 1</v>
      </c>
      <c r="Q1414" s="53">
        <f>VLOOKUP(A1414,Hospitalization!A415:K2757,8,TRUE)</f>
        <v>21882.400000000001</v>
      </c>
      <c r="R1414" s="7" t="str">
        <f>VLOOKUP(A1414,Hospitalization!A415:K2757,9,TRUE)</f>
        <v>tier - 2</v>
      </c>
    </row>
    <row r="1415" spans="1:18" x14ac:dyDescent="0.3">
      <c r="A1415" s="69" t="s">
        <v>1424</v>
      </c>
      <c r="B1415" s="55" t="str">
        <f>VLOOKUP(A1415,'Customer Names'!A1415:E2733,3,TRUE)</f>
        <v xml:space="preserve"> Mr</v>
      </c>
      <c r="C1415" s="55" t="str">
        <f>VLOOKUP(A1415,'Customer Names'!A1413:E2238,4,FALSE)</f>
        <v>Manning</v>
      </c>
      <c r="D1415" s="54">
        <f>VLOOKUP(HealthCare!A1415,Medical_Examinations!A1414:J3749,2,TRUE)</f>
        <v>19.855</v>
      </c>
      <c r="E1415" s="54">
        <f>VLOOKUP(HealthCare!A1415,Medical_Examinations!A1414:J3749,4,TRUE)</f>
        <v>5.71</v>
      </c>
      <c r="F1415" s="55" t="str">
        <f>VLOOKUP(A1415,Medical_Examinations!A1414:J3749,6,TRUE)</f>
        <v>yes</v>
      </c>
      <c r="G1415" s="55" t="str">
        <f>VLOOKUP(A1415,Medical_Examinations!A1414:J3749,7,TRUE)</f>
        <v>No</v>
      </c>
      <c r="H1415" s="55" t="str">
        <f>VLOOKUP(A1415,Medical_Examinations!A1414:J3749,8,TRUE)</f>
        <v>No</v>
      </c>
      <c r="I1415" s="56">
        <f>VLOOKUP(A1415,Medical_Examinations!A1414:J3749,9,TRUE)</f>
        <v>0</v>
      </c>
      <c r="J1415" s="55" t="str">
        <f>VLOOKUP(A1415,Medical_Examinations!A1414:J3749,10,TRUE)</f>
        <v>No</v>
      </c>
      <c r="K1415" s="55" t="str">
        <f>VLOOKUP(A1415,Medical_Examinations!A1414:J3749,3,TRUE)</f>
        <v>Normal Weight</v>
      </c>
      <c r="L1415" s="55" t="str">
        <f>VLOOKUP(A1415,Medical_Examinations!A1414:J3749,5,TRUE)</f>
        <v>Prediabetes</v>
      </c>
      <c r="M1415" s="57">
        <f>VLOOKUP(A1415,Hospitalization!A245:K2587,5,FALSE)</f>
        <v>29084</v>
      </c>
      <c r="N1415" s="56">
        <f ca="1">VLOOKUP(A1415,Hospitalization!A246:K2588,6,FALSE)</f>
        <v>34</v>
      </c>
      <c r="O1415" s="55" t="str">
        <f>VLOOKUP(A1406,Hospitalization!A407:K2749,11,TRUE)</f>
        <v>R1014</v>
      </c>
      <c r="P1415" s="55" t="str">
        <f>VLOOKUP(A1415,Hospitalization!A416:K2758,10,TRUE)</f>
        <v>tier - 1</v>
      </c>
      <c r="Q1415" s="58">
        <f>VLOOKUP(A1415,Hospitalization!A416:K2758,8,TRUE)</f>
        <v>21880.82</v>
      </c>
      <c r="R1415" s="55" t="str">
        <f>VLOOKUP(A1415,Hospitalization!A416:K2758,9,TRUE)</f>
        <v>tier - 3</v>
      </c>
    </row>
    <row r="1416" spans="1:18" x14ac:dyDescent="0.3">
      <c r="A1416" s="69" t="s">
        <v>1425</v>
      </c>
      <c r="B1416" s="55" t="str">
        <f>VLOOKUP(A1416,'Customer Names'!A1416:E2734,3,TRUE)</f>
        <v xml:space="preserve"> Mr</v>
      </c>
      <c r="C1416" s="55" t="str">
        <f>VLOOKUP(A1416,'Customer Names'!A1414:E2239,4,FALSE)</f>
        <v>Barrera Munoz</v>
      </c>
      <c r="D1416" s="50">
        <f>VLOOKUP(HealthCare!A1416,Medical_Examinations!A1415:J3750,2,TRUE)</f>
        <v>25.364999999999998</v>
      </c>
      <c r="E1416" s="50">
        <f>VLOOKUP(HealthCare!A1416,Medical_Examinations!A1415:J3750,4,TRUE)</f>
        <v>11.71</v>
      </c>
      <c r="F1416" s="7" t="str">
        <f>VLOOKUP(A1416,Medical_Examinations!A1415:J3750,6,TRUE)</f>
        <v>No</v>
      </c>
      <c r="G1416" s="7" t="str">
        <f>VLOOKUP(A1416,Medical_Examinations!A1415:J3750,7,TRUE)</f>
        <v>No</v>
      </c>
      <c r="H1416" s="7" t="str">
        <f>VLOOKUP(A1416,Medical_Examinations!A1415:J3750,8,TRUE)</f>
        <v>No</v>
      </c>
      <c r="I1416" s="51">
        <f>VLOOKUP(A1416,Medical_Examinations!A1415:J3750,9,TRUE)</f>
        <v>0</v>
      </c>
      <c r="J1416" s="7" t="str">
        <f>VLOOKUP(A1416,Medical_Examinations!A1415:J3750,10,TRUE)</f>
        <v>No</v>
      </c>
      <c r="K1416" s="7" t="str">
        <f>VLOOKUP(A1416,Medical_Examinations!A1415:J3750,3,TRUE)</f>
        <v>Overweight</v>
      </c>
      <c r="L1416" s="7" t="str">
        <f>VLOOKUP(A1416,Medical_Examinations!A1415:J3750,5,TRUE)</f>
        <v>Diabetes</v>
      </c>
      <c r="M1416" s="52">
        <f>VLOOKUP(A1416,Hospitalization!A246:K2588,5,FALSE)</f>
        <v>23250</v>
      </c>
      <c r="N1416" s="51">
        <f ca="1">VLOOKUP(A1416,Hospitalization!A247:K2589,6,FALSE)</f>
        <v>34</v>
      </c>
      <c r="O1416" s="7" t="str">
        <f>VLOOKUP(A1407,Hospitalization!A408:K2750,11,TRUE)</f>
        <v>R1024</v>
      </c>
      <c r="P1416" s="7" t="str">
        <f>VLOOKUP(A1416,Hospitalization!A417:K2759,10,TRUE)</f>
        <v>tier - 1</v>
      </c>
      <c r="Q1416" s="53">
        <f>VLOOKUP(A1416,Hospitalization!A417:K2759,8,TRUE)</f>
        <v>21797</v>
      </c>
      <c r="R1416" s="7" t="str">
        <f>VLOOKUP(A1416,Hospitalization!A417:K2759,9,TRUE)</f>
        <v>tier - 3</v>
      </c>
    </row>
    <row r="1417" spans="1:18" x14ac:dyDescent="0.3">
      <c r="A1417" s="69" t="s">
        <v>1426</v>
      </c>
      <c r="B1417" s="55" t="str">
        <f>VLOOKUP(A1417,'Customer Names'!A1417:E2735,3,TRUE)</f>
        <v xml:space="preserve"> Mr</v>
      </c>
      <c r="C1417" s="55" t="str">
        <f>VLOOKUP(A1417,'Customer Names'!A1415:E2240,4,FALSE)</f>
        <v>Schauwaers</v>
      </c>
      <c r="D1417" s="54">
        <f>VLOOKUP(HealthCare!A1417,Medical_Examinations!A1416:J3751,2,TRUE)</f>
        <v>29.6</v>
      </c>
      <c r="E1417" s="54">
        <f>VLOOKUP(HealthCare!A1417,Medical_Examinations!A1416:J3751,4,TRUE)</f>
        <v>6.17</v>
      </c>
      <c r="F1417" s="55" t="str">
        <f>VLOOKUP(A1417,Medical_Examinations!A1416:J3751,6,TRUE)</f>
        <v>yes</v>
      </c>
      <c r="G1417" s="55" t="str">
        <f>VLOOKUP(A1417,Medical_Examinations!A1416:J3751,7,TRUE)</f>
        <v>No</v>
      </c>
      <c r="H1417" s="55" t="str">
        <f>VLOOKUP(A1417,Medical_Examinations!A1416:J3751,8,TRUE)</f>
        <v>Yes</v>
      </c>
      <c r="I1417" s="56">
        <f>VLOOKUP(A1417,Medical_Examinations!A1416:J3751,9,TRUE)</f>
        <v>1</v>
      </c>
      <c r="J1417" s="55" t="str">
        <f>VLOOKUP(A1417,Medical_Examinations!A1416:J3751,10,TRUE)</f>
        <v>No</v>
      </c>
      <c r="K1417" s="55" t="str">
        <f>VLOOKUP(A1417,Medical_Examinations!A1416:J3751,3,TRUE)</f>
        <v>Overweight</v>
      </c>
      <c r="L1417" s="55" t="str">
        <f>VLOOKUP(A1417,Medical_Examinations!A1416:J3751,5,TRUE)</f>
        <v>Prediabetes</v>
      </c>
      <c r="M1417" s="57">
        <f>VLOOKUP(A1417,Hospitalization!A247:K2589,5,FALSE)</f>
        <v>29126</v>
      </c>
      <c r="N1417" s="56">
        <f ca="1">VLOOKUP(A1417,Hospitalization!A248:K2590,6,FALSE)</f>
        <v>34</v>
      </c>
      <c r="O1417" s="55" t="str">
        <f>VLOOKUP(A1408,Hospitalization!A409:K2751,11,TRUE)</f>
        <v>R1024</v>
      </c>
      <c r="P1417" s="55" t="str">
        <f>VLOOKUP(A1417,Hospitalization!A418:K2760,10,TRUE)</f>
        <v>tier - 2</v>
      </c>
      <c r="Q1417" s="58">
        <f>VLOOKUP(A1417,Hospitalization!A418:K2760,8,TRUE)</f>
        <v>21774.32</v>
      </c>
      <c r="R1417" s="55" t="str">
        <f>VLOOKUP(A1417,Hospitalization!A418:K2760,9,TRUE)</f>
        <v>tier - 3</v>
      </c>
    </row>
    <row r="1418" spans="1:18" x14ac:dyDescent="0.3">
      <c r="A1418" s="69" t="s">
        <v>1427</v>
      </c>
      <c r="B1418" s="55" t="str">
        <f>VLOOKUP(A1418,'Customer Names'!A1418:E2736,3,TRUE)</f>
        <v xml:space="preserve"> Ms</v>
      </c>
      <c r="C1418" s="55" t="str">
        <f>VLOOKUP(A1418,'Customer Names'!A1416:E2241,4,FALSE)</f>
        <v>Hartman</v>
      </c>
      <c r="D1418" s="50">
        <f>VLOOKUP(HealthCare!A1418,Medical_Examinations!A1417:J3752,2,TRUE)</f>
        <v>39.43</v>
      </c>
      <c r="E1418" s="50">
        <f>VLOOKUP(HealthCare!A1418,Medical_Examinations!A1417:J3752,4,TRUE)</f>
        <v>6.1</v>
      </c>
      <c r="F1418" s="7" t="str">
        <f>VLOOKUP(A1418,Medical_Examinations!A1417:J3752,6,TRUE)</f>
        <v>yes</v>
      </c>
      <c r="G1418" s="7" t="str">
        <f>VLOOKUP(A1418,Medical_Examinations!A1417:J3752,7,TRUE)</f>
        <v>No</v>
      </c>
      <c r="H1418" s="7" t="str">
        <f>VLOOKUP(A1418,Medical_Examinations!A1417:J3752,8,TRUE)</f>
        <v>Yes</v>
      </c>
      <c r="I1418" s="51">
        <f>VLOOKUP(A1418,Medical_Examinations!A1417:J3752,9,TRUE)</f>
        <v>1</v>
      </c>
      <c r="J1418" s="7" t="str">
        <f>VLOOKUP(A1418,Medical_Examinations!A1417:J3752,10,TRUE)</f>
        <v>No</v>
      </c>
      <c r="K1418" s="7" t="str">
        <f>VLOOKUP(A1418,Medical_Examinations!A1417:J3752,3,TRUE)</f>
        <v>Obesity</v>
      </c>
      <c r="L1418" s="7" t="str">
        <f>VLOOKUP(A1418,Medical_Examinations!A1417:J3752,5,TRUE)</f>
        <v>Prediabetes</v>
      </c>
      <c r="M1418" s="52">
        <f>VLOOKUP(A1418,Hospitalization!A248:K2590,5,FALSE)</f>
        <v>29118</v>
      </c>
      <c r="N1418" s="51">
        <f ca="1">VLOOKUP(A1418,Hospitalization!A249:K2591,6,FALSE)</f>
        <v>44</v>
      </c>
      <c r="O1418" s="7" t="str">
        <f>VLOOKUP(A1409,Hospitalization!A410:K2752,11,TRUE)</f>
        <v>R1013</v>
      </c>
      <c r="P1418" s="7" t="str">
        <f>VLOOKUP(A1418,Hospitalization!A419:K2761,10,TRUE)</f>
        <v>tier - 1</v>
      </c>
      <c r="Q1418" s="53">
        <f>VLOOKUP(A1418,Hospitalization!A419:K2761,8,TRUE)</f>
        <v>21771.34</v>
      </c>
      <c r="R1418" s="7" t="str">
        <f>VLOOKUP(A1418,Hospitalization!A419:K2761,9,TRUE)</f>
        <v>tier - 3</v>
      </c>
    </row>
    <row r="1419" spans="1:18" x14ac:dyDescent="0.3">
      <c r="A1419" s="69" t="s">
        <v>1428</v>
      </c>
      <c r="B1419" s="55" t="str">
        <f>VLOOKUP(A1419,'Customer Names'!A1419:E2737,3,TRUE)</f>
        <v xml:space="preserve"> Mrs</v>
      </c>
      <c r="C1419" s="55" t="str">
        <f>VLOOKUP(A1419,'Customer Names'!A1417:E2242,4,FALSE)</f>
        <v>Fire</v>
      </c>
      <c r="D1419" s="54">
        <f>VLOOKUP(HealthCare!A1419,Medical_Examinations!A1418:J3753,2,TRUE)</f>
        <v>27.34</v>
      </c>
      <c r="E1419" s="54">
        <f>VLOOKUP(HealthCare!A1419,Medical_Examinations!A1418:J3753,4,TRUE)</f>
        <v>5.19</v>
      </c>
      <c r="F1419" s="55" t="str">
        <f>VLOOKUP(A1419,Medical_Examinations!A1418:J3753,6,TRUE)</f>
        <v>yes</v>
      </c>
      <c r="G1419" s="55" t="str">
        <f>VLOOKUP(A1419,Medical_Examinations!A1418:J3753,7,TRUE)</f>
        <v>No</v>
      </c>
      <c r="H1419" s="55" t="str">
        <f>VLOOKUP(A1419,Medical_Examinations!A1418:J3753,8,TRUE)</f>
        <v>No</v>
      </c>
      <c r="I1419" s="56">
        <f>VLOOKUP(A1419,Medical_Examinations!A1418:J3753,9,TRUE)</f>
        <v>1</v>
      </c>
      <c r="J1419" s="55" t="str">
        <f>VLOOKUP(A1419,Medical_Examinations!A1418:J3753,10,TRUE)</f>
        <v>No</v>
      </c>
      <c r="K1419" s="55" t="str">
        <f>VLOOKUP(A1419,Medical_Examinations!A1418:J3753,3,TRUE)</f>
        <v>Overweight</v>
      </c>
      <c r="L1419" s="55" t="str">
        <f>VLOOKUP(A1419,Medical_Examinations!A1418:J3753,5,TRUE)</f>
        <v>Normal</v>
      </c>
      <c r="M1419" s="57">
        <f>VLOOKUP(A1419,Hospitalization!A249:K2591,5,FALSE)</f>
        <v>27959</v>
      </c>
      <c r="N1419" s="56">
        <f ca="1">VLOOKUP(A1419,Hospitalization!A250:K2592,6,FALSE)</f>
        <v>31</v>
      </c>
      <c r="O1419" s="55" t="str">
        <f>VLOOKUP(A1410,Hospitalization!A411:K2753,11,TRUE)</f>
        <v>R1013</v>
      </c>
      <c r="P1419" s="55" t="str">
        <f>VLOOKUP(A1419,Hospitalization!A420:K2762,10,TRUE)</f>
        <v>tier - 1</v>
      </c>
      <c r="Q1419" s="58">
        <f>VLOOKUP(A1419,Hospitalization!A420:K2762,8,TRUE)</f>
        <v>21677.279999999999</v>
      </c>
      <c r="R1419" s="55" t="str">
        <f>VLOOKUP(A1419,Hospitalization!A420:K2762,9,TRUE)</f>
        <v>tier - 3</v>
      </c>
    </row>
    <row r="1420" spans="1:18" x14ac:dyDescent="0.3">
      <c r="A1420" s="69" t="s">
        <v>1429</v>
      </c>
      <c r="B1420" s="55" t="str">
        <f>VLOOKUP(A1420,'Customer Names'!A1420:E2738,3,TRUE)</f>
        <v xml:space="preserve"> Mr</v>
      </c>
      <c r="C1420" s="55" t="str">
        <f>VLOOKUP(A1420,'Customer Names'!A1418:E2243,4,FALSE)</f>
        <v>Waliaula</v>
      </c>
      <c r="D1420" s="50">
        <f>VLOOKUP(HealthCare!A1420,Medical_Examinations!A1419:J3754,2,TRUE)</f>
        <v>39.01</v>
      </c>
      <c r="E1420" s="50">
        <f>VLOOKUP(HealthCare!A1420,Medical_Examinations!A1419:J3754,4,TRUE)</f>
        <v>5.37</v>
      </c>
      <c r="F1420" s="7" t="str">
        <f>VLOOKUP(A1420,Medical_Examinations!A1419:J3754,6,TRUE)</f>
        <v>yes</v>
      </c>
      <c r="G1420" s="7" t="str">
        <f>VLOOKUP(A1420,Medical_Examinations!A1419:J3754,7,TRUE)</f>
        <v>No</v>
      </c>
      <c r="H1420" s="7" t="str">
        <f>VLOOKUP(A1420,Medical_Examinations!A1419:J3754,8,TRUE)</f>
        <v>No</v>
      </c>
      <c r="I1420" s="51">
        <f>VLOOKUP(A1420,Medical_Examinations!A1419:J3754,9,TRUE)</f>
        <v>0</v>
      </c>
      <c r="J1420" s="7" t="str">
        <f>VLOOKUP(A1420,Medical_Examinations!A1419:J3754,10,TRUE)</f>
        <v>No</v>
      </c>
      <c r="K1420" s="7" t="str">
        <f>VLOOKUP(A1420,Medical_Examinations!A1419:J3754,3,TRUE)</f>
        <v>Obesity</v>
      </c>
      <c r="L1420" s="7" t="str">
        <f>VLOOKUP(A1420,Medical_Examinations!A1419:J3754,5,TRUE)</f>
        <v>Normal</v>
      </c>
      <c r="M1420" s="52">
        <f>VLOOKUP(A1420,Hospitalization!A250:K2592,5,FALSE)</f>
        <v>22966</v>
      </c>
      <c r="N1420" s="51">
        <f ca="1">VLOOKUP(A1420,Hospitalization!A251:K2593,6,FALSE)</f>
        <v>42</v>
      </c>
      <c r="O1420" s="7" t="str">
        <f>VLOOKUP(A1411,Hospitalization!A412:K2754,11,TRUE)</f>
        <v>R1011</v>
      </c>
      <c r="P1420" s="7" t="str">
        <f>VLOOKUP(A1420,Hospitalization!A421:K2763,10,TRUE)</f>
        <v>tier - 2</v>
      </c>
      <c r="Q1420" s="53">
        <f>VLOOKUP(A1420,Hospitalization!A421:K2763,8,TRUE)</f>
        <v>21661.16</v>
      </c>
      <c r="R1420" s="7" t="str">
        <f>VLOOKUP(A1420,Hospitalization!A421:K2763,9,TRUE)</f>
        <v>tier - 2</v>
      </c>
    </row>
    <row r="1421" spans="1:18" x14ac:dyDescent="0.3">
      <c r="A1421" s="69" t="s">
        <v>1430</v>
      </c>
      <c r="B1421" s="55" t="str">
        <f>VLOOKUP(A1421,'Customer Names'!A1421:E2739,3,TRUE)</f>
        <v xml:space="preserve"> Mr</v>
      </c>
      <c r="C1421" s="55" t="str">
        <f>VLOOKUP(A1421,'Customer Names'!A1419:E2244,4,FALSE)</f>
        <v>Blackshear</v>
      </c>
      <c r="D1421" s="54">
        <f>VLOOKUP(HealthCare!A1421,Medical_Examinations!A1420:J3755,2,TRUE)</f>
        <v>18.989999999999998</v>
      </c>
      <c r="E1421" s="54">
        <f>VLOOKUP(HealthCare!A1421,Medical_Examinations!A1420:J3755,4,TRUE)</f>
        <v>10.82</v>
      </c>
      <c r="F1421" s="55" t="str">
        <f>VLOOKUP(A1421,Medical_Examinations!A1420:J3755,6,TRUE)</f>
        <v>yes</v>
      </c>
      <c r="G1421" s="55" t="str">
        <f>VLOOKUP(A1421,Medical_Examinations!A1420:J3755,7,TRUE)</f>
        <v>No</v>
      </c>
      <c r="H1421" s="55" t="str">
        <f>VLOOKUP(A1421,Medical_Examinations!A1420:J3755,8,TRUE)</f>
        <v>No</v>
      </c>
      <c r="I1421" s="56">
        <f>VLOOKUP(A1421,Medical_Examinations!A1420:J3755,9,TRUE)</f>
        <v>0</v>
      </c>
      <c r="J1421" s="55" t="str">
        <f>VLOOKUP(A1421,Medical_Examinations!A1420:J3755,10,TRUE)</f>
        <v>No</v>
      </c>
      <c r="K1421" s="55" t="str">
        <f>VLOOKUP(A1421,Medical_Examinations!A1420:J3755,3,TRUE)</f>
        <v>Normal Weight</v>
      </c>
      <c r="L1421" s="55" t="str">
        <f>VLOOKUP(A1421,Medical_Examinations!A1420:J3755,5,TRUE)</f>
        <v>Diabetes</v>
      </c>
      <c r="M1421" s="57">
        <f>VLOOKUP(A1421,Hospitalization!A251:K2593,5,FALSE)</f>
        <v>36323</v>
      </c>
      <c r="N1421" s="56">
        <f ca="1">VLOOKUP(A1421,Hospitalization!A252:K2594,6,FALSE)</f>
        <v>23</v>
      </c>
      <c r="O1421" s="55" t="str">
        <f>VLOOKUP(A1412,Hospitalization!A413:K2755,11,TRUE)</f>
        <v>R1012</v>
      </c>
      <c r="P1421" s="55" t="str">
        <f>VLOOKUP(A1421,Hospitalization!A422:K2764,10,TRUE)</f>
        <v>tier - 3</v>
      </c>
      <c r="Q1421" s="58">
        <f>VLOOKUP(A1421,Hospitalization!A422:K2764,8,TRUE)</f>
        <v>21595.38</v>
      </c>
      <c r="R1421" s="55" t="str">
        <f>VLOOKUP(A1421,Hospitalization!A422:K2764,9,TRUE)</f>
        <v>tier - 2</v>
      </c>
    </row>
    <row r="1422" spans="1:18" x14ac:dyDescent="0.3">
      <c r="A1422" s="69" t="s">
        <v>1431</v>
      </c>
      <c r="B1422" s="55" t="str">
        <f>VLOOKUP(A1422,'Customer Names'!A1422:E2740,3,TRUE)</f>
        <v xml:space="preserve"> Ms</v>
      </c>
      <c r="C1422" s="55" t="str">
        <f>VLOOKUP(A1422,'Customer Names'!A1420:E2245,4,FALSE)</f>
        <v>Nettik</v>
      </c>
      <c r="D1422" s="50">
        <f>VLOOKUP(HealthCare!A1422,Medical_Examinations!A1421:J3756,2,TRUE)</f>
        <v>42.3</v>
      </c>
      <c r="E1422" s="50">
        <f>VLOOKUP(HealthCare!A1422,Medical_Examinations!A1421:J3756,4,TRUE)</f>
        <v>6.06</v>
      </c>
      <c r="F1422" s="7" t="str">
        <f>VLOOKUP(A1422,Medical_Examinations!A1421:J3756,6,TRUE)</f>
        <v>yes</v>
      </c>
      <c r="G1422" s="7" t="str">
        <f>VLOOKUP(A1422,Medical_Examinations!A1421:J3756,7,TRUE)</f>
        <v>No</v>
      </c>
      <c r="H1422" s="7" t="str">
        <f>VLOOKUP(A1422,Medical_Examinations!A1421:J3756,8,TRUE)</f>
        <v>No</v>
      </c>
      <c r="I1422" s="51">
        <f>VLOOKUP(A1422,Medical_Examinations!A1421:J3756,9,TRUE)</f>
        <v>0</v>
      </c>
      <c r="J1422" s="7" t="str">
        <f>VLOOKUP(A1422,Medical_Examinations!A1421:J3756,10,TRUE)</f>
        <v>No</v>
      </c>
      <c r="K1422" s="7" t="str">
        <f>VLOOKUP(A1422,Medical_Examinations!A1421:J3756,3,TRUE)</f>
        <v>Obesity</v>
      </c>
      <c r="L1422" s="7" t="str">
        <f>VLOOKUP(A1422,Medical_Examinations!A1421:J3756,5,TRUE)</f>
        <v>Prediabetes</v>
      </c>
      <c r="M1422" s="52">
        <f>VLOOKUP(A1422,Hospitalization!A252:K2594,5,FALSE)</f>
        <v>33198</v>
      </c>
      <c r="N1422" s="51">
        <f ca="1">VLOOKUP(A1422,Hospitalization!A253:K2595,6,FALSE)</f>
        <v>25</v>
      </c>
      <c r="O1422" s="7" t="str">
        <f>VLOOKUP(A1413,Hospitalization!A414:K2756,11,TRUE)</f>
        <v>R1013</v>
      </c>
      <c r="P1422" s="7" t="str">
        <f>VLOOKUP(A1422,Hospitalization!A423:K2765,10,TRUE)</f>
        <v>tier - 2</v>
      </c>
      <c r="Q1422" s="53">
        <f>VLOOKUP(A1422,Hospitalization!A423:K2765,8,TRUE)</f>
        <v>21472.48</v>
      </c>
      <c r="R1422" s="7" t="str">
        <f>VLOOKUP(A1422,Hospitalization!A423:K2765,9,TRUE)</f>
        <v>tier - 2</v>
      </c>
    </row>
    <row r="1423" spans="1:18" x14ac:dyDescent="0.3">
      <c r="A1423" s="69" t="s">
        <v>1432</v>
      </c>
      <c r="B1423" s="55" t="str">
        <f>VLOOKUP(A1423,'Customer Names'!A1423:E2741,3,TRUE)</f>
        <v xml:space="preserve"> Mr</v>
      </c>
      <c r="C1423" s="55" t="str">
        <f>VLOOKUP(A1423,'Customer Names'!A1421:E2246,4,FALSE)</f>
        <v>Novales</v>
      </c>
      <c r="D1423" s="54">
        <f>VLOOKUP(HealthCare!A1423,Medical_Examinations!A1422:J3757,2,TRUE)</f>
        <v>39.805</v>
      </c>
      <c r="E1423" s="54">
        <f>VLOOKUP(HealthCare!A1423,Medical_Examinations!A1422:J3757,4,TRUE)</f>
        <v>5.91</v>
      </c>
      <c r="F1423" s="55" t="str">
        <f>VLOOKUP(A1423,Medical_Examinations!A1422:J3757,6,TRUE)</f>
        <v>No</v>
      </c>
      <c r="G1423" s="55" t="str">
        <f>VLOOKUP(A1423,Medical_Examinations!A1422:J3757,7,TRUE)</f>
        <v>No</v>
      </c>
      <c r="H1423" s="55" t="str">
        <f>VLOOKUP(A1423,Medical_Examinations!A1422:J3757,8,TRUE)</f>
        <v>No</v>
      </c>
      <c r="I1423" s="56">
        <f>VLOOKUP(A1423,Medical_Examinations!A1422:J3757,9,TRUE)</f>
        <v>0</v>
      </c>
      <c r="J1423" s="55" t="str">
        <f>VLOOKUP(A1423,Medical_Examinations!A1422:J3757,10,TRUE)</f>
        <v>No</v>
      </c>
      <c r="K1423" s="55" t="str">
        <f>VLOOKUP(A1423,Medical_Examinations!A1422:J3757,3,TRUE)</f>
        <v>Obesity</v>
      </c>
      <c r="L1423" s="55" t="str">
        <f>VLOOKUP(A1423,Medical_Examinations!A1422:J3757,5,TRUE)</f>
        <v>Prediabetes</v>
      </c>
      <c r="M1423" s="57">
        <f>VLOOKUP(A1423,Hospitalization!A253:K2595,5,FALSE)</f>
        <v>29468</v>
      </c>
      <c r="N1423" s="56">
        <f ca="1">VLOOKUP(A1423,Hospitalization!A254:K2596,6,FALSE)</f>
        <v>37</v>
      </c>
      <c r="O1423" s="55" t="str">
        <f>VLOOKUP(A1414,Hospitalization!A415:K2757,11,TRUE)</f>
        <v>R1011</v>
      </c>
      <c r="P1423" s="55" t="str">
        <f>VLOOKUP(A1423,Hospitalization!A424:K2766,10,TRUE)</f>
        <v>tier - 1</v>
      </c>
      <c r="Q1423" s="58">
        <f>VLOOKUP(A1423,Hospitalization!A424:K2766,8,TRUE)</f>
        <v>21348.71</v>
      </c>
      <c r="R1423" s="55" t="str">
        <f>VLOOKUP(A1423,Hospitalization!A424:K2766,9,TRUE)</f>
        <v>tier - 2</v>
      </c>
    </row>
    <row r="1424" spans="1:18" x14ac:dyDescent="0.3">
      <c r="A1424" s="69" t="s">
        <v>1433</v>
      </c>
      <c r="B1424" s="55" t="str">
        <f>VLOOKUP(A1424,'Customer Names'!A1424:E2742,3,TRUE)</f>
        <v xml:space="preserve"> Mr</v>
      </c>
      <c r="C1424" s="55" t="str">
        <f>VLOOKUP(A1424,'Customer Names'!A1422:E2247,4,FALSE)</f>
        <v>Rosauer</v>
      </c>
      <c r="D1424" s="50">
        <f>VLOOKUP(HealthCare!A1424,Medical_Examinations!A1423:J3758,2,TRUE)</f>
        <v>33.700000000000003</v>
      </c>
      <c r="E1424" s="50">
        <f>VLOOKUP(HealthCare!A1424,Medical_Examinations!A1423:J3758,4,TRUE)</f>
        <v>5.87</v>
      </c>
      <c r="F1424" s="7" t="str">
        <f>VLOOKUP(A1424,Medical_Examinations!A1423:J3758,6,TRUE)</f>
        <v>No</v>
      </c>
      <c r="G1424" s="7" t="str">
        <f>VLOOKUP(A1424,Medical_Examinations!A1423:J3758,7,TRUE)</f>
        <v>No</v>
      </c>
      <c r="H1424" s="7" t="str">
        <f>VLOOKUP(A1424,Medical_Examinations!A1423:J3758,8,TRUE)</f>
        <v>No</v>
      </c>
      <c r="I1424" s="51">
        <f>VLOOKUP(A1424,Medical_Examinations!A1423:J3758,9,TRUE)</f>
        <v>0</v>
      </c>
      <c r="J1424" s="7" t="str">
        <f>VLOOKUP(A1424,Medical_Examinations!A1423:J3758,10,TRUE)</f>
        <v>No</v>
      </c>
      <c r="K1424" s="7" t="str">
        <f>VLOOKUP(A1424,Medical_Examinations!A1423:J3758,3,TRUE)</f>
        <v>Obesity</v>
      </c>
      <c r="L1424" s="7" t="str">
        <f>VLOOKUP(A1424,Medical_Examinations!A1423:J3758,5,TRUE)</f>
        <v>Prediabetes</v>
      </c>
      <c r="M1424" s="52">
        <f>VLOOKUP(A1424,Hospitalization!A254:K2596,5,FALSE)</f>
        <v>38203</v>
      </c>
      <c r="N1424" s="51">
        <f ca="1">VLOOKUP(A1424,Hospitalization!A255:K2597,6,FALSE)</f>
        <v>31</v>
      </c>
      <c r="O1424" s="7" t="str">
        <f>VLOOKUP(A1415,Hospitalization!A416:K2758,11,TRUE)</f>
        <v>R1012</v>
      </c>
      <c r="P1424" s="7" t="str">
        <f>VLOOKUP(A1424,Hospitalization!A425:K2767,10,TRUE)</f>
        <v>tier - 1</v>
      </c>
      <c r="Q1424" s="53">
        <f>VLOOKUP(A1424,Hospitalization!A425:K2767,8,TRUE)</f>
        <v>21344.85</v>
      </c>
      <c r="R1424" s="7" t="str">
        <f>VLOOKUP(A1424,Hospitalization!A425:K2767,9,TRUE)</f>
        <v>tier - 3</v>
      </c>
    </row>
    <row r="1425" spans="1:18" x14ac:dyDescent="0.3">
      <c r="A1425" s="69" t="s">
        <v>1434</v>
      </c>
      <c r="B1425" s="55" t="str">
        <f>VLOOKUP(A1425,'Customer Names'!A1425:E2743,3,TRUE)</f>
        <v xml:space="preserve"> Ms</v>
      </c>
      <c r="C1425" s="55" t="str">
        <f>VLOOKUP(A1425,'Customer Names'!A1423:E2248,4,FALSE)</f>
        <v>Ryder</v>
      </c>
      <c r="D1425" s="54">
        <f>VLOOKUP(HealthCare!A1425,Medical_Examinations!A1424:J3759,2,TRUE)</f>
        <v>36.195</v>
      </c>
      <c r="E1425" s="54">
        <f>VLOOKUP(HealthCare!A1425,Medical_Examinations!A1424:J3759,4,TRUE)</f>
        <v>6.22</v>
      </c>
      <c r="F1425" s="55" t="str">
        <f>VLOOKUP(A1425,Medical_Examinations!A1424:J3759,6,TRUE)</f>
        <v>No</v>
      </c>
      <c r="G1425" s="55" t="str">
        <f>VLOOKUP(A1425,Medical_Examinations!A1424:J3759,7,TRUE)</f>
        <v>No</v>
      </c>
      <c r="H1425" s="55" t="str">
        <f>VLOOKUP(A1425,Medical_Examinations!A1424:J3759,8,TRUE)</f>
        <v>No</v>
      </c>
      <c r="I1425" s="56">
        <f>VLOOKUP(A1425,Medical_Examinations!A1424:J3759,9,TRUE)</f>
        <v>0</v>
      </c>
      <c r="J1425" s="55" t="str">
        <f>VLOOKUP(A1425,Medical_Examinations!A1424:J3759,10,TRUE)</f>
        <v>No</v>
      </c>
      <c r="K1425" s="55" t="str">
        <f>VLOOKUP(A1425,Medical_Examinations!A1424:J3759,3,TRUE)</f>
        <v>Obesity</v>
      </c>
      <c r="L1425" s="55" t="str">
        <f>VLOOKUP(A1425,Medical_Examinations!A1424:J3759,5,TRUE)</f>
        <v>Prediabetes</v>
      </c>
      <c r="M1425" s="57">
        <f>VLOOKUP(A1425,Hospitalization!A255:K2597,5,FALSE)</f>
        <v>29565</v>
      </c>
      <c r="N1425" s="56">
        <f ca="1">VLOOKUP(A1425,Hospitalization!A256:K2598,6,FALSE)</f>
        <v>31</v>
      </c>
      <c r="O1425" s="55" t="str">
        <f>VLOOKUP(A1416,Hospitalization!A417:K2759,11,TRUE)</f>
        <v>R1011</v>
      </c>
      <c r="P1425" s="55" t="str">
        <f>VLOOKUP(A1425,Hospitalization!A426:K2768,10,TRUE)</f>
        <v>tier - 3</v>
      </c>
      <c r="Q1425" s="58">
        <f>VLOOKUP(A1425,Hospitalization!A426:K2768,8,TRUE)</f>
        <v>21259.38</v>
      </c>
      <c r="R1425" s="55" t="str">
        <f>VLOOKUP(A1425,Hospitalization!A426:K2768,9,TRUE)</f>
        <v>tier - 3</v>
      </c>
    </row>
    <row r="1426" spans="1:18" x14ac:dyDescent="0.3">
      <c r="A1426" s="69" t="s">
        <v>1435</v>
      </c>
      <c r="B1426" s="55" t="str">
        <f>VLOOKUP(A1426,'Customer Names'!A1426:E2744,3,TRUE)</f>
        <v xml:space="preserve"> Mr</v>
      </c>
      <c r="C1426" s="55" t="str">
        <f>VLOOKUP(A1426,'Customer Names'!A1424:E2249,4,FALSE)</f>
        <v>Larsen</v>
      </c>
      <c r="D1426" s="50">
        <f>VLOOKUP(HealthCare!A1426,Medical_Examinations!A1425:J3760,2,TRUE)</f>
        <v>32.6</v>
      </c>
      <c r="E1426" s="50">
        <f>VLOOKUP(HealthCare!A1426,Medical_Examinations!A1425:J3760,4,TRUE)</f>
        <v>5.73</v>
      </c>
      <c r="F1426" s="7" t="str">
        <f>VLOOKUP(A1426,Medical_Examinations!A1425:J3760,6,TRUE)</f>
        <v>No</v>
      </c>
      <c r="G1426" s="7" t="str">
        <f>VLOOKUP(A1426,Medical_Examinations!A1425:J3760,7,TRUE)</f>
        <v>No</v>
      </c>
      <c r="H1426" s="7" t="str">
        <f>VLOOKUP(A1426,Medical_Examinations!A1425:J3760,8,TRUE)</f>
        <v>Yes</v>
      </c>
      <c r="I1426" s="51">
        <f>VLOOKUP(A1426,Medical_Examinations!A1425:J3760,9,TRUE)</f>
        <v>1</v>
      </c>
      <c r="J1426" s="7" t="str">
        <f>VLOOKUP(A1426,Medical_Examinations!A1425:J3760,10,TRUE)</f>
        <v>No</v>
      </c>
      <c r="K1426" s="7" t="str">
        <f>VLOOKUP(A1426,Medical_Examinations!A1425:J3760,3,TRUE)</f>
        <v>Obesity</v>
      </c>
      <c r="L1426" s="7" t="str">
        <f>VLOOKUP(A1426,Medical_Examinations!A1425:J3760,5,TRUE)</f>
        <v>Prediabetes</v>
      </c>
      <c r="M1426" s="52">
        <f>VLOOKUP(A1426,Hospitalization!A256:K2598,5,FALSE)</f>
        <v>27275</v>
      </c>
      <c r="N1426" s="51">
        <f ca="1">VLOOKUP(A1426,Hospitalization!A257:K2599,6,FALSE)</f>
        <v>35</v>
      </c>
      <c r="O1426" s="7" t="str">
        <f>VLOOKUP(A1417,Hospitalization!A418:K2760,11,TRUE)</f>
        <v>R1012</v>
      </c>
      <c r="P1426" s="7" t="str">
        <f>VLOOKUP(A1426,Hospitalization!A427:K2769,10,TRUE)</f>
        <v>tier - 2</v>
      </c>
      <c r="Q1426" s="53">
        <f>VLOOKUP(A1426,Hospitalization!A427:K2769,8,TRUE)</f>
        <v>21232.18</v>
      </c>
      <c r="R1426" s="7" t="str">
        <f>VLOOKUP(A1426,Hospitalization!A427:K2769,9,TRUE)</f>
        <v>tier - 3</v>
      </c>
    </row>
    <row r="1427" spans="1:18" x14ac:dyDescent="0.3">
      <c r="A1427" s="69" t="s">
        <v>1436</v>
      </c>
      <c r="B1427" s="55" t="str">
        <f>VLOOKUP(A1427,'Customer Names'!A1427:E2745,3,TRUE)</f>
        <v xml:space="preserve"> Mr</v>
      </c>
      <c r="C1427" s="55" t="str">
        <f>VLOOKUP(A1427,'Customer Names'!A1425:E2250,4,FALSE)</f>
        <v>Keate</v>
      </c>
      <c r="D1427" s="54">
        <f>VLOOKUP(HealthCare!A1427,Medical_Examinations!A1426:J3761,2,TRUE)</f>
        <v>30.2</v>
      </c>
      <c r="E1427" s="54">
        <f>VLOOKUP(HealthCare!A1427,Medical_Examinations!A1426:J3761,4,TRUE)</f>
        <v>5.7</v>
      </c>
      <c r="F1427" s="55" t="str">
        <f>VLOOKUP(A1427,Medical_Examinations!A1426:J3761,6,TRUE)</f>
        <v>No</v>
      </c>
      <c r="G1427" s="55" t="str">
        <f>VLOOKUP(A1427,Medical_Examinations!A1426:J3761,7,TRUE)</f>
        <v>No</v>
      </c>
      <c r="H1427" s="55" t="str">
        <f>VLOOKUP(A1427,Medical_Examinations!A1426:J3761,8,TRUE)</f>
        <v>No</v>
      </c>
      <c r="I1427" s="56">
        <f>VLOOKUP(A1427,Medical_Examinations!A1426:J3761,9,TRUE)</f>
        <v>0</v>
      </c>
      <c r="J1427" s="55" t="str">
        <f>VLOOKUP(A1427,Medical_Examinations!A1426:J3761,10,TRUE)</f>
        <v>No</v>
      </c>
      <c r="K1427" s="55" t="str">
        <f>VLOOKUP(A1427,Medical_Examinations!A1426:J3761,3,TRUE)</f>
        <v>Obesity</v>
      </c>
      <c r="L1427" s="55" t="str">
        <f>VLOOKUP(A1427,Medical_Examinations!A1426:J3761,5,TRUE)</f>
        <v>Normal</v>
      </c>
      <c r="M1427" s="57">
        <f>VLOOKUP(A1427,Hospitalization!A257:K2599,5,FALSE)</f>
        <v>27316</v>
      </c>
      <c r="N1427" s="56">
        <f ca="1">VLOOKUP(A1427,Hospitalization!A258:K2600,6,FALSE)</f>
        <v>31</v>
      </c>
      <c r="O1427" s="55" t="str">
        <f>VLOOKUP(A1418,Hospitalization!A419:K2761,11,TRUE)</f>
        <v>R1024</v>
      </c>
      <c r="P1427" s="55" t="str">
        <f>VLOOKUP(A1427,Hospitalization!A428:K2770,10,TRUE)</f>
        <v>tier - 2</v>
      </c>
      <c r="Q1427" s="58">
        <f>VLOOKUP(A1427,Hospitalization!A428:K2770,8,TRUE)</f>
        <v>21223.68</v>
      </c>
      <c r="R1427" s="55" t="str">
        <f>VLOOKUP(A1427,Hospitalization!A428:K2770,9,TRUE)</f>
        <v>tier - 3</v>
      </c>
    </row>
    <row r="1428" spans="1:18" x14ac:dyDescent="0.3">
      <c r="A1428" s="69" t="s">
        <v>1437</v>
      </c>
      <c r="B1428" s="55" t="str">
        <f>VLOOKUP(A1428,'Customer Names'!A1428:E2746,3,TRUE)</f>
        <v xml:space="preserve"> Ms</v>
      </c>
      <c r="C1428" s="55" t="str">
        <f>VLOOKUP(A1428,'Customer Names'!A1426:E2251,4,FALSE)</f>
        <v>Williams</v>
      </c>
      <c r="D1428" s="50">
        <f>VLOOKUP(HealthCare!A1428,Medical_Examinations!A1427:J3762,2,TRUE)</f>
        <v>27.645</v>
      </c>
      <c r="E1428" s="50">
        <f>VLOOKUP(HealthCare!A1428,Medical_Examinations!A1427:J3762,4,TRUE)</f>
        <v>9.91</v>
      </c>
      <c r="F1428" s="7" t="str">
        <f>VLOOKUP(A1428,Medical_Examinations!A1427:J3762,6,TRUE)</f>
        <v>No</v>
      </c>
      <c r="G1428" s="7" t="str">
        <f>VLOOKUP(A1428,Medical_Examinations!A1427:J3762,7,TRUE)</f>
        <v>No</v>
      </c>
      <c r="H1428" s="7" t="str">
        <f>VLOOKUP(A1428,Medical_Examinations!A1427:J3762,8,TRUE)</f>
        <v>No</v>
      </c>
      <c r="I1428" s="51">
        <f>VLOOKUP(A1428,Medical_Examinations!A1427:J3762,9,TRUE)</f>
        <v>0</v>
      </c>
      <c r="J1428" s="7" t="str">
        <f>VLOOKUP(A1428,Medical_Examinations!A1427:J3762,10,TRUE)</f>
        <v>No</v>
      </c>
      <c r="K1428" s="7" t="str">
        <f>VLOOKUP(A1428,Medical_Examinations!A1427:J3762,3,TRUE)</f>
        <v>Overweight</v>
      </c>
      <c r="L1428" s="7" t="str">
        <f>VLOOKUP(A1428,Medical_Examinations!A1427:J3762,5,TRUE)</f>
        <v>Diabetes</v>
      </c>
      <c r="M1428" s="52">
        <f>VLOOKUP(A1428,Hospitalization!A258:K2600,5,FALSE)</f>
        <v>25441</v>
      </c>
      <c r="N1428" s="51">
        <f ca="1">VLOOKUP(A1428,Hospitalization!A259:K2601,6,FALSE)</f>
        <v>35</v>
      </c>
      <c r="O1428" s="7" t="str">
        <f>VLOOKUP(A1419,Hospitalization!A420:K2762,11,TRUE)</f>
        <v>R1012</v>
      </c>
      <c r="P1428" s="7" t="str">
        <f>VLOOKUP(A1428,Hospitalization!A429:K2771,10,TRUE)</f>
        <v>tier - 1</v>
      </c>
      <c r="Q1428" s="53">
        <f>VLOOKUP(A1428,Hospitalization!A429:K2771,8,TRUE)</f>
        <v>21195.82</v>
      </c>
      <c r="R1428" s="7" t="str">
        <f>VLOOKUP(A1428,Hospitalization!A429:K2771,9,TRUE)</f>
        <v>tier - 3</v>
      </c>
    </row>
    <row r="1429" spans="1:18" x14ac:dyDescent="0.3">
      <c r="A1429" s="69" t="s">
        <v>1438</v>
      </c>
      <c r="B1429" s="55" t="str">
        <f>VLOOKUP(A1429,'Customer Names'!A1429:E2747,3,TRUE)</f>
        <v xml:space="preserve"> Ms</v>
      </c>
      <c r="C1429" s="55" t="str">
        <f>VLOOKUP(A1429,'Customer Names'!A1427:E2252,4,FALSE)</f>
        <v>Starosciak</v>
      </c>
      <c r="D1429" s="54">
        <f>VLOOKUP(HealthCare!A1429,Medical_Examinations!A1428:J3763,2,TRUE)</f>
        <v>26.41</v>
      </c>
      <c r="E1429" s="54">
        <f>VLOOKUP(HealthCare!A1429,Medical_Examinations!A1428:J3763,4,TRUE)</f>
        <v>11.4</v>
      </c>
      <c r="F1429" s="55" t="str">
        <f>VLOOKUP(A1429,Medical_Examinations!A1428:J3763,6,TRUE)</f>
        <v>No</v>
      </c>
      <c r="G1429" s="55" t="str">
        <f>VLOOKUP(A1429,Medical_Examinations!A1428:J3763,7,TRUE)</f>
        <v>No</v>
      </c>
      <c r="H1429" s="55" t="str">
        <f>VLOOKUP(A1429,Medical_Examinations!A1428:J3763,8,TRUE)</f>
        <v>No</v>
      </c>
      <c r="I1429" s="56">
        <f>VLOOKUP(A1429,Medical_Examinations!A1428:J3763,9,TRUE)</f>
        <v>0</v>
      </c>
      <c r="J1429" s="55" t="str">
        <f>VLOOKUP(A1429,Medical_Examinations!A1428:J3763,10,TRUE)</f>
        <v>No</v>
      </c>
      <c r="K1429" s="55" t="str">
        <f>VLOOKUP(A1429,Medical_Examinations!A1428:J3763,3,TRUE)</f>
        <v>Overweight</v>
      </c>
      <c r="L1429" s="55" t="str">
        <f>VLOOKUP(A1429,Medical_Examinations!A1428:J3763,5,TRUE)</f>
        <v>Diabetes</v>
      </c>
      <c r="M1429" s="57">
        <f>VLOOKUP(A1429,Hospitalization!A259:K2601,5,FALSE)</f>
        <v>28452</v>
      </c>
      <c r="N1429" s="56">
        <f ca="1">VLOOKUP(A1429,Hospitalization!A260:K2602,6,FALSE)</f>
        <v>36</v>
      </c>
      <c r="O1429" s="55" t="str">
        <f>VLOOKUP(A1420,Hospitalization!A421:K2763,11,TRUE)</f>
        <v>R1012</v>
      </c>
      <c r="P1429" s="55" t="str">
        <f>VLOOKUP(A1429,Hospitalization!A430:K2772,10,TRUE)</f>
        <v>tier - 3</v>
      </c>
      <c r="Q1429" s="58">
        <f>VLOOKUP(A1429,Hospitalization!A430:K2772,8,TRUE)</f>
        <v>21098.55</v>
      </c>
      <c r="R1429" s="55" t="str">
        <f>VLOOKUP(A1429,Hospitalization!A430:K2772,9,TRUE)</f>
        <v>tier - 3</v>
      </c>
    </row>
    <row r="1430" spans="1:18" x14ac:dyDescent="0.3">
      <c r="A1430" s="69" t="s">
        <v>1439</v>
      </c>
      <c r="B1430" s="55" t="str">
        <f>VLOOKUP(A1430,'Customer Names'!A1430:E2748,3,TRUE)</f>
        <v xml:space="preserve"> Ms</v>
      </c>
      <c r="C1430" s="55" t="str">
        <f>VLOOKUP(A1430,'Customer Names'!A1428:E2253,4,FALSE)</f>
        <v>Smith</v>
      </c>
      <c r="D1430" s="50">
        <f>VLOOKUP(HealthCare!A1430,Medical_Examinations!A1429:J3764,2,TRUE)</f>
        <v>34.1</v>
      </c>
      <c r="E1430" s="50">
        <f>VLOOKUP(HealthCare!A1430,Medical_Examinations!A1429:J3764,4,TRUE)</f>
        <v>6.29</v>
      </c>
      <c r="F1430" s="7" t="str">
        <f>VLOOKUP(A1430,Medical_Examinations!A1429:J3764,6,TRUE)</f>
        <v>yes</v>
      </c>
      <c r="G1430" s="7" t="str">
        <f>VLOOKUP(A1430,Medical_Examinations!A1429:J3764,7,TRUE)</f>
        <v>No</v>
      </c>
      <c r="H1430" s="7" t="str">
        <f>VLOOKUP(A1430,Medical_Examinations!A1429:J3764,8,TRUE)</f>
        <v>Yes</v>
      </c>
      <c r="I1430" s="51">
        <f>VLOOKUP(A1430,Medical_Examinations!A1429:J3764,9,TRUE)</f>
        <v>1</v>
      </c>
      <c r="J1430" s="7" t="str">
        <f>VLOOKUP(A1430,Medical_Examinations!A1429:J3764,10,TRUE)</f>
        <v>No</v>
      </c>
      <c r="K1430" s="7" t="str">
        <f>VLOOKUP(A1430,Medical_Examinations!A1429:J3764,3,TRUE)</f>
        <v>Obesity</v>
      </c>
      <c r="L1430" s="7" t="str">
        <f>VLOOKUP(A1430,Medical_Examinations!A1429:J3764,5,TRUE)</f>
        <v>Prediabetes</v>
      </c>
      <c r="M1430" s="52">
        <f>VLOOKUP(A1430,Hospitalization!A260:K2602,5,FALSE)</f>
        <v>30499</v>
      </c>
      <c r="N1430" s="51">
        <f ca="1">VLOOKUP(A1430,Hospitalization!A261:K2603,6,FALSE)</f>
        <v>28</v>
      </c>
      <c r="O1430" s="7" t="str">
        <f>VLOOKUP(A1421,Hospitalization!A422:K2764,11,TRUE)</f>
        <v>R1012</v>
      </c>
      <c r="P1430" s="7" t="str">
        <f>VLOOKUP(A1430,Hospitalization!A431:K2773,10,TRUE)</f>
        <v>tier - 2</v>
      </c>
      <c r="Q1430" s="53">
        <f>VLOOKUP(A1430,Hospitalization!A431:K2773,8,TRUE)</f>
        <v>21082.16</v>
      </c>
      <c r="R1430" s="7" t="str">
        <f>VLOOKUP(A1430,Hospitalization!A431:K2773,9,TRUE)</f>
        <v>tier - 3</v>
      </c>
    </row>
    <row r="1431" spans="1:18" x14ac:dyDescent="0.3">
      <c r="A1431" s="69" t="s">
        <v>1440</v>
      </c>
      <c r="B1431" s="55" t="str">
        <f>VLOOKUP(A1431,'Customer Names'!A1431:E2749,3,TRUE)</f>
        <v xml:space="preserve"> Mr</v>
      </c>
      <c r="C1431" s="55" t="str">
        <f>VLOOKUP(A1431,'Customer Names'!A1429:E2254,4,FALSE)</f>
        <v>Henderson</v>
      </c>
      <c r="D1431" s="54">
        <f>VLOOKUP(HealthCare!A1431,Medical_Examinations!A1430:J3765,2,TRUE)</f>
        <v>17.3</v>
      </c>
      <c r="E1431" s="54">
        <f>VLOOKUP(HealthCare!A1431,Medical_Examinations!A1430:J3765,4,TRUE)</f>
        <v>9.2799999999999994</v>
      </c>
      <c r="F1431" s="55" t="str">
        <f>VLOOKUP(A1431,Medical_Examinations!A1430:J3765,6,TRUE)</f>
        <v>No</v>
      </c>
      <c r="G1431" s="55" t="str">
        <f>VLOOKUP(A1431,Medical_Examinations!A1430:J3765,7,TRUE)</f>
        <v>No</v>
      </c>
      <c r="H1431" s="55" t="str">
        <f>VLOOKUP(A1431,Medical_Examinations!A1430:J3765,8,TRUE)</f>
        <v>No</v>
      </c>
      <c r="I1431" s="56">
        <f>VLOOKUP(A1431,Medical_Examinations!A1430:J3765,9,TRUE)</f>
        <v>0</v>
      </c>
      <c r="J1431" s="55" t="str">
        <f>VLOOKUP(A1431,Medical_Examinations!A1430:J3765,10,TRUE)</f>
        <v>No</v>
      </c>
      <c r="K1431" s="55" t="str">
        <f>VLOOKUP(A1431,Medical_Examinations!A1430:J3765,3,TRUE)</f>
        <v>Underweight</v>
      </c>
      <c r="L1431" s="55" t="str">
        <f>VLOOKUP(A1431,Medical_Examinations!A1430:J3765,5,TRUE)</f>
        <v>Diabetes</v>
      </c>
      <c r="M1431" s="57">
        <f>VLOOKUP(A1431,Hospitalization!A261:K2603,5,FALSE)</f>
        <v>23700</v>
      </c>
      <c r="N1431" s="56">
        <f ca="1">VLOOKUP(A1431,Hospitalization!A262:K2604,6,FALSE)</f>
        <v>38</v>
      </c>
      <c r="O1431" s="55" t="str">
        <f>VLOOKUP(A1422,Hospitalization!A423:K2765,11,TRUE)</f>
        <v>R1012</v>
      </c>
      <c r="P1431" s="55" t="str">
        <f>VLOOKUP(A1431,Hospitalization!A432:K2774,10,TRUE)</f>
        <v>tier - 3</v>
      </c>
      <c r="Q1431" s="58">
        <f>VLOOKUP(A1431,Hospitalization!A432:K2774,8,TRUE)</f>
        <v>20893.060000000001</v>
      </c>
      <c r="R1431" s="55" t="str">
        <f>VLOOKUP(A1431,Hospitalization!A432:K2774,9,TRUE)</f>
        <v>tier - 2</v>
      </c>
    </row>
    <row r="1432" spans="1:18" x14ac:dyDescent="0.3">
      <c r="A1432" s="69" t="s">
        <v>1441</v>
      </c>
      <c r="B1432" s="55" t="str">
        <f>VLOOKUP(A1432,'Customer Names'!A1432:E2750,3,TRUE)</f>
        <v xml:space="preserve"> Mrs</v>
      </c>
      <c r="C1432" s="55" t="str">
        <f>VLOOKUP(A1432,'Customer Names'!A1430:E2255,4,FALSE)</f>
        <v>Winkelman</v>
      </c>
      <c r="D1432" s="50">
        <f>VLOOKUP(HealthCare!A1432,Medical_Examinations!A1431:J3766,2,TRUE)</f>
        <v>35.020000000000003</v>
      </c>
      <c r="E1432" s="50">
        <f>VLOOKUP(HealthCare!A1432,Medical_Examinations!A1431:J3766,4,TRUE)</f>
        <v>4.78</v>
      </c>
      <c r="F1432" s="7" t="str">
        <f>VLOOKUP(A1432,Medical_Examinations!A1431:J3766,6,TRUE)</f>
        <v>No</v>
      </c>
      <c r="G1432" s="7" t="str">
        <f>VLOOKUP(A1432,Medical_Examinations!A1431:J3766,7,TRUE)</f>
        <v>No</v>
      </c>
      <c r="H1432" s="7" t="str">
        <f>VLOOKUP(A1432,Medical_Examinations!A1431:J3766,8,TRUE)</f>
        <v>Yes</v>
      </c>
      <c r="I1432" s="51">
        <f>VLOOKUP(A1432,Medical_Examinations!A1431:J3766,9,TRUE)</f>
        <v>1</v>
      </c>
      <c r="J1432" s="7" t="str">
        <f>VLOOKUP(A1432,Medical_Examinations!A1431:J3766,10,TRUE)</f>
        <v>No</v>
      </c>
      <c r="K1432" s="7" t="str">
        <f>VLOOKUP(A1432,Medical_Examinations!A1431:J3766,3,TRUE)</f>
        <v>Obesity</v>
      </c>
      <c r="L1432" s="7" t="str">
        <f>VLOOKUP(A1432,Medical_Examinations!A1431:J3766,5,TRUE)</f>
        <v>Normal</v>
      </c>
      <c r="M1432" s="52">
        <f>VLOOKUP(A1432,Hospitalization!A262:K2604,5,FALSE)</f>
        <v>27736</v>
      </c>
      <c r="N1432" s="51">
        <f ca="1">VLOOKUP(A1432,Hospitalization!A263:K2605,6,FALSE)</f>
        <v>40</v>
      </c>
      <c r="O1432" s="7" t="str">
        <f>VLOOKUP(A1423,Hospitalization!A424:K2766,11,TRUE)</f>
        <v>R1012</v>
      </c>
      <c r="P1432" s="7" t="str">
        <f>VLOOKUP(A1432,Hospitalization!A433:K2775,10,TRUE)</f>
        <v>tier - 1</v>
      </c>
      <c r="Q1432" s="53">
        <f>VLOOKUP(A1432,Hospitalization!A433:K2775,8,TRUE)</f>
        <v>20878.78</v>
      </c>
      <c r="R1432" s="7" t="str">
        <f>VLOOKUP(A1432,Hospitalization!A433:K2775,9,TRUE)</f>
        <v>tier - 2</v>
      </c>
    </row>
    <row r="1433" spans="1:18" x14ac:dyDescent="0.3">
      <c r="A1433" s="69" t="s">
        <v>1442</v>
      </c>
      <c r="B1433" s="55" t="str">
        <f>VLOOKUP(A1433,'Customer Names'!A1433:E2751,3,TRUE)</f>
        <v xml:space="preserve"> Ms</v>
      </c>
      <c r="C1433" s="55" t="str">
        <f>VLOOKUP(A1433,'Customer Names'!A1431:E2256,4,FALSE)</f>
        <v>Monette</v>
      </c>
      <c r="D1433" s="54">
        <f>VLOOKUP(HealthCare!A1433,Medical_Examinations!A1432:J3767,2,TRUE)</f>
        <v>37.1</v>
      </c>
      <c r="E1433" s="54">
        <f>VLOOKUP(HealthCare!A1433,Medical_Examinations!A1432:J3767,4,TRUE)</f>
        <v>8.8699999999999992</v>
      </c>
      <c r="F1433" s="55" t="str">
        <f>VLOOKUP(A1433,Medical_Examinations!A1432:J3767,6,TRUE)</f>
        <v>yes</v>
      </c>
      <c r="G1433" s="55" t="str">
        <f>VLOOKUP(A1433,Medical_Examinations!A1432:J3767,7,TRUE)</f>
        <v>No</v>
      </c>
      <c r="H1433" s="55" t="str">
        <f>VLOOKUP(A1433,Medical_Examinations!A1432:J3767,8,TRUE)</f>
        <v>No</v>
      </c>
      <c r="I1433" s="56">
        <f>VLOOKUP(A1433,Medical_Examinations!A1432:J3767,9,TRUE)</f>
        <v>0</v>
      </c>
      <c r="J1433" s="55" t="str">
        <f>VLOOKUP(A1433,Medical_Examinations!A1432:J3767,10,TRUE)</f>
        <v>No</v>
      </c>
      <c r="K1433" s="55" t="str">
        <f>VLOOKUP(A1433,Medical_Examinations!A1432:J3767,3,TRUE)</f>
        <v>Obesity</v>
      </c>
      <c r="L1433" s="55" t="str">
        <f>VLOOKUP(A1433,Medical_Examinations!A1432:J3767,5,TRUE)</f>
        <v>Diabetes</v>
      </c>
      <c r="M1433" s="57">
        <f>VLOOKUP(A1433,Hospitalization!A263:K2605,5,FALSE)</f>
        <v>24723</v>
      </c>
      <c r="N1433" s="56">
        <f ca="1">VLOOKUP(A1433,Hospitalization!A264:K2606,6,FALSE)</f>
        <v>40</v>
      </c>
      <c r="O1433" s="55" t="str">
        <f>VLOOKUP(A1424,Hospitalization!A425:K2767,11,TRUE)</f>
        <v>R1024</v>
      </c>
      <c r="P1433" s="55" t="str">
        <f>VLOOKUP(A1433,Hospitalization!A434:K2776,10,TRUE)</f>
        <v>tier - 3</v>
      </c>
      <c r="Q1433" s="58">
        <f>VLOOKUP(A1433,Hospitalization!A434:K2776,8,TRUE)</f>
        <v>20781.490000000002</v>
      </c>
      <c r="R1433" s="55" t="str">
        <f>VLOOKUP(A1433,Hospitalization!A434:K2776,9,TRUE)</f>
        <v>tier - 2</v>
      </c>
    </row>
    <row r="1434" spans="1:18" x14ac:dyDescent="0.3">
      <c r="A1434" s="69" t="s">
        <v>1443</v>
      </c>
      <c r="B1434" s="55" t="str">
        <f>VLOOKUP(A1434,'Customer Names'!A1434:E2752,3,TRUE)</f>
        <v xml:space="preserve"> Ms</v>
      </c>
      <c r="C1434" s="55" t="str">
        <f>VLOOKUP(A1434,'Customer Names'!A1432:E2257,4,FALSE)</f>
        <v>Kramer</v>
      </c>
      <c r="D1434" s="50">
        <f>VLOOKUP(HealthCare!A1434,Medical_Examinations!A1433:J3768,2,TRUE)</f>
        <v>16.79</v>
      </c>
      <c r="E1434" s="50">
        <f>VLOOKUP(HealthCare!A1434,Medical_Examinations!A1433:J3768,4,TRUE)</f>
        <v>11.4</v>
      </c>
      <c r="F1434" s="7" t="str">
        <f>VLOOKUP(A1434,Medical_Examinations!A1433:J3768,6,TRUE)</f>
        <v>No</v>
      </c>
      <c r="G1434" s="7" t="str">
        <f>VLOOKUP(A1434,Medical_Examinations!A1433:J3768,7,TRUE)</f>
        <v>No</v>
      </c>
      <c r="H1434" s="7" t="str">
        <f>VLOOKUP(A1434,Medical_Examinations!A1433:J3768,8,TRUE)</f>
        <v>No</v>
      </c>
      <c r="I1434" s="51">
        <f>VLOOKUP(A1434,Medical_Examinations!A1433:J3768,9,TRUE)</f>
        <v>0</v>
      </c>
      <c r="J1434" s="7" t="str">
        <f>VLOOKUP(A1434,Medical_Examinations!A1433:J3768,10,TRUE)</f>
        <v>No</v>
      </c>
      <c r="K1434" s="7" t="str">
        <f>VLOOKUP(A1434,Medical_Examinations!A1433:J3768,3,TRUE)</f>
        <v>Underweight</v>
      </c>
      <c r="L1434" s="7" t="str">
        <f>VLOOKUP(A1434,Medical_Examinations!A1433:J3768,5,TRUE)</f>
        <v>Diabetes</v>
      </c>
      <c r="M1434" s="52">
        <f>VLOOKUP(A1434,Hospitalization!A264:K2606,5,FALSE)</f>
        <v>31628</v>
      </c>
      <c r="N1434" s="51">
        <f ca="1">VLOOKUP(A1434,Hospitalization!A265:K2607,6,FALSE)</f>
        <v>38</v>
      </c>
      <c r="O1434" s="7" t="str">
        <f>VLOOKUP(A1425,Hospitalization!A426:K2768,11,TRUE)</f>
        <v>R1019</v>
      </c>
      <c r="P1434" s="7" t="str">
        <f>VLOOKUP(A1434,Hospitalization!A435:K2777,10,TRUE)</f>
        <v>tier - 3</v>
      </c>
      <c r="Q1434" s="53">
        <f>VLOOKUP(A1434,Hospitalization!A435:K2777,8,TRUE)</f>
        <v>20773.63</v>
      </c>
      <c r="R1434" s="7" t="str">
        <f>VLOOKUP(A1434,Hospitalization!A435:K2777,9,TRUE)</f>
        <v>tier - 2</v>
      </c>
    </row>
    <row r="1435" spans="1:18" x14ac:dyDescent="0.3">
      <c r="A1435" s="69" t="s">
        <v>1444</v>
      </c>
      <c r="B1435" s="55" t="str">
        <f>VLOOKUP(A1435,'Customer Names'!A1435:E2753,3,TRUE)</f>
        <v xml:space="preserve"> Ms</v>
      </c>
      <c r="C1435" s="55" t="str">
        <f>VLOOKUP(A1435,'Customer Names'!A1433:E2258,4,FALSE)</f>
        <v>Goldstein</v>
      </c>
      <c r="D1435" s="54">
        <f>VLOOKUP(HealthCare!A1435,Medical_Examinations!A1434:J3769,2,TRUE)</f>
        <v>31.635000000000002</v>
      </c>
      <c r="E1435" s="54">
        <f>VLOOKUP(HealthCare!A1435,Medical_Examinations!A1434:J3769,4,TRUE)</f>
        <v>9.1300000000000008</v>
      </c>
      <c r="F1435" s="55" t="str">
        <f>VLOOKUP(A1435,Medical_Examinations!A1434:J3769,6,TRUE)</f>
        <v>yes</v>
      </c>
      <c r="G1435" s="55" t="str">
        <f>VLOOKUP(A1435,Medical_Examinations!A1434:J3769,7,TRUE)</f>
        <v>No</v>
      </c>
      <c r="H1435" s="55" t="str">
        <f>VLOOKUP(A1435,Medical_Examinations!A1434:J3769,8,TRUE)</f>
        <v>No</v>
      </c>
      <c r="I1435" s="56">
        <f>VLOOKUP(A1435,Medical_Examinations!A1434:J3769,9,TRUE)</f>
        <v>0</v>
      </c>
      <c r="J1435" s="55" t="str">
        <f>VLOOKUP(A1435,Medical_Examinations!A1434:J3769,10,TRUE)</f>
        <v>No</v>
      </c>
      <c r="K1435" s="55" t="str">
        <f>VLOOKUP(A1435,Medical_Examinations!A1434:J3769,3,TRUE)</f>
        <v>Obesity</v>
      </c>
      <c r="L1435" s="55" t="str">
        <f>VLOOKUP(A1435,Medical_Examinations!A1434:J3769,5,TRUE)</f>
        <v>Diabetes</v>
      </c>
      <c r="M1435" s="57">
        <f>VLOOKUP(A1435,Hospitalization!A265:K2607,5,FALSE)</f>
        <v>33861</v>
      </c>
      <c r="N1435" s="56">
        <f ca="1">VLOOKUP(A1435,Hospitalization!A266:K2608,6,FALSE)</f>
        <v>34</v>
      </c>
      <c r="O1435" s="55" t="str">
        <f>VLOOKUP(A1426,Hospitalization!A427:K2769,11,TRUE)</f>
        <v>R1011</v>
      </c>
      <c r="P1435" s="55" t="str">
        <f>VLOOKUP(A1435,Hospitalization!A436:K2778,10,TRUE)</f>
        <v>tier - 1</v>
      </c>
      <c r="Q1435" s="58">
        <f>VLOOKUP(A1435,Hospitalization!A436:K2778,8,TRUE)</f>
        <v>20745.990000000002</v>
      </c>
      <c r="R1435" s="55" t="str">
        <f>VLOOKUP(A1435,Hospitalization!A436:K2778,9,TRUE)</f>
        <v>tier - 3</v>
      </c>
    </row>
    <row r="1436" spans="1:18" x14ac:dyDescent="0.3">
      <c r="A1436" s="69" t="s">
        <v>1445</v>
      </c>
      <c r="B1436" s="55" t="str">
        <f>VLOOKUP(A1436,'Customer Names'!A1436:E2754,3,TRUE)</f>
        <v xml:space="preserve"> Ms</v>
      </c>
      <c r="C1436" s="55" t="str">
        <f>VLOOKUP(A1436,'Customer Names'!A1434:E2259,4,FALSE)</f>
        <v>Gonzalez</v>
      </c>
      <c r="D1436" s="50">
        <f>VLOOKUP(HealthCare!A1436,Medical_Examinations!A1435:J3770,2,TRUE)</f>
        <v>24.19</v>
      </c>
      <c r="E1436" s="50">
        <f>VLOOKUP(HealthCare!A1436,Medical_Examinations!A1435:J3770,4,TRUE)</f>
        <v>6.22</v>
      </c>
      <c r="F1436" s="7" t="str">
        <f>VLOOKUP(A1436,Medical_Examinations!A1435:J3770,6,TRUE)</f>
        <v>yes</v>
      </c>
      <c r="G1436" s="7" t="str">
        <f>VLOOKUP(A1436,Medical_Examinations!A1435:J3770,7,TRUE)</f>
        <v>No</v>
      </c>
      <c r="H1436" s="7" t="str">
        <f>VLOOKUP(A1436,Medical_Examinations!A1435:J3770,8,TRUE)</f>
        <v>Yes</v>
      </c>
      <c r="I1436" s="51">
        <f>VLOOKUP(A1436,Medical_Examinations!A1435:J3770,9,TRUE)</f>
        <v>1</v>
      </c>
      <c r="J1436" s="7" t="str">
        <f>VLOOKUP(A1436,Medical_Examinations!A1435:J3770,10,TRUE)</f>
        <v>No</v>
      </c>
      <c r="K1436" s="7" t="str">
        <f>VLOOKUP(A1436,Medical_Examinations!A1435:J3770,3,TRUE)</f>
        <v>Normal Weight</v>
      </c>
      <c r="L1436" s="7" t="str">
        <f>VLOOKUP(A1436,Medical_Examinations!A1435:J3770,5,TRUE)</f>
        <v>Prediabetes</v>
      </c>
      <c r="M1436" s="52">
        <f>VLOOKUP(A1436,Hospitalization!A266:K2608,5,FALSE)</f>
        <v>23955</v>
      </c>
      <c r="N1436" s="51">
        <f ca="1">VLOOKUP(A1436,Hospitalization!A267:K2609,6,FALSE)</f>
        <v>31</v>
      </c>
      <c r="O1436" s="7" t="str">
        <f>VLOOKUP(A1427,Hospitalization!A428:K2770,11,TRUE)</f>
        <v>R1013</v>
      </c>
      <c r="P1436" s="7" t="str">
        <f>VLOOKUP(A1436,Hospitalization!A437:K2779,10,TRUE)</f>
        <v>tier - 2</v>
      </c>
      <c r="Q1436" s="53">
        <f>VLOOKUP(A1436,Hospitalization!A437:K2779,8,TRUE)</f>
        <v>20709.02</v>
      </c>
      <c r="R1436" s="7" t="str">
        <f>VLOOKUP(A1436,Hospitalization!A437:K2779,9,TRUE)</f>
        <v>tier - 3</v>
      </c>
    </row>
    <row r="1437" spans="1:18" x14ac:dyDescent="0.3">
      <c r="A1437" s="69" t="s">
        <v>1446</v>
      </c>
      <c r="B1437" s="55" t="str">
        <f>VLOOKUP(A1437,'Customer Names'!A1437:E2755,3,TRUE)</f>
        <v xml:space="preserve"> Mr</v>
      </c>
      <c r="C1437" s="55" t="str">
        <f>VLOOKUP(A1437,'Customer Names'!A1435:E2260,4,FALSE)</f>
        <v>Barrett</v>
      </c>
      <c r="D1437" s="54">
        <f>VLOOKUP(HealthCare!A1437,Medical_Examinations!A1436:J3771,2,TRUE)</f>
        <v>35.29</v>
      </c>
      <c r="E1437" s="54">
        <f>VLOOKUP(HealthCare!A1437,Medical_Examinations!A1436:J3771,4,TRUE)</f>
        <v>5.9</v>
      </c>
      <c r="F1437" s="55" t="str">
        <f>VLOOKUP(A1437,Medical_Examinations!A1436:J3771,6,TRUE)</f>
        <v>No</v>
      </c>
      <c r="G1437" s="55" t="str">
        <f>VLOOKUP(A1437,Medical_Examinations!A1436:J3771,7,TRUE)</f>
        <v>No</v>
      </c>
      <c r="H1437" s="55" t="str">
        <f>VLOOKUP(A1437,Medical_Examinations!A1436:J3771,8,TRUE)</f>
        <v>Yes</v>
      </c>
      <c r="I1437" s="56">
        <f>VLOOKUP(A1437,Medical_Examinations!A1436:J3771,9,TRUE)</f>
        <v>1</v>
      </c>
      <c r="J1437" s="55" t="str">
        <f>VLOOKUP(A1437,Medical_Examinations!A1436:J3771,10,TRUE)</f>
        <v>No</v>
      </c>
      <c r="K1437" s="55" t="str">
        <f>VLOOKUP(A1437,Medical_Examinations!A1436:J3771,3,TRUE)</f>
        <v>Obesity</v>
      </c>
      <c r="L1437" s="55" t="str">
        <f>VLOOKUP(A1437,Medical_Examinations!A1436:J3771,5,TRUE)</f>
        <v>Prediabetes</v>
      </c>
      <c r="M1437" s="57">
        <f>VLOOKUP(A1437,Hospitalization!A267:K2609,5,FALSE)</f>
        <v>24823</v>
      </c>
      <c r="N1437" s="56">
        <f ca="1">VLOOKUP(A1437,Hospitalization!A268:K2610,6,FALSE)</f>
        <v>33</v>
      </c>
      <c r="O1437" s="55" t="str">
        <f>VLOOKUP(A1428,Hospitalization!A429:K2771,11,TRUE)</f>
        <v>R1013</v>
      </c>
      <c r="P1437" s="55" t="str">
        <f>VLOOKUP(A1437,Hospitalization!A438:K2780,10,TRUE)</f>
        <v>tier - 3</v>
      </c>
      <c r="Q1437" s="58">
        <f>VLOOKUP(A1437,Hospitalization!A438:K2780,8,TRUE)</f>
        <v>20630.28</v>
      </c>
      <c r="R1437" s="55" t="str">
        <f>VLOOKUP(A1437,Hospitalization!A438:K2780,9,TRUE)</f>
        <v>tier - 2</v>
      </c>
    </row>
    <row r="1438" spans="1:18" x14ac:dyDescent="0.3">
      <c r="A1438" s="69" t="s">
        <v>1447</v>
      </c>
      <c r="B1438" s="55" t="str">
        <f>VLOOKUP(A1438,'Customer Names'!A1438:E2756,3,TRUE)</f>
        <v xml:space="preserve"> Ms</v>
      </c>
      <c r="C1438" s="55" t="str">
        <f>VLOOKUP(A1438,'Customer Names'!A1436:E2261,4,FALSE)</f>
        <v>Irwin</v>
      </c>
      <c r="D1438" s="50">
        <f>VLOOKUP(HealthCare!A1438,Medical_Examinations!A1437:J3772,2,TRUE)</f>
        <v>35.299999999999997</v>
      </c>
      <c r="E1438" s="50">
        <f>VLOOKUP(HealthCare!A1438,Medical_Examinations!A1437:J3772,4,TRUE)</f>
        <v>4.45</v>
      </c>
      <c r="F1438" s="7" t="str">
        <f>VLOOKUP(A1438,Medical_Examinations!A1437:J3772,6,TRUE)</f>
        <v>No</v>
      </c>
      <c r="G1438" s="7" t="str">
        <f>VLOOKUP(A1438,Medical_Examinations!A1437:J3772,7,TRUE)</f>
        <v>No</v>
      </c>
      <c r="H1438" s="7" t="str">
        <f>VLOOKUP(A1438,Medical_Examinations!A1437:J3772,8,TRUE)</f>
        <v>No</v>
      </c>
      <c r="I1438" s="51">
        <f>VLOOKUP(A1438,Medical_Examinations!A1437:J3772,9,TRUE)</f>
        <v>0</v>
      </c>
      <c r="J1438" s="7" t="str">
        <f>VLOOKUP(A1438,Medical_Examinations!A1437:J3772,10,TRUE)</f>
        <v>No</v>
      </c>
      <c r="K1438" s="7" t="str">
        <f>VLOOKUP(A1438,Medical_Examinations!A1437:J3772,3,TRUE)</f>
        <v>Obesity</v>
      </c>
      <c r="L1438" s="7" t="str">
        <f>VLOOKUP(A1438,Medical_Examinations!A1437:J3772,5,TRUE)</f>
        <v>Normal</v>
      </c>
      <c r="M1438" s="52">
        <f>VLOOKUP(A1438,Hospitalization!A268:K2610,5,FALSE)</f>
        <v>24297</v>
      </c>
      <c r="N1438" s="51">
        <f ca="1">VLOOKUP(A1438,Hospitalization!A269:K2611,6,FALSE)</f>
        <v>32</v>
      </c>
      <c r="O1438" s="7" t="str">
        <f>VLOOKUP(A1429,Hospitalization!A430:K2772,11,TRUE)</f>
        <v>R1012</v>
      </c>
      <c r="P1438" s="7" t="str">
        <f>VLOOKUP(A1438,Hospitalization!A439:K2781,10,TRUE)</f>
        <v>tier - 2</v>
      </c>
      <c r="Q1438" s="53">
        <f>VLOOKUP(A1438,Hospitalization!A439:K2781,8,TRUE)</f>
        <v>20568.32</v>
      </c>
      <c r="R1438" s="7" t="str">
        <f>VLOOKUP(A1438,Hospitalization!A439:K2781,9,TRUE)</f>
        <v>tier - 3</v>
      </c>
    </row>
    <row r="1439" spans="1:18" x14ac:dyDescent="0.3">
      <c r="A1439" s="69" t="s">
        <v>1448</v>
      </c>
      <c r="B1439" s="55" t="str">
        <f>VLOOKUP(A1439,'Customer Names'!A1439:E2757,3,TRUE)</f>
        <v xml:space="preserve"> Ms</v>
      </c>
      <c r="C1439" s="55" t="str">
        <f>VLOOKUP(A1439,'Customer Names'!A1437:E2262,4,FALSE)</f>
        <v>Glenn</v>
      </c>
      <c r="D1439" s="54">
        <f>VLOOKUP(HealthCare!A1439,Medical_Examinations!A1438:J3773,2,TRUE)</f>
        <v>35.64</v>
      </c>
      <c r="E1439" s="54">
        <f>VLOOKUP(HealthCare!A1439,Medical_Examinations!A1438:J3773,4,TRUE)</f>
        <v>6.17</v>
      </c>
      <c r="F1439" s="55" t="str">
        <f>VLOOKUP(A1439,Medical_Examinations!A1438:J3773,6,TRUE)</f>
        <v>No</v>
      </c>
      <c r="G1439" s="55" t="str">
        <f>VLOOKUP(A1439,Medical_Examinations!A1438:J3773,7,TRUE)</f>
        <v>No</v>
      </c>
      <c r="H1439" s="55" t="str">
        <f>VLOOKUP(A1439,Medical_Examinations!A1438:J3773,8,TRUE)</f>
        <v>Yes</v>
      </c>
      <c r="I1439" s="56">
        <f>VLOOKUP(A1439,Medical_Examinations!A1438:J3773,9,TRUE)</f>
        <v>1</v>
      </c>
      <c r="J1439" s="55" t="str">
        <f>VLOOKUP(A1439,Medical_Examinations!A1438:J3773,10,TRUE)</f>
        <v>No</v>
      </c>
      <c r="K1439" s="55" t="str">
        <f>VLOOKUP(A1439,Medical_Examinations!A1438:J3773,3,TRUE)</f>
        <v>Obesity</v>
      </c>
      <c r="L1439" s="55" t="str">
        <f>VLOOKUP(A1439,Medical_Examinations!A1438:J3773,5,TRUE)</f>
        <v>Prediabetes</v>
      </c>
      <c r="M1439" s="57">
        <f>VLOOKUP(A1439,Hospitalization!A269:K2611,5,FALSE)</f>
        <v>25489</v>
      </c>
      <c r="N1439" s="56">
        <f ca="1">VLOOKUP(A1439,Hospitalization!A270:K2612,6,FALSE)</f>
        <v>32</v>
      </c>
      <c r="O1439" s="55" t="str">
        <f>VLOOKUP(A1430,Hospitalization!A431:K2773,11,TRUE)</f>
        <v>R1011</v>
      </c>
      <c r="P1439" s="55" t="str">
        <f>VLOOKUP(A1439,Hospitalization!A440:K2782,10,TRUE)</f>
        <v>tier - 2</v>
      </c>
      <c r="Q1439" s="58">
        <f>VLOOKUP(A1439,Hospitalization!A440:K2782,8,TRUE)</f>
        <v>20463</v>
      </c>
      <c r="R1439" s="55" t="str">
        <f>VLOOKUP(A1439,Hospitalization!A440:K2782,9,TRUE)</f>
        <v>tier - 2</v>
      </c>
    </row>
    <row r="1440" spans="1:18" x14ac:dyDescent="0.3">
      <c r="A1440" s="69" t="s">
        <v>1449</v>
      </c>
      <c r="B1440" s="55" t="str">
        <f>VLOOKUP(A1440,'Customer Names'!A1440:E2758,3,TRUE)</f>
        <v xml:space="preserve"> Ms</v>
      </c>
      <c r="C1440" s="55" t="str">
        <f>VLOOKUP(A1440,'Customer Names'!A1438:E2263,4,FALSE)</f>
        <v>O'Meara</v>
      </c>
      <c r="D1440" s="50">
        <f>VLOOKUP(HealthCare!A1440,Medical_Examinations!A1439:J3774,2,TRUE)</f>
        <v>33.1</v>
      </c>
      <c r="E1440" s="50">
        <f>VLOOKUP(HealthCare!A1440,Medical_Examinations!A1439:J3774,4,TRUE)</f>
        <v>4.93</v>
      </c>
      <c r="F1440" s="7" t="str">
        <f>VLOOKUP(A1440,Medical_Examinations!A1439:J3774,6,TRUE)</f>
        <v>No</v>
      </c>
      <c r="G1440" s="7" t="str">
        <f>VLOOKUP(A1440,Medical_Examinations!A1439:J3774,7,TRUE)</f>
        <v>No</v>
      </c>
      <c r="H1440" s="7" t="str">
        <f>VLOOKUP(A1440,Medical_Examinations!A1439:J3774,8,TRUE)</f>
        <v>No</v>
      </c>
      <c r="I1440" s="51">
        <f>VLOOKUP(A1440,Medical_Examinations!A1439:J3774,9,TRUE)</f>
        <v>0</v>
      </c>
      <c r="J1440" s="7" t="str">
        <f>VLOOKUP(A1440,Medical_Examinations!A1439:J3774,10,TRUE)</f>
        <v>No</v>
      </c>
      <c r="K1440" s="7" t="str">
        <f>VLOOKUP(A1440,Medical_Examinations!A1439:J3774,3,TRUE)</f>
        <v>Obesity</v>
      </c>
      <c r="L1440" s="7" t="str">
        <f>VLOOKUP(A1440,Medical_Examinations!A1439:J3774,5,TRUE)</f>
        <v>Normal</v>
      </c>
      <c r="M1440" s="52">
        <f>VLOOKUP(A1440,Hospitalization!A270:K2612,5,FALSE)</f>
        <v>22937</v>
      </c>
      <c r="N1440" s="51">
        <f ca="1">VLOOKUP(A1440,Hospitalization!A271:K2613,6,FALSE)</f>
        <v>31</v>
      </c>
      <c r="O1440" s="7" t="str">
        <f>VLOOKUP(A1431,Hospitalization!A432:K2774,11,TRUE)</f>
        <v>R1012</v>
      </c>
      <c r="P1440" s="7" t="str">
        <f>VLOOKUP(A1440,Hospitalization!A441:K2783,10,TRUE)</f>
        <v>tier - 1</v>
      </c>
      <c r="Q1440" s="53">
        <f>VLOOKUP(A1440,Hospitalization!A441:K2783,8,TRUE)</f>
        <v>20446.849999999999</v>
      </c>
      <c r="R1440" s="7" t="str">
        <f>VLOOKUP(A1440,Hospitalization!A441:K2783,9,TRUE)</f>
        <v>tier - 2</v>
      </c>
    </row>
    <row r="1441" spans="1:18" x14ac:dyDescent="0.3">
      <c r="A1441" s="69" t="s">
        <v>1450</v>
      </c>
      <c r="B1441" s="55" t="str">
        <f>VLOOKUP(A1441,'Customer Names'!A1441:E2759,3,TRUE)</f>
        <v xml:space="preserve"> Ms</v>
      </c>
      <c r="C1441" s="55" t="str">
        <f>VLOOKUP(A1441,'Customer Names'!A1439:E2264,4,FALSE)</f>
        <v>Budrow</v>
      </c>
      <c r="D1441" s="54">
        <f>VLOOKUP(HealthCare!A1441,Medical_Examinations!A1440:J3775,2,TRUE)</f>
        <v>26.41</v>
      </c>
      <c r="E1441" s="54">
        <f>VLOOKUP(HealthCare!A1441,Medical_Examinations!A1440:J3775,4,TRUE)</f>
        <v>7.32</v>
      </c>
      <c r="F1441" s="55" t="str">
        <f>VLOOKUP(A1441,Medical_Examinations!A1440:J3775,6,TRUE)</f>
        <v>yes</v>
      </c>
      <c r="G1441" s="55" t="str">
        <f>VLOOKUP(A1441,Medical_Examinations!A1440:J3775,7,TRUE)</f>
        <v>No</v>
      </c>
      <c r="H1441" s="55" t="str">
        <f>VLOOKUP(A1441,Medical_Examinations!A1440:J3775,8,TRUE)</f>
        <v>No</v>
      </c>
      <c r="I1441" s="56">
        <f>VLOOKUP(A1441,Medical_Examinations!A1440:J3775,9,TRUE)</f>
        <v>1</v>
      </c>
      <c r="J1441" s="55" t="str">
        <f>VLOOKUP(A1441,Medical_Examinations!A1440:J3775,10,TRUE)</f>
        <v>No</v>
      </c>
      <c r="K1441" s="55" t="str">
        <f>VLOOKUP(A1441,Medical_Examinations!A1440:J3775,3,TRUE)</f>
        <v>Overweight</v>
      </c>
      <c r="L1441" s="55" t="str">
        <f>VLOOKUP(A1441,Medical_Examinations!A1440:J3775,5,TRUE)</f>
        <v>Diabetes</v>
      </c>
      <c r="M1441" s="57">
        <f>VLOOKUP(A1441,Hospitalization!A271:K2613,5,FALSE)</f>
        <v>22829</v>
      </c>
      <c r="N1441" s="56">
        <f ca="1">VLOOKUP(A1441,Hospitalization!A272:K2614,6,FALSE)</f>
        <v>32</v>
      </c>
      <c r="O1441" s="55" t="str">
        <f>VLOOKUP(A1432,Hospitalization!A433:K2775,11,TRUE)</f>
        <v>R1024</v>
      </c>
      <c r="P1441" s="55" t="str">
        <f>VLOOKUP(A1441,Hospitalization!A442:K2784,10,TRUE)</f>
        <v>tier - 2</v>
      </c>
      <c r="Q1441" s="58">
        <f>VLOOKUP(A1441,Hospitalization!A442:K2784,8,TRUE)</f>
        <v>20354.5</v>
      </c>
      <c r="R1441" s="55" t="str">
        <f>VLOOKUP(A1441,Hospitalization!A442:K2784,9,TRUE)</f>
        <v>tier - 3</v>
      </c>
    </row>
    <row r="1442" spans="1:18" x14ac:dyDescent="0.3">
      <c r="A1442" s="69" t="s">
        <v>1451</v>
      </c>
      <c r="B1442" s="55" t="str">
        <f>VLOOKUP(A1442,'Customer Names'!A1442:E2760,3,TRUE)</f>
        <v xml:space="preserve"> Ms</v>
      </c>
      <c r="C1442" s="55" t="str">
        <f>VLOOKUP(A1442,'Customer Names'!A1440:E2265,4,FALSE)</f>
        <v>Anderson</v>
      </c>
      <c r="D1442" s="50">
        <f>VLOOKUP(HealthCare!A1442,Medical_Examinations!A1441:J3776,2,TRUE)</f>
        <v>29.9</v>
      </c>
      <c r="E1442" s="50">
        <f>VLOOKUP(HealthCare!A1442,Medical_Examinations!A1441:J3776,4,TRUE)</f>
        <v>5.27</v>
      </c>
      <c r="F1442" s="7" t="str">
        <f>VLOOKUP(A1442,Medical_Examinations!A1441:J3776,6,TRUE)</f>
        <v>No</v>
      </c>
      <c r="G1442" s="7" t="str">
        <f>VLOOKUP(A1442,Medical_Examinations!A1441:J3776,7,TRUE)</f>
        <v>No</v>
      </c>
      <c r="H1442" s="7" t="str">
        <f>VLOOKUP(A1442,Medical_Examinations!A1441:J3776,8,TRUE)</f>
        <v>Yes</v>
      </c>
      <c r="I1442" s="51">
        <f>VLOOKUP(A1442,Medical_Examinations!A1441:J3776,9,TRUE)</f>
        <v>1</v>
      </c>
      <c r="J1442" s="7" t="str">
        <f>VLOOKUP(A1442,Medical_Examinations!A1441:J3776,10,TRUE)</f>
        <v>No</v>
      </c>
      <c r="K1442" s="7" t="str">
        <f>VLOOKUP(A1442,Medical_Examinations!A1441:J3776,3,TRUE)</f>
        <v>Overweight</v>
      </c>
      <c r="L1442" s="7" t="str">
        <f>VLOOKUP(A1442,Medical_Examinations!A1441:J3776,5,TRUE)</f>
        <v>Normal</v>
      </c>
      <c r="M1442" s="52">
        <f>VLOOKUP(A1442,Hospitalization!A272:K2614,5,FALSE)</f>
        <v>31307</v>
      </c>
      <c r="N1442" s="51">
        <f ca="1">VLOOKUP(A1442,Hospitalization!A273:K2615,6,FALSE)</f>
        <v>36</v>
      </c>
      <c r="O1442" s="7" t="str">
        <f>VLOOKUP(A1433,Hospitalization!A434:K2776,11,TRUE)</f>
        <v>R1013</v>
      </c>
      <c r="P1442" s="7" t="str">
        <f>VLOOKUP(A1442,Hospitalization!A443:K2785,10,TRUE)</f>
        <v>tier - 1</v>
      </c>
      <c r="Q1442" s="53">
        <f>VLOOKUP(A1442,Hospitalization!A443:K2785,8,TRUE)</f>
        <v>20296.86</v>
      </c>
      <c r="R1442" s="7" t="str">
        <f>VLOOKUP(A1442,Hospitalization!A443:K2785,9,TRUE)</f>
        <v>tier - 3</v>
      </c>
    </row>
    <row r="1443" spans="1:18" x14ac:dyDescent="0.3">
      <c r="A1443" s="69" t="s">
        <v>1452</v>
      </c>
      <c r="B1443" s="55" t="str">
        <f>VLOOKUP(A1443,'Customer Names'!A1443:E2761,3,TRUE)</f>
        <v xml:space="preserve"> Mr</v>
      </c>
      <c r="C1443" s="55" t="str">
        <f>VLOOKUP(A1443,'Customer Names'!A1441:E2266,4,FALSE)</f>
        <v>Douglas</v>
      </c>
      <c r="D1443" s="54">
        <f>VLOOKUP(HealthCare!A1443,Medical_Examinations!A1442:J3777,2,TRUE)</f>
        <v>25.24</v>
      </c>
      <c r="E1443" s="54">
        <f>VLOOKUP(HealthCare!A1443,Medical_Examinations!A1442:J3777,4,TRUE)</f>
        <v>5.82</v>
      </c>
      <c r="F1443" s="55" t="str">
        <f>VLOOKUP(A1443,Medical_Examinations!A1442:J3777,6,TRUE)</f>
        <v>No</v>
      </c>
      <c r="G1443" s="55" t="str">
        <f>VLOOKUP(A1443,Medical_Examinations!A1442:J3777,7,TRUE)</f>
        <v>No</v>
      </c>
      <c r="H1443" s="55" t="str">
        <f>VLOOKUP(A1443,Medical_Examinations!A1442:J3777,8,TRUE)</f>
        <v>No</v>
      </c>
      <c r="I1443" s="56">
        <f>VLOOKUP(A1443,Medical_Examinations!A1442:J3777,9,TRUE)</f>
        <v>1</v>
      </c>
      <c r="J1443" s="55" t="str">
        <f>VLOOKUP(A1443,Medical_Examinations!A1442:J3777,10,TRUE)</f>
        <v>No</v>
      </c>
      <c r="K1443" s="55" t="str">
        <f>VLOOKUP(A1443,Medical_Examinations!A1442:J3777,3,TRUE)</f>
        <v>Overweight</v>
      </c>
      <c r="L1443" s="55" t="str">
        <f>VLOOKUP(A1443,Medical_Examinations!A1442:J3777,5,TRUE)</f>
        <v>Prediabetes</v>
      </c>
      <c r="M1443" s="57">
        <f>VLOOKUP(A1443,Hospitalization!A273:K2615,5,FALSE)</f>
        <v>34219</v>
      </c>
      <c r="N1443" s="56">
        <f ca="1">VLOOKUP(A1443,Hospitalization!A274:K2616,6,FALSE)</f>
        <v>36</v>
      </c>
      <c r="O1443" s="55" t="str">
        <f>VLOOKUP(A1434,Hospitalization!A435:K2777,11,TRUE)</f>
        <v>R1017</v>
      </c>
      <c r="P1443" s="55" t="str">
        <f>VLOOKUP(A1443,Hospitalization!A444:K2786,10,TRUE)</f>
        <v>tier - 3</v>
      </c>
      <c r="Q1443" s="58">
        <f>VLOOKUP(A1443,Hospitalization!A444:K2786,8,TRUE)</f>
        <v>20277.810000000001</v>
      </c>
      <c r="R1443" s="55" t="str">
        <f>VLOOKUP(A1443,Hospitalization!A444:K2786,9,TRUE)</f>
        <v>tier - 3</v>
      </c>
    </row>
    <row r="1444" spans="1:18" x14ac:dyDescent="0.3">
      <c r="A1444" s="69" t="s">
        <v>1453</v>
      </c>
      <c r="B1444" s="55" t="str">
        <f>VLOOKUP(A1444,'Customer Names'!A1444:E2762,3,TRUE)</f>
        <v xml:space="preserve"> Ms</v>
      </c>
      <c r="C1444" s="55" t="str">
        <f>VLOOKUP(A1444,'Customer Names'!A1442:E2267,4,FALSE)</f>
        <v>Tecklenburg</v>
      </c>
      <c r="D1444" s="50">
        <f>VLOOKUP(HealthCare!A1444,Medical_Examinations!A1443:J3778,2,TRUE)</f>
        <v>25.08</v>
      </c>
      <c r="E1444" s="50">
        <f>VLOOKUP(HealthCare!A1444,Medical_Examinations!A1443:J3778,4,TRUE)</f>
        <v>5.8</v>
      </c>
      <c r="F1444" s="7" t="str">
        <f>VLOOKUP(A1444,Medical_Examinations!A1443:J3778,6,TRUE)</f>
        <v>No</v>
      </c>
      <c r="G1444" s="7" t="str">
        <f>VLOOKUP(A1444,Medical_Examinations!A1443:J3778,7,TRUE)</f>
        <v>No</v>
      </c>
      <c r="H1444" s="7" t="str">
        <f>VLOOKUP(A1444,Medical_Examinations!A1443:J3778,8,TRUE)</f>
        <v>Yes</v>
      </c>
      <c r="I1444" s="51">
        <f>VLOOKUP(A1444,Medical_Examinations!A1443:J3778,9,TRUE)</f>
        <v>1</v>
      </c>
      <c r="J1444" s="7" t="str">
        <f>VLOOKUP(A1444,Medical_Examinations!A1443:J3778,10,TRUE)</f>
        <v>No</v>
      </c>
      <c r="K1444" s="7" t="str">
        <f>VLOOKUP(A1444,Medical_Examinations!A1443:J3778,3,TRUE)</f>
        <v>Overweight</v>
      </c>
      <c r="L1444" s="7" t="str">
        <f>VLOOKUP(A1444,Medical_Examinations!A1443:J3778,5,TRUE)</f>
        <v>Prediabetes</v>
      </c>
      <c r="M1444" s="52">
        <f>VLOOKUP(A1444,Hospitalization!A274:K2616,5,FALSE)</f>
        <v>24341</v>
      </c>
      <c r="N1444" s="51">
        <f ca="1">VLOOKUP(A1444,Hospitalization!A275:K2617,6,FALSE)</f>
        <v>35</v>
      </c>
      <c r="O1444" s="7" t="str">
        <f>VLOOKUP(A1435,Hospitalization!A436:K2778,11,TRUE)</f>
        <v>R1012</v>
      </c>
      <c r="P1444" s="7" t="str">
        <f>VLOOKUP(A1444,Hospitalization!A445:K2787,10,TRUE)</f>
        <v>tier - 3</v>
      </c>
      <c r="Q1444" s="53">
        <f>VLOOKUP(A1444,Hospitalization!A445:K2787,8,TRUE)</f>
        <v>20253.84</v>
      </c>
      <c r="R1444" s="7" t="str">
        <f>VLOOKUP(A1444,Hospitalization!A445:K2787,9,TRUE)</f>
        <v>tier - 2</v>
      </c>
    </row>
    <row r="1445" spans="1:18" x14ac:dyDescent="0.3">
      <c r="A1445" s="69" t="s">
        <v>1454</v>
      </c>
      <c r="B1445" s="55" t="str">
        <f>VLOOKUP(A1445,'Customer Names'!A1445:E2763,3,TRUE)</f>
        <v xml:space="preserve"> Ms</v>
      </c>
      <c r="C1445" s="55" t="str">
        <f>VLOOKUP(A1445,'Customer Names'!A1443:E2268,4,FALSE)</f>
        <v>Baker</v>
      </c>
      <c r="D1445" s="54">
        <f>VLOOKUP(HealthCare!A1445,Medical_Examinations!A1444:J3779,2,TRUE)</f>
        <v>29.164999999999999</v>
      </c>
      <c r="E1445" s="54">
        <f>VLOOKUP(HealthCare!A1445,Medical_Examinations!A1444:J3779,4,TRUE)</f>
        <v>4.87</v>
      </c>
      <c r="F1445" s="55" t="str">
        <f>VLOOKUP(A1445,Medical_Examinations!A1444:J3779,6,TRUE)</f>
        <v>No</v>
      </c>
      <c r="G1445" s="55" t="str">
        <f>VLOOKUP(A1445,Medical_Examinations!A1444:J3779,7,TRUE)</f>
        <v>yes</v>
      </c>
      <c r="H1445" s="55" t="str">
        <f>VLOOKUP(A1445,Medical_Examinations!A1444:J3779,8,TRUE)</f>
        <v>No</v>
      </c>
      <c r="I1445" s="56">
        <f>VLOOKUP(A1445,Medical_Examinations!A1444:J3779,9,TRUE)</f>
        <v>1</v>
      </c>
      <c r="J1445" s="55" t="str">
        <f>VLOOKUP(A1445,Medical_Examinations!A1444:J3779,10,TRUE)</f>
        <v>No</v>
      </c>
      <c r="K1445" s="55" t="str">
        <f>VLOOKUP(A1445,Medical_Examinations!A1444:J3779,3,TRUE)</f>
        <v>Overweight</v>
      </c>
      <c r="L1445" s="55" t="str">
        <f>VLOOKUP(A1445,Medical_Examinations!A1444:J3779,5,TRUE)</f>
        <v>Normal</v>
      </c>
      <c r="M1445" s="57">
        <f>VLOOKUP(A1445,Hospitalization!A275:K2617,5,FALSE)</f>
        <v>32067</v>
      </c>
      <c r="N1445" s="56">
        <f ca="1">VLOOKUP(A1445,Hospitalization!A276:K2618,6,FALSE)</f>
        <v>26</v>
      </c>
      <c r="O1445" s="55" t="str">
        <f>VLOOKUP(A1436,Hospitalization!A437:K2779,11,TRUE)</f>
        <v>R1019</v>
      </c>
      <c r="P1445" s="55" t="str">
        <f>VLOOKUP(A1445,Hospitalization!A446:K2788,10,TRUE)</f>
        <v>tier - 3</v>
      </c>
      <c r="Q1445" s="58">
        <f>VLOOKUP(A1445,Hospitalization!A446:K2788,8,TRUE)</f>
        <v>20234.849999999999</v>
      </c>
      <c r="R1445" s="55" t="str">
        <f>VLOOKUP(A1445,Hospitalization!A446:K2788,9,TRUE)</f>
        <v>tier - 2</v>
      </c>
    </row>
    <row r="1446" spans="1:18" x14ac:dyDescent="0.3">
      <c r="A1446" s="69" t="s">
        <v>1455</v>
      </c>
      <c r="B1446" s="55" t="str">
        <f>VLOOKUP(A1446,'Customer Names'!A1446:E2764,3,TRUE)</f>
        <v xml:space="preserve"> Mr</v>
      </c>
      <c r="C1446" s="55" t="str">
        <f>VLOOKUP(A1446,'Customer Names'!A1444:E2269,4,FALSE)</f>
        <v>Schenck</v>
      </c>
      <c r="D1446" s="50">
        <f>VLOOKUP(HealthCare!A1446,Medical_Examinations!A1445:J3780,2,TRUE)</f>
        <v>15.05</v>
      </c>
      <c r="E1446" s="50">
        <f>VLOOKUP(HealthCare!A1446,Medical_Examinations!A1445:J3780,4,TRUE)</f>
        <v>8.1199999999999992</v>
      </c>
      <c r="F1446" s="7" t="str">
        <f>VLOOKUP(A1446,Medical_Examinations!A1445:J3780,6,TRUE)</f>
        <v>No</v>
      </c>
      <c r="G1446" s="7" t="str">
        <f>VLOOKUP(A1446,Medical_Examinations!A1445:J3780,7,TRUE)</f>
        <v>No</v>
      </c>
      <c r="H1446" s="7" t="str">
        <f>VLOOKUP(A1446,Medical_Examinations!A1445:J3780,8,TRUE)</f>
        <v>No</v>
      </c>
      <c r="I1446" s="51">
        <f>VLOOKUP(A1446,Medical_Examinations!A1445:J3780,9,TRUE)</f>
        <v>0</v>
      </c>
      <c r="J1446" s="7" t="str">
        <f>VLOOKUP(A1446,Medical_Examinations!A1445:J3780,10,TRUE)</f>
        <v>No</v>
      </c>
      <c r="K1446" s="7" t="str">
        <f>VLOOKUP(A1446,Medical_Examinations!A1445:J3780,3,TRUE)</f>
        <v>Underweight</v>
      </c>
      <c r="L1446" s="7" t="str">
        <f>VLOOKUP(A1446,Medical_Examinations!A1445:J3780,5,TRUE)</f>
        <v>Diabetes</v>
      </c>
      <c r="M1446" s="52">
        <f>VLOOKUP(A1446,Hospitalization!A276:K2618,5,FALSE)</f>
        <v>34493</v>
      </c>
      <c r="N1446" s="51">
        <f ca="1">VLOOKUP(A1446,Hospitalization!A277:K2619,6,FALSE)</f>
        <v>22</v>
      </c>
      <c r="O1446" s="7" t="str">
        <f>VLOOKUP(A1437,Hospitalization!A438:K2780,11,TRUE)</f>
        <v>R1011</v>
      </c>
      <c r="P1446" s="7" t="str">
        <f>VLOOKUP(A1446,Hospitalization!A447:K2789,10,TRUE)</f>
        <v>tier - 1</v>
      </c>
      <c r="Q1446" s="53">
        <f>VLOOKUP(A1446,Hospitalization!A447:K2789,8,TRUE)</f>
        <v>20177.669999999998</v>
      </c>
      <c r="R1446" s="7" t="str">
        <f>VLOOKUP(A1446,Hospitalization!A447:K2789,9,TRUE)</f>
        <v>tier - 2</v>
      </c>
    </row>
    <row r="1447" spans="1:18" x14ac:dyDescent="0.3">
      <c r="A1447" s="69" t="s">
        <v>1456</v>
      </c>
      <c r="B1447" s="55" t="str">
        <f>VLOOKUP(A1447,'Customer Names'!A1447:E2765,3,TRUE)</f>
        <v xml:space="preserve"> Ms</v>
      </c>
      <c r="C1447" s="55" t="str">
        <f>VLOOKUP(A1447,'Customer Names'!A1445:E2270,4,FALSE)</f>
        <v>Johnson</v>
      </c>
      <c r="D1447" s="54">
        <f>VLOOKUP(HealthCare!A1447,Medical_Examinations!A1446:J3781,2,TRUE)</f>
        <v>19.95</v>
      </c>
      <c r="E1447" s="54">
        <f>VLOOKUP(HealthCare!A1447,Medical_Examinations!A1446:J3781,4,TRUE)</f>
        <v>4.3600000000000003</v>
      </c>
      <c r="F1447" s="55" t="str">
        <f>VLOOKUP(A1447,Medical_Examinations!A1446:J3781,6,TRUE)</f>
        <v>No</v>
      </c>
      <c r="G1447" s="55" t="str">
        <f>VLOOKUP(A1447,Medical_Examinations!A1446:J3781,7,TRUE)</f>
        <v>No</v>
      </c>
      <c r="H1447" s="55" t="str">
        <f>VLOOKUP(A1447,Medical_Examinations!A1446:J3781,8,TRUE)</f>
        <v>No</v>
      </c>
      <c r="I1447" s="56">
        <f>VLOOKUP(A1447,Medical_Examinations!A1446:J3781,9,TRUE)</f>
        <v>2</v>
      </c>
      <c r="J1447" s="55" t="str">
        <f>VLOOKUP(A1447,Medical_Examinations!A1446:J3781,10,TRUE)</f>
        <v>No</v>
      </c>
      <c r="K1447" s="55" t="str">
        <f>VLOOKUP(A1447,Medical_Examinations!A1446:J3781,3,TRUE)</f>
        <v>Normal Weight</v>
      </c>
      <c r="L1447" s="55" t="str">
        <f>VLOOKUP(A1447,Medical_Examinations!A1446:J3781,5,TRUE)</f>
        <v>Normal</v>
      </c>
      <c r="M1447" s="57">
        <f>VLOOKUP(A1447,Hospitalization!A277:K2619,5,FALSE)</f>
        <v>37446</v>
      </c>
      <c r="N1447" s="56">
        <f ca="1">VLOOKUP(A1447,Hospitalization!A278:K2620,6,FALSE)</f>
        <v>34</v>
      </c>
      <c r="O1447" s="55" t="str">
        <f>VLOOKUP(A1438,Hospitalization!A439:K2781,11,TRUE)</f>
        <v>R1012</v>
      </c>
      <c r="P1447" s="55" t="str">
        <f>VLOOKUP(A1447,Hospitalization!A448:K2790,10,TRUE)</f>
        <v>tier - 3</v>
      </c>
      <c r="Q1447" s="58">
        <f>VLOOKUP(A1447,Hospitalization!A448:K2790,8,TRUE)</f>
        <v>20167.34</v>
      </c>
      <c r="R1447" s="55" t="str">
        <f>VLOOKUP(A1447,Hospitalization!A448:K2790,9,TRUE)</f>
        <v>tier - 3</v>
      </c>
    </row>
    <row r="1448" spans="1:18" x14ac:dyDescent="0.3">
      <c r="A1448" s="69" t="s">
        <v>1457</v>
      </c>
      <c r="B1448" s="55" t="str">
        <f>VLOOKUP(A1448,'Customer Names'!A1448:E2766,3,TRUE)</f>
        <v xml:space="preserve"> Ms</v>
      </c>
      <c r="C1448" s="55" t="str">
        <f>VLOOKUP(A1448,'Customer Names'!A1446:E2271,4,FALSE)</f>
        <v>Blendell</v>
      </c>
      <c r="D1448" s="50">
        <f>VLOOKUP(HealthCare!A1448,Medical_Examinations!A1447:J3782,2,TRUE)</f>
        <v>16.66</v>
      </c>
      <c r="E1448" s="50">
        <f>VLOOKUP(HealthCare!A1448,Medical_Examinations!A1447:J3782,4,TRUE)</f>
        <v>9.16</v>
      </c>
      <c r="F1448" s="7" t="str">
        <f>VLOOKUP(A1448,Medical_Examinations!A1447:J3782,6,TRUE)</f>
        <v>No</v>
      </c>
      <c r="G1448" s="7" t="str">
        <f>VLOOKUP(A1448,Medical_Examinations!A1447:J3782,7,TRUE)</f>
        <v>No</v>
      </c>
      <c r="H1448" s="7" t="str">
        <f>VLOOKUP(A1448,Medical_Examinations!A1447:J3782,8,TRUE)</f>
        <v>No</v>
      </c>
      <c r="I1448" s="51">
        <f>VLOOKUP(A1448,Medical_Examinations!A1447:J3782,9,TRUE)</f>
        <v>0</v>
      </c>
      <c r="J1448" s="7" t="str">
        <f>VLOOKUP(A1448,Medical_Examinations!A1447:J3782,10,TRUE)</f>
        <v>No</v>
      </c>
      <c r="K1448" s="7" t="str">
        <f>VLOOKUP(A1448,Medical_Examinations!A1447:J3782,3,TRUE)</f>
        <v>Underweight</v>
      </c>
      <c r="L1448" s="7" t="str">
        <f>VLOOKUP(A1448,Medical_Examinations!A1447:J3782,5,TRUE)</f>
        <v>Diabetes</v>
      </c>
      <c r="M1448" s="52">
        <f>VLOOKUP(A1448,Hospitalization!A278:K2620,5,FALSE)</f>
        <v>30595</v>
      </c>
      <c r="N1448" s="51">
        <f ca="1">VLOOKUP(A1448,Hospitalization!A279:K2621,6,FALSE)</f>
        <v>38</v>
      </c>
      <c r="O1448" s="7" t="str">
        <f>VLOOKUP(A1439,Hospitalization!A440:K2782,11,TRUE)</f>
        <v>R1013</v>
      </c>
      <c r="P1448" s="7" t="str">
        <f>VLOOKUP(A1448,Hospitalization!A449:K2791,10,TRUE)</f>
        <v>tier - 1</v>
      </c>
      <c r="Q1448" s="53">
        <f>VLOOKUP(A1448,Hospitalization!A449:K2791,8,TRUE)</f>
        <v>20149.32</v>
      </c>
      <c r="R1448" s="7" t="str">
        <f>VLOOKUP(A1448,Hospitalization!A449:K2791,9,TRUE)</f>
        <v>tier - 2</v>
      </c>
    </row>
    <row r="1449" spans="1:18" x14ac:dyDescent="0.3">
      <c r="A1449" s="69" t="s">
        <v>1458</v>
      </c>
      <c r="B1449" s="55" t="str">
        <f>VLOOKUP(A1449,'Customer Names'!A1449:E2767,3,TRUE)</f>
        <v xml:space="preserve"> Ms</v>
      </c>
      <c r="C1449" s="55" t="str">
        <f>VLOOKUP(A1449,'Customer Names'!A1447:E2272,4,FALSE)</f>
        <v>Parodi</v>
      </c>
      <c r="D1449" s="54">
        <f>VLOOKUP(HealthCare!A1449,Medical_Examinations!A1448:J3783,2,TRUE)</f>
        <v>16.62</v>
      </c>
      <c r="E1449" s="54">
        <f>VLOOKUP(HealthCare!A1449,Medical_Examinations!A1448:J3783,4,TRUE)</f>
        <v>9.14</v>
      </c>
      <c r="F1449" s="55" t="str">
        <f>VLOOKUP(A1449,Medical_Examinations!A1448:J3783,6,TRUE)</f>
        <v>No</v>
      </c>
      <c r="G1449" s="55" t="str">
        <f>VLOOKUP(A1449,Medical_Examinations!A1448:J3783,7,TRUE)</f>
        <v>No</v>
      </c>
      <c r="H1449" s="55" t="str">
        <f>VLOOKUP(A1449,Medical_Examinations!A1448:J3783,8,TRUE)</f>
        <v>No</v>
      </c>
      <c r="I1449" s="56">
        <f>VLOOKUP(A1449,Medical_Examinations!A1448:J3783,9,TRUE)</f>
        <v>0</v>
      </c>
      <c r="J1449" s="55" t="str">
        <f>VLOOKUP(A1449,Medical_Examinations!A1448:J3783,10,TRUE)</f>
        <v>No</v>
      </c>
      <c r="K1449" s="55" t="str">
        <f>VLOOKUP(A1449,Medical_Examinations!A1448:J3783,3,TRUE)</f>
        <v>Underweight</v>
      </c>
      <c r="L1449" s="55" t="str">
        <f>VLOOKUP(A1449,Medical_Examinations!A1448:J3783,5,TRUE)</f>
        <v>Diabetes</v>
      </c>
      <c r="M1449" s="57">
        <f>VLOOKUP(A1449,Hospitalization!A279:K2621,5,FALSE)</f>
        <v>32349</v>
      </c>
      <c r="N1449" s="56">
        <f ca="1">VLOOKUP(A1449,Hospitalization!A280:K2622,6,FALSE)</f>
        <v>29</v>
      </c>
      <c r="O1449" s="55" t="str">
        <f>VLOOKUP(A1440,Hospitalization!A441:K2783,11,TRUE)</f>
        <v>R1012</v>
      </c>
      <c r="P1449" s="55" t="str">
        <f>VLOOKUP(A1449,Hospitalization!A450:K2792,10,TRUE)</f>
        <v>tier - 1</v>
      </c>
      <c r="Q1449" s="58">
        <f>VLOOKUP(A1449,Hospitalization!A450:K2792,8,TRUE)</f>
        <v>20009.63</v>
      </c>
      <c r="R1449" s="55" t="str">
        <f>VLOOKUP(A1449,Hospitalization!A450:K2792,9,TRUE)</f>
        <v>tier - 2</v>
      </c>
    </row>
    <row r="1450" spans="1:18" x14ac:dyDescent="0.3">
      <c r="A1450" s="69" t="s">
        <v>1459</v>
      </c>
      <c r="B1450" s="55" t="str">
        <f>VLOOKUP(A1450,'Customer Names'!A1450:E2768,3,TRUE)</f>
        <v xml:space="preserve"> Ms</v>
      </c>
      <c r="C1450" s="55" t="str">
        <f>VLOOKUP(A1450,'Customer Names'!A1448:E2273,4,FALSE)</f>
        <v>Morgan</v>
      </c>
      <c r="D1450" s="50">
        <f>VLOOKUP(HealthCare!A1450,Medical_Examinations!A1449:J3784,2,TRUE)</f>
        <v>15.36</v>
      </c>
      <c r="E1450" s="50">
        <f>VLOOKUP(HealthCare!A1450,Medical_Examinations!A1449:J3784,4,TRUE)</f>
        <v>5.49</v>
      </c>
      <c r="F1450" s="7" t="str">
        <f>VLOOKUP(A1450,Medical_Examinations!A1449:J3784,6,TRUE)</f>
        <v>yes</v>
      </c>
      <c r="G1450" s="7" t="str">
        <f>VLOOKUP(A1450,Medical_Examinations!A1449:J3784,7,TRUE)</f>
        <v>No</v>
      </c>
      <c r="H1450" s="7" t="str">
        <f>VLOOKUP(A1450,Medical_Examinations!A1449:J3784,8,TRUE)</f>
        <v>No</v>
      </c>
      <c r="I1450" s="51">
        <f>VLOOKUP(A1450,Medical_Examinations!A1449:J3784,9,TRUE)</f>
        <v>2</v>
      </c>
      <c r="J1450" s="7" t="str">
        <f>VLOOKUP(A1450,Medical_Examinations!A1449:J3784,10,TRUE)</f>
        <v>No</v>
      </c>
      <c r="K1450" s="7" t="str">
        <f>VLOOKUP(A1450,Medical_Examinations!A1449:J3784,3,TRUE)</f>
        <v>Underweight</v>
      </c>
      <c r="L1450" s="7" t="str">
        <f>VLOOKUP(A1450,Medical_Examinations!A1449:J3784,5,TRUE)</f>
        <v>Normal</v>
      </c>
      <c r="M1450" s="52">
        <f>VLOOKUP(A1450,Hospitalization!A280:K2622,5,FALSE)</f>
        <v>24329</v>
      </c>
      <c r="N1450" s="51">
        <f ca="1">VLOOKUP(A1450,Hospitalization!A281:K2623,6,FALSE)</f>
        <v>44</v>
      </c>
      <c r="O1450" s="7" t="str">
        <f>VLOOKUP(A1441,Hospitalization!A442:K2784,11,TRUE)</f>
        <v>R1026</v>
      </c>
      <c r="P1450" s="7" t="str">
        <f>VLOOKUP(A1450,Hospitalization!A451:K2793,10,TRUE)</f>
        <v>tier - 3</v>
      </c>
      <c r="Q1450" s="53">
        <f>VLOOKUP(A1450,Hospitalization!A451:K2793,8,TRUE)</f>
        <v>19995.29</v>
      </c>
      <c r="R1450" s="7" t="str">
        <f>VLOOKUP(A1450,Hospitalization!A451:K2793,9,TRUE)</f>
        <v>tier - 1</v>
      </c>
    </row>
    <row r="1451" spans="1:18" x14ac:dyDescent="0.3">
      <c r="A1451" s="69" t="s">
        <v>1460</v>
      </c>
      <c r="B1451" s="55" t="str">
        <f>VLOOKUP(A1451,'Customer Names'!A1451:E2769,3,TRUE)</f>
        <v xml:space="preserve"> Ms</v>
      </c>
      <c r="C1451" s="55" t="str">
        <f>VLOOKUP(A1451,'Customer Names'!A1449:E2274,4,FALSE)</f>
        <v>Linden</v>
      </c>
      <c r="D1451" s="54">
        <f>VLOOKUP(HealthCare!A1451,Medical_Examinations!A1450:J3785,2,TRUE)</f>
        <v>27.74</v>
      </c>
      <c r="E1451" s="54">
        <f>VLOOKUP(HealthCare!A1451,Medical_Examinations!A1450:J3785,4,TRUE)</f>
        <v>5.96</v>
      </c>
      <c r="F1451" s="55" t="str">
        <f>VLOOKUP(A1451,Medical_Examinations!A1450:J3785,6,TRUE)</f>
        <v>yes</v>
      </c>
      <c r="G1451" s="55" t="str">
        <f>VLOOKUP(A1451,Medical_Examinations!A1450:J3785,7,TRUE)</f>
        <v>No</v>
      </c>
      <c r="H1451" s="55" t="str">
        <f>VLOOKUP(A1451,Medical_Examinations!A1450:J3785,8,TRUE)</f>
        <v>No</v>
      </c>
      <c r="I1451" s="56">
        <f>VLOOKUP(A1451,Medical_Examinations!A1450:J3785,9,TRUE)</f>
        <v>0</v>
      </c>
      <c r="J1451" s="55" t="str">
        <f>VLOOKUP(A1451,Medical_Examinations!A1450:J3785,10,TRUE)</f>
        <v>No</v>
      </c>
      <c r="K1451" s="55" t="str">
        <f>VLOOKUP(A1451,Medical_Examinations!A1450:J3785,3,TRUE)</f>
        <v>Overweight</v>
      </c>
      <c r="L1451" s="55" t="str">
        <f>VLOOKUP(A1451,Medical_Examinations!A1450:J3785,5,TRUE)</f>
        <v>Prediabetes</v>
      </c>
      <c r="M1451" s="57">
        <f>VLOOKUP(A1451,Hospitalization!A281:K2623,5,FALSE)</f>
        <v>35721</v>
      </c>
      <c r="N1451" s="56">
        <f ca="1">VLOOKUP(A1451,Hospitalization!A282:K2624,6,FALSE)</f>
        <v>23</v>
      </c>
      <c r="O1451" s="55" t="str">
        <f>VLOOKUP(A1442,Hospitalization!A443:K2785,11,TRUE)</f>
        <v>R1024</v>
      </c>
      <c r="P1451" s="55" t="str">
        <f>VLOOKUP(A1451,Hospitalization!A452:K2794,10,TRUE)</f>
        <v>tier - 3</v>
      </c>
      <c r="Q1451" s="58">
        <f>VLOOKUP(A1451,Hospitalization!A452:K2794,8,TRUE)</f>
        <v>19933.46</v>
      </c>
      <c r="R1451" s="55" t="str">
        <f>VLOOKUP(A1451,Hospitalization!A452:K2794,9,TRUE)</f>
        <v>tier - 1</v>
      </c>
    </row>
    <row r="1452" spans="1:18" x14ac:dyDescent="0.3">
      <c r="A1452" s="69" t="s">
        <v>1461</v>
      </c>
      <c r="B1452" s="55" t="str">
        <f>VLOOKUP(A1452,'Customer Names'!A1452:E2770,3,TRUE)</f>
        <v xml:space="preserve"> Mr</v>
      </c>
      <c r="C1452" s="55" t="str">
        <f>VLOOKUP(A1452,'Customer Names'!A1450:E2275,4,FALSE)</f>
        <v>Horning</v>
      </c>
      <c r="D1452" s="50">
        <f>VLOOKUP(HealthCare!A1452,Medical_Examinations!A1451:J3786,2,TRUE)</f>
        <v>22.44</v>
      </c>
      <c r="E1452" s="50">
        <f>VLOOKUP(HealthCare!A1452,Medical_Examinations!A1451:J3786,4,TRUE)</f>
        <v>4.62</v>
      </c>
      <c r="F1452" s="7" t="str">
        <f>VLOOKUP(A1452,Medical_Examinations!A1451:J3786,6,TRUE)</f>
        <v>yes</v>
      </c>
      <c r="G1452" s="7" t="str">
        <f>VLOOKUP(A1452,Medical_Examinations!A1451:J3786,7,TRUE)</f>
        <v>No</v>
      </c>
      <c r="H1452" s="7" t="str">
        <f>VLOOKUP(A1452,Medical_Examinations!A1451:J3786,8,TRUE)</f>
        <v>No</v>
      </c>
      <c r="I1452" s="51">
        <f>VLOOKUP(A1452,Medical_Examinations!A1451:J3786,9,TRUE)</f>
        <v>0</v>
      </c>
      <c r="J1452" s="7" t="str">
        <f>VLOOKUP(A1452,Medical_Examinations!A1451:J3786,10,TRUE)</f>
        <v>No</v>
      </c>
      <c r="K1452" s="7" t="str">
        <f>VLOOKUP(A1452,Medical_Examinations!A1451:J3786,3,TRUE)</f>
        <v>Normal Weight</v>
      </c>
      <c r="L1452" s="7" t="str">
        <f>VLOOKUP(A1452,Medical_Examinations!A1451:J3786,5,TRUE)</f>
        <v>Normal</v>
      </c>
      <c r="M1452" s="52">
        <f>VLOOKUP(A1452,Hospitalization!A282:K2624,5,FALSE)</f>
        <v>29158</v>
      </c>
      <c r="N1452" s="51">
        <f ca="1">VLOOKUP(A1452,Hospitalization!A283:K2625,6,FALSE)</f>
        <v>38</v>
      </c>
      <c r="O1452" s="7" t="str">
        <f>VLOOKUP(A1443,Hospitalization!A444:K2786,11,TRUE)</f>
        <v>R1016</v>
      </c>
      <c r="P1452" s="7" t="str">
        <f>VLOOKUP(A1452,Hospitalization!A453:K2795,10,TRUE)</f>
        <v>tier - 1</v>
      </c>
      <c r="Q1452" s="53">
        <f>VLOOKUP(A1452,Hospitalization!A453:K2795,8,TRUE)</f>
        <v>19798.05</v>
      </c>
      <c r="R1452" s="7" t="str">
        <f>VLOOKUP(A1452,Hospitalization!A453:K2795,9,TRUE)</f>
        <v>tier - 1</v>
      </c>
    </row>
    <row r="1453" spans="1:18" x14ac:dyDescent="0.3">
      <c r="A1453" s="69" t="s">
        <v>1462</v>
      </c>
      <c r="B1453" s="55" t="str">
        <f>VLOOKUP(A1453,'Customer Names'!A1453:E2771,3,TRUE)</f>
        <v xml:space="preserve"> Mr</v>
      </c>
      <c r="C1453" s="55" t="str">
        <f>VLOOKUP(A1453,'Customer Names'!A1451:E2276,4,FALSE)</f>
        <v>Goode</v>
      </c>
      <c r="D1453" s="54">
        <f>VLOOKUP(HealthCare!A1453,Medical_Examinations!A1452:J3787,2,TRUE)</f>
        <v>37.049999999999997</v>
      </c>
      <c r="E1453" s="54">
        <f>VLOOKUP(HealthCare!A1453,Medical_Examinations!A1452:J3787,4,TRUE)</f>
        <v>9.9600000000000009</v>
      </c>
      <c r="F1453" s="55" t="str">
        <f>VLOOKUP(A1453,Medical_Examinations!A1452:J3787,6,TRUE)</f>
        <v>yes</v>
      </c>
      <c r="G1453" s="55" t="str">
        <f>VLOOKUP(A1453,Medical_Examinations!A1452:J3787,7,TRUE)</f>
        <v>No</v>
      </c>
      <c r="H1453" s="55" t="str">
        <f>VLOOKUP(A1453,Medical_Examinations!A1452:J3787,8,TRUE)</f>
        <v>No</v>
      </c>
      <c r="I1453" s="56">
        <f>VLOOKUP(A1453,Medical_Examinations!A1452:J3787,9,TRUE)</f>
        <v>0</v>
      </c>
      <c r="J1453" s="55" t="str">
        <f>VLOOKUP(A1453,Medical_Examinations!A1452:J3787,10,TRUE)</f>
        <v>No</v>
      </c>
      <c r="K1453" s="55" t="str">
        <f>VLOOKUP(A1453,Medical_Examinations!A1452:J3787,3,TRUE)</f>
        <v>Obesity</v>
      </c>
      <c r="L1453" s="55" t="str">
        <f>VLOOKUP(A1453,Medical_Examinations!A1452:J3787,5,TRUE)</f>
        <v>Diabetes</v>
      </c>
      <c r="M1453" s="57">
        <f>VLOOKUP(A1453,Hospitalization!A283:K2625,5,FALSE)</f>
        <v>26464</v>
      </c>
      <c r="N1453" s="56">
        <f ca="1">VLOOKUP(A1453,Hospitalization!A284:K2626,6,FALSE)</f>
        <v>37</v>
      </c>
      <c r="O1453" s="55" t="str">
        <f>VLOOKUP(A1444,Hospitalization!A445:K2787,11,TRUE)</f>
        <v>R1012</v>
      </c>
      <c r="P1453" s="55" t="str">
        <f>VLOOKUP(A1453,Hospitalization!A454:K2796,10,TRUE)</f>
        <v>tier - 3</v>
      </c>
      <c r="Q1453" s="58">
        <f>VLOOKUP(A1453,Hospitalization!A454:K2796,8,TRUE)</f>
        <v>19749.38</v>
      </c>
      <c r="R1453" s="55" t="str">
        <f>VLOOKUP(A1453,Hospitalization!A454:K2796,9,TRUE)</f>
        <v>tier - 1</v>
      </c>
    </row>
    <row r="1454" spans="1:18" x14ac:dyDescent="0.3">
      <c r="A1454" s="69" t="s">
        <v>1463</v>
      </c>
      <c r="B1454" s="55" t="str">
        <f>VLOOKUP(A1454,'Customer Names'!A1454:E2772,3,TRUE)</f>
        <v xml:space="preserve"> Mr</v>
      </c>
      <c r="C1454" s="55" t="str">
        <f>VLOOKUP(A1454,'Customer Names'!A1452:E2277,4,FALSE)</f>
        <v>Doden</v>
      </c>
      <c r="D1454" s="50">
        <f>VLOOKUP(HealthCare!A1454,Medical_Examinations!A1453:J3788,2,TRUE)</f>
        <v>22.95</v>
      </c>
      <c r="E1454" s="50">
        <f>VLOOKUP(HealthCare!A1454,Medical_Examinations!A1453:J3788,4,TRUE)</f>
        <v>10.53</v>
      </c>
      <c r="F1454" s="7" t="str">
        <f>VLOOKUP(A1454,Medical_Examinations!A1453:J3788,6,TRUE)</f>
        <v>No</v>
      </c>
      <c r="G1454" s="7" t="str">
        <f>VLOOKUP(A1454,Medical_Examinations!A1453:J3788,7,TRUE)</f>
        <v>No</v>
      </c>
      <c r="H1454" s="7" t="str">
        <f>VLOOKUP(A1454,Medical_Examinations!A1453:J3788,8,TRUE)</f>
        <v>No</v>
      </c>
      <c r="I1454" s="51">
        <f>VLOOKUP(A1454,Medical_Examinations!A1453:J3788,9,TRUE)</f>
        <v>2</v>
      </c>
      <c r="J1454" s="7" t="str">
        <f>VLOOKUP(A1454,Medical_Examinations!A1453:J3788,10,TRUE)</f>
        <v>No</v>
      </c>
      <c r="K1454" s="7" t="str">
        <f>VLOOKUP(A1454,Medical_Examinations!A1453:J3788,3,TRUE)</f>
        <v>Normal Weight</v>
      </c>
      <c r="L1454" s="7" t="str">
        <f>VLOOKUP(A1454,Medical_Examinations!A1453:J3788,5,TRUE)</f>
        <v>Diabetes</v>
      </c>
      <c r="M1454" s="52">
        <f>VLOOKUP(A1454,Hospitalization!A284:K2626,5,FALSE)</f>
        <v>33093</v>
      </c>
      <c r="N1454" s="51">
        <f ca="1">VLOOKUP(A1454,Hospitalization!A285:K2627,6,FALSE)</f>
        <v>34</v>
      </c>
      <c r="O1454" s="7" t="str">
        <f>VLOOKUP(A1445,Hospitalization!A446:K2788,11,TRUE)</f>
        <v>R1012</v>
      </c>
      <c r="P1454" s="7" t="str">
        <f>VLOOKUP(A1454,Hospitalization!A455:K2797,10,TRUE)</f>
        <v>tier - 2</v>
      </c>
      <c r="Q1454" s="53">
        <f>VLOOKUP(A1454,Hospitalization!A455:K2797,8,TRUE)</f>
        <v>19719.689999999999</v>
      </c>
      <c r="R1454" s="7" t="str">
        <f>VLOOKUP(A1454,Hospitalization!A455:K2797,9,TRUE)</f>
        <v>tier - 1</v>
      </c>
    </row>
    <row r="1455" spans="1:18" x14ac:dyDescent="0.3">
      <c r="A1455" s="69" t="s">
        <v>1464</v>
      </c>
      <c r="B1455" s="55" t="str">
        <f>VLOOKUP(A1455,'Customer Names'!A1455:E2773,3,TRUE)</f>
        <v xml:space="preserve"> Mr</v>
      </c>
      <c r="C1455" s="55" t="str">
        <f>VLOOKUP(A1455,'Customer Names'!A1453:E2278,4,FALSE)</f>
        <v>Groff</v>
      </c>
      <c r="D1455" s="54">
        <f>VLOOKUP(HealthCare!A1455,Medical_Examinations!A1454:J3789,2,TRUE)</f>
        <v>34.200000000000003</v>
      </c>
      <c r="E1455" s="54">
        <f>VLOOKUP(HealthCare!A1455,Medical_Examinations!A1454:J3789,4,TRUE)</f>
        <v>6.69</v>
      </c>
      <c r="F1455" s="55" t="str">
        <f>VLOOKUP(A1455,Medical_Examinations!A1454:J3789,6,TRUE)</f>
        <v>yes</v>
      </c>
      <c r="G1455" s="55" t="str">
        <f>VLOOKUP(A1455,Medical_Examinations!A1454:J3789,7,TRUE)</f>
        <v>No</v>
      </c>
      <c r="H1455" s="55" t="str">
        <f>VLOOKUP(A1455,Medical_Examinations!A1454:J3789,8,TRUE)</f>
        <v>No</v>
      </c>
      <c r="I1455" s="56">
        <f>VLOOKUP(A1455,Medical_Examinations!A1454:J3789,9,TRUE)</f>
        <v>0</v>
      </c>
      <c r="J1455" s="55" t="str">
        <f>VLOOKUP(A1455,Medical_Examinations!A1454:J3789,10,TRUE)</f>
        <v>No</v>
      </c>
      <c r="K1455" s="55" t="str">
        <f>VLOOKUP(A1455,Medical_Examinations!A1454:J3789,3,TRUE)</f>
        <v>Obesity</v>
      </c>
      <c r="L1455" s="55" t="str">
        <f>VLOOKUP(A1455,Medical_Examinations!A1454:J3789,5,TRUE)</f>
        <v>Diabetes</v>
      </c>
      <c r="M1455" s="57">
        <f>VLOOKUP(A1455,Hospitalization!A285:K2627,5,FALSE)</f>
        <v>34573</v>
      </c>
      <c r="N1455" s="56">
        <f ca="1">VLOOKUP(A1455,Hospitalization!A286:K2628,6,FALSE)</f>
        <v>33</v>
      </c>
      <c r="O1455" s="55" t="str">
        <f>VLOOKUP(A1446,Hospitalization!A447:K2789,11,TRUE)</f>
        <v>R1011</v>
      </c>
      <c r="P1455" s="55" t="str">
        <f>VLOOKUP(A1455,Hospitalization!A456:K2798,10,TRUE)</f>
        <v>tier - 2</v>
      </c>
      <c r="Q1455" s="58">
        <f>VLOOKUP(A1455,Hospitalization!A456:K2798,8,TRUE)</f>
        <v>19673.34</v>
      </c>
      <c r="R1455" s="55" t="str">
        <f>VLOOKUP(A1455,Hospitalization!A456:K2798,9,TRUE)</f>
        <v>tier - 1</v>
      </c>
    </row>
    <row r="1456" spans="1:18" x14ac:dyDescent="0.3">
      <c r="A1456" s="69" t="s">
        <v>1465</v>
      </c>
      <c r="B1456" s="55" t="str">
        <f>VLOOKUP(A1456,'Customer Names'!A1456:E2774,3,TRUE)</f>
        <v xml:space="preserve"> Mr</v>
      </c>
      <c r="C1456" s="55" t="str">
        <f>VLOOKUP(A1456,'Customer Names'!A1454:E2279,4,FALSE)</f>
        <v>Kuehler</v>
      </c>
      <c r="D1456" s="50">
        <f>VLOOKUP(HealthCare!A1456,Medical_Examinations!A1455:J3790,2,TRUE)</f>
        <v>30.59</v>
      </c>
      <c r="E1456" s="50">
        <f>VLOOKUP(HealthCare!A1456,Medical_Examinations!A1455:J3790,4,TRUE)</f>
        <v>9.5500000000000007</v>
      </c>
      <c r="F1456" s="7" t="str">
        <f>VLOOKUP(A1456,Medical_Examinations!A1455:J3790,6,TRUE)</f>
        <v>yes</v>
      </c>
      <c r="G1456" s="7" t="str">
        <f>VLOOKUP(A1456,Medical_Examinations!A1455:J3790,7,TRUE)</f>
        <v>No</v>
      </c>
      <c r="H1456" s="7" t="str">
        <f>VLOOKUP(A1456,Medical_Examinations!A1455:J3790,8,TRUE)</f>
        <v>No</v>
      </c>
      <c r="I1456" s="51">
        <f>VLOOKUP(A1456,Medical_Examinations!A1455:J3790,9,TRUE)</f>
        <v>0</v>
      </c>
      <c r="J1456" s="7" t="str">
        <f>VLOOKUP(A1456,Medical_Examinations!A1455:J3790,10,TRUE)</f>
        <v>No</v>
      </c>
      <c r="K1456" s="7" t="str">
        <f>VLOOKUP(A1456,Medical_Examinations!A1455:J3790,3,TRUE)</f>
        <v>Obesity</v>
      </c>
      <c r="L1456" s="7" t="str">
        <f>VLOOKUP(A1456,Medical_Examinations!A1455:J3790,5,TRUE)</f>
        <v>Diabetes</v>
      </c>
      <c r="M1456" s="52">
        <f>VLOOKUP(A1456,Hospitalization!A286:K2628,5,FALSE)</f>
        <v>28757</v>
      </c>
      <c r="N1456" s="51">
        <f ca="1">VLOOKUP(A1456,Hospitalization!A287:K2629,6,FALSE)</f>
        <v>38</v>
      </c>
      <c r="O1456" s="7" t="str">
        <f>VLOOKUP(A1447,Hospitalization!A448:K2790,11,TRUE)</f>
        <v>R1011</v>
      </c>
      <c r="P1456" s="7" t="str">
        <f>VLOOKUP(A1456,Hospitalization!A457:K2799,10,TRUE)</f>
        <v>tier - 1</v>
      </c>
      <c r="Q1456" s="53">
        <f>VLOOKUP(A1456,Hospitalization!A457:K2799,8,TRUE)</f>
        <v>19594.810000000001</v>
      </c>
      <c r="R1456" s="7" t="str">
        <f>VLOOKUP(A1456,Hospitalization!A457:K2799,9,TRUE)</f>
        <v>tier - 1</v>
      </c>
    </row>
    <row r="1457" spans="1:18" x14ac:dyDescent="0.3">
      <c r="A1457" s="69" t="s">
        <v>1466</v>
      </c>
      <c r="B1457" s="55" t="str">
        <f>VLOOKUP(A1457,'Customer Names'!A1457:E2775,3,TRUE)</f>
        <v xml:space="preserve"> Mr</v>
      </c>
      <c r="C1457" s="55" t="str">
        <f>VLOOKUP(A1457,'Customer Names'!A1455:E2280,4,FALSE)</f>
        <v>Daniels</v>
      </c>
      <c r="D1457" s="54">
        <f>VLOOKUP(HealthCare!A1457,Medical_Examinations!A1456:J3791,2,TRUE)</f>
        <v>25.51</v>
      </c>
      <c r="E1457" s="54">
        <f>VLOOKUP(HealthCare!A1457,Medical_Examinations!A1456:J3791,4,TRUE)</f>
        <v>6.05</v>
      </c>
      <c r="F1457" s="55" t="str">
        <f>VLOOKUP(A1457,Medical_Examinations!A1456:J3791,6,TRUE)</f>
        <v>No</v>
      </c>
      <c r="G1457" s="55" t="str">
        <f>VLOOKUP(A1457,Medical_Examinations!A1456:J3791,7,TRUE)</f>
        <v>No</v>
      </c>
      <c r="H1457" s="55" t="str">
        <f>VLOOKUP(A1457,Medical_Examinations!A1456:J3791,8,TRUE)</f>
        <v>No</v>
      </c>
      <c r="I1457" s="56">
        <f>VLOOKUP(A1457,Medical_Examinations!A1456:J3791,9,TRUE)</f>
        <v>0</v>
      </c>
      <c r="J1457" s="55" t="str">
        <f>VLOOKUP(A1457,Medical_Examinations!A1456:J3791,10,TRUE)</f>
        <v>No</v>
      </c>
      <c r="K1457" s="55" t="str">
        <f>VLOOKUP(A1457,Medical_Examinations!A1456:J3791,3,TRUE)</f>
        <v>Overweight</v>
      </c>
      <c r="L1457" s="55" t="str">
        <f>VLOOKUP(A1457,Medical_Examinations!A1456:J3791,5,TRUE)</f>
        <v>Prediabetes</v>
      </c>
      <c r="M1457" s="57">
        <f>VLOOKUP(A1457,Hospitalization!A287:K2629,5,FALSE)</f>
        <v>23206</v>
      </c>
      <c r="N1457" s="56">
        <f ca="1">VLOOKUP(A1457,Hospitalization!A288:K2630,6,FALSE)</f>
        <v>35</v>
      </c>
      <c r="O1457" s="55" t="str">
        <f>VLOOKUP(A1448,Hospitalization!A449:K2791,11,TRUE)</f>
        <v>R1016</v>
      </c>
      <c r="P1457" s="55" t="str">
        <f>VLOOKUP(A1457,Hospitalization!A458:K2800,10,TRUE)</f>
        <v>tier - 3</v>
      </c>
      <c r="Q1457" s="58">
        <f>VLOOKUP(A1457,Hospitalization!A458:K2800,8,TRUE)</f>
        <v>19551.34</v>
      </c>
      <c r="R1457" s="55" t="str">
        <f>VLOOKUP(A1457,Hospitalization!A458:K2800,9,TRUE)</f>
        <v>tier - 1</v>
      </c>
    </row>
    <row r="1458" spans="1:18" x14ac:dyDescent="0.3">
      <c r="A1458" s="69" t="s">
        <v>1467</v>
      </c>
      <c r="B1458" s="55" t="str">
        <f>VLOOKUP(A1458,'Customer Names'!A1458:E2776,3,TRUE)</f>
        <v xml:space="preserve"> Ms</v>
      </c>
      <c r="C1458" s="55" t="str">
        <f>VLOOKUP(A1458,'Customer Names'!A1456:E2281,4,FALSE)</f>
        <v>Gibby</v>
      </c>
      <c r="D1458" s="50">
        <f>VLOOKUP(HealthCare!A1458,Medical_Examinations!A1457:J3792,2,TRUE)</f>
        <v>29.04</v>
      </c>
      <c r="E1458" s="50">
        <f>VLOOKUP(HealthCare!A1458,Medical_Examinations!A1457:J3792,4,TRUE)</f>
        <v>10.56</v>
      </c>
      <c r="F1458" s="7" t="str">
        <f>VLOOKUP(A1458,Medical_Examinations!A1457:J3792,6,TRUE)</f>
        <v>yes</v>
      </c>
      <c r="G1458" s="7" t="str">
        <f>VLOOKUP(A1458,Medical_Examinations!A1457:J3792,7,TRUE)</f>
        <v>No</v>
      </c>
      <c r="H1458" s="7" t="str">
        <f>VLOOKUP(A1458,Medical_Examinations!A1457:J3792,8,TRUE)</f>
        <v>No</v>
      </c>
      <c r="I1458" s="51">
        <f>VLOOKUP(A1458,Medical_Examinations!A1457:J3792,9,TRUE)</f>
        <v>1</v>
      </c>
      <c r="J1458" s="7" t="str">
        <f>VLOOKUP(A1458,Medical_Examinations!A1457:J3792,10,TRUE)</f>
        <v>No</v>
      </c>
      <c r="K1458" s="7" t="str">
        <f>VLOOKUP(A1458,Medical_Examinations!A1457:J3792,3,TRUE)</f>
        <v>Overweight</v>
      </c>
      <c r="L1458" s="7" t="str">
        <f>VLOOKUP(A1458,Medical_Examinations!A1457:J3792,5,TRUE)</f>
        <v>Diabetes</v>
      </c>
      <c r="M1458" s="52">
        <f>VLOOKUP(A1458,Hospitalization!A288:K2630,5,FALSE)</f>
        <v>31307</v>
      </c>
      <c r="N1458" s="51">
        <f ca="1">VLOOKUP(A1458,Hospitalization!A289:K2631,6,FALSE)</f>
        <v>21</v>
      </c>
      <c r="O1458" s="7" t="str">
        <f>VLOOKUP(A1449,Hospitalization!A450:K2792,11,TRUE)</f>
        <v>R1012</v>
      </c>
      <c r="P1458" s="7" t="str">
        <f>VLOOKUP(A1458,Hospitalization!A459:K2801,10,TRUE)</f>
        <v>tier - 1</v>
      </c>
      <c r="Q1458" s="53">
        <f>VLOOKUP(A1458,Hospitalization!A459:K2801,8,TRUE)</f>
        <v>19539.240000000002</v>
      </c>
      <c r="R1458" s="7" t="str">
        <f>VLOOKUP(A1458,Hospitalization!A459:K2801,9,TRUE)</f>
        <v>tier - 1</v>
      </c>
    </row>
    <row r="1459" spans="1:18" x14ac:dyDescent="0.3">
      <c r="A1459" s="69" t="s">
        <v>1468</v>
      </c>
      <c r="B1459" s="55" t="str">
        <f>VLOOKUP(A1459,'Customer Names'!A1459:E2777,3,TRUE)</f>
        <v xml:space="preserve"> Ms</v>
      </c>
      <c r="C1459" s="55" t="str">
        <f>VLOOKUP(A1459,'Customer Names'!A1457:E2282,4,FALSE)</f>
        <v>Busa</v>
      </c>
      <c r="D1459" s="54">
        <f>VLOOKUP(HealthCare!A1459,Medical_Examinations!A1458:J3793,2,TRUE)</f>
        <v>22.135000000000002</v>
      </c>
      <c r="E1459" s="54">
        <f>VLOOKUP(HealthCare!A1459,Medical_Examinations!A1458:J3793,4,TRUE)</f>
        <v>10.81</v>
      </c>
      <c r="F1459" s="55" t="str">
        <f>VLOOKUP(A1459,Medical_Examinations!A1458:J3793,6,TRUE)</f>
        <v>yes</v>
      </c>
      <c r="G1459" s="55" t="str">
        <f>VLOOKUP(A1459,Medical_Examinations!A1458:J3793,7,TRUE)</f>
        <v>No</v>
      </c>
      <c r="H1459" s="55" t="str">
        <f>VLOOKUP(A1459,Medical_Examinations!A1458:J3793,8,TRUE)</f>
        <v>No</v>
      </c>
      <c r="I1459" s="56">
        <f>VLOOKUP(A1459,Medical_Examinations!A1458:J3793,9,TRUE)</f>
        <v>1</v>
      </c>
      <c r="J1459" s="55" t="str">
        <f>VLOOKUP(A1459,Medical_Examinations!A1458:J3793,10,TRUE)</f>
        <v>No</v>
      </c>
      <c r="K1459" s="55" t="str">
        <f>VLOOKUP(A1459,Medical_Examinations!A1458:J3793,3,TRUE)</f>
        <v>Normal Weight</v>
      </c>
      <c r="L1459" s="55" t="str">
        <f>VLOOKUP(A1459,Medical_Examinations!A1458:J3793,5,TRUE)</f>
        <v>Diabetes</v>
      </c>
      <c r="M1459" s="57">
        <f>VLOOKUP(A1459,Hospitalization!A289:K2631,5,FALSE)</f>
        <v>33835</v>
      </c>
      <c r="N1459" s="56">
        <f ca="1">VLOOKUP(A1459,Hospitalization!A290:K2632,6,FALSE)</f>
        <v>36</v>
      </c>
      <c r="O1459" s="55" t="str">
        <f>VLOOKUP(A1450,Hospitalization!A451:K2793,11,TRUE)</f>
        <v>R1026</v>
      </c>
      <c r="P1459" s="55" t="str">
        <f>VLOOKUP(A1459,Hospitalization!A460:K2802,10,TRUE)</f>
        <v>tier - 2</v>
      </c>
      <c r="Q1459" s="58">
        <f>VLOOKUP(A1459,Hospitalization!A460:K2802,8,TRUE)</f>
        <v>19521.97</v>
      </c>
      <c r="R1459" s="55" t="str">
        <f>VLOOKUP(A1459,Hospitalization!A460:K2802,9,TRUE)</f>
        <v>tier - 1</v>
      </c>
    </row>
    <row r="1460" spans="1:18" x14ac:dyDescent="0.3">
      <c r="A1460" s="69" t="s">
        <v>1469</v>
      </c>
      <c r="B1460" s="55" t="str">
        <f>VLOOKUP(A1460,'Customer Names'!A1460:E2778,3,TRUE)</f>
        <v xml:space="preserve"> Mr</v>
      </c>
      <c r="C1460" s="55" t="str">
        <f>VLOOKUP(A1460,'Customer Names'!A1458:E2283,4,FALSE)</f>
        <v>Moyo</v>
      </c>
      <c r="D1460" s="50">
        <f>VLOOKUP(HealthCare!A1460,Medical_Examinations!A1459:J3794,2,TRUE)</f>
        <v>21.375</v>
      </c>
      <c r="E1460" s="50">
        <f>VLOOKUP(HealthCare!A1460,Medical_Examinations!A1459:J3794,4,TRUE)</f>
        <v>4.32</v>
      </c>
      <c r="F1460" s="7" t="str">
        <f>VLOOKUP(A1460,Medical_Examinations!A1459:J3794,6,TRUE)</f>
        <v>No</v>
      </c>
      <c r="G1460" s="7" t="str">
        <f>VLOOKUP(A1460,Medical_Examinations!A1459:J3794,7,TRUE)</f>
        <v>No</v>
      </c>
      <c r="H1460" s="7" t="str">
        <f>VLOOKUP(A1460,Medical_Examinations!A1459:J3794,8,TRUE)</f>
        <v>No</v>
      </c>
      <c r="I1460" s="51">
        <f>VLOOKUP(A1460,Medical_Examinations!A1459:J3794,9,TRUE)</f>
        <v>0</v>
      </c>
      <c r="J1460" s="7" t="str">
        <f>VLOOKUP(A1460,Medical_Examinations!A1459:J3794,10,TRUE)</f>
        <v>No</v>
      </c>
      <c r="K1460" s="7" t="str">
        <f>VLOOKUP(A1460,Medical_Examinations!A1459:J3794,3,TRUE)</f>
        <v>Normal Weight</v>
      </c>
      <c r="L1460" s="7" t="str">
        <f>VLOOKUP(A1460,Medical_Examinations!A1459:J3794,5,TRUE)</f>
        <v>Normal</v>
      </c>
      <c r="M1460" s="52">
        <f>VLOOKUP(A1460,Hospitalization!A290:K2632,5,FALSE)</f>
        <v>29533</v>
      </c>
      <c r="N1460" s="51">
        <f ca="1">VLOOKUP(A1460,Hospitalization!A291:K2633,6,FALSE)</f>
        <v>29</v>
      </c>
      <c r="O1460" s="7" t="str">
        <f>VLOOKUP(A1451,Hospitalization!A452:K2794,11,TRUE)</f>
        <v>R1011</v>
      </c>
      <c r="P1460" s="7" t="str">
        <f>VLOOKUP(A1460,Hospitalization!A461:K2803,10,TRUE)</f>
        <v>tier - 1</v>
      </c>
      <c r="Q1460" s="53">
        <f>VLOOKUP(A1460,Hospitalization!A461:K2803,8,TRUE)</f>
        <v>19515.54</v>
      </c>
      <c r="R1460" s="7" t="str">
        <f>VLOOKUP(A1460,Hospitalization!A461:K2803,9,TRUE)</f>
        <v>tier - 1</v>
      </c>
    </row>
    <row r="1461" spans="1:18" x14ac:dyDescent="0.3">
      <c r="A1461" s="69" t="s">
        <v>1470</v>
      </c>
      <c r="B1461" s="55" t="str">
        <f>VLOOKUP(A1461,'Customer Names'!A1461:E2779,3,TRUE)</f>
        <v xml:space="preserve"> Mr</v>
      </c>
      <c r="C1461" s="55" t="str">
        <f>VLOOKUP(A1461,'Customer Names'!A1459:E2284,4,FALSE)</f>
        <v>Horn</v>
      </c>
      <c r="D1461" s="54">
        <f>VLOOKUP(HealthCare!A1461,Medical_Examinations!A1460:J3795,2,TRUE)</f>
        <v>29.19</v>
      </c>
      <c r="E1461" s="54">
        <f>VLOOKUP(HealthCare!A1461,Medical_Examinations!A1460:J3795,4,TRUE)</f>
        <v>4.37</v>
      </c>
      <c r="F1461" s="55" t="str">
        <f>VLOOKUP(A1461,Medical_Examinations!A1460:J3795,6,TRUE)</f>
        <v>No</v>
      </c>
      <c r="G1461" s="55" t="str">
        <f>VLOOKUP(A1461,Medical_Examinations!A1460:J3795,7,TRUE)</f>
        <v>No</v>
      </c>
      <c r="H1461" s="55" t="str">
        <f>VLOOKUP(A1461,Medical_Examinations!A1460:J3795,8,TRUE)</f>
        <v>No</v>
      </c>
      <c r="I1461" s="56">
        <f>VLOOKUP(A1461,Medical_Examinations!A1460:J3795,9,TRUE)</f>
        <v>0</v>
      </c>
      <c r="J1461" s="55" t="str">
        <f>VLOOKUP(A1461,Medical_Examinations!A1460:J3795,10,TRUE)</f>
        <v>No</v>
      </c>
      <c r="K1461" s="55" t="str">
        <f>VLOOKUP(A1461,Medical_Examinations!A1460:J3795,3,TRUE)</f>
        <v>Overweight</v>
      </c>
      <c r="L1461" s="55" t="str">
        <f>VLOOKUP(A1461,Medical_Examinations!A1460:J3795,5,TRUE)</f>
        <v>Normal</v>
      </c>
      <c r="M1461" s="57">
        <f>VLOOKUP(A1461,Hospitalization!A291:K2633,5,FALSE)</f>
        <v>30300</v>
      </c>
      <c r="N1461" s="56">
        <f ca="1">VLOOKUP(A1461,Hospitalization!A292:K2634,6,FALSE)</f>
        <v>26</v>
      </c>
      <c r="O1461" s="55" t="str">
        <f>VLOOKUP(A1452,Hospitalization!A453:K2795,11,TRUE)</f>
        <v>R1024</v>
      </c>
      <c r="P1461" s="55" t="str">
        <f>VLOOKUP(A1461,Hospitalization!A462:K2804,10,TRUE)</f>
        <v>tier - 1</v>
      </c>
      <c r="Q1461" s="58">
        <f>VLOOKUP(A1461,Hospitalization!A462:K2804,8,TRUE)</f>
        <v>19444.27</v>
      </c>
      <c r="R1461" s="55" t="str">
        <f>VLOOKUP(A1461,Hospitalization!A462:K2804,9,TRUE)</f>
        <v>tier - 1</v>
      </c>
    </row>
    <row r="1462" spans="1:18" x14ac:dyDescent="0.3">
      <c r="A1462" s="69" t="s">
        <v>1471</v>
      </c>
      <c r="B1462" s="55" t="str">
        <f>VLOOKUP(A1462,'Customer Names'!A1462:E2780,3,TRUE)</f>
        <v xml:space="preserve"> Ms</v>
      </c>
      <c r="C1462" s="55" t="str">
        <f>VLOOKUP(A1462,'Customer Names'!A1460:E2285,4,FALSE)</f>
        <v>Bien</v>
      </c>
      <c r="D1462" s="50">
        <f>VLOOKUP(HealthCare!A1462,Medical_Examinations!A1461:J3796,2,TRUE)</f>
        <v>31.92</v>
      </c>
      <c r="E1462" s="50">
        <f>VLOOKUP(HealthCare!A1462,Medical_Examinations!A1461:J3796,4,TRUE)</f>
        <v>4.8099999999999996</v>
      </c>
      <c r="F1462" s="7" t="str">
        <f>VLOOKUP(A1462,Medical_Examinations!A1461:J3796,6,TRUE)</f>
        <v>yes</v>
      </c>
      <c r="G1462" s="7" t="str">
        <f>VLOOKUP(A1462,Medical_Examinations!A1461:J3796,7,TRUE)</f>
        <v>No</v>
      </c>
      <c r="H1462" s="7" t="str">
        <f>VLOOKUP(A1462,Medical_Examinations!A1461:J3796,8,TRUE)</f>
        <v>Yes</v>
      </c>
      <c r="I1462" s="51">
        <f>VLOOKUP(A1462,Medical_Examinations!A1461:J3796,9,TRUE)</f>
        <v>1</v>
      </c>
      <c r="J1462" s="7" t="str">
        <f>VLOOKUP(A1462,Medical_Examinations!A1461:J3796,10,TRUE)</f>
        <v>No</v>
      </c>
      <c r="K1462" s="7" t="str">
        <f>VLOOKUP(A1462,Medical_Examinations!A1461:J3796,3,TRUE)</f>
        <v>Obesity</v>
      </c>
      <c r="L1462" s="7" t="str">
        <f>VLOOKUP(A1462,Medical_Examinations!A1461:J3796,5,TRUE)</f>
        <v>Normal</v>
      </c>
      <c r="M1462" s="52">
        <f>VLOOKUP(A1462,Hospitalization!A292:K2634,5,FALSE)</f>
        <v>34218</v>
      </c>
      <c r="N1462" s="51">
        <f ca="1">VLOOKUP(A1462,Hospitalization!A293:K2635,6,FALSE)</f>
        <v>28</v>
      </c>
      <c r="O1462" s="7" t="str">
        <f>VLOOKUP(A1453,Hospitalization!A454:K2796,11,TRUE)</f>
        <v>R1013</v>
      </c>
      <c r="P1462" s="7" t="str">
        <f>VLOOKUP(A1462,Hospitalization!A463:K2805,10,TRUE)</f>
        <v>tier - 3</v>
      </c>
      <c r="Q1462" s="53">
        <f>VLOOKUP(A1462,Hospitalization!A463:K2805,8,TRUE)</f>
        <v>19442.349999999999</v>
      </c>
      <c r="R1462" s="7" t="str">
        <f>VLOOKUP(A1462,Hospitalization!A463:K2805,9,TRUE)</f>
        <v>tier - 1</v>
      </c>
    </row>
    <row r="1463" spans="1:18" x14ac:dyDescent="0.3">
      <c r="A1463" s="69" t="s">
        <v>1472</v>
      </c>
      <c r="B1463" s="55" t="str">
        <f>VLOOKUP(A1463,'Customer Names'!A1463:E2781,3,TRUE)</f>
        <v xml:space="preserve"> Ms</v>
      </c>
      <c r="C1463" s="55" t="str">
        <f>VLOOKUP(A1463,'Customer Names'!A1461:E2286,4,FALSE)</f>
        <v>O'Connor</v>
      </c>
      <c r="D1463" s="54">
        <f>VLOOKUP(HealthCare!A1463,Medical_Examinations!A1462:J3797,2,TRUE)</f>
        <v>26.315000000000001</v>
      </c>
      <c r="E1463" s="54">
        <f>VLOOKUP(HealthCare!A1463,Medical_Examinations!A1462:J3797,4,TRUE)</f>
        <v>4.5599999999999996</v>
      </c>
      <c r="F1463" s="55" t="str">
        <f>VLOOKUP(A1463,Medical_Examinations!A1462:J3797,6,TRUE)</f>
        <v>yes</v>
      </c>
      <c r="G1463" s="55" t="str">
        <f>VLOOKUP(A1463,Medical_Examinations!A1462:J3797,7,TRUE)</f>
        <v>No</v>
      </c>
      <c r="H1463" s="55" t="str">
        <f>VLOOKUP(A1463,Medical_Examinations!A1462:J3797,8,TRUE)</f>
        <v>Yes</v>
      </c>
      <c r="I1463" s="56">
        <f>VLOOKUP(A1463,Medical_Examinations!A1462:J3797,9,TRUE)</f>
        <v>1</v>
      </c>
      <c r="J1463" s="55" t="str">
        <f>VLOOKUP(A1463,Medical_Examinations!A1462:J3797,10,TRUE)</f>
        <v>No</v>
      </c>
      <c r="K1463" s="55" t="str">
        <f>VLOOKUP(A1463,Medical_Examinations!A1462:J3797,3,TRUE)</f>
        <v>Overweight</v>
      </c>
      <c r="L1463" s="55" t="str">
        <f>VLOOKUP(A1463,Medical_Examinations!A1462:J3797,5,TRUE)</f>
        <v>Normal</v>
      </c>
      <c r="M1463" s="57">
        <f>VLOOKUP(A1463,Hospitalization!A293:K2635,5,FALSE)</f>
        <v>31958</v>
      </c>
      <c r="N1463" s="56">
        <f ca="1">VLOOKUP(A1463,Hospitalization!A294:K2636,6,FALSE)</f>
        <v>41</v>
      </c>
      <c r="O1463" s="55" t="str">
        <f>VLOOKUP(A1454,Hospitalization!A455:K2797,11,TRUE)</f>
        <v>R1013</v>
      </c>
      <c r="P1463" s="55" t="str">
        <f>VLOOKUP(A1463,Hospitalization!A464:K2806,10,TRUE)</f>
        <v>tier - 3</v>
      </c>
      <c r="Q1463" s="58">
        <f>VLOOKUP(A1463,Hospitalization!A464:K2806,8,TRUE)</f>
        <v>19362</v>
      </c>
      <c r="R1463" s="55" t="str">
        <f>VLOOKUP(A1463,Hospitalization!A464:K2806,9,TRUE)</f>
        <v>tier - 1</v>
      </c>
    </row>
    <row r="1464" spans="1:18" x14ac:dyDescent="0.3">
      <c r="A1464" s="69" t="s">
        <v>1473</v>
      </c>
      <c r="B1464" s="55" t="str">
        <f>VLOOKUP(A1464,'Customer Names'!A1464:E2782,3,TRUE)</f>
        <v xml:space="preserve"> Mr</v>
      </c>
      <c r="C1464" s="55" t="str">
        <f>VLOOKUP(A1464,'Customer Names'!A1462:E2287,4,FALSE)</f>
        <v>Ash</v>
      </c>
      <c r="D1464" s="50">
        <f>VLOOKUP(HealthCare!A1464,Medical_Examinations!A1463:J3798,2,TRUE)</f>
        <v>35.299999999999997</v>
      </c>
      <c r="E1464" s="50">
        <f>VLOOKUP(HealthCare!A1464,Medical_Examinations!A1463:J3798,4,TRUE)</f>
        <v>4.3899999999999997</v>
      </c>
      <c r="F1464" s="7" t="str">
        <f>VLOOKUP(A1464,Medical_Examinations!A1463:J3798,6,TRUE)</f>
        <v>No</v>
      </c>
      <c r="G1464" s="7" t="str">
        <f>VLOOKUP(A1464,Medical_Examinations!A1463:J3798,7,TRUE)</f>
        <v>No</v>
      </c>
      <c r="H1464" s="7" t="str">
        <f>VLOOKUP(A1464,Medical_Examinations!A1463:J3798,8,TRUE)</f>
        <v>No</v>
      </c>
      <c r="I1464" s="51">
        <f>VLOOKUP(A1464,Medical_Examinations!A1463:J3798,9,TRUE)</f>
        <v>0</v>
      </c>
      <c r="J1464" s="7" t="str">
        <f>VLOOKUP(A1464,Medical_Examinations!A1463:J3798,10,TRUE)</f>
        <v>No</v>
      </c>
      <c r="K1464" s="7" t="str">
        <f>VLOOKUP(A1464,Medical_Examinations!A1463:J3798,3,TRUE)</f>
        <v>Obesity</v>
      </c>
      <c r="L1464" s="7" t="str">
        <f>VLOOKUP(A1464,Medical_Examinations!A1463:J3798,5,TRUE)</f>
        <v>Normal</v>
      </c>
      <c r="M1464" s="52">
        <f>VLOOKUP(A1464,Hospitalization!A294:K2636,5,FALSE)</f>
        <v>33474</v>
      </c>
      <c r="N1464" s="51">
        <f ca="1">VLOOKUP(A1464,Hospitalization!A295:K2637,6,FALSE)</f>
        <v>29</v>
      </c>
      <c r="O1464" s="7" t="str">
        <f>VLOOKUP(A1455,Hospitalization!A456:K2798,11,TRUE)</f>
        <v>R1012</v>
      </c>
      <c r="P1464" s="7" t="str">
        <f>VLOOKUP(A1464,Hospitalization!A465:K2807,10,TRUE)</f>
        <v>tier - 3</v>
      </c>
      <c r="Q1464" s="53">
        <f>VLOOKUP(A1464,Hospitalization!A465:K2807,8,TRUE)</f>
        <v>19350.37</v>
      </c>
      <c r="R1464" s="7" t="str">
        <f>VLOOKUP(A1464,Hospitalization!A465:K2807,9,TRUE)</f>
        <v>tier - 1</v>
      </c>
    </row>
    <row r="1465" spans="1:18" x14ac:dyDescent="0.3">
      <c r="A1465" s="69" t="s">
        <v>1474</v>
      </c>
      <c r="B1465" s="55" t="str">
        <f>VLOOKUP(A1465,'Customer Names'!A1465:E2783,3,TRUE)</f>
        <v xml:space="preserve"> Mr</v>
      </c>
      <c r="C1465" s="55" t="str">
        <f>VLOOKUP(A1465,'Customer Names'!A1463:E2288,4,FALSE)</f>
        <v>Do Prado</v>
      </c>
      <c r="D1465" s="54">
        <f>VLOOKUP(HealthCare!A1465,Medical_Examinations!A1464:J3799,2,TRUE)</f>
        <v>18.91</v>
      </c>
      <c r="E1465" s="54">
        <f>VLOOKUP(HealthCare!A1465,Medical_Examinations!A1464:J3799,4,TRUE)</f>
        <v>11.44</v>
      </c>
      <c r="F1465" s="55" t="str">
        <f>VLOOKUP(A1465,Medical_Examinations!A1464:J3799,6,TRUE)</f>
        <v>No</v>
      </c>
      <c r="G1465" s="55" t="str">
        <f>VLOOKUP(A1465,Medical_Examinations!A1464:J3799,7,TRUE)</f>
        <v>No</v>
      </c>
      <c r="H1465" s="55" t="str">
        <f>VLOOKUP(A1465,Medical_Examinations!A1464:J3799,8,TRUE)</f>
        <v>No</v>
      </c>
      <c r="I1465" s="56">
        <f>VLOOKUP(A1465,Medical_Examinations!A1464:J3799,9,TRUE)</f>
        <v>0</v>
      </c>
      <c r="J1465" s="55" t="str">
        <f>VLOOKUP(A1465,Medical_Examinations!A1464:J3799,10,TRUE)</f>
        <v>No</v>
      </c>
      <c r="K1465" s="55" t="str">
        <f>VLOOKUP(A1465,Medical_Examinations!A1464:J3799,3,TRUE)</f>
        <v>Normal Weight</v>
      </c>
      <c r="L1465" s="55" t="str">
        <f>VLOOKUP(A1465,Medical_Examinations!A1464:J3799,5,TRUE)</f>
        <v>Diabetes</v>
      </c>
      <c r="M1465" s="57">
        <f>VLOOKUP(A1465,Hospitalization!A295:K2637,5,FALSE)</f>
        <v>24426</v>
      </c>
      <c r="N1465" s="56">
        <f ca="1">VLOOKUP(A1465,Hospitalization!A296:K2638,6,FALSE)</f>
        <v>36</v>
      </c>
      <c r="O1465" s="55" t="str">
        <f>VLOOKUP(A1456,Hospitalization!A457:K2799,11,TRUE)</f>
        <v>R1024</v>
      </c>
      <c r="P1465" s="55" t="str">
        <f>VLOOKUP(A1465,Hospitalization!A466:K2808,10,TRUE)</f>
        <v>tier - 1</v>
      </c>
      <c r="Q1465" s="58">
        <f>VLOOKUP(A1465,Hospitalization!A466:K2808,8,TRUE)</f>
        <v>19321.060000000001</v>
      </c>
      <c r="R1465" s="55" t="str">
        <f>VLOOKUP(A1465,Hospitalization!A466:K2808,9,TRUE)</f>
        <v>tier - 1</v>
      </c>
    </row>
    <row r="1466" spans="1:18" x14ac:dyDescent="0.3">
      <c r="A1466" s="69" t="s">
        <v>1475</v>
      </c>
      <c r="B1466" s="55" t="str">
        <f>VLOOKUP(A1466,'Customer Names'!A1466:E2784,3,TRUE)</f>
        <v xml:space="preserve"> Ms</v>
      </c>
      <c r="C1466" s="55" t="str">
        <f>VLOOKUP(A1466,'Customer Names'!A1464:E2289,4,FALSE)</f>
        <v>Phillips</v>
      </c>
      <c r="D1466" s="50">
        <f>VLOOKUP(HealthCare!A1466,Medical_Examinations!A1465:J3800,2,TRUE)</f>
        <v>22.41</v>
      </c>
      <c r="E1466" s="50">
        <f>VLOOKUP(HealthCare!A1466,Medical_Examinations!A1465:J3800,4,TRUE)</f>
        <v>11.37</v>
      </c>
      <c r="F1466" s="7" t="str">
        <f>VLOOKUP(A1466,Medical_Examinations!A1465:J3800,6,TRUE)</f>
        <v>yes</v>
      </c>
      <c r="G1466" s="7" t="str">
        <f>VLOOKUP(A1466,Medical_Examinations!A1465:J3800,7,TRUE)</f>
        <v>No</v>
      </c>
      <c r="H1466" s="7" t="str">
        <f>VLOOKUP(A1466,Medical_Examinations!A1465:J3800,8,TRUE)</f>
        <v>No</v>
      </c>
      <c r="I1466" s="51">
        <f>VLOOKUP(A1466,Medical_Examinations!A1465:J3800,9,TRUE)</f>
        <v>1</v>
      </c>
      <c r="J1466" s="7" t="str">
        <f>VLOOKUP(A1466,Medical_Examinations!A1465:J3800,10,TRUE)</f>
        <v>No</v>
      </c>
      <c r="K1466" s="7" t="str">
        <f>VLOOKUP(A1466,Medical_Examinations!A1465:J3800,3,TRUE)</f>
        <v>Normal Weight</v>
      </c>
      <c r="L1466" s="7" t="str">
        <f>VLOOKUP(A1466,Medical_Examinations!A1465:J3800,5,TRUE)</f>
        <v>Diabetes</v>
      </c>
      <c r="M1466" s="52">
        <f>VLOOKUP(A1466,Hospitalization!A296:K2638,5,FALSE)</f>
        <v>24682</v>
      </c>
      <c r="N1466" s="51">
        <f ca="1">VLOOKUP(A1466,Hospitalization!A297:K2639,6,FALSE)</f>
        <v>36</v>
      </c>
      <c r="O1466" s="7" t="str">
        <f>VLOOKUP(A1457,Hospitalization!A458:K2800,11,TRUE)</f>
        <v>R1012</v>
      </c>
      <c r="P1466" s="7" t="str">
        <f>VLOOKUP(A1466,Hospitalization!A467:K2809,10,TRUE)</f>
        <v>tier - 1</v>
      </c>
      <c r="Q1466" s="53">
        <f>VLOOKUP(A1466,Hospitalization!A467:K2809,8,TRUE)</f>
        <v>19259.96</v>
      </c>
      <c r="R1466" s="7" t="str">
        <f>VLOOKUP(A1466,Hospitalization!A467:K2809,9,TRUE)</f>
        <v>tier - 1</v>
      </c>
    </row>
    <row r="1467" spans="1:18" x14ac:dyDescent="0.3">
      <c r="A1467" s="69" t="s">
        <v>1476</v>
      </c>
      <c r="B1467" s="55" t="str">
        <f>VLOOKUP(A1467,'Customer Names'!A1467:E2785,3,TRUE)</f>
        <v xml:space="preserve"> Mr</v>
      </c>
      <c r="C1467" s="55" t="str">
        <f>VLOOKUP(A1467,'Customer Names'!A1465:E2290,4,FALSE)</f>
        <v>Kelly</v>
      </c>
      <c r="D1467" s="54">
        <f>VLOOKUP(HealthCare!A1467,Medical_Examinations!A1466:J3801,2,TRUE)</f>
        <v>22.704999999999998</v>
      </c>
      <c r="E1467" s="54">
        <f>VLOOKUP(HealthCare!A1467,Medical_Examinations!A1466:J3801,4,TRUE)</f>
        <v>6.14</v>
      </c>
      <c r="F1467" s="55" t="str">
        <f>VLOOKUP(A1467,Medical_Examinations!A1466:J3801,6,TRUE)</f>
        <v>No</v>
      </c>
      <c r="G1467" s="55" t="str">
        <f>VLOOKUP(A1467,Medical_Examinations!A1466:J3801,7,TRUE)</f>
        <v>No</v>
      </c>
      <c r="H1467" s="55" t="str">
        <f>VLOOKUP(A1467,Medical_Examinations!A1466:J3801,8,TRUE)</f>
        <v>No</v>
      </c>
      <c r="I1467" s="56">
        <f>VLOOKUP(A1467,Medical_Examinations!A1466:J3801,9,TRUE)</f>
        <v>0</v>
      </c>
      <c r="J1467" s="55" t="str">
        <f>VLOOKUP(A1467,Medical_Examinations!A1466:J3801,10,TRUE)</f>
        <v>No</v>
      </c>
      <c r="K1467" s="55" t="str">
        <f>VLOOKUP(A1467,Medical_Examinations!A1466:J3801,3,TRUE)</f>
        <v>Normal Weight</v>
      </c>
      <c r="L1467" s="55" t="str">
        <f>VLOOKUP(A1467,Medical_Examinations!A1466:J3801,5,TRUE)</f>
        <v>Prediabetes</v>
      </c>
      <c r="M1467" s="57">
        <f>VLOOKUP(A1467,Hospitalization!A297:K2639,5,FALSE)</f>
        <v>31409</v>
      </c>
      <c r="N1467" s="56">
        <f ca="1">VLOOKUP(A1467,Hospitalization!A298:K2640,6,FALSE)</f>
        <v>36</v>
      </c>
      <c r="O1467" s="55" t="str">
        <f>VLOOKUP(A1458,Hospitalization!A459:K2801,11,TRUE)</f>
        <v>R1013</v>
      </c>
      <c r="P1467" s="55" t="str">
        <f>VLOOKUP(A1467,Hospitalization!A468:K2810,10,TRUE)</f>
        <v>tier - 3</v>
      </c>
      <c r="Q1467" s="58">
        <f>VLOOKUP(A1467,Hospitalization!A468:K2810,8,TRUE)</f>
        <v>19214.71</v>
      </c>
      <c r="R1467" s="55" t="str">
        <f>VLOOKUP(A1467,Hospitalization!A468:K2810,9,TRUE)</f>
        <v>tier - 1</v>
      </c>
    </row>
    <row r="1468" spans="1:18" x14ac:dyDescent="0.3">
      <c r="A1468" s="69" t="s">
        <v>1477</v>
      </c>
      <c r="B1468" s="55" t="str">
        <f>VLOOKUP(A1468,'Customer Names'!A1468:E2786,3,TRUE)</f>
        <v xml:space="preserve"> Mr</v>
      </c>
      <c r="C1468" s="55" t="str">
        <f>VLOOKUP(A1468,'Customer Names'!A1466:E2291,4,FALSE)</f>
        <v>Dever</v>
      </c>
      <c r="D1468" s="50">
        <f>VLOOKUP(HealthCare!A1468,Medical_Examinations!A1467:J3802,2,TRUE)</f>
        <v>37.18</v>
      </c>
      <c r="E1468" s="50">
        <f>VLOOKUP(HealthCare!A1468,Medical_Examinations!A1467:J3802,4,TRUE)</f>
        <v>4.8899999999999997</v>
      </c>
      <c r="F1468" s="7" t="str">
        <f>VLOOKUP(A1468,Medical_Examinations!A1467:J3802,6,TRUE)</f>
        <v>No</v>
      </c>
      <c r="G1468" s="7" t="str">
        <f>VLOOKUP(A1468,Medical_Examinations!A1467:J3802,7,TRUE)</f>
        <v>No</v>
      </c>
      <c r="H1468" s="7" t="str">
        <f>VLOOKUP(A1468,Medical_Examinations!A1467:J3802,8,TRUE)</f>
        <v>No</v>
      </c>
      <c r="I1468" s="51">
        <f>VLOOKUP(A1468,Medical_Examinations!A1467:J3802,9,TRUE)</f>
        <v>0</v>
      </c>
      <c r="J1468" s="7" t="str">
        <f>VLOOKUP(A1468,Medical_Examinations!A1467:J3802,10,TRUE)</f>
        <v>No</v>
      </c>
      <c r="K1468" s="7" t="str">
        <f>VLOOKUP(A1468,Medical_Examinations!A1467:J3802,3,TRUE)</f>
        <v>Obesity</v>
      </c>
      <c r="L1468" s="7" t="str">
        <f>VLOOKUP(A1468,Medical_Examinations!A1467:J3802,5,TRUE)</f>
        <v>Normal</v>
      </c>
      <c r="M1468" s="52">
        <f>VLOOKUP(A1468,Hospitalization!A298:K2640,5,FALSE)</f>
        <v>33497</v>
      </c>
      <c r="N1468" s="51">
        <f ca="1">VLOOKUP(A1468,Hospitalization!A299:K2641,6,FALSE)</f>
        <v>46</v>
      </c>
      <c r="O1468" s="7" t="str">
        <f>VLOOKUP(A1459,Hospitalization!A460:K2802,11,TRUE)</f>
        <v>R1013</v>
      </c>
      <c r="P1468" s="7" t="str">
        <f>VLOOKUP(A1468,Hospitalization!A469:K2811,10,TRUE)</f>
        <v>tier - 3</v>
      </c>
      <c r="Q1468" s="53">
        <f>VLOOKUP(A1468,Hospitalization!A469:K2811,8,TRUE)</f>
        <v>19199.939999999999</v>
      </c>
      <c r="R1468" s="7" t="str">
        <f>VLOOKUP(A1468,Hospitalization!A469:K2811,9,TRUE)</f>
        <v>tier - 1</v>
      </c>
    </row>
    <row r="1469" spans="1:18" x14ac:dyDescent="0.3">
      <c r="A1469" s="69" t="s">
        <v>1478</v>
      </c>
      <c r="B1469" s="55" t="str">
        <f>VLOOKUP(A1469,'Customer Names'!A1469:E2787,3,TRUE)</f>
        <v xml:space="preserve"> Mr</v>
      </c>
      <c r="C1469" s="55" t="str">
        <f>VLOOKUP(A1469,'Customer Names'!A1467:E2292,4,FALSE)</f>
        <v>Horvath</v>
      </c>
      <c r="D1469" s="54">
        <f>VLOOKUP(HealthCare!A1469,Medical_Examinations!A1468:J3803,2,TRUE)</f>
        <v>35.97</v>
      </c>
      <c r="E1469" s="54">
        <f>VLOOKUP(HealthCare!A1469,Medical_Examinations!A1468:J3803,4,TRUE)</f>
        <v>4.5999999999999996</v>
      </c>
      <c r="F1469" s="55" t="str">
        <f>VLOOKUP(A1469,Medical_Examinations!A1468:J3803,6,TRUE)</f>
        <v>No</v>
      </c>
      <c r="G1469" s="55" t="str">
        <f>VLOOKUP(A1469,Medical_Examinations!A1468:J3803,7,TRUE)</f>
        <v>No</v>
      </c>
      <c r="H1469" s="55" t="str">
        <f>VLOOKUP(A1469,Medical_Examinations!A1468:J3803,8,TRUE)</f>
        <v>No</v>
      </c>
      <c r="I1469" s="56">
        <f>VLOOKUP(A1469,Medical_Examinations!A1468:J3803,9,TRUE)</f>
        <v>0</v>
      </c>
      <c r="J1469" s="55" t="str">
        <f>VLOOKUP(A1469,Medical_Examinations!A1468:J3803,10,TRUE)</f>
        <v>No</v>
      </c>
      <c r="K1469" s="55" t="str">
        <f>VLOOKUP(A1469,Medical_Examinations!A1468:J3803,3,TRUE)</f>
        <v>Obesity</v>
      </c>
      <c r="L1469" s="55" t="str">
        <f>VLOOKUP(A1469,Medical_Examinations!A1468:J3803,5,TRUE)</f>
        <v>Normal</v>
      </c>
      <c r="M1469" s="57">
        <f>VLOOKUP(A1469,Hospitalization!A299:K2641,5,FALSE)</f>
        <v>29038</v>
      </c>
      <c r="N1469" s="56">
        <f ca="1">VLOOKUP(A1469,Hospitalization!A300:K2642,6,FALSE)</f>
        <v>23</v>
      </c>
      <c r="O1469" s="55" t="str">
        <f>VLOOKUP(A1460,Hospitalization!A461:K2803,11,TRUE)</f>
        <v>R1013</v>
      </c>
      <c r="P1469" s="55" t="str">
        <f>VLOOKUP(A1469,Hospitalization!A470:K2812,10,TRUE)</f>
        <v>tier - 1</v>
      </c>
      <c r="Q1469" s="58">
        <f>VLOOKUP(A1469,Hospitalization!A470:K2812,8,TRUE)</f>
        <v>19144.580000000002</v>
      </c>
      <c r="R1469" s="55" t="str">
        <f>VLOOKUP(A1469,Hospitalization!A470:K2812,9,TRUE)</f>
        <v>tier - 1</v>
      </c>
    </row>
    <row r="1470" spans="1:18" x14ac:dyDescent="0.3">
      <c r="A1470" s="69" t="s">
        <v>1479</v>
      </c>
      <c r="B1470" s="55" t="str">
        <f>VLOOKUP(A1470,'Customer Names'!A1470:E2788,3,TRUE)</f>
        <v xml:space="preserve"> Mr</v>
      </c>
      <c r="C1470" s="55" t="str">
        <f>VLOOKUP(A1470,'Customer Names'!A1468:E2293,4,FALSE)</f>
        <v>Danner</v>
      </c>
      <c r="D1470" s="50">
        <f>VLOOKUP(HealthCare!A1470,Medical_Examinations!A1469:J3804,2,TRUE)</f>
        <v>35.799999999999997</v>
      </c>
      <c r="E1470" s="50">
        <f>VLOOKUP(HealthCare!A1470,Medical_Examinations!A1469:J3804,4,TRUE)</f>
        <v>4.42</v>
      </c>
      <c r="F1470" s="7" t="str">
        <f>VLOOKUP(A1470,Medical_Examinations!A1469:J3804,6,TRUE)</f>
        <v>No</v>
      </c>
      <c r="G1470" s="7" t="str">
        <f>VLOOKUP(A1470,Medical_Examinations!A1469:J3804,7,TRUE)</f>
        <v>No</v>
      </c>
      <c r="H1470" s="7" t="str">
        <f>VLOOKUP(A1470,Medical_Examinations!A1469:J3804,8,TRUE)</f>
        <v>No</v>
      </c>
      <c r="I1470" s="51">
        <f>VLOOKUP(A1470,Medical_Examinations!A1469:J3804,9,TRUE)</f>
        <v>0</v>
      </c>
      <c r="J1470" s="7" t="str">
        <f>VLOOKUP(A1470,Medical_Examinations!A1469:J3804,10,TRUE)</f>
        <v>No</v>
      </c>
      <c r="K1470" s="7" t="str">
        <f>VLOOKUP(A1470,Medical_Examinations!A1469:J3804,3,TRUE)</f>
        <v>Obesity</v>
      </c>
      <c r="L1470" s="7" t="str">
        <f>VLOOKUP(A1470,Medical_Examinations!A1469:J3804,5,TRUE)</f>
        <v>Normal</v>
      </c>
      <c r="M1470" s="52">
        <f>VLOOKUP(A1470,Hospitalization!A300:K2642,5,FALSE)</f>
        <v>34240</v>
      </c>
      <c r="N1470" s="51">
        <f ca="1">VLOOKUP(A1470,Hospitalization!A301:K2643,6,FALSE)</f>
        <v>36</v>
      </c>
      <c r="O1470" s="7" t="str">
        <f>VLOOKUP(A1461,Hospitalization!A462:K2804,11,TRUE)</f>
        <v>R1013</v>
      </c>
      <c r="P1470" s="7" t="str">
        <f>VLOOKUP(A1470,Hospitalization!A471:K2813,10,TRUE)</f>
        <v>tier - 2</v>
      </c>
      <c r="Q1470" s="53">
        <f>VLOOKUP(A1470,Hospitalization!A471:K2813,8,TRUE)</f>
        <v>19107.78</v>
      </c>
      <c r="R1470" s="7" t="str">
        <f>VLOOKUP(A1470,Hospitalization!A471:K2813,9,TRUE)</f>
        <v>tier - 1</v>
      </c>
    </row>
    <row r="1471" spans="1:18" x14ac:dyDescent="0.3">
      <c r="A1471" s="69" t="s">
        <v>1480</v>
      </c>
      <c r="B1471" s="55" t="str">
        <f>VLOOKUP(A1471,'Customer Names'!A1471:E2789,3,TRUE)</f>
        <v xml:space="preserve"> Ms</v>
      </c>
      <c r="C1471" s="55" t="str">
        <f>VLOOKUP(A1471,'Customer Names'!A1469:E2294,4,FALSE)</f>
        <v>Weiss</v>
      </c>
      <c r="D1471" s="54">
        <f>VLOOKUP(HealthCare!A1471,Medical_Examinations!A1470:J3805,2,TRUE)</f>
        <v>28.31</v>
      </c>
      <c r="E1471" s="54">
        <f>VLOOKUP(HealthCare!A1471,Medical_Examinations!A1470:J3805,4,TRUE)</f>
        <v>7.48</v>
      </c>
      <c r="F1471" s="55" t="str">
        <f>VLOOKUP(A1471,Medical_Examinations!A1470:J3805,6,TRUE)</f>
        <v>yes</v>
      </c>
      <c r="G1471" s="55" t="str">
        <f>VLOOKUP(A1471,Medical_Examinations!A1470:J3805,7,TRUE)</f>
        <v>No</v>
      </c>
      <c r="H1471" s="55" t="str">
        <f>VLOOKUP(A1471,Medical_Examinations!A1470:J3805,8,TRUE)</f>
        <v>No</v>
      </c>
      <c r="I1471" s="56">
        <f>VLOOKUP(A1471,Medical_Examinations!A1470:J3805,9,TRUE)</f>
        <v>0</v>
      </c>
      <c r="J1471" s="55" t="str">
        <f>VLOOKUP(A1471,Medical_Examinations!A1470:J3805,10,TRUE)</f>
        <v>No</v>
      </c>
      <c r="K1471" s="55" t="str">
        <f>VLOOKUP(A1471,Medical_Examinations!A1470:J3805,3,TRUE)</f>
        <v>Overweight</v>
      </c>
      <c r="L1471" s="55" t="str">
        <f>VLOOKUP(A1471,Medical_Examinations!A1470:J3805,5,TRUE)</f>
        <v>Diabetes</v>
      </c>
      <c r="M1471" s="57">
        <f>VLOOKUP(A1471,Hospitalization!A301:K2643,5,FALSE)</f>
        <v>30669</v>
      </c>
      <c r="N1471" s="56">
        <f ca="1">VLOOKUP(A1471,Hospitalization!A302:K2644,6,FALSE)</f>
        <v>48</v>
      </c>
      <c r="O1471" s="55" t="str">
        <f>VLOOKUP(A1462,Hospitalization!A463:K2805,11,TRUE)</f>
        <v>R1012</v>
      </c>
      <c r="P1471" s="55" t="str">
        <f>VLOOKUP(A1471,Hospitalization!A472:K2814,10,TRUE)</f>
        <v>tier - 3</v>
      </c>
      <c r="Q1471" s="58">
        <f>VLOOKUP(A1471,Hospitalization!A472:K2814,8,TRUE)</f>
        <v>19023.259999999998</v>
      </c>
      <c r="R1471" s="55" t="str">
        <f>VLOOKUP(A1471,Hospitalization!A472:K2814,9,TRUE)</f>
        <v>tier - 1</v>
      </c>
    </row>
    <row r="1472" spans="1:18" x14ac:dyDescent="0.3">
      <c r="A1472" s="69" t="s">
        <v>1481</v>
      </c>
      <c r="B1472" s="55" t="str">
        <f>VLOOKUP(A1472,'Customer Names'!A1472:E2790,3,TRUE)</f>
        <v xml:space="preserve"> Mr</v>
      </c>
      <c r="C1472" s="55" t="str">
        <f>VLOOKUP(A1472,'Customer Names'!A1470:E2295,4,FALSE)</f>
        <v>D'Andrea</v>
      </c>
      <c r="D1472" s="50">
        <f>VLOOKUP(HealthCare!A1472,Medical_Examinations!A1471:J3806,2,TRUE)</f>
        <v>38.06</v>
      </c>
      <c r="E1472" s="50">
        <f>VLOOKUP(HealthCare!A1472,Medical_Examinations!A1471:J3806,4,TRUE)</f>
        <v>10.74</v>
      </c>
      <c r="F1472" s="7" t="str">
        <f>VLOOKUP(A1472,Medical_Examinations!A1471:J3806,6,TRUE)</f>
        <v>No</v>
      </c>
      <c r="G1472" s="7" t="str">
        <f>VLOOKUP(A1472,Medical_Examinations!A1471:J3806,7,TRUE)</f>
        <v>No</v>
      </c>
      <c r="H1472" s="7" t="str">
        <f>VLOOKUP(A1472,Medical_Examinations!A1471:J3806,8,TRUE)</f>
        <v>No</v>
      </c>
      <c r="I1472" s="51">
        <f>VLOOKUP(A1472,Medical_Examinations!A1471:J3806,9,TRUE)</f>
        <v>0</v>
      </c>
      <c r="J1472" s="7" t="str">
        <f>VLOOKUP(A1472,Medical_Examinations!A1471:J3806,10,TRUE)</f>
        <v>No</v>
      </c>
      <c r="K1472" s="7" t="str">
        <f>VLOOKUP(A1472,Medical_Examinations!A1471:J3806,3,TRUE)</f>
        <v>Obesity</v>
      </c>
      <c r="L1472" s="7" t="str">
        <f>VLOOKUP(A1472,Medical_Examinations!A1471:J3806,5,TRUE)</f>
        <v>Diabetes</v>
      </c>
      <c r="M1472" s="52">
        <f>VLOOKUP(A1472,Hospitalization!A302:K2644,5,FALSE)</f>
        <v>32440</v>
      </c>
      <c r="N1472" s="51">
        <f ca="1">VLOOKUP(A1472,Hospitalization!A303:K2645,6,FALSE)</f>
        <v>45</v>
      </c>
      <c r="O1472" s="7" t="str">
        <f>VLOOKUP(A1463,Hospitalization!A464:K2806,11,TRUE)</f>
        <v>R1013</v>
      </c>
      <c r="P1472" s="7" t="str">
        <f>VLOOKUP(A1472,Hospitalization!A473:K2815,10,TRUE)</f>
        <v>tier - 3</v>
      </c>
      <c r="Q1472" s="53">
        <f>VLOOKUP(A1472,Hospitalization!A473:K2815,8,TRUE)</f>
        <v>18972.5</v>
      </c>
      <c r="R1472" s="7" t="str">
        <f>VLOOKUP(A1472,Hospitalization!A473:K2815,9,TRUE)</f>
        <v>tier - 1</v>
      </c>
    </row>
    <row r="1473" spans="1:18" x14ac:dyDescent="0.3">
      <c r="A1473" s="69" t="s">
        <v>1482</v>
      </c>
      <c r="B1473" s="55" t="str">
        <f>VLOOKUP(A1473,'Customer Names'!A1473:E2791,3,TRUE)</f>
        <v xml:space="preserve"> Ms</v>
      </c>
      <c r="C1473" s="55" t="str">
        <f>VLOOKUP(A1473,'Customer Names'!A1471:E2296,4,FALSE)</f>
        <v>Olesky</v>
      </c>
      <c r="D1473" s="54">
        <f>VLOOKUP(HealthCare!A1473,Medical_Examinations!A1472:J3807,2,TRUE)</f>
        <v>28</v>
      </c>
      <c r="E1473" s="54">
        <f>VLOOKUP(HealthCare!A1473,Medical_Examinations!A1472:J3807,4,TRUE)</f>
        <v>5.19</v>
      </c>
      <c r="F1473" s="55" t="str">
        <f>VLOOKUP(A1473,Medical_Examinations!A1472:J3807,6,TRUE)</f>
        <v>No</v>
      </c>
      <c r="G1473" s="55" t="str">
        <f>VLOOKUP(A1473,Medical_Examinations!A1472:J3807,7,TRUE)</f>
        <v>No</v>
      </c>
      <c r="H1473" s="55" t="str">
        <f>VLOOKUP(A1473,Medical_Examinations!A1472:J3807,8,TRUE)</f>
        <v>No</v>
      </c>
      <c r="I1473" s="56">
        <f>VLOOKUP(A1473,Medical_Examinations!A1472:J3807,9,TRUE)</f>
        <v>1</v>
      </c>
      <c r="J1473" s="55" t="str">
        <f>VLOOKUP(A1473,Medical_Examinations!A1472:J3807,10,TRUE)</f>
        <v>No</v>
      </c>
      <c r="K1473" s="55" t="str">
        <f>VLOOKUP(A1473,Medical_Examinations!A1472:J3807,3,TRUE)</f>
        <v>Overweight</v>
      </c>
      <c r="L1473" s="55" t="str">
        <f>VLOOKUP(A1473,Medical_Examinations!A1472:J3807,5,TRUE)</f>
        <v>Normal</v>
      </c>
      <c r="M1473" s="57">
        <f>VLOOKUP(A1473,Hospitalization!A303:K2645,5,FALSE)</f>
        <v>33938</v>
      </c>
      <c r="N1473" s="56">
        <f ca="1">VLOOKUP(A1473,Hospitalization!A304:K2646,6,FALSE)</f>
        <v>34</v>
      </c>
      <c r="O1473" s="55" t="str">
        <f>VLOOKUP(A1464,Hospitalization!A465:K2807,11,TRUE)</f>
        <v>R1013</v>
      </c>
      <c r="P1473" s="55" t="str">
        <f>VLOOKUP(A1473,Hospitalization!A474:K2816,10,TRUE)</f>
        <v>tier - 1</v>
      </c>
      <c r="Q1473" s="58">
        <f>VLOOKUP(A1473,Hospitalization!A474:K2816,8,TRUE)</f>
        <v>18963.169999999998</v>
      </c>
      <c r="R1473" s="55" t="str">
        <f>VLOOKUP(A1473,Hospitalization!A474:K2816,9,TRUE)</f>
        <v>tier - 1</v>
      </c>
    </row>
    <row r="1474" spans="1:18" x14ac:dyDescent="0.3">
      <c r="A1474" s="69" t="s">
        <v>1483</v>
      </c>
      <c r="B1474" s="55" t="str">
        <f>VLOOKUP(A1474,'Customer Names'!A1474:E2792,3,TRUE)</f>
        <v xml:space="preserve"> Mr</v>
      </c>
      <c r="C1474" s="55" t="str">
        <f>VLOOKUP(A1474,'Customer Names'!A1472:E2297,4,FALSE)</f>
        <v>Whitcraft</v>
      </c>
      <c r="D1474" s="50">
        <f>VLOOKUP(HealthCare!A1474,Medical_Examinations!A1473:J3808,2,TRUE)</f>
        <v>34.32</v>
      </c>
      <c r="E1474" s="50">
        <f>VLOOKUP(HealthCare!A1474,Medical_Examinations!A1473:J3808,4,TRUE)</f>
        <v>9.17</v>
      </c>
      <c r="F1474" s="7" t="str">
        <f>VLOOKUP(A1474,Medical_Examinations!A1473:J3808,6,TRUE)</f>
        <v>No</v>
      </c>
      <c r="G1474" s="7" t="str">
        <f>VLOOKUP(A1474,Medical_Examinations!A1473:J3808,7,TRUE)</f>
        <v>No</v>
      </c>
      <c r="H1474" s="7" t="str">
        <f>VLOOKUP(A1474,Medical_Examinations!A1473:J3808,8,TRUE)</f>
        <v>No</v>
      </c>
      <c r="I1474" s="51">
        <f>VLOOKUP(A1474,Medical_Examinations!A1473:J3808,9,TRUE)</f>
        <v>0</v>
      </c>
      <c r="J1474" s="7" t="str">
        <f>VLOOKUP(A1474,Medical_Examinations!A1473:J3808,10,TRUE)</f>
        <v>No</v>
      </c>
      <c r="K1474" s="7" t="str">
        <f>VLOOKUP(A1474,Medical_Examinations!A1473:J3808,3,TRUE)</f>
        <v>Obesity</v>
      </c>
      <c r="L1474" s="7" t="str">
        <f>VLOOKUP(A1474,Medical_Examinations!A1473:J3808,5,TRUE)</f>
        <v>Diabetes</v>
      </c>
      <c r="M1474" s="52">
        <f>VLOOKUP(A1474,Hospitalization!A304:K2646,5,FALSE)</f>
        <v>36013</v>
      </c>
      <c r="N1474" s="51">
        <f ca="1">VLOOKUP(A1474,Hospitalization!A305:K2647,6,FALSE)</f>
        <v>34</v>
      </c>
      <c r="O1474" s="7" t="str">
        <f>VLOOKUP(A1465,Hospitalization!A466:K2808,11,TRUE)</f>
        <v>R1012</v>
      </c>
      <c r="P1474" s="7" t="str">
        <f>VLOOKUP(A1474,Hospitalization!A475:K2817,10,TRUE)</f>
        <v>tier - 3</v>
      </c>
      <c r="Q1474" s="53">
        <f>VLOOKUP(A1474,Hospitalization!A475:K2817,8,TRUE)</f>
        <v>18955.22</v>
      </c>
      <c r="R1474" s="7" t="str">
        <f>VLOOKUP(A1474,Hospitalization!A475:K2817,9,TRUE)</f>
        <v>tier - 1</v>
      </c>
    </row>
    <row r="1475" spans="1:18" x14ac:dyDescent="0.3">
      <c r="A1475" s="69" t="s">
        <v>1484</v>
      </c>
      <c r="B1475" s="55" t="str">
        <f>VLOOKUP(A1475,'Customer Names'!A1475:E2793,3,TRUE)</f>
        <v xml:space="preserve"> Mr</v>
      </c>
      <c r="C1475" s="55" t="str">
        <f>VLOOKUP(A1475,'Customer Names'!A1473:E2298,4,FALSE)</f>
        <v>Salazar</v>
      </c>
      <c r="D1475" s="54">
        <f>VLOOKUP(HealthCare!A1475,Medical_Examinations!A1474:J3809,2,TRUE)</f>
        <v>22.3</v>
      </c>
      <c r="E1475" s="54">
        <f>VLOOKUP(HealthCare!A1475,Medical_Examinations!A1474:J3809,4,TRUE)</f>
        <v>4.95</v>
      </c>
      <c r="F1475" s="55" t="str">
        <f>VLOOKUP(A1475,Medical_Examinations!A1474:J3809,6,TRUE)</f>
        <v>yes</v>
      </c>
      <c r="G1475" s="55" t="str">
        <f>VLOOKUP(A1475,Medical_Examinations!A1474:J3809,7,TRUE)</f>
        <v>No</v>
      </c>
      <c r="H1475" s="55" t="str">
        <f>VLOOKUP(A1475,Medical_Examinations!A1474:J3809,8,TRUE)</f>
        <v>No</v>
      </c>
      <c r="I1475" s="56">
        <f>VLOOKUP(A1475,Medical_Examinations!A1474:J3809,9,TRUE)</f>
        <v>0</v>
      </c>
      <c r="J1475" s="55" t="str">
        <f>VLOOKUP(A1475,Medical_Examinations!A1474:J3809,10,TRUE)</f>
        <v>No</v>
      </c>
      <c r="K1475" s="55" t="str">
        <f>VLOOKUP(A1475,Medical_Examinations!A1474:J3809,3,TRUE)</f>
        <v>Normal Weight</v>
      </c>
      <c r="L1475" s="55" t="str">
        <f>VLOOKUP(A1475,Medical_Examinations!A1474:J3809,5,TRUE)</f>
        <v>Normal</v>
      </c>
      <c r="M1475" s="57">
        <f>VLOOKUP(A1475,Hospitalization!A305:K2647,5,FALSE)</f>
        <v>23304</v>
      </c>
      <c r="N1475" s="56">
        <f ca="1">VLOOKUP(A1475,Hospitalization!A306:K2648,6,FALSE)</f>
        <v>32</v>
      </c>
      <c r="O1475" s="55" t="str">
        <f>VLOOKUP(A1466,Hospitalization!A467:K2809,11,TRUE)</f>
        <v>R1012</v>
      </c>
      <c r="P1475" s="55" t="str">
        <f>VLOOKUP(A1475,Hospitalization!A476:K2818,10,TRUE)</f>
        <v>tier - 1</v>
      </c>
      <c r="Q1475" s="58">
        <f>VLOOKUP(A1475,Hospitalization!A476:K2818,8,TRUE)</f>
        <v>18954.560000000001</v>
      </c>
      <c r="R1475" s="55" t="str">
        <f>VLOOKUP(A1475,Hospitalization!A476:K2818,9,TRUE)</f>
        <v>tier - 1</v>
      </c>
    </row>
    <row r="1476" spans="1:18" x14ac:dyDescent="0.3">
      <c r="A1476" s="69" t="s">
        <v>1485</v>
      </c>
      <c r="B1476" s="55" t="str">
        <f>VLOOKUP(A1476,'Customer Names'!A1476:E2794,3,TRUE)</f>
        <v xml:space="preserve"> Ms</v>
      </c>
      <c r="C1476" s="55" t="str">
        <f>VLOOKUP(A1476,'Customer Names'!A1474:E2299,4,FALSE)</f>
        <v>Todd</v>
      </c>
      <c r="D1476" s="50">
        <f>VLOOKUP(HealthCare!A1476,Medical_Examinations!A1475:J3810,2,TRUE)</f>
        <v>27.835000000000001</v>
      </c>
      <c r="E1476" s="50">
        <f>VLOOKUP(HealthCare!A1476,Medical_Examinations!A1475:J3810,4,TRUE)</f>
        <v>6.03</v>
      </c>
      <c r="F1476" s="7" t="str">
        <f>VLOOKUP(A1476,Medical_Examinations!A1475:J3810,6,TRUE)</f>
        <v>No</v>
      </c>
      <c r="G1476" s="7" t="str">
        <f>VLOOKUP(A1476,Medical_Examinations!A1475:J3810,7,TRUE)</f>
        <v>No</v>
      </c>
      <c r="H1476" s="7" t="str">
        <f>VLOOKUP(A1476,Medical_Examinations!A1475:J3810,8,TRUE)</f>
        <v>No</v>
      </c>
      <c r="I1476" s="51">
        <f>VLOOKUP(A1476,Medical_Examinations!A1475:J3810,9,TRUE)</f>
        <v>1</v>
      </c>
      <c r="J1476" s="7" t="str">
        <f>VLOOKUP(A1476,Medical_Examinations!A1475:J3810,10,TRUE)</f>
        <v>No</v>
      </c>
      <c r="K1476" s="7" t="str">
        <f>VLOOKUP(A1476,Medical_Examinations!A1475:J3810,3,TRUE)</f>
        <v>Overweight</v>
      </c>
      <c r="L1476" s="7" t="str">
        <f>VLOOKUP(A1476,Medical_Examinations!A1475:J3810,5,TRUE)</f>
        <v>Prediabetes</v>
      </c>
      <c r="M1476" s="52">
        <f>VLOOKUP(A1476,Hospitalization!A306:K2648,5,FALSE)</f>
        <v>25418</v>
      </c>
      <c r="N1476" s="51">
        <f ca="1">VLOOKUP(A1476,Hospitalization!A307:K2649,6,FALSE)</f>
        <v>46</v>
      </c>
      <c r="O1476" s="7" t="str">
        <f>VLOOKUP(A1467,Hospitalization!A468:K2810,11,TRUE)</f>
        <v>R1013</v>
      </c>
      <c r="P1476" s="7" t="str">
        <f>VLOOKUP(A1476,Hospitalization!A477:K2819,10,TRUE)</f>
        <v>tier - 3</v>
      </c>
      <c r="Q1476" s="53">
        <f>VLOOKUP(A1476,Hospitalization!A477:K2819,8,TRUE)</f>
        <v>18932.810000000001</v>
      </c>
      <c r="R1476" s="7" t="str">
        <f>VLOOKUP(A1476,Hospitalization!A477:K2819,9,TRUE)</f>
        <v>tier - 1</v>
      </c>
    </row>
    <row r="1477" spans="1:18" x14ac:dyDescent="0.3">
      <c r="A1477" s="69" t="s">
        <v>1486</v>
      </c>
      <c r="B1477" s="55" t="str">
        <f>VLOOKUP(A1477,'Customer Names'!A1477:E2795,3,TRUE)</f>
        <v xml:space="preserve"> Mr</v>
      </c>
      <c r="C1477" s="55" t="str">
        <f>VLOOKUP(A1477,'Customer Names'!A1475:E2300,4,FALSE)</f>
        <v>Pond</v>
      </c>
      <c r="D1477" s="54">
        <f>VLOOKUP(HealthCare!A1477,Medical_Examinations!A1476:J3811,2,TRUE)</f>
        <v>39.229999999999997</v>
      </c>
      <c r="E1477" s="54">
        <f>VLOOKUP(HealthCare!A1477,Medical_Examinations!A1476:J3811,4,TRUE)</f>
        <v>5.36</v>
      </c>
      <c r="F1477" s="55" t="str">
        <f>VLOOKUP(A1477,Medical_Examinations!A1476:J3811,6,TRUE)</f>
        <v>No</v>
      </c>
      <c r="G1477" s="55" t="str">
        <f>VLOOKUP(A1477,Medical_Examinations!A1476:J3811,7,TRUE)</f>
        <v>No</v>
      </c>
      <c r="H1477" s="55" t="str">
        <f>VLOOKUP(A1477,Medical_Examinations!A1476:J3811,8,TRUE)</f>
        <v>No</v>
      </c>
      <c r="I1477" s="56">
        <f>VLOOKUP(A1477,Medical_Examinations!A1476:J3811,9,TRUE)</f>
        <v>0</v>
      </c>
      <c r="J1477" s="55" t="str">
        <f>VLOOKUP(A1477,Medical_Examinations!A1476:J3811,10,TRUE)</f>
        <v>No</v>
      </c>
      <c r="K1477" s="55" t="str">
        <f>VLOOKUP(A1477,Medical_Examinations!A1476:J3811,3,TRUE)</f>
        <v>Obesity</v>
      </c>
      <c r="L1477" s="55" t="str">
        <f>VLOOKUP(A1477,Medical_Examinations!A1476:J3811,5,TRUE)</f>
        <v>Normal</v>
      </c>
      <c r="M1477" s="57">
        <f>VLOOKUP(A1477,Hospitalization!A307:K2649,5,FALSE)</f>
        <v>34969</v>
      </c>
      <c r="N1477" s="56">
        <f ca="1">VLOOKUP(A1477,Hospitalization!A308:K2650,6,FALSE)</f>
        <v>40</v>
      </c>
      <c r="O1477" s="55" t="str">
        <f>VLOOKUP(A1468,Hospitalization!A469:K2811,11,TRUE)</f>
        <v>R1011</v>
      </c>
      <c r="P1477" s="55" t="str">
        <f>VLOOKUP(A1477,Hospitalization!A478:K2820,10,TRUE)</f>
        <v>tier - 2</v>
      </c>
      <c r="Q1477" s="58">
        <f>VLOOKUP(A1477,Hospitalization!A478:K2820,8,TRUE)</f>
        <v>18903.490000000002</v>
      </c>
      <c r="R1477" s="55" t="str">
        <f>VLOOKUP(A1477,Hospitalization!A478:K2820,9,TRUE)</f>
        <v>tier - 1</v>
      </c>
    </row>
    <row r="1478" spans="1:18" x14ac:dyDescent="0.3">
      <c r="A1478" s="69" t="s">
        <v>1487</v>
      </c>
      <c r="B1478" s="55" t="str">
        <f>VLOOKUP(A1478,'Customer Names'!A1478:E2796,3,TRUE)</f>
        <v xml:space="preserve"> Ms</v>
      </c>
      <c r="C1478" s="55" t="str">
        <f>VLOOKUP(A1478,'Customer Names'!A1476:E2301,4,FALSE)</f>
        <v>Egan</v>
      </c>
      <c r="D1478" s="50">
        <f>VLOOKUP(HealthCare!A1478,Medical_Examinations!A1477:J3812,2,TRUE)</f>
        <v>19.95</v>
      </c>
      <c r="E1478" s="50">
        <f>VLOOKUP(HealthCare!A1478,Medical_Examinations!A1477:J3812,4,TRUE)</f>
        <v>6.11</v>
      </c>
      <c r="F1478" s="7" t="str">
        <f>VLOOKUP(A1478,Medical_Examinations!A1477:J3812,6,TRUE)</f>
        <v>No</v>
      </c>
      <c r="G1478" s="7" t="str">
        <f>VLOOKUP(A1478,Medical_Examinations!A1477:J3812,7,TRUE)</f>
        <v>No</v>
      </c>
      <c r="H1478" s="7" t="str">
        <f>VLOOKUP(A1478,Medical_Examinations!A1477:J3812,8,TRUE)</f>
        <v>No</v>
      </c>
      <c r="I1478" s="51">
        <f>VLOOKUP(A1478,Medical_Examinations!A1477:J3812,9,TRUE)</f>
        <v>1</v>
      </c>
      <c r="J1478" s="7" t="str">
        <f>VLOOKUP(A1478,Medical_Examinations!A1477:J3812,10,TRUE)</f>
        <v>No</v>
      </c>
      <c r="K1478" s="7" t="str">
        <f>VLOOKUP(A1478,Medical_Examinations!A1477:J3812,3,TRUE)</f>
        <v>Normal Weight</v>
      </c>
      <c r="L1478" s="7" t="str">
        <f>VLOOKUP(A1478,Medical_Examinations!A1477:J3812,5,TRUE)</f>
        <v>Prediabetes</v>
      </c>
      <c r="M1478" s="52">
        <f>VLOOKUP(A1478,Hospitalization!A308:K2650,5,FALSE)</f>
        <v>23351</v>
      </c>
      <c r="N1478" s="51">
        <f ca="1">VLOOKUP(A1478,Hospitalization!A309:K2651,6,FALSE)</f>
        <v>35</v>
      </c>
      <c r="O1478" s="7" t="str">
        <f>VLOOKUP(A1469,Hospitalization!A470:K2812,11,TRUE)</f>
        <v>R1024</v>
      </c>
      <c r="P1478" s="7" t="str">
        <f>VLOOKUP(A1478,Hospitalization!A479:K2821,10,TRUE)</f>
        <v>tier - 1</v>
      </c>
      <c r="Q1478" s="53">
        <f>VLOOKUP(A1478,Hospitalization!A479:K2821,8,TRUE)</f>
        <v>18883.330000000002</v>
      </c>
      <c r="R1478" s="7" t="str">
        <f>VLOOKUP(A1478,Hospitalization!A479:K2821,9,TRUE)</f>
        <v>tier - 1</v>
      </c>
    </row>
    <row r="1479" spans="1:18" x14ac:dyDescent="0.3">
      <c r="A1479" s="69" t="s">
        <v>1488</v>
      </c>
      <c r="B1479" s="55" t="str">
        <f>VLOOKUP(A1479,'Customer Names'!A1479:E2797,3,TRUE)</f>
        <v xml:space="preserve"> Mr</v>
      </c>
      <c r="C1479" s="55" t="str">
        <f>VLOOKUP(A1479,'Customer Names'!A1477:E2302,4,FALSE)</f>
        <v>Bersani</v>
      </c>
      <c r="D1479" s="54">
        <f>VLOOKUP(HealthCare!A1479,Medical_Examinations!A1478:J3813,2,TRUE)</f>
        <v>34.64</v>
      </c>
      <c r="E1479" s="54">
        <f>VLOOKUP(HealthCare!A1479,Medical_Examinations!A1478:J3813,4,TRUE)</f>
        <v>4.88</v>
      </c>
      <c r="F1479" s="55" t="str">
        <f>VLOOKUP(A1479,Medical_Examinations!A1478:J3813,6,TRUE)</f>
        <v>No</v>
      </c>
      <c r="G1479" s="55" t="str">
        <f>VLOOKUP(A1479,Medical_Examinations!A1478:J3813,7,TRUE)</f>
        <v>No</v>
      </c>
      <c r="H1479" s="55" t="str">
        <f>VLOOKUP(A1479,Medical_Examinations!A1478:J3813,8,TRUE)</f>
        <v>Yes</v>
      </c>
      <c r="I1479" s="56">
        <f>VLOOKUP(A1479,Medical_Examinations!A1478:J3813,9,TRUE)</f>
        <v>1</v>
      </c>
      <c r="J1479" s="55" t="str">
        <f>VLOOKUP(A1479,Medical_Examinations!A1478:J3813,10,TRUE)</f>
        <v>No</v>
      </c>
      <c r="K1479" s="55" t="str">
        <f>VLOOKUP(A1479,Medical_Examinations!A1478:J3813,3,TRUE)</f>
        <v>Obesity</v>
      </c>
      <c r="L1479" s="55" t="str">
        <f>VLOOKUP(A1479,Medical_Examinations!A1478:J3813,5,TRUE)</f>
        <v>Normal</v>
      </c>
      <c r="M1479" s="57">
        <f>VLOOKUP(A1479,Hospitalization!A309:K2651,5,FALSE)</f>
        <v>37826</v>
      </c>
      <c r="N1479" s="56">
        <f ca="1">VLOOKUP(A1479,Hospitalization!A310:K2652,6,FALSE)</f>
        <v>21</v>
      </c>
      <c r="O1479" s="55" t="str">
        <f>VLOOKUP(A1470,Hospitalization!A471:K2813,11,TRUE)</f>
        <v>R1013</v>
      </c>
      <c r="P1479" s="55" t="str">
        <f>VLOOKUP(A1479,Hospitalization!A480:K2822,10,TRUE)</f>
        <v>tier - 3</v>
      </c>
      <c r="Q1479" s="58">
        <f>VLOOKUP(A1479,Hospitalization!A480:K2822,8,TRUE)</f>
        <v>18838.7</v>
      </c>
      <c r="R1479" s="55" t="str">
        <f>VLOOKUP(A1479,Hospitalization!A480:K2822,9,TRUE)</f>
        <v>tier - 1</v>
      </c>
    </row>
    <row r="1480" spans="1:18" x14ac:dyDescent="0.3">
      <c r="A1480" s="69" t="s">
        <v>1489</v>
      </c>
      <c r="B1480" s="55" t="str">
        <f>VLOOKUP(A1480,'Customer Names'!A1480:E2798,3,TRUE)</f>
        <v xml:space="preserve"> Mr</v>
      </c>
      <c r="C1480" s="55" t="str">
        <f>VLOOKUP(A1480,'Customer Names'!A1478:E2303,4,FALSE)</f>
        <v>Creech</v>
      </c>
      <c r="D1480" s="50">
        <f>VLOOKUP(HealthCare!A1480,Medical_Examinations!A1479:J3814,2,TRUE)</f>
        <v>18.75</v>
      </c>
      <c r="E1480" s="50">
        <f>VLOOKUP(HealthCare!A1480,Medical_Examinations!A1479:J3814,4,TRUE)</f>
        <v>6.72</v>
      </c>
      <c r="F1480" s="7" t="str">
        <f>VLOOKUP(A1480,Medical_Examinations!A1479:J3814,6,TRUE)</f>
        <v>No</v>
      </c>
      <c r="G1480" s="7" t="str">
        <f>VLOOKUP(A1480,Medical_Examinations!A1479:J3814,7,TRUE)</f>
        <v>No</v>
      </c>
      <c r="H1480" s="7" t="str">
        <f>VLOOKUP(A1480,Medical_Examinations!A1479:J3814,8,TRUE)</f>
        <v>No</v>
      </c>
      <c r="I1480" s="51">
        <f>VLOOKUP(A1480,Medical_Examinations!A1479:J3814,9,TRUE)</f>
        <v>0</v>
      </c>
      <c r="J1480" s="7" t="str">
        <f>VLOOKUP(A1480,Medical_Examinations!A1479:J3814,10,TRUE)</f>
        <v>No</v>
      </c>
      <c r="K1480" s="7" t="str">
        <f>VLOOKUP(A1480,Medical_Examinations!A1479:J3814,3,TRUE)</f>
        <v>Normal Weight</v>
      </c>
      <c r="L1480" s="7" t="str">
        <f>VLOOKUP(A1480,Medical_Examinations!A1479:J3814,5,TRUE)</f>
        <v>Diabetes</v>
      </c>
      <c r="M1480" s="52">
        <f>VLOOKUP(A1480,Hospitalization!A310:K2652,5,FALSE)</f>
        <v>22998</v>
      </c>
      <c r="N1480" s="51">
        <f ca="1">VLOOKUP(A1480,Hospitalization!A311:K2653,6,FALSE)</f>
        <v>39</v>
      </c>
      <c r="O1480" s="7" t="str">
        <f>VLOOKUP(A1471,Hospitalization!A472:K2814,11,TRUE)</f>
        <v>R1011</v>
      </c>
      <c r="P1480" s="7" t="str">
        <f>VLOOKUP(A1480,Hospitalization!A481:K2823,10,TRUE)</f>
        <v>tier - 1</v>
      </c>
      <c r="Q1480" s="53">
        <f>VLOOKUP(A1480,Hospitalization!A481:K2823,8,TRUE)</f>
        <v>18815.53</v>
      </c>
      <c r="R1480" s="7" t="str">
        <f>VLOOKUP(A1480,Hospitalization!A481:K2823,9,TRUE)</f>
        <v>tier - 1</v>
      </c>
    </row>
    <row r="1481" spans="1:18" x14ac:dyDescent="0.3">
      <c r="A1481" s="69" t="s">
        <v>1490</v>
      </c>
      <c r="B1481" s="55" t="str">
        <f>VLOOKUP(A1481,'Customer Names'!A1481:E2799,3,TRUE)</f>
        <v xml:space="preserve"> Ms</v>
      </c>
      <c r="C1481" s="55" t="str">
        <f>VLOOKUP(A1481,'Customer Names'!A1479:E2304,4,FALSE)</f>
        <v>Sudres</v>
      </c>
      <c r="D1481" s="54">
        <f>VLOOKUP(HealthCare!A1481,Medical_Examinations!A1480:J3815,2,TRUE)</f>
        <v>26.48</v>
      </c>
      <c r="E1481" s="54">
        <f>VLOOKUP(HealthCare!A1481,Medical_Examinations!A1480:J3815,4,TRUE)</f>
        <v>4.2</v>
      </c>
      <c r="F1481" s="55" t="str">
        <f>VLOOKUP(A1481,Medical_Examinations!A1480:J3815,6,TRUE)</f>
        <v>No</v>
      </c>
      <c r="G1481" s="55" t="str">
        <f>VLOOKUP(A1481,Medical_Examinations!A1480:J3815,7,TRUE)</f>
        <v>No</v>
      </c>
      <c r="H1481" s="55" t="str">
        <f>VLOOKUP(A1481,Medical_Examinations!A1480:J3815,8,TRUE)</f>
        <v>No</v>
      </c>
      <c r="I1481" s="56">
        <f>VLOOKUP(A1481,Medical_Examinations!A1480:J3815,9,TRUE)</f>
        <v>1</v>
      </c>
      <c r="J1481" s="55" t="str">
        <f>VLOOKUP(A1481,Medical_Examinations!A1480:J3815,10,TRUE)</f>
        <v>No</v>
      </c>
      <c r="K1481" s="55" t="str">
        <f>VLOOKUP(A1481,Medical_Examinations!A1480:J3815,3,TRUE)</f>
        <v>Overweight</v>
      </c>
      <c r="L1481" s="55" t="str">
        <f>VLOOKUP(A1481,Medical_Examinations!A1480:J3815,5,TRUE)</f>
        <v>Normal</v>
      </c>
      <c r="M1481" s="57">
        <f>VLOOKUP(A1481,Hospitalization!A311:K2653,5,FALSE)</f>
        <v>35031</v>
      </c>
      <c r="N1481" s="56">
        <f ca="1">VLOOKUP(A1481,Hospitalization!A312:K2654,6,FALSE)</f>
        <v>38</v>
      </c>
      <c r="O1481" s="55" t="str">
        <f>VLOOKUP(A1472,Hospitalization!A473:K2815,11,TRUE)</f>
        <v>R1013</v>
      </c>
      <c r="P1481" s="55" t="str">
        <f>VLOOKUP(A1481,Hospitalization!A482:K2824,10,TRUE)</f>
        <v>tier - 1</v>
      </c>
      <c r="Q1481" s="58">
        <f>VLOOKUP(A1481,Hospitalization!A482:K2824,8,TRUE)</f>
        <v>18804.75</v>
      </c>
      <c r="R1481" s="55" t="str">
        <f>VLOOKUP(A1481,Hospitalization!A482:K2824,9,TRUE)</f>
        <v>tier - 1</v>
      </c>
    </row>
    <row r="1482" spans="1:18" x14ac:dyDescent="0.3">
      <c r="A1482" s="69" t="s">
        <v>1491</v>
      </c>
      <c r="B1482" s="55" t="str">
        <f>VLOOKUP(A1482,'Customer Names'!A1482:E2800,3,TRUE)</f>
        <v xml:space="preserve"> Mr</v>
      </c>
      <c r="C1482" s="55" t="str">
        <f>VLOOKUP(A1482,'Customer Names'!A1480:E2305,4,FALSE)</f>
        <v>Couture</v>
      </c>
      <c r="D1482" s="50">
        <f>VLOOKUP(HealthCare!A1482,Medical_Examinations!A1481:J3816,2,TRUE)</f>
        <v>34.83</v>
      </c>
      <c r="E1482" s="50">
        <f>VLOOKUP(HealthCare!A1482,Medical_Examinations!A1481:J3816,4,TRUE)</f>
        <v>5.79</v>
      </c>
      <c r="F1482" s="7" t="str">
        <f>VLOOKUP(A1482,Medical_Examinations!A1481:J3816,6,TRUE)</f>
        <v>No</v>
      </c>
      <c r="G1482" s="7" t="str">
        <f>VLOOKUP(A1482,Medical_Examinations!A1481:J3816,7,TRUE)</f>
        <v>No</v>
      </c>
      <c r="H1482" s="7" t="str">
        <f>VLOOKUP(A1482,Medical_Examinations!A1481:J3816,8,TRUE)</f>
        <v>No</v>
      </c>
      <c r="I1482" s="51">
        <f>VLOOKUP(A1482,Medical_Examinations!A1481:J3816,9,TRUE)</f>
        <v>1</v>
      </c>
      <c r="J1482" s="7" t="str">
        <f>VLOOKUP(A1482,Medical_Examinations!A1481:J3816,10,TRUE)</f>
        <v>No</v>
      </c>
      <c r="K1482" s="7" t="str">
        <f>VLOOKUP(A1482,Medical_Examinations!A1481:J3816,3,TRUE)</f>
        <v>Obesity</v>
      </c>
      <c r="L1482" s="7" t="str">
        <f>VLOOKUP(A1482,Medical_Examinations!A1481:J3816,5,TRUE)</f>
        <v>Prediabetes</v>
      </c>
      <c r="M1482" s="52">
        <f>VLOOKUP(A1482,Hospitalization!A312:K2654,5,FALSE)</f>
        <v>29178</v>
      </c>
      <c r="N1482" s="51">
        <f ca="1">VLOOKUP(A1482,Hospitalization!A313:K2655,6,FALSE)</f>
        <v>34</v>
      </c>
      <c r="O1482" s="7" t="str">
        <f>VLOOKUP(A1473,Hospitalization!A474:K2816,11,TRUE)</f>
        <v>R1013</v>
      </c>
      <c r="P1482" s="7" t="str">
        <f>VLOOKUP(A1482,Hospitalization!A483:K2825,10,TRUE)</f>
        <v>tier - 1</v>
      </c>
      <c r="Q1482" s="53">
        <f>VLOOKUP(A1482,Hospitalization!A483:K2825,8,TRUE)</f>
        <v>18767.740000000002</v>
      </c>
      <c r="R1482" s="7" t="str">
        <f>VLOOKUP(A1482,Hospitalization!A483:K2825,9,TRUE)</f>
        <v>tier - 1</v>
      </c>
    </row>
    <row r="1483" spans="1:18" x14ac:dyDescent="0.3">
      <c r="A1483" s="69" t="s">
        <v>1492</v>
      </c>
      <c r="B1483" s="55" t="str">
        <f>VLOOKUP(A1483,'Customer Names'!A1483:E2801,3,TRUE)</f>
        <v xml:space="preserve"> Ms</v>
      </c>
      <c r="C1483" s="55" t="str">
        <f>VLOOKUP(A1483,'Customer Names'!A1481:E2306,4,FALSE)</f>
        <v>Willard</v>
      </c>
      <c r="D1483" s="54">
        <f>VLOOKUP(HealthCare!A1483,Medical_Examinations!A1482:J3817,2,TRUE)</f>
        <v>25.46</v>
      </c>
      <c r="E1483" s="54">
        <f>VLOOKUP(HealthCare!A1483,Medical_Examinations!A1482:J3817,4,TRUE)</f>
        <v>4.29</v>
      </c>
      <c r="F1483" s="55" t="str">
        <f>VLOOKUP(A1483,Medical_Examinations!A1482:J3817,6,TRUE)</f>
        <v>No</v>
      </c>
      <c r="G1483" s="55" t="str">
        <f>VLOOKUP(A1483,Medical_Examinations!A1482:J3817,7,TRUE)</f>
        <v>No</v>
      </c>
      <c r="H1483" s="55" t="str">
        <f>VLOOKUP(A1483,Medical_Examinations!A1482:J3817,8,TRUE)</f>
        <v>No</v>
      </c>
      <c r="I1483" s="56">
        <f>VLOOKUP(A1483,Medical_Examinations!A1482:J3817,9,TRUE)</f>
        <v>0</v>
      </c>
      <c r="J1483" s="55" t="str">
        <f>VLOOKUP(A1483,Medical_Examinations!A1482:J3817,10,TRUE)</f>
        <v>No</v>
      </c>
      <c r="K1483" s="55" t="str">
        <f>VLOOKUP(A1483,Medical_Examinations!A1482:J3817,3,TRUE)</f>
        <v>Overweight</v>
      </c>
      <c r="L1483" s="55" t="str">
        <f>VLOOKUP(A1483,Medical_Examinations!A1482:J3817,5,TRUE)</f>
        <v>Normal</v>
      </c>
      <c r="M1483" s="57">
        <f>VLOOKUP(A1483,Hospitalization!A313:K2655,5,FALSE)</f>
        <v>33965</v>
      </c>
      <c r="N1483" s="56">
        <f ca="1">VLOOKUP(A1483,Hospitalization!A314:K2656,6,FALSE)</f>
        <v>39</v>
      </c>
      <c r="O1483" s="55" t="str">
        <f>VLOOKUP(A1474,Hospitalization!A475:K2817,11,TRUE)</f>
        <v>R1011</v>
      </c>
      <c r="P1483" s="55" t="str">
        <f>VLOOKUP(A1483,Hospitalization!A484:K2826,10,TRUE)</f>
        <v>tier - 2</v>
      </c>
      <c r="Q1483" s="58">
        <f>VLOOKUP(A1483,Hospitalization!A484:K2826,8,TRUE)</f>
        <v>18765.88</v>
      </c>
      <c r="R1483" s="55" t="str">
        <f>VLOOKUP(A1483,Hospitalization!A484:K2826,9,TRUE)</f>
        <v>tier - 1</v>
      </c>
    </row>
    <row r="1484" spans="1:18" x14ac:dyDescent="0.3">
      <c r="A1484" s="69" t="s">
        <v>1493</v>
      </c>
      <c r="B1484" s="55" t="str">
        <f>VLOOKUP(A1484,'Customer Names'!A1484:E2802,3,TRUE)</f>
        <v xml:space="preserve"> Mr</v>
      </c>
      <c r="C1484" s="55" t="str">
        <f>VLOOKUP(A1484,'Customer Names'!A1482:E2307,4,FALSE)</f>
        <v>Patronick</v>
      </c>
      <c r="D1484" s="50">
        <f>VLOOKUP(HealthCare!A1484,Medical_Examinations!A1483:J3818,2,TRUE)</f>
        <v>23.31</v>
      </c>
      <c r="E1484" s="50">
        <f>VLOOKUP(HealthCare!A1484,Medical_Examinations!A1483:J3818,4,TRUE)</f>
        <v>8.27</v>
      </c>
      <c r="F1484" s="7" t="str">
        <f>VLOOKUP(A1484,Medical_Examinations!A1483:J3818,6,TRUE)</f>
        <v>No</v>
      </c>
      <c r="G1484" s="7" t="str">
        <f>VLOOKUP(A1484,Medical_Examinations!A1483:J3818,7,TRUE)</f>
        <v>No</v>
      </c>
      <c r="H1484" s="7" t="str">
        <f>VLOOKUP(A1484,Medical_Examinations!A1483:J3818,8,TRUE)</f>
        <v>No</v>
      </c>
      <c r="I1484" s="51">
        <f>VLOOKUP(A1484,Medical_Examinations!A1483:J3818,9,TRUE)</f>
        <v>0</v>
      </c>
      <c r="J1484" s="7" t="str">
        <f>VLOOKUP(A1484,Medical_Examinations!A1483:J3818,10,TRUE)</f>
        <v>No</v>
      </c>
      <c r="K1484" s="7" t="str">
        <f>VLOOKUP(A1484,Medical_Examinations!A1483:J3818,3,TRUE)</f>
        <v>Normal Weight</v>
      </c>
      <c r="L1484" s="7" t="str">
        <f>VLOOKUP(A1484,Medical_Examinations!A1483:J3818,5,TRUE)</f>
        <v>Diabetes</v>
      </c>
      <c r="M1484" s="52">
        <f>VLOOKUP(A1484,Hospitalization!A314:K2656,5,FALSE)</f>
        <v>24714</v>
      </c>
      <c r="N1484" s="51">
        <f ca="1">VLOOKUP(A1484,Hospitalization!A315:K2657,6,FALSE)</f>
        <v>37</v>
      </c>
      <c r="O1484" s="7" t="str">
        <f>VLOOKUP(A1475,Hospitalization!A476:K2818,11,TRUE)</f>
        <v>R1026</v>
      </c>
      <c r="P1484" s="7" t="str">
        <f>VLOOKUP(A1484,Hospitalization!A485:K2827,10,TRUE)</f>
        <v>tier - 1</v>
      </c>
      <c r="Q1484" s="53">
        <f>VLOOKUP(A1484,Hospitalization!A485:K2827,8,TRUE)</f>
        <v>18694.689999999999</v>
      </c>
      <c r="R1484" s="7" t="str">
        <f>VLOOKUP(A1484,Hospitalization!A485:K2827,9,TRUE)</f>
        <v>tier - 1</v>
      </c>
    </row>
    <row r="1485" spans="1:18" x14ac:dyDescent="0.3">
      <c r="A1485" s="69" t="s">
        <v>1494</v>
      </c>
      <c r="B1485" s="55" t="str">
        <f>VLOOKUP(A1485,'Customer Names'!A1485:E2803,3,TRUE)</f>
        <v xml:space="preserve"> Ms</v>
      </c>
      <c r="C1485" s="55" t="str">
        <f>VLOOKUP(A1485,'Customer Names'!A1483:E2308,4,FALSE)</f>
        <v>Depasquale</v>
      </c>
      <c r="D1485" s="54">
        <f>VLOOKUP(HealthCare!A1485,Medical_Examinations!A1484:J3819,2,TRUE)</f>
        <v>29</v>
      </c>
      <c r="E1485" s="54">
        <f>VLOOKUP(HealthCare!A1485,Medical_Examinations!A1484:J3819,4,TRUE)</f>
        <v>4.5599999999999996</v>
      </c>
      <c r="F1485" s="55" t="str">
        <f>VLOOKUP(A1485,Medical_Examinations!A1484:J3819,6,TRUE)</f>
        <v>No</v>
      </c>
      <c r="G1485" s="55" t="str">
        <f>VLOOKUP(A1485,Medical_Examinations!A1484:J3819,7,TRUE)</f>
        <v>No</v>
      </c>
      <c r="H1485" s="55" t="str">
        <f>VLOOKUP(A1485,Medical_Examinations!A1484:J3819,8,TRUE)</f>
        <v>No</v>
      </c>
      <c r="I1485" s="56">
        <f>VLOOKUP(A1485,Medical_Examinations!A1484:J3819,9,TRUE)</f>
        <v>0</v>
      </c>
      <c r="J1485" s="55" t="str">
        <f>VLOOKUP(A1485,Medical_Examinations!A1484:J3819,10,TRUE)</f>
        <v>No</v>
      </c>
      <c r="K1485" s="55" t="str">
        <f>VLOOKUP(A1485,Medical_Examinations!A1484:J3819,3,TRUE)</f>
        <v>Overweight</v>
      </c>
      <c r="L1485" s="55" t="str">
        <f>VLOOKUP(A1485,Medical_Examinations!A1484:J3819,5,TRUE)</f>
        <v>Normal</v>
      </c>
      <c r="M1485" s="57">
        <f>VLOOKUP(A1485,Hospitalization!A315:K2657,5,FALSE)</f>
        <v>25858</v>
      </c>
      <c r="N1485" s="56">
        <f ca="1">VLOOKUP(A1485,Hospitalization!A316:K2658,6,FALSE)</f>
        <v>36</v>
      </c>
      <c r="O1485" s="55" t="str">
        <f>VLOOKUP(A1476,Hospitalization!A477:K2819,11,TRUE)</f>
        <v>R1012</v>
      </c>
      <c r="P1485" s="55" t="str">
        <f>VLOOKUP(A1485,Hospitalization!A486:K2828,10,TRUE)</f>
        <v>tier - 3</v>
      </c>
      <c r="Q1485" s="58">
        <f>VLOOKUP(A1485,Hospitalization!A486:K2828,8,TRUE)</f>
        <v>18682.740000000002</v>
      </c>
      <c r="R1485" s="55" t="str">
        <f>VLOOKUP(A1485,Hospitalization!A486:K2828,9,TRUE)</f>
        <v>tier - 1</v>
      </c>
    </row>
    <row r="1486" spans="1:18" x14ac:dyDescent="0.3">
      <c r="A1486" s="69" t="s">
        <v>1495</v>
      </c>
      <c r="B1486" s="55" t="str">
        <f>VLOOKUP(A1486,'Customer Names'!A1486:E2804,3,TRUE)</f>
        <v xml:space="preserve"> Ms</v>
      </c>
      <c r="C1486" s="55" t="str">
        <f>VLOOKUP(A1486,'Customer Names'!A1484:E2309,4,FALSE)</f>
        <v>Lavergne</v>
      </c>
      <c r="D1486" s="50">
        <f>VLOOKUP(HealthCare!A1486,Medical_Examinations!A1485:J3820,2,TRUE)</f>
        <v>32.869999999999997</v>
      </c>
      <c r="E1486" s="50">
        <f>VLOOKUP(HealthCare!A1486,Medical_Examinations!A1485:J3820,4,TRUE)</f>
        <v>5.33</v>
      </c>
      <c r="F1486" s="7" t="str">
        <f>VLOOKUP(A1486,Medical_Examinations!A1485:J3820,6,TRUE)</f>
        <v>No</v>
      </c>
      <c r="G1486" s="7" t="str">
        <f>VLOOKUP(A1486,Medical_Examinations!A1485:J3820,7,TRUE)</f>
        <v>No</v>
      </c>
      <c r="H1486" s="7" t="str">
        <f>VLOOKUP(A1486,Medical_Examinations!A1485:J3820,8,TRUE)</f>
        <v>No</v>
      </c>
      <c r="I1486" s="51">
        <f>VLOOKUP(A1486,Medical_Examinations!A1485:J3820,9,TRUE)</f>
        <v>0</v>
      </c>
      <c r="J1486" s="7" t="str">
        <f>VLOOKUP(A1486,Medical_Examinations!A1485:J3820,10,TRUE)</f>
        <v>No</v>
      </c>
      <c r="K1486" s="7" t="str">
        <f>VLOOKUP(A1486,Medical_Examinations!A1485:J3820,3,TRUE)</f>
        <v>Obesity</v>
      </c>
      <c r="L1486" s="7" t="str">
        <f>VLOOKUP(A1486,Medical_Examinations!A1485:J3820,5,TRUE)</f>
        <v>Normal</v>
      </c>
      <c r="M1486" s="52">
        <f>VLOOKUP(A1486,Hospitalization!A316:K2658,5,FALSE)</f>
        <v>36061</v>
      </c>
      <c r="N1486" s="51">
        <f ca="1">VLOOKUP(A1486,Hospitalization!A317:K2659,6,FALSE)</f>
        <v>39</v>
      </c>
      <c r="O1486" s="7" t="str">
        <f>VLOOKUP(A1477,Hospitalization!A478:K2820,11,TRUE)</f>
        <v>R1024</v>
      </c>
      <c r="P1486" s="7" t="str">
        <f>VLOOKUP(A1486,Hospitalization!A487:K2829,10,TRUE)</f>
        <v>tier - 1</v>
      </c>
      <c r="Q1486" s="53">
        <f>VLOOKUP(A1486,Hospitalization!A487:K2829,8,TRUE)</f>
        <v>18648.419999999998</v>
      </c>
      <c r="R1486" s="7" t="str">
        <f>VLOOKUP(A1486,Hospitalization!A487:K2829,9,TRUE)</f>
        <v>tier - 1</v>
      </c>
    </row>
    <row r="1487" spans="1:18" x14ac:dyDescent="0.3">
      <c r="A1487" s="69" t="s">
        <v>1496</v>
      </c>
      <c r="B1487" s="55" t="str">
        <f>VLOOKUP(A1487,'Customer Names'!A1487:E2805,3,TRUE)</f>
        <v xml:space="preserve"> Ms</v>
      </c>
      <c r="C1487" s="55" t="str">
        <f>VLOOKUP(A1487,'Customer Names'!A1485:E2310,4,FALSE)</f>
        <v>Kawakami</v>
      </c>
      <c r="D1487" s="54">
        <f>VLOOKUP(HealthCare!A1487,Medical_Examinations!A1486:J3821,2,TRUE)</f>
        <v>26.18</v>
      </c>
      <c r="E1487" s="54">
        <f>VLOOKUP(HealthCare!A1487,Medical_Examinations!A1486:J3821,4,TRUE)</f>
        <v>5.63</v>
      </c>
      <c r="F1487" s="55" t="str">
        <f>VLOOKUP(A1487,Medical_Examinations!A1486:J3821,6,TRUE)</f>
        <v>No</v>
      </c>
      <c r="G1487" s="55" t="str">
        <f>VLOOKUP(A1487,Medical_Examinations!A1486:J3821,7,TRUE)</f>
        <v>No</v>
      </c>
      <c r="H1487" s="55" t="str">
        <f>VLOOKUP(A1487,Medical_Examinations!A1486:J3821,8,TRUE)</f>
        <v>No</v>
      </c>
      <c r="I1487" s="56">
        <f>VLOOKUP(A1487,Medical_Examinations!A1486:J3821,9,TRUE)</f>
        <v>0</v>
      </c>
      <c r="J1487" s="55" t="str">
        <f>VLOOKUP(A1487,Medical_Examinations!A1486:J3821,10,TRUE)</f>
        <v>No</v>
      </c>
      <c r="K1487" s="55" t="str">
        <f>VLOOKUP(A1487,Medical_Examinations!A1486:J3821,3,TRUE)</f>
        <v>Overweight</v>
      </c>
      <c r="L1487" s="55" t="str">
        <f>VLOOKUP(A1487,Medical_Examinations!A1486:J3821,5,TRUE)</f>
        <v>Normal</v>
      </c>
      <c r="M1487" s="57">
        <f>VLOOKUP(A1487,Hospitalization!A317:K2659,5,FALSE)</f>
        <v>31636</v>
      </c>
      <c r="N1487" s="56">
        <f ca="1">VLOOKUP(A1487,Hospitalization!A318:K2660,6,FALSE)</f>
        <v>36</v>
      </c>
      <c r="O1487" s="55" t="str">
        <f>VLOOKUP(A1478,Hospitalization!A479:K2821,11,TRUE)</f>
        <v>R1026</v>
      </c>
      <c r="P1487" s="55" t="str">
        <f>VLOOKUP(A1487,Hospitalization!A488:K2830,10,TRUE)</f>
        <v>tier - 3</v>
      </c>
      <c r="Q1487" s="58">
        <f>VLOOKUP(A1487,Hospitalization!A488:K2830,8,TRUE)</f>
        <v>18608.259999999998</v>
      </c>
      <c r="R1487" s="55" t="str">
        <f>VLOOKUP(A1487,Hospitalization!A488:K2830,9,TRUE)</f>
        <v>tier - 1</v>
      </c>
    </row>
    <row r="1488" spans="1:18" x14ac:dyDescent="0.3">
      <c r="A1488" s="69" t="s">
        <v>1497</v>
      </c>
      <c r="B1488" s="55" t="str">
        <f>VLOOKUP(A1488,'Customer Names'!A1488:E2806,3,TRUE)</f>
        <v xml:space="preserve"> Ms</v>
      </c>
      <c r="C1488" s="55" t="str">
        <f>VLOOKUP(A1488,'Customer Names'!A1486:E2311,4,FALSE)</f>
        <v>Gonsalves</v>
      </c>
      <c r="D1488" s="50">
        <f>VLOOKUP(HealthCare!A1488,Medical_Examinations!A1487:J3822,2,TRUE)</f>
        <v>25.3</v>
      </c>
      <c r="E1488" s="50">
        <f>VLOOKUP(HealthCare!A1488,Medical_Examinations!A1487:J3822,4,TRUE)</f>
        <v>5.12</v>
      </c>
      <c r="F1488" s="7" t="str">
        <f>VLOOKUP(A1488,Medical_Examinations!A1487:J3822,6,TRUE)</f>
        <v>No</v>
      </c>
      <c r="G1488" s="7" t="str">
        <f>VLOOKUP(A1488,Medical_Examinations!A1487:J3822,7,TRUE)</f>
        <v>No</v>
      </c>
      <c r="H1488" s="7" t="str">
        <f>VLOOKUP(A1488,Medical_Examinations!A1487:J3822,8,TRUE)</f>
        <v>No</v>
      </c>
      <c r="I1488" s="51">
        <f>VLOOKUP(A1488,Medical_Examinations!A1487:J3822,9,TRUE)</f>
        <v>0</v>
      </c>
      <c r="J1488" s="7" t="str">
        <f>VLOOKUP(A1488,Medical_Examinations!A1487:J3822,10,TRUE)</f>
        <v>No</v>
      </c>
      <c r="K1488" s="7" t="str">
        <f>VLOOKUP(A1488,Medical_Examinations!A1487:J3822,3,TRUE)</f>
        <v>Overweight</v>
      </c>
      <c r="L1488" s="7" t="str">
        <f>VLOOKUP(A1488,Medical_Examinations!A1487:J3822,5,TRUE)</f>
        <v>Normal</v>
      </c>
      <c r="M1488" s="52">
        <f>VLOOKUP(A1488,Hospitalization!A318:K2660,5,FALSE)</f>
        <v>23646</v>
      </c>
      <c r="N1488" s="51">
        <f ca="1">VLOOKUP(A1488,Hospitalization!A319:K2661,6,FALSE)</f>
        <v>48</v>
      </c>
      <c r="O1488" s="7" t="str">
        <f>VLOOKUP(A1479,Hospitalization!A480:K2822,11,TRUE)</f>
        <v>R1012</v>
      </c>
      <c r="P1488" s="7" t="str">
        <f>VLOOKUP(A1488,Hospitalization!A489:K2831,10,TRUE)</f>
        <v>tier - 2</v>
      </c>
      <c r="Q1488" s="53">
        <f>VLOOKUP(A1488,Hospitalization!A489:K2831,8,TRUE)</f>
        <v>18443.11</v>
      </c>
      <c r="R1488" s="7" t="str">
        <f>VLOOKUP(A1488,Hospitalization!A489:K2831,9,TRUE)</f>
        <v>tier - 1</v>
      </c>
    </row>
    <row r="1489" spans="1:18" x14ac:dyDescent="0.3">
      <c r="A1489" s="69" t="s">
        <v>1498</v>
      </c>
      <c r="B1489" s="55" t="str">
        <f>VLOOKUP(A1489,'Customer Names'!A1489:E2807,3,TRUE)</f>
        <v xml:space="preserve"> Mr</v>
      </c>
      <c r="C1489" s="55" t="str">
        <f>VLOOKUP(A1489,'Customer Names'!A1487:E2312,4,FALSE)</f>
        <v>Peck</v>
      </c>
      <c r="D1489" s="54">
        <f>VLOOKUP(HealthCare!A1489,Medical_Examinations!A1488:J3823,2,TRUE)</f>
        <v>36.94</v>
      </c>
      <c r="E1489" s="54">
        <f>VLOOKUP(HealthCare!A1489,Medical_Examinations!A1488:J3823,4,TRUE)</f>
        <v>5.15</v>
      </c>
      <c r="F1489" s="55" t="str">
        <f>VLOOKUP(A1489,Medical_Examinations!A1488:J3823,6,TRUE)</f>
        <v>yes</v>
      </c>
      <c r="G1489" s="55" t="str">
        <f>VLOOKUP(A1489,Medical_Examinations!A1488:J3823,7,TRUE)</f>
        <v>No</v>
      </c>
      <c r="H1489" s="55" t="str">
        <f>VLOOKUP(A1489,Medical_Examinations!A1488:J3823,8,TRUE)</f>
        <v>No</v>
      </c>
      <c r="I1489" s="56">
        <f>VLOOKUP(A1489,Medical_Examinations!A1488:J3823,9,TRUE)</f>
        <v>1</v>
      </c>
      <c r="J1489" s="55" t="str">
        <f>VLOOKUP(A1489,Medical_Examinations!A1488:J3823,10,TRUE)</f>
        <v>No</v>
      </c>
      <c r="K1489" s="55" t="str">
        <f>VLOOKUP(A1489,Medical_Examinations!A1488:J3823,3,TRUE)</f>
        <v>Obesity</v>
      </c>
      <c r="L1489" s="55" t="str">
        <f>VLOOKUP(A1489,Medical_Examinations!A1488:J3823,5,TRUE)</f>
        <v>Normal</v>
      </c>
      <c r="M1489" s="57">
        <f>VLOOKUP(A1489,Hospitalization!A319:K2661,5,FALSE)</f>
        <v>36509</v>
      </c>
      <c r="N1489" s="56">
        <f ca="1">VLOOKUP(A1489,Hospitalization!A320:K2662,6,FALSE)</f>
        <v>45</v>
      </c>
      <c r="O1489" s="55" t="str">
        <f>VLOOKUP(A1480,Hospitalization!A481:K2823,11,TRUE)</f>
        <v>R1023</v>
      </c>
      <c r="P1489" s="55" t="str">
        <f>VLOOKUP(A1489,Hospitalization!A490:K2832,10,TRUE)</f>
        <v>tier - 2</v>
      </c>
      <c r="Q1489" s="58">
        <f>VLOOKUP(A1489,Hospitalization!A490:K2832,8,TRUE)</f>
        <v>18328.240000000002</v>
      </c>
      <c r="R1489" s="55" t="str">
        <f>VLOOKUP(A1489,Hospitalization!A490:K2832,9,TRUE)</f>
        <v>tier - 1</v>
      </c>
    </row>
    <row r="1490" spans="1:18" x14ac:dyDescent="0.3">
      <c r="A1490" s="69" t="s">
        <v>1499</v>
      </c>
      <c r="B1490" s="55" t="str">
        <f>VLOOKUP(A1490,'Customer Names'!A1490:E2808,3,TRUE)</f>
        <v xml:space="preserve"> Ms</v>
      </c>
      <c r="C1490" s="55" t="str">
        <f>VLOOKUP(A1490,'Customer Names'!A1488:E2313,4,FALSE)</f>
        <v>Aure</v>
      </c>
      <c r="D1490" s="50">
        <f>VLOOKUP(HealthCare!A1490,Medical_Examinations!A1489:J3824,2,TRUE)</f>
        <v>22.86</v>
      </c>
      <c r="E1490" s="50">
        <f>VLOOKUP(HealthCare!A1490,Medical_Examinations!A1489:J3824,4,TRUE)</f>
        <v>7.5</v>
      </c>
      <c r="F1490" s="7" t="str">
        <f>VLOOKUP(A1490,Medical_Examinations!A1489:J3824,6,TRUE)</f>
        <v>No</v>
      </c>
      <c r="G1490" s="7" t="str">
        <f>VLOOKUP(A1490,Medical_Examinations!A1489:J3824,7,TRUE)</f>
        <v>No</v>
      </c>
      <c r="H1490" s="7" t="str">
        <f>VLOOKUP(A1490,Medical_Examinations!A1489:J3824,8,TRUE)</f>
        <v>No</v>
      </c>
      <c r="I1490" s="51">
        <f>VLOOKUP(A1490,Medical_Examinations!A1489:J3824,9,TRUE)</f>
        <v>0</v>
      </c>
      <c r="J1490" s="7" t="str">
        <f>VLOOKUP(A1490,Medical_Examinations!A1489:J3824,10,TRUE)</f>
        <v>No</v>
      </c>
      <c r="K1490" s="7" t="str">
        <f>VLOOKUP(A1490,Medical_Examinations!A1489:J3824,3,TRUE)</f>
        <v>Normal Weight</v>
      </c>
      <c r="L1490" s="7" t="str">
        <f>VLOOKUP(A1490,Medical_Examinations!A1489:J3824,5,TRUE)</f>
        <v>Diabetes</v>
      </c>
      <c r="M1490" s="52">
        <f>VLOOKUP(A1490,Hospitalization!A320:K2662,5,FALSE)</f>
        <v>34884</v>
      </c>
      <c r="N1490" s="51">
        <f ca="1">VLOOKUP(A1490,Hospitalization!A321:K2663,6,FALSE)</f>
        <v>30</v>
      </c>
      <c r="O1490" s="7" t="str">
        <f>VLOOKUP(A1481,Hospitalization!A482:K2824,11,TRUE)</f>
        <v>R1012</v>
      </c>
      <c r="P1490" s="7" t="str">
        <f>VLOOKUP(A1490,Hospitalization!A491:K2833,10,TRUE)</f>
        <v>tier - 3</v>
      </c>
      <c r="Q1490" s="53">
        <f>VLOOKUP(A1490,Hospitalization!A491:K2833,8,TRUE)</f>
        <v>18310.740000000002</v>
      </c>
      <c r="R1490" s="7" t="str">
        <f>VLOOKUP(A1490,Hospitalization!A491:K2833,9,TRUE)</f>
        <v>tier - 1</v>
      </c>
    </row>
    <row r="1491" spans="1:18" x14ac:dyDescent="0.3">
      <c r="A1491" s="69" t="s">
        <v>1500</v>
      </c>
      <c r="B1491" s="55" t="str">
        <f>VLOOKUP(A1491,'Customer Names'!A1491:E2809,3,TRUE)</f>
        <v xml:space="preserve"> Ms</v>
      </c>
      <c r="C1491" s="55" t="str">
        <f>VLOOKUP(A1491,'Customer Names'!A1489:E2314,4,FALSE)</f>
        <v>Mattingly</v>
      </c>
      <c r="D1491" s="54">
        <f>VLOOKUP(HealthCare!A1491,Medical_Examinations!A1490:J3825,2,TRUE)</f>
        <v>18.760000000000002</v>
      </c>
      <c r="E1491" s="54">
        <f>VLOOKUP(HealthCare!A1491,Medical_Examinations!A1490:J3825,4,TRUE)</f>
        <v>4.88</v>
      </c>
      <c r="F1491" s="55" t="str">
        <f>VLOOKUP(A1491,Medical_Examinations!A1490:J3825,6,TRUE)</f>
        <v>yes</v>
      </c>
      <c r="G1491" s="55" t="str">
        <f>VLOOKUP(A1491,Medical_Examinations!A1490:J3825,7,TRUE)</f>
        <v>No</v>
      </c>
      <c r="H1491" s="55" t="str">
        <f>VLOOKUP(A1491,Medical_Examinations!A1490:J3825,8,TRUE)</f>
        <v>Yes</v>
      </c>
      <c r="I1491" s="56">
        <f>VLOOKUP(A1491,Medical_Examinations!A1490:J3825,9,TRUE)</f>
        <v>1</v>
      </c>
      <c r="J1491" s="55" t="str">
        <f>VLOOKUP(A1491,Medical_Examinations!A1490:J3825,10,TRUE)</f>
        <v>No</v>
      </c>
      <c r="K1491" s="55" t="str">
        <f>VLOOKUP(A1491,Medical_Examinations!A1490:J3825,3,TRUE)</f>
        <v>Normal Weight</v>
      </c>
      <c r="L1491" s="55" t="str">
        <f>VLOOKUP(A1491,Medical_Examinations!A1490:J3825,5,TRUE)</f>
        <v>Normal</v>
      </c>
      <c r="M1491" s="57">
        <f>VLOOKUP(A1491,Hospitalization!A321:K2663,5,FALSE)</f>
        <v>34914</v>
      </c>
      <c r="N1491" s="56">
        <f ca="1">VLOOKUP(A1491,Hospitalization!A322:K2664,6,FALSE)</f>
        <v>25</v>
      </c>
      <c r="O1491" s="55" t="str">
        <f>VLOOKUP(A1482,Hospitalization!A483:K2825,11,TRUE)</f>
        <v>R1013</v>
      </c>
      <c r="P1491" s="55" t="str">
        <f>VLOOKUP(A1491,Hospitalization!A492:K2834,10,TRUE)</f>
        <v>tier - 1</v>
      </c>
      <c r="Q1491" s="58">
        <f>VLOOKUP(A1491,Hospitalization!A492:K2834,8,TRUE)</f>
        <v>18246.5</v>
      </c>
      <c r="R1491" s="55" t="str">
        <f>VLOOKUP(A1491,Hospitalization!A492:K2834,9,TRUE)</f>
        <v>tier - 1</v>
      </c>
    </row>
    <row r="1492" spans="1:18" x14ac:dyDescent="0.3">
      <c r="A1492" s="69" t="s">
        <v>1501</v>
      </c>
      <c r="B1492" s="55" t="str">
        <f>VLOOKUP(A1492,'Customer Names'!A1492:E2810,3,TRUE)</f>
        <v xml:space="preserve"> Ms</v>
      </c>
      <c r="C1492" s="55" t="str">
        <f>VLOOKUP(A1492,'Customer Names'!A1490:E2315,4,FALSE)</f>
        <v>Stelpflug</v>
      </c>
      <c r="D1492" s="50">
        <f>VLOOKUP(HealthCare!A1492,Medical_Examinations!A1491:J3826,2,TRUE)</f>
        <v>24.36</v>
      </c>
      <c r="E1492" s="50">
        <f>VLOOKUP(HealthCare!A1492,Medical_Examinations!A1491:J3826,4,TRUE)</f>
        <v>5.57</v>
      </c>
      <c r="F1492" s="7" t="str">
        <f>VLOOKUP(A1492,Medical_Examinations!A1491:J3826,6,TRUE)</f>
        <v>No</v>
      </c>
      <c r="G1492" s="7" t="str">
        <f>VLOOKUP(A1492,Medical_Examinations!A1491:J3826,7,TRUE)</f>
        <v>No</v>
      </c>
      <c r="H1492" s="7" t="str">
        <f>VLOOKUP(A1492,Medical_Examinations!A1491:J3826,8,TRUE)</f>
        <v>No</v>
      </c>
      <c r="I1492" s="51">
        <f>VLOOKUP(A1492,Medical_Examinations!A1491:J3826,9,TRUE)</f>
        <v>0</v>
      </c>
      <c r="J1492" s="7" t="str">
        <f>VLOOKUP(A1492,Medical_Examinations!A1491:J3826,10,TRUE)</f>
        <v>No</v>
      </c>
      <c r="K1492" s="7" t="str">
        <f>VLOOKUP(A1492,Medical_Examinations!A1491:J3826,3,TRUE)</f>
        <v>Normal Weight</v>
      </c>
      <c r="L1492" s="7" t="str">
        <f>VLOOKUP(A1492,Medical_Examinations!A1491:J3826,5,TRUE)</f>
        <v>Normal</v>
      </c>
      <c r="M1492" s="52">
        <f>VLOOKUP(A1492,Hospitalization!A322:K2664,5,FALSE)</f>
        <v>38240</v>
      </c>
      <c r="N1492" s="51">
        <f ca="1">VLOOKUP(A1492,Hospitalization!A323:K2665,6,FALSE)</f>
        <v>34</v>
      </c>
      <c r="O1492" s="7" t="str">
        <f>VLOOKUP(A1483,Hospitalization!A484:K2826,11,TRUE)</f>
        <v>R1012</v>
      </c>
      <c r="P1492" s="7" t="str">
        <f>VLOOKUP(A1492,Hospitalization!A493:K2835,10,TRUE)</f>
        <v>tier - 3</v>
      </c>
      <c r="Q1492" s="53">
        <f>VLOOKUP(A1492,Hospitalization!A493:K2835,8,TRUE)</f>
        <v>18223.45</v>
      </c>
      <c r="R1492" s="7" t="str">
        <f>VLOOKUP(A1492,Hospitalization!A493:K2835,9,TRUE)</f>
        <v>tier - 1</v>
      </c>
    </row>
    <row r="1493" spans="1:18" x14ac:dyDescent="0.3">
      <c r="A1493" s="69" t="s">
        <v>1502</v>
      </c>
      <c r="B1493" s="55" t="str">
        <f>VLOOKUP(A1493,'Customer Names'!A1493:E2811,3,TRUE)</f>
        <v xml:space="preserve"> Mr</v>
      </c>
      <c r="C1493" s="55" t="str">
        <f>VLOOKUP(A1493,'Customer Names'!A1491:E2316,4,FALSE)</f>
        <v>Sanchez Antognini</v>
      </c>
      <c r="D1493" s="54">
        <f>VLOOKUP(HealthCare!A1493,Medical_Examinations!A1492:J3827,2,TRUE)</f>
        <v>32.299999999999997</v>
      </c>
      <c r="E1493" s="54">
        <f>VLOOKUP(HealthCare!A1493,Medical_Examinations!A1492:J3827,4,TRUE)</f>
        <v>5.31</v>
      </c>
      <c r="F1493" s="55" t="str">
        <f>VLOOKUP(A1493,Medical_Examinations!A1492:J3827,6,TRUE)</f>
        <v>No</v>
      </c>
      <c r="G1493" s="55" t="str">
        <f>VLOOKUP(A1493,Medical_Examinations!A1492:J3827,7,TRUE)</f>
        <v>No</v>
      </c>
      <c r="H1493" s="55" t="str">
        <f>VLOOKUP(A1493,Medical_Examinations!A1492:J3827,8,TRUE)</f>
        <v>No</v>
      </c>
      <c r="I1493" s="56">
        <f>VLOOKUP(A1493,Medical_Examinations!A1492:J3827,9,TRUE)</f>
        <v>0</v>
      </c>
      <c r="J1493" s="55" t="str">
        <f>VLOOKUP(A1493,Medical_Examinations!A1492:J3827,10,TRUE)</f>
        <v>No</v>
      </c>
      <c r="K1493" s="55" t="str">
        <f>VLOOKUP(A1493,Medical_Examinations!A1492:J3827,3,TRUE)</f>
        <v>Obesity</v>
      </c>
      <c r="L1493" s="55" t="str">
        <f>VLOOKUP(A1493,Medical_Examinations!A1492:J3827,5,TRUE)</f>
        <v>Normal</v>
      </c>
      <c r="M1493" s="57">
        <f>VLOOKUP(A1493,Hospitalization!A323:K2665,5,FALSE)</f>
        <v>35596</v>
      </c>
      <c r="N1493" s="56">
        <f ca="1">VLOOKUP(A1493,Hospitalization!A324:K2666,6,FALSE)</f>
        <v>42</v>
      </c>
      <c r="O1493" s="55" t="str">
        <f>VLOOKUP(A1484,Hospitalization!A485:K2827,11,TRUE)</f>
        <v>R1023</v>
      </c>
      <c r="P1493" s="55" t="str">
        <f>VLOOKUP(A1493,Hospitalization!A494:K2836,10,TRUE)</f>
        <v>tier - 1</v>
      </c>
      <c r="Q1493" s="58">
        <f>VLOOKUP(A1493,Hospitalization!A494:K2836,8,TRUE)</f>
        <v>18218.16</v>
      </c>
      <c r="R1493" s="55" t="str">
        <f>VLOOKUP(A1493,Hospitalization!A494:K2836,9,TRUE)</f>
        <v>tier - 1</v>
      </c>
    </row>
    <row r="1494" spans="1:18" x14ac:dyDescent="0.3">
      <c r="A1494" s="69" t="s">
        <v>1503</v>
      </c>
      <c r="B1494" s="55" t="str">
        <f>VLOOKUP(A1494,'Customer Names'!A1494:E2812,3,TRUE)</f>
        <v xml:space="preserve"> Mr</v>
      </c>
      <c r="C1494" s="55" t="str">
        <f>VLOOKUP(A1494,'Customer Names'!A1492:E2317,4,FALSE)</f>
        <v>Condon</v>
      </c>
      <c r="D1494" s="50">
        <f>VLOOKUP(HealthCare!A1494,Medical_Examinations!A1493:J3828,2,TRUE)</f>
        <v>22.704999999999998</v>
      </c>
      <c r="E1494" s="50">
        <f>VLOOKUP(HealthCare!A1494,Medical_Examinations!A1493:J3828,4,TRUE)</f>
        <v>4.57</v>
      </c>
      <c r="F1494" s="7" t="str">
        <f>VLOOKUP(A1494,Medical_Examinations!A1493:J3828,6,TRUE)</f>
        <v>yes</v>
      </c>
      <c r="G1494" s="7" t="str">
        <f>VLOOKUP(A1494,Medical_Examinations!A1493:J3828,7,TRUE)</f>
        <v>No</v>
      </c>
      <c r="H1494" s="7" t="str">
        <f>VLOOKUP(A1494,Medical_Examinations!A1493:J3828,8,TRUE)</f>
        <v>No</v>
      </c>
      <c r="I1494" s="51">
        <f>VLOOKUP(A1494,Medical_Examinations!A1493:J3828,9,TRUE)</f>
        <v>0</v>
      </c>
      <c r="J1494" s="7" t="str">
        <f>VLOOKUP(A1494,Medical_Examinations!A1493:J3828,10,TRUE)</f>
        <v>No</v>
      </c>
      <c r="K1494" s="7" t="str">
        <f>VLOOKUP(A1494,Medical_Examinations!A1493:J3828,3,TRUE)</f>
        <v>Normal Weight</v>
      </c>
      <c r="L1494" s="7" t="str">
        <f>VLOOKUP(A1494,Medical_Examinations!A1493:J3828,5,TRUE)</f>
        <v>Normal</v>
      </c>
      <c r="M1494" s="52">
        <f>VLOOKUP(A1494,Hospitalization!A324:K2666,5,FALSE)</f>
        <v>23196</v>
      </c>
      <c r="N1494" s="51">
        <f ca="1">VLOOKUP(A1494,Hospitalization!A325:K2667,6,FALSE)</f>
        <v>31</v>
      </c>
      <c r="O1494" s="7" t="str">
        <f>VLOOKUP(A1485,Hospitalization!A486:K2828,11,TRUE)</f>
        <v>R1012</v>
      </c>
      <c r="P1494" s="7" t="str">
        <f>VLOOKUP(A1494,Hospitalization!A495:K2837,10,TRUE)</f>
        <v>tier - 2</v>
      </c>
      <c r="Q1494" s="53">
        <f>VLOOKUP(A1494,Hospitalization!A495:K2837,8,TRUE)</f>
        <v>18208.34</v>
      </c>
      <c r="R1494" s="7" t="str">
        <f>VLOOKUP(A1494,Hospitalization!A495:K2837,9,TRUE)</f>
        <v>tier - 1</v>
      </c>
    </row>
    <row r="1495" spans="1:18" x14ac:dyDescent="0.3">
      <c r="A1495" s="69" t="s">
        <v>1504</v>
      </c>
      <c r="B1495" s="55" t="str">
        <f>VLOOKUP(A1495,'Customer Names'!A1495:E2813,3,TRUE)</f>
        <v xml:space="preserve"> Ms</v>
      </c>
      <c r="C1495" s="55" t="str">
        <f>VLOOKUP(A1495,'Customer Names'!A1493:E2318,4,FALSE)</f>
        <v>Magato</v>
      </c>
      <c r="D1495" s="54">
        <f>VLOOKUP(HealthCare!A1495,Medical_Examinations!A1494:J3829,2,TRUE)</f>
        <v>21.79</v>
      </c>
      <c r="E1495" s="54">
        <f>VLOOKUP(HealthCare!A1495,Medical_Examinations!A1494:J3829,4,TRUE)</f>
        <v>8.6999999999999993</v>
      </c>
      <c r="F1495" s="55" t="str">
        <f>VLOOKUP(A1495,Medical_Examinations!A1494:J3829,6,TRUE)</f>
        <v>yes</v>
      </c>
      <c r="G1495" s="55" t="str">
        <f>VLOOKUP(A1495,Medical_Examinations!A1494:J3829,7,TRUE)</f>
        <v>No</v>
      </c>
      <c r="H1495" s="55" t="str">
        <f>VLOOKUP(A1495,Medical_Examinations!A1494:J3829,8,TRUE)</f>
        <v>No</v>
      </c>
      <c r="I1495" s="56">
        <f>VLOOKUP(A1495,Medical_Examinations!A1494:J3829,9,TRUE)</f>
        <v>1</v>
      </c>
      <c r="J1495" s="55" t="str">
        <f>VLOOKUP(A1495,Medical_Examinations!A1494:J3829,10,TRUE)</f>
        <v>No</v>
      </c>
      <c r="K1495" s="55" t="str">
        <f>VLOOKUP(A1495,Medical_Examinations!A1494:J3829,3,TRUE)</f>
        <v>Normal Weight</v>
      </c>
      <c r="L1495" s="55" t="str">
        <f>VLOOKUP(A1495,Medical_Examinations!A1494:J3829,5,TRUE)</f>
        <v>Diabetes</v>
      </c>
      <c r="M1495" s="57">
        <f>VLOOKUP(A1495,Hospitalization!A325:K2667,5,FALSE)</f>
        <v>34162</v>
      </c>
      <c r="N1495" s="56">
        <f ca="1">VLOOKUP(A1495,Hospitalization!A326:K2668,6,FALSE)</f>
        <v>46</v>
      </c>
      <c r="O1495" s="55" t="str">
        <f>VLOOKUP(A1486,Hospitalization!A487:K2829,11,TRUE)</f>
        <v>R1019</v>
      </c>
      <c r="P1495" s="55" t="str">
        <f>VLOOKUP(A1495,Hospitalization!A496:K2838,10,TRUE)</f>
        <v>tier - 1</v>
      </c>
      <c r="Q1495" s="58">
        <f>VLOOKUP(A1495,Hospitalization!A496:K2838,8,TRUE)</f>
        <v>18157.88</v>
      </c>
      <c r="R1495" s="55" t="str">
        <f>VLOOKUP(A1495,Hospitalization!A496:K2838,9,TRUE)</f>
        <v>tier - 1</v>
      </c>
    </row>
    <row r="1496" spans="1:18" x14ac:dyDescent="0.3">
      <c r="A1496" s="69" t="s">
        <v>1505</v>
      </c>
      <c r="B1496" s="55" t="str">
        <f>VLOOKUP(A1496,'Customer Names'!A1496:E2814,3,TRUE)</f>
        <v xml:space="preserve"> Mr</v>
      </c>
      <c r="C1496" s="55" t="str">
        <f>VLOOKUP(A1496,'Customer Names'!A1494:E2319,4,FALSE)</f>
        <v>Dombrowski</v>
      </c>
      <c r="D1496" s="50">
        <f>VLOOKUP(HealthCare!A1496,Medical_Examinations!A1495:J3830,2,TRUE)</f>
        <v>24.52</v>
      </c>
      <c r="E1496" s="50">
        <f>VLOOKUP(HealthCare!A1496,Medical_Examinations!A1495:J3830,4,TRUE)</f>
        <v>4.76</v>
      </c>
      <c r="F1496" s="7" t="str">
        <f>VLOOKUP(A1496,Medical_Examinations!A1495:J3830,6,TRUE)</f>
        <v>No</v>
      </c>
      <c r="G1496" s="7" t="str">
        <f>VLOOKUP(A1496,Medical_Examinations!A1495:J3830,7,TRUE)</f>
        <v>No</v>
      </c>
      <c r="H1496" s="7" t="str">
        <f>VLOOKUP(A1496,Medical_Examinations!A1495:J3830,8,TRUE)</f>
        <v>No</v>
      </c>
      <c r="I1496" s="51">
        <f>VLOOKUP(A1496,Medical_Examinations!A1495:J3830,9,TRUE)</f>
        <v>0</v>
      </c>
      <c r="J1496" s="7" t="str">
        <f>VLOOKUP(A1496,Medical_Examinations!A1495:J3830,10,TRUE)</f>
        <v>No</v>
      </c>
      <c r="K1496" s="7" t="str">
        <f>VLOOKUP(A1496,Medical_Examinations!A1495:J3830,3,TRUE)</f>
        <v>Normal Weight</v>
      </c>
      <c r="L1496" s="7" t="str">
        <f>VLOOKUP(A1496,Medical_Examinations!A1495:J3830,5,TRUE)</f>
        <v>Normal</v>
      </c>
      <c r="M1496" s="52">
        <f>VLOOKUP(A1496,Hospitalization!A326:K2668,5,FALSE)</f>
        <v>36457</v>
      </c>
      <c r="N1496" s="51">
        <f ca="1">VLOOKUP(A1496,Hospitalization!A327:K2669,6,FALSE)</f>
        <v>52</v>
      </c>
      <c r="O1496" s="7" t="str">
        <f>VLOOKUP(A1487,Hospitalization!A488:K2830,11,TRUE)</f>
        <v>R1011</v>
      </c>
      <c r="P1496" s="7" t="str">
        <f>VLOOKUP(A1496,Hospitalization!A497:K2839,10,TRUE)</f>
        <v>tier - 1</v>
      </c>
      <c r="Q1496" s="53">
        <f>VLOOKUP(A1496,Hospitalization!A497:K2839,8,TRUE)</f>
        <v>18033.97</v>
      </c>
      <c r="R1496" s="7" t="str">
        <f>VLOOKUP(A1496,Hospitalization!A497:K2839,9,TRUE)</f>
        <v>tier - 1</v>
      </c>
    </row>
    <row r="1497" spans="1:18" x14ac:dyDescent="0.3">
      <c r="A1497" s="69" t="s">
        <v>1506</v>
      </c>
      <c r="B1497" s="55" t="str">
        <f>VLOOKUP(A1497,'Customer Names'!A1497:E2815,3,TRUE)</f>
        <v xml:space="preserve"> Mr</v>
      </c>
      <c r="C1497" s="55" t="str">
        <f>VLOOKUP(A1497,'Customer Names'!A1495:E2320,4,FALSE)</f>
        <v>Ohara</v>
      </c>
      <c r="D1497" s="54">
        <f>VLOOKUP(HealthCare!A1497,Medical_Examinations!A1496:J3831,2,TRUE)</f>
        <v>39.520000000000003</v>
      </c>
      <c r="E1497" s="54">
        <f>VLOOKUP(HealthCare!A1497,Medical_Examinations!A1496:J3831,4,TRUE)</f>
        <v>11.81</v>
      </c>
      <c r="F1497" s="55" t="str">
        <f>VLOOKUP(A1497,Medical_Examinations!A1496:J3831,6,TRUE)</f>
        <v>No</v>
      </c>
      <c r="G1497" s="55" t="str">
        <f>VLOOKUP(A1497,Medical_Examinations!A1496:J3831,7,TRUE)</f>
        <v>No</v>
      </c>
      <c r="H1497" s="55" t="str">
        <f>VLOOKUP(A1497,Medical_Examinations!A1496:J3831,8,TRUE)</f>
        <v>No</v>
      </c>
      <c r="I1497" s="56">
        <f>VLOOKUP(A1497,Medical_Examinations!A1496:J3831,9,TRUE)</f>
        <v>0</v>
      </c>
      <c r="J1497" s="55" t="str">
        <f>VLOOKUP(A1497,Medical_Examinations!A1496:J3831,10,TRUE)</f>
        <v>No</v>
      </c>
      <c r="K1497" s="55" t="str">
        <f>VLOOKUP(A1497,Medical_Examinations!A1496:J3831,3,TRUE)</f>
        <v>Obesity</v>
      </c>
      <c r="L1497" s="55" t="str">
        <f>VLOOKUP(A1497,Medical_Examinations!A1496:J3831,5,TRUE)</f>
        <v>Diabetes</v>
      </c>
      <c r="M1497" s="57">
        <f>VLOOKUP(A1497,Hospitalization!A327:K2669,5,FALSE)</f>
        <v>24032</v>
      </c>
      <c r="N1497" s="56">
        <f ca="1">VLOOKUP(A1497,Hospitalization!A328:K2670,6,FALSE)</f>
        <v>25</v>
      </c>
      <c r="O1497" s="55" t="str">
        <f>VLOOKUP(A1488,Hospitalization!A489:K2831,11,TRUE)</f>
        <v>R1012</v>
      </c>
      <c r="P1497" s="55" t="str">
        <f>VLOOKUP(A1497,Hospitalization!A498:K2840,10,TRUE)</f>
        <v>tier - 2</v>
      </c>
      <c r="Q1497" s="58">
        <f>VLOOKUP(A1497,Hospitalization!A498:K2840,8,TRUE)</f>
        <v>18031.189999999999</v>
      </c>
      <c r="R1497" s="55" t="str">
        <f>VLOOKUP(A1497,Hospitalization!A498:K2840,9,TRUE)</f>
        <v>tier - 1</v>
      </c>
    </row>
    <row r="1498" spans="1:18" x14ac:dyDescent="0.3">
      <c r="A1498" s="69" t="s">
        <v>1507</v>
      </c>
      <c r="B1498" s="55" t="str">
        <f>VLOOKUP(A1498,'Customer Names'!A1498:E2816,3,TRUE)</f>
        <v xml:space="preserve"> Mr</v>
      </c>
      <c r="C1498" s="55" t="str">
        <f>VLOOKUP(A1498,'Customer Names'!A1496:E2321,4,FALSE)</f>
        <v>Cifuentes Fetiva</v>
      </c>
      <c r="D1498" s="50">
        <f>VLOOKUP(HealthCare!A1498,Medical_Examinations!A1497:J3832,2,TRUE)</f>
        <v>24.49</v>
      </c>
      <c r="E1498" s="50">
        <f>VLOOKUP(HealthCare!A1498,Medical_Examinations!A1497:J3832,4,TRUE)</f>
        <v>4.67</v>
      </c>
      <c r="F1498" s="7" t="str">
        <f>VLOOKUP(A1498,Medical_Examinations!A1497:J3832,6,TRUE)</f>
        <v>No</v>
      </c>
      <c r="G1498" s="7" t="str">
        <f>VLOOKUP(A1498,Medical_Examinations!A1497:J3832,7,TRUE)</f>
        <v>No</v>
      </c>
      <c r="H1498" s="7" t="str">
        <f>VLOOKUP(A1498,Medical_Examinations!A1497:J3832,8,TRUE)</f>
        <v>No</v>
      </c>
      <c r="I1498" s="51">
        <f>VLOOKUP(A1498,Medical_Examinations!A1497:J3832,9,TRUE)</f>
        <v>0</v>
      </c>
      <c r="J1498" s="7" t="str">
        <f>VLOOKUP(A1498,Medical_Examinations!A1497:J3832,10,TRUE)</f>
        <v>No</v>
      </c>
      <c r="K1498" s="7" t="str">
        <f>VLOOKUP(A1498,Medical_Examinations!A1497:J3832,3,TRUE)</f>
        <v>Normal Weight</v>
      </c>
      <c r="L1498" s="7" t="str">
        <f>VLOOKUP(A1498,Medical_Examinations!A1497:J3832,5,TRUE)</f>
        <v>Normal</v>
      </c>
      <c r="M1498" s="52">
        <f>VLOOKUP(A1498,Hospitalization!A328:K2670,5,FALSE)</f>
        <v>27572</v>
      </c>
      <c r="N1498" s="51">
        <f ca="1">VLOOKUP(A1498,Hospitalization!A329:K2671,6,FALSE)</f>
        <v>30</v>
      </c>
      <c r="O1498" s="7" t="str">
        <f>VLOOKUP(A1489,Hospitalization!A490:K2832,11,TRUE)</f>
        <v>R1013</v>
      </c>
      <c r="P1498" s="7" t="str">
        <f>VLOOKUP(A1498,Hospitalization!A499:K2841,10,TRUE)</f>
        <v>tier - 3</v>
      </c>
      <c r="Q1498" s="53">
        <f>VLOOKUP(A1498,Hospitalization!A499:K2841,8,TRUE)</f>
        <v>18031.16</v>
      </c>
      <c r="R1498" s="7" t="str">
        <f>VLOOKUP(A1498,Hospitalization!A499:K2841,9,TRUE)</f>
        <v>tier - 1</v>
      </c>
    </row>
    <row r="1499" spans="1:18" x14ac:dyDescent="0.3">
      <c r="A1499" s="69" t="s">
        <v>1508</v>
      </c>
      <c r="B1499" s="55" t="str">
        <f>VLOOKUP(A1499,'Customer Names'!A1499:E2817,3,TRUE)</f>
        <v xml:space="preserve"> Mr</v>
      </c>
      <c r="C1499" s="55" t="str">
        <f>VLOOKUP(A1499,'Customer Names'!A1497:E2322,4,FALSE)</f>
        <v>Keno</v>
      </c>
      <c r="D1499" s="54">
        <f>VLOOKUP(HealthCare!A1499,Medical_Examinations!A1498:J3833,2,TRUE)</f>
        <v>26.315000000000001</v>
      </c>
      <c r="E1499" s="54">
        <f>VLOOKUP(HealthCare!A1499,Medical_Examinations!A1498:J3833,4,TRUE)</f>
        <v>6.02</v>
      </c>
      <c r="F1499" s="55" t="str">
        <f>VLOOKUP(A1499,Medical_Examinations!A1498:J3833,6,TRUE)</f>
        <v>No</v>
      </c>
      <c r="G1499" s="55" t="str">
        <f>VLOOKUP(A1499,Medical_Examinations!A1498:J3833,7,TRUE)</f>
        <v>No</v>
      </c>
      <c r="H1499" s="55" t="str">
        <f>VLOOKUP(A1499,Medical_Examinations!A1498:J3833,8,TRUE)</f>
        <v>No</v>
      </c>
      <c r="I1499" s="56">
        <f>VLOOKUP(A1499,Medical_Examinations!A1498:J3833,9,TRUE)</f>
        <v>0</v>
      </c>
      <c r="J1499" s="55" t="str">
        <f>VLOOKUP(A1499,Medical_Examinations!A1498:J3833,10,TRUE)</f>
        <v>No</v>
      </c>
      <c r="K1499" s="55" t="str">
        <f>VLOOKUP(A1499,Medical_Examinations!A1498:J3833,3,TRUE)</f>
        <v>Overweight</v>
      </c>
      <c r="L1499" s="55" t="str">
        <f>VLOOKUP(A1499,Medical_Examinations!A1498:J3833,5,TRUE)</f>
        <v>Prediabetes</v>
      </c>
      <c r="M1499" s="57">
        <f>VLOOKUP(A1499,Hospitalization!A329:K2671,5,FALSE)</f>
        <v>37162</v>
      </c>
      <c r="N1499" s="56">
        <f ca="1">VLOOKUP(A1499,Hospitalization!A330:K2672,6,FALSE)</f>
        <v>37</v>
      </c>
      <c r="O1499" s="55" t="str">
        <f>VLOOKUP(A1490,Hospitalization!A491:K2833,11,TRUE)</f>
        <v>R1012</v>
      </c>
      <c r="P1499" s="55" t="str">
        <f>VLOOKUP(A1499,Hospitalization!A500:K2842,10,TRUE)</f>
        <v>tier - 2</v>
      </c>
      <c r="Q1499" s="58">
        <f>VLOOKUP(A1499,Hospitalization!A500:K2842,8,TRUE)</f>
        <v>17942.11</v>
      </c>
      <c r="R1499" s="55" t="str">
        <f>VLOOKUP(A1499,Hospitalization!A500:K2842,9,TRUE)</f>
        <v>tier - 1</v>
      </c>
    </row>
    <row r="1500" spans="1:18" x14ac:dyDescent="0.3">
      <c r="A1500" s="69" t="s">
        <v>1509</v>
      </c>
      <c r="B1500" s="55" t="str">
        <f>VLOOKUP(A1500,'Customer Names'!A1500:E2818,3,TRUE)</f>
        <v xml:space="preserve"> Ms</v>
      </c>
      <c r="C1500" s="55" t="str">
        <f>VLOOKUP(A1500,'Customer Names'!A1498:E2323,4,FALSE)</f>
        <v>Bruce</v>
      </c>
      <c r="D1500" s="50">
        <f>VLOOKUP(HealthCare!A1500,Medical_Examinations!A1499:J3834,2,TRUE)</f>
        <v>22.58</v>
      </c>
      <c r="E1500" s="50">
        <f>VLOOKUP(HealthCare!A1500,Medical_Examinations!A1499:J3834,4,TRUE)</f>
        <v>7.46</v>
      </c>
      <c r="F1500" s="7" t="str">
        <f>VLOOKUP(A1500,Medical_Examinations!A1499:J3834,6,TRUE)</f>
        <v>No</v>
      </c>
      <c r="G1500" s="7" t="str">
        <f>VLOOKUP(A1500,Medical_Examinations!A1499:J3834,7,TRUE)</f>
        <v>No</v>
      </c>
      <c r="H1500" s="7" t="str">
        <f>VLOOKUP(A1500,Medical_Examinations!A1499:J3834,8,TRUE)</f>
        <v>No</v>
      </c>
      <c r="I1500" s="51">
        <f>VLOOKUP(A1500,Medical_Examinations!A1499:J3834,9,TRUE)</f>
        <v>0</v>
      </c>
      <c r="J1500" s="7" t="str">
        <f>VLOOKUP(A1500,Medical_Examinations!A1499:J3834,10,TRUE)</f>
        <v>No</v>
      </c>
      <c r="K1500" s="7" t="str">
        <f>VLOOKUP(A1500,Medical_Examinations!A1499:J3834,3,TRUE)</f>
        <v>Normal Weight</v>
      </c>
      <c r="L1500" s="7" t="str">
        <f>VLOOKUP(A1500,Medical_Examinations!A1499:J3834,5,TRUE)</f>
        <v>Diabetes</v>
      </c>
      <c r="M1500" s="52">
        <f>VLOOKUP(A1500,Hospitalization!A330:K2672,5,FALSE)</f>
        <v>28415</v>
      </c>
      <c r="N1500" s="51">
        <f ca="1">VLOOKUP(A1500,Hospitalization!A331:K2673,6,FALSE)</f>
        <v>29</v>
      </c>
      <c r="O1500" s="7" t="str">
        <f>VLOOKUP(A1491,Hospitalization!A492:K2834,11,TRUE)</f>
        <v>R1013</v>
      </c>
      <c r="P1500" s="7" t="str">
        <f>VLOOKUP(A1500,Hospitalization!A501:K2843,10,TRUE)</f>
        <v>tier - 2</v>
      </c>
      <c r="Q1500" s="53">
        <f>VLOOKUP(A1500,Hospitalization!A501:K2843,8,TRUE)</f>
        <v>17929.3</v>
      </c>
      <c r="R1500" s="7" t="str">
        <f>VLOOKUP(A1500,Hospitalization!A501:K2843,9,TRUE)</f>
        <v>tier - 1</v>
      </c>
    </row>
    <row r="1501" spans="1:18" x14ac:dyDescent="0.3">
      <c r="A1501" s="69" t="s">
        <v>1510</v>
      </c>
      <c r="B1501" s="55" t="str">
        <f>VLOOKUP(A1501,'Customer Names'!A1501:E2819,3,TRUE)</f>
        <v xml:space="preserve"> Ms</v>
      </c>
      <c r="C1501" s="55" t="str">
        <f>VLOOKUP(A1501,'Customer Names'!A1499:E2324,4,FALSE)</f>
        <v>Lorch</v>
      </c>
      <c r="D1501" s="54">
        <f>VLOOKUP(HealthCare!A1501,Medical_Examinations!A1500:J3835,2,TRUE)</f>
        <v>19.475000000000001</v>
      </c>
      <c r="E1501" s="54">
        <f>VLOOKUP(HealthCare!A1501,Medical_Examinations!A1500:J3835,4,TRUE)</f>
        <v>4.74</v>
      </c>
      <c r="F1501" s="55" t="str">
        <f>VLOOKUP(A1501,Medical_Examinations!A1500:J3835,6,TRUE)</f>
        <v>No</v>
      </c>
      <c r="G1501" s="55" t="str">
        <f>VLOOKUP(A1501,Medical_Examinations!A1500:J3835,7,TRUE)</f>
        <v>No</v>
      </c>
      <c r="H1501" s="55" t="str">
        <f>VLOOKUP(A1501,Medical_Examinations!A1500:J3835,8,TRUE)</f>
        <v>No</v>
      </c>
      <c r="I1501" s="56">
        <f>VLOOKUP(A1501,Medical_Examinations!A1500:J3835,9,TRUE)</f>
        <v>1</v>
      </c>
      <c r="J1501" s="55" t="str">
        <f>VLOOKUP(A1501,Medical_Examinations!A1500:J3835,10,TRUE)</f>
        <v>No</v>
      </c>
      <c r="K1501" s="55" t="str">
        <f>VLOOKUP(A1501,Medical_Examinations!A1500:J3835,3,TRUE)</f>
        <v>Normal Weight</v>
      </c>
      <c r="L1501" s="55" t="str">
        <f>VLOOKUP(A1501,Medical_Examinations!A1500:J3835,5,TRUE)</f>
        <v>Normal</v>
      </c>
      <c r="M1501" s="57">
        <f>VLOOKUP(A1501,Hospitalization!A331:K2673,5,FALSE)</f>
        <v>35668</v>
      </c>
      <c r="N1501" s="56">
        <f ca="1">VLOOKUP(A1501,Hospitalization!A332:K2674,6,FALSE)</f>
        <v>37</v>
      </c>
      <c r="O1501" s="55" t="str">
        <f>VLOOKUP(A1492,Hospitalization!A493:K2835,11,TRUE)</f>
        <v>R1013</v>
      </c>
      <c r="P1501" s="55" t="str">
        <f>VLOOKUP(A1501,Hospitalization!A502:K2844,10,TRUE)</f>
        <v>tier - 2</v>
      </c>
      <c r="Q1501" s="58">
        <f>VLOOKUP(A1501,Hospitalization!A502:K2844,8,TRUE)</f>
        <v>17878.900000000001</v>
      </c>
      <c r="R1501" s="55" t="str">
        <f>VLOOKUP(A1501,Hospitalization!A502:K2844,9,TRUE)</f>
        <v>tier - 1</v>
      </c>
    </row>
    <row r="1502" spans="1:18" x14ac:dyDescent="0.3">
      <c r="A1502" s="69" t="s">
        <v>1511</v>
      </c>
      <c r="B1502" s="55" t="str">
        <f>VLOOKUP(A1502,'Customer Names'!A1502:E2820,3,TRUE)</f>
        <v xml:space="preserve"> Mrs</v>
      </c>
      <c r="C1502" s="55" t="str">
        <f>VLOOKUP(A1502,'Customer Names'!A1500:E2325,4,FALSE)</f>
        <v>Sullivan</v>
      </c>
      <c r="D1502" s="50">
        <f>VLOOKUP(HealthCare!A1502,Medical_Examinations!A1501:J3836,2,TRUE)</f>
        <v>26.33</v>
      </c>
      <c r="E1502" s="50">
        <f>VLOOKUP(HealthCare!A1502,Medical_Examinations!A1501:J3836,4,TRUE)</f>
        <v>4.79</v>
      </c>
      <c r="F1502" s="7" t="str">
        <f>VLOOKUP(A1502,Medical_Examinations!A1501:J3836,6,TRUE)</f>
        <v>No</v>
      </c>
      <c r="G1502" s="7" t="str">
        <f>VLOOKUP(A1502,Medical_Examinations!A1501:J3836,7,TRUE)</f>
        <v>No</v>
      </c>
      <c r="H1502" s="7" t="str">
        <f>VLOOKUP(A1502,Medical_Examinations!A1501:J3836,8,TRUE)</f>
        <v>No</v>
      </c>
      <c r="I1502" s="51">
        <f>VLOOKUP(A1502,Medical_Examinations!A1501:J3836,9,TRUE)</f>
        <v>0</v>
      </c>
      <c r="J1502" s="7" t="str">
        <f>VLOOKUP(A1502,Medical_Examinations!A1501:J3836,10,TRUE)</f>
        <v>No</v>
      </c>
      <c r="K1502" s="7" t="str">
        <f>VLOOKUP(A1502,Medical_Examinations!A1501:J3836,3,TRUE)</f>
        <v>Overweight</v>
      </c>
      <c r="L1502" s="7" t="str">
        <f>VLOOKUP(A1502,Medical_Examinations!A1501:J3836,5,TRUE)</f>
        <v>Normal</v>
      </c>
      <c r="M1502" s="52">
        <f>VLOOKUP(A1502,Hospitalization!A332:K2674,5,FALSE)</f>
        <v>28106</v>
      </c>
      <c r="N1502" s="51">
        <f ca="1">VLOOKUP(A1502,Hospitalization!A333:K2675,6,FALSE)</f>
        <v>35</v>
      </c>
      <c r="O1502" s="7" t="str">
        <f>VLOOKUP(A1493,Hospitalization!A494:K2836,11,TRUE)</f>
        <v>R1013</v>
      </c>
      <c r="P1502" s="7" t="str">
        <f>VLOOKUP(A1502,Hospitalization!A503:K2845,10,TRUE)</f>
        <v>tier - 2</v>
      </c>
      <c r="Q1502" s="53">
        <f>VLOOKUP(A1502,Hospitalization!A503:K2845,8,TRUE)</f>
        <v>17862.919999999998</v>
      </c>
      <c r="R1502" s="7" t="str">
        <f>VLOOKUP(A1502,Hospitalization!A503:K2845,9,TRUE)</f>
        <v>tier - 1</v>
      </c>
    </row>
    <row r="1503" spans="1:18" x14ac:dyDescent="0.3">
      <c r="A1503" s="69" t="s">
        <v>1512</v>
      </c>
      <c r="B1503" s="55" t="str">
        <f>VLOOKUP(A1503,'Customer Names'!A1503:E2821,3,TRUE)</f>
        <v xml:space="preserve"> Ms</v>
      </c>
      <c r="C1503" s="55" t="str">
        <f>VLOOKUP(A1503,'Customer Names'!A1501:E2326,4,FALSE)</f>
        <v>Cave</v>
      </c>
      <c r="D1503" s="54">
        <f>VLOOKUP(HealthCare!A1503,Medical_Examinations!A1502:J3837,2,TRUE)</f>
        <v>17.29</v>
      </c>
      <c r="E1503" s="54">
        <f>VLOOKUP(HealthCare!A1503,Medical_Examinations!A1502:J3837,4,TRUE)</f>
        <v>5.35</v>
      </c>
      <c r="F1503" s="55" t="str">
        <f>VLOOKUP(A1503,Medical_Examinations!A1502:J3837,6,TRUE)</f>
        <v>yes</v>
      </c>
      <c r="G1503" s="55" t="str">
        <f>VLOOKUP(A1503,Medical_Examinations!A1502:J3837,7,TRUE)</f>
        <v>No</v>
      </c>
      <c r="H1503" s="55" t="str">
        <f>VLOOKUP(A1503,Medical_Examinations!A1502:J3837,8,TRUE)</f>
        <v>No</v>
      </c>
      <c r="I1503" s="56">
        <f>VLOOKUP(A1503,Medical_Examinations!A1502:J3837,9,TRUE)</f>
        <v>0</v>
      </c>
      <c r="J1503" s="55" t="str">
        <f>VLOOKUP(A1503,Medical_Examinations!A1502:J3837,10,TRUE)</f>
        <v>No</v>
      </c>
      <c r="K1503" s="55" t="str">
        <f>VLOOKUP(A1503,Medical_Examinations!A1502:J3837,3,TRUE)</f>
        <v>Underweight</v>
      </c>
      <c r="L1503" s="55" t="str">
        <f>VLOOKUP(A1503,Medical_Examinations!A1502:J3837,5,TRUE)</f>
        <v>Normal</v>
      </c>
      <c r="M1503" s="57">
        <f>VLOOKUP(A1503,Hospitalization!A333:K2675,5,FALSE)</f>
        <v>23353</v>
      </c>
      <c r="N1503" s="56">
        <f ca="1">VLOOKUP(A1503,Hospitalization!A334:K2676,6,FALSE)</f>
        <v>38</v>
      </c>
      <c r="O1503" s="55" t="str">
        <f>VLOOKUP(A1494,Hospitalization!A495:K2837,11,TRUE)</f>
        <v>R1026</v>
      </c>
      <c r="P1503" s="55" t="str">
        <f>VLOOKUP(A1503,Hospitalization!A504:K2846,10,TRUE)</f>
        <v>tier - 2</v>
      </c>
      <c r="Q1503" s="58">
        <f>VLOOKUP(A1503,Hospitalization!A504:K2846,8,TRUE)</f>
        <v>17832.599999999999</v>
      </c>
      <c r="R1503" s="55" t="str">
        <f>VLOOKUP(A1503,Hospitalization!A504:K2846,9,TRUE)</f>
        <v>tier - 1</v>
      </c>
    </row>
    <row r="1504" spans="1:18" x14ac:dyDescent="0.3">
      <c r="A1504" s="69" t="s">
        <v>1513</v>
      </c>
      <c r="B1504" s="55" t="str">
        <f>VLOOKUP(A1504,'Customer Names'!A1504:E2822,3,TRUE)</f>
        <v xml:space="preserve"> Ms</v>
      </c>
      <c r="C1504" s="55" t="str">
        <f>VLOOKUP(A1504,'Customer Names'!A1502:E2327,4,FALSE)</f>
        <v>Gudenkauf</v>
      </c>
      <c r="D1504" s="50">
        <f>VLOOKUP(HealthCare!A1504,Medical_Examinations!A1503:J3838,2,TRUE)</f>
        <v>42.88</v>
      </c>
      <c r="E1504" s="50">
        <f>VLOOKUP(HealthCare!A1504,Medical_Examinations!A1503:J3838,4,TRUE)</f>
        <v>4.87</v>
      </c>
      <c r="F1504" s="7" t="str">
        <f>VLOOKUP(A1504,Medical_Examinations!A1503:J3838,6,TRUE)</f>
        <v>No</v>
      </c>
      <c r="G1504" s="7" t="str">
        <f>VLOOKUP(A1504,Medical_Examinations!A1503:J3838,7,TRUE)</f>
        <v>yes</v>
      </c>
      <c r="H1504" s="7" t="str">
        <f>VLOOKUP(A1504,Medical_Examinations!A1503:J3838,8,TRUE)</f>
        <v>No</v>
      </c>
      <c r="I1504" s="51">
        <f>VLOOKUP(A1504,Medical_Examinations!A1503:J3838,9,TRUE)</f>
        <v>1</v>
      </c>
      <c r="J1504" s="7" t="str">
        <f>VLOOKUP(A1504,Medical_Examinations!A1503:J3838,10,TRUE)</f>
        <v>No</v>
      </c>
      <c r="K1504" s="7" t="str">
        <f>VLOOKUP(A1504,Medical_Examinations!A1503:J3838,3,TRUE)</f>
        <v>Obesity</v>
      </c>
      <c r="L1504" s="7" t="str">
        <f>VLOOKUP(A1504,Medical_Examinations!A1503:J3838,5,TRUE)</f>
        <v>Normal</v>
      </c>
      <c r="M1504" s="52">
        <f>VLOOKUP(A1504,Hospitalization!A334:K2676,5,FALSE)</f>
        <v>29138</v>
      </c>
      <c r="N1504" s="51">
        <f ca="1">VLOOKUP(A1504,Hospitalization!A335:K2677,6,FALSE)</f>
        <v>33</v>
      </c>
      <c r="O1504" s="7" t="str">
        <f>VLOOKUP(A1495,Hospitalization!A496:K2838,11,TRUE)</f>
        <v>R1012</v>
      </c>
      <c r="P1504" s="7" t="str">
        <f>VLOOKUP(A1504,Hospitalization!A505:K2847,10,TRUE)</f>
        <v>tier - 2</v>
      </c>
      <c r="Q1504" s="53">
        <f>VLOOKUP(A1504,Hospitalization!A505:K2847,8,TRUE)</f>
        <v>17779.939999999999</v>
      </c>
      <c r="R1504" s="7" t="str">
        <f>VLOOKUP(A1504,Hospitalization!A505:K2847,9,TRUE)</f>
        <v>tier - 1</v>
      </c>
    </row>
    <row r="1505" spans="1:18" x14ac:dyDescent="0.3">
      <c r="A1505" s="69" t="s">
        <v>1514</v>
      </c>
      <c r="B1505" s="55" t="str">
        <f>VLOOKUP(A1505,'Customer Names'!A1505:E2823,3,TRUE)</f>
        <v xml:space="preserve"> Mr</v>
      </c>
      <c r="C1505" s="55" t="str">
        <f>VLOOKUP(A1505,'Customer Names'!A1503:E2328,4,FALSE)</f>
        <v>Thomas</v>
      </c>
      <c r="D1505" s="54">
        <f>VLOOKUP(HealthCare!A1505,Medical_Examinations!A1504:J3839,2,TRUE)</f>
        <v>32.200000000000003</v>
      </c>
      <c r="E1505" s="54">
        <f>VLOOKUP(HealthCare!A1505,Medical_Examinations!A1504:J3839,4,TRUE)</f>
        <v>10.09</v>
      </c>
      <c r="F1505" s="55" t="str">
        <f>VLOOKUP(A1505,Medical_Examinations!A1504:J3839,6,TRUE)</f>
        <v>yes</v>
      </c>
      <c r="G1505" s="55" t="str">
        <f>VLOOKUP(A1505,Medical_Examinations!A1504:J3839,7,TRUE)</f>
        <v>No</v>
      </c>
      <c r="H1505" s="55" t="str">
        <f>VLOOKUP(A1505,Medical_Examinations!A1504:J3839,8,TRUE)</f>
        <v>No</v>
      </c>
      <c r="I1505" s="56">
        <f>VLOOKUP(A1505,Medical_Examinations!A1504:J3839,9,TRUE)</f>
        <v>0</v>
      </c>
      <c r="J1505" s="55" t="str">
        <f>VLOOKUP(A1505,Medical_Examinations!A1504:J3839,10,TRUE)</f>
        <v>No</v>
      </c>
      <c r="K1505" s="55" t="str">
        <f>VLOOKUP(A1505,Medical_Examinations!A1504:J3839,3,TRUE)</f>
        <v>Obesity</v>
      </c>
      <c r="L1505" s="55" t="str">
        <f>VLOOKUP(A1505,Medical_Examinations!A1504:J3839,5,TRUE)</f>
        <v>Diabetes</v>
      </c>
      <c r="M1505" s="57">
        <f>VLOOKUP(A1505,Hospitalization!A335:K2677,5,FALSE)</f>
        <v>24279</v>
      </c>
      <c r="N1505" s="56">
        <f ca="1">VLOOKUP(A1505,Hospitalization!A336:K2678,6,FALSE)</f>
        <v>44</v>
      </c>
      <c r="O1505" s="55" t="str">
        <f>VLOOKUP(A1496,Hospitalization!A497:K2839,11,TRUE)</f>
        <v>R1012</v>
      </c>
      <c r="P1505" s="55" t="str">
        <f>VLOOKUP(A1505,Hospitalization!A506:K2848,10,TRUE)</f>
        <v>tier - 3</v>
      </c>
      <c r="Q1505" s="58">
        <f>VLOOKUP(A1505,Hospitalization!A506:K2848,8,TRUE)</f>
        <v>17777.73</v>
      </c>
      <c r="R1505" s="55" t="str">
        <f>VLOOKUP(A1505,Hospitalization!A506:K2848,9,TRUE)</f>
        <v>tier - 1</v>
      </c>
    </row>
    <row r="1506" spans="1:18" x14ac:dyDescent="0.3">
      <c r="A1506" s="69" t="s">
        <v>1515</v>
      </c>
      <c r="B1506" s="55" t="str">
        <f>VLOOKUP(A1506,'Customer Names'!A1506:E2824,3,TRUE)</f>
        <v xml:space="preserve"> Mr</v>
      </c>
      <c r="C1506" s="55" t="str">
        <f>VLOOKUP(A1506,'Customer Names'!A1504:E2329,4,FALSE)</f>
        <v>Holley</v>
      </c>
      <c r="D1506" s="50">
        <f>VLOOKUP(HealthCare!A1506,Medical_Examinations!A1505:J3840,2,TRUE)</f>
        <v>18.75</v>
      </c>
      <c r="E1506" s="50">
        <f>VLOOKUP(HealthCare!A1506,Medical_Examinations!A1505:J3840,4,TRUE)</f>
        <v>5.47</v>
      </c>
      <c r="F1506" s="7" t="str">
        <f>VLOOKUP(A1506,Medical_Examinations!A1505:J3840,6,TRUE)</f>
        <v>yes</v>
      </c>
      <c r="G1506" s="7" t="str">
        <f>VLOOKUP(A1506,Medical_Examinations!A1505:J3840,7,TRUE)</f>
        <v>No</v>
      </c>
      <c r="H1506" s="7" t="str">
        <f>VLOOKUP(A1506,Medical_Examinations!A1505:J3840,8,TRUE)</f>
        <v>Yes</v>
      </c>
      <c r="I1506" s="51">
        <f>VLOOKUP(A1506,Medical_Examinations!A1505:J3840,9,TRUE)</f>
        <v>1</v>
      </c>
      <c r="J1506" s="7" t="str">
        <f>VLOOKUP(A1506,Medical_Examinations!A1505:J3840,10,TRUE)</f>
        <v>No</v>
      </c>
      <c r="K1506" s="7" t="str">
        <f>VLOOKUP(A1506,Medical_Examinations!A1505:J3840,3,TRUE)</f>
        <v>Normal Weight</v>
      </c>
      <c r="L1506" s="7" t="str">
        <f>VLOOKUP(A1506,Medical_Examinations!A1505:J3840,5,TRUE)</f>
        <v>Normal</v>
      </c>
      <c r="M1506" s="52">
        <f>VLOOKUP(A1506,Hospitalization!A336:K2678,5,FALSE)</f>
        <v>37816</v>
      </c>
      <c r="N1506" s="51">
        <f ca="1">VLOOKUP(A1506,Hospitalization!A337:K2679,6,FALSE)</f>
        <v>24</v>
      </c>
      <c r="O1506" s="7" t="str">
        <f>VLOOKUP(A1497,Hospitalization!A498:K2840,11,TRUE)</f>
        <v>R1012</v>
      </c>
      <c r="P1506" s="7" t="str">
        <f>VLOOKUP(A1506,Hospitalization!A507:K2849,10,TRUE)</f>
        <v>tier - 1</v>
      </c>
      <c r="Q1506" s="53">
        <f>VLOOKUP(A1506,Hospitalization!A507:K2849,8,TRUE)</f>
        <v>17748.509999999998</v>
      </c>
      <c r="R1506" s="7" t="str">
        <f>VLOOKUP(A1506,Hospitalization!A507:K2849,9,TRUE)</f>
        <v>tier - 1</v>
      </c>
    </row>
    <row r="1507" spans="1:18" x14ac:dyDescent="0.3">
      <c r="A1507" s="69" t="s">
        <v>1516</v>
      </c>
      <c r="B1507" s="55" t="str">
        <f>VLOOKUP(A1507,'Customer Names'!A1507:E2825,3,TRUE)</f>
        <v xml:space="preserve"> Ms</v>
      </c>
      <c r="C1507" s="55" t="str">
        <f>VLOOKUP(A1507,'Customer Names'!A1505:E2330,4,FALSE)</f>
        <v>Kemble</v>
      </c>
      <c r="D1507" s="54">
        <f>VLOOKUP(HealthCare!A1507,Medical_Examinations!A1506:J3841,2,TRUE)</f>
        <v>22.36</v>
      </c>
      <c r="E1507" s="54">
        <f>VLOOKUP(HealthCare!A1507,Medical_Examinations!A1506:J3841,4,TRUE)</f>
        <v>8.6</v>
      </c>
      <c r="F1507" s="55" t="str">
        <f>VLOOKUP(A1507,Medical_Examinations!A1506:J3841,6,TRUE)</f>
        <v>No</v>
      </c>
      <c r="G1507" s="55" t="str">
        <f>VLOOKUP(A1507,Medical_Examinations!A1506:J3841,7,TRUE)</f>
        <v>No</v>
      </c>
      <c r="H1507" s="55" t="str">
        <f>VLOOKUP(A1507,Medical_Examinations!A1506:J3841,8,TRUE)</f>
        <v>No</v>
      </c>
      <c r="I1507" s="56">
        <f>VLOOKUP(A1507,Medical_Examinations!A1506:J3841,9,TRUE)</f>
        <v>0</v>
      </c>
      <c r="J1507" s="55" t="str">
        <f>VLOOKUP(A1507,Medical_Examinations!A1506:J3841,10,TRUE)</f>
        <v>No</v>
      </c>
      <c r="K1507" s="55" t="str">
        <f>VLOOKUP(A1507,Medical_Examinations!A1506:J3841,3,TRUE)</f>
        <v>Normal Weight</v>
      </c>
      <c r="L1507" s="55" t="str">
        <f>VLOOKUP(A1507,Medical_Examinations!A1506:J3841,5,TRUE)</f>
        <v>Diabetes</v>
      </c>
      <c r="M1507" s="57">
        <f>VLOOKUP(A1507,Hospitalization!A337:K2679,5,FALSE)</f>
        <v>34516</v>
      </c>
      <c r="N1507" s="56">
        <f ca="1">VLOOKUP(A1507,Hospitalization!A338:K2680,6,FALSE)</f>
        <v>33</v>
      </c>
      <c r="O1507" s="55" t="str">
        <f>VLOOKUP(A1498,Hospitalization!A499:K2841,11,TRUE)</f>
        <v>R1023</v>
      </c>
      <c r="P1507" s="55" t="str">
        <f>VLOOKUP(A1507,Hospitalization!A508:K2850,10,TRUE)</f>
        <v>tier - 3</v>
      </c>
      <c r="Q1507" s="58">
        <f>VLOOKUP(A1507,Hospitalization!A508:K2850,8,TRUE)</f>
        <v>17663.14</v>
      </c>
      <c r="R1507" s="55" t="str">
        <f>VLOOKUP(A1507,Hospitalization!A508:K2850,9,TRUE)</f>
        <v>tier - 1</v>
      </c>
    </row>
    <row r="1508" spans="1:18" x14ac:dyDescent="0.3">
      <c r="A1508" s="69" t="s">
        <v>1517</v>
      </c>
      <c r="B1508" s="55" t="str">
        <f>VLOOKUP(A1508,'Customer Names'!A1508:E2826,3,TRUE)</f>
        <v xml:space="preserve"> Mr</v>
      </c>
      <c r="C1508" s="55" t="str">
        <f>VLOOKUP(A1508,'Customer Names'!A1506:E2331,4,FALSE)</f>
        <v>Bentley</v>
      </c>
      <c r="D1508" s="50">
        <f>VLOOKUP(HealthCare!A1508,Medical_Examinations!A1507:J3842,2,TRUE)</f>
        <v>23.94</v>
      </c>
      <c r="E1508" s="50">
        <f>VLOOKUP(HealthCare!A1508,Medical_Examinations!A1507:J3842,4,TRUE)</f>
        <v>10.74</v>
      </c>
      <c r="F1508" s="7" t="str">
        <f>VLOOKUP(A1508,Medical_Examinations!A1507:J3842,6,TRUE)</f>
        <v>yes</v>
      </c>
      <c r="G1508" s="7" t="str">
        <f>VLOOKUP(A1508,Medical_Examinations!A1507:J3842,7,TRUE)</f>
        <v>No</v>
      </c>
      <c r="H1508" s="7" t="str">
        <f>VLOOKUP(A1508,Medical_Examinations!A1507:J3842,8,TRUE)</f>
        <v>No</v>
      </c>
      <c r="I1508" s="51">
        <f>VLOOKUP(A1508,Medical_Examinations!A1507:J3842,9,TRUE)</f>
        <v>0</v>
      </c>
      <c r="J1508" s="7" t="str">
        <f>VLOOKUP(A1508,Medical_Examinations!A1507:J3842,10,TRUE)</f>
        <v>No</v>
      </c>
      <c r="K1508" s="7" t="str">
        <f>VLOOKUP(A1508,Medical_Examinations!A1507:J3842,3,TRUE)</f>
        <v>Normal Weight</v>
      </c>
      <c r="L1508" s="7" t="str">
        <f>VLOOKUP(A1508,Medical_Examinations!A1507:J3842,5,TRUE)</f>
        <v>Diabetes</v>
      </c>
      <c r="M1508" s="52">
        <f>VLOOKUP(A1508,Hospitalization!A338:K2680,5,FALSE)</f>
        <v>33171</v>
      </c>
      <c r="N1508" s="51">
        <f ca="1">VLOOKUP(A1508,Hospitalization!A339:K2681,6,FALSE)</f>
        <v>35</v>
      </c>
      <c r="O1508" s="7" t="str">
        <f>VLOOKUP(A1499,Hospitalization!A500:K2842,11,TRUE)</f>
        <v>R1011</v>
      </c>
      <c r="P1508" s="7" t="str">
        <f>VLOOKUP(A1508,Hospitalization!A509:K2851,10,TRUE)</f>
        <v>tier - 3</v>
      </c>
      <c r="Q1508" s="53">
        <f>VLOOKUP(A1508,Hospitalization!A509:K2851,8,TRUE)</f>
        <v>17626.240000000002</v>
      </c>
      <c r="R1508" s="7" t="str">
        <f>VLOOKUP(A1508,Hospitalization!A509:K2851,9,TRUE)</f>
        <v>tier - 1</v>
      </c>
    </row>
    <row r="1509" spans="1:18" x14ac:dyDescent="0.3">
      <c r="A1509" s="69" t="s">
        <v>1518</v>
      </c>
      <c r="B1509" s="55" t="str">
        <f>VLOOKUP(A1509,'Customer Names'!A1509:E2827,3,TRUE)</f>
        <v xml:space="preserve"> Mr</v>
      </c>
      <c r="C1509" s="55" t="str">
        <f>VLOOKUP(A1509,'Customer Names'!A1507:E2332,4,FALSE)</f>
        <v>Jones</v>
      </c>
      <c r="D1509" s="54">
        <f>VLOOKUP(HealthCare!A1509,Medical_Examinations!A1508:J3843,2,TRUE)</f>
        <v>30.1</v>
      </c>
      <c r="E1509" s="54">
        <f>VLOOKUP(HealthCare!A1509,Medical_Examinations!A1508:J3843,4,TRUE)</f>
        <v>4.3899999999999997</v>
      </c>
      <c r="F1509" s="55" t="str">
        <f>VLOOKUP(A1509,Medical_Examinations!A1508:J3843,6,TRUE)</f>
        <v>No</v>
      </c>
      <c r="G1509" s="55" t="str">
        <f>VLOOKUP(A1509,Medical_Examinations!A1508:J3843,7,TRUE)</f>
        <v>No</v>
      </c>
      <c r="H1509" s="55" t="str">
        <f>VLOOKUP(A1509,Medical_Examinations!A1508:J3843,8,TRUE)</f>
        <v>Yes</v>
      </c>
      <c r="I1509" s="56">
        <f>VLOOKUP(A1509,Medical_Examinations!A1508:J3843,9,TRUE)</f>
        <v>1</v>
      </c>
      <c r="J1509" s="55" t="str">
        <f>VLOOKUP(A1509,Medical_Examinations!A1508:J3843,10,TRUE)</f>
        <v>No</v>
      </c>
      <c r="K1509" s="55" t="str">
        <f>VLOOKUP(A1509,Medical_Examinations!A1508:J3843,3,TRUE)</f>
        <v>Obesity</v>
      </c>
      <c r="L1509" s="55" t="str">
        <f>VLOOKUP(A1509,Medical_Examinations!A1508:J3843,5,TRUE)</f>
        <v>Normal</v>
      </c>
      <c r="M1509" s="57">
        <f>VLOOKUP(A1509,Hospitalization!A339:K2681,5,FALSE)</f>
        <v>25775</v>
      </c>
      <c r="N1509" s="56">
        <f ca="1">VLOOKUP(A1509,Hospitalization!A340:K2682,6,FALSE)</f>
        <v>34</v>
      </c>
      <c r="O1509" s="55" t="str">
        <f>VLOOKUP(A1500,Hospitalization!A501:K2843,11,TRUE)</f>
        <v>R1013</v>
      </c>
      <c r="P1509" s="55" t="str">
        <f>VLOOKUP(A1509,Hospitalization!A510:K2852,10,TRUE)</f>
        <v>tier - 3</v>
      </c>
      <c r="Q1509" s="58">
        <f>VLOOKUP(A1509,Hospitalization!A510:K2852,8,TRUE)</f>
        <v>17584.72</v>
      </c>
      <c r="R1509" s="55" t="str">
        <f>VLOOKUP(A1509,Hospitalization!A510:K2852,9,TRUE)</f>
        <v>tier - 1</v>
      </c>
    </row>
    <row r="1510" spans="1:18" x14ac:dyDescent="0.3">
      <c r="A1510" s="69" t="s">
        <v>1519</v>
      </c>
      <c r="B1510" s="55" t="str">
        <f>VLOOKUP(A1510,'Customer Names'!A1510:E2828,3,TRUE)</f>
        <v xml:space="preserve"> Mr</v>
      </c>
      <c r="C1510" s="55" t="str">
        <f>VLOOKUP(A1510,'Customer Names'!A1508:E2333,4,FALSE)</f>
        <v>Tremblay</v>
      </c>
      <c r="D1510" s="50">
        <f>VLOOKUP(HealthCare!A1510,Medical_Examinations!A1509:J3844,2,TRUE)</f>
        <v>21.93</v>
      </c>
      <c r="E1510" s="50">
        <f>VLOOKUP(HealthCare!A1510,Medical_Examinations!A1509:J3844,4,TRUE)</f>
        <v>6.3</v>
      </c>
      <c r="F1510" s="7" t="str">
        <f>VLOOKUP(A1510,Medical_Examinations!A1509:J3844,6,TRUE)</f>
        <v>No</v>
      </c>
      <c r="G1510" s="7" t="str">
        <f>VLOOKUP(A1510,Medical_Examinations!A1509:J3844,7,TRUE)</f>
        <v>No</v>
      </c>
      <c r="H1510" s="7" t="str">
        <f>VLOOKUP(A1510,Medical_Examinations!A1509:J3844,8,TRUE)</f>
        <v>No</v>
      </c>
      <c r="I1510" s="51">
        <f>VLOOKUP(A1510,Medical_Examinations!A1509:J3844,9,TRUE)</f>
        <v>0</v>
      </c>
      <c r="J1510" s="7" t="str">
        <f>VLOOKUP(A1510,Medical_Examinations!A1509:J3844,10,TRUE)</f>
        <v>No</v>
      </c>
      <c r="K1510" s="7" t="str">
        <f>VLOOKUP(A1510,Medical_Examinations!A1509:J3844,3,TRUE)</f>
        <v>Normal Weight</v>
      </c>
      <c r="L1510" s="7" t="str">
        <f>VLOOKUP(A1510,Medical_Examinations!A1509:J3844,5,TRUE)</f>
        <v>Prediabetes</v>
      </c>
      <c r="M1510" s="52">
        <f>VLOOKUP(A1510,Hospitalization!A340:K2682,5,FALSE)</f>
        <v>37493</v>
      </c>
      <c r="N1510" s="51">
        <f ca="1">VLOOKUP(A1510,Hospitalization!A341:K2683,6,FALSE)</f>
        <v>52</v>
      </c>
      <c r="O1510" s="7" t="str">
        <f>VLOOKUP(A1501,Hospitalization!A502:K2844,11,TRUE)</f>
        <v>R1024</v>
      </c>
      <c r="P1510" s="7" t="str">
        <f>VLOOKUP(A1510,Hospitalization!A511:K2853,10,TRUE)</f>
        <v>tier - 1</v>
      </c>
      <c r="Q1510" s="53">
        <f>VLOOKUP(A1510,Hospitalization!A511:K2853,8,TRUE)</f>
        <v>17560.38</v>
      </c>
      <c r="R1510" s="7" t="str">
        <f>VLOOKUP(A1510,Hospitalization!A511:K2853,9,TRUE)</f>
        <v>tier - 1</v>
      </c>
    </row>
    <row r="1511" spans="1:18" x14ac:dyDescent="0.3">
      <c r="A1511" s="69" t="s">
        <v>1520</v>
      </c>
      <c r="B1511" s="55" t="str">
        <f>VLOOKUP(A1511,'Customer Names'!A1511:E2829,3,TRUE)</f>
        <v xml:space="preserve"> Ms</v>
      </c>
      <c r="C1511" s="55" t="str">
        <f>VLOOKUP(A1511,'Customer Names'!A1509:E2334,4,FALSE)</f>
        <v>Bellucci</v>
      </c>
      <c r="D1511" s="54">
        <f>VLOOKUP(HealthCare!A1511,Medical_Examinations!A1510:J3845,2,TRUE)</f>
        <v>39.75</v>
      </c>
      <c r="E1511" s="54">
        <f>VLOOKUP(HealthCare!A1511,Medical_Examinations!A1510:J3845,4,TRUE)</f>
        <v>5.41</v>
      </c>
      <c r="F1511" s="55" t="str">
        <f>VLOOKUP(A1511,Medical_Examinations!A1510:J3845,6,TRUE)</f>
        <v>No</v>
      </c>
      <c r="G1511" s="55" t="str">
        <f>VLOOKUP(A1511,Medical_Examinations!A1510:J3845,7,TRUE)</f>
        <v>yes</v>
      </c>
      <c r="H1511" s="55" t="str">
        <f>VLOOKUP(A1511,Medical_Examinations!A1510:J3845,8,TRUE)</f>
        <v>No</v>
      </c>
      <c r="I1511" s="56">
        <f>VLOOKUP(A1511,Medical_Examinations!A1510:J3845,9,TRUE)</f>
        <v>1</v>
      </c>
      <c r="J1511" s="55" t="str">
        <f>VLOOKUP(A1511,Medical_Examinations!A1510:J3845,10,TRUE)</f>
        <v>No</v>
      </c>
      <c r="K1511" s="55" t="str">
        <f>VLOOKUP(A1511,Medical_Examinations!A1510:J3845,3,TRUE)</f>
        <v>Obesity</v>
      </c>
      <c r="L1511" s="55" t="str">
        <f>VLOOKUP(A1511,Medical_Examinations!A1510:J3845,5,TRUE)</f>
        <v>Normal</v>
      </c>
      <c r="M1511" s="57">
        <f>VLOOKUP(A1511,Hospitalization!A341:K2683,5,FALSE)</f>
        <v>25031</v>
      </c>
      <c r="N1511" s="56">
        <f ca="1">VLOOKUP(A1511,Hospitalization!A342:K2684,6,FALSE)</f>
        <v>52</v>
      </c>
      <c r="O1511" s="55" t="str">
        <f>VLOOKUP(A1502,Hospitalization!A503:K2845,11,TRUE)</f>
        <v>R1012</v>
      </c>
      <c r="P1511" s="55" t="str">
        <f>VLOOKUP(A1511,Hospitalization!A512:K2854,10,TRUE)</f>
        <v>tier - 1</v>
      </c>
      <c r="Q1511" s="58">
        <f>VLOOKUP(A1511,Hospitalization!A512:K2854,8,TRUE)</f>
        <v>17507.47</v>
      </c>
      <c r="R1511" s="55" t="str">
        <f>VLOOKUP(A1511,Hospitalization!A512:K2854,9,TRUE)</f>
        <v>tier - 1</v>
      </c>
    </row>
    <row r="1512" spans="1:18" x14ac:dyDescent="0.3">
      <c r="A1512" s="69" t="s">
        <v>1521</v>
      </c>
      <c r="B1512" s="55" t="str">
        <f>VLOOKUP(A1512,'Customer Names'!A1512:E2830,3,TRUE)</f>
        <v xml:space="preserve"> Mr</v>
      </c>
      <c r="C1512" s="55" t="str">
        <f>VLOOKUP(A1512,'Customer Names'!A1510:E2335,4,FALSE)</f>
        <v>Collins</v>
      </c>
      <c r="D1512" s="50">
        <f>VLOOKUP(HealthCare!A1512,Medical_Examinations!A1511:J3846,2,TRUE)</f>
        <v>26.03</v>
      </c>
      <c r="E1512" s="50">
        <f>VLOOKUP(HealthCare!A1512,Medical_Examinations!A1511:J3846,4,TRUE)</f>
        <v>4.47</v>
      </c>
      <c r="F1512" s="7" t="str">
        <f>VLOOKUP(A1512,Medical_Examinations!A1511:J3846,6,TRUE)</f>
        <v>No</v>
      </c>
      <c r="G1512" s="7" t="str">
        <f>VLOOKUP(A1512,Medical_Examinations!A1511:J3846,7,TRUE)</f>
        <v>No</v>
      </c>
      <c r="H1512" s="7" t="str">
        <f>VLOOKUP(A1512,Medical_Examinations!A1511:J3846,8,TRUE)</f>
        <v>Yes</v>
      </c>
      <c r="I1512" s="51">
        <f>VLOOKUP(A1512,Medical_Examinations!A1511:J3846,9,TRUE)</f>
        <v>1</v>
      </c>
      <c r="J1512" s="7" t="str">
        <f>VLOOKUP(A1512,Medical_Examinations!A1511:J3846,10,TRUE)</f>
        <v>No</v>
      </c>
      <c r="K1512" s="7" t="str">
        <f>VLOOKUP(A1512,Medical_Examinations!A1511:J3846,3,TRUE)</f>
        <v>Overweight</v>
      </c>
      <c r="L1512" s="7" t="str">
        <f>VLOOKUP(A1512,Medical_Examinations!A1511:J3846,5,TRUE)</f>
        <v>Normal</v>
      </c>
      <c r="M1512" s="52">
        <f>VLOOKUP(A1512,Hospitalization!A342:K2684,5,FALSE)</f>
        <v>23909</v>
      </c>
      <c r="N1512" s="51">
        <f ca="1">VLOOKUP(A1512,Hospitalization!A343:K2685,6,FALSE)</f>
        <v>38</v>
      </c>
      <c r="O1512" s="7" t="str">
        <f>VLOOKUP(A1503,Hospitalization!A504:K2846,11,TRUE)</f>
        <v>R1012</v>
      </c>
      <c r="P1512" s="7" t="str">
        <f>VLOOKUP(A1512,Hospitalization!A513:K2855,10,TRUE)</f>
        <v>tier - 2</v>
      </c>
      <c r="Q1512" s="53">
        <f>VLOOKUP(A1512,Hospitalization!A513:K2855,8,TRUE)</f>
        <v>17505.650000000001</v>
      </c>
      <c r="R1512" s="7" t="str">
        <f>VLOOKUP(A1512,Hospitalization!A513:K2855,9,TRUE)</f>
        <v>tier - 1</v>
      </c>
    </row>
    <row r="1513" spans="1:18" x14ac:dyDescent="0.3">
      <c r="A1513" s="69" t="s">
        <v>1522</v>
      </c>
      <c r="B1513" s="55" t="str">
        <f>VLOOKUP(A1513,'Customer Names'!A1513:E2831,3,TRUE)</f>
        <v xml:space="preserve"> Mr</v>
      </c>
      <c r="C1513" s="55" t="str">
        <f>VLOOKUP(A1513,'Customer Names'!A1511:E2336,4,FALSE)</f>
        <v>Gillman</v>
      </c>
      <c r="D1513" s="54">
        <f>VLOOKUP(HealthCare!A1513,Medical_Examinations!A1512:J3847,2,TRUE)</f>
        <v>34.51</v>
      </c>
      <c r="E1513" s="54">
        <f>VLOOKUP(HealthCare!A1513,Medical_Examinations!A1512:J3847,4,TRUE)</f>
        <v>6.26</v>
      </c>
      <c r="F1513" s="55" t="str">
        <f>VLOOKUP(A1513,Medical_Examinations!A1512:J3847,6,TRUE)</f>
        <v>No</v>
      </c>
      <c r="G1513" s="55" t="str">
        <f>VLOOKUP(A1513,Medical_Examinations!A1512:J3847,7,TRUE)</f>
        <v>No</v>
      </c>
      <c r="H1513" s="55" t="str">
        <f>VLOOKUP(A1513,Medical_Examinations!A1512:J3847,8,TRUE)</f>
        <v>No</v>
      </c>
      <c r="I1513" s="56">
        <f>VLOOKUP(A1513,Medical_Examinations!A1512:J3847,9,TRUE)</f>
        <v>0</v>
      </c>
      <c r="J1513" s="55" t="str">
        <f>VLOOKUP(A1513,Medical_Examinations!A1512:J3847,10,TRUE)</f>
        <v>No</v>
      </c>
      <c r="K1513" s="55" t="str">
        <f>VLOOKUP(A1513,Medical_Examinations!A1512:J3847,3,TRUE)</f>
        <v>Obesity</v>
      </c>
      <c r="L1513" s="55" t="str">
        <f>VLOOKUP(A1513,Medical_Examinations!A1512:J3847,5,TRUE)</f>
        <v>Prediabetes</v>
      </c>
      <c r="M1513" s="57">
        <f>VLOOKUP(A1513,Hospitalization!A343:K2685,5,FALSE)</f>
        <v>33236</v>
      </c>
      <c r="N1513" s="56">
        <f ca="1">VLOOKUP(A1513,Hospitalization!A344:K2686,6,FALSE)</f>
        <v>25</v>
      </c>
      <c r="O1513" s="55" t="str">
        <f>VLOOKUP(A1504,Hospitalization!A505:K2847,11,TRUE)</f>
        <v>R1012</v>
      </c>
      <c r="P1513" s="55" t="str">
        <f>VLOOKUP(A1513,Hospitalization!A514:K2856,10,TRUE)</f>
        <v>tier - 2</v>
      </c>
      <c r="Q1513" s="58">
        <f>VLOOKUP(A1513,Hospitalization!A514:K2856,8,TRUE)</f>
        <v>17496.310000000001</v>
      </c>
      <c r="R1513" s="55" t="str">
        <f>VLOOKUP(A1513,Hospitalization!A514:K2856,9,TRUE)</f>
        <v>tier - 1</v>
      </c>
    </row>
    <row r="1514" spans="1:18" x14ac:dyDescent="0.3">
      <c r="A1514" s="69" t="s">
        <v>1523</v>
      </c>
      <c r="B1514" s="55" t="str">
        <f>VLOOKUP(A1514,'Customer Names'!A1514:E2832,3,TRUE)</f>
        <v xml:space="preserve"> Ms</v>
      </c>
      <c r="C1514" s="55" t="str">
        <f>VLOOKUP(A1514,'Customer Names'!A1512:E2337,4,FALSE)</f>
        <v>West</v>
      </c>
      <c r="D1514" s="50">
        <f>VLOOKUP(HealthCare!A1514,Medical_Examinations!A1513:J3848,2,TRUE)</f>
        <v>19.32</v>
      </c>
      <c r="E1514" s="50">
        <f>VLOOKUP(HealthCare!A1514,Medical_Examinations!A1513:J3848,4,TRUE)</f>
        <v>11.58</v>
      </c>
      <c r="F1514" s="7" t="str">
        <f>VLOOKUP(A1514,Medical_Examinations!A1513:J3848,6,TRUE)</f>
        <v>yes</v>
      </c>
      <c r="G1514" s="7" t="str">
        <f>VLOOKUP(A1514,Medical_Examinations!A1513:J3848,7,TRUE)</f>
        <v>No</v>
      </c>
      <c r="H1514" s="7" t="str">
        <f>VLOOKUP(A1514,Medical_Examinations!A1513:J3848,8,TRUE)</f>
        <v>No</v>
      </c>
      <c r="I1514" s="51">
        <f>VLOOKUP(A1514,Medical_Examinations!A1513:J3848,9,TRUE)</f>
        <v>1</v>
      </c>
      <c r="J1514" s="7" t="str">
        <f>VLOOKUP(A1514,Medical_Examinations!A1513:J3848,10,TRUE)</f>
        <v>No</v>
      </c>
      <c r="K1514" s="7" t="str">
        <f>VLOOKUP(A1514,Medical_Examinations!A1513:J3848,3,TRUE)</f>
        <v>Normal Weight</v>
      </c>
      <c r="L1514" s="7" t="str">
        <f>VLOOKUP(A1514,Medical_Examinations!A1513:J3848,5,TRUE)</f>
        <v>Diabetes</v>
      </c>
      <c r="M1514" s="52">
        <f>VLOOKUP(A1514,Hospitalization!A344:K2686,5,FALSE)</f>
        <v>26092</v>
      </c>
      <c r="N1514" s="51">
        <f ca="1">VLOOKUP(A1514,Hospitalization!A345:K2687,6,FALSE)</f>
        <v>38</v>
      </c>
      <c r="O1514" s="7" t="str">
        <f>VLOOKUP(A1505,Hospitalization!A506:K2848,11,TRUE)</f>
        <v>R1012</v>
      </c>
      <c r="P1514" s="7" t="str">
        <f>VLOOKUP(A1514,Hospitalization!A515:K2857,10,TRUE)</f>
        <v>tier - 1</v>
      </c>
      <c r="Q1514" s="53">
        <f>VLOOKUP(A1514,Hospitalization!A515:K2857,8,TRUE)</f>
        <v>17479.53</v>
      </c>
      <c r="R1514" s="7" t="str">
        <f>VLOOKUP(A1514,Hospitalization!A515:K2857,9,TRUE)</f>
        <v>tier - 1</v>
      </c>
    </row>
    <row r="1515" spans="1:18" x14ac:dyDescent="0.3">
      <c r="A1515" s="69" t="s">
        <v>1524</v>
      </c>
      <c r="B1515" s="55" t="str">
        <f>VLOOKUP(A1515,'Customer Names'!A1515:E2833,3,TRUE)</f>
        <v xml:space="preserve"> Mr</v>
      </c>
      <c r="C1515" s="55" t="str">
        <f>VLOOKUP(A1515,'Customer Names'!A1513:E2338,4,FALSE)</f>
        <v>Chida</v>
      </c>
      <c r="D1515" s="54">
        <f>VLOOKUP(HealthCare!A1515,Medical_Examinations!A1514:J3849,2,TRUE)</f>
        <v>28.5</v>
      </c>
      <c r="E1515" s="54">
        <f>VLOOKUP(HealthCare!A1515,Medical_Examinations!A1514:J3849,4,TRUE)</f>
        <v>4.3600000000000003</v>
      </c>
      <c r="F1515" s="55" t="str">
        <f>VLOOKUP(A1515,Medical_Examinations!A1514:J3849,6,TRUE)</f>
        <v>No</v>
      </c>
      <c r="G1515" s="55" t="str">
        <f>VLOOKUP(A1515,Medical_Examinations!A1514:J3849,7,TRUE)</f>
        <v>No</v>
      </c>
      <c r="H1515" s="55" t="str">
        <f>VLOOKUP(A1515,Medical_Examinations!A1514:J3849,8,TRUE)</f>
        <v>No</v>
      </c>
      <c r="I1515" s="56">
        <f>VLOOKUP(A1515,Medical_Examinations!A1514:J3849,9,TRUE)</f>
        <v>0</v>
      </c>
      <c r="J1515" s="55" t="str">
        <f>VLOOKUP(A1515,Medical_Examinations!A1514:J3849,10,TRUE)</f>
        <v>No</v>
      </c>
      <c r="K1515" s="55" t="str">
        <f>VLOOKUP(A1515,Medical_Examinations!A1514:J3849,3,TRUE)</f>
        <v>Overweight</v>
      </c>
      <c r="L1515" s="55" t="str">
        <f>VLOOKUP(A1515,Medical_Examinations!A1514:J3849,5,TRUE)</f>
        <v>Normal</v>
      </c>
      <c r="M1515" s="57">
        <f>VLOOKUP(A1515,Hospitalization!A345:K2687,5,FALSE)</f>
        <v>37927</v>
      </c>
      <c r="N1515" s="56">
        <f ca="1">VLOOKUP(A1515,Hospitalization!A346:K2688,6,FALSE)</f>
        <v>49</v>
      </c>
      <c r="O1515" s="55" t="str">
        <f>VLOOKUP(A1506,Hospitalization!A507:K2849,11,TRUE)</f>
        <v>R1012</v>
      </c>
      <c r="P1515" s="55" t="str">
        <f>VLOOKUP(A1515,Hospitalization!A516:K2858,10,TRUE)</f>
        <v>tier - 1</v>
      </c>
      <c r="Q1515" s="58">
        <f>VLOOKUP(A1515,Hospitalization!A516:K2858,8,TRUE)</f>
        <v>17468.98</v>
      </c>
      <c r="R1515" s="55" t="str">
        <f>VLOOKUP(A1515,Hospitalization!A516:K2858,9,TRUE)</f>
        <v>tier - 2</v>
      </c>
    </row>
    <row r="1516" spans="1:18" x14ac:dyDescent="0.3">
      <c r="A1516" s="69" t="s">
        <v>1525</v>
      </c>
      <c r="B1516" s="55" t="str">
        <f>VLOOKUP(A1516,'Customer Names'!A1516:E2834,3,TRUE)</f>
        <v xml:space="preserve"> Mr</v>
      </c>
      <c r="C1516" s="55" t="str">
        <f>VLOOKUP(A1516,'Customer Names'!A1514:E2339,4,FALSE)</f>
        <v>Reisenauer</v>
      </c>
      <c r="D1516" s="50">
        <f>VLOOKUP(HealthCare!A1516,Medical_Examinations!A1515:J3850,2,TRUE)</f>
        <v>30.875</v>
      </c>
      <c r="E1516" s="50">
        <f>VLOOKUP(HealthCare!A1516,Medical_Examinations!A1515:J3850,4,TRUE)</f>
        <v>4.1399999999999997</v>
      </c>
      <c r="F1516" s="7" t="str">
        <f>VLOOKUP(A1516,Medical_Examinations!A1515:J3850,6,TRUE)</f>
        <v>yes</v>
      </c>
      <c r="G1516" s="7" t="str">
        <f>VLOOKUP(A1516,Medical_Examinations!A1515:J3850,7,TRUE)</f>
        <v>No</v>
      </c>
      <c r="H1516" s="7" t="str">
        <f>VLOOKUP(A1516,Medical_Examinations!A1515:J3850,8,TRUE)</f>
        <v>No</v>
      </c>
      <c r="I1516" s="51">
        <f>VLOOKUP(A1516,Medical_Examinations!A1515:J3850,9,TRUE)</f>
        <v>0</v>
      </c>
      <c r="J1516" s="7" t="str">
        <f>VLOOKUP(A1516,Medical_Examinations!A1515:J3850,10,TRUE)</f>
        <v>No</v>
      </c>
      <c r="K1516" s="7" t="str">
        <f>VLOOKUP(A1516,Medical_Examinations!A1515:J3850,3,TRUE)</f>
        <v>Obesity</v>
      </c>
      <c r="L1516" s="7" t="str">
        <f>VLOOKUP(A1516,Medical_Examinations!A1515:J3850,5,TRUE)</f>
        <v>Normal</v>
      </c>
      <c r="M1516" s="52">
        <f>VLOOKUP(A1516,Hospitalization!A346:K2688,5,FALSE)</f>
        <v>33895</v>
      </c>
      <c r="N1516" s="51">
        <f ca="1">VLOOKUP(A1516,Hospitalization!A347:K2689,6,FALSE)</f>
        <v>38</v>
      </c>
      <c r="O1516" s="7" t="str">
        <f>VLOOKUP(A1507,Hospitalization!A508:K2850,11,TRUE)</f>
        <v>R1013</v>
      </c>
      <c r="P1516" s="7" t="str">
        <f>VLOOKUP(A1516,Hospitalization!A517:K2859,10,TRUE)</f>
        <v>tier - 1</v>
      </c>
      <c r="Q1516" s="53">
        <f>VLOOKUP(A1516,Hospitalization!A517:K2859,8,TRUE)</f>
        <v>17361.77</v>
      </c>
      <c r="R1516" s="7" t="str">
        <f>VLOOKUP(A1516,Hospitalization!A517:K2859,9,TRUE)</f>
        <v>tier - 2</v>
      </c>
    </row>
    <row r="1517" spans="1:18" x14ac:dyDescent="0.3">
      <c r="A1517" s="69" t="s">
        <v>1526</v>
      </c>
      <c r="B1517" s="55" t="str">
        <f>VLOOKUP(A1517,'Customer Names'!A1517:E2835,3,TRUE)</f>
        <v xml:space="preserve"> Mr</v>
      </c>
      <c r="C1517" s="55" t="str">
        <f>VLOOKUP(A1517,'Customer Names'!A1515:E2340,4,FALSE)</f>
        <v>Rosenberg-Wohl</v>
      </c>
      <c r="D1517" s="54">
        <f>VLOOKUP(HealthCare!A1517,Medical_Examinations!A1516:J3851,2,TRUE)</f>
        <v>24.02</v>
      </c>
      <c r="E1517" s="54">
        <f>VLOOKUP(HealthCare!A1517,Medical_Examinations!A1516:J3851,4,TRUE)</f>
        <v>4.38</v>
      </c>
      <c r="F1517" s="55" t="str">
        <f>VLOOKUP(A1517,Medical_Examinations!A1516:J3851,6,TRUE)</f>
        <v>No</v>
      </c>
      <c r="G1517" s="55" t="str">
        <f>VLOOKUP(A1517,Medical_Examinations!A1516:J3851,7,TRUE)</f>
        <v>No</v>
      </c>
      <c r="H1517" s="55" t="str">
        <f>VLOOKUP(A1517,Medical_Examinations!A1516:J3851,8,TRUE)</f>
        <v>No</v>
      </c>
      <c r="I1517" s="56">
        <f>VLOOKUP(A1517,Medical_Examinations!A1516:J3851,9,TRUE)</f>
        <v>0</v>
      </c>
      <c r="J1517" s="55" t="str">
        <f>VLOOKUP(A1517,Medical_Examinations!A1516:J3851,10,TRUE)</f>
        <v>No</v>
      </c>
      <c r="K1517" s="55" t="str">
        <f>VLOOKUP(A1517,Medical_Examinations!A1516:J3851,3,TRUE)</f>
        <v>Normal Weight</v>
      </c>
      <c r="L1517" s="55" t="str">
        <f>VLOOKUP(A1517,Medical_Examinations!A1516:J3851,5,TRUE)</f>
        <v>Normal</v>
      </c>
      <c r="M1517" s="57">
        <f>VLOOKUP(A1517,Hospitalization!A347:K2689,5,FALSE)</f>
        <v>37926</v>
      </c>
      <c r="N1517" s="56">
        <f ca="1">VLOOKUP(A1517,Hospitalization!A348:K2690,6,FALSE)</f>
        <v>37</v>
      </c>
      <c r="O1517" s="55" t="str">
        <f>VLOOKUP(A1508,Hospitalization!A509:K2851,11,TRUE)</f>
        <v>R1013</v>
      </c>
      <c r="P1517" s="55" t="str">
        <f>VLOOKUP(A1517,Hospitalization!A518:K2860,10,TRUE)</f>
        <v>tier - 3</v>
      </c>
      <c r="Q1517" s="58">
        <f>VLOOKUP(A1517,Hospitalization!A518:K2860,8,TRUE)</f>
        <v>17352.68</v>
      </c>
      <c r="R1517" s="55" t="str">
        <f>VLOOKUP(A1517,Hospitalization!A518:K2860,9,TRUE)</f>
        <v>tier - 2</v>
      </c>
    </row>
    <row r="1518" spans="1:18" x14ac:dyDescent="0.3">
      <c r="A1518" s="69" t="s">
        <v>1527</v>
      </c>
      <c r="B1518" s="55" t="str">
        <f>VLOOKUP(A1518,'Customer Names'!A1518:E2836,3,TRUE)</f>
        <v xml:space="preserve"> Ms</v>
      </c>
      <c r="C1518" s="55" t="str">
        <f>VLOOKUP(A1518,'Customer Names'!A1516:E2341,4,FALSE)</f>
        <v>Theriault</v>
      </c>
      <c r="D1518" s="50">
        <f>VLOOKUP(HealthCare!A1518,Medical_Examinations!A1517:J3852,2,TRUE)</f>
        <v>36.08</v>
      </c>
      <c r="E1518" s="50">
        <f>VLOOKUP(HealthCare!A1518,Medical_Examinations!A1517:J3852,4,TRUE)</f>
        <v>11.61</v>
      </c>
      <c r="F1518" s="7" t="str">
        <f>VLOOKUP(A1518,Medical_Examinations!A1517:J3852,6,TRUE)</f>
        <v>yes</v>
      </c>
      <c r="G1518" s="7" t="str">
        <f>VLOOKUP(A1518,Medical_Examinations!A1517:J3852,7,TRUE)</f>
        <v>No</v>
      </c>
      <c r="H1518" s="7" t="str">
        <f>VLOOKUP(A1518,Medical_Examinations!A1517:J3852,8,TRUE)</f>
        <v>No</v>
      </c>
      <c r="I1518" s="51">
        <f>VLOOKUP(A1518,Medical_Examinations!A1517:J3852,9,TRUE)</f>
        <v>0</v>
      </c>
      <c r="J1518" s="7" t="str">
        <f>VLOOKUP(A1518,Medical_Examinations!A1517:J3852,10,TRUE)</f>
        <v>No</v>
      </c>
      <c r="K1518" s="7" t="str">
        <f>VLOOKUP(A1518,Medical_Examinations!A1517:J3852,3,TRUE)</f>
        <v>Obesity</v>
      </c>
      <c r="L1518" s="7" t="str">
        <f>VLOOKUP(A1518,Medical_Examinations!A1517:J3852,5,TRUE)</f>
        <v>Diabetes</v>
      </c>
      <c r="M1518" s="52">
        <f>VLOOKUP(A1518,Hospitalization!A348:K2690,5,FALSE)</f>
        <v>23204</v>
      </c>
      <c r="N1518" s="51">
        <f ca="1">VLOOKUP(A1518,Hospitalization!A349:K2691,6,FALSE)</f>
        <v>40</v>
      </c>
      <c r="O1518" s="7" t="str">
        <f>VLOOKUP(A1509,Hospitalization!A510:K2852,11,TRUE)</f>
        <v>R1012</v>
      </c>
      <c r="P1518" s="7" t="str">
        <f>VLOOKUP(A1518,Hospitalization!A519:K2861,10,TRUE)</f>
        <v>tier - 3</v>
      </c>
      <c r="Q1518" s="53">
        <f>VLOOKUP(A1518,Hospitalization!A519:K2861,8,TRUE)</f>
        <v>17337.580000000002</v>
      </c>
      <c r="R1518" s="7" t="str">
        <f>VLOOKUP(A1518,Hospitalization!A519:K2861,9,TRUE)</f>
        <v>tier - 2</v>
      </c>
    </row>
    <row r="1519" spans="1:18" x14ac:dyDescent="0.3">
      <c r="A1519" s="69" t="s">
        <v>1528</v>
      </c>
      <c r="B1519" s="55" t="str">
        <f>VLOOKUP(A1519,'Customer Names'!A1519:E2837,3,TRUE)</f>
        <v xml:space="preserve"> Ms</v>
      </c>
      <c r="C1519" s="55" t="str">
        <f>VLOOKUP(A1519,'Customer Names'!A1517:E2342,4,FALSE)</f>
        <v>Manuel</v>
      </c>
      <c r="D1519" s="54">
        <f>VLOOKUP(HealthCare!A1519,Medical_Examinations!A1518:J3853,2,TRUE)</f>
        <v>32.200000000000003</v>
      </c>
      <c r="E1519" s="54">
        <f>VLOOKUP(HealthCare!A1519,Medical_Examinations!A1518:J3853,4,TRUE)</f>
        <v>10.59</v>
      </c>
      <c r="F1519" s="55" t="str">
        <f>VLOOKUP(A1519,Medical_Examinations!A1518:J3853,6,TRUE)</f>
        <v>yes</v>
      </c>
      <c r="G1519" s="55" t="str">
        <f>VLOOKUP(A1519,Medical_Examinations!A1518:J3853,7,TRUE)</f>
        <v>No</v>
      </c>
      <c r="H1519" s="55" t="str">
        <f>VLOOKUP(A1519,Medical_Examinations!A1518:J3853,8,TRUE)</f>
        <v>No</v>
      </c>
      <c r="I1519" s="56">
        <f>VLOOKUP(A1519,Medical_Examinations!A1518:J3853,9,TRUE)</f>
        <v>0</v>
      </c>
      <c r="J1519" s="55" t="str">
        <f>VLOOKUP(A1519,Medical_Examinations!A1518:J3853,10,TRUE)</f>
        <v>No</v>
      </c>
      <c r="K1519" s="55" t="str">
        <f>VLOOKUP(A1519,Medical_Examinations!A1518:J3853,3,TRUE)</f>
        <v>Obesity</v>
      </c>
      <c r="L1519" s="55" t="str">
        <f>VLOOKUP(A1519,Medical_Examinations!A1518:J3853,5,TRUE)</f>
        <v>Diabetes</v>
      </c>
      <c r="M1519" s="57">
        <f>VLOOKUP(A1519,Hospitalization!A349:K2691,5,FALSE)</f>
        <v>27631</v>
      </c>
      <c r="N1519" s="56">
        <f ca="1">VLOOKUP(A1519,Hospitalization!A350:K2692,6,FALSE)</f>
        <v>35</v>
      </c>
      <c r="O1519" s="55" t="str">
        <f>VLOOKUP(A1510,Hospitalization!A511:K2853,11,TRUE)</f>
        <v>R1012</v>
      </c>
      <c r="P1519" s="55" t="str">
        <f>VLOOKUP(A1519,Hospitalization!A520:K2862,10,TRUE)</f>
        <v>tier - 3</v>
      </c>
      <c r="Q1519" s="58">
        <f>VLOOKUP(A1519,Hospitalization!A520:K2862,8,TRUE)</f>
        <v>17253.43</v>
      </c>
      <c r="R1519" s="55" t="str">
        <f>VLOOKUP(A1519,Hospitalization!A520:K2862,9,TRUE)</f>
        <v>tier - 2</v>
      </c>
    </row>
    <row r="1520" spans="1:18" x14ac:dyDescent="0.3">
      <c r="A1520" s="69" t="s">
        <v>1529</v>
      </c>
      <c r="B1520" s="55" t="str">
        <f>VLOOKUP(A1520,'Customer Names'!A1520:E2838,3,TRUE)</f>
        <v xml:space="preserve"> Ms</v>
      </c>
      <c r="C1520" s="55" t="str">
        <f>VLOOKUP(A1520,'Customer Names'!A1518:E2343,4,FALSE)</f>
        <v>Demko</v>
      </c>
      <c r="D1520" s="50">
        <f>VLOOKUP(HealthCare!A1520,Medical_Examinations!A1519:J3854,2,TRUE)</f>
        <v>28.05</v>
      </c>
      <c r="E1520" s="50">
        <f>VLOOKUP(HealthCare!A1520,Medical_Examinations!A1519:J3854,4,TRUE)</f>
        <v>11.85</v>
      </c>
      <c r="F1520" s="7" t="str">
        <f>VLOOKUP(A1520,Medical_Examinations!A1519:J3854,6,TRUE)</f>
        <v>yes</v>
      </c>
      <c r="G1520" s="7" t="str">
        <f>VLOOKUP(A1520,Medical_Examinations!A1519:J3854,7,TRUE)</f>
        <v>No</v>
      </c>
      <c r="H1520" s="7" t="str">
        <f>VLOOKUP(A1520,Medical_Examinations!A1519:J3854,8,TRUE)</f>
        <v>No</v>
      </c>
      <c r="I1520" s="51">
        <f>VLOOKUP(A1520,Medical_Examinations!A1519:J3854,9,TRUE)</f>
        <v>0</v>
      </c>
      <c r="J1520" s="7" t="str">
        <f>VLOOKUP(A1520,Medical_Examinations!A1519:J3854,10,TRUE)</f>
        <v>No</v>
      </c>
      <c r="K1520" s="7" t="str">
        <f>VLOOKUP(A1520,Medical_Examinations!A1519:J3854,3,TRUE)</f>
        <v>Overweight</v>
      </c>
      <c r="L1520" s="7" t="str">
        <f>VLOOKUP(A1520,Medical_Examinations!A1519:J3854,5,TRUE)</f>
        <v>Diabetes</v>
      </c>
      <c r="M1520" s="52">
        <f>VLOOKUP(A1520,Hospitalization!A350:K2692,5,FALSE)</f>
        <v>30246</v>
      </c>
      <c r="N1520" s="51">
        <f ca="1">VLOOKUP(A1520,Hospitalization!A351:K2693,6,FALSE)</f>
        <v>40</v>
      </c>
      <c r="O1520" s="7" t="str">
        <f>VLOOKUP(A1511,Hospitalization!A512:K2854,11,TRUE)</f>
        <v>R1026</v>
      </c>
      <c r="P1520" s="7" t="str">
        <f>VLOOKUP(A1520,Hospitalization!A521:K2863,10,TRUE)</f>
        <v>tier - 1</v>
      </c>
      <c r="Q1520" s="53">
        <f>VLOOKUP(A1520,Hospitalization!A521:K2863,8,TRUE)</f>
        <v>17179.52</v>
      </c>
      <c r="R1520" s="7" t="str">
        <f>VLOOKUP(A1520,Hospitalization!A521:K2863,9,TRUE)</f>
        <v>tier - 2</v>
      </c>
    </row>
    <row r="1521" spans="1:18" x14ac:dyDescent="0.3">
      <c r="A1521" s="69" t="s">
        <v>1530</v>
      </c>
      <c r="B1521" s="55" t="str">
        <f>VLOOKUP(A1521,'Customer Names'!A1521:E2839,3,TRUE)</f>
        <v xml:space="preserve"> Ms</v>
      </c>
      <c r="C1521" s="55" t="str">
        <f>VLOOKUP(A1521,'Customer Names'!A1519:E2344,4,FALSE)</f>
        <v>Battaglia</v>
      </c>
      <c r="D1521" s="54">
        <f>VLOOKUP(HealthCare!A1521,Medical_Examinations!A1520:J3855,2,TRUE)</f>
        <v>19</v>
      </c>
      <c r="E1521" s="54">
        <f>VLOOKUP(HealthCare!A1521,Medical_Examinations!A1520:J3855,4,TRUE)</f>
        <v>5.46</v>
      </c>
      <c r="F1521" s="55" t="str">
        <f>VLOOKUP(A1521,Medical_Examinations!A1520:J3855,6,TRUE)</f>
        <v>yes</v>
      </c>
      <c r="G1521" s="55" t="str">
        <f>VLOOKUP(A1521,Medical_Examinations!A1520:J3855,7,TRUE)</f>
        <v>No</v>
      </c>
      <c r="H1521" s="55" t="str">
        <f>VLOOKUP(A1521,Medical_Examinations!A1520:J3855,8,TRUE)</f>
        <v>No</v>
      </c>
      <c r="I1521" s="56">
        <f>VLOOKUP(A1521,Medical_Examinations!A1520:J3855,9,TRUE)</f>
        <v>1</v>
      </c>
      <c r="J1521" s="55" t="str">
        <f>VLOOKUP(A1521,Medical_Examinations!A1520:J3855,10,TRUE)</f>
        <v>No</v>
      </c>
      <c r="K1521" s="55" t="str">
        <f>VLOOKUP(A1521,Medical_Examinations!A1520:J3855,3,TRUE)</f>
        <v>Normal Weight</v>
      </c>
      <c r="L1521" s="55" t="str">
        <f>VLOOKUP(A1521,Medical_Examinations!A1520:J3855,5,TRUE)</f>
        <v>Normal</v>
      </c>
      <c r="M1521" s="57">
        <f>VLOOKUP(A1521,Hospitalization!A351:K2693,5,FALSE)</f>
        <v>23535</v>
      </c>
      <c r="N1521" s="56">
        <f ca="1">VLOOKUP(A1521,Hospitalization!A352:K2694,6,FALSE)</f>
        <v>24</v>
      </c>
      <c r="O1521" s="55" t="str">
        <f>VLOOKUP(A1512,Hospitalization!A513:K2855,11,TRUE)</f>
        <v>R1023</v>
      </c>
      <c r="P1521" s="55" t="str">
        <f>VLOOKUP(A1521,Hospitalization!A522:K2864,10,TRUE)</f>
        <v>tier - 2</v>
      </c>
      <c r="Q1521" s="58">
        <f>VLOOKUP(A1521,Hospitalization!A522:K2864,8,TRUE)</f>
        <v>17174.52</v>
      </c>
      <c r="R1521" s="55" t="str">
        <f>VLOOKUP(A1521,Hospitalization!A522:K2864,9,TRUE)</f>
        <v>tier - 2</v>
      </c>
    </row>
    <row r="1522" spans="1:18" x14ac:dyDescent="0.3">
      <c r="A1522" s="69" t="s">
        <v>1531</v>
      </c>
      <c r="B1522" s="55" t="str">
        <f>VLOOKUP(A1522,'Customer Names'!A1522:E2840,3,TRUE)</f>
        <v xml:space="preserve"> Mr</v>
      </c>
      <c r="C1522" s="55" t="str">
        <f>VLOOKUP(A1522,'Customer Names'!A1520:E2345,4,FALSE)</f>
        <v>Follo</v>
      </c>
      <c r="D1522" s="50">
        <f>VLOOKUP(HealthCare!A1522,Medical_Examinations!A1521:J3856,2,TRUE)</f>
        <v>16.13</v>
      </c>
      <c r="E1522" s="50">
        <f>VLOOKUP(HealthCare!A1522,Medical_Examinations!A1521:J3856,4,TRUE)</f>
        <v>4.54</v>
      </c>
      <c r="F1522" s="7" t="str">
        <f>VLOOKUP(A1522,Medical_Examinations!A1521:J3856,6,TRUE)</f>
        <v>yes</v>
      </c>
      <c r="G1522" s="7" t="str">
        <f>VLOOKUP(A1522,Medical_Examinations!A1521:J3856,7,TRUE)</f>
        <v>No</v>
      </c>
      <c r="H1522" s="7" t="str">
        <f>VLOOKUP(A1522,Medical_Examinations!A1521:J3856,8,TRUE)</f>
        <v>No</v>
      </c>
      <c r="I1522" s="51">
        <f>VLOOKUP(A1522,Medical_Examinations!A1521:J3856,9,TRUE)</f>
        <v>2</v>
      </c>
      <c r="J1522" s="7" t="str">
        <f>VLOOKUP(A1522,Medical_Examinations!A1521:J3856,10,TRUE)</f>
        <v>No</v>
      </c>
      <c r="K1522" s="7" t="str">
        <f>VLOOKUP(A1522,Medical_Examinations!A1521:J3856,3,TRUE)</f>
        <v>Underweight</v>
      </c>
      <c r="L1522" s="7" t="str">
        <f>VLOOKUP(A1522,Medical_Examinations!A1521:J3856,5,TRUE)</f>
        <v>Normal</v>
      </c>
      <c r="M1522" s="52">
        <f>VLOOKUP(A1522,Hospitalization!A352:K2694,5,FALSE)</f>
        <v>24001</v>
      </c>
      <c r="N1522" s="51">
        <f ca="1">VLOOKUP(A1522,Hospitalization!A353:K2695,6,FALSE)</f>
        <v>29</v>
      </c>
      <c r="O1522" s="7" t="str">
        <f>VLOOKUP(A1513,Hospitalization!A514:K2856,11,TRUE)</f>
        <v>R1011</v>
      </c>
      <c r="P1522" s="7" t="str">
        <f>VLOOKUP(A1522,Hospitalization!A523:K2865,10,TRUE)</f>
        <v>tier - 2</v>
      </c>
      <c r="Q1522" s="53">
        <f>VLOOKUP(A1522,Hospitalization!A523:K2865,8,TRUE)</f>
        <v>17172.27</v>
      </c>
      <c r="R1522" s="7" t="str">
        <f>VLOOKUP(A1522,Hospitalization!A523:K2865,9,TRUE)</f>
        <v>tier - 2</v>
      </c>
    </row>
    <row r="1523" spans="1:18" x14ac:dyDescent="0.3">
      <c r="A1523" s="69" t="s">
        <v>1532</v>
      </c>
      <c r="B1523" s="55" t="str">
        <f>VLOOKUP(A1523,'Customer Names'!A1523:E2841,3,TRUE)</f>
        <v xml:space="preserve"> Ms</v>
      </c>
      <c r="C1523" s="55" t="str">
        <f>VLOOKUP(A1523,'Customer Names'!A1521:E2346,4,FALSE)</f>
        <v>Barana</v>
      </c>
      <c r="D1523" s="54">
        <f>VLOOKUP(HealthCare!A1523,Medical_Examinations!A1522:J3857,2,TRUE)</f>
        <v>18.77</v>
      </c>
      <c r="E1523" s="54">
        <f>VLOOKUP(HealthCare!A1523,Medical_Examinations!A1522:J3857,4,TRUE)</f>
        <v>11.98</v>
      </c>
      <c r="F1523" s="55" t="str">
        <f>VLOOKUP(A1523,Medical_Examinations!A1522:J3857,6,TRUE)</f>
        <v>yes</v>
      </c>
      <c r="G1523" s="55" t="str">
        <f>VLOOKUP(A1523,Medical_Examinations!A1522:J3857,7,TRUE)</f>
        <v>No</v>
      </c>
      <c r="H1523" s="55" t="str">
        <f>VLOOKUP(A1523,Medical_Examinations!A1522:J3857,8,TRUE)</f>
        <v>No</v>
      </c>
      <c r="I1523" s="56">
        <f>VLOOKUP(A1523,Medical_Examinations!A1522:J3857,9,TRUE)</f>
        <v>2</v>
      </c>
      <c r="J1523" s="55" t="str">
        <f>VLOOKUP(A1523,Medical_Examinations!A1522:J3857,10,TRUE)</f>
        <v>No</v>
      </c>
      <c r="K1523" s="55" t="str">
        <f>VLOOKUP(A1523,Medical_Examinations!A1522:J3857,3,TRUE)</f>
        <v>Normal Weight</v>
      </c>
      <c r="L1523" s="55" t="str">
        <f>VLOOKUP(A1523,Medical_Examinations!A1522:J3857,5,TRUE)</f>
        <v>Diabetes</v>
      </c>
      <c r="M1523" s="57">
        <f>VLOOKUP(A1523,Hospitalization!A353:K2695,5,FALSE)</f>
        <v>35949</v>
      </c>
      <c r="N1523" s="56">
        <f ca="1">VLOOKUP(A1523,Hospitalization!A354:K2696,6,FALSE)</f>
        <v>46</v>
      </c>
      <c r="O1523" s="55" t="str">
        <f>VLOOKUP(A1514,Hospitalization!A515:K2857,11,TRUE)</f>
        <v>R1012</v>
      </c>
      <c r="P1523" s="55" t="str">
        <f>VLOOKUP(A1523,Hospitalization!A524:K2866,10,TRUE)</f>
        <v>tier - 3</v>
      </c>
      <c r="Q1523" s="58">
        <f>VLOOKUP(A1523,Hospitalization!A524:K2866,8,TRUE)</f>
        <v>17128.43</v>
      </c>
      <c r="R1523" s="55" t="str">
        <f>VLOOKUP(A1523,Hospitalization!A524:K2866,9,TRUE)</f>
        <v>tier - 2</v>
      </c>
    </row>
    <row r="1524" spans="1:18" x14ac:dyDescent="0.3">
      <c r="A1524" s="69" t="s">
        <v>1533</v>
      </c>
      <c r="B1524" s="55" t="str">
        <f>VLOOKUP(A1524,'Customer Names'!A1524:E2842,3,TRUE)</f>
        <v xml:space="preserve"> Mr</v>
      </c>
      <c r="C1524" s="55" t="str">
        <f>VLOOKUP(A1524,'Customer Names'!A1522:E2347,4,FALSE)</f>
        <v>Lysaght</v>
      </c>
      <c r="D1524" s="50">
        <f>VLOOKUP(HealthCare!A1524,Medical_Examinations!A1523:J3858,2,TRUE)</f>
        <v>28.88</v>
      </c>
      <c r="E1524" s="50">
        <f>VLOOKUP(HealthCare!A1524,Medical_Examinations!A1523:J3858,4,TRUE)</f>
        <v>6.59</v>
      </c>
      <c r="F1524" s="7" t="str">
        <f>VLOOKUP(A1524,Medical_Examinations!A1523:J3858,6,TRUE)</f>
        <v>yes</v>
      </c>
      <c r="G1524" s="7" t="str">
        <f>VLOOKUP(A1524,Medical_Examinations!A1523:J3858,7,TRUE)</f>
        <v>No</v>
      </c>
      <c r="H1524" s="7" t="str">
        <f>VLOOKUP(A1524,Medical_Examinations!A1523:J3858,8,TRUE)</f>
        <v>No</v>
      </c>
      <c r="I1524" s="51">
        <f>VLOOKUP(A1524,Medical_Examinations!A1523:J3858,9,TRUE)</f>
        <v>1</v>
      </c>
      <c r="J1524" s="7" t="str">
        <f>VLOOKUP(A1524,Medical_Examinations!A1523:J3858,10,TRUE)</f>
        <v>No</v>
      </c>
      <c r="K1524" s="7" t="str">
        <f>VLOOKUP(A1524,Medical_Examinations!A1523:J3858,3,TRUE)</f>
        <v>Overweight</v>
      </c>
      <c r="L1524" s="7" t="str">
        <f>VLOOKUP(A1524,Medical_Examinations!A1523:J3858,5,TRUE)</f>
        <v>Diabetes</v>
      </c>
      <c r="M1524" s="52">
        <f>VLOOKUP(A1524,Hospitalization!A354:K2696,5,FALSE)</f>
        <v>37435</v>
      </c>
      <c r="N1524" s="51">
        <f ca="1">VLOOKUP(A1524,Hospitalization!A355:K2697,6,FALSE)</f>
        <v>33</v>
      </c>
      <c r="O1524" s="7" t="str">
        <f>VLOOKUP(A1515,Hospitalization!A516:K2858,11,TRUE)</f>
        <v>R1012</v>
      </c>
      <c r="P1524" s="7" t="str">
        <f>VLOOKUP(A1524,Hospitalization!A525:K2867,10,TRUE)</f>
        <v>tier - 3</v>
      </c>
      <c r="Q1524" s="53">
        <f>VLOOKUP(A1524,Hospitalization!A525:K2867,8,TRUE)</f>
        <v>17085.27</v>
      </c>
      <c r="R1524" s="7" t="str">
        <f>VLOOKUP(A1524,Hospitalization!A525:K2867,9,TRUE)</f>
        <v>tier - 2</v>
      </c>
    </row>
    <row r="1525" spans="1:18" x14ac:dyDescent="0.3">
      <c r="A1525" s="69" t="s">
        <v>1534</v>
      </c>
      <c r="B1525" s="55" t="str">
        <f>VLOOKUP(A1525,'Customer Names'!A1525:E2843,3,TRUE)</f>
        <v xml:space="preserve"> Mr</v>
      </c>
      <c r="C1525" s="55" t="str">
        <f>VLOOKUP(A1525,'Customer Names'!A1523:E2348,4,FALSE)</f>
        <v>Chalmers</v>
      </c>
      <c r="D1525" s="54">
        <f>VLOOKUP(HealthCare!A1525,Medical_Examinations!A1524:J3859,2,TRUE)</f>
        <v>27.55</v>
      </c>
      <c r="E1525" s="54">
        <f>VLOOKUP(HealthCare!A1525,Medical_Examinations!A1524:J3859,4,TRUE)</f>
        <v>10.83</v>
      </c>
      <c r="F1525" s="55" t="str">
        <f>VLOOKUP(A1525,Medical_Examinations!A1524:J3859,6,TRUE)</f>
        <v>yes</v>
      </c>
      <c r="G1525" s="55" t="str">
        <f>VLOOKUP(A1525,Medical_Examinations!A1524:J3859,7,TRUE)</f>
        <v>No</v>
      </c>
      <c r="H1525" s="55" t="str">
        <f>VLOOKUP(A1525,Medical_Examinations!A1524:J3859,8,TRUE)</f>
        <v>No</v>
      </c>
      <c r="I1525" s="56">
        <f>VLOOKUP(A1525,Medical_Examinations!A1524:J3859,9,TRUE)</f>
        <v>1</v>
      </c>
      <c r="J1525" s="55" t="str">
        <f>VLOOKUP(A1525,Medical_Examinations!A1524:J3859,10,TRUE)</f>
        <v>No</v>
      </c>
      <c r="K1525" s="55" t="str">
        <f>VLOOKUP(A1525,Medical_Examinations!A1524:J3859,3,TRUE)</f>
        <v>Overweight</v>
      </c>
      <c r="L1525" s="55" t="str">
        <f>VLOOKUP(A1525,Medical_Examinations!A1524:J3859,5,TRUE)</f>
        <v>Diabetes</v>
      </c>
      <c r="M1525" s="57">
        <f>VLOOKUP(A1525,Hospitalization!A355:K2697,5,FALSE)</f>
        <v>37981</v>
      </c>
      <c r="N1525" s="56">
        <f ca="1">VLOOKUP(A1525,Hospitalization!A356:K2698,6,FALSE)</f>
        <v>47</v>
      </c>
      <c r="O1525" s="55" t="str">
        <f>VLOOKUP(A1516,Hospitalization!A517:K2859,11,TRUE)</f>
        <v>R1012</v>
      </c>
      <c r="P1525" s="55" t="str">
        <f>VLOOKUP(A1525,Hospitalization!A526:K2868,10,TRUE)</f>
        <v>tier - 2</v>
      </c>
      <c r="Q1525" s="58">
        <f>VLOOKUP(A1525,Hospitalization!A526:K2868,8,TRUE)</f>
        <v>17081.080000000002</v>
      </c>
      <c r="R1525" s="55" t="str">
        <f>VLOOKUP(A1525,Hospitalization!A526:K2868,9,TRUE)</f>
        <v>tier - 2</v>
      </c>
    </row>
    <row r="1526" spans="1:18" x14ac:dyDescent="0.3">
      <c r="A1526" s="69" t="s">
        <v>1535</v>
      </c>
      <c r="B1526" s="55" t="str">
        <f>VLOOKUP(A1526,'Customer Names'!A1526:E2844,3,TRUE)</f>
        <v xml:space="preserve"> Mr</v>
      </c>
      <c r="C1526" s="55" t="str">
        <f>VLOOKUP(A1526,'Customer Names'!A1524:E2349,4,FALSE)</f>
        <v>Phillippi</v>
      </c>
      <c r="D1526" s="50">
        <f>VLOOKUP(HealthCare!A1526,Medical_Examinations!A1525:J3860,2,TRUE)</f>
        <v>15.6</v>
      </c>
      <c r="E1526" s="50">
        <f>VLOOKUP(HealthCare!A1526,Medical_Examinations!A1525:J3860,4,TRUE)</f>
        <v>8.6</v>
      </c>
      <c r="F1526" s="7" t="str">
        <f>VLOOKUP(A1526,Medical_Examinations!A1525:J3860,6,TRUE)</f>
        <v>No</v>
      </c>
      <c r="G1526" s="7" t="str">
        <f>VLOOKUP(A1526,Medical_Examinations!A1525:J3860,7,TRUE)</f>
        <v>No</v>
      </c>
      <c r="H1526" s="7" t="str">
        <f>VLOOKUP(A1526,Medical_Examinations!A1525:J3860,8,TRUE)</f>
        <v>No</v>
      </c>
      <c r="I1526" s="51">
        <f>VLOOKUP(A1526,Medical_Examinations!A1525:J3860,9,TRUE)</f>
        <v>0</v>
      </c>
      <c r="J1526" s="7" t="str">
        <f>VLOOKUP(A1526,Medical_Examinations!A1525:J3860,10,TRUE)</f>
        <v>No</v>
      </c>
      <c r="K1526" s="7" t="str">
        <f>VLOOKUP(A1526,Medical_Examinations!A1525:J3860,3,TRUE)</f>
        <v>Underweight</v>
      </c>
      <c r="L1526" s="7" t="str">
        <f>VLOOKUP(A1526,Medical_Examinations!A1525:J3860,5,TRUE)</f>
        <v>Diabetes</v>
      </c>
      <c r="M1526" s="52">
        <f>VLOOKUP(A1526,Hospitalization!A356:K2698,5,FALSE)</f>
        <v>35226</v>
      </c>
      <c r="N1526" s="51">
        <f ca="1">VLOOKUP(A1526,Hospitalization!A357:K2699,6,FALSE)</f>
        <v>29</v>
      </c>
      <c r="O1526" s="7" t="str">
        <f>VLOOKUP(A1517,Hospitalization!A518:K2860,11,TRUE)</f>
        <v>R1012</v>
      </c>
      <c r="P1526" s="7" t="str">
        <f>VLOOKUP(A1526,Hospitalization!A527:K2869,10,TRUE)</f>
        <v>tier - 3</v>
      </c>
      <c r="Q1526" s="53">
        <f>VLOOKUP(A1526,Hospitalization!A527:K2869,8,TRUE)</f>
        <v>17043.34</v>
      </c>
      <c r="R1526" s="7" t="str">
        <f>VLOOKUP(A1526,Hospitalization!A527:K2869,9,TRUE)</f>
        <v>tier - 2</v>
      </c>
    </row>
    <row r="1527" spans="1:18" x14ac:dyDescent="0.3">
      <c r="A1527" s="69" t="s">
        <v>1536</v>
      </c>
      <c r="B1527" s="55" t="str">
        <f>VLOOKUP(A1527,'Customer Names'!A1527:E2845,3,TRUE)</f>
        <v xml:space="preserve"> Ms</v>
      </c>
      <c r="C1527" s="55" t="str">
        <f>VLOOKUP(A1527,'Customer Names'!A1525:E2350,4,FALSE)</f>
        <v>MacPherson</v>
      </c>
      <c r="D1527" s="54">
        <f>VLOOKUP(HealthCare!A1527,Medical_Examinations!A1526:J3861,2,TRUE)</f>
        <v>21.99</v>
      </c>
      <c r="E1527" s="54">
        <f>VLOOKUP(HealthCare!A1527,Medical_Examinations!A1526:J3861,4,TRUE)</f>
        <v>11.17</v>
      </c>
      <c r="F1527" s="55" t="str">
        <f>VLOOKUP(A1527,Medical_Examinations!A1526:J3861,6,TRUE)</f>
        <v>No</v>
      </c>
      <c r="G1527" s="55" t="str">
        <f>VLOOKUP(A1527,Medical_Examinations!A1526:J3861,7,TRUE)</f>
        <v>No</v>
      </c>
      <c r="H1527" s="55" t="str">
        <f>VLOOKUP(A1527,Medical_Examinations!A1526:J3861,8,TRUE)</f>
        <v>No</v>
      </c>
      <c r="I1527" s="56">
        <f>VLOOKUP(A1527,Medical_Examinations!A1526:J3861,9,TRUE)</f>
        <v>0</v>
      </c>
      <c r="J1527" s="55" t="str">
        <f>VLOOKUP(A1527,Medical_Examinations!A1526:J3861,10,TRUE)</f>
        <v>No</v>
      </c>
      <c r="K1527" s="55" t="str">
        <f>VLOOKUP(A1527,Medical_Examinations!A1526:J3861,3,TRUE)</f>
        <v>Normal Weight</v>
      </c>
      <c r="L1527" s="55" t="str">
        <f>VLOOKUP(A1527,Medical_Examinations!A1526:J3861,5,TRUE)</f>
        <v>Diabetes</v>
      </c>
      <c r="M1527" s="57">
        <f>VLOOKUP(A1527,Hospitalization!A357:K2699,5,FALSE)</f>
        <v>26167</v>
      </c>
      <c r="N1527" s="56">
        <f ca="1">VLOOKUP(A1527,Hospitalization!A358:K2700,6,FALSE)</f>
        <v>27</v>
      </c>
      <c r="O1527" s="55" t="str">
        <f>VLOOKUP(A1518,Hospitalization!A519:K2861,11,TRUE)</f>
        <v>R1023</v>
      </c>
      <c r="P1527" s="55" t="str">
        <f>VLOOKUP(A1527,Hospitalization!A528:K2870,10,TRUE)</f>
        <v>tier - 2</v>
      </c>
      <c r="Q1527" s="58">
        <f>VLOOKUP(A1527,Hospitalization!A528:K2870,8,TRUE)</f>
        <v>17016.009999999998</v>
      </c>
      <c r="R1527" s="55" t="str">
        <f>VLOOKUP(A1527,Hospitalization!A528:K2870,9,TRUE)</f>
        <v>tier - 2</v>
      </c>
    </row>
    <row r="1528" spans="1:18" x14ac:dyDescent="0.3">
      <c r="A1528" s="69" t="s">
        <v>1537</v>
      </c>
      <c r="B1528" s="55" t="str">
        <f>VLOOKUP(A1528,'Customer Names'!A1528:E2846,3,TRUE)</f>
        <v xml:space="preserve"> Ms</v>
      </c>
      <c r="C1528" s="55" t="str">
        <f>VLOOKUP(A1528,'Customer Names'!A1526:E2351,4,FALSE)</f>
        <v>Delfidio</v>
      </c>
      <c r="D1528" s="50">
        <f>VLOOKUP(HealthCare!A1528,Medical_Examinations!A1527:J3862,2,TRUE)</f>
        <v>34.85</v>
      </c>
      <c r="E1528" s="50">
        <f>VLOOKUP(HealthCare!A1528,Medical_Examinations!A1527:J3862,4,TRUE)</f>
        <v>5.75</v>
      </c>
      <c r="F1528" s="7" t="str">
        <f>VLOOKUP(A1528,Medical_Examinations!A1527:J3862,6,TRUE)</f>
        <v>No</v>
      </c>
      <c r="G1528" s="7" t="str">
        <f>VLOOKUP(A1528,Medical_Examinations!A1527:J3862,7,TRUE)</f>
        <v>No</v>
      </c>
      <c r="H1528" s="7" t="str">
        <f>VLOOKUP(A1528,Medical_Examinations!A1527:J3862,8,TRUE)</f>
        <v>No</v>
      </c>
      <c r="I1528" s="51">
        <f>VLOOKUP(A1528,Medical_Examinations!A1527:J3862,9,TRUE)</f>
        <v>0</v>
      </c>
      <c r="J1528" s="7" t="str">
        <f>VLOOKUP(A1528,Medical_Examinations!A1527:J3862,10,TRUE)</f>
        <v>No</v>
      </c>
      <c r="K1528" s="7" t="str">
        <f>VLOOKUP(A1528,Medical_Examinations!A1527:J3862,3,TRUE)</f>
        <v>Obesity</v>
      </c>
      <c r="L1528" s="7" t="str">
        <f>VLOOKUP(A1528,Medical_Examinations!A1527:J3862,5,TRUE)</f>
        <v>Prediabetes</v>
      </c>
      <c r="M1528" s="52">
        <f>VLOOKUP(A1528,Hospitalization!A358:K2700,5,FALSE)</f>
        <v>29418</v>
      </c>
      <c r="N1528" s="51">
        <f ca="1">VLOOKUP(A1528,Hospitalization!A359:K2701,6,FALSE)</f>
        <v>38</v>
      </c>
      <c r="O1528" s="7" t="str">
        <f>VLOOKUP(A1519,Hospitalization!A520:K2862,11,TRUE)</f>
        <v>R1026</v>
      </c>
      <c r="P1528" s="7" t="str">
        <f>VLOOKUP(A1528,Hospitalization!A529:K2871,10,TRUE)</f>
        <v>tier - 3</v>
      </c>
      <c r="Q1528" s="53">
        <f>VLOOKUP(A1528,Hospitalization!A529:K2871,8,TRUE)</f>
        <v>16990.55</v>
      </c>
      <c r="R1528" s="7" t="str">
        <f>VLOOKUP(A1528,Hospitalization!A529:K2871,9,TRUE)</f>
        <v>tier - 2</v>
      </c>
    </row>
    <row r="1529" spans="1:18" x14ac:dyDescent="0.3">
      <c r="A1529" s="69" t="s">
        <v>1538</v>
      </c>
      <c r="B1529" s="55" t="str">
        <f>VLOOKUP(A1529,'Customer Names'!A1529:E2847,3,TRUE)</f>
        <v xml:space="preserve"> Mr</v>
      </c>
      <c r="C1529" s="55" t="str">
        <f>VLOOKUP(A1529,'Customer Names'!A1527:E2352,4,FALSE)</f>
        <v>Cummings</v>
      </c>
      <c r="D1529" s="54">
        <f>VLOOKUP(HealthCare!A1529,Medical_Examinations!A1528:J3863,2,TRUE)</f>
        <v>24.51</v>
      </c>
      <c r="E1529" s="54">
        <f>VLOOKUP(HealthCare!A1529,Medical_Examinations!A1528:J3863,4,TRUE)</f>
        <v>4.83</v>
      </c>
      <c r="F1529" s="55" t="str">
        <f>VLOOKUP(A1529,Medical_Examinations!A1528:J3863,6,TRUE)</f>
        <v>yes</v>
      </c>
      <c r="G1529" s="55" t="str">
        <f>VLOOKUP(A1529,Medical_Examinations!A1528:J3863,7,TRUE)</f>
        <v>No</v>
      </c>
      <c r="H1529" s="55" t="str">
        <f>VLOOKUP(A1529,Medical_Examinations!A1528:J3863,8,TRUE)</f>
        <v>Yes</v>
      </c>
      <c r="I1529" s="56">
        <f>VLOOKUP(A1529,Medical_Examinations!A1528:J3863,9,TRUE)</f>
        <v>1</v>
      </c>
      <c r="J1529" s="55" t="str">
        <f>VLOOKUP(A1529,Medical_Examinations!A1528:J3863,10,TRUE)</f>
        <v>No</v>
      </c>
      <c r="K1529" s="55" t="str">
        <f>VLOOKUP(A1529,Medical_Examinations!A1528:J3863,3,TRUE)</f>
        <v>Normal Weight</v>
      </c>
      <c r="L1529" s="55" t="str">
        <f>VLOOKUP(A1529,Medical_Examinations!A1528:J3863,5,TRUE)</f>
        <v>Normal</v>
      </c>
      <c r="M1529" s="57">
        <f>VLOOKUP(A1529,Hospitalization!A359:K2701,5,FALSE)</f>
        <v>28362</v>
      </c>
      <c r="N1529" s="56">
        <f ca="1">VLOOKUP(A1529,Hospitalization!A360:K2702,6,FALSE)</f>
        <v>37</v>
      </c>
      <c r="O1529" s="55" t="str">
        <f>VLOOKUP(A1520,Hospitalization!A521:K2863,11,TRUE)</f>
        <v>R1013</v>
      </c>
      <c r="P1529" s="55" t="str">
        <f>VLOOKUP(A1529,Hospitalization!A530:K2872,10,TRUE)</f>
        <v>tier - 3</v>
      </c>
      <c r="Q1529" s="58">
        <f>VLOOKUP(A1529,Hospitalization!A530:K2872,8,TRUE)</f>
        <v>16921.09</v>
      </c>
      <c r="R1529" s="55" t="str">
        <f>VLOOKUP(A1529,Hospitalization!A530:K2872,9,TRUE)</f>
        <v>tier - 2</v>
      </c>
    </row>
    <row r="1530" spans="1:18" x14ac:dyDescent="0.3">
      <c r="A1530" s="69" t="s">
        <v>1539</v>
      </c>
      <c r="B1530" s="55" t="str">
        <f>VLOOKUP(A1530,'Customer Names'!A1530:E2848,3,TRUE)</f>
        <v xml:space="preserve"> Ms</v>
      </c>
      <c r="C1530" s="55" t="str">
        <f>VLOOKUP(A1530,'Customer Names'!A1528:E2353,4,FALSE)</f>
        <v>Schroegel</v>
      </c>
      <c r="D1530" s="50">
        <f>VLOOKUP(HealthCare!A1530,Medical_Examinations!A1529:J3864,2,TRUE)</f>
        <v>19.399999999999999</v>
      </c>
      <c r="E1530" s="50">
        <f>VLOOKUP(HealthCare!A1530,Medical_Examinations!A1529:J3864,4,TRUE)</f>
        <v>11.93</v>
      </c>
      <c r="F1530" s="7" t="str">
        <f>VLOOKUP(A1530,Medical_Examinations!A1529:J3864,6,TRUE)</f>
        <v>No</v>
      </c>
      <c r="G1530" s="7" t="str">
        <f>VLOOKUP(A1530,Medical_Examinations!A1529:J3864,7,TRUE)</f>
        <v>No</v>
      </c>
      <c r="H1530" s="7" t="str">
        <f>VLOOKUP(A1530,Medical_Examinations!A1529:J3864,8,TRUE)</f>
        <v>No</v>
      </c>
      <c r="I1530" s="51">
        <f>VLOOKUP(A1530,Medical_Examinations!A1529:J3864,9,TRUE)</f>
        <v>0</v>
      </c>
      <c r="J1530" s="7" t="str">
        <f>VLOOKUP(A1530,Medical_Examinations!A1529:J3864,10,TRUE)</f>
        <v>No</v>
      </c>
      <c r="K1530" s="7" t="str">
        <f>VLOOKUP(A1530,Medical_Examinations!A1529:J3864,3,TRUE)</f>
        <v>Normal Weight</v>
      </c>
      <c r="L1530" s="7" t="str">
        <f>VLOOKUP(A1530,Medical_Examinations!A1529:J3864,5,TRUE)</f>
        <v>Diabetes</v>
      </c>
      <c r="M1530" s="52">
        <f>VLOOKUP(A1530,Hospitalization!A360:K2702,5,FALSE)</f>
        <v>25132</v>
      </c>
      <c r="N1530" s="51">
        <f ca="1">VLOOKUP(A1530,Hospitalization!A361:K2703,6,FALSE)</f>
        <v>39</v>
      </c>
      <c r="O1530" s="7" t="str">
        <f>VLOOKUP(A1521,Hospitalization!A522:K2864,11,TRUE)</f>
        <v>R1012</v>
      </c>
      <c r="P1530" s="7" t="str">
        <f>VLOOKUP(A1530,Hospitalization!A531:K2873,10,TRUE)</f>
        <v>tier - 3</v>
      </c>
      <c r="Q1530" s="53">
        <f>VLOOKUP(A1530,Hospitalization!A531:K2873,8,TRUE)</f>
        <v>16903.5</v>
      </c>
      <c r="R1530" s="7" t="str">
        <f>VLOOKUP(A1530,Hospitalization!A531:K2873,9,TRUE)</f>
        <v>tier - 2</v>
      </c>
    </row>
    <row r="1531" spans="1:18" x14ac:dyDescent="0.3">
      <c r="A1531" s="69" t="s">
        <v>1540</v>
      </c>
      <c r="B1531" s="55" t="str">
        <f>VLOOKUP(A1531,'Customer Names'!A1531:E2849,3,TRUE)</f>
        <v xml:space="preserve"> Ms</v>
      </c>
      <c r="C1531" s="55" t="str">
        <f>VLOOKUP(A1531,'Customer Names'!A1529:E2354,4,FALSE)</f>
        <v>Williams</v>
      </c>
      <c r="D1531" s="54">
        <f>VLOOKUP(HealthCare!A1531,Medical_Examinations!A1530:J3865,2,TRUE)</f>
        <v>15.1</v>
      </c>
      <c r="E1531" s="54">
        <f>VLOOKUP(HealthCare!A1531,Medical_Examinations!A1530:J3865,4,TRUE)</f>
        <v>8.41</v>
      </c>
      <c r="F1531" s="55" t="str">
        <f>VLOOKUP(A1531,Medical_Examinations!A1530:J3865,6,TRUE)</f>
        <v>No</v>
      </c>
      <c r="G1531" s="55" t="str">
        <f>VLOOKUP(A1531,Medical_Examinations!A1530:J3865,7,TRUE)</f>
        <v>No</v>
      </c>
      <c r="H1531" s="55" t="str">
        <f>VLOOKUP(A1531,Medical_Examinations!A1530:J3865,8,TRUE)</f>
        <v>No</v>
      </c>
      <c r="I1531" s="56">
        <f>VLOOKUP(A1531,Medical_Examinations!A1530:J3865,9,TRUE)</f>
        <v>0</v>
      </c>
      <c r="J1531" s="55" t="str">
        <f>VLOOKUP(A1531,Medical_Examinations!A1530:J3865,10,TRUE)</f>
        <v>No</v>
      </c>
      <c r="K1531" s="55" t="str">
        <f>VLOOKUP(A1531,Medical_Examinations!A1530:J3865,3,TRUE)</f>
        <v>Underweight</v>
      </c>
      <c r="L1531" s="55" t="str">
        <f>VLOOKUP(A1531,Medical_Examinations!A1530:J3865,5,TRUE)</f>
        <v>Diabetes</v>
      </c>
      <c r="M1531" s="57">
        <f>VLOOKUP(A1531,Hospitalization!A361:K2703,5,FALSE)</f>
        <v>27249</v>
      </c>
      <c r="N1531" s="56">
        <f ca="1">VLOOKUP(A1531,Hospitalization!A362:K2704,6,FALSE)</f>
        <v>32</v>
      </c>
      <c r="O1531" s="55" t="str">
        <f>VLOOKUP(A1522,Hospitalization!A523:K2865,11,TRUE)</f>
        <v>R1026</v>
      </c>
      <c r="P1531" s="55" t="str">
        <f>VLOOKUP(A1531,Hospitalization!A532:K2874,10,TRUE)</f>
        <v>tier - 3</v>
      </c>
      <c r="Q1531" s="58">
        <f>VLOOKUP(A1531,Hospitalization!A532:K2874,8,TRUE)</f>
        <v>16841.32</v>
      </c>
      <c r="R1531" s="55" t="str">
        <f>VLOOKUP(A1531,Hospitalization!A532:K2874,9,TRUE)</f>
        <v>tier - 2</v>
      </c>
    </row>
    <row r="1532" spans="1:18" x14ac:dyDescent="0.3">
      <c r="A1532" s="69" t="s">
        <v>1541</v>
      </c>
      <c r="B1532" s="55" t="str">
        <f>VLOOKUP(A1532,'Customer Names'!A1532:E2850,3,TRUE)</f>
        <v xml:space="preserve"> Ms</v>
      </c>
      <c r="C1532" s="55" t="str">
        <f>VLOOKUP(A1532,'Customer Names'!A1530:E2355,4,FALSE)</f>
        <v>Casey</v>
      </c>
      <c r="D1532" s="50">
        <f>VLOOKUP(HealthCare!A1532,Medical_Examinations!A1531:J3866,2,TRUE)</f>
        <v>23.37</v>
      </c>
      <c r="E1532" s="50">
        <f>VLOOKUP(HealthCare!A1532,Medical_Examinations!A1531:J3866,4,TRUE)</f>
        <v>5.59</v>
      </c>
      <c r="F1532" s="7" t="str">
        <f>VLOOKUP(A1532,Medical_Examinations!A1531:J3866,6,TRUE)</f>
        <v>yes</v>
      </c>
      <c r="G1532" s="7" t="str">
        <f>VLOOKUP(A1532,Medical_Examinations!A1531:J3866,7,TRUE)</f>
        <v>No</v>
      </c>
      <c r="H1532" s="7" t="str">
        <f>VLOOKUP(A1532,Medical_Examinations!A1531:J3866,8,TRUE)</f>
        <v>No</v>
      </c>
      <c r="I1532" s="51">
        <f>VLOOKUP(A1532,Medical_Examinations!A1531:J3866,9,TRUE)</f>
        <v>0</v>
      </c>
      <c r="J1532" s="7" t="str">
        <f>VLOOKUP(A1532,Medical_Examinations!A1531:J3866,10,TRUE)</f>
        <v>No</v>
      </c>
      <c r="K1532" s="7" t="str">
        <f>VLOOKUP(A1532,Medical_Examinations!A1531:J3866,3,TRUE)</f>
        <v>Normal Weight</v>
      </c>
      <c r="L1532" s="7" t="str">
        <f>VLOOKUP(A1532,Medical_Examinations!A1531:J3866,5,TRUE)</f>
        <v>Normal</v>
      </c>
      <c r="M1532" s="52">
        <f>VLOOKUP(A1532,Hospitalization!A362:K2704,5,FALSE)</f>
        <v>34991</v>
      </c>
      <c r="N1532" s="51">
        <f ca="1">VLOOKUP(A1532,Hospitalization!A363:K2705,6,FALSE)</f>
        <v>42</v>
      </c>
      <c r="O1532" s="7" t="str">
        <f>VLOOKUP(A1523,Hospitalization!A524:K2866,11,TRUE)</f>
        <v>R1016</v>
      </c>
      <c r="P1532" s="7" t="str">
        <f>VLOOKUP(A1532,Hospitalization!A533:K2875,10,TRUE)</f>
        <v>tier - 3</v>
      </c>
      <c r="Q1532" s="53">
        <f>VLOOKUP(A1532,Hospitalization!A533:K2875,8,TRUE)</f>
        <v>16796.41</v>
      </c>
      <c r="R1532" s="7" t="str">
        <f>VLOOKUP(A1532,Hospitalization!A533:K2875,9,TRUE)</f>
        <v>tier - 2</v>
      </c>
    </row>
    <row r="1533" spans="1:18" x14ac:dyDescent="0.3">
      <c r="A1533" s="69" t="s">
        <v>1542</v>
      </c>
      <c r="B1533" s="55" t="str">
        <f>VLOOKUP(A1533,'Customer Names'!A1533:E2851,3,TRUE)</f>
        <v xml:space="preserve"> Mr</v>
      </c>
      <c r="C1533" s="55" t="str">
        <f>VLOOKUP(A1533,'Customer Names'!A1531:E2356,4,FALSE)</f>
        <v>Randall</v>
      </c>
      <c r="D1533" s="54">
        <f>VLOOKUP(HealthCare!A1533,Medical_Examinations!A1532:J3867,2,TRUE)</f>
        <v>42.4</v>
      </c>
      <c r="E1533" s="54">
        <f>VLOOKUP(HealthCare!A1533,Medical_Examinations!A1532:J3867,4,TRUE)</f>
        <v>4.0599999999999996</v>
      </c>
      <c r="F1533" s="55" t="str">
        <f>VLOOKUP(A1533,Medical_Examinations!A1532:J3867,6,TRUE)</f>
        <v>No</v>
      </c>
      <c r="G1533" s="55" t="str">
        <f>VLOOKUP(A1533,Medical_Examinations!A1532:J3867,7,TRUE)</f>
        <v>No</v>
      </c>
      <c r="H1533" s="55" t="str">
        <f>VLOOKUP(A1533,Medical_Examinations!A1532:J3867,8,TRUE)</f>
        <v>No</v>
      </c>
      <c r="I1533" s="56">
        <f>VLOOKUP(A1533,Medical_Examinations!A1532:J3867,9,TRUE)</f>
        <v>0</v>
      </c>
      <c r="J1533" s="55" t="str">
        <f>VLOOKUP(A1533,Medical_Examinations!A1532:J3867,10,TRUE)</f>
        <v>No</v>
      </c>
      <c r="K1533" s="55" t="str">
        <f>VLOOKUP(A1533,Medical_Examinations!A1532:J3867,3,TRUE)</f>
        <v>Obesity</v>
      </c>
      <c r="L1533" s="55" t="str">
        <f>VLOOKUP(A1533,Medical_Examinations!A1532:J3867,5,TRUE)</f>
        <v>Normal</v>
      </c>
      <c r="M1533" s="57">
        <f>VLOOKUP(A1533,Hospitalization!A363:K2705,5,FALSE)</f>
        <v>22856</v>
      </c>
      <c r="N1533" s="56">
        <f ca="1">VLOOKUP(A1533,Hospitalization!A364:K2706,6,FALSE)</f>
        <v>36</v>
      </c>
      <c r="O1533" s="55" t="str">
        <f>VLOOKUP(A1524,Hospitalization!A525:K2867,11,TRUE)</f>
        <v>R1013</v>
      </c>
      <c r="P1533" s="55" t="str">
        <f>VLOOKUP(A1533,Hospitalization!A534:K2876,10,TRUE)</f>
        <v>tier - 2</v>
      </c>
      <c r="Q1533" s="58">
        <f>VLOOKUP(A1533,Hospitalization!A534:K2876,8,TRUE)</f>
        <v>16779.400000000001</v>
      </c>
      <c r="R1533" s="55" t="str">
        <f>VLOOKUP(A1533,Hospitalization!A534:K2876,9,TRUE)</f>
        <v>tier - 2</v>
      </c>
    </row>
    <row r="1534" spans="1:18" x14ac:dyDescent="0.3">
      <c r="A1534" s="69" t="s">
        <v>1543</v>
      </c>
      <c r="B1534" s="55" t="str">
        <f>VLOOKUP(A1534,'Customer Names'!A1534:E2852,3,TRUE)</f>
        <v xml:space="preserve"> Mr</v>
      </c>
      <c r="C1534" s="55" t="str">
        <f>VLOOKUP(A1534,'Customer Names'!A1532:E2357,4,FALSE)</f>
        <v>Doyon</v>
      </c>
      <c r="D1534" s="50">
        <f>VLOOKUP(HealthCare!A1534,Medical_Examinations!A1533:J3868,2,TRUE)</f>
        <v>28.405000000000001</v>
      </c>
      <c r="E1534" s="50">
        <f>VLOOKUP(HealthCare!A1534,Medical_Examinations!A1533:J3868,4,TRUE)</f>
        <v>7.02</v>
      </c>
      <c r="F1534" s="7" t="str">
        <f>VLOOKUP(A1534,Medical_Examinations!A1533:J3868,6,TRUE)</f>
        <v>yes</v>
      </c>
      <c r="G1534" s="7" t="str">
        <f>VLOOKUP(A1534,Medical_Examinations!A1533:J3868,7,TRUE)</f>
        <v>No</v>
      </c>
      <c r="H1534" s="7" t="str">
        <f>VLOOKUP(A1534,Medical_Examinations!A1533:J3868,8,TRUE)</f>
        <v>No</v>
      </c>
      <c r="I1534" s="51">
        <f>VLOOKUP(A1534,Medical_Examinations!A1533:J3868,9,TRUE)</f>
        <v>0</v>
      </c>
      <c r="J1534" s="7" t="str">
        <f>VLOOKUP(A1534,Medical_Examinations!A1533:J3868,10,TRUE)</f>
        <v>No</v>
      </c>
      <c r="K1534" s="7" t="str">
        <f>VLOOKUP(A1534,Medical_Examinations!A1533:J3868,3,TRUE)</f>
        <v>Overweight</v>
      </c>
      <c r="L1534" s="7" t="str">
        <f>VLOOKUP(A1534,Medical_Examinations!A1533:J3868,5,TRUE)</f>
        <v>Diabetes</v>
      </c>
      <c r="M1534" s="52">
        <f>VLOOKUP(A1534,Hospitalization!A364:K2706,5,FALSE)</f>
        <v>32774</v>
      </c>
      <c r="N1534" s="51">
        <f ca="1">VLOOKUP(A1534,Hospitalization!A365:K2707,6,FALSE)</f>
        <v>36</v>
      </c>
      <c r="O1534" s="7" t="str">
        <f>VLOOKUP(A1525,Hospitalization!A526:K2868,11,TRUE)</f>
        <v>R1011</v>
      </c>
      <c r="P1534" s="7" t="str">
        <f>VLOOKUP(A1534,Hospitalization!A535:K2877,10,TRUE)</f>
        <v>tier - 2</v>
      </c>
      <c r="Q1534" s="53">
        <f>VLOOKUP(A1534,Hospitalization!A535:K2877,8,TRUE)</f>
        <v>16776.3</v>
      </c>
      <c r="R1534" s="7" t="str">
        <f>VLOOKUP(A1534,Hospitalization!A535:K2877,9,TRUE)</f>
        <v>tier - 2</v>
      </c>
    </row>
    <row r="1535" spans="1:18" x14ac:dyDescent="0.3">
      <c r="A1535" s="69" t="s">
        <v>1544</v>
      </c>
      <c r="B1535" s="55" t="str">
        <f>VLOOKUP(A1535,'Customer Names'!A1535:E2853,3,TRUE)</f>
        <v xml:space="preserve"> Ms</v>
      </c>
      <c r="C1535" s="55" t="str">
        <f>VLOOKUP(A1535,'Customer Names'!A1533:E2358,4,FALSE)</f>
        <v>Sankey</v>
      </c>
      <c r="D1535" s="54">
        <f>VLOOKUP(HealthCare!A1535,Medical_Examinations!A1534:J3869,2,TRUE)</f>
        <v>23.4</v>
      </c>
      <c r="E1535" s="54">
        <f>VLOOKUP(HealthCare!A1535,Medical_Examinations!A1534:J3869,4,TRUE)</f>
        <v>4.47</v>
      </c>
      <c r="F1535" s="55" t="str">
        <f>VLOOKUP(A1535,Medical_Examinations!A1534:J3869,6,TRUE)</f>
        <v>No</v>
      </c>
      <c r="G1535" s="55" t="str">
        <f>VLOOKUP(A1535,Medical_Examinations!A1534:J3869,7,TRUE)</f>
        <v>No</v>
      </c>
      <c r="H1535" s="55" t="str">
        <f>VLOOKUP(A1535,Medical_Examinations!A1534:J3869,8,TRUE)</f>
        <v>No</v>
      </c>
      <c r="I1535" s="56">
        <f>VLOOKUP(A1535,Medical_Examinations!A1534:J3869,9,TRUE)</f>
        <v>0</v>
      </c>
      <c r="J1535" s="55" t="str">
        <f>VLOOKUP(A1535,Medical_Examinations!A1534:J3869,10,TRUE)</f>
        <v>No</v>
      </c>
      <c r="K1535" s="55" t="str">
        <f>VLOOKUP(A1535,Medical_Examinations!A1534:J3869,3,TRUE)</f>
        <v>Normal Weight</v>
      </c>
      <c r="L1535" s="55" t="str">
        <f>VLOOKUP(A1535,Medical_Examinations!A1534:J3869,5,TRUE)</f>
        <v>Normal</v>
      </c>
      <c r="M1535" s="57">
        <f>VLOOKUP(A1535,Hospitalization!A365:K2707,5,FALSE)</f>
        <v>27269</v>
      </c>
      <c r="N1535" s="56">
        <f ca="1">VLOOKUP(A1535,Hospitalization!A366:K2708,6,FALSE)</f>
        <v>35</v>
      </c>
      <c r="O1535" s="55" t="str">
        <f>VLOOKUP(A1526,Hospitalization!A527:K2869,11,TRUE)</f>
        <v>R1013</v>
      </c>
      <c r="P1535" s="55" t="str">
        <f>VLOOKUP(A1535,Hospitalization!A536:K2878,10,TRUE)</f>
        <v>tier - 1</v>
      </c>
      <c r="Q1535" s="58">
        <f>VLOOKUP(A1535,Hospitalization!A536:K2878,8,TRUE)</f>
        <v>16770.990000000002</v>
      </c>
      <c r="R1535" s="55" t="str">
        <f>VLOOKUP(A1535,Hospitalization!A536:K2878,9,TRUE)</f>
        <v>tier - 2</v>
      </c>
    </row>
    <row r="1536" spans="1:18" x14ac:dyDescent="0.3">
      <c r="A1536" s="69" t="s">
        <v>1545</v>
      </c>
      <c r="B1536" s="55" t="str">
        <f>VLOOKUP(A1536,'Customer Names'!A1536:E2854,3,TRUE)</f>
        <v xml:space="preserve"> Mr</v>
      </c>
      <c r="C1536" s="55" t="str">
        <f>VLOOKUP(A1536,'Customer Names'!A1534:E2359,4,FALSE)</f>
        <v>Stilgenbauer</v>
      </c>
      <c r="D1536" s="50">
        <f>VLOOKUP(HealthCare!A1536,Medical_Examinations!A1535:J3870,2,TRUE)</f>
        <v>33.44</v>
      </c>
      <c r="E1536" s="50">
        <f>VLOOKUP(HealthCare!A1536,Medical_Examinations!A1535:J3870,4,TRUE)</f>
        <v>4.54</v>
      </c>
      <c r="F1536" s="7" t="str">
        <f>VLOOKUP(A1536,Medical_Examinations!A1535:J3870,6,TRUE)</f>
        <v>No</v>
      </c>
      <c r="G1536" s="7" t="str">
        <f>VLOOKUP(A1536,Medical_Examinations!A1535:J3870,7,TRUE)</f>
        <v>No</v>
      </c>
      <c r="H1536" s="7" t="str">
        <f>VLOOKUP(A1536,Medical_Examinations!A1535:J3870,8,TRUE)</f>
        <v>No</v>
      </c>
      <c r="I1536" s="51">
        <f>VLOOKUP(A1536,Medical_Examinations!A1535:J3870,9,TRUE)</f>
        <v>0</v>
      </c>
      <c r="J1536" s="7" t="str">
        <f>VLOOKUP(A1536,Medical_Examinations!A1535:J3870,10,TRUE)</f>
        <v>No</v>
      </c>
      <c r="K1536" s="7" t="str">
        <f>VLOOKUP(A1536,Medical_Examinations!A1535:J3870,3,TRUE)</f>
        <v>Obesity</v>
      </c>
      <c r="L1536" s="7" t="str">
        <f>VLOOKUP(A1536,Medical_Examinations!A1535:J3870,5,TRUE)</f>
        <v>Normal</v>
      </c>
      <c r="M1536" s="52">
        <f>VLOOKUP(A1536,Hospitalization!A366:K2708,5,FALSE)</f>
        <v>34278</v>
      </c>
      <c r="N1536" s="51">
        <f ca="1">VLOOKUP(A1536,Hospitalization!A367:K2709,6,FALSE)</f>
        <v>41</v>
      </c>
      <c r="O1536" s="7" t="str">
        <f>VLOOKUP(A1527,Hospitalization!A528:K2870,11,TRUE)</f>
        <v>R1023</v>
      </c>
      <c r="P1536" s="7" t="str">
        <f>VLOOKUP(A1536,Hospitalization!A537:K2879,10,TRUE)</f>
        <v>tier - 1</v>
      </c>
      <c r="Q1536" s="53">
        <f>VLOOKUP(A1536,Hospitalization!A537:K2879,8,TRUE)</f>
        <v>16657.72</v>
      </c>
      <c r="R1536" s="7" t="str">
        <f>VLOOKUP(A1536,Hospitalization!A537:K2879,9,TRUE)</f>
        <v>tier - 2</v>
      </c>
    </row>
    <row r="1537" spans="1:18" x14ac:dyDescent="0.3">
      <c r="A1537" s="69" t="s">
        <v>1546</v>
      </c>
      <c r="B1537" s="55" t="str">
        <f>VLOOKUP(A1537,'Customer Names'!A1537:E2855,3,TRUE)</f>
        <v xml:space="preserve"> Mr</v>
      </c>
      <c r="C1537" s="55" t="str">
        <f>VLOOKUP(A1537,'Customer Names'!A1535:E2360,4,FALSE)</f>
        <v>Jaskiewicz</v>
      </c>
      <c r="D1537" s="54">
        <f>VLOOKUP(HealthCare!A1537,Medical_Examinations!A1536:J3871,2,TRUE)</f>
        <v>21.12</v>
      </c>
      <c r="E1537" s="54">
        <f>VLOOKUP(HealthCare!A1537,Medical_Examinations!A1536:J3871,4,TRUE)</f>
        <v>4.99</v>
      </c>
      <c r="F1537" s="55" t="str">
        <f>VLOOKUP(A1537,Medical_Examinations!A1536:J3871,6,TRUE)</f>
        <v>No</v>
      </c>
      <c r="G1537" s="55" t="str">
        <f>VLOOKUP(A1537,Medical_Examinations!A1536:J3871,7,TRUE)</f>
        <v>No</v>
      </c>
      <c r="H1537" s="55" t="str">
        <f>VLOOKUP(A1537,Medical_Examinations!A1536:J3871,8,TRUE)</f>
        <v>No</v>
      </c>
      <c r="I1537" s="56">
        <f>VLOOKUP(A1537,Medical_Examinations!A1536:J3871,9,TRUE)</f>
        <v>1</v>
      </c>
      <c r="J1537" s="55" t="str">
        <f>VLOOKUP(A1537,Medical_Examinations!A1536:J3871,10,TRUE)</f>
        <v>No</v>
      </c>
      <c r="K1537" s="55" t="str">
        <f>VLOOKUP(A1537,Medical_Examinations!A1536:J3871,3,TRUE)</f>
        <v>Normal Weight</v>
      </c>
      <c r="L1537" s="55" t="str">
        <f>VLOOKUP(A1537,Medical_Examinations!A1536:J3871,5,TRUE)</f>
        <v>Normal</v>
      </c>
      <c r="M1537" s="57">
        <f>VLOOKUP(A1537,Hospitalization!A367:K2709,5,FALSE)</f>
        <v>28393</v>
      </c>
      <c r="N1537" s="56">
        <f ca="1">VLOOKUP(A1537,Hospitalization!A368:K2710,6,FALSE)</f>
        <v>47</v>
      </c>
      <c r="O1537" s="55" t="str">
        <f>VLOOKUP(A1528,Hospitalization!A529:K2871,11,TRUE)</f>
        <v>R1012</v>
      </c>
      <c r="P1537" s="55" t="str">
        <f>VLOOKUP(A1537,Hospitalization!A538:K2880,10,TRUE)</f>
        <v>tier - 1</v>
      </c>
      <c r="Q1537" s="58">
        <f>VLOOKUP(A1537,Hospitalization!A538:K2880,8,TRUE)</f>
        <v>16631.61</v>
      </c>
      <c r="R1537" s="55" t="str">
        <f>VLOOKUP(A1537,Hospitalization!A538:K2880,9,TRUE)</f>
        <v>tier - 2</v>
      </c>
    </row>
    <row r="1538" spans="1:18" x14ac:dyDescent="0.3">
      <c r="A1538" s="69" t="s">
        <v>1547</v>
      </c>
      <c r="B1538" s="55" t="str">
        <f>VLOOKUP(A1538,'Customer Names'!A1538:E2856,3,TRUE)</f>
        <v xml:space="preserve"> Ms</v>
      </c>
      <c r="C1538" s="55" t="str">
        <f>VLOOKUP(A1538,'Customer Names'!A1536:E2361,4,FALSE)</f>
        <v>Deppen</v>
      </c>
      <c r="D1538" s="50">
        <f>VLOOKUP(HealthCare!A1538,Medical_Examinations!A1537:J3872,2,TRUE)</f>
        <v>18.48</v>
      </c>
      <c r="E1538" s="50">
        <f>VLOOKUP(HealthCare!A1538,Medical_Examinations!A1537:J3872,4,TRUE)</f>
        <v>10.84</v>
      </c>
      <c r="F1538" s="7" t="str">
        <f>VLOOKUP(A1538,Medical_Examinations!A1537:J3872,6,TRUE)</f>
        <v>yes</v>
      </c>
      <c r="G1538" s="7" t="str">
        <f>VLOOKUP(A1538,Medical_Examinations!A1537:J3872,7,TRUE)</f>
        <v>No</v>
      </c>
      <c r="H1538" s="7" t="str">
        <f>VLOOKUP(A1538,Medical_Examinations!A1537:J3872,8,TRUE)</f>
        <v>No</v>
      </c>
      <c r="I1538" s="51">
        <f>VLOOKUP(A1538,Medical_Examinations!A1537:J3872,9,TRUE)</f>
        <v>2</v>
      </c>
      <c r="J1538" s="7" t="str">
        <f>VLOOKUP(A1538,Medical_Examinations!A1537:J3872,10,TRUE)</f>
        <v>No</v>
      </c>
      <c r="K1538" s="7" t="str">
        <f>VLOOKUP(A1538,Medical_Examinations!A1537:J3872,3,TRUE)</f>
        <v>Underweight</v>
      </c>
      <c r="L1538" s="7" t="str">
        <f>VLOOKUP(A1538,Medical_Examinations!A1537:J3872,5,TRUE)</f>
        <v>Diabetes</v>
      </c>
      <c r="M1538" s="52">
        <f>VLOOKUP(A1538,Hospitalization!A368:K2710,5,FALSE)</f>
        <v>27599</v>
      </c>
      <c r="N1538" s="51">
        <f ca="1">VLOOKUP(A1538,Hospitalization!A369:K2711,6,FALSE)</f>
        <v>22</v>
      </c>
      <c r="O1538" s="7" t="str">
        <f>VLOOKUP(A1529,Hospitalization!A530:K2872,11,TRUE)</f>
        <v>R1023</v>
      </c>
      <c r="P1538" s="7" t="str">
        <f>VLOOKUP(A1538,Hospitalization!A539:K2881,10,TRUE)</f>
        <v>tier - 1</v>
      </c>
      <c r="Q1538" s="53">
        <f>VLOOKUP(A1538,Hospitalization!A539:K2881,8,TRUE)</f>
        <v>16602.18</v>
      </c>
      <c r="R1538" s="7" t="str">
        <f>VLOOKUP(A1538,Hospitalization!A539:K2881,9,TRUE)</f>
        <v>tier - 2</v>
      </c>
    </row>
    <row r="1539" spans="1:18" x14ac:dyDescent="0.3">
      <c r="A1539" s="69" t="s">
        <v>1548</v>
      </c>
      <c r="B1539" s="55" t="str">
        <f>VLOOKUP(A1539,'Customer Names'!A1539:E2857,3,TRUE)</f>
        <v xml:space="preserve"> Mr</v>
      </c>
      <c r="C1539" s="55" t="str">
        <f>VLOOKUP(A1539,'Customer Names'!A1537:E2362,4,FALSE)</f>
        <v>Hine</v>
      </c>
      <c r="D1539" s="54">
        <f>VLOOKUP(HealthCare!A1539,Medical_Examinations!A1538:J3873,2,TRUE)</f>
        <v>16.815000000000001</v>
      </c>
      <c r="E1539" s="54">
        <f>VLOOKUP(HealthCare!A1539,Medical_Examinations!A1538:J3873,4,TRUE)</f>
        <v>5.63</v>
      </c>
      <c r="F1539" s="55" t="str">
        <f>VLOOKUP(A1539,Medical_Examinations!A1538:J3873,6,TRUE)</f>
        <v>No</v>
      </c>
      <c r="G1539" s="55" t="str">
        <f>VLOOKUP(A1539,Medical_Examinations!A1538:J3873,7,TRUE)</f>
        <v>No</v>
      </c>
      <c r="H1539" s="55" t="str">
        <f>VLOOKUP(A1539,Medical_Examinations!A1538:J3873,8,TRUE)</f>
        <v>No</v>
      </c>
      <c r="I1539" s="56">
        <f>VLOOKUP(A1539,Medical_Examinations!A1538:J3873,9,TRUE)</f>
        <v>1</v>
      </c>
      <c r="J1539" s="55" t="str">
        <f>VLOOKUP(A1539,Medical_Examinations!A1538:J3873,10,TRUE)</f>
        <v>No</v>
      </c>
      <c r="K1539" s="55" t="str">
        <f>VLOOKUP(A1539,Medical_Examinations!A1538:J3873,3,TRUE)</f>
        <v>Underweight</v>
      </c>
      <c r="L1539" s="55" t="str">
        <f>VLOOKUP(A1539,Medical_Examinations!A1538:J3873,5,TRUE)</f>
        <v>Normal</v>
      </c>
      <c r="M1539" s="57">
        <f>VLOOKUP(A1539,Hospitalization!A369:K2711,5,FALSE)</f>
        <v>25759</v>
      </c>
      <c r="N1539" s="56">
        <f ca="1">VLOOKUP(A1539,Hospitalization!A370:K2712,6,FALSE)</f>
        <v>42</v>
      </c>
      <c r="O1539" s="55" t="str">
        <f>VLOOKUP(A1530,Hospitalization!A531:K2873,11,TRUE)</f>
        <v>R1012</v>
      </c>
      <c r="P1539" s="55" t="str">
        <f>VLOOKUP(A1539,Hospitalization!A540:K2882,10,TRUE)</f>
        <v>tier - 2</v>
      </c>
      <c r="Q1539" s="58">
        <f>VLOOKUP(A1539,Hospitalization!A540:K2882,8,TRUE)</f>
        <v>16600.16</v>
      </c>
      <c r="R1539" s="55" t="str">
        <f>VLOOKUP(A1539,Hospitalization!A540:K2882,9,TRUE)</f>
        <v>tier - 2</v>
      </c>
    </row>
    <row r="1540" spans="1:18" x14ac:dyDescent="0.3">
      <c r="A1540" s="69" t="s">
        <v>1549</v>
      </c>
      <c r="B1540" s="55" t="str">
        <f>VLOOKUP(A1540,'Customer Names'!A1540:E2858,3,TRUE)</f>
        <v xml:space="preserve"> Mr</v>
      </c>
      <c r="C1540" s="55" t="str">
        <f>VLOOKUP(A1540,'Customer Names'!A1538:E2363,4,FALSE)</f>
        <v>Mathews</v>
      </c>
      <c r="D1540" s="50">
        <f>VLOOKUP(HealthCare!A1540,Medical_Examinations!A1539:J3874,2,TRUE)</f>
        <v>26.72</v>
      </c>
      <c r="E1540" s="50">
        <f>VLOOKUP(HealthCare!A1540,Medical_Examinations!A1539:J3874,4,TRUE)</f>
        <v>4.1399999999999997</v>
      </c>
      <c r="F1540" s="7" t="str">
        <f>VLOOKUP(A1540,Medical_Examinations!A1539:J3874,6,TRUE)</f>
        <v>No</v>
      </c>
      <c r="G1540" s="7" t="str">
        <f>VLOOKUP(A1540,Medical_Examinations!A1539:J3874,7,TRUE)</f>
        <v>No</v>
      </c>
      <c r="H1540" s="7" t="str">
        <f>VLOOKUP(A1540,Medical_Examinations!A1539:J3874,8,TRUE)</f>
        <v>No</v>
      </c>
      <c r="I1540" s="51">
        <f>VLOOKUP(A1540,Medical_Examinations!A1539:J3874,9,TRUE)</f>
        <v>0</v>
      </c>
      <c r="J1540" s="7" t="str">
        <f>VLOOKUP(A1540,Medical_Examinations!A1539:J3874,10,TRUE)</f>
        <v>No</v>
      </c>
      <c r="K1540" s="7" t="str">
        <f>VLOOKUP(A1540,Medical_Examinations!A1539:J3874,3,TRUE)</f>
        <v>Overweight</v>
      </c>
      <c r="L1540" s="7" t="str">
        <f>VLOOKUP(A1540,Medical_Examinations!A1539:J3874,5,TRUE)</f>
        <v>Normal</v>
      </c>
      <c r="M1540" s="52">
        <f>VLOOKUP(A1540,Hospitalization!A370:K2712,5,FALSE)</f>
        <v>23187</v>
      </c>
      <c r="N1540" s="51">
        <f ca="1">VLOOKUP(A1540,Hospitalization!A371:K2713,6,FALSE)</f>
        <v>33</v>
      </c>
      <c r="O1540" s="7" t="str">
        <f>VLOOKUP(A1531,Hospitalization!A532:K2874,11,TRUE)</f>
        <v>R1011</v>
      </c>
      <c r="P1540" s="7" t="str">
        <f>VLOOKUP(A1540,Hospitalization!A541:K2883,10,TRUE)</f>
        <v>tier - 2</v>
      </c>
      <c r="Q1540" s="53">
        <f>VLOOKUP(A1540,Hospitalization!A541:K2883,8,TRUE)</f>
        <v>16587.96</v>
      </c>
      <c r="R1540" s="7" t="str">
        <f>VLOOKUP(A1540,Hospitalization!A541:K2883,9,TRUE)</f>
        <v>tier - 2</v>
      </c>
    </row>
    <row r="1541" spans="1:18" x14ac:dyDescent="0.3">
      <c r="A1541" s="69" t="s">
        <v>1550</v>
      </c>
      <c r="B1541" s="55" t="str">
        <f>VLOOKUP(A1541,'Customer Names'!A1541:E2859,3,TRUE)</f>
        <v xml:space="preserve"> Ms</v>
      </c>
      <c r="C1541" s="55" t="str">
        <f>VLOOKUP(A1541,'Customer Names'!A1539:E2364,4,FALSE)</f>
        <v>Yabu</v>
      </c>
      <c r="D1541" s="54">
        <f>VLOOKUP(HealthCare!A1541,Medical_Examinations!A1540:J3875,2,TRUE)</f>
        <v>41.42</v>
      </c>
      <c r="E1541" s="54">
        <f>VLOOKUP(HealthCare!A1541,Medical_Examinations!A1540:J3875,4,TRUE)</f>
        <v>5.17</v>
      </c>
      <c r="F1541" s="55" t="str">
        <f>VLOOKUP(A1541,Medical_Examinations!A1540:J3875,6,TRUE)</f>
        <v>No</v>
      </c>
      <c r="G1541" s="55" t="str">
        <f>VLOOKUP(A1541,Medical_Examinations!A1540:J3875,7,TRUE)</f>
        <v>No</v>
      </c>
      <c r="H1541" s="55" t="str">
        <f>VLOOKUP(A1541,Medical_Examinations!A1540:J3875,8,TRUE)</f>
        <v>Yes</v>
      </c>
      <c r="I1541" s="56">
        <f>VLOOKUP(A1541,Medical_Examinations!A1540:J3875,9,TRUE)</f>
        <v>1</v>
      </c>
      <c r="J1541" s="55" t="str">
        <f>VLOOKUP(A1541,Medical_Examinations!A1540:J3875,10,TRUE)</f>
        <v>No</v>
      </c>
      <c r="K1541" s="55" t="str">
        <f>VLOOKUP(A1541,Medical_Examinations!A1540:J3875,3,TRUE)</f>
        <v>Obesity</v>
      </c>
      <c r="L1541" s="55" t="str">
        <f>VLOOKUP(A1541,Medical_Examinations!A1540:J3875,5,TRUE)</f>
        <v>Normal</v>
      </c>
      <c r="M1541" s="57">
        <f>VLOOKUP(A1541,Hospitalization!A371:K2713,5,FALSE)</f>
        <v>35056</v>
      </c>
      <c r="N1541" s="56">
        <f ca="1">VLOOKUP(A1541,Hospitalization!A372:K2714,6,FALSE)</f>
        <v>31</v>
      </c>
      <c r="O1541" s="55" t="str">
        <f>VLOOKUP(A1532,Hospitalization!A533:K2875,11,TRUE)</f>
        <v>R1024</v>
      </c>
      <c r="P1541" s="55" t="str">
        <f>VLOOKUP(A1541,Hospitalization!A542:K2884,10,TRUE)</f>
        <v>tier - 1</v>
      </c>
      <c r="Q1541" s="58">
        <f>VLOOKUP(A1541,Hospitalization!A542:K2884,8,TRUE)</f>
        <v>16577.78</v>
      </c>
      <c r="R1541" s="55" t="str">
        <f>VLOOKUP(A1541,Hospitalization!A542:K2884,9,TRUE)</f>
        <v>tier - 2</v>
      </c>
    </row>
    <row r="1542" spans="1:18" x14ac:dyDescent="0.3">
      <c r="A1542" s="69" t="s">
        <v>1551</v>
      </c>
      <c r="B1542" s="55" t="str">
        <f>VLOOKUP(A1542,'Customer Names'!A1542:E2860,3,TRUE)</f>
        <v xml:space="preserve"> Ms</v>
      </c>
      <c r="C1542" s="55" t="str">
        <f>VLOOKUP(A1542,'Customer Names'!A1540:E2365,4,FALSE)</f>
        <v>Strang</v>
      </c>
      <c r="D1542" s="50">
        <f>VLOOKUP(HealthCare!A1542,Medical_Examinations!A1541:J3876,2,TRUE)</f>
        <v>20.69</v>
      </c>
      <c r="E1542" s="50">
        <f>VLOOKUP(HealthCare!A1542,Medical_Examinations!A1541:J3876,4,TRUE)</f>
        <v>6.93</v>
      </c>
      <c r="F1542" s="7" t="str">
        <f>VLOOKUP(A1542,Medical_Examinations!A1541:J3876,6,TRUE)</f>
        <v>No</v>
      </c>
      <c r="G1542" s="7" t="str">
        <f>VLOOKUP(A1542,Medical_Examinations!A1541:J3876,7,TRUE)</f>
        <v>No</v>
      </c>
      <c r="H1542" s="7" t="str">
        <f>VLOOKUP(A1542,Medical_Examinations!A1541:J3876,8,TRUE)</f>
        <v>No</v>
      </c>
      <c r="I1542" s="51">
        <f>VLOOKUP(A1542,Medical_Examinations!A1541:J3876,9,TRUE)</f>
        <v>2</v>
      </c>
      <c r="J1542" s="7" t="str">
        <f>VLOOKUP(A1542,Medical_Examinations!A1541:J3876,10,TRUE)</f>
        <v>No</v>
      </c>
      <c r="K1542" s="7" t="str">
        <f>VLOOKUP(A1542,Medical_Examinations!A1541:J3876,3,TRUE)</f>
        <v>Normal Weight</v>
      </c>
      <c r="L1542" s="7" t="str">
        <f>VLOOKUP(A1542,Medical_Examinations!A1541:J3876,5,TRUE)</f>
        <v>Diabetes</v>
      </c>
      <c r="M1542" s="52">
        <f>VLOOKUP(A1542,Hospitalization!A372:K2714,5,FALSE)</f>
        <v>21468</v>
      </c>
      <c r="N1542" s="51">
        <f ca="1">VLOOKUP(A1542,Hospitalization!A373:K2715,6,FALSE)</f>
        <v>39</v>
      </c>
      <c r="O1542" s="7" t="str">
        <f>VLOOKUP(A1533,Hospitalization!A534:K2876,11,TRUE)</f>
        <v>R1026</v>
      </c>
      <c r="P1542" s="7" t="str">
        <f>VLOOKUP(A1542,Hospitalization!A543:K2885,10,TRUE)</f>
        <v>tier - 2</v>
      </c>
      <c r="Q1542" s="53">
        <f>VLOOKUP(A1542,Hospitalization!A543:K2885,8,TRUE)</f>
        <v>16455.71</v>
      </c>
      <c r="R1542" s="7" t="str">
        <f>VLOOKUP(A1542,Hospitalization!A543:K2885,9,TRUE)</f>
        <v>tier - 2</v>
      </c>
    </row>
    <row r="1543" spans="1:18" x14ac:dyDescent="0.3">
      <c r="A1543" s="69" t="s">
        <v>1552</v>
      </c>
      <c r="B1543" s="55" t="str">
        <f>VLOOKUP(A1543,'Customer Names'!A1543:E2861,3,TRUE)</f>
        <v xml:space="preserve"> Mr</v>
      </c>
      <c r="C1543" s="55" t="str">
        <f>VLOOKUP(A1543,'Customer Names'!A1541:E2366,4,FALSE)</f>
        <v>Frank</v>
      </c>
      <c r="D1543" s="54">
        <f>VLOOKUP(HealthCare!A1543,Medical_Examinations!A1542:J3877,2,TRUE)</f>
        <v>41.23</v>
      </c>
      <c r="E1543" s="54">
        <f>VLOOKUP(HealthCare!A1543,Medical_Examinations!A1542:J3877,4,TRUE)</f>
        <v>4.24</v>
      </c>
      <c r="F1543" s="55" t="str">
        <f>VLOOKUP(A1543,Medical_Examinations!A1542:J3877,6,TRUE)</f>
        <v>No</v>
      </c>
      <c r="G1543" s="55" t="str">
        <f>VLOOKUP(A1543,Medical_Examinations!A1542:J3877,7,TRUE)</f>
        <v>No</v>
      </c>
      <c r="H1543" s="55" t="str">
        <f>VLOOKUP(A1543,Medical_Examinations!A1542:J3877,8,TRUE)</f>
        <v>No</v>
      </c>
      <c r="I1543" s="56">
        <f>VLOOKUP(A1543,Medical_Examinations!A1542:J3877,9,TRUE)</f>
        <v>0</v>
      </c>
      <c r="J1543" s="55" t="str">
        <f>VLOOKUP(A1543,Medical_Examinations!A1542:J3877,10,TRUE)</f>
        <v>No</v>
      </c>
      <c r="K1543" s="55" t="str">
        <f>VLOOKUP(A1543,Medical_Examinations!A1542:J3877,3,TRUE)</f>
        <v>Obesity</v>
      </c>
      <c r="L1543" s="55" t="str">
        <f>VLOOKUP(A1543,Medical_Examinations!A1542:J3877,5,TRUE)</f>
        <v>Normal</v>
      </c>
      <c r="M1543" s="57">
        <f>VLOOKUP(A1543,Hospitalization!A373:K2715,5,FALSE)</f>
        <v>37975</v>
      </c>
      <c r="N1543" s="56">
        <f ca="1">VLOOKUP(A1543,Hospitalization!A374:K2716,6,FALSE)</f>
        <v>38</v>
      </c>
      <c r="O1543" s="55" t="str">
        <f>VLOOKUP(A1534,Hospitalization!A535:K2877,11,TRUE)</f>
        <v>R1024</v>
      </c>
      <c r="P1543" s="55" t="str">
        <f>VLOOKUP(A1543,Hospitalization!A544:K2886,10,TRUE)</f>
        <v>tier - 1</v>
      </c>
      <c r="Q1543" s="58">
        <f>VLOOKUP(A1543,Hospitalization!A544:K2886,8,TRUE)</f>
        <v>16450.89</v>
      </c>
      <c r="R1543" s="55" t="str">
        <f>VLOOKUP(A1543,Hospitalization!A544:K2886,9,TRUE)</f>
        <v>tier - 2</v>
      </c>
    </row>
    <row r="1544" spans="1:18" x14ac:dyDescent="0.3">
      <c r="A1544" s="69" t="s">
        <v>1553</v>
      </c>
      <c r="B1544" s="55" t="str">
        <f>VLOOKUP(A1544,'Customer Names'!A1544:E2862,3,TRUE)</f>
        <v xml:space="preserve"> Mr</v>
      </c>
      <c r="C1544" s="55" t="str">
        <f>VLOOKUP(A1544,'Customer Names'!A1542:E2367,4,FALSE)</f>
        <v>Shanley</v>
      </c>
      <c r="D1544" s="50">
        <f>VLOOKUP(HealthCare!A1544,Medical_Examinations!A1543:J3878,2,TRUE)</f>
        <v>29.9</v>
      </c>
      <c r="E1544" s="50">
        <f>VLOOKUP(HealthCare!A1544,Medical_Examinations!A1543:J3878,4,TRUE)</f>
        <v>5.91</v>
      </c>
      <c r="F1544" s="7" t="str">
        <f>VLOOKUP(A1544,Medical_Examinations!A1543:J3878,6,TRUE)</f>
        <v>No</v>
      </c>
      <c r="G1544" s="7" t="str">
        <f>VLOOKUP(A1544,Medical_Examinations!A1543:J3878,7,TRUE)</f>
        <v>No</v>
      </c>
      <c r="H1544" s="7" t="str">
        <f>VLOOKUP(A1544,Medical_Examinations!A1543:J3878,8,TRUE)</f>
        <v>No</v>
      </c>
      <c r="I1544" s="51">
        <f>VLOOKUP(A1544,Medical_Examinations!A1543:J3878,9,TRUE)</f>
        <v>0</v>
      </c>
      <c r="J1544" s="7" t="str">
        <f>VLOOKUP(A1544,Medical_Examinations!A1543:J3878,10,TRUE)</f>
        <v>No</v>
      </c>
      <c r="K1544" s="7" t="str">
        <f>VLOOKUP(A1544,Medical_Examinations!A1543:J3878,3,TRUE)</f>
        <v>Overweight</v>
      </c>
      <c r="L1544" s="7" t="str">
        <f>VLOOKUP(A1544,Medical_Examinations!A1543:J3878,5,TRUE)</f>
        <v>Prediabetes</v>
      </c>
      <c r="M1544" s="52">
        <f>VLOOKUP(A1544,Hospitalization!A374:K2716,5,FALSE)</f>
        <v>34970</v>
      </c>
      <c r="N1544" s="51">
        <f ca="1">VLOOKUP(A1544,Hospitalization!A375:K2717,6,FALSE)</f>
        <v>39</v>
      </c>
      <c r="O1544" s="7" t="str">
        <f>VLOOKUP(A1535,Hospitalization!A536:K2878,11,TRUE)</f>
        <v>R1012</v>
      </c>
      <c r="P1544" s="7" t="str">
        <f>VLOOKUP(A1544,Hospitalization!A545:K2887,10,TRUE)</f>
        <v>tier - 3</v>
      </c>
      <c r="Q1544" s="53">
        <f>VLOOKUP(A1544,Hospitalization!A545:K2887,8,TRUE)</f>
        <v>16420.490000000002</v>
      </c>
      <c r="R1544" s="7" t="str">
        <f>VLOOKUP(A1544,Hospitalization!A545:K2887,9,TRUE)</f>
        <v>tier - 2</v>
      </c>
    </row>
    <row r="1545" spans="1:18" x14ac:dyDescent="0.3">
      <c r="A1545" s="69" t="s">
        <v>1554</v>
      </c>
      <c r="B1545" s="55" t="str">
        <f>VLOOKUP(A1545,'Customer Names'!A1545:E2863,3,TRUE)</f>
        <v xml:space="preserve"> Mr</v>
      </c>
      <c r="C1545" s="55" t="str">
        <f>VLOOKUP(A1545,'Customer Names'!A1543:E2368,4,FALSE)</f>
        <v>Mancebo Garcia</v>
      </c>
      <c r="D1545" s="54">
        <f>VLOOKUP(HealthCare!A1545,Medical_Examinations!A1544:J3879,2,TRUE)</f>
        <v>34.104999999999997</v>
      </c>
      <c r="E1545" s="54">
        <f>VLOOKUP(HealthCare!A1545,Medical_Examinations!A1544:J3879,4,TRUE)</f>
        <v>5.93</v>
      </c>
      <c r="F1545" s="55" t="str">
        <f>VLOOKUP(A1545,Medical_Examinations!A1544:J3879,6,TRUE)</f>
        <v>No</v>
      </c>
      <c r="G1545" s="55" t="str">
        <f>VLOOKUP(A1545,Medical_Examinations!A1544:J3879,7,TRUE)</f>
        <v>No</v>
      </c>
      <c r="H1545" s="55" t="str">
        <f>VLOOKUP(A1545,Medical_Examinations!A1544:J3879,8,TRUE)</f>
        <v>No</v>
      </c>
      <c r="I1545" s="56">
        <f>VLOOKUP(A1545,Medical_Examinations!A1544:J3879,9,TRUE)</f>
        <v>0</v>
      </c>
      <c r="J1545" s="55" t="str">
        <f>VLOOKUP(A1545,Medical_Examinations!A1544:J3879,10,TRUE)</f>
        <v>No</v>
      </c>
      <c r="K1545" s="55" t="str">
        <f>VLOOKUP(A1545,Medical_Examinations!A1544:J3879,3,TRUE)</f>
        <v>Obesity</v>
      </c>
      <c r="L1545" s="55" t="str">
        <f>VLOOKUP(A1545,Medical_Examinations!A1544:J3879,5,TRUE)</f>
        <v>Prediabetes</v>
      </c>
      <c r="M1545" s="57">
        <f>VLOOKUP(A1545,Hospitalization!A375:K2717,5,FALSE)</f>
        <v>24081</v>
      </c>
      <c r="N1545" s="56">
        <f ca="1">VLOOKUP(A1545,Hospitalization!A376:K2718,6,FALSE)</f>
        <v>39</v>
      </c>
      <c r="O1545" s="55" t="str">
        <f>VLOOKUP(A1536,Hospitalization!A537:K2879,11,TRUE)</f>
        <v>R1024</v>
      </c>
      <c r="P1545" s="55" t="str">
        <f>VLOOKUP(A1545,Hospitalization!A546:K2888,10,TRUE)</f>
        <v>tier - 3</v>
      </c>
      <c r="Q1545" s="58">
        <f>VLOOKUP(A1545,Hospitalization!A546:K2888,8,TRUE)</f>
        <v>16351.42</v>
      </c>
      <c r="R1545" s="55" t="str">
        <f>VLOOKUP(A1545,Hospitalization!A546:K2888,9,TRUE)</f>
        <v>tier - 2</v>
      </c>
    </row>
    <row r="1546" spans="1:18" x14ac:dyDescent="0.3">
      <c r="A1546" s="69" t="s">
        <v>1555</v>
      </c>
      <c r="B1546" s="55" t="str">
        <f>VLOOKUP(A1546,'Customer Names'!A1546:E2864,3,TRUE)</f>
        <v xml:space="preserve"> Mr</v>
      </c>
      <c r="C1546" s="55" t="str">
        <f>VLOOKUP(A1546,'Customer Names'!A1544:E2369,4,FALSE)</f>
        <v>Keehan</v>
      </c>
      <c r="D1546" s="50">
        <f>VLOOKUP(HealthCare!A1546,Medical_Examinations!A1545:J3880,2,TRUE)</f>
        <v>24.97</v>
      </c>
      <c r="E1546" s="50">
        <f>VLOOKUP(HealthCare!A1546,Medical_Examinations!A1545:J3880,4,TRUE)</f>
        <v>5.66</v>
      </c>
      <c r="F1546" s="7" t="str">
        <f>VLOOKUP(A1546,Medical_Examinations!A1545:J3880,6,TRUE)</f>
        <v>No</v>
      </c>
      <c r="G1546" s="7" t="str">
        <f>VLOOKUP(A1546,Medical_Examinations!A1545:J3880,7,TRUE)</f>
        <v>No</v>
      </c>
      <c r="H1546" s="7" t="str">
        <f>VLOOKUP(A1546,Medical_Examinations!A1545:J3880,8,TRUE)</f>
        <v>No</v>
      </c>
      <c r="I1546" s="51">
        <f>VLOOKUP(A1546,Medical_Examinations!A1545:J3880,9,TRUE)</f>
        <v>0</v>
      </c>
      <c r="J1546" s="7" t="str">
        <f>VLOOKUP(A1546,Medical_Examinations!A1545:J3880,10,TRUE)</f>
        <v>No</v>
      </c>
      <c r="K1546" s="7" t="str">
        <f>VLOOKUP(A1546,Medical_Examinations!A1545:J3880,3,TRUE)</f>
        <v>Normal Weight</v>
      </c>
      <c r="L1546" s="7" t="str">
        <f>VLOOKUP(A1546,Medical_Examinations!A1545:J3880,5,TRUE)</f>
        <v>Normal</v>
      </c>
      <c r="M1546" s="52">
        <f>VLOOKUP(A1546,Hospitalization!A376:K2718,5,FALSE)</f>
        <v>25423</v>
      </c>
      <c r="N1546" s="51">
        <f ca="1">VLOOKUP(A1546,Hospitalization!A377:K2719,6,FALSE)</f>
        <v>36</v>
      </c>
      <c r="O1546" s="7" t="str">
        <f>VLOOKUP(A1537,Hospitalization!A538:K2880,11,TRUE)</f>
        <v>R1012</v>
      </c>
      <c r="P1546" s="7" t="str">
        <f>VLOOKUP(A1546,Hospitalization!A547:K2889,10,TRUE)</f>
        <v>tier - 3</v>
      </c>
      <c r="Q1546" s="53">
        <f>VLOOKUP(A1546,Hospitalization!A547:K2889,8,TRUE)</f>
        <v>16311.05</v>
      </c>
      <c r="R1546" s="7" t="str">
        <f>VLOOKUP(A1546,Hospitalization!A547:K2889,9,TRUE)</f>
        <v>tier - 2</v>
      </c>
    </row>
    <row r="1547" spans="1:18" x14ac:dyDescent="0.3">
      <c r="A1547" s="69" t="s">
        <v>1556</v>
      </c>
      <c r="B1547" s="55" t="str">
        <f>VLOOKUP(A1547,'Customer Names'!A1547:E2865,3,TRUE)</f>
        <v xml:space="preserve"> Ms</v>
      </c>
      <c r="C1547" s="55" t="str">
        <f>VLOOKUP(A1547,'Customer Names'!A1545:E2370,4,FALSE)</f>
        <v>Mahaney</v>
      </c>
      <c r="D1547" s="54">
        <f>VLOOKUP(HealthCare!A1547,Medical_Examinations!A1546:J3881,2,TRUE)</f>
        <v>34.799999999999997</v>
      </c>
      <c r="E1547" s="54">
        <f>VLOOKUP(HealthCare!A1547,Medical_Examinations!A1546:J3881,4,TRUE)</f>
        <v>4.1900000000000004</v>
      </c>
      <c r="F1547" s="55" t="str">
        <f>VLOOKUP(A1547,Medical_Examinations!A1546:J3881,6,TRUE)</f>
        <v>No</v>
      </c>
      <c r="G1547" s="55" t="str">
        <f>VLOOKUP(A1547,Medical_Examinations!A1546:J3881,7,TRUE)</f>
        <v>No</v>
      </c>
      <c r="H1547" s="55" t="str">
        <f>VLOOKUP(A1547,Medical_Examinations!A1546:J3881,8,TRUE)</f>
        <v>No</v>
      </c>
      <c r="I1547" s="56">
        <f>VLOOKUP(A1547,Medical_Examinations!A1546:J3881,9,TRUE)</f>
        <v>1</v>
      </c>
      <c r="J1547" s="55" t="str">
        <f>VLOOKUP(A1547,Medical_Examinations!A1546:J3881,10,TRUE)</f>
        <v>No</v>
      </c>
      <c r="K1547" s="55" t="str">
        <f>VLOOKUP(A1547,Medical_Examinations!A1546:J3881,3,TRUE)</f>
        <v>Obesity</v>
      </c>
      <c r="L1547" s="55" t="str">
        <f>VLOOKUP(A1547,Medical_Examinations!A1546:J3881,5,TRUE)</f>
        <v>Normal</v>
      </c>
      <c r="M1547" s="57">
        <f>VLOOKUP(A1547,Hospitalization!A377:K2719,5,FALSE)</f>
        <v>37857</v>
      </c>
      <c r="N1547" s="56">
        <f ca="1">VLOOKUP(A1547,Hospitalization!A378:K2720,6,FALSE)</f>
        <v>36</v>
      </c>
      <c r="O1547" s="55" t="str">
        <f>VLOOKUP(A1538,Hospitalization!A539:K2881,11,TRUE)</f>
        <v>R1026</v>
      </c>
      <c r="P1547" s="55" t="str">
        <f>VLOOKUP(A1547,Hospitalization!A548:K2890,10,TRUE)</f>
        <v>tier - 3</v>
      </c>
      <c r="Q1547" s="58">
        <f>VLOOKUP(A1547,Hospitalization!A548:K2890,8,TRUE)</f>
        <v>16297.85</v>
      </c>
      <c r="R1547" s="55" t="str">
        <f>VLOOKUP(A1547,Hospitalization!A548:K2890,9,TRUE)</f>
        <v>tier - 2</v>
      </c>
    </row>
    <row r="1548" spans="1:18" x14ac:dyDescent="0.3">
      <c r="A1548" s="69" t="s">
        <v>1557</v>
      </c>
      <c r="B1548" s="55" t="str">
        <f>VLOOKUP(A1548,'Customer Names'!A1548:E2866,3,TRUE)</f>
        <v xml:space="preserve"> Ms</v>
      </c>
      <c r="C1548" s="55" t="str">
        <f>VLOOKUP(A1548,'Customer Names'!A1546:E2371,4,FALSE)</f>
        <v>Nolan</v>
      </c>
      <c r="D1548" s="50">
        <f>VLOOKUP(HealthCare!A1548,Medical_Examinations!A1547:J3882,2,TRUE)</f>
        <v>32.965000000000003</v>
      </c>
      <c r="E1548" s="50">
        <f>VLOOKUP(HealthCare!A1548,Medical_Examinations!A1547:J3882,4,TRUE)</f>
        <v>9.2100000000000009</v>
      </c>
      <c r="F1548" s="7" t="str">
        <f>VLOOKUP(A1548,Medical_Examinations!A1547:J3882,6,TRUE)</f>
        <v>yes</v>
      </c>
      <c r="G1548" s="7" t="str">
        <f>VLOOKUP(A1548,Medical_Examinations!A1547:J3882,7,TRUE)</f>
        <v>No</v>
      </c>
      <c r="H1548" s="7" t="str">
        <f>VLOOKUP(A1548,Medical_Examinations!A1547:J3882,8,TRUE)</f>
        <v>No</v>
      </c>
      <c r="I1548" s="51">
        <f>VLOOKUP(A1548,Medical_Examinations!A1547:J3882,9,TRUE)</f>
        <v>0</v>
      </c>
      <c r="J1548" s="7" t="str">
        <f>VLOOKUP(A1548,Medical_Examinations!A1547:J3882,10,TRUE)</f>
        <v>No</v>
      </c>
      <c r="K1548" s="7" t="str">
        <f>VLOOKUP(A1548,Medical_Examinations!A1547:J3882,3,TRUE)</f>
        <v>Obesity</v>
      </c>
      <c r="L1548" s="7" t="str">
        <f>VLOOKUP(A1548,Medical_Examinations!A1547:J3882,5,TRUE)</f>
        <v>Diabetes</v>
      </c>
      <c r="M1548" s="52">
        <f>VLOOKUP(A1548,Hospitalization!A378:K2720,5,FALSE)</f>
        <v>26510</v>
      </c>
      <c r="N1548" s="51">
        <f ca="1">VLOOKUP(A1548,Hospitalization!A379:K2721,6,FALSE)</f>
        <v>37</v>
      </c>
      <c r="O1548" s="7" t="str">
        <f>VLOOKUP(A1539,Hospitalization!A540:K2882,11,TRUE)</f>
        <v>R1011</v>
      </c>
      <c r="P1548" s="7" t="str">
        <f>VLOOKUP(A1548,Hospitalization!A549:K2891,10,TRUE)</f>
        <v>tier - 2</v>
      </c>
      <c r="Q1548" s="53">
        <f>VLOOKUP(A1548,Hospitalization!A549:K2891,8,TRUE)</f>
        <v>16267.32</v>
      </c>
      <c r="R1548" s="7" t="str">
        <f>VLOOKUP(A1548,Hospitalization!A549:K2891,9,TRUE)</f>
        <v>tier - 2</v>
      </c>
    </row>
    <row r="1549" spans="1:18" x14ac:dyDescent="0.3">
      <c r="A1549" s="69" t="s">
        <v>1558</v>
      </c>
      <c r="B1549" s="55" t="str">
        <f>VLOOKUP(A1549,'Customer Names'!A1549:E2867,3,TRUE)</f>
        <v xml:space="preserve"> Ms</v>
      </c>
      <c r="C1549" s="55" t="str">
        <f>VLOOKUP(A1549,'Customer Names'!A1547:E2372,4,FALSE)</f>
        <v>Sobrino</v>
      </c>
      <c r="D1549" s="54">
        <f>VLOOKUP(HealthCare!A1549,Medical_Examinations!A1548:J3883,2,TRUE)</f>
        <v>27.265000000000001</v>
      </c>
      <c r="E1549" s="54">
        <f>VLOOKUP(HealthCare!A1549,Medical_Examinations!A1548:J3883,4,TRUE)</f>
        <v>5.51</v>
      </c>
      <c r="F1549" s="55" t="str">
        <f>VLOOKUP(A1549,Medical_Examinations!A1548:J3883,6,TRUE)</f>
        <v>No</v>
      </c>
      <c r="G1549" s="55" t="str">
        <f>VLOOKUP(A1549,Medical_Examinations!A1548:J3883,7,TRUE)</f>
        <v>No</v>
      </c>
      <c r="H1549" s="55" t="str">
        <f>VLOOKUP(A1549,Medical_Examinations!A1548:J3883,8,TRUE)</f>
        <v>No</v>
      </c>
      <c r="I1549" s="56">
        <f>VLOOKUP(A1549,Medical_Examinations!A1548:J3883,9,TRUE)</f>
        <v>1</v>
      </c>
      <c r="J1549" s="55" t="str">
        <f>VLOOKUP(A1549,Medical_Examinations!A1548:J3883,10,TRUE)</f>
        <v>No</v>
      </c>
      <c r="K1549" s="55" t="str">
        <f>VLOOKUP(A1549,Medical_Examinations!A1548:J3883,3,TRUE)</f>
        <v>Overweight</v>
      </c>
      <c r="L1549" s="55" t="str">
        <f>VLOOKUP(A1549,Medical_Examinations!A1548:J3883,5,TRUE)</f>
        <v>Normal</v>
      </c>
      <c r="M1549" s="57">
        <f>VLOOKUP(A1549,Hospitalization!A379:K2721,5,FALSE)</f>
        <v>37507</v>
      </c>
      <c r="N1549" s="56">
        <f ca="1">VLOOKUP(A1549,Hospitalization!A380:K2722,6,FALSE)</f>
        <v>39</v>
      </c>
      <c r="O1549" s="55" t="str">
        <f>VLOOKUP(A1540,Hospitalization!A541:K2883,11,TRUE)</f>
        <v>R1023</v>
      </c>
      <c r="P1549" s="55" t="str">
        <f>VLOOKUP(A1549,Hospitalization!A550:K2892,10,TRUE)</f>
        <v>tier - 1</v>
      </c>
      <c r="Q1549" s="58">
        <f>VLOOKUP(A1549,Hospitalization!A550:K2892,8,TRUE)</f>
        <v>16232.85</v>
      </c>
      <c r="R1549" s="55" t="str">
        <f>VLOOKUP(A1549,Hospitalization!A550:K2892,9,TRUE)</f>
        <v>tier - 2</v>
      </c>
    </row>
    <row r="1550" spans="1:18" x14ac:dyDescent="0.3">
      <c r="A1550" s="69" t="s">
        <v>1559</v>
      </c>
      <c r="B1550" s="55" t="str">
        <f>VLOOKUP(A1550,'Customer Names'!A1550:E2868,3,TRUE)</f>
        <v xml:space="preserve"> Mr</v>
      </c>
      <c r="C1550" s="55" t="str">
        <f>VLOOKUP(A1550,'Customer Names'!A1548:E2373,4,FALSE)</f>
        <v>Gennaro</v>
      </c>
      <c r="D1550" s="50">
        <f>VLOOKUP(HealthCare!A1550,Medical_Examinations!A1549:J3884,2,TRUE)</f>
        <v>17.059999999999999</v>
      </c>
      <c r="E1550" s="50">
        <f>VLOOKUP(HealthCare!A1550,Medical_Examinations!A1549:J3884,4,TRUE)</f>
        <v>8.5</v>
      </c>
      <c r="F1550" s="7" t="str">
        <f>VLOOKUP(A1550,Medical_Examinations!A1549:J3884,6,TRUE)</f>
        <v>No</v>
      </c>
      <c r="G1550" s="7" t="str">
        <f>VLOOKUP(A1550,Medical_Examinations!A1549:J3884,7,TRUE)</f>
        <v>No</v>
      </c>
      <c r="H1550" s="7" t="str">
        <f>VLOOKUP(A1550,Medical_Examinations!A1549:J3884,8,TRUE)</f>
        <v>No</v>
      </c>
      <c r="I1550" s="51">
        <f>VLOOKUP(A1550,Medical_Examinations!A1549:J3884,9,TRUE)</f>
        <v>0</v>
      </c>
      <c r="J1550" s="7" t="str">
        <f>VLOOKUP(A1550,Medical_Examinations!A1549:J3884,10,TRUE)</f>
        <v>No</v>
      </c>
      <c r="K1550" s="7" t="str">
        <f>VLOOKUP(A1550,Medical_Examinations!A1549:J3884,3,TRUE)</f>
        <v>Underweight</v>
      </c>
      <c r="L1550" s="7" t="str">
        <f>VLOOKUP(A1550,Medical_Examinations!A1549:J3884,5,TRUE)</f>
        <v>Diabetes</v>
      </c>
      <c r="M1550" s="52">
        <f>VLOOKUP(A1550,Hospitalization!A380:K2722,5,FALSE)</f>
        <v>32376</v>
      </c>
      <c r="N1550" s="51">
        <f ca="1">VLOOKUP(A1550,Hospitalization!A381:K2723,6,FALSE)</f>
        <v>40</v>
      </c>
      <c r="O1550" s="7" t="str">
        <f>VLOOKUP(A1541,Hospitalization!A542:K2884,11,TRUE)</f>
        <v>R1013</v>
      </c>
      <c r="P1550" s="7" t="str">
        <f>VLOOKUP(A1550,Hospitalization!A551:K2893,10,TRUE)</f>
        <v>tier - 1</v>
      </c>
      <c r="Q1550" s="53">
        <f>VLOOKUP(A1550,Hospitalization!A551:K2893,8,TRUE)</f>
        <v>16205.88</v>
      </c>
      <c r="R1550" s="7" t="str">
        <f>VLOOKUP(A1550,Hospitalization!A551:K2893,9,TRUE)</f>
        <v>tier - 2</v>
      </c>
    </row>
    <row r="1551" spans="1:18" x14ac:dyDescent="0.3">
      <c r="A1551" s="69" t="s">
        <v>1560</v>
      </c>
      <c r="B1551" s="55" t="str">
        <f>VLOOKUP(A1551,'Customer Names'!A1551:E2869,3,TRUE)</f>
        <v xml:space="preserve"> Ms</v>
      </c>
      <c r="C1551" s="55" t="str">
        <f>VLOOKUP(A1551,'Customer Names'!A1549:E2374,4,FALSE)</f>
        <v>Mayer</v>
      </c>
      <c r="D1551" s="54">
        <f>VLOOKUP(HealthCare!A1551,Medical_Examinations!A1550:J3885,2,TRUE)</f>
        <v>36.29</v>
      </c>
      <c r="E1551" s="54">
        <f>VLOOKUP(HealthCare!A1551,Medical_Examinations!A1550:J3885,4,TRUE)</f>
        <v>6.23</v>
      </c>
      <c r="F1551" s="55" t="str">
        <f>VLOOKUP(A1551,Medical_Examinations!A1550:J3885,6,TRUE)</f>
        <v>No</v>
      </c>
      <c r="G1551" s="55" t="str">
        <f>VLOOKUP(A1551,Medical_Examinations!A1550:J3885,7,TRUE)</f>
        <v>No</v>
      </c>
      <c r="H1551" s="55" t="str">
        <f>VLOOKUP(A1551,Medical_Examinations!A1550:J3885,8,TRUE)</f>
        <v>No</v>
      </c>
      <c r="I1551" s="56">
        <f>VLOOKUP(A1551,Medical_Examinations!A1550:J3885,9,TRUE)</f>
        <v>0</v>
      </c>
      <c r="J1551" s="55" t="str">
        <f>VLOOKUP(A1551,Medical_Examinations!A1550:J3885,10,TRUE)</f>
        <v>No</v>
      </c>
      <c r="K1551" s="55" t="str">
        <f>VLOOKUP(A1551,Medical_Examinations!A1550:J3885,3,TRUE)</f>
        <v>Obesity</v>
      </c>
      <c r="L1551" s="55" t="str">
        <f>VLOOKUP(A1551,Medical_Examinations!A1550:J3885,5,TRUE)</f>
        <v>Prediabetes</v>
      </c>
      <c r="M1551" s="57">
        <f>VLOOKUP(A1551,Hospitalization!A381:K2723,5,FALSE)</f>
        <v>27283</v>
      </c>
      <c r="N1551" s="56">
        <f ca="1">VLOOKUP(A1551,Hospitalization!A382:K2724,6,FALSE)</f>
        <v>39</v>
      </c>
      <c r="O1551" s="55" t="str">
        <f>VLOOKUP(A1542,Hospitalization!A543:K2885,11,TRUE)</f>
        <v>R1012</v>
      </c>
      <c r="P1551" s="55" t="str">
        <f>VLOOKUP(A1551,Hospitalization!A552:K2894,10,TRUE)</f>
        <v>tier - 3</v>
      </c>
      <c r="Q1551" s="58">
        <f>VLOOKUP(A1551,Hospitalization!A552:K2894,8,TRUE)</f>
        <v>16190.97</v>
      </c>
      <c r="R1551" s="55" t="str">
        <f>VLOOKUP(A1551,Hospitalization!A552:K2894,9,TRUE)</f>
        <v>tier - 2</v>
      </c>
    </row>
    <row r="1552" spans="1:18" x14ac:dyDescent="0.3">
      <c r="A1552" s="69" t="s">
        <v>1561</v>
      </c>
      <c r="B1552" s="55" t="str">
        <f>VLOOKUP(A1552,'Customer Names'!A1552:E2870,3,TRUE)</f>
        <v xml:space="preserve"> Mr</v>
      </c>
      <c r="C1552" s="55" t="str">
        <f>VLOOKUP(A1552,'Customer Names'!A1550:E2375,4,FALSE)</f>
        <v>Becker</v>
      </c>
      <c r="D1552" s="50">
        <f>VLOOKUP(HealthCare!A1552,Medical_Examinations!A1551:J3886,2,TRUE)</f>
        <v>28.594999999999999</v>
      </c>
      <c r="E1552" s="50">
        <f>VLOOKUP(HealthCare!A1552,Medical_Examinations!A1551:J3886,4,TRUE)</f>
        <v>8.5299999999999994</v>
      </c>
      <c r="F1552" s="7" t="str">
        <f>VLOOKUP(A1552,Medical_Examinations!A1551:J3886,6,TRUE)</f>
        <v>yes</v>
      </c>
      <c r="G1552" s="7" t="str">
        <f>VLOOKUP(A1552,Medical_Examinations!A1551:J3886,7,TRUE)</f>
        <v>No</v>
      </c>
      <c r="H1552" s="7" t="str">
        <f>VLOOKUP(A1552,Medical_Examinations!A1551:J3886,8,TRUE)</f>
        <v>No</v>
      </c>
      <c r="I1552" s="51">
        <f>VLOOKUP(A1552,Medical_Examinations!A1551:J3886,9,TRUE)</f>
        <v>1</v>
      </c>
      <c r="J1552" s="7" t="str">
        <f>VLOOKUP(A1552,Medical_Examinations!A1551:J3886,10,TRUE)</f>
        <v>No</v>
      </c>
      <c r="K1552" s="7" t="str">
        <f>VLOOKUP(A1552,Medical_Examinations!A1551:J3886,3,TRUE)</f>
        <v>Overweight</v>
      </c>
      <c r="L1552" s="7" t="str">
        <f>VLOOKUP(A1552,Medical_Examinations!A1551:J3886,5,TRUE)</f>
        <v>Diabetes</v>
      </c>
      <c r="M1552" s="52">
        <f>VLOOKUP(A1552,Hospitalization!A382:K2724,5,FALSE)</f>
        <v>30138</v>
      </c>
      <c r="N1552" s="51">
        <f ca="1">VLOOKUP(A1552,Hospitalization!A383:K2725,6,FALSE)</f>
        <v>51</v>
      </c>
      <c r="O1552" s="7" t="str">
        <f>VLOOKUP(A1543,Hospitalization!A544:K2886,11,TRUE)</f>
        <v>R1012</v>
      </c>
      <c r="P1552" s="7" t="str">
        <f>VLOOKUP(A1552,Hospitalization!A553:K2895,10,TRUE)</f>
        <v>tier - 1</v>
      </c>
      <c r="Q1552" s="53">
        <f>VLOOKUP(A1552,Hospitalization!A553:K2895,8,TRUE)</f>
        <v>16152.04</v>
      </c>
      <c r="R1552" s="7" t="str">
        <f>VLOOKUP(A1552,Hospitalization!A553:K2895,9,TRUE)</f>
        <v>tier - 2</v>
      </c>
    </row>
    <row r="1553" spans="1:18" x14ac:dyDescent="0.3">
      <c r="A1553" s="69" t="s">
        <v>1562</v>
      </c>
      <c r="B1553" s="55" t="str">
        <f>VLOOKUP(A1553,'Customer Names'!A1553:E2871,3,TRUE)</f>
        <v xml:space="preserve"> Mr</v>
      </c>
      <c r="C1553" s="55" t="str">
        <f>VLOOKUP(A1553,'Customer Names'!A1551:E2376,4,FALSE)</f>
        <v>Moore</v>
      </c>
      <c r="D1553" s="54">
        <f>VLOOKUP(HealthCare!A1553,Medical_Examinations!A1552:J3887,2,TRUE)</f>
        <v>17.8</v>
      </c>
      <c r="E1553" s="54">
        <f>VLOOKUP(HealthCare!A1553,Medical_Examinations!A1552:J3887,4,TRUE)</f>
        <v>5.75</v>
      </c>
      <c r="F1553" s="55" t="str">
        <f>VLOOKUP(A1553,Medical_Examinations!A1552:J3887,6,TRUE)</f>
        <v>yes</v>
      </c>
      <c r="G1553" s="55" t="str">
        <f>VLOOKUP(A1553,Medical_Examinations!A1552:J3887,7,TRUE)</f>
        <v>No</v>
      </c>
      <c r="H1553" s="55" t="str">
        <f>VLOOKUP(A1553,Medical_Examinations!A1552:J3887,8,TRUE)</f>
        <v>Yes</v>
      </c>
      <c r="I1553" s="56">
        <f>VLOOKUP(A1553,Medical_Examinations!A1552:J3887,9,TRUE)</f>
        <v>1</v>
      </c>
      <c r="J1553" s="55" t="str">
        <f>VLOOKUP(A1553,Medical_Examinations!A1552:J3887,10,TRUE)</f>
        <v>No</v>
      </c>
      <c r="K1553" s="55" t="str">
        <f>VLOOKUP(A1553,Medical_Examinations!A1552:J3887,3,TRUE)</f>
        <v>Underweight</v>
      </c>
      <c r="L1553" s="55" t="str">
        <f>VLOOKUP(A1553,Medical_Examinations!A1552:J3887,5,TRUE)</f>
        <v>Prediabetes</v>
      </c>
      <c r="M1553" s="57">
        <f>VLOOKUP(A1553,Hospitalization!A383:K2725,5,FALSE)</f>
        <v>34315</v>
      </c>
      <c r="N1553" s="56">
        <f ca="1">VLOOKUP(A1553,Hospitalization!A384:K2726,6,FALSE)</f>
        <v>22</v>
      </c>
      <c r="O1553" s="55" t="str">
        <f>VLOOKUP(A1544,Hospitalization!A545:K2887,11,TRUE)</f>
        <v>R1012</v>
      </c>
      <c r="P1553" s="55" t="str">
        <f>VLOOKUP(A1553,Hospitalization!A554:K2896,10,TRUE)</f>
        <v>tier - 3</v>
      </c>
      <c r="Q1553" s="58">
        <f>VLOOKUP(A1553,Hospitalization!A554:K2896,8,TRUE)</f>
        <v>16138.76</v>
      </c>
      <c r="R1553" s="55" t="str">
        <f>VLOOKUP(A1553,Hospitalization!A554:K2896,9,TRUE)</f>
        <v>tier - 2</v>
      </c>
    </row>
    <row r="1554" spans="1:18" x14ac:dyDescent="0.3">
      <c r="A1554" s="69" t="s">
        <v>1563</v>
      </c>
      <c r="B1554" s="55" t="str">
        <f>VLOOKUP(A1554,'Customer Names'!A1554:E2872,3,TRUE)</f>
        <v xml:space="preserve"> Mr</v>
      </c>
      <c r="C1554" s="55" t="str">
        <f>VLOOKUP(A1554,'Customer Names'!A1552:E2377,4,FALSE)</f>
        <v>Platt</v>
      </c>
      <c r="D1554" s="50">
        <f>VLOOKUP(HealthCare!A1554,Medical_Examinations!A1553:J3888,2,TRUE)</f>
        <v>21.4</v>
      </c>
      <c r="E1554" s="50">
        <f>VLOOKUP(HealthCare!A1554,Medical_Examinations!A1553:J3888,4,TRUE)</f>
        <v>5.6</v>
      </c>
      <c r="F1554" s="7" t="str">
        <f>VLOOKUP(A1554,Medical_Examinations!A1553:J3888,6,TRUE)</f>
        <v>No</v>
      </c>
      <c r="G1554" s="7" t="str">
        <f>VLOOKUP(A1554,Medical_Examinations!A1553:J3888,7,TRUE)</f>
        <v>No</v>
      </c>
      <c r="H1554" s="7" t="str">
        <f>VLOOKUP(A1554,Medical_Examinations!A1553:J3888,8,TRUE)</f>
        <v>No</v>
      </c>
      <c r="I1554" s="51">
        <f>VLOOKUP(A1554,Medical_Examinations!A1553:J3888,9,TRUE)</f>
        <v>0</v>
      </c>
      <c r="J1554" s="7" t="str">
        <f>VLOOKUP(A1554,Medical_Examinations!A1553:J3888,10,TRUE)</f>
        <v>No</v>
      </c>
      <c r="K1554" s="7" t="str">
        <f>VLOOKUP(A1554,Medical_Examinations!A1553:J3888,3,TRUE)</f>
        <v>Normal Weight</v>
      </c>
      <c r="L1554" s="7" t="str">
        <f>VLOOKUP(A1554,Medical_Examinations!A1553:J3888,5,TRUE)</f>
        <v>Normal</v>
      </c>
      <c r="M1554" s="52">
        <f>VLOOKUP(A1554,Hospitalization!A384:K2726,5,FALSE)</f>
        <v>32056</v>
      </c>
      <c r="N1554" s="51">
        <f ca="1">VLOOKUP(A1554,Hospitalization!A385:K2727,6,FALSE)</f>
        <v>26</v>
      </c>
      <c r="O1554" s="7" t="str">
        <f>VLOOKUP(A1545,Hospitalization!A546:K2888,11,TRUE)</f>
        <v>R1026</v>
      </c>
      <c r="P1554" s="7" t="str">
        <f>VLOOKUP(A1554,Hospitalization!A555:K2897,10,TRUE)</f>
        <v>tier - 1</v>
      </c>
      <c r="Q1554" s="53">
        <f>VLOOKUP(A1554,Hospitalization!A555:K2897,8,TRUE)</f>
        <v>16122.65</v>
      </c>
      <c r="R1554" s="7" t="str">
        <f>VLOOKUP(A1554,Hospitalization!A555:K2897,9,TRUE)</f>
        <v>tier - 2</v>
      </c>
    </row>
    <row r="1555" spans="1:18" x14ac:dyDescent="0.3">
      <c r="A1555" s="69" t="s">
        <v>1564</v>
      </c>
      <c r="B1555" s="55" t="str">
        <f>VLOOKUP(A1555,'Customer Names'!A1555:E2873,3,TRUE)</f>
        <v xml:space="preserve"> Ms</v>
      </c>
      <c r="C1555" s="55" t="str">
        <f>VLOOKUP(A1555,'Customer Names'!A1553:E2378,4,FALSE)</f>
        <v>Brodeur</v>
      </c>
      <c r="D1555" s="54">
        <f>VLOOKUP(HealthCare!A1555,Medical_Examinations!A1554:J3889,2,TRUE)</f>
        <v>23.01</v>
      </c>
      <c r="E1555" s="54">
        <f>VLOOKUP(HealthCare!A1555,Medical_Examinations!A1554:J3889,4,TRUE)</f>
        <v>4.68</v>
      </c>
      <c r="F1555" s="55" t="str">
        <f>VLOOKUP(A1555,Medical_Examinations!A1554:J3889,6,TRUE)</f>
        <v>No</v>
      </c>
      <c r="G1555" s="55" t="str">
        <f>VLOOKUP(A1555,Medical_Examinations!A1554:J3889,7,TRUE)</f>
        <v>No</v>
      </c>
      <c r="H1555" s="55" t="str">
        <f>VLOOKUP(A1555,Medical_Examinations!A1554:J3889,8,TRUE)</f>
        <v>No</v>
      </c>
      <c r="I1555" s="56">
        <f>VLOOKUP(A1555,Medical_Examinations!A1554:J3889,9,TRUE)</f>
        <v>0</v>
      </c>
      <c r="J1555" s="55" t="str">
        <f>VLOOKUP(A1555,Medical_Examinations!A1554:J3889,10,TRUE)</f>
        <v>No</v>
      </c>
      <c r="K1555" s="55" t="str">
        <f>VLOOKUP(A1555,Medical_Examinations!A1554:J3889,3,TRUE)</f>
        <v>Normal Weight</v>
      </c>
      <c r="L1555" s="55" t="str">
        <f>VLOOKUP(A1555,Medical_Examinations!A1554:J3889,5,TRUE)</f>
        <v>Normal</v>
      </c>
      <c r="M1555" s="57">
        <f>VLOOKUP(A1555,Hospitalization!A385:K2727,5,FALSE)</f>
        <v>34189</v>
      </c>
      <c r="N1555" s="56">
        <f ca="1">VLOOKUP(A1555,Hospitalization!A386:K2728,6,FALSE)</f>
        <v>31</v>
      </c>
      <c r="O1555" s="55" t="str">
        <f>VLOOKUP(A1546,Hospitalization!A547:K2889,11,TRUE)</f>
        <v>R1026</v>
      </c>
      <c r="P1555" s="55" t="str">
        <f>VLOOKUP(A1555,Hospitalization!A556:K2898,10,TRUE)</f>
        <v>tier - 1</v>
      </c>
      <c r="Q1555" s="58">
        <f>VLOOKUP(A1555,Hospitalization!A556:K2898,8,TRUE)</f>
        <v>16115.3</v>
      </c>
      <c r="R1555" s="55" t="str">
        <f>VLOOKUP(A1555,Hospitalization!A556:K2898,9,TRUE)</f>
        <v>tier - 2</v>
      </c>
    </row>
    <row r="1556" spans="1:18" x14ac:dyDescent="0.3">
      <c r="A1556" s="69" t="s">
        <v>1565</v>
      </c>
      <c r="B1556" s="55" t="str">
        <f>VLOOKUP(A1556,'Customer Names'!A1556:E2874,3,TRUE)</f>
        <v xml:space="preserve"> Ms</v>
      </c>
      <c r="C1556" s="55" t="str">
        <f>VLOOKUP(A1556,'Customer Names'!A1554:E2379,4,FALSE)</f>
        <v>Knight Pech</v>
      </c>
      <c r="D1556" s="50">
        <f>VLOOKUP(HealthCare!A1556,Medical_Examinations!A1555:J3890,2,TRUE)</f>
        <v>19.86</v>
      </c>
      <c r="E1556" s="50">
        <f>VLOOKUP(HealthCare!A1556,Medical_Examinations!A1555:J3890,4,TRUE)</f>
        <v>5.62</v>
      </c>
      <c r="F1556" s="7" t="str">
        <f>VLOOKUP(A1556,Medical_Examinations!A1555:J3890,6,TRUE)</f>
        <v>yes</v>
      </c>
      <c r="G1556" s="7" t="str">
        <f>VLOOKUP(A1556,Medical_Examinations!A1555:J3890,7,TRUE)</f>
        <v>No</v>
      </c>
      <c r="H1556" s="7" t="str">
        <f>VLOOKUP(A1556,Medical_Examinations!A1555:J3890,8,TRUE)</f>
        <v>No</v>
      </c>
      <c r="I1556" s="51">
        <f>VLOOKUP(A1556,Medical_Examinations!A1555:J3890,9,TRUE)</f>
        <v>0</v>
      </c>
      <c r="J1556" s="7" t="str">
        <f>VLOOKUP(A1556,Medical_Examinations!A1555:J3890,10,TRUE)</f>
        <v>No</v>
      </c>
      <c r="K1556" s="7" t="str">
        <f>VLOOKUP(A1556,Medical_Examinations!A1555:J3890,3,TRUE)</f>
        <v>Normal Weight</v>
      </c>
      <c r="L1556" s="7" t="str">
        <f>VLOOKUP(A1556,Medical_Examinations!A1555:J3890,5,TRUE)</f>
        <v>Normal</v>
      </c>
      <c r="M1556" s="52">
        <f>VLOOKUP(A1556,Hospitalization!A386:K2728,5,FALSE)</f>
        <v>31286</v>
      </c>
      <c r="N1556" s="51">
        <f ca="1">VLOOKUP(A1556,Hospitalization!A387:K2729,6,FALSE)</f>
        <v>52</v>
      </c>
      <c r="O1556" s="7" t="str">
        <f>VLOOKUP(A1547,Hospitalization!A548:K2890,11,TRUE)</f>
        <v>R1011</v>
      </c>
      <c r="P1556" s="7" t="str">
        <f>VLOOKUP(A1556,Hospitalization!A557:K2899,10,TRUE)</f>
        <v>tier - 3</v>
      </c>
      <c r="Q1556" s="53">
        <f>VLOOKUP(A1556,Hospitalization!A557:K2899,8,TRUE)</f>
        <v>16097.94</v>
      </c>
      <c r="R1556" s="7" t="str">
        <f>VLOOKUP(A1556,Hospitalization!A557:K2899,9,TRUE)</f>
        <v>tier - 2</v>
      </c>
    </row>
    <row r="1557" spans="1:18" x14ac:dyDescent="0.3">
      <c r="A1557" s="69" t="s">
        <v>1566</v>
      </c>
      <c r="B1557" s="55" t="str">
        <f>VLOOKUP(A1557,'Customer Names'!A1557:E2875,3,TRUE)</f>
        <v xml:space="preserve"> Mr</v>
      </c>
      <c r="C1557" s="55" t="str">
        <f>VLOOKUP(A1557,'Customer Names'!A1555:E2380,4,FALSE)</f>
        <v>Richter</v>
      </c>
      <c r="D1557" s="54">
        <f>VLOOKUP(HealthCare!A1557,Medical_Examinations!A1556:J3891,2,TRUE)</f>
        <v>33.58</v>
      </c>
      <c r="E1557" s="54">
        <f>VLOOKUP(HealthCare!A1557,Medical_Examinations!A1556:J3891,4,TRUE)</f>
        <v>5.08</v>
      </c>
      <c r="F1557" s="55" t="str">
        <f>VLOOKUP(A1557,Medical_Examinations!A1556:J3891,6,TRUE)</f>
        <v>No</v>
      </c>
      <c r="G1557" s="55" t="str">
        <f>VLOOKUP(A1557,Medical_Examinations!A1556:J3891,7,TRUE)</f>
        <v>No</v>
      </c>
      <c r="H1557" s="55" t="str">
        <f>VLOOKUP(A1557,Medical_Examinations!A1556:J3891,8,TRUE)</f>
        <v>No</v>
      </c>
      <c r="I1557" s="56">
        <f>VLOOKUP(A1557,Medical_Examinations!A1556:J3891,9,TRUE)</f>
        <v>0</v>
      </c>
      <c r="J1557" s="55" t="str">
        <f>VLOOKUP(A1557,Medical_Examinations!A1556:J3891,10,TRUE)</f>
        <v>No</v>
      </c>
      <c r="K1557" s="55" t="str">
        <f>VLOOKUP(A1557,Medical_Examinations!A1556:J3891,3,TRUE)</f>
        <v>Obesity</v>
      </c>
      <c r="L1557" s="55" t="str">
        <f>VLOOKUP(A1557,Medical_Examinations!A1556:J3891,5,TRUE)</f>
        <v>Normal</v>
      </c>
      <c r="M1557" s="57">
        <f>VLOOKUP(A1557,Hospitalization!A387:K2729,5,FALSE)</f>
        <v>21357</v>
      </c>
      <c r="N1557" s="56">
        <f ca="1">VLOOKUP(A1557,Hospitalization!A388:K2730,6,FALSE)</f>
        <v>34</v>
      </c>
      <c r="O1557" s="55" t="str">
        <f>VLOOKUP(A1548,Hospitalization!A549:K2891,11,TRUE)</f>
        <v>R1023</v>
      </c>
      <c r="P1557" s="55" t="str">
        <f>VLOOKUP(A1557,Hospitalization!A558:K2900,10,TRUE)</f>
        <v>tier - 2</v>
      </c>
      <c r="Q1557" s="58">
        <f>VLOOKUP(A1557,Hospitalization!A558:K2900,8,TRUE)</f>
        <v>16085.13</v>
      </c>
      <c r="R1557" s="55" t="str">
        <f>VLOOKUP(A1557,Hospitalization!A558:K2900,9,TRUE)</f>
        <v>tier - 2</v>
      </c>
    </row>
    <row r="1558" spans="1:18" x14ac:dyDescent="0.3">
      <c r="A1558" s="69" t="s">
        <v>1567</v>
      </c>
      <c r="B1558" s="55" t="str">
        <f>VLOOKUP(A1558,'Customer Names'!A1558:E2876,3,TRUE)</f>
        <v xml:space="preserve"> Ms</v>
      </c>
      <c r="C1558" s="55" t="str">
        <f>VLOOKUP(A1558,'Customer Names'!A1556:E2381,4,FALSE)</f>
        <v>Jubinski</v>
      </c>
      <c r="D1558" s="50">
        <f>VLOOKUP(HealthCare!A1558,Medical_Examinations!A1557:J3892,2,TRUE)</f>
        <v>29.81</v>
      </c>
      <c r="E1558" s="50">
        <f>VLOOKUP(HealthCare!A1558,Medical_Examinations!A1557:J3892,4,TRUE)</f>
        <v>5.28</v>
      </c>
      <c r="F1558" s="7" t="str">
        <f>VLOOKUP(A1558,Medical_Examinations!A1557:J3892,6,TRUE)</f>
        <v>No</v>
      </c>
      <c r="G1558" s="7" t="str">
        <f>VLOOKUP(A1558,Medical_Examinations!A1557:J3892,7,TRUE)</f>
        <v>No</v>
      </c>
      <c r="H1558" s="7" t="str">
        <f>VLOOKUP(A1558,Medical_Examinations!A1557:J3892,8,TRUE)</f>
        <v>No</v>
      </c>
      <c r="I1558" s="51">
        <f>VLOOKUP(A1558,Medical_Examinations!A1557:J3892,9,TRUE)</f>
        <v>0</v>
      </c>
      <c r="J1558" s="7" t="str">
        <f>VLOOKUP(A1558,Medical_Examinations!A1557:J3892,10,TRUE)</f>
        <v>No</v>
      </c>
      <c r="K1558" s="7" t="str">
        <f>VLOOKUP(A1558,Medical_Examinations!A1557:J3892,3,TRUE)</f>
        <v>Overweight</v>
      </c>
      <c r="L1558" s="7" t="str">
        <f>VLOOKUP(A1558,Medical_Examinations!A1557:J3892,5,TRUE)</f>
        <v>Normal</v>
      </c>
      <c r="M1558" s="52">
        <f>VLOOKUP(A1558,Hospitalization!A388:K2730,5,FALSE)</f>
        <v>21480</v>
      </c>
      <c r="N1558" s="51">
        <f ca="1">VLOOKUP(A1558,Hospitalization!A389:K2731,6,FALSE)</f>
        <v>35</v>
      </c>
      <c r="O1558" s="7" t="str">
        <f>VLOOKUP(A1549,Hospitalization!A550:K2892,11,TRUE)</f>
        <v>R1011</v>
      </c>
      <c r="P1558" s="7" t="str">
        <f>VLOOKUP(A1558,Hospitalization!A559:K2901,10,TRUE)</f>
        <v>tier - 2</v>
      </c>
      <c r="Q1558" s="53">
        <f>VLOOKUP(A1558,Hospitalization!A559:K2901,8,TRUE)</f>
        <v>16069.08</v>
      </c>
      <c r="R1558" s="7" t="str">
        <f>VLOOKUP(A1558,Hospitalization!A559:K2901,9,TRUE)</f>
        <v>tier - 2</v>
      </c>
    </row>
    <row r="1559" spans="1:18" x14ac:dyDescent="0.3">
      <c r="A1559" s="69" t="s">
        <v>1568</v>
      </c>
      <c r="B1559" s="55" t="str">
        <f>VLOOKUP(A1559,'Customer Names'!A1559:E2877,3,TRUE)</f>
        <v xml:space="preserve"> Ms</v>
      </c>
      <c r="C1559" s="55" t="str">
        <f>VLOOKUP(A1559,'Customer Names'!A1557:E2382,4,FALSE)</f>
        <v>Wall</v>
      </c>
      <c r="D1559" s="54">
        <f>VLOOKUP(HealthCare!A1559,Medical_Examinations!A1558:J3893,2,TRUE)</f>
        <v>27.4</v>
      </c>
      <c r="E1559" s="54">
        <f>VLOOKUP(HealthCare!A1559,Medical_Examinations!A1558:J3893,4,TRUE)</f>
        <v>4.6100000000000003</v>
      </c>
      <c r="F1559" s="55" t="str">
        <f>VLOOKUP(A1559,Medical_Examinations!A1558:J3893,6,TRUE)</f>
        <v>No</v>
      </c>
      <c r="G1559" s="55" t="str">
        <f>VLOOKUP(A1559,Medical_Examinations!A1558:J3893,7,TRUE)</f>
        <v>No</v>
      </c>
      <c r="H1559" s="55" t="str">
        <f>VLOOKUP(A1559,Medical_Examinations!A1558:J3893,8,TRUE)</f>
        <v>No</v>
      </c>
      <c r="I1559" s="56">
        <f>VLOOKUP(A1559,Medical_Examinations!A1558:J3893,9,TRUE)</f>
        <v>0</v>
      </c>
      <c r="J1559" s="55" t="str">
        <f>VLOOKUP(A1559,Medical_Examinations!A1558:J3893,10,TRUE)</f>
        <v>No</v>
      </c>
      <c r="K1559" s="55" t="str">
        <f>VLOOKUP(A1559,Medical_Examinations!A1558:J3893,3,TRUE)</f>
        <v>Overweight</v>
      </c>
      <c r="L1559" s="55" t="str">
        <f>VLOOKUP(A1559,Medical_Examinations!A1558:J3893,5,TRUE)</f>
        <v>Normal</v>
      </c>
      <c r="M1559" s="57">
        <f>VLOOKUP(A1559,Hospitalization!A389:K2731,5,FALSE)</f>
        <v>28749</v>
      </c>
      <c r="N1559" s="56">
        <f ca="1">VLOOKUP(A1559,Hospitalization!A390:K2732,6,FALSE)</f>
        <v>53</v>
      </c>
      <c r="O1559" s="55" t="str">
        <f>VLOOKUP(A1550,Hospitalization!A551:K2893,11,TRUE)</f>
        <v>R1012</v>
      </c>
      <c r="P1559" s="55" t="str">
        <f>VLOOKUP(A1559,Hospitalization!A560:K2902,10,TRUE)</f>
        <v>tier - 2</v>
      </c>
      <c r="Q1559" s="58">
        <f>VLOOKUP(A1559,Hospitalization!A560:K2902,8,TRUE)</f>
        <v>16062.89</v>
      </c>
      <c r="R1559" s="55" t="str">
        <f>VLOOKUP(A1559,Hospitalization!A560:K2902,9,TRUE)</f>
        <v>tier - 2</v>
      </c>
    </row>
    <row r="1560" spans="1:18" x14ac:dyDescent="0.3">
      <c r="A1560" s="69" t="s">
        <v>1569</v>
      </c>
      <c r="B1560" s="55" t="str">
        <f>VLOOKUP(A1560,'Customer Names'!A1560:E2878,3,TRUE)</f>
        <v xml:space="preserve"> Ms</v>
      </c>
      <c r="C1560" s="55" t="str">
        <f>VLOOKUP(A1560,'Customer Names'!A1558:E2383,4,FALSE)</f>
        <v>McKay</v>
      </c>
      <c r="D1560" s="50">
        <f>VLOOKUP(HealthCare!A1560,Medical_Examinations!A1559:J3894,2,TRUE)</f>
        <v>17.98</v>
      </c>
      <c r="E1560" s="50">
        <f>VLOOKUP(HealthCare!A1560,Medical_Examinations!A1559:J3894,4,TRUE)</f>
        <v>6.57</v>
      </c>
      <c r="F1560" s="7" t="str">
        <f>VLOOKUP(A1560,Medical_Examinations!A1559:J3894,6,TRUE)</f>
        <v>yes</v>
      </c>
      <c r="G1560" s="7" t="str">
        <f>VLOOKUP(A1560,Medical_Examinations!A1559:J3894,7,TRUE)</f>
        <v>No</v>
      </c>
      <c r="H1560" s="7" t="str">
        <f>VLOOKUP(A1560,Medical_Examinations!A1559:J3894,8,TRUE)</f>
        <v>No</v>
      </c>
      <c r="I1560" s="51">
        <f>VLOOKUP(A1560,Medical_Examinations!A1559:J3894,9,TRUE)</f>
        <v>2</v>
      </c>
      <c r="J1560" s="7" t="str">
        <f>VLOOKUP(A1560,Medical_Examinations!A1559:J3894,10,TRUE)</f>
        <v>No</v>
      </c>
      <c r="K1560" s="7" t="str">
        <f>VLOOKUP(A1560,Medical_Examinations!A1559:J3894,3,TRUE)</f>
        <v>Underweight</v>
      </c>
      <c r="L1560" s="7" t="str">
        <f>VLOOKUP(A1560,Medical_Examinations!A1559:J3894,5,TRUE)</f>
        <v>Diabetes</v>
      </c>
      <c r="M1560" s="52">
        <f>VLOOKUP(A1560,Hospitalization!A390:K2732,5,FALSE)</f>
        <v>32482</v>
      </c>
      <c r="N1560" s="51">
        <f ca="1">VLOOKUP(A1560,Hospitalization!A391:K2733,6,FALSE)</f>
        <v>36</v>
      </c>
      <c r="O1560" s="7" t="str">
        <f>VLOOKUP(A1551,Hospitalization!A552:K2894,11,TRUE)</f>
        <v>R1012</v>
      </c>
      <c r="P1560" s="7" t="str">
        <f>VLOOKUP(A1560,Hospitalization!A561:K2903,10,TRUE)</f>
        <v>tier - 3</v>
      </c>
      <c r="Q1560" s="53">
        <f>VLOOKUP(A1560,Hospitalization!A561:K2903,8,TRUE)</f>
        <v>16059.06</v>
      </c>
      <c r="R1560" s="7" t="str">
        <f>VLOOKUP(A1560,Hospitalization!A561:K2903,9,TRUE)</f>
        <v>tier - 2</v>
      </c>
    </row>
    <row r="1561" spans="1:18" x14ac:dyDescent="0.3">
      <c r="A1561" s="69" t="s">
        <v>1570</v>
      </c>
      <c r="B1561" s="55" t="str">
        <f>VLOOKUP(A1561,'Customer Names'!A1561:E2879,3,TRUE)</f>
        <v xml:space="preserve"> Ms</v>
      </c>
      <c r="C1561" s="55" t="str">
        <f>VLOOKUP(A1561,'Customer Names'!A1559:E2384,4,FALSE)</f>
        <v>Oh</v>
      </c>
      <c r="D1561" s="54">
        <f>VLOOKUP(HealthCare!A1561,Medical_Examinations!A1560:J3895,2,TRUE)</f>
        <v>37.9</v>
      </c>
      <c r="E1561" s="54">
        <f>VLOOKUP(HealthCare!A1561,Medical_Examinations!A1560:J3895,4,TRUE)</f>
        <v>5.83</v>
      </c>
      <c r="F1561" s="55" t="str">
        <f>VLOOKUP(A1561,Medical_Examinations!A1560:J3895,6,TRUE)</f>
        <v>No</v>
      </c>
      <c r="G1561" s="55" t="str">
        <f>VLOOKUP(A1561,Medical_Examinations!A1560:J3895,7,TRUE)</f>
        <v>No</v>
      </c>
      <c r="H1561" s="55" t="str">
        <f>VLOOKUP(A1561,Medical_Examinations!A1560:J3895,8,TRUE)</f>
        <v>No</v>
      </c>
      <c r="I1561" s="56">
        <f>VLOOKUP(A1561,Medical_Examinations!A1560:J3895,9,TRUE)</f>
        <v>0</v>
      </c>
      <c r="J1561" s="55" t="str">
        <f>VLOOKUP(A1561,Medical_Examinations!A1560:J3895,10,TRUE)</f>
        <v>No</v>
      </c>
      <c r="K1561" s="55" t="str">
        <f>VLOOKUP(A1561,Medical_Examinations!A1560:J3895,3,TRUE)</f>
        <v>Obesity</v>
      </c>
      <c r="L1561" s="55" t="str">
        <f>VLOOKUP(A1561,Medical_Examinations!A1560:J3895,5,TRUE)</f>
        <v>Prediabetes</v>
      </c>
      <c r="M1561" s="57">
        <f>VLOOKUP(A1561,Hospitalization!A391:K2733,5,FALSE)</f>
        <v>30156</v>
      </c>
      <c r="N1561" s="56">
        <f ca="1">VLOOKUP(A1561,Hospitalization!A392:K2734,6,FALSE)</f>
        <v>40</v>
      </c>
      <c r="O1561" s="55" t="str">
        <f>VLOOKUP(A1552,Hospitalization!A553:K2895,11,TRUE)</f>
        <v>R1026</v>
      </c>
      <c r="P1561" s="55" t="str">
        <f>VLOOKUP(A1561,Hospitalization!A562:K2904,10,TRUE)</f>
        <v>tier - 1</v>
      </c>
      <c r="Q1561" s="58">
        <f>VLOOKUP(A1561,Hospitalization!A562:K2904,8,TRUE)</f>
        <v>15965.29</v>
      </c>
      <c r="R1561" s="55" t="str">
        <f>VLOOKUP(A1561,Hospitalization!A562:K2904,9,TRUE)</f>
        <v>tier - 2</v>
      </c>
    </row>
    <row r="1562" spans="1:18" x14ac:dyDescent="0.3">
      <c r="A1562" s="69" t="s">
        <v>1571</v>
      </c>
      <c r="B1562" s="55" t="str">
        <f>VLOOKUP(A1562,'Customer Names'!A1562:E2880,3,TRUE)</f>
        <v xml:space="preserve"> Mr</v>
      </c>
      <c r="C1562" s="55" t="str">
        <f>VLOOKUP(A1562,'Customer Names'!A1560:E2385,4,FALSE)</f>
        <v>Kessell</v>
      </c>
      <c r="D1562" s="50">
        <f>VLOOKUP(HealthCare!A1562,Medical_Examinations!A1561:J3896,2,TRUE)</f>
        <v>25.27</v>
      </c>
      <c r="E1562" s="50">
        <f>VLOOKUP(HealthCare!A1562,Medical_Examinations!A1561:J3896,4,TRUE)</f>
        <v>6.98</v>
      </c>
      <c r="F1562" s="7" t="str">
        <f>VLOOKUP(A1562,Medical_Examinations!A1561:J3896,6,TRUE)</f>
        <v>yes</v>
      </c>
      <c r="G1562" s="7" t="str">
        <f>VLOOKUP(A1562,Medical_Examinations!A1561:J3896,7,TRUE)</f>
        <v>No</v>
      </c>
      <c r="H1562" s="7" t="str">
        <f>VLOOKUP(A1562,Medical_Examinations!A1561:J3896,8,TRUE)</f>
        <v>No</v>
      </c>
      <c r="I1562" s="51">
        <f>VLOOKUP(A1562,Medical_Examinations!A1561:J3896,9,TRUE)</f>
        <v>0</v>
      </c>
      <c r="J1562" s="7" t="str">
        <f>VLOOKUP(A1562,Medical_Examinations!A1561:J3896,10,TRUE)</f>
        <v>No</v>
      </c>
      <c r="K1562" s="7" t="str">
        <f>VLOOKUP(A1562,Medical_Examinations!A1561:J3896,3,TRUE)</f>
        <v>Overweight</v>
      </c>
      <c r="L1562" s="7" t="str">
        <f>VLOOKUP(A1562,Medical_Examinations!A1561:J3896,5,TRUE)</f>
        <v>Diabetes</v>
      </c>
      <c r="M1562" s="52">
        <f>VLOOKUP(A1562,Hospitalization!A392:K2734,5,FALSE)</f>
        <v>29506</v>
      </c>
      <c r="N1562" s="51">
        <f ca="1">VLOOKUP(A1562,Hospitalization!A393:K2735,6,FALSE)</f>
        <v>36</v>
      </c>
      <c r="O1562" s="7" t="str">
        <f>VLOOKUP(A1553,Hospitalization!A554:K2896,11,TRUE)</f>
        <v>R1017</v>
      </c>
      <c r="P1562" s="7" t="str">
        <f>VLOOKUP(A1562,Hospitalization!A563:K2905,10,TRUE)</f>
        <v>tier - 3</v>
      </c>
      <c r="Q1562" s="53">
        <f>VLOOKUP(A1562,Hospitalization!A563:K2905,8,TRUE)</f>
        <v>15922.29</v>
      </c>
      <c r="R1562" s="7" t="str">
        <f>VLOOKUP(A1562,Hospitalization!A563:K2905,9,TRUE)</f>
        <v>tier - 2</v>
      </c>
    </row>
    <row r="1563" spans="1:18" x14ac:dyDescent="0.3">
      <c r="A1563" s="69" t="s">
        <v>1572</v>
      </c>
      <c r="B1563" s="55" t="str">
        <f>VLOOKUP(A1563,'Customer Names'!A1563:E2881,3,TRUE)</f>
        <v xml:space="preserve"> Mr</v>
      </c>
      <c r="C1563" s="55" t="str">
        <f>VLOOKUP(A1563,'Customer Names'!A1561:E2386,4,FALSE)</f>
        <v>Hidalgo Zambrano</v>
      </c>
      <c r="D1563" s="54">
        <f>VLOOKUP(HealthCare!A1563,Medical_Examinations!A1562:J3897,2,TRUE)</f>
        <v>29.26</v>
      </c>
      <c r="E1563" s="54">
        <f>VLOOKUP(HealthCare!A1563,Medical_Examinations!A1562:J3897,4,TRUE)</f>
        <v>4.03</v>
      </c>
      <c r="F1563" s="55" t="str">
        <f>VLOOKUP(A1563,Medical_Examinations!A1562:J3897,6,TRUE)</f>
        <v>No</v>
      </c>
      <c r="G1563" s="55" t="str">
        <f>VLOOKUP(A1563,Medical_Examinations!A1562:J3897,7,TRUE)</f>
        <v>No</v>
      </c>
      <c r="H1563" s="55" t="str">
        <f>VLOOKUP(A1563,Medical_Examinations!A1562:J3897,8,TRUE)</f>
        <v>No</v>
      </c>
      <c r="I1563" s="56">
        <f>VLOOKUP(A1563,Medical_Examinations!A1562:J3897,9,TRUE)</f>
        <v>1</v>
      </c>
      <c r="J1563" s="55" t="str">
        <f>VLOOKUP(A1563,Medical_Examinations!A1562:J3897,10,TRUE)</f>
        <v>No</v>
      </c>
      <c r="K1563" s="55" t="str">
        <f>VLOOKUP(A1563,Medical_Examinations!A1562:J3897,3,TRUE)</f>
        <v>Overweight</v>
      </c>
      <c r="L1563" s="55" t="str">
        <f>VLOOKUP(A1563,Medical_Examinations!A1562:J3897,5,TRUE)</f>
        <v>Normal</v>
      </c>
      <c r="M1563" s="57">
        <f>VLOOKUP(A1563,Hospitalization!A393:K2735,5,FALSE)</f>
        <v>23005</v>
      </c>
      <c r="N1563" s="56">
        <f ca="1">VLOOKUP(A1563,Hospitalization!A394:K2736,6,FALSE)</f>
        <v>40</v>
      </c>
      <c r="O1563" s="55" t="str">
        <f>VLOOKUP(A1554,Hospitalization!A555:K2897,11,TRUE)</f>
        <v>R1011</v>
      </c>
      <c r="P1563" s="55" t="str">
        <f>VLOOKUP(A1563,Hospitalization!A564:K2906,10,TRUE)</f>
        <v>tier - 1</v>
      </c>
      <c r="Q1563" s="58">
        <f>VLOOKUP(A1563,Hospitalization!A564:K2906,8,TRUE)</f>
        <v>15840.81</v>
      </c>
      <c r="R1563" s="55" t="str">
        <f>VLOOKUP(A1563,Hospitalization!A564:K2906,9,TRUE)</f>
        <v>tier - 2</v>
      </c>
    </row>
    <row r="1564" spans="1:18" x14ac:dyDescent="0.3">
      <c r="A1564" s="69" t="s">
        <v>1573</v>
      </c>
      <c r="B1564" s="55" t="str">
        <f>VLOOKUP(A1564,'Customer Names'!A1564:E2882,3,TRUE)</f>
        <v xml:space="preserve"> Mr</v>
      </c>
      <c r="C1564" s="55" t="str">
        <f>VLOOKUP(A1564,'Customer Names'!A1562:E2387,4,FALSE)</f>
        <v>Caprario</v>
      </c>
      <c r="D1564" s="50">
        <f>VLOOKUP(HealthCare!A1564,Medical_Examinations!A1563:J3898,2,TRUE)</f>
        <v>27.835000000000001</v>
      </c>
      <c r="E1564" s="50">
        <f>VLOOKUP(HealthCare!A1564,Medical_Examinations!A1563:J3898,4,TRUE)</f>
        <v>4.5599999999999996</v>
      </c>
      <c r="F1564" s="7" t="str">
        <f>VLOOKUP(A1564,Medical_Examinations!A1563:J3898,6,TRUE)</f>
        <v>No</v>
      </c>
      <c r="G1564" s="7" t="str">
        <f>VLOOKUP(A1564,Medical_Examinations!A1563:J3898,7,TRUE)</f>
        <v>No</v>
      </c>
      <c r="H1564" s="7" t="str">
        <f>VLOOKUP(A1564,Medical_Examinations!A1563:J3898,8,TRUE)</f>
        <v>No</v>
      </c>
      <c r="I1564" s="51">
        <f>VLOOKUP(A1564,Medical_Examinations!A1563:J3898,9,TRUE)</f>
        <v>1</v>
      </c>
      <c r="J1564" s="7" t="str">
        <f>VLOOKUP(A1564,Medical_Examinations!A1563:J3898,10,TRUE)</f>
        <v>No</v>
      </c>
      <c r="K1564" s="7" t="str">
        <f>VLOOKUP(A1564,Medical_Examinations!A1563:J3898,3,TRUE)</f>
        <v>Overweight</v>
      </c>
      <c r="L1564" s="7" t="str">
        <f>VLOOKUP(A1564,Medical_Examinations!A1563:J3898,5,TRUE)</f>
        <v>Normal</v>
      </c>
      <c r="M1564" s="52">
        <f>VLOOKUP(A1564,Hospitalization!A394:K2736,5,FALSE)</f>
        <v>30266</v>
      </c>
      <c r="N1564" s="51">
        <f ca="1">VLOOKUP(A1564,Hospitalization!A395:K2737,6,FALSE)</f>
        <v>42</v>
      </c>
      <c r="O1564" s="7" t="str">
        <f>VLOOKUP(A1555,Hospitalization!A556:K2898,11,TRUE)</f>
        <v>R1024</v>
      </c>
      <c r="P1564" s="7" t="str">
        <f>VLOOKUP(A1564,Hospitalization!A565:K2907,10,TRUE)</f>
        <v>tier - 3</v>
      </c>
      <c r="Q1564" s="53">
        <f>VLOOKUP(A1564,Hospitalization!A565:K2907,8,TRUE)</f>
        <v>15828.82</v>
      </c>
      <c r="R1564" s="7" t="str">
        <f>VLOOKUP(A1564,Hospitalization!A565:K2907,9,TRUE)</f>
        <v>tier - 2</v>
      </c>
    </row>
    <row r="1565" spans="1:18" x14ac:dyDescent="0.3">
      <c r="A1565" s="69" t="s">
        <v>1574</v>
      </c>
      <c r="B1565" s="55" t="str">
        <f>VLOOKUP(A1565,'Customer Names'!A1565:E2883,3,TRUE)</f>
        <v xml:space="preserve"> Mr</v>
      </c>
      <c r="C1565" s="55" t="str">
        <f>VLOOKUP(A1565,'Customer Names'!A1563:E2388,4,FALSE)</f>
        <v>Ryan</v>
      </c>
      <c r="D1565" s="54">
        <f>VLOOKUP(HealthCare!A1565,Medical_Examinations!A1564:J3899,2,TRUE)</f>
        <v>46.53</v>
      </c>
      <c r="E1565" s="54">
        <f>VLOOKUP(HealthCare!A1565,Medical_Examinations!A1564:J3899,4,TRUE)</f>
        <v>5.38</v>
      </c>
      <c r="F1565" s="55" t="str">
        <f>VLOOKUP(A1565,Medical_Examinations!A1564:J3899,6,TRUE)</f>
        <v>yes</v>
      </c>
      <c r="G1565" s="55" t="str">
        <f>VLOOKUP(A1565,Medical_Examinations!A1564:J3899,7,TRUE)</f>
        <v>No</v>
      </c>
      <c r="H1565" s="55" t="str">
        <f>VLOOKUP(A1565,Medical_Examinations!A1564:J3899,8,TRUE)</f>
        <v>No</v>
      </c>
      <c r="I1565" s="56">
        <f>VLOOKUP(A1565,Medical_Examinations!A1564:J3899,9,TRUE)</f>
        <v>0</v>
      </c>
      <c r="J1565" s="55" t="str">
        <f>VLOOKUP(A1565,Medical_Examinations!A1564:J3899,10,TRUE)</f>
        <v>No</v>
      </c>
      <c r="K1565" s="55" t="str">
        <f>VLOOKUP(A1565,Medical_Examinations!A1564:J3899,3,TRUE)</f>
        <v>Obesity</v>
      </c>
      <c r="L1565" s="55" t="str">
        <f>VLOOKUP(A1565,Medical_Examinations!A1564:J3899,5,TRUE)</f>
        <v>Normal</v>
      </c>
      <c r="M1565" s="57">
        <f>VLOOKUP(A1565,Hospitalization!A395:K2737,5,FALSE)</f>
        <v>30859</v>
      </c>
      <c r="N1565" s="56">
        <f ca="1">VLOOKUP(A1565,Hospitalization!A396:K2738,6,FALSE)</f>
        <v>38</v>
      </c>
      <c r="O1565" s="55" t="str">
        <f>VLOOKUP(A1556,Hospitalization!A557:K2899,11,TRUE)</f>
        <v>R1012</v>
      </c>
      <c r="P1565" s="55" t="str">
        <f>VLOOKUP(A1565,Hospitalization!A566:K2908,10,TRUE)</f>
        <v>tier - 3</v>
      </c>
      <c r="Q1565" s="58">
        <f>VLOOKUP(A1565,Hospitalization!A566:K2908,8,TRUE)</f>
        <v>15820.7</v>
      </c>
      <c r="R1565" s="55" t="str">
        <f>VLOOKUP(A1565,Hospitalization!A566:K2908,9,TRUE)</f>
        <v>tier - 2</v>
      </c>
    </row>
    <row r="1566" spans="1:18" x14ac:dyDescent="0.3">
      <c r="A1566" s="69" t="s">
        <v>1575</v>
      </c>
      <c r="B1566" s="55" t="str">
        <f>VLOOKUP(A1566,'Customer Names'!A1566:E2884,3,TRUE)</f>
        <v xml:space="preserve"> Mr</v>
      </c>
      <c r="C1566" s="55" t="str">
        <f>VLOOKUP(A1566,'Customer Names'!A1564:E2389,4,FALSE)</f>
        <v>Hoffman</v>
      </c>
      <c r="D1566" s="50">
        <f>VLOOKUP(HealthCare!A1566,Medical_Examinations!A1565:J3900,2,TRUE)</f>
        <v>20.58</v>
      </c>
      <c r="E1566" s="50">
        <f>VLOOKUP(HealthCare!A1566,Medical_Examinations!A1565:J3900,4,TRUE)</f>
        <v>11.04</v>
      </c>
      <c r="F1566" s="7" t="str">
        <f>VLOOKUP(A1566,Medical_Examinations!A1565:J3900,6,TRUE)</f>
        <v>yes</v>
      </c>
      <c r="G1566" s="7" t="str">
        <f>VLOOKUP(A1566,Medical_Examinations!A1565:J3900,7,TRUE)</f>
        <v>No</v>
      </c>
      <c r="H1566" s="7" t="str">
        <f>VLOOKUP(A1566,Medical_Examinations!A1565:J3900,8,TRUE)</f>
        <v>No</v>
      </c>
      <c r="I1566" s="51">
        <f>VLOOKUP(A1566,Medical_Examinations!A1565:J3900,9,TRUE)</f>
        <v>1</v>
      </c>
      <c r="J1566" s="7" t="str">
        <f>VLOOKUP(A1566,Medical_Examinations!A1565:J3900,10,TRUE)</f>
        <v>No</v>
      </c>
      <c r="K1566" s="7" t="str">
        <f>VLOOKUP(A1566,Medical_Examinations!A1565:J3900,3,TRUE)</f>
        <v>Normal Weight</v>
      </c>
      <c r="L1566" s="7" t="str">
        <f>VLOOKUP(A1566,Medical_Examinations!A1565:J3900,5,TRUE)</f>
        <v>Diabetes</v>
      </c>
      <c r="M1566" s="52">
        <f>VLOOKUP(A1566,Hospitalization!A396:K2738,5,FALSE)</f>
        <v>35712</v>
      </c>
      <c r="N1566" s="51">
        <f ca="1">VLOOKUP(A1566,Hospitalization!A397:K2739,6,FALSE)</f>
        <v>36</v>
      </c>
      <c r="O1566" s="7" t="str">
        <f>VLOOKUP(A1557,Hospitalization!A558:K2900,11,TRUE)</f>
        <v>R1013</v>
      </c>
      <c r="P1566" s="7" t="str">
        <f>VLOOKUP(A1566,Hospitalization!A567:K2909,10,TRUE)</f>
        <v>tier - 2</v>
      </c>
      <c r="Q1566" s="53">
        <f>VLOOKUP(A1566,Hospitalization!A567:K2909,8,TRUE)</f>
        <v>15817.99</v>
      </c>
      <c r="R1566" s="7" t="str">
        <f>VLOOKUP(A1566,Hospitalization!A567:K2909,9,TRUE)</f>
        <v>tier - 2</v>
      </c>
    </row>
    <row r="1567" spans="1:18" x14ac:dyDescent="0.3">
      <c r="A1567" s="69" t="s">
        <v>1576</v>
      </c>
      <c r="B1567" s="55" t="str">
        <f>VLOOKUP(A1567,'Customer Names'!A1567:E2885,3,TRUE)</f>
        <v xml:space="preserve"> Ms</v>
      </c>
      <c r="C1567" s="55" t="str">
        <f>VLOOKUP(A1567,'Customer Names'!A1565:E2390,4,FALSE)</f>
        <v>Wong</v>
      </c>
      <c r="D1567" s="54">
        <f>VLOOKUP(HealthCare!A1567,Medical_Examinations!A1566:J3901,2,TRUE)</f>
        <v>19.53</v>
      </c>
      <c r="E1567" s="54">
        <f>VLOOKUP(HealthCare!A1567,Medical_Examinations!A1566:J3901,4,TRUE)</f>
        <v>6.09</v>
      </c>
      <c r="F1567" s="55" t="str">
        <f>VLOOKUP(A1567,Medical_Examinations!A1566:J3901,6,TRUE)</f>
        <v>yes</v>
      </c>
      <c r="G1567" s="55" t="str">
        <f>VLOOKUP(A1567,Medical_Examinations!A1566:J3901,7,TRUE)</f>
        <v>No</v>
      </c>
      <c r="H1567" s="55" t="str">
        <f>VLOOKUP(A1567,Medical_Examinations!A1566:J3901,8,TRUE)</f>
        <v>No</v>
      </c>
      <c r="I1567" s="56">
        <f>VLOOKUP(A1567,Medical_Examinations!A1566:J3901,9,TRUE)</f>
        <v>0</v>
      </c>
      <c r="J1567" s="55" t="str">
        <f>VLOOKUP(A1567,Medical_Examinations!A1566:J3901,10,TRUE)</f>
        <v>No</v>
      </c>
      <c r="K1567" s="55" t="str">
        <f>VLOOKUP(A1567,Medical_Examinations!A1566:J3901,3,TRUE)</f>
        <v>Normal Weight</v>
      </c>
      <c r="L1567" s="55" t="str">
        <f>VLOOKUP(A1567,Medical_Examinations!A1566:J3901,5,TRUE)</f>
        <v>Prediabetes</v>
      </c>
      <c r="M1567" s="57">
        <f>VLOOKUP(A1567,Hospitalization!A397:K2739,5,FALSE)</f>
        <v>27270</v>
      </c>
      <c r="N1567" s="56">
        <f ca="1">VLOOKUP(A1567,Hospitalization!A398:K2740,6,FALSE)</f>
        <v>42</v>
      </c>
      <c r="O1567" s="55" t="str">
        <f>VLOOKUP(A1558,Hospitalization!A559:K2901,11,TRUE)</f>
        <v>R1024</v>
      </c>
      <c r="P1567" s="55" t="str">
        <f>VLOOKUP(A1567,Hospitalization!A568:K2910,10,TRUE)</f>
        <v>tier - 1</v>
      </c>
      <c r="Q1567" s="58">
        <f>VLOOKUP(A1567,Hospitalization!A568:K2910,8,TRUE)</f>
        <v>15746.62</v>
      </c>
      <c r="R1567" s="55" t="str">
        <f>VLOOKUP(A1567,Hospitalization!A568:K2910,9,TRUE)</f>
        <v>tier - 2</v>
      </c>
    </row>
    <row r="1568" spans="1:18" x14ac:dyDescent="0.3">
      <c r="A1568" s="69" t="s">
        <v>1577</v>
      </c>
      <c r="B1568" s="55" t="str">
        <f>VLOOKUP(A1568,'Customer Names'!A1568:E2886,3,TRUE)</f>
        <v xml:space="preserve"> Ms</v>
      </c>
      <c r="C1568" s="55" t="str">
        <f>VLOOKUP(A1568,'Customer Names'!A1566:E2391,4,FALSE)</f>
        <v>Lea</v>
      </c>
      <c r="D1568" s="50">
        <f>VLOOKUP(HealthCare!A1568,Medical_Examinations!A1567:J3902,2,TRUE)</f>
        <v>27.7</v>
      </c>
      <c r="E1568" s="50">
        <f>VLOOKUP(HealthCare!A1568,Medical_Examinations!A1567:J3902,4,TRUE)</f>
        <v>4.71</v>
      </c>
      <c r="F1568" s="7" t="str">
        <f>VLOOKUP(A1568,Medical_Examinations!A1567:J3902,6,TRUE)</f>
        <v>No</v>
      </c>
      <c r="G1568" s="7" t="str">
        <f>VLOOKUP(A1568,Medical_Examinations!A1567:J3902,7,TRUE)</f>
        <v>No</v>
      </c>
      <c r="H1568" s="7" t="str">
        <f>VLOOKUP(A1568,Medical_Examinations!A1567:J3902,8,TRUE)</f>
        <v>No</v>
      </c>
      <c r="I1568" s="51">
        <f>VLOOKUP(A1568,Medical_Examinations!A1567:J3902,9,TRUE)</f>
        <v>1</v>
      </c>
      <c r="J1568" s="7" t="str">
        <f>VLOOKUP(A1568,Medical_Examinations!A1567:J3902,10,TRUE)</f>
        <v>No</v>
      </c>
      <c r="K1568" s="7" t="str">
        <f>VLOOKUP(A1568,Medical_Examinations!A1567:J3902,3,TRUE)</f>
        <v>Overweight</v>
      </c>
      <c r="L1568" s="7" t="str">
        <f>VLOOKUP(A1568,Medical_Examinations!A1567:J3902,5,TRUE)</f>
        <v>Normal</v>
      </c>
      <c r="M1568" s="52">
        <f>VLOOKUP(A1568,Hospitalization!A398:K2740,5,FALSE)</f>
        <v>28023</v>
      </c>
      <c r="N1568" s="51">
        <f ca="1">VLOOKUP(A1568,Hospitalization!A399:K2741,6,FALSE)</f>
        <v>42</v>
      </c>
      <c r="O1568" s="7" t="str">
        <f>VLOOKUP(A1559,Hospitalization!A560:K2902,11,TRUE)</f>
        <v>R1026</v>
      </c>
      <c r="P1568" s="7" t="str">
        <f>VLOOKUP(A1568,Hospitalization!A569:K2911,10,TRUE)</f>
        <v>tier - 2</v>
      </c>
      <c r="Q1568" s="53">
        <f>VLOOKUP(A1568,Hospitalization!A569:K2911,8,TRUE)</f>
        <v>15698.86</v>
      </c>
      <c r="R1568" s="7" t="str">
        <f>VLOOKUP(A1568,Hospitalization!A569:K2911,9,TRUE)</f>
        <v>tier - 2</v>
      </c>
    </row>
    <row r="1569" spans="1:18" x14ac:dyDescent="0.3">
      <c r="A1569" s="69" t="s">
        <v>1578</v>
      </c>
      <c r="B1569" s="55" t="str">
        <f>VLOOKUP(A1569,'Customer Names'!A1569:E2887,3,TRUE)</f>
        <v xml:space="preserve"> Mr</v>
      </c>
      <c r="C1569" s="55" t="str">
        <f>VLOOKUP(A1569,'Customer Names'!A1567:E2392,4,FALSE)</f>
        <v>Patterson</v>
      </c>
      <c r="D1569" s="54">
        <f>VLOOKUP(HealthCare!A1569,Medical_Examinations!A1568:J3903,2,TRUE)</f>
        <v>18.920000000000002</v>
      </c>
      <c r="E1569" s="54">
        <f>VLOOKUP(HealthCare!A1569,Medical_Examinations!A1568:J3903,4,TRUE)</f>
        <v>8.18</v>
      </c>
      <c r="F1569" s="55" t="str">
        <f>VLOOKUP(A1569,Medical_Examinations!A1568:J3903,6,TRUE)</f>
        <v>No</v>
      </c>
      <c r="G1569" s="55" t="str">
        <f>VLOOKUP(A1569,Medical_Examinations!A1568:J3903,7,TRUE)</f>
        <v>No</v>
      </c>
      <c r="H1569" s="55" t="str">
        <f>VLOOKUP(A1569,Medical_Examinations!A1568:J3903,8,TRUE)</f>
        <v>No</v>
      </c>
      <c r="I1569" s="56">
        <f>VLOOKUP(A1569,Medical_Examinations!A1568:J3903,9,TRUE)</f>
        <v>0</v>
      </c>
      <c r="J1569" s="55" t="str">
        <f>VLOOKUP(A1569,Medical_Examinations!A1568:J3903,10,TRUE)</f>
        <v>No</v>
      </c>
      <c r="K1569" s="55" t="str">
        <f>VLOOKUP(A1569,Medical_Examinations!A1568:J3903,3,TRUE)</f>
        <v>Normal Weight</v>
      </c>
      <c r="L1569" s="55" t="str">
        <f>VLOOKUP(A1569,Medical_Examinations!A1568:J3903,5,TRUE)</f>
        <v>Diabetes</v>
      </c>
      <c r="M1569" s="57">
        <f>VLOOKUP(A1569,Hospitalization!A399:K2741,5,FALSE)</f>
        <v>26841</v>
      </c>
      <c r="N1569" s="56">
        <f ca="1">VLOOKUP(A1569,Hospitalization!A400:K2742,6,FALSE)</f>
        <v>40</v>
      </c>
      <c r="O1569" s="55" t="str">
        <f>VLOOKUP(A1560,Hospitalization!A561:K2903,11,TRUE)</f>
        <v>R1012</v>
      </c>
      <c r="P1569" s="55" t="str">
        <f>VLOOKUP(A1569,Hospitalization!A570:K2912,10,TRUE)</f>
        <v>tier - 2</v>
      </c>
      <c r="Q1569" s="58">
        <f>VLOOKUP(A1569,Hospitalization!A570:K2912,8,TRUE)</f>
        <v>15670.3</v>
      </c>
      <c r="R1569" s="55" t="str">
        <f>VLOOKUP(A1569,Hospitalization!A570:K2912,9,TRUE)</f>
        <v>tier - 2</v>
      </c>
    </row>
    <row r="1570" spans="1:18" x14ac:dyDescent="0.3">
      <c r="A1570" s="69" t="s">
        <v>1579</v>
      </c>
      <c r="B1570" s="55" t="str">
        <f>VLOOKUP(A1570,'Customer Names'!A1570:E2888,3,TRUE)</f>
        <v xml:space="preserve"> Ms</v>
      </c>
      <c r="C1570" s="55" t="str">
        <f>VLOOKUP(A1570,'Customer Names'!A1568:E2393,4,FALSE)</f>
        <v>Quigley</v>
      </c>
      <c r="D1570" s="50">
        <f>VLOOKUP(HealthCare!A1570,Medical_Examinations!A1569:J3904,2,TRUE)</f>
        <v>17.760000000000002</v>
      </c>
      <c r="E1570" s="50">
        <f>VLOOKUP(HealthCare!A1570,Medical_Examinations!A1569:J3904,4,TRUE)</f>
        <v>11.18</v>
      </c>
      <c r="F1570" s="7" t="str">
        <f>VLOOKUP(A1570,Medical_Examinations!A1569:J3904,6,TRUE)</f>
        <v>yes</v>
      </c>
      <c r="G1570" s="7" t="str">
        <f>VLOOKUP(A1570,Medical_Examinations!A1569:J3904,7,TRUE)</f>
        <v>No</v>
      </c>
      <c r="H1570" s="7" t="str">
        <f>VLOOKUP(A1570,Medical_Examinations!A1569:J3904,8,TRUE)</f>
        <v>No</v>
      </c>
      <c r="I1570" s="51">
        <f>VLOOKUP(A1570,Medical_Examinations!A1569:J3904,9,TRUE)</f>
        <v>2</v>
      </c>
      <c r="J1570" s="7" t="str">
        <f>VLOOKUP(A1570,Medical_Examinations!A1569:J3904,10,TRUE)</f>
        <v>No</v>
      </c>
      <c r="K1570" s="7" t="str">
        <f>VLOOKUP(A1570,Medical_Examinations!A1569:J3904,3,TRUE)</f>
        <v>Underweight</v>
      </c>
      <c r="L1570" s="7" t="str">
        <f>VLOOKUP(A1570,Medical_Examinations!A1569:J3904,5,TRUE)</f>
        <v>Diabetes</v>
      </c>
      <c r="M1570" s="52">
        <f>VLOOKUP(A1570,Hospitalization!A400:K2742,5,FALSE)</f>
        <v>32499</v>
      </c>
      <c r="N1570" s="51">
        <f ca="1">VLOOKUP(A1570,Hospitalization!A401:K2743,6,FALSE)</f>
        <v>51</v>
      </c>
      <c r="O1570" s="7" t="str">
        <f>VLOOKUP(A1561,Hospitalization!A562:K2904,11,TRUE)</f>
        <v>R1012</v>
      </c>
      <c r="P1570" s="7" t="str">
        <f>VLOOKUP(A1570,Hospitalization!A571:K2913,10,TRUE)</f>
        <v>tier - 2</v>
      </c>
      <c r="Q1570" s="53">
        <f>VLOOKUP(A1570,Hospitalization!A571:K2913,8,TRUE)</f>
        <v>15646.28</v>
      </c>
      <c r="R1570" s="7" t="str">
        <f>VLOOKUP(A1570,Hospitalization!A571:K2913,9,TRUE)</f>
        <v>tier - 2</v>
      </c>
    </row>
    <row r="1571" spans="1:18" x14ac:dyDescent="0.3">
      <c r="A1571" s="69" t="s">
        <v>1580</v>
      </c>
      <c r="B1571" s="55" t="str">
        <f>VLOOKUP(A1571,'Customer Names'!A1571:E2889,3,TRUE)</f>
        <v xml:space="preserve"> Mr</v>
      </c>
      <c r="C1571" s="55" t="str">
        <f>VLOOKUP(A1571,'Customer Names'!A1569:E2394,4,FALSE)</f>
        <v>Korir</v>
      </c>
      <c r="D1571" s="54">
        <f>VLOOKUP(HealthCare!A1571,Medical_Examinations!A1570:J3905,2,TRUE)</f>
        <v>29.83</v>
      </c>
      <c r="E1571" s="54">
        <f>VLOOKUP(HealthCare!A1571,Medical_Examinations!A1570:J3905,4,TRUE)</f>
        <v>5.03</v>
      </c>
      <c r="F1571" s="55" t="str">
        <f>VLOOKUP(A1571,Medical_Examinations!A1570:J3905,6,TRUE)</f>
        <v>yes</v>
      </c>
      <c r="G1571" s="55" t="str">
        <f>VLOOKUP(A1571,Medical_Examinations!A1570:J3905,7,TRUE)</f>
        <v>No</v>
      </c>
      <c r="H1571" s="55" t="str">
        <f>VLOOKUP(A1571,Medical_Examinations!A1570:J3905,8,TRUE)</f>
        <v>No</v>
      </c>
      <c r="I1571" s="56">
        <f>VLOOKUP(A1571,Medical_Examinations!A1570:J3905,9,TRUE)</f>
        <v>0</v>
      </c>
      <c r="J1571" s="55" t="str">
        <f>VLOOKUP(A1571,Medical_Examinations!A1570:J3905,10,TRUE)</f>
        <v>No</v>
      </c>
      <c r="K1571" s="55" t="str">
        <f>VLOOKUP(A1571,Medical_Examinations!A1570:J3905,3,TRUE)</f>
        <v>Overweight</v>
      </c>
      <c r="L1571" s="55" t="str">
        <f>VLOOKUP(A1571,Medical_Examinations!A1570:J3905,5,TRUE)</f>
        <v>Normal</v>
      </c>
      <c r="M1571" s="57">
        <f>VLOOKUP(A1571,Hospitalization!A401:K2743,5,FALSE)</f>
        <v>24043</v>
      </c>
      <c r="N1571" s="56">
        <f ca="1">VLOOKUP(A1571,Hospitalization!A402:K2744,6,FALSE)</f>
        <v>35</v>
      </c>
      <c r="O1571" s="55" t="str">
        <f>VLOOKUP(A1562,Hospitalization!A563:K2905,11,TRUE)</f>
        <v>R1026</v>
      </c>
      <c r="P1571" s="55" t="str">
        <f>VLOOKUP(A1571,Hospitalization!A572:K2914,10,TRUE)</f>
        <v>tier - 2</v>
      </c>
      <c r="Q1571" s="58">
        <f>VLOOKUP(A1571,Hospitalization!A572:K2914,8,TRUE)</f>
        <v>15608.58</v>
      </c>
      <c r="R1571" s="55" t="str">
        <f>VLOOKUP(A1571,Hospitalization!A572:K2914,9,TRUE)</f>
        <v>tier - 2</v>
      </c>
    </row>
    <row r="1572" spans="1:18" x14ac:dyDescent="0.3">
      <c r="A1572" s="69" t="s">
        <v>1581</v>
      </c>
      <c r="B1572" s="55" t="str">
        <f>VLOOKUP(A1572,'Customer Names'!A1572:E2890,3,TRUE)</f>
        <v xml:space="preserve"> Ms</v>
      </c>
      <c r="C1572" s="55" t="str">
        <f>VLOOKUP(A1572,'Customer Names'!A1570:E2395,4,FALSE)</f>
        <v>Downs</v>
      </c>
      <c r="D1572" s="50">
        <f>VLOOKUP(HealthCare!A1572,Medical_Examinations!A1571:J3906,2,TRUE)</f>
        <v>23.465</v>
      </c>
      <c r="E1572" s="50">
        <f>VLOOKUP(HealthCare!A1572,Medical_Examinations!A1571:J3906,4,TRUE)</f>
        <v>5.56</v>
      </c>
      <c r="F1572" s="7" t="str">
        <f>VLOOKUP(A1572,Medical_Examinations!A1571:J3906,6,TRUE)</f>
        <v>No</v>
      </c>
      <c r="G1572" s="7" t="str">
        <f>VLOOKUP(A1572,Medical_Examinations!A1571:J3906,7,TRUE)</f>
        <v>No</v>
      </c>
      <c r="H1572" s="7" t="str">
        <f>VLOOKUP(A1572,Medical_Examinations!A1571:J3906,8,TRUE)</f>
        <v>No</v>
      </c>
      <c r="I1572" s="51">
        <f>VLOOKUP(A1572,Medical_Examinations!A1571:J3906,9,TRUE)</f>
        <v>1</v>
      </c>
      <c r="J1572" s="7" t="str">
        <f>VLOOKUP(A1572,Medical_Examinations!A1571:J3906,10,TRUE)</f>
        <v>No</v>
      </c>
      <c r="K1572" s="7" t="str">
        <f>VLOOKUP(A1572,Medical_Examinations!A1571:J3906,3,TRUE)</f>
        <v>Normal Weight</v>
      </c>
      <c r="L1572" s="7" t="str">
        <f>VLOOKUP(A1572,Medical_Examinations!A1571:J3906,5,TRUE)</f>
        <v>Normal</v>
      </c>
      <c r="M1572" s="52">
        <f>VLOOKUP(A1572,Hospitalization!A402:K2744,5,FALSE)</f>
        <v>27240</v>
      </c>
      <c r="N1572" s="51">
        <f ca="1">VLOOKUP(A1572,Hospitalization!A403:K2745,6,FALSE)</f>
        <v>34</v>
      </c>
      <c r="O1572" s="7" t="str">
        <f>VLOOKUP(A1563,Hospitalization!A564:K2906,11,TRUE)</f>
        <v>R1022</v>
      </c>
      <c r="P1572" s="7" t="str">
        <f>VLOOKUP(A1572,Hospitalization!A573:K2915,10,TRUE)</f>
        <v>tier - 2</v>
      </c>
      <c r="Q1572" s="53">
        <f>VLOOKUP(A1572,Hospitalization!A573:K2915,8,TRUE)</f>
        <v>15556.67</v>
      </c>
      <c r="R1572" s="7" t="str">
        <f>VLOOKUP(A1572,Hospitalization!A573:K2915,9,TRUE)</f>
        <v>tier - 2</v>
      </c>
    </row>
    <row r="1573" spans="1:18" x14ac:dyDescent="0.3">
      <c r="A1573" s="69" t="s">
        <v>1582</v>
      </c>
      <c r="B1573" s="55" t="str">
        <f>VLOOKUP(A1573,'Customer Names'!A1573:E2891,3,TRUE)</f>
        <v xml:space="preserve"> Mr</v>
      </c>
      <c r="C1573" s="55" t="str">
        <f>VLOOKUP(A1573,'Customer Names'!A1571:E2396,4,FALSE)</f>
        <v>Young</v>
      </c>
      <c r="D1573" s="54">
        <f>VLOOKUP(HealthCare!A1573,Medical_Examinations!A1572:J3907,2,TRUE)</f>
        <v>29.355</v>
      </c>
      <c r="E1573" s="54">
        <f>VLOOKUP(HealthCare!A1573,Medical_Examinations!A1572:J3907,4,TRUE)</f>
        <v>4.33</v>
      </c>
      <c r="F1573" s="55" t="str">
        <f>VLOOKUP(A1573,Medical_Examinations!A1572:J3907,6,TRUE)</f>
        <v>No</v>
      </c>
      <c r="G1573" s="55" t="str">
        <f>VLOOKUP(A1573,Medical_Examinations!A1572:J3907,7,TRUE)</f>
        <v>No</v>
      </c>
      <c r="H1573" s="55" t="str">
        <f>VLOOKUP(A1573,Medical_Examinations!A1572:J3907,8,TRUE)</f>
        <v>No</v>
      </c>
      <c r="I1573" s="56">
        <f>VLOOKUP(A1573,Medical_Examinations!A1572:J3907,9,TRUE)</f>
        <v>0</v>
      </c>
      <c r="J1573" s="55" t="str">
        <f>VLOOKUP(A1573,Medical_Examinations!A1572:J3907,10,TRUE)</f>
        <v>No</v>
      </c>
      <c r="K1573" s="55" t="str">
        <f>VLOOKUP(A1573,Medical_Examinations!A1572:J3907,3,TRUE)</f>
        <v>Overweight</v>
      </c>
      <c r="L1573" s="55" t="str">
        <f>VLOOKUP(A1573,Medical_Examinations!A1572:J3907,5,TRUE)</f>
        <v>Normal</v>
      </c>
      <c r="M1573" s="57">
        <f>VLOOKUP(A1573,Hospitalization!A403:K2745,5,FALSE)</f>
        <v>21825</v>
      </c>
      <c r="N1573" s="56">
        <f ca="1">VLOOKUP(A1573,Hospitalization!A404:K2746,6,FALSE)</f>
        <v>48</v>
      </c>
      <c r="O1573" s="55" t="str">
        <f>VLOOKUP(A1564,Hospitalization!A565:K2907,11,TRUE)</f>
        <v>R1011</v>
      </c>
      <c r="P1573" s="55" t="str">
        <f>VLOOKUP(A1573,Hospitalization!A574:K2916,10,TRUE)</f>
        <v>tier - 3</v>
      </c>
      <c r="Q1573" s="58">
        <f>VLOOKUP(A1573,Hospitalization!A574:K2916,8,TRUE)</f>
        <v>15555.19</v>
      </c>
      <c r="R1573" s="55" t="str">
        <f>VLOOKUP(A1573,Hospitalization!A574:K2916,9,TRUE)</f>
        <v>tier - 2</v>
      </c>
    </row>
    <row r="1574" spans="1:18" x14ac:dyDescent="0.3">
      <c r="A1574" s="69" t="s">
        <v>1583</v>
      </c>
      <c r="B1574" s="55" t="str">
        <f>VLOOKUP(A1574,'Customer Names'!A1574:E2892,3,TRUE)</f>
        <v xml:space="preserve"> Mr</v>
      </c>
      <c r="C1574" s="55" t="str">
        <f>VLOOKUP(A1574,'Customer Names'!A1572:E2397,4,FALSE)</f>
        <v>Zywek</v>
      </c>
      <c r="D1574" s="50">
        <f>VLOOKUP(HealthCare!A1574,Medical_Examinations!A1573:J3908,2,TRUE)</f>
        <v>35.49</v>
      </c>
      <c r="E1574" s="50">
        <f>VLOOKUP(HealthCare!A1574,Medical_Examinations!A1573:J3908,4,TRUE)</f>
        <v>5.21</v>
      </c>
      <c r="F1574" s="7" t="str">
        <f>VLOOKUP(A1574,Medical_Examinations!A1573:J3908,6,TRUE)</f>
        <v>yes</v>
      </c>
      <c r="G1574" s="7" t="str">
        <f>VLOOKUP(A1574,Medical_Examinations!A1573:J3908,7,TRUE)</f>
        <v>No</v>
      </c>
      <c r="H1574" s="7" t="str">
        <f>VLOOKUP(A1574,Medical_Examinations!A1573:J3908,8,TRUE)</f>
        <v>Yes</v>
      </c>
      <c r="I1574" s="51">
        <f>VLOOKUP(A1574,Medical_Examinations!A1573:J3908,9,TRUE)</f>
        <v>1</v>
      </c>
      <c r="J1574" s="7" t="str">
        <f>VLOOKUP(A1574,Medical_Examinations!A1573:J3908,10,TRUE)</f>
        <v>No</v>
      </c>
      <c r="K1574" s="7" t="str">
        <f>VLOOKUP(A1574,Medical_Examinations!A1573:J3908,3,TRUE)</f>
        <v>Obesity</v>
      </c>
      <c r="L1574" s="7" t="str">
        <f>VLOOKUP(A1574,Medical_Examinations!A1573:J3908,5,TRUE)</f>
        <v>Normal</v>
      </c>
      <c r="M1574" s="52">
        <f>VLOOKUP(A1574,Hospitalization!A404:K2746,5,FALSE)</f>
        <v>27208</v>
      </c>
      <c r="N1574" s="51">
        <f ca="1">VLOOKUP(A1574,Hospitalization!A405:K2747,6,FALSE)</f>
        <v>44</v>
      </c>
      <c r="O1574" s="7" t="str">
        <f>VLOOKUP(A1565,Hospitalization!A566:K2908,11,TRUE)</f>
        <v>R1011</v>
      </c>
      <c r="P1574" s="7" t="str">
        <f>VLOOKUP(A1574,Hospitalization!A575:K2917,10,TRUE)</f>
        <v>tier - 2</v>
      </c>
      <c r="Q1574" s="53">
        <f>VLOOKUP(A1574,Hospitalization!A575:K2917,8,TRUE)</f>
        <v>15532.16</v>
      </c>
      <c r="R1574" s="7" t="str">
        <f>VLOOKUP(A1574,Hospitalization!A575:K2917,9,TRUE)</f>
        <v>tier - 2</v>
      </c>
    </row>
    <row r="1575" spans="1:18" x14ac:dyDescent="0.3">
      <c r="A1575" s="69" t="s">
        <v>1584</v>
      </c>
      <c r="B1575" s="55" t="str">
        <f>VLOOKUP(A1575,'Customer Names'!A1575:E2893,3,TRUE)</f>
        <v xml:space="preserve"> Mr</v>
      </c>
      <c r="C1575" s="55" t="str">
        <f>VLOOKUP(A1575,'Customer Names'!A1573:E2398,4,FALSE)</f>
        <v>Faulkner</v>
      </c>
      <c r="D1575" s="54">
        <f>VLOOKUP(HealthCare!A1575,Medical_Examinations!A1574:J3909,2,TRUE)</f>
        <v>26.315000000000001</v>
      </c>
      <c r="E1575" s="54">
        <f>VLOOKUP(HealthCare!A1575,Medical_Examinations!A1574:J3909,4,TRUE)</f>
        <v>5.89</v>
      </c>
      <c r="F1575" s="55" t="str">
        <f>VLOOKUP(A1575,Medical_Examinations!A1574:J3909,6,TRUE)</f>
        <v>No</v>
      </c>
      <c r="G1575" s="55" t="str">
        <f>VLOOKUP(A1575,Medical_Examinations!A1574:J3909,7,TRUE)</f>
        <v>No</v>
      </c>
      <c r="H1575" s="55" t="str">
        <f>VLOOKUP(A1575,Medical_Examinations!A1574:J3909,8,TRUE)</f>
        <v>No</v>
      </c>
      <c r="I1575" s="56">
        <f>VLOOKUP(A1575,Medical_Examinations!A1574:J3909,9,TRUE)</f>
        <v>0</v>
      </c>
      <c r="J1575" s="55" t="str">
        <f>VLOOKUP(A1575,Medical_Examinations!A1574:J3909,10,TRUE)</f>
        <v>No</v>
      </c>
      <c r="K1575" s="55" t="str">
        <f>VLOOKUP(A1575,Medical_Examinations!A1574:J3909,3,TRUE)</f>
        <v>Overweight</v>
      </c>
      <c r="L1575" s="55" t="str">
        <f>VLOOKUP(A1575,Medical_Examinations!A1574:J3909,5,TRUE)</f>
        <v>Prediabetes</v>
      </c>
      <c r="M1575" s="57">
        <f>VLOOKUP(A1575,Hospitalization!A405:K2747,5,FALSE)</f>
        <v>38185</v>
      </c>
      <c r="N1575" s="56">
        <f ca="1">VLOOKUP(A1575,Hospitalization!A406:K2748,6,FALSE)</f>
        <v>39</v>
      </c>
      <c r="O1575" s="55" t="str">
        <f>VLOOKUP(A1566,Hospitalization!A567:K2909,11,TRUE)</f>
        <v>R1012</v>
      </c>
      <c r="P1575" s="55" t="str">
        <f>VLOOKUP(A1575,Hospitalization!A576:K2918,10,TRUE)</f>
        <v>tier - 3</v>
      </c>
      <c r="Q1575" s="58">
        <f>VLOOKUP(A1575,Hospitalization!A576:K2918,8,TRUE)</f>
        <v>15518.18</v>
      </c>
      <c r="R1575" s="55" t="str">
        <f>VLOOKUP(A1575,Hospitalization!A576:K2918,9,TRUE)</f>
        <v>tier - 2</v>
      </c>
    </row>
    <row r="1576" spans="1:18" x14ac:dyDescent="0.3">
      <c r="A1576" s="69" t="s">
        <v>1585</v>
      </c>
      <c r="B1576" s="55" t="str">
        <f>VLOOKUP(A1576,'Customer Names'!A1576:E2894,3,TRUE)</f>
        <v xml:space="preserve"> Mr</v>
      </c>
      <c r="C1576" s="55" t="str">
        <f>VLOOKUP(A1576,'Customer Names'!A1574:E2399,4,FALSE)</f>
        <v>Erspamer</v>
      </c>
      <c r="D1576" s="50">
        <f>VLOOKUP(HealthCare!A1576,Medical_Examinations!A1575:J3910,2,TRUE)</f>
        <v>19.79</v>
      </c>
      <c r="E1576" s="50">
        <f>VLOOKUP(HealthCare!A1576,Medical_Examinations!A1575:J3910,4,TRUE)</f>
        <v>4.8099999999999996</v>
      </c>
      <c r="F1576" s="7" t="str">
        <f>VLOOKUP(A1576,Medical_Examinations!A1575:J3910,6,TRUE)</f>
        <v>yes</v>
      </c>
      <c r="G1576" s="7" t="str">
        <f>VLOOKUP(A1576,Medical_Examinations!A1575:J3910,7,TRUE)</f>
        <v>No</v>
      </c>
      <c r="H1576" s="7" t="str">
        <f>VLOOKUP(A1576,Medical_Examinations!A1575:J3910,8,TRUE)</f>
        <v>No</v>
      </c>
      <c r="I1576" s="51">
        <f>VLOOKUP(A1576,Medical_Examinations!A1575:J3910,9,TRUE)</f>
        <v>0</v>
      </c>
      <c r="J1576" s="7" t="str">
        <f>VLOOKUP(A1576,Medical_Examinations!A1575:J3910,10,TRUE)</f>
        <v>No</v>
      </c>
      <c r="K1576" s="7" t="str">
        <f>VLOOKUP(A1576,Medical_Examinations!A1575:J3910,3,TRUE)</f>
        <v>Normal Weight</v>
      </c>
      <c r="L1576" s="7" t="str">
        <f>VLOOKUP(A1576,Medical_Examinations!A1575:J3910,5,TRUE)</f>
        <v>Normal</v>
      </c>
      <c r="M1576" s="52">
        <f>VLOOKUP(A1576,Hospitalization!A406:K2748,5,FALSE)</f>
        <v>27961</v>
      </c>
      <c r="N1576" s="51">
        <f ca="1">VLOOKUP(A1576,Hospitalization!A407:K2749,6,FALSE)</f>
        <v>52</v>
      </c>
      <c r="O1576" s="7" t="str">
        <f>VLOOKUP(A1567,Hospitalization!A568:K2910,11,TRUE)</f>
        <v>R1012</v>
      </c>
      <c r="P1576" s="7" t="str">
        <f>VLOOKUP(A1576,Hospitalization!A577:K2919,10,TRUE)</f>
        <v>tier - 1</v>
      </c>
      <c r="Q1576" s="53">
        <f>VLOOKUP(A1576,Hospitalization!A577:K2919,8,TRUE)</f>
        <v>15450.48</v>
      </c>
      <c r="R1576" s="7" t="str">
        <f>VLOOKUP(A1576,Hospitalization!A577:K2919,9,TRUE)</f>
        <v>tier - 2</v>
      </c>
    </row>
    <row r="1577" spans="1:18" x14ac:dyDescent="0.3">
      <c r="A1577" s="69" t="s">
        <v>1586</v>
      </c>
      <c r="B1577" s="55" t="str">
        <f>VLOOKUP(A1577,'Customer Names'!A1577:E2895,3,TRUE)</f>
        <v xml:space="preserve"> Ms</v>
      </c>
      <c r="C1577" s="55" t="str">
        <f>VLOOKUP(A1577,'Customer Names'!A1575:E2400,4,FALSE)</f>
        <v>Campbell</v>
      </c>
      <c r="D1577" s="54">
        <f>VLOOKUP(HealthCare!A1577,Medical_Examinations!A1576:J3911,2,TRUE)</f>
        <v>40.564999999999998</v>
      </c>
      <c r="E1577" s="54">
        <f>VLOOKUP(HealthCare!A1577,Medical_Examinations!A1576:J3911,4,TRUE)</f>
        <v>5.66</v>
      </c>
      <c r="F1577" s="55" t="str">
        <f>VLOOKUP(A1577,Medical_Examinations!A1576:J3911,6,TRUE)</f>
        <v>No</v>
      </c>
      <c r="G1577" s="55" t="str">
        <f>VLOOKUP(A1577,Medical_Examinations!A1576:J3911,7,TRUE)</f>
        <v>No</v>
      </c>
      <c r="H1577" s="55" t="str">
        <f>VLOOKUP(A1577,Medical_Examinations!A1576:J3911,8,TRUE)</f>
        <v>No</v>
      </c>
      <c r="I1577" s="56">
        <f>VLOOKUP(A1577,Medical_Examinations!A1576:J3911,9,TRUE)</f>
        <v>1</v>
      </c>
      <c r="J1577" s="55" t="str">
        <f>VLOOKUP(A1577,Medical_Examinations!A1576:J3911,10,TRUE)</f>
        <v>No</v>
      </c>
      <c r="K1577" s="55" t="str">
        <f>VLOOKUP(A1577,Medical_Examinations!A1576:J3911,3,TRUE)</f>
        <v>Obesity</v>
      </c>
      <c r="L1577" s="55" t="str">
        <f>VLOOKUP(A1577,Medical_Examinations!A1576:J3911,5,TRUE)</f>
        <v>Normal</v>
      </c>
      <c r="M1577" s="57">
        <f>VLOOKUP(A1577,Hospitalization!A407:K2749,5,FALSE)</f>
        <v>33171</v>
      </c>
      <c r="N1577" s="56">
        <f ca="1">VLOOKUP(A1577,Hospitalization!A408:K2750,6,FALSE)</f>
        <v>39</v>
      </c>
      <c r="O1577" s="55" t="str">
        <f>VLOOKUP(A1568,Hospitalization!A569:K2911,11,TRUE)</f>
        <v>R1012</v>
      </c>
      <c r="P1577" s="55" t="str">
        <f>VLOOKUP(A1577,Hospitalization!A578:K2920,10,TRUE)</f>
        <v>tier - 1</v>
      </c>
      <c r="Q1577" s="58">
        <f>VLOOKUP(A1577,Hospitalization!A578:K2920,8,TRUE)</f>
        <v>15440.2</v>
      </c>
      <c r="R1577" s="55" t="str">
        <f>VLOOKUP(A1577,Hospitalization!A578:K2920,9,TRUE)</f>
        <v>tier - 2</v>
      </c>
    </row>
    <row r="1578" spans="1:18" x14ac:dyDescent="0.3">
      <c r="A1578" s="69" t="s">
        <v>1587</v>
      </c>
      <c r="B1578" s="55" t="str">
        <f>VLOOKUP(A1578,'Customer Names'!A1578:E2896,3,TRUE)</f>
        <v xml:space="preserve"> Mr</v>
      </c>
      <c r="C1578" s="55" t="str">
        <f>VLOOKUP(A1578,'Customer Names'!A1576:E2401,4,FALSE)</f>
        <v>Addison</v>
      </c>
      <c r="D1578" s="50">
        <f>VLOOKUP(HealthCare!A1578,Medical_Examinations!A1577:J3912,2,TRUE)</f>
        <v>18.03</v>
      </c>
      <c r="E1578" s="50">
        <f>VLOOKUP(HealthCare!A1578,Medical_Examinations!A1577:J3912,4,TRUE)</f>
        <v>10.66</v>
      </c>
      <c r="F1578" s="7" t="str">
        <f>VLOOKUP(A1578,Medical_Examinations!A1577:J3912,6,TRUE)</f>
        <v>yes</v>
      </c>
      <c r="G1578" s="7" t="str">
        <f>VLOOKUP(A1578,Medical_Examinations!A1577:J3912,7,TRUE)</f>
        <v>No</v>
      </c>
      <c r="H1578" s="7" t="str">
        <f>VLOOKUP(A1578,Medical_Examinations!A1577:J3912,8,TRUE)</f>
        <v>No</v>
      </c>
      <c r="I1578" s="51">
        <f>VLOOKUP(A1578,Medical_Examinations!A1577:J3912,9,TRUE)</f>
        <v>2</v>
      </c>
      <c r="J1578" s="7" t="str">
        <f>VLOOKUP(A1578,Medical_Examinations!A1577:J3912,10,TRUE)</f>
        <v>No</v>
      </c>
      <c r="K1578" s="7" t="str">
        <f>VLOOKUP(A1578,Medical_Examinations!A1577:J3912,3,TRUE)</f>
        <v>Underweight</v>
      </c>
      <c r="L1578" s="7" t="str">
        <f>VLOOKUP(A1578,Medical_Examinations!A1577:J3912,5,TRUE)</f>
        <v>Diabetes</v>
      </c>
      <c r="M1578" s="52">
        <f>VLOOKUP(A1578,Hospitalization!A408:K2750,5,FALSE)</f>
        <v>23624</v>
      </c>
      <c r="N1578" s="51">
        <f ca="1">VLOOKUP(A1578,Hospitalization!A409:K2751,6,FALSE)</f>
        <v>40</v>
      </c>
      <c r="O1578" s="7" t="str">
        <f>VLOOKUP(A1569,Hospitalization!A570:K2912,11,TRUE)</f>
        <v>R1026</v>
      </c>
      <c r="P1578" s="7" t="str">
        <f>VLOOKUP(A1578,Hospitalization!A579:K2921,10,TRUE)</f>
        <v>tier - 2</v>
      </c>
      <c r="Q1578" s="53">
        <f>VLOOKUP(A1578,Hospitalization!A579:K2921,8,TRUE)</f>
        <v>15377.77</v>
      </c>
      <c r="R1578" s="7" t="str">
        <f>VLOOKUP(A1578,Hospitalization!A579:K2921,9,TRUE)</f>
        <v>tier - 2</v>
      </c>
    </row>
    <row r="1579" spans="1:18" x14ac:dyDescent="0.3">
      <c r="A1579" s="69" t="s">
        <v>1588</v>
      </c>
      <c r="B1579" s="55" t="str">
        <f>VLOOKUP(A1579,'Customer Names'!A1579:E2897,3,TRUE)</f>
        <v xml:space="preserve"> Mr</v>
      </c>
      <c r="C1579" s="55" t="str">
        <f>VLOOKUP(A1579,'Customer Names'!A1577:E2402,4,FALSE)</f>
        <v>Wu</v>
      </c>
      <c r="D1579" s="54">
        <f>VLOOKUP(HealthCare!A1579,Medical_Examinations!A1578:J3913,2,TRUE)</f>
        <v>34.65</v>
      </c>
      <c r="E1579" s="54">
        <f>VLOOKUP(HealthCare!A1579,Medical_Examinations!A1578:J3913,4,TRUE)</f>
        <v>5.98</v>
      </c>
      <c r="F1579" s="55" t="str">
        <f>VLOOKUP(A1579,Medical_Examinations!A1578:J3913,6,TRUE)</f>
        <v>yes</v>
      </c>
      <c r="G1579" s="55" t="str">
        <f>VLOOKUP(A1579,Medical_Examinations!A1578:J3913,7,TRUE)</f>
        <v>No</v>
      </c>
      <c r="H1579" s="55" t="str">
        <f>VLOOKUP(A1579,Medical_Examinations!A1578:J3913,8,TRUE)</f>
        <v>No</v>
      </c>
      <c r="I1579" s="56">
        <f>VLOOKUP(A1579,Medical_Examinations!A1578:J3913,9,TRUE)</f>
        <v>0</v>
      </c>
      <c r="J1579" s="55" t="str">
        <f>VLOOKUP(A1579,Medical_Examinations!A1578:J3913,10,TRUE)</f>
        <v>No</v>
      </c>
      <c r="K1579" s="55" t="str">
        <f>VLOOKUP(A1579,Medical_Examinations!A1578:J3913,3,TRUE)</f>
        <v>Obesity</v>
      </c>
      <c r="L1579" s="55" t="str">
        <f>VLOOKUP(A1579,Medical_Examinations!A1578:J3913,5,TRUE)</f>
        <v>Prediabetes</v>
      </c>
      <c r="M1579" s="57">
        <f>VLOOKUP(A1579,Hospitalization!A409:K2751,5,FALSE)</f>
        <v>22895</v>
      </c>
      <c r="N1579" s="56">
        <f ca="1">VLOOKUP(A1579,Hospitalization!A410:K2752,6,FALSE)</f>
        <v>40</v>
      </c>
      <c r="O1579" s="55" t="str">
        <f>VLOOKUP(A1570,Hospitalization!A571:K2913,11,TRUE)</f>
        <v>R1011</v>
      </c>
      <c r="P1579" s="55" t="str">
        <f>VLOOKUP(A1579,Hospitalization!A580:K2922,10,TRUE)</f>
        <v>tier - 2</v>
      </c>
      <c r="Q1579" s="58">
        <f>VLOOKUP(A1579,Hospitalization!A580:K2922,8,TRUE)</f>
        <v>15368.22</v>
      </c>
      <c r="R1579" s="55" t="str">
        <f>VLOOKUP(A1579,Hospitalization!A580:K2922,9,TRUE)</f>
        <v>tier - 2</v>
      </c>
    </row>
    <row r="1580" spans="1:18" x14ac:dyDescent="0.3">
      <c r="A1580" s="69" t="s">
        <v>1589</v>
      </c>
      <c r="B1580" s="55" t="str">
        <f>VLOOKUP(A1580,'Customer Names'!A1580:E2898,3,TRUE)</f>
        <v xml:space="preserve"> Ms</v>
      </c>
      <c r="C1580" s="55" t="str">
        <f>VLOOKUP(A1580,'Customer Names'!A1578:E2403,4,FALSE)</f>
        <v>Millett</v>
      </c>
      <c r="D1580" s="50">
        <f>VLOOKUP(HealthCare!A1580,Medical_Examinations!A1579:J3914,2,TRUE)</f>
        <v>42.94</v>
      </c>
      <c r="E1580" s="50">
        <f>VLOOKUP(HealthCare!A1580,Medical_Examinations!A1579:J3914,4,TRUE)</f>
        <v>4.34</v>
      </c>
      <c r="F1580" s="7" t="str">
        <f>VLOOKUP(A1580,Medical_Examinations!A1579:J3914,6,TRUE)</f>
        <v>No</v>
      </c>
      <c r="G1580" s="7" t="str">
        <f>VLOOKUP(A1580,Medical_Examinations!A1579:J3914,7,TRUE)</f>
        <v>No</v>
      </c>
      <c r="H1580" s="7" t="str">
        <f>VLOOKUP(A1580,Medical_Examinations!A1579:J3914,8,TRUE)</f>
        <v>No</v>
      </c>
      <c r="I1580" s="51">
        <f>VLOOKUP(A1580,Medical_Examinations!A1579:J3914,9,TRUE)</f>
        <v>0</v>
      </c>
      <c r="J1580" s="7" t="str">
        <f>VLOOKUP(A1580,Medical_Examinations!A1579:J3914,10,TRUE)</f>
        <v>No</v>
      </c>
      <c r="K1580" s="7" t="str">
        <f>VLOOKUP(A1580,Medical_Examinations!A1579:J3914,3,TRUE)</f>
        <v>Obesity</v>
      </c>
      <c r="L1580" s="7" t="str">
        <f>VLOOKUP(A1580,Medical_Examinations!A1579:J3914,5,TRUE)</f>
        <v>Normal</v>
      </c>
      <c r="M1580" s="52">
        <f>VLOOKUP(A1580,Hospitalization!A410:K2752,5,FALSE)</f>
        <v>25037</v>
      </c>
      <c r="N1580" s="51">
        <f ca="1">VLOOKUP(A1580,Hospitalization!A411:K2753,6,FALSE)</f>
        <v>42</v>
      </c>
      <c r="O1580" s="7" t="str">
        <f>VLOOKUP(A1571,Hospitalization!A572:K2914,11,TRUE)</f>
        <v>R1026</v>
      </c>
      <c r="P1580" s="7" t="str">
        <f>VLOOKUP(A1580,Hospitalization!A581:K2923,10,TRUE)</f>
        <v>tier - 1</v>
      </c>
      <c r="Q1580" s="53">
        <f>VLOOKUP(A1580,Hospitalization!A581:K2923,8,TRUE)</f>
        <v>15363.77</v>
      </c>
      <c r="R1580" s="7" t="str">
        <f>VLOOKUP(A1580,Hospitalization!A581:K2923,9,TRUE)</f>
        <v>tier - 2</v>
      </c>
    </row>
    <row r="1581" spans="1:18" x14ac:dyDescent="0.3">
      <c r="A1581" s="69" t="s">
        <v>1590</v>
      </c>
      <c r="B1581" s="55" t="str">
        <f>VLOOKUP(A1581,'Customer Names'!A1581:E2899,3,TRUE)</f>
        <v xml:space="preserve"> Mr</v>
      </c>
      <c r="C1581" s="55" t="str">
        <f>VLOOKUP(A1581,'Customer Names'!A1579:E2404,4,FALSE)</f>
        <v>Bosl</v>
      </c>
      <c r="D1581" s="54">
        <f>VLOOKUP(HealthCare!A1581,Medical_Examinations!A1580:J3915,2,TRUE)</f>
        <v>31.254999999999999</v>
      </c>
      <c r="E1581" s="54">
        <f>VLOOKUP(HealthCare!A1581,Medical_Examinations!A1580:J3915,4,TRUE)</f>
        <v>5.17</v>
      </c>
      <c r="F1581" s="55" t="str">
        <f>VLOOKUP(A1581,Medical_Examinations!A1580:J3915,6,TRUE)</f>
        <v>No</v>
      </c>
      <c r="G1581" s="55" t="str">
        <f>VLOOKUP(A1581,Medical_Examinations!A1580:J3915,7,TRUE)</f>
        <v>No</v>
      </c>
      <c r="H1581" s="55" t="str">
        <f>VLOOKUP(A1581,Medical_Examinations!A1580:J3915,8,TRUE)</f>
        <v>No</v>
      </c>
      <c r="I1581" s="56">
        <f>VLOOKUP(A1581,Medical_Examinations!A1580:J3915,9,TRUE)</f>
        <v>0</v>
      </c>
      <c r="J1581" s="55" t="str">
        <f>VLOOKUP(A1581,Medical_Examinations!A1580:J3915,10,TRUE)</f>
        <v>No</v>
      </c>
      <c r="K1581" s="55" t="str">
        <f>VLOOKUP(A1581,Medical_Examinations!A1580:J3915,3,TRUE)</f>
        <v>Obesity</v>
      </c>
      <c r="L1581" s="55" t="str">
        <f>VLOOKUP(A1581,Medical_Examinations!A1580:J3915,5,TRUE)</f>
        <v>Normal</v>
      </c>
      <c r="M1581" s="57">
        <f>VLOOKUP(A1581,Hospitalization!A411:K2753,5,FALSE)</f>
        <v>37086</v>
      </c>
      <c r="N1581" s="56">
        <f ca="1">VLOOKUP(A1581,Hospitalization!A412:K2754,6,FALSE)</f>
        <v>38</v>
      </c>
      <c r="O1581" s="55" t="str">
        <f>VLOOKUP(A1572,Hospitalization!A573:K2915,11,TRUE)</f>
        <v>R1012</v>
      </c>
      <c r="P1581" s="55" t="str">
        <f>VLOOKUP(A1581,Hospitalization!A582:K2924,10,TRUE)</f>
        <v>tier - 3</v>
      </c>
      <c r="Q1581" s="58">
        <f>VLOOKUP(A1581,Hospitalization!A582:K2924,8,TRUE)</f>
        <v>15359.1</v>
      </c>
      <c r="R1581" s="55" t="str">
        <f>VLOOKUP(A1581,Hospitalization!A582:K2924,9,TRUE)</f>
        <v>tier - 2</v>
      </c>
    </row>
    <row r="1582" spans="1:18" x14ac:dyDescent="0.3">
      <c r="A1582" s="69" t="s">
        <v>1591</v>
      </c>
      <c r="B1582" s="55" t="str">
        <f>VLOOKUP(A1582,'Customer Names'!A1582:E2900,3,TRUE)</f>
        <v xml:space="preserve"> Mr</v>
      </c>
      <c r="C1582" s="55" t="str">
        <f>VLOOKUP(A1582,'Customer Names'!A1580:E2405,4,FALSE)</f>
        <v>Goldberg</v>
      </c>
      <c r="D1582" s="50">
        <f>VLOOKUP(HealthCare!A1582,Medical_Examinations!A1581:J3916,2,TRUE)</f>
        <v>45.43</v>
      </c>
      <c r="E1582" s="50">
        <f>VLOOKUP(HealthCare!A1582,Medical_Examinations!A1581:J3916,4,TRUE)</f>
        <v>4.2300000000000004</v>
      </c>
      <c r="F1582" s="7" t="str">
        <f>VLOOKUP(A1582,Medical_Examinations!A1581:J3916,6,TRUE)</f>
        <v>yes</v>
      </c>
      <c r="G1582" s="7" t="str">
        <f>VLOOKUP(A1582,Medical_Examinations!A1581:J3916,7,TRUE)</f>
        <v>No</v>
      </c>
      <c r="H1582" s="7" t="str">
        <f>VLOOKUP(A1582,Medical_Examinations!A1581:J3916,8,TRUE)</f>
        <v>Yes</v>
      </c>
      <c r="I1582" s="51">
        <f>VLOOKUP(A1582,Medical_Examinations!A1581:J3916,9,TRUE)</f>
        <v>1</v>
      </c>
      <c r="J1582" s="7" t="str">
        <f>VLOOKUP(A1582,Medical_Examinations!A1581:J3916,10,TRUE)</f>
        <v>No</v>
      </c>
      <c r="K1582" s="7" t="str">
        <f>VLOOKUP(A1582,Medical_Examinations!A1581:J3916,3,TRUE)</f>
        <v>Obesity</v>
      </c>
      <c r="L1582" s="7" t="str">
        <f>VLOOKUP(A1582,Medical_Examinations!A1581:J3916,5,TRUE)</f>
        <v>Normal</v>
      </c>
      <c r="M1582" s="52">
        <f>VLOOKUP(A1582,Hospitalization!A412:K2754,5,FALSE)</f>
        <v>23358</v>
      </c>
      <c r="N1582" s="51">
        <f ca="1">VLOOKUP(A1582,Hospitalization!A413:K2755,6,FALSE)</f>
        <v>44</v>
      </c>
      <c r="O1582" s="7" t="str">
        <f>VLOOKUP(A1573,Hospitalization!A574:K2916,11,TRUE)</f>
        <v>R1012</v>
      </c>
      <c r="P1582" s="7" t="str">
        <f>VLOOKUP(A1582,Hospitalization!A583:K2925,10,TRUE)</f>
        <v>tier - 3</v>
      </c>
      <c r="Q1582" s="53">
        <f>VLOOKUP(A1582,Hospitalization!A583:K2925,8,TRUE)</f>
        <v>15322.77</v>
      </c>
      <c r="R1582" s="7" t="str">
        <f>VLOOKUP(A1582,Hospitalization!A583:K2925,9,TRUE)</f>
        <v>tier - 2</v>
      </c>
    </row>
    <row r="1583" spans="1:18" x14ac:dyDescent="0.3">
      <c r="A1583" s="69" t="s">
        <v>1592</v>
      </c>
      <c r="B1583" s="55" t="str">
        <f>VLOOKUP(A1583,'Customer Names'!A1583:E2901,3,TRUE)</f>
        <v xml:space="preserve"> Mr</v>
      </c>
      <c r="C1583" s="55" t="str">
        <f>VLOOKUP(A1583,'Customer Names'!A1581:E2406,4,FALSE)</f>
        <v>Kelley</v>
      </c>
      <c r="D1583" s="54">
        <f>VLOOKUP(HealthCare!A1583,Medical_Examinations!A1582:J3917,2,TRUE)</f>
        <v>32.340000000000003</v>
      </c>
      <c r="E1583" s="54">
        <f>VLOOKUP(HealthCare!A1583,Medical_Examinations!A1582:J3917,4,TRUE)</f>
        <v>4.88</v>
      </c>
      <c r="F1583" s="55" t="str">
        <f>VLOOKUP(A1583,Medical_Examinations!A1582:J3917,6,TRUE)</f>
        <v>yes</v>
      </c>
      <c r="G1583" s="55" t="str">
        <f>VLOOKUP(A1583,Medical_Examinations!A1582:J3917,7,TRUE)</f>
        <v>No</v>
      </c>
      <c r="H1583" s="55" t="str">
        <f>VLOOKUP(A1583,Medical_Examinations!A1582:J3917,8,TRUE)</f>
        <v>Yes</v>
      </c>
      <c r="I1583" s="56">
        <f>VLOOKUP(A1583,Medical_Examinations!A1582:J3917,9,TRUE)</f>
        <v>1</v>
      </c>
      <c r="J1583" s="55" t="str">
        <f>VLOOKUP(A1583,Medical_Examinations!A1582:J3917,10,TRUE)</f>
        <v>No</v>
      </c>
      <c r="K1583" s="55" t="str">
        <f>VLOOKUP(A1583,Medical_Examinations!A1582:J3917,3,TRUE)</f>
        <v>Obesity</v>
      </c>
      <c r="L1583" s="55" t="str">
        <f>VLOOKUP(A1583,Medical_Examinations!A1582:J3917,5,TRUE)</f>
        <v>Normal</v>
      </c>
      <c r="M1583" s="57">
        <f>VLOOKUP(A1583,Hospitalization!A413:K2755,5,FALSE)</f>
        <v>25462</v>
      </c>
      <c r="N1583" s="56">
        <f ca="1">VLOOKUP(A1583,Hospitalization!A414:K2756,6,FALSE)</f>
        <v>45</v>
      </c>
      <c r="O1583" s="55" t="str">
        <f>VLOOKUP(A1574,Hospitalization!A575:K2917,11,TRUE)</f>
        <v>R1026</v>
      </c>
      <c r="P1583" s="55" t="str">
        <f>VLOOKUP(A1583,Hospitalization!A584:K2926,10,TRUE)</f>
        <v>tier - 2</v>
      </c>
      <c r="Q1583" s="58">
        <f>VLOOKUP(A1583,Hospitalization!A584:K2926,8,TRUE)</f>
        <v>15260.52</v>
      </c>
      <c r="R1583" s="55" t="str">
        <f>VLOOKUP(A1583,Hospitalization!A584:K2926,9,TRUE)</f>
        <v>tier - 2</v>
      </c>
    </row>
    <row r="1584" spans="1:18" x14ac:dyDescent="0.3">
      <c r="A1584" s="69" t="s">
        <v>1593</v>
      </c>
      <c r="B1584" s="55" t="str">
        <f>VLOOKUP(A1584,'Customer Names'!A1584:E2902,3,TRUE)</f>
        <v xml:space="preserve"> Mrs</v>
      </c>
      <c r="C1584" s="55" t="str">
        <f>VLOOKUP(A1584,'Customer Names'!A1582:E2407,4,FALSE)</f>
        <v>Johnston</v>
      </c>
      <c r="D1584" s="50">
        <f>VLOOKUP(HealthCare!A1584,Medical_Examinations!A1583:J3918,2,TRUE)</f>
        <v>25.46</v>
      </c>
      <c r="E1584" s="50">
        <f>VLOOKUP(HealthCare!A1584,Medical_Examinations!A1583:J3918,4,TRUE)</f>
        <v>9.7100000000000009</v>
      </c>
      <c r="F1584" s="7" t="str">
        <f>VLOOKUP(A1584,Medical_Examinations!A1583:J3918,6,TRUE)</f>
        <v>yes</v>
      </c>
      <c r="G1584" s="7" t="str">
        <f>VLOOKUP(A1584,Medical_Examinations!A1583:J3918,7,TRUE)</f>
        <v>No</v>
      </c>
      <c r="H1584" s="7" t="str">
        <f>VLOOKUP(A1584,Medical_Examinations!A1583:J3918,8,TRUE)</f>
        <v>No</v>
      </c>
      <c r="I1584" s="51">
        <f>VLOOKUP(A1584,Medical_Examinations!A1583:J3918,9,TRUE)</f>
        <v>1</v>
      </c>
      <c r="J1584" s="7" t="str">
        <f>VLOOKUP(A1584,Medical_Examinations!A1583:J3918,10,TRUE)</f>
        <v>No</v>
      </c>
      <c r="K1584" s="7" t="str">
        <f>VLOOKUP(A1584,Medical_Examinations!A1583:J3918,3,TRUE)</f>
        <v>Overweight</v>
      </c>
      <c r="L1584" s="7" t="str">
        <f>VLOOKUP(A1584,Medical_Examinations!A1583:J3918,5,TRUE)</f>
        <v>Diabetes</v>
      </c>
      <c r="M1584" s="52">
        <f>VLOOKUP(A1584,Hospitalization!A414:K2756,5,FALSE)</f>
        <v>22122</v>
      </c>
      <c r="N1584" s="51">
        <f ca="1">VLOOKUP(A1584,Hospitalization!A415:K2757,6,FALSE)</f>
        <v>27</v>
      </c>
      <c r="O1584" s="7" t="str">
        <f>VLOOKUP(A1575,Hospitalization!A576:K2918,11,TRUE)</f>
        <v>R1015</v>
      </c>
      <c r="P1584" s="7" t="str">
        <f>VLOOKUP(A1584,Hospitalization!A585:K2927,10,TRUE)</f>
        <v>tier - 2</v>
      </c>
      <c r="Q1584" s="53">
        <f>VLOOKUP(A1584,Hospitalization!A585:K2927,8,TRUE)</f>
        <v>15230.32</v>
      </c>
      <c r="R1584" s="7" t="str">
        <f>VLOOKUP(A1584,Hospitalization!A585:K2927,9,TRUE)</f>
        <v>tier - 2</v>
      </c>
    </row>
    <row r="1585" spans="1:18" x14ac:dyDescent="0.3">
      <c r="A1585" s="69" t="s">
        <v>1594</v>
      </c>
      <c r="B1585" s="55" t="str">
        <f>VLOOKUP(A1585,'Customer Names'!A1585:E2903,3,TRUE)</f>
        <v xml:space="preserve"> Ms</v>
      </c>
      <c r="C1585" s="55" t="str">
        <f>VLOOKUP(A1585,'Customer Names'!A1583:E2408,4,FALSE)</f>
        <v>Keating</v>
      </c>
      <c r="D1585" s="54">
        <f>VLOOKUP(HealthCare!A1585,Medical_Examinations!A1584:J3919,2,TRUE)</f>
        <v>37.145000000000003</v>
      </c>
      <c r="E1585" s="54">
        <f>VLOOKUP(HealthCare!A1585,Medical_Examinations!A1584:J3919,4,TRUE)</f>
        <v>5.32</v>
      </c>
      <c r="F1585" s="55" t="str">
        <f>VLOOKUP(A1585,Medical_Examinations!A1584:J3919,6,TRUE)</f>
        <v>No</v>
      </c>
      <c r="G1585" s="55" t="str">
        <f>VLOOKUP(A1585,Medical_Examinations!A1584:J3919,7,TRUE)</f>
        <v>No</v>
      </c>
      <c r="H1585" s="55" t="str">
        <f>VLOOKUP(A1585,Medical_Examinations!A1584:J3919,8,TRUE)</f>
        <v>No</v>
      </c>
      <c r="I1585" s="56">
        <f>VLOOKUP(A1585,Medical_Examinations!A1584:J3919,9,TRUE)</f>
        <v>0</v>
      </c>
      <c r="J1585" s="55" t="str">
        <f>VLOOKUP(A1585,Medical_Examinations!A1584:J3919,10,TRUE)</f>
        <v>No</v>
      </c>
      <c r="K1585" s="55" t="str">
        <f>VLOOKUP(A1585,Medical_Examinations!A1584:J3919,3,TRUE)</f>
        <v>Obesity</v>
      </c>
      <c r="L1585" s="55" t="str">
        <f>VLOOKUP(A1585,Medical_Examinations!A1584:J3919,5,TRUE)</f>
        <v>Normal</v>
      </c>
      <c r="M1585" s="57">
        <f>VLOOKUP(A1585,Hospitalization!A415:K2757,5,FALSE)</f>
        <v>28817</v>
      </c>
      <c r="N1585" s="56">
        <f ca="1">VLOOKUP(A1585,Hospitalization!A416:K2758,6,FALSE)</f>
        <v>52</v>
      </c>
      <c r="O1585" s="55" t="str">
        <f>VLOOKUP(A1576,Hospitalization!A577:K2919,11,TRUE)</f>
        <v>R1026</v>
      </c>
      <c r="P1585" s="55" t="str">
        <f>VLOOKUP(A1585,Hospitalization!A586:K2928,10,TRUE)</f>
        <v>tier - 1</v>
      </c>
      <c r="Q1585" s="58">
        <f>VLOOKUP(A1585,Hospitalization!A586:K2928,8,TRUE)</f>
        <v>15207.92</v>
      </c>
      <c r="R1585" s="55" t="str">
        <f>VLOOKUP(A1585,Hospitalization!A586:K2928,9,TRUE)</f>
        <v>tier - 2</v>
      </c>
    </row>
    <row r="1586" spans="1:18" x14ac:dyDescent="0.3">
      <c r="A1586" s="69" t="s">
        <v>1595</v>
      </c>
      <c r="B1586" s="55" t="str">
        <f>VLOOKUP(A1586,'Customer Names'!A1586:E2904,3,TRUE)</f>
        <v xml:space="preserve"> Mrs</v>
      </c>
      <c r="C1586" s="55" t="str">
        <f>VLOOKUP(A1586,'Customer Names'!A1584:E2409,4,FALSE)</f>
        <v>Duhon</v>
      </c>
      <c r="D1586" s="50">
        <f>VLOOKUP(HealthCare!A1586,Medical_Examinations!A1585:J3920,2,TRUE)</f>
        <v>30.8</v>
      </c>
      <c r="E1586" s="50">
        <f>VLOOKUP(HealthCare!A1586,Medical_Examinations!A1585:J3920,4,TRUE)</f>
        <v>5.83</v>
      </c>
      <c r="F1586" s="7" t="str">
        <f>VLOOKUP(A1586,Medical_Examinations!A1585:J3920,6,TRUE)</f>
        <v>yes</v>
      </c>
      <c r="G1586" s="7" t="str">
        <f>VLOOKUP(A1586,Medical_Examinations!A1585:J3920,7,TRUE)</f>
        <v>No</v>
      </c>
      <c r="H1586" s="7" t="str">
        <f>VLOOKUP(A1586,Medical_Examinations!A1585:J3920,8,TRUE)</f>
        <v>No</v>
      </c>
      <c r="I1586" s="51">
        <f>VLOOKUP(A1586,Medical_Examinations!A1585:J3920,9,TRUE)</f>
        <v>0</v>
      </c>
      <c r="J1586" s="7" t="str">
        <f>VLOOKUP(A1586,Medical_Examinations!A1585:J3920,10,TRUE)</f>
        <v>No</v>
      </c>
      <c r="K1586" s="7" t="str">
        <f>VLOOKUP(A1586,Medical_Examinations!A1585:J3920,3,TRUE)</f>
        <v>Obesity</v>
      </c>
      <c r="L1586" s="7" t="str">
        <f>VLOOKUP(A1586,Medical_Examinations!A1585:J3920,5,TRUE)</f>
        <v>Prediabetes</v>
      </c>
      <c r="M1586" s="52">
        <f>VLOOKUP(A1586,Hospitalization!A416:K2758,5,FALSE)</f>
        <v>22814</v>
      </c>
      <c r="N1586" s="51">
        <f ca="1">VLOOKUP(A1586,Hospitalization!A417:K2759,6,FALSE)</f>
        <v>41</v>
      </c>
      <c r="O1586" s="7" t="str">
        <f>VLOOKUP(A1577,Hospitalization!A578:K2920,11,TRUE)</f>
        <v>R1012</v>
      </c>
      <c r="P1586" s="7" t="str">
        <f>VLOOKUP(A1586,Hospitalization!A587:K2929,10,TRUE)</f>
        <v>tier - 1</v>
      </c>
      <c r="Q1586" s="53">
        <f>VLOOKUP(A1586,Hospitalization!A587:K2929,8,TRUE)</f>
        <v>15174.81</v>
      </c>
      <c r="R1586" s="7" t="str">
        <f>VLOOKUP(A1586,Hospitalization!A587:K2929,9,TRUE)</f>
        <v>tier - 2</v>
      </c>
    </row>
    <row r="1587" spans="1:18" x14ac:dyDescent="0.3">
      <c r="A1587" s="69" t="s">
        <v>1596</v>
      </c>
      <c r="B1587" s="55" t="str">
        <f>VLOOKUP(A1587,'Customer Names'!A1587:E2905,3,TRUE)</f>
        <v xml:space="preserve"> Ms</v>
      </c>
      <c r="C1587" s="55" t="str">
        <f>VLOOKUP(A1587,'Customer Names'!A1585:E2410,4,FALSE)</f>
        <v>Briseno</v>
      </c>
      <c r="D1587" s="54">
        <f>VLOOKUP(HealthCare!A1587,Medical_Examinations!A1586:J3921,2,TRUE)</f>
        <v>29.5</v>
      </c>
      <c r="E1587" s="54">
        <f>VLOOKUP(HealthCare!A1587,Medical_Examinations!A1586:J3921,4,TRUE)</f>
        <v>5.54</v>
      </c>
      <c r="F1587" s="55" t="str">
        <f>VLOOKUP(A1587,Medical_Examinations!A1586:J3921,6,TRUE)</f>
        <v>yes</v>
      </c>
      <c r="G1587" s="55" t="str">
        <f>VLOOKUP(A1587,Medical_Examinations!A1586:J3921,7,TRUE)</f>
        <v>No</v>
      </c>
      <c r="H1587" s="55" t="str">
        <f>VLOOKUP(A1587,Medical_Examinations!A1586:J3921,8,TRUE)</f>
        <v>No</v>
      </c>
      <c r="I1587" s="56">
        <f>VLOOKUP(A1587,Medical_Examinations!A1586:J3921,9,TRUE)</f>
        <v>0</v>
      </c>
      <c r="J1587" s="55" t="str">
        <f>VLOOKUP(A1587,Medical_Examinations!A1586:J3921,10,TRUE)</f>
        <v>No</v>
      </c>
      <c r="K1587" s="55" t="str">
        <f>VLOOKUP(A1587,Medical_Examinations!A1586:J3921,3,TRUE)</f>
        <v>Overweight</v>
      </c>
      <c r="L1587" s="55" t="str">
        <f>VLOOKUP(A1587,Medical_Examinations!A1586:J3921,5,TRUE)</f>
        <v>Normal</v>
      </c>
      <c r="M1587" s="57">
        <f>VLOOKUP(A1587,Hospitalization!A417:K2759,5,FALSE)</f>
        <v>21887</v>
      </c>
      <c r="N1587" s="56">
        <f ca="1">VLOOKUP(A1587,Hospitalization!A418:K2760,6,FALSE)</f>
        <v>39</v>
      </c>
      <c r="O1587" s="55" t="str">
        <f>VLOOKUP(A1578,Hospitalization!A579:K2921,11,TRUE)</f>
        <v>R1012</v>
      </c>
      <c r="P1587" s="55" t="str">
        <f>VLOOKUP(A1587,Hospitalization!A588:K2930,10,TRUE)</f>
        <v>tier - 3</v>
      </c>
      <c r="Q1587" s="58">
        <f>VLOOKUP(A1587,Hospitalization!A588:K2930,8,TRUE)</f>
        <v>15170.07</v>
      </c>
      <c r="R1587" s="55" t="str">
        <f>VLOOKUP(A1587,Hospitalization!A588:K2930,9,TRUE)</f>
        <v>tier - 2</v>
      </c>
    </row>
    <row r="1588" spans="1:18" x14ac:dyDescent="0.3">
      <c r="A1588" s="69" t="s">
        <v>1597</v>
      </c>
      <c r="B1588" s="55" t="str">
        <f>VLOOKUP(A1588,'Customer Names'!A1588:E2906,3,TRUE)</f>
        <v xml:space="preserve"> Mr</v>
      </c>
      <c r="C1588" s="55" t="str">
        <f>VLOOKUP(A1588,'Customer Names'!A1586:E2411,4,FALSE)</f>
        <v>Besse</v>
      </c>
      <c r="D1588" s="50">
        <f>VLOOKUP(HealthCare!A1588,Medical_Examinations!A1587:J3922,2,TRUE)</f>
        <v>43.39</v>
      </c>
      <c r="E1588" s="50">
        <f>VLOOKUP(HealthCare!A1588,Medical_Examinations!A1587:J3922,4,TRUE)</f>
        <v>5.85</v>
      </c>
      <c r="F1588" s="7" t="str">
        <f>VLOOKUP(A1588,Medical_Examinations!A1587:J3922,6,TRUE)</f>
        <v>No</v>
      </c>
      <c r="G1588" s="7" t="str">
        <f>VLOOKUP(A1588,Medical_Examinations!A1587:J3922,7,TRUE)</f>
        <v>yes</v>
      </c>
      <c r="H1588" s="7" t="str">
        <f>VLOOKUP(A1588,Medical_Examinations!A1587:J3922,8,TRUE)</f>
        <v>No</v>
      </c>
      <c r="I1588" s="51">
        <f>VLOOKUP(A1588,Medical_Examinations!A1587:J3922,9,TRUE)</f>
        <v>1</v>
      </c>
      <c r="J1588" s="7" t="str">
        <f>VLOOKUP(A1588,Medical_Examinations!A1587:J3922,10,TRUE)</f>
        <v>No</v>
      </c>
      <c r="K1588" s="7" t="str">
        <f>VLOOKUP(A1588,Medical_Examinations!A1587:J3922,3,TRUE)</f>
        <v>Obesity</v>
      </c>
      <c r="L1588" s="7" t="str">
        <f>VLOOKUP(A1588,Medical_Examinations!A1587:J3922,5,TRUE)</f>
        <v>Prediabetes</v>
      </c>
      <c r="M1588" s="52">
        <f>VLOOKUP(A1588,Hospitalization!A418:K2760,5,FALSE)</f>
        <v>21705</v>
      </c>
      <c r="N1588" s="51">
        <f ca="1">VLOOKUP(A1588,Hospitalization!A419:K2761,6,FALSE)</f>
        <v>43</v>
      </c>
      <c r="O1588" s="7" t="str">
        <f>VLOOKUP(A1579,Hospitalization!A580:K2922,11,TRUE)</f>
        <v>R1011</v>
      </c>
      <c r="P1588" s="7" t="str">
        <f>VLOOKUP(A1588,Hospitalization!A589:K2931,10,TRUE)</f>
        <v>tier - 1</v>
      </c>
      <c r="Q1588" s="53">
        <f>VLOOKUP(A1588,Hospitalization!A589:K2931,8,TRUE)</f>
        <v>15161.53</v>
      </c>
      <c r="R1588" s="7" t="str">
        <f>VLOOKUP(A1588,Hospitalization!A589:K2931,9,TRUE)</f>
        <v>tier - 2</v>
      </c>
    </row>
    <row r="1589" spans="1:18" x14ac:dyDescent="0.3">
      <c r="A1589" s="69" t="s">
        <v>1598</v>
      </c>
      <c r="B1589" s="55" t="str">
        <f>VLOOKUP(A1589,'Customer Names'!A1589:E2907,3,TRUE)</f>
        <v xml:space="preserve"> Mr</v>
      </c>
      <c r="C1589" s="55" t="str">
        <f>VLOOKUP(A1589,'Customer Names'!A1587:E2412,4,FALSE)</f>
        <v>Shillings</v>
      </c>
      <c r="D1589" s="54">
        <f>VLOOKUP(HealthCare!A1589,Medical_Examinations!A1588:J3923,2,TRUE)</f>
        <v>15.08</v>
      </c>
      <c r="E1589" s="54">
        <f>VLOOKUP(HealthCare!A1589,Medical_Examinations!A1588:J3923,4,TRUE)</f>
        <v>4.8499999999999996</v>
      </c>
      <c r="F1589" s="55" t="str">
        <f>VLOOKUP(A1589,Medical_Examinations!A1588:J3923,6,TRUE)</f>
        <v>yes</v>
      </c>
      <c r="G1589" s="55" t="str">
        <f>VLOOKUP(A1589,Medical_Examinations!A1588:J3923,7,TRUE)</f>
        <v>No</v>
      </c>
      <c r="H1589" s="55" t="str">
        <f>VLOOKUP(A1589,Medical_Examinations!A1588:J3923,8,TRUE)</f>
        <v>Yes</v>
      </c>
      <c r="I1589" s="56">
        <f>VLOOKUP(A1589,Medical_Examinations!A1588:J3923,9,TRUE)</f>
        <v>1</v>
      </c>
      <c r="J1589" s="55" t="str">
        <f>VLOOKUP(A1589,Medical_Examinations!A1588:J3923,10,TRUE)</f>
        <v>No</v>
      </c>
      <c r="K1589" s="55" t="str">
        <f>VLOOKUP(A1589,Medical_Examinations!A1588:J3923,3,TRUE)</f>
        <v>Underweight</v>
      </c>
      <c r="L1589" s="55" t="str">
        <f>VLOOKUP(A1589,Medical_Examinations!A1588:J3923,5,TRUE)</f>
        <v>Normal</v>
      </c>
      <c r="M1589" s="57">
        <f>VLOOKUP(A1589,Hospitalization!A419:K2761,5,FALSE)</f>
        <v>22944</v>
      </c>
      <c r="N1589" s="56">
        <f ca="1">VLOOKUP(A1589,Hospitalization!A420:K2762,6,FALSE)</f>
        <v>37</v>
      </c>
      <c r="O1589" s="55" t="str">
        <f>VLOOKUP(A1580,Hospitalization!A581:K2923,11,TRUE)</f>
        <v>R1026</v>
      </c>
      <c r="P1589" s="55" t="str">
        <f>VLOOKUP(A1589,Hospitalization!A590:K2932,10,TRUE)</f>
        <v>tier - 2</v>
      </c>
      <c r="Q1589" s="58">
        <f>VLOOKUP(A1589,Hospitalization!A590:K2932,8,TRUE)</f>
        <v>15161.25</v>
      </c>
      <c r="R1589" s="55" t="str">
        <f>VLOOKUP(A1589,Hospitalization!A590:K2932,9,TRUE)</f>
        <v>tier - 2</v>
      </c>
    </row>
    <row r="1590" spans="1:18" x14ac:dyDescent="0.3">
      <c r="A1590" s="69" t="s">
        <v>1599</v>
      </c>
      <c r="B1590" s="55" t="str">
        <f>VLOOKUP(A1590,'Customer Names'!A1590:E2908,3,TRUE)</f>
        <v xml:space="preserve"> Ms</v>
      </c>
      <c r="C1590" s="55" t="str">
        <f>VLOOKUP(A1590,'Customer Names'!A1588:E2413,4,FALSE)</f>
        <v>Tate</v>
      </c>
      <c r="D1590" s="50">
        <f>VLOOKUP(HealthCare!A1590,Medical_Examinations!A1589:J3924,2,TRUE)</f>
        <v>20.48</v>
      </c>
      <c r="E1590" s="50">
        <f>VLOOKUP(HealthCare!A1590,Medical_Examinations!A1589:J3924,4,TRUE)</f>
        <v>11.09</v>
      </c>
      <c r="F1590" s="7" t="str">
        <f>VLOOKUP(A1590,Medical_Examinations!A1589:J3924,6,TRUE)</f>
        <v>No</v>
      </c>
      <c r="G1590" s="7" t="str">
        <f>VLOOKUP(A1590,Medical_Examinations!A1589:J3924,7,TRUE)</f>
        <v>No</v>
      </c>
      <c r="H1590" s="7" t="str">
        <f>VLOOKUP(A1590,Medical_Examinations!A1589:J3924,8,TRUE)</f>
        <v>No</v>
      </c>
      <c r="I1590" s="51">
        <f>VLOOKUP(A1590,Medical_Examinations!A1589:J3924,9,TRUE)</f>
        <v>0</v>
      </c>
      <c r="J1590" s="7" t="str">
        <f>VLOOKUP(A1590,Medical_Examinations!A1589:J3924,10,TRUE)</f>
        <v>No</v>
      </c>
      <c r="K1590" s="7" t="str">
        <f>VLOOKUP(A1590,Medical_Examinations!A1589:J3924,3,TRUE)</f>
        <v>Normal Weight</v>
      </c>
      <c r="L1590" s="7" t="str">
        <f>VLOOKUP(A1590,Medical_Examinations!A1589:J3924,5,TRUE)</f>
        <v>Diabetes</v>
      </c>
      <c r="M1590" s="52">
        <f>VLOOKUP(A1590,Hospitalization!A420:K2762,5,FALSE)</f>
        <v>26262</v>
      </c>
      <c r="N1590" s="51">
        <f ca="1">VLOOKUP(A1590,Hospitalization!A421:K2763,6,FALSE)</f>
        <v>48</v>
      </c>
      <c r="O1590" s="7" t="str">
        <f>VLOOKUP(A1581,Hospitalization!A582:K2924,11,TRUE)</f>
        <v>R1024</v>
      </c>
      <c r="P1590" s="7" t="str">
        <f>VLOOKUP(A1590,Hospitalization!A591:K2933,10,TRUE)</f>
        <v>tier - 1</v>
      </c>
      <c r="Q1590" s="53">
        <f>VLOOKUP(A1590,Hospitalization!A591:K2933,8,TRUE)</f>
        <v>15150.44</v>
      </c>
      <c r="R1590" s="7" t="str">
        <f>VLOOKUP(A1590,Hospitalization!A591:K2933,9,TRUE)</f>
        <v>tier - 2</v>
      </c>
    </row>
    <row r="1591" spans="1:18" x14ac:dyDescent="0.3">
      <c r="A1591" s="69" t="s">
        <v>1600</v>
      </c>
      <c r="B1591" s="55" t="str">
        <f>VLOOKUP(A1591,'Customer Names'!A1591:E2909,3,TRUE)</f>
        <v xml:space="preserve"> Mr</v>
      </c>
      <c r="C1591" s="55" t="str">
        <f>VLOOKUP(A1591,'Customer Names'!A1589:E2414,4,FALSE)</f>
        <v>Arsenault</v>
      </c>
      <c r="D1591" s="54">
        <f>VLOOKUP(HealthCare!A1591,Medical_Examinations!A1590:J3925,2,TRUE)</f>
        <v>34.450000000000003</v>
      </c>
      <c r="E1591" s="54">
        <f>VLOOKUP(HealthCare!A1591,Medical_Examinations!A1590:J3925,4,TRUE)</f>
        <v>5.58</v>
      </c>
      <c r="F1591" s="55" t="str">
        <f>VLOOKUP(A1591,Medical_Examinations!A1590:J3925,6,TRUE)</f>
        <v>yes</v>
      </c>
      <c r="G1591" s="55" t="str">
        <f>VLOOKUP(A1591,Medical_Examinations!A1590:J3925,7,TRUE)</f>
        <v>No</v>
      </c>
      <c r="H1591" s="55" t="str">
        <f>VLOOKUP(A1591,Medical_Examinations!A1590:J3925,8,TRUE)</f>
        <v>No</v>
      </c>
      <c r="I1591" s="56">
        <f>VLOOKUP(A1591,Medical_Examinations!A1590:J3925,9,TRUE)</f>
        <v>0</v>
      </c>
      <c r="J1591" s="55" t="str">
        <f>VLOOKUP(A1591,Medical_Examinations!A1590:J3925,10,TRUE)</f>
        <v>No</v>
      </c>
      <c r="K1591" s="55" t="str">
        <f>VLOOKUP(A1591,Medical_Examinations!A1590:J3925,3,TRUE)</f>
        <v>Obesity</v>
      </c>
      <c r="L1591" s="55" t="str">
        <f>VLOOKUP(A1591,Medical_Examinations!A1590:J3925,5,TRUE)</f>
        <v>Normal</v>
      </c>
      <c r="M1591" s="57">
        <f>VLOOKUP(A1591,Hospitalization!A421:K2763,5,FALSE)</f>
        <v>26610</v>
      </c>
      <c r="N1591" s="56">
        <f ca="1">VLOOKUP(A1591,Hospitalization!A422:K2764,6,FALSE)</f>
        <v>38</v>
      </c>
      <c r="O1591" s="55" t="str">
        <f>VLOOKUP(A1582,Hospitalization!A583:K2925,11,TRUE)</f>
        <v>R1021</v>
      </c>
      <c r="P1591" s="55" t="str">
        <f>VLOOKUP(A1591,Hospitalization!A592:K2934,10,TRUE)</f>
        <v>tier - 1</v>
      </c>
      <c r="Q1591" s="58">
        <f>VLOOKUP(A1591,Hospitalization!A592:K2934,8,TRUE)</f>
        <v>15103.69</v>
      </c>
      <c r="R1591" s="55" t="str">
        <f>VLOOKUP(A1591,Hospitalization!A592:K2934,9,TRUE)</f>
        <v>tier - 2</v>
      </c>
    </row>
    <row r="1592" spans="1:18" x14ac:dyDescent="0.3">
      <c r="A1592" s="69" t="s">
        <v>1601</v>
      </c>
      <c r="B1592" s="55" t="str">
        <f>VLOOKUP(A1592,'Customer Names'!A1592:E2910,3,TRUE)</f>
        <v xml:space="preserve"> Mr</v>
      </c>
      <c r="C1592" s="55" t="str">
        <f>VLOOKUP(A1592,'Customer Names'!A1590:E2415,4,FALSE)</f>
        <v>Hengoed</v>
      </c>
      <c r="D1592" s="50">
        <f>VLOOKUP(HealthCare!A1592,Medical_Examinations!A1591:J3926,2,TRUE)</f>
        <v>34.21</v>
      </c>
      <c r="E1592" s="50">
        <f>VLOOKUP(HealthCare!A1592,Medical_Examinations!A1591:J3926,4,TRUE)</f>
        <v>9.7200000000000006</v>
      </c>
      <c r="F1592" s="7" t="str">
        <f>VLOOKUP(A1592,Medical_Examinations!A1591:J3926,6,TRUE)</f>
        <v>yes</v>
      </c>
      <c r="G1592" s="7" t="str">
        <f>VLOOKUP(A1592,Medical_Examinations!A1591:J3926,7,TRUE)</f>
        <v>No</v>
      </c>
      <c r="H1592" s="7" t="str">
        <f>VLOOKUP(A1592,Medical_Examinations!A1591:J3926,8,TRUE)</f>
        <v>No</v>
      </c>
      <c r="I1592" s="51">
        <f>VLOOKUP(A1592,Medical_Examinations!A1591:J3926,9,TRUE)</f>
        <v>0</v>
      </c>
      <c r="J1592" s="7" t="str">
        <f>VLOOKUP(A1592,Medical_Examinations!A1591:J3926,10,TRUE)</f>
        <v>No</v>
      </c>
      <c r="K1592" s="7" t="str">
        <f>VLOOKUP(A1592,Medical_Examinations!A1591:J3926,3,TRUE)</f>
        <v>Obesity</v>
      </c>
      <c r="L1592" s="7" t="str">
        <f>VLOOKUP(A1592,Medical_Examinations!A1591:J3926,5,TRUE)</f>
        <v>Diabetes</v>
      </c>
      <c r="M1592" s="52">
        <f>VLOOKUP(A1592,Hospitalization!A422:K2764,5,FALSE)</f>
        <v>27693</v>
      </c>
      <c r="N1592" s="51">
        <f ca="1">VLOOKUP(A1592,Hospitalization!A423:K2765,6,FALSE)</f>
        <v>43</v>
      </c>
      <c r="O1592" s="7" t="str">
        <f>VLOOKUP(A1583,Hospitalization!A584:K2926,11,TRUE)</f>
        <v>R1023</v>
      </c>
      <c r="P1592" s="7" t="str">
        <f>VLOOKUP(A1592,Hospitalization!A593:K2935,10,TRUE)</f>
        <v>tier - 1</v>
      </c>
      <c r="Q1592" s="53">
        <f>VLOOKUP(A1592,Hospitalization!A593:K2935,8,TRUE)</f>
        <v>15090.35</v>
      </c>
      <c r="R1592" s="7" t="str">
        <f>VLOOKUP(A1592,Hospitalization!A593:K2935,9,TRUE)</f>
        <v>tier - 2</v>
      </c>
    </row>
    <row r="1593" spans="1:18" x14ac:dyDescent="0.3">
      <c r="A1593" s="69" t="s">
        <v>1602</v>
      </c>
      <c r="B1593" s="55" t="str">
        <f>VLOOKUP(A1593,'Customer Names'!A1593:E2911,3,TRUE)</f>
        <v xml:space="preserve"> Mr</v>
      </c>
      <c r="C1593" s="55" t="str">
        <f>VLOOKUP(A1593,'Customer Names'!A1591:E2416,4,FALSE)</f>
        <v>Aller</v>
      </c>
      <c r="D1593" s="54">
        <f>VLOOKUP(HealthCare!A1593,Medical_Examinations!A1592:J3927,2,TRUE)</f>
        <v>28.8</v>
      </c>
      <c r="E1593" s="54">
        <f>VLOOKUP(HealthCare!A1593,Medical_Examinations!A1592:J3927,4,TRUE)</f>
        <v>11.41</v>
      </c>
      <c r="F1593" s="55" t="str">
        <f>VLOOKUP(A1593,Medical_Examinations!A1592:J3927,6,TRUE)</f>
        <v>yes</v>
      </c>
      <c r="G1593" s="55" t="str">
        <f>VLOOKUP(A1593,Medical_Examinations!A1592:J3927,7,TRUE)</f>
        <v>No</v>
      </c>
      <c r="H1593" s="55" t="str">
        <f>VLOOKUP(A1593,Medical_Examinations!A1592:J3927,8,TRUE)</f>
        <v>No</v>
      </c>
      <c r="I1593" s="56">
        <f>VLOOKUP(A1593,Medical_Examinations!A1592:J3927,9,TRUE)</f>
        <v>0</v>
      </c>
      <c r="J1593" s="55" t="str">
        <f>VLOOKUP(A1593,Medical_Examinations!A1592:J3927,10,TRUE)</f>
        <v>No</v>
      </c>
      <c r="K1593" s="55" t="str">
        <f>VLOOKUP(A1593,Medical_Examinations!A1592:J3927,3,TRUE)</f>
        <v>Overweight</v>
      </c>
      <c r="L1593" s="55" t="str">
        <f>VLOOKUP(A1593,Medical_Examinations!A1592:J3927,5,TRUE)</f>
        <v>Diabetes</v>
      </c>
      <c r="M1593" s="57">
        <f>VLOOKUP(A1593,Hospitalization!A423:K2765,5,FALSE)</f>
        <v>25001</v>
      </c>
      <c r="N1593" s="56">
        <f ca="1">VLOOKUP(A1593,Hospitalization!A424:K2766,6,FALSE)</f>
        <v>48</v>
      </c>
      <c r="O1593" s="55" t="str">
        <f>VLOOKUP(A1584,Hospitalization!A585:K2927,11,TRUE)</f>
        <v>R1024</v>
      </c>
      <c r="P1593" s="55" t="str">
        <f>VLOOKUP(A1593,Hospitalization!A594:K2936,10,TRUE)</f>
        <v>tier - 2</v>
      </c>
      <c r="Q1593" s="58">
        <f>VLOOKUP(A1593,Hospitalization!A594:K2936,8,TRUE)</f>
        <v>15052.68</v>
      </c>
      <c r="R1593" s="55" t="str">
        <f>VLOOKUP(A1593,Hospitalization!A594:K2936,9,TRUE)</f>
        <v>tier - 2</v>
      </c>
    </row>
    <row r="1594" spans="1:18" x14ac:dyDescent="0.3">
      <c r="A1594" s="69" t="s">
        <v>1603</v>
      </c>
      <c r="B1594" s="55" t="str">
        <f>VLOOKUP(A1594,'Customer Names'!A1594:E2912,3,TRUE)</f>
        <v xml:space="preserve"> Mrs</v>
      </c>
      <c r="C1594" s="55" t="str">
        <f>VLOOKUP(A1594,'Customer Names'!A1592:E2417,4,FALSE)</f>
        <v>Pisano</v>
      </c>
      <c r="D1594" s="50">
        <f>VLOOKUP(HealthCare!A1594,Medical_Examinations!A1593:J3928,2,TRUE)</f>
        <v>31.74</v>
      </c>
      <c r="E1594" s="50">
        <f>VLOOKUP(HealthCare!A1594,Medical_Examinations!A1593:J3928,4,TRUE)</f>
        <v>4.46</v>
      </c>
      <c r="F1594" s="7" t="str">
        <f>VLOOKUP(A1594,Medical_Examinations!A1593:J3928,6,TRUE)</f>
        <v>No</v>
      </c>
      <c r="G1594" s="7" t="str">
        <f>VLOOKUP(A1594,Medical_Examinations!A1593:J3928,7,TRUE)</f>
        <v>No</v>
      </c>
      <c r="H1594" s="7" t="str">
        <f>VLOOKUP(A1594,Medical_Examinations!A1593:J3928,8,TRUE)</f>
        <v>Yes</v>
      </c>
      <c r="I1594" s="51">
        <f>VLOOKUP(A1594,Medical_Examinations!A1593:J3928,9,TRUE)</f>
        <v>1</v>
      </c>
      <c r="J1594" s="7" t="str">
        <f>VLOOKUP(A1594,Medical_Examinations!A1593:J3928,10,TRUE)</f>
        <v>No</v>
      </c>
      <c r="K1594" s="7" t="str">
        <f>VLOOKUP(A1594,Medical_Examinations!A1593:J3928,3,TRUE)</f>
        <v>Obesity</v>
      </c>
      <c r="L1594" s="7" t="str">
        <f>VLOOKUP(A1594,Medical_Examinations!A1593:J3928,5,TRUE)</f>
        <v>Normal</v>
      </c>
      <c r="M1594" s="52">
        <f>VLOOKUP(A1594,Hospitalization!A424:K2766,5,FALSE)</f>
        <v>26160</v>
      </c>
      <c r="N1594" s="51">
        <f ca="1">VLOOKUP(A1594,Hospitalization!A425:K2767,6,FALSE)</f>
        <v>43</v>
      </c>
      <c r="O1594" s="7" t="str">
        <f>VLOOKUP(A1585,Hospitalization!A586:K2928,11,TRUE)</f>
        <v>R1012</v>
      </c>
      <c r="P1594" s="7" t="str">
        <f>VLOOKUP(A1594,Hospitalization!A595:K2937,10,TRUE)</f>
        <v>tier - 3</v>
      </c>
      <c r="Q1594" s="53">
        <f>VLOOKUP(A1594,Hospitalization!A595:K2937,8,TRUE)</f>
        <v>15038.51</v>
      </c>
      <c r="R1594" s="7" t="str">
        <f>VLOOKUP(A1594,Hospitalization!A595:K2937,9,TRUE)</f>
        <v>tier - 2</v>
      </c>
    </row>
    <row r="1595" spans="1:18" x14ac:dyDescent="0.3">
      <c r="A1595" s="69" t="s">
        <v>1604</v>
      </c>
      <c r="B1595" s="55" t="str">
        <f>VLOOKUP(A1595,'Customer Names'!A1595:E2913,3,TRUE)</f>
        <v xml:space="preserve"> Mr</v>
      </c>
      <c r="C1595" s="55" t="str">
        <f>VLOOKUP(A1595,'Customer Names'!A1593:E2418,4,FALSE)</f>
        <v>Sanca</v>
      </c>
      <c r="D1595" s="54">
        <f>VLOOKUP(HealthCare!A1595,Medical_Examinations!A1594:J3929,2,TRUE)</f>
        <v>21.78</v>
      </c>
      <c r="E1595" s="54">
        <f>VLOOKUP(HealthCare!A1595,Medical_Examinations!A1594:J3929,4,TRUE)</f>
        <v>9.31</v>
      </c>
      <c r="F1595" s="55" t="str">
        <f>VLOOKUP(A1595,Medical_Examinations!A1594:J3929,6,TRUE)</f>
        <v>yes</v>
      </c>
      <c r="G1595" s="55" t="str">
        <f>VLOOKUP(A1595,Medical_Examinations!A1594:J3929,7,TRUE)</f>
        <v>No</v>
      </c>
      <c r="H1595" s="55" t="str">
        <f>VLOOKUP(A1595,Medical_Examinations!A1594:J3929,8,TRUE)</f>
        <v>No</v>
      </c>
      <c r="I1595" s="56">
        <f>VLOOKUP(A1595,Medical_Examinations!A1594:J3929,9,TRUE)</f>
        <v>0</v>
      </c>
      <c r="J1595" s="55" t="str">
        <f>VLOOKUP(A1595,Medical_Examinations!A1594:J3929,10,TRUE)</f>
        <v>No</v>
      </c>
      <c r="K1595" s="55" t="str">
        <f>VLOOKUP(A1595,Medical_Examinations!A1594:J3929,3,TRUE)</f>
        <v>Normal Weight</v>
      </c>
      <c r="L1595" s="55" t="str">
        <f>VLOOKUP(A1595,Medical_Examinations!A1594:J3929,5,TRUE)</f>
        <v>Diabetes</v>
      </c>
      <c r="M1595" s="57">
        <f>VLOOKUP(A1595,Hospitalization!A425:K2767,5,FALSE)</f>
        <v>25822</v>
      </c>
      <c r="N1595" s="56">
        <f ca="1">VLOOKUP(A1595,Hospitalization!A426:K2768,6,FALSE)</f>
        <v>42</v>
      </c>
      <c r="O1595" s="55" t="str">
        <f>VLOOKUP(A1586,Hospitalization!A587:K2929,11,TRUE)</f>
        <v>R1012</v>
      </c>
      <c r="P1595" s="55" t="str">
        <f>VLOOKUP(A1595,Hospitalization!A596:K2938,10,TRUE)</f>
        <v>tier - 3</v>
      </c>
      <c r="Q1595" s="58">
        <f>VLOOKUP(A1595,Hospitalization!A596:K2938,8,TRUE)</f>
        <v>15026.3</v>
      </c>
      <c r="R1595" s="55" t="str">
        <f>VLOOKUP(A1595,Hospitalization!A596:K2938,9,TRUE)</f>
        <v>tier - 2</v>
      </c>
    </row>
    <row r="1596" spans="1:18" x14ac:dyDescent="0.3">
      <c r="A1596" s="69" t="s">
        <v>1605</v>
      </c>
      <c r="B1596" s="55" t="str">
        <f>VLOOKUP(A1596,'Customer Names'!A1596:E2914,3,TRUE)</f>
        <v xml:space="preserve"> Ms</v>
      </c>
      <c r="C1596" s="55" t="str">
        <f>VLOOKUP(A1596,'Customer Names'!A1594:E2419,4,FALSE)</f>
        <v>Bond</v>
      </c>
      <c r="D1596" s="50">
        <f>VLOOKUP(HealthCare!A1596,Medical_Examinations!A1595:J3930,2,TRUE)</f>
        <v>23.75</v>
      </c>
      <c r="E1596" s="50">
        <f>VLOOKUP(HealthCare!A1596,Medical_Examinations!A1595:J3930,4,TRUE)</f>
        <v>5.03</v>
      </c>
      <c r="F1596" s="7" t="str">
        <f>VLOOKUP(A1596,Medical_Examinations!A1595:J3930,6,TRUE)</f>
        <v>No</v>
      </c>
      <c r="G1596" s="7" t="str">
        <f>VLOOKUP(A1596,Medical_Examinations!A1595:J3930,7,TRUE)</f>
        <v>No</v>
      </c>
      <c r="H1596" s="7" t="str">
        <f>VLOOKUP(A1596,Medical_Examinations!A1595:J3930,8,TRUE)</f>
        <v>No</v>
      </c>
      <c r="I1596" s="51">
        <f>VLOOKUP(A1596,Medical_Examinations!A1595:J3930,9,TRUE)</f>
        <v>1</v>
      </c>
      <c r="J1596" s="7" t="str">
        <f>VLOOKUP(A1596,Medical_Examinations!A1595:J3930,10,TRUE)</f>
        <v>No</v>
      </c>
      <c r="K1596" s="7" t="str">
        <f>VLOOKUP(A1596,Medical_Examinations!A1595:J3930,3,TRUE)</f>
        <v>Normal Weight</v>
      </c>
      <c r="L1596" s="7" t="str">
        <f>VLOOKUP(A1596,Medical_Examinations!A1595:J3930,5,TRUE)</f>
        <v>Normal</v>
      </c>
      <c r="M1596" s="52">
        <f>VLOOKUP(A1596,Hospitalization!A426:K2768,5,FALSE)</f>
        <v>29184</v>
      </c>
      <c r="N1596" s="51">
        <f ca="1">VLOOKUP(A1596,Hospitalization!A427:K2769,6,FALSE)</f>
        <v>53</v>
      </c>
      <c r="O1596" s="7" t="str">
        <f>VLOOKUP(A1587,Hospitalization!A588:K2930,11,TRUE)</f>
        <v>R1011</v>
      </c>
      <c r="P1596" s="7" t="str">
        <f>VLOOKUP(A1596,Hospitalization!A597:K2939,10,TRUE)</f>
        <v>tier - 1</v>
      </c>
      <c r="Q1596" s="53">
        <f>VLOOKUP(A1596,Hospitalization!A597:K2939,8,TRUE)</f>
        <v>15025.76</v>
      </c>
      <c r="R1596" s="7" t="str">
        <f>VLOOKUP(A1596,Hospitalization!A597:K2939,9,TRUE)</f>
        <v>tier - 2</v>
      </c>
    </row>
    <row r="1597" spans="1:18" x14ac:dyDescent="0.3">
      <c r="A1597" s="69" t="s">
        <v>1606</v>
      </c>
      <c r="B1597" s="55" t="str">
        <f>VLOOKUP(A1597,'Customer Names'!A1597:E2915,3,TRUE)</f>
        <v xml:space="preserve"> Mrs</v>
      </c>
      <c r="C1597" s="55" t="str">
        <f>VLOOKUP(A1597,'Customer Names'!A1595:E2420,4,FALSE)</f>
        <v>Carron</v>
      </c>
      <c r="D1597" s="54">
        <f>VLOOKUP(HealthCare!A1597,Medical_Examinations!A1596:J3931,2,TRUE)</f>
        <v>33.21</v>
      </c>
      <c r="E1597" s="54">
        <f>VLOOKUP(HealthCare!A1597,Medical_Examinations!A1596:J3931,4,TRUE)</f>
        <v>5.07</v>
      </c>
      <c r="F1597" s="55" t="str">
        <f>VLOOKUP(A1597,Medical_Examinations!A1596:J3931,6,TRUE)</f>
        <v>yes</v>
      </c>
      <c r="G1597" s="55" t="str">
        <f>VLOOKUP(A1597,Medical_Examinations!A1596:J3931,7,TRUE)</f>
        <v>No</v>
      </c>
      <c r="H1597" s="55" t="str">
        <f>VLOOKUP(A1597,Medical_Examinations!A1596:J3931,8,TRUE)</f>
        <v>No</v>
      </c>
      <c r="I1597" s="56">
        <f>VLOOKUP(A1597,Medical_Examinations!A1596:J3931,9,TRUE)</f>
        <v>1</v>
      </c>
      <c r="J1597" s="55" t="str">
        <f>VLOOKUP(A1597,Medical_Examinations!A1596:J3931,10,TRUE)</f>
        <v>No</v>
      </c>
      <c r="K1597" s="55" t="str">
        <f>VLOOKUP(A1597,Medical_Examinations!A1596:J3931,3,TRUE)</f>
        <v>Obesity</v>
      </c>
      <c r="L1597" s="55" t="str">
        <f>VLOOKUP(A1597,Medical_Examinations!A1596:J3931,5,TRUE)</f>
        <v>Normal</v>
      </c>
      <c r="M1597" s="57">
        <f>VLOOKUP(A1597,Hospitalization!A427:K2769,5,FALSE)</f>
        <v>22136</v>
      </c>
      <c r="N1597" s="56">
        <f ca="1">VLOOKUP(A1597,Hospitalization!A428:K2770,6,FALSE)</f>
        <v>33</v>
      </c>
      <c r="O1597" s="55" t="str">
        <f>VLOOKUP(A1588,Hospitalization!A589:K2931,11,TRUE)</f>
        <v>R1013</v>
      </c>
      <c r="P1597" s="55" t="str">
        <f>VLOOKUP(A1597,Hospitalization!A598:K2940,10,TRUE)</f>
        <v>tier - 2</v>
      </c>
      <c r="Q1597" s="58">
        <f>VLOOKUP(A1597,Hospitalization!A598:K2940,8,TRUE)</f>
        <v>15019.76</v>
      </c>
      <c r="R1597" s="55" t="str">
        <f>VLOOKUP(A1597,Hospitalization!A598:K2940,9,TRUE)</f>
        <v>tier - 2</v>
      </c>
    </row>
    <row r="1598" spans="1:18" x14ac:dyDescent="0.3">
      <c r="A1598" s="69" t="s">
        <v>1607</v>
      </c>
      <c r="B1598" s="55" t="str">
        <f>VLOOKUP(A1598,'Customer Names'!A1598:E2916,3,TRUE)</f>
        <v xml:space="preserve"> Mr</v>
      </c>
      <c r="C1598" s="55" t="str">
        <f>VLOOKUP(A1598,'Customer Names'!A1596:E2421,4,FALSE)</f>
        <v>Ellwanger</v>
      </c>
      <c r="D1598" s="50">
        <f>VLOOKUP(HealthCare!A1598,Medical_Examinations!A1597:J3932,2,TRUE)</f>
        <v>17.7</v>
      </c>
      <c r="E1598" s="50">
        <f>VLOOKUP(HealthCare!A1598,Medical_Examinations!A1597:J3932,4,TRUE)</f>
        <v>10.42</v>
      </c>
      <c r="F1598" s="7" t="str">
        <f>VLOOKUP(A1598,Medical_Examinations!A1597:J3932,6,TRUE)</f>
        <v>yes</v>
      </c>
      <c r="G1598" s="7" t="str">
        <f>VLOOKUP(A1598,Medical_Examinations!A1597:J3932,7,TRUE)</f>
        <v>No</v>
      </c>
      <c r="H1598" s="7" t="str">
        <f>VLOOKUP(A1598,Medical_Examinations!A1597:J3932,8,TRUE)</f>
        <v>No</v>
      </c>
      <c r="I1598" s="51">
        <f>VLOOKUP(A1598,Medical_Examinations!A1597:J3932,9,TRUE)</f>
        <v>2</v>
      </c>
      <c r="J1598" s="7" t="str">
        <f>VLOOKUP(A1598,Medical_Examinations!A1597:J3932,10,TRUE)</f>
        <v>No</v>
      </c>
      <c r="K1598" s="7" t="str">
        <f>VLOOKUP(A1598,Medical_Examinations!A1597:J3932,3,TRUE)</f>
        <v>Underweight</v>
      </c>
      <c r="L1598" s="7" t="str">
        <f>VLOOKUP(A1598,Medical_Examinations!A1597:J3932,5,TRUE)</f>
        <v>Diabetes</v>
      </c>
      <c r="M1598" s="52">
        <f>VLOOKUP(A1598,Hospitalization!A428:K2770,5,FALSE)</f>
        <v>34913</v>
      </c>
      <c r="N1598" s="51">
        <f ca="1">VLOOKUP(A1598,Hospitalization!A429:K2771,6,FALSE)</f>
        <v>52</v>
      </c>
      <c r="O1598" s="7" t="str">
        <f>VLOOKUP(A1589,Hospitalization!A590:K2932,11,TRUE)</f>
        <v>R1012</v>
      </c>
      <c r="P1598" s="7" t="str">
        <f>VLOOKUP(A1598,Hospitalization!A599:K2941,10,TRUE)</f>
        <v>tier - 2</v>
      </c>
      <c r="Q1598" s="53">
        <f>VLOOKUP(A1598,Hospitalization!A599:K2941,8,TRUE)</f>
        <v>15006.58</v>
      </c>
      <c r="R1598" s="7" t="str">
        <f>VLOOKUP(A1598,Hospitalization!A599:K2941,9,TRUE)</f>
        <v>tier - 2</v>
      </c>
    </row>
    <row r="1599" spans="1:18" x14ac:dyDescent="0.3">
      <c r="A1599" s="69" t="s">
        <v>1608</v>
      </c>
      <c r="B1599" s="55" t="str">
        <f>VLOOKUP(A1599,'Customer Names'!A1599:E2917,3,TRUE)</f>
        <v xml:space="preserve"> Mr</v>
      </c>
      <c r="C1599" s="55" t="str">
        <f>VLOOKUP(A1599,'Customer Names'!A1597:E2422,4,FALSE)</f>
        <v>Hanson</v>
      </c>
      <c r="D1599" s="54">
        <f>VLOOKUP(HealthCare!A1599,Medical_Examinations!A1598:J3933,2,TRUE)</f>
        <v>17.2</v>
      </c>
      <c r="E1599" s="54">
        <f>VLOOKUP(HealthCare!A1599,Medical_Examinations!A1598:J3933,4,TRUE)</f>
        <v>6.45</v>
      </c>
      <c r="F1599" s="55" t="str">
        <f>VLOOKUP(A1599,Medical_Examinations!A1598:J3933,6,TRUE)</f>
        <v>No</v>
      </c>
      <c r="G1599" s="55" t="str">
        <f>VLOOKUP(A1599,Medical_Examinations!A1598:J3933,7,TRUE)</f>
        <v>No</v>
      </c>
      <c r="H1599" s="55" t="str">
        <f>VLOOKUP(A1599,Medical_Examinations!A1598:J3933,8,TRUE)</f>
        <v>No</v>
      </c>
      <c r="I1599" s="56">
        <f>VLOOKUP(A1599,Medical_Examinations!A1598:J3933,9,TRUE)</f>
        <v>2</v>
      </c>
      <c r="J1599" s="55" t="str">
        <f>VLOOKUP(A1599,Medical_Examinations!A1598:J3933,10,TRUE)</f>
        <v>No</v>
      </c>
      <c r="K1599" s="55" t="str">
        <f>VLOOKUP(A1599,Medical_Examinations!A1598:J3933,3,TRUE)</f>
        <v>Underweight</v>
      </c>
      <c r="L1599" s="55" t="str">
        <f>VLOOKUP(A1599,Medical_Examinations!A1598:J3933,5,TRUE)</f>
        <v>Prediabetes</v>
      </c>
      <c r="M1599" s="57">
        <f>VLOOKUP(A1599,Hospitalization!A429:K2771,5,FALSE)</f>
        <v>21395</v>
      </c>
      <c r="N1599" s="56">
        <f ca="1">VLOOKUP(A1599,Hospitalization!A430:K2772,6,FALSE)</f>
        <v>45</v>
      </c>
      <c r="O1599" s="55" t="str">
        <f>VLOOKUP(A1590,Hospitalization!A591:K2933,11,TRUE)</f>
        <v>R1023</v>
      </c>
      <c r="P1599" s="55" t="str">
        <f>VLOOKUP(A1599,Hospitalization!A600:K2942,10,TRUE)</f>
        <v>tier - 3</v>
      </c>
      <c r="Q1599" s="58">
        <f>VLOOKUP(A1599,Hospitalization!A600:K2942,8,TRUE)</f>
        <v>14988.43</v>
      </c>
      <c r="R1599" s="55" t="str">
        <f>VLOOKUP(A1599,Hospitalization!A600:K2942,9,TRUE)</f>
        <v>tier - 2</v>
      </c>
    </row>
    <row r="1600" spans="1:18" x14ac:dyDescent="0.3">
      <c r="A1600" s="69" t="s">
        <v>1609</v>
      </c>
      <c r="B1600" s="55" t="str">
        <f>VLOOKUP(A1600,'Customer Names'!A1600:E2918,3,TRUE)</f>
        <v xml:space="preserve"> Mr</v>
      </c>
      <c r="C1600" s="55" t="str">
        <f>VLOOKUP(A1600,'Customer Names'!A1598:E2423,4,FALSE)</f>
        <v>Tucker</v>
      </c>
      <c r="D1600" s="50">
        <f>VLOOKUP(HealthCare!A1600,Medical_Examinations!A1599:J3934,2,TRUE)</f>
        <v>19.21</v>
      </c>
      <c r="E1600" s="50">
        <f>VLOOKUP(HealthCare!A1600,Medical_Examinations!A1599:J3934,4,TRUE)</f>
        <v>5.52</v>
      </c>
      <c r="F1600" s="7" t="str">
        <f>VLOOKUP(A1600,Medical_Examinations!A1599:J3934,6,TRUE)</f>
        <v>No</v>
      </c>
      <c r="G1600" s="7" t="str">
        <f>VLOOKUP(A1600,Medical_Examinations!A1599:J3934,7,TRUE)</f>
        <v>No</v>
      </c>
      <c r="H1600" s="7" t="str">
        <f>VLOOKUP(A1600,Medical_Examinations!A1599:J3934,8,TRUE)</f>
        <v>No</v>
      </c>
      <c r="I1600" s="51">
        <f>VLOOKUP(A1600,Medical_Examinations!A1599:J3934,9,TRUE)</f>
        <v>2</v>
      </c>
      <c r="J1600" s="7" t="str">
        <f>VLOOKUP(A1600,Medical_Examinations!A1599:J3934,10,TRUE)</f>
        <v>No</v>
      </c>
      <c r="K1600" s="7" t="str">
        <f>VLOOKUP(A1600,Medical_Examinations!A1599:J3934,3,TRUE)</f>
        <v>Normal Weight</v>
      </c>
      <c r="L1600" s="7" t="str">
        <f>VLOOKUP(A1600,Medical_Examinations!A1599:J3934,5,TRUE)</f>
        <v>Normal</v>
      </c>
      <c r="M1600" s="52">
        <f>VLOOKUP(A1600,Hospitalization!A430:K2772,5,FALSE)</f>
        <v>22979</v>
      </c>
      <c r="N1600" s="51">
        <f ca="1">VLOOKUP(A1600,Hospitalization!A431:K2773,6,FALSE)</f>
        <v>32</v>
      </c>
      <c r="O1600" s="7" t="str">
        <f>VLOOKUP(A1591,Hospitalization!A592:K2934,11,TRUE)</f>
        <v>R1012</v>
      </c>
      <c r="P1600" s="7" t="str">
        <f>VLOOKUP(A1600,Hospitalization!A601:K2943,10,TRUE)</f>
        <v>tier - 1</v>
      </c>
      <c r="Q1600" s="53">
        <f>VLOOKUP(A1600,Hospitalization!A601:K2943,8,TRUE)</f>
        <v>14945.34</v>
      </c>
      <c r="R1600" s="7" t="str">
        <f>VLOOKUP(A1600,Hospitalization!A601:K2943,9,TRUE)</f>
        <v>tier - 2</v>
      </c>
    </row>
    <row r="1601" spans="1:18" x14ac:dyDescent="0.3">
      <c r="A1601" s="69" t="s">
        <v>1610</v>
      </c>
      <c r="B1601" s="55" t="str">
        <f>VLOOKUP(A1601,'Customer Names'!A1601:E2919,3,TRUE)</f>
        <v xml:space="preserve"> Mr</v>
      </c>
      <c r="C1601" s="55" t="str">
        <f>VLOOKUP(A1601,'Customer Names'!A1599:E2424,4,FALSE)</f>
        <v>Counts</v>
      </c>
      <c r="D1601" s="54">
        <f>VLOOKUP(HealthCare!A1601,Medical_Examinations!A1600:J3935,2,TRUE)</f>
        <v>23.2</v>
      </c>
      <c r="E1601" s="54">
        <f>VLOOKUP(HealthCare!A1601,Medical_Examinations!A1600:J3935,4,TRUE)</f>
        <v>4.41</v>
      </c>
      <c r="F1601" s="55" t="str">
        <f>VLOOKUP(A1601,Medical_Examinations!A1600:J3935,6,TRUE)</f>
        <v>No</v>
      </c>
      <c r="G1601" s="55" t="str">
        <f>VLOOKUP(A1601,Medical_Examinations!A1600:J3935,7,TRUE)</f>
        <v>No</v>
      </c>
      <c r="H1601" s="55" t="str">
        <f>VLOOKUP(A1601,Medical_Examinations!A1600:J3935,8,TRUE)</f>
        <v>Yes</v>
      </c>
      <c r="I1601" s="56">
        <f>VLOOKUP(A1601,Medical_Examinations!A1600:J3935,9,TRUE)</f>
        <v>1</v>
      </c>
      <c r="J1601" s="55" t="str">
        <f>VLOOKUP(A1601,Medical_Examinations!A1600:J3935,10,TRUE)</f>
        <v>No</v>
      </c>
      <c r="K1601" s="55" t="str">
        <f>VLOOKUP(A1601,Medical_Examinations!A1600:J3935,3,TRUE)</f>
        <v>Normal Weight</v>
      </c>
      <c r="L1601" s="55" t="str">
        <f>VLOOKUP(A1601,Medical_Examinations!A1600:J3935,5,TRUE)</f>
        <v>Normal</v>
      </c>
      <c r="M1601" s="57">
        <f>VLOOKUP(A1601,Hospitalization!A431:K2773,5,FALSE)</f>
        <v>21475</v>
      </c>
      <c r="N1601" s="56">
        <f ca="1">VLOOKUP(A1601,Hospitalization!A432:K2774,6,FALSE)</f>
        <v>38</v>
      </c>
      <c r="O1601" s="55" t="str">
        <f>VLOOKUP(A1592,Hospitalization!A593:K2935,11,TRUE)</f>
        <v>R1023</v>
      </c>
      <c r="P1601" s="55" t="str">
        <f>VLOOKUP(A1601,Hospitalization!A602:K2944,10,TRUE)</f>
        <v>tier - 2</v>
      </c>
      <c r="Q1601" s="58">
        <f>VLOOKUP(A1601,Hospitalization!A602:K2944,8,TRUE)</f>
        <v>14901.52</v>
      </c>
      <c r="R1601" s="55" t="str">
        <f>VLOOKUP(A1601,Hospitalization!A602:K2944,9,TRUE)</f>
        <v>tier - 2</v>
      </c>
    </row>
    <row r="1602" spans="1:18" x14ac:dyDescent="0.3">
      <c r="A1602" s="69" t="s">
        <v>1611</v>
      </c>
      <c r="B1602" s="55" t="str">
        <f>VLOOKUP(A1602,'Customer Names'!A1602:E2920,3,TRUE)</f>
        <v xml:space="preserve"> Ms</v>
      </c>
      <c r="C1602" s="55" t="str">
        <f>VLOOKUP(A1602,'Customer Names'!A1600:E2425,4,FALSE)</f>
        <v>Carson</v>
      </c>
      <c r="D1602" s="50">
        <f>VLOOKUP(HealthCare!A1602,Medical_Examinations!A1601:J3936,2,TRUE)</f>
        <v>32.5</v>
      </c>
      <c r="E1602" s="50">
        <f>VLOOKUP(HealthCare!A1602,Medical_Examinations!A1601:J3936,4,TRUE)</f>
        <v>4.6900000000000004</v>
      </c>
      <c r="F1602" s="7" t="str">
        <f>VLOOKUP(A1602,Medical_Examinations!A1601:J3936,6,TRUE)</f>
        <v>yes</v>
      </c>
      <c r="G1602" s="7" t="str">
        <f>VLOOKUP(A1602,Medical_Examinations!A1601:J3936,7,TRUE)</f>
        <v>No</v>
      </c>
      <c r="H1602" s="7" t="str">
        <f>VLOOKUP(A1602,Medical_Examinations!A1601:J3936,8,TRUE)</f>
        <v>Yes</v>
      </c>
      <c r="I1602" s="51">
        <f>VLOOKUP(A1602,Medical_Examinations!A1601:J3936,9,TRUE)</f>
        <v>1</v>
      </c>
      <c r="J1602" s="7" t="str">
        <f>VLOOKUP(A1602,Medical_Examinations!A1601:J3936,10,TRUE)</f>
        <v>No</v>
      </c>
      <c r="K1602" s="7" t="str">
        <f>VLOOKUP(A1602,Medical_Examinations!A1601:J3936,3,TRUE)</f>
        <v>Obesity</v>
      </c>
      <c r="L1602" s="7" t="str">
        <f>VLOOKUP(A1602,Medical_Examinations!A1601:J3936,5,TRUE)</f>
        <v>Normal</v>
      </c>
      <c r="M1602" s="52">
        <f>VLOOKUP(A1602,Hospitalization!A432:K2774,5,FALSE)</f>
        <v>25883</v>
      </c>
      <c r="N1602" s="51">
        <f ca="1">VLOOKUP(A1602,Hospitalization!A433:K2775,6,FALSE)</f>
        <v>54</v>
      </c>
      <c r="O1602" s="7" t="str">
        <f>VLOOKUP(A1593,Hospitalization!A594:K2936,11,TRUE)</f>
        <v>R1022</v>
      </c>
      <c r="P1602" s="7" t="str">
        <f>VLOOKUP(A1602,Hospitalization!A603:K2945,10,TRUE)</f>
        <v>tier - 2</v>
      </c>
      <c r="Q1602" s="53">
        <f>VLOOKUP(A1602,Hospitalization!A603:K2945,8,TRUE)</f>
        <v>14847.63</v>
      </c>
      <c r="R1602" s="7" t="str">
        <f>VLOOKUP(A1602,Hospitalization!A603:K2945,9,TRUE)</f>
        <v>tier - 2</v>
      </c>
    </row>
    <row r="1603" spans="1:18" x14ac:dyDescent="0.3">
      <c r="A1603" s="69" t="s">
        <v>1612</v>
      </c>
      <c r="B1603" s="55" t="str">
        <f>VLOOKUP(A1603,'Customer Names'!A1603:E2921,3,TRUE)</f>
        <v xml:space="preserve"> Mr</v>
      </c>
      <c r="C1603" s="55" t="str">
        <f>VLOOKUP(A1603,'Customer Names'!A1601:E2426,4,FALSE)</f>
        <v>Haines</v>
      </c>
      <c r="D1603" s="54">
        <f>VLOOKUP(HealthCare!A1603,Medical_Examinations!A1602:J3937,2,TRUE)</f>
        <v>20.9</v>
      </c>
      <c r="E1603" s="54">
        <f>VLOOKUP(HealthCare!A1603,Medical_Examinations!A1602:J3937,4,TRUE)</f>
        <v>6.94</v>
      </c>
      <c r="F1603" s="55" t="str">
        <f>VLOOKUP(A1603,Medical_Examinations!A1602:J3937,6,TRUE)</f>
        <v>No</v>
      </c>
      <c r="G1603" s="55" t="str">
        <f>VLOOKUP(A1603,Medical_Examinations!A1602:J3937,7,TRUE)</f>
        <v>No</v>
      </c>
      <c r="H1603" s="55" t="str">
        <f>VLOOKUP(A1603,Medical_Examinations!A1602:J3937,8,TRUE)</f>
        <v>No</v>
      </c>
      <c r="I1603" s="56">
        <f>VLOOKUP(A1603,Medical_Examinations!A1602:J3937,9,TRUE)</f>
        <v>0</v>
      </c>
      <c r="J1603" s="55" t="str">
        <f>VLOOKUP(A1603,Medical_Examinations!A1602:J3937,10,TRUE)</f>
        <v>No</v>
      </c>
      <c r="K1603" s="55" t="str">
        <f>VLOOKUP(A1603,Medical_Examinations!A1602:J3937,3,TRUE)</f>
        <v>Normal Weight</v>
      </c>
      <c r="L1603" s="55" t="str">
        <f>VLOOKUP(A1603,Medical_Examinations!A1602:J3937,5,TRUE)</f>
        <v>Diabetes</v>
      </c>
      <c r="M1603" s="57">
        <f>VLOOKUP(A1603,Hospitalization!A433:K2775,5,FALSE)</f>
        <v>29742</v>
      </c>
      <c r="N1603" s="56">
        <f ca="1">VLOOKUP(A1603,Hospitalization!A434:K2776,6,FALSE)</f>
        <v>33</v>
      </c>
      <c r="O1603" s="55" t="str">
        <f>VLOOKUP(A1594,Hospitalization!A595:K2937,11,TRUE)</f>
        <v>R1023</v>
      </c>
      <c r="P1603" s="55" t="str">
        <f>VLOOKUP(A1603,Hospitalization!A604:K2946,10,TRUE)</f>
        <v>tier - 3</v>
      </c>
      <c r="Q1603" s="58">
        <f>VLOOKUP(A1603,Hospitalization!A604:K2946,8,TRUE)</f>
        <v>14843.96</v>
      </c>
      <c r="R1603" s="55" t="str">
        <f>VLOOKUP(A1603,Hospitalization!A604:K2946,9,TRUE)</f>
        <v>tier - 2</v>
      </c>
    </row>
    <row r="1604" spans="1:18" x14ac:dyDescent="0.3">
      <c r="A1604" s="69" t="s">
        <v>1613</v>
      </c>
      <c r="B1604" s="55" t="str">
        <f>VLOOKUP(A1604,'Customer Names'!A1604:E2922,3,TRUE)</f>
        <v xml:space="preserve"> Mr</v>
      </c>
      <c r="C1604" s="55" t="str">
        <f>VLOOKUP(A1604,'Customer Names'!A1602:E2427,4,FALSE)</f>
        <v>Schnabel</v>
      </c>
      <c r="D1604" s="50">
        <f>VLOOKUP(HealthCare!A1604,Medical_Examinations!A1603:J3938,2,TRUE)</f>
        <v>19.11</v>
      </c>
      <c r="E1604" s="50">
        <f>VLOOKUP(HealthCare!A1604,Medical_Examinations!A1603:J3938,4,TRUE)</f>
        <v>4.3499999999999996</v>
      </c>
      <c r="F1604" s="7" t="str">
        <f>VLOOKUP(A1604,Medical_Examinations!A1603:J3938,6,TRUE)</f>
        <v>No</v>
      </c>
      <c r="G1604" s="7" t="str">
        <f>VLOOKUP(A1604,Medical_Examinations!A1603:J3938,7,TRUE)</f>
        <v>No</v>
      </c>
      <c r="H1604" s="7" t="str">
        <f>VLOOKUP(A1604,Medical_Examinations!A1603:J3938,8,TRUE)</f>
        <v>No</v>
      </c>
      <c r="I1604" s="51">
        <f>VLOOKUP(A1604,Medical_Examinations!A1603:J3938,9,TRUE)</f>
        <v>2</v>
      </c>
      <c r="J1604" s="7" t="str">
        <f>VLOOKUP(A1604,Medical_Examinations!A1603:J3938,10,TRUE)</f>
        <v>No</v>
      </c>
      <c r="K1604" s="7" t="str">
        <f>VLOOKUP(A1604,Medical_Examinations!A1603:J3938,3,TRUE)</f>
        <v>Normal Weight</v>
      </c>
      <c r="L1604" s="7" t="str">
        <f>VLOOKUP(A1604,Medical_Examinations!A1603:J3938,5,TRUE)</f>
        <v>Normal</v>
      </c>
      <c r="M1604" s="52">
        <f>VLOOKUP(A1604,Hospitalization!A434:K2776,5,FALSE)</f>
        <v>29146</v>
      </c>
      <c r="N1604" s="51">
        <f ca="1">VLOOKUP(A1604,Hospitalization!A435:K2777,6,FALSE)</f>
        <v>43</v>
      </c>
      <c r="O1604" s="7" t="str">
        <f>VLOOKUP(A1595,Hospitalization!A596:K2938,11,TRUE)</f>
        <v>R1011</v>
      </c>
      <c r="P1604" s="7" t="str">
        <f>VLOOKUP(A1604,Hospitalization!A605:K2947,10,TRUE)</f>
        <v>tier - 3</v>
      </c>
      <c r="Q1604" s="53">
        <f>VLOOKUP(A1604,Hospitalization!A605:K2947,8,TRUE)</f>
        <v>14839.34</v>
      </c>
      <c r="R1604" s="7" t="str">
        <f>VLOOKUP(A1604,Hospitalization!A605:K2947,9,TRUE)</f>
        <v>tier - 2</v>
      </c>
    </row>
    <row r="1605" spans="1:18" x14ac:dyDescent="0.3">
      <c r="A1605" s="69" t="s">
        <v>1614</v>
      </c>
      <c r="B1605" s="55" t="str">
        <f>VLOOKUP(A1605,'Customer Names'!A1605:E2923,3,TRUE)</f>
        <v xml:space="preserve"> Mr</v>
      </c>
      <c r="C1605" s="55" t="str">
        <f>VLOOKUP(A1605,'Customer Names'!A1603:E2428,4,FALSE)</f>
        <v>Thind</v>
      </c>
      <c r="D1605" s="54">
        <f>VLOOKUP(HealthCare!A1605,Medical_Examinations!A1604:J3939,2,TRUE)</f>
        <v>31.17</v>
      </c>
      <c r="E1605" s="54">
        <f>VLOOKUP(HealthCare!A1605,Medical_Examinations!A1604:J3939,4,TRUE)</f>
        <v>5.28</v>
      </c>
      <c r="F1605" s="55" t="str">
        <f>VLOOKUP(A1605,Medical_Examinations!A1604:J3939,6,TRUE)</f>
        <v>No</v>
      </c>
      <c r="G1605" s="55" t="str">
        <f>VLOOKUP(A1605,Medical_Examinations!A1604:J3939,7,TRUE)</f>
        <v>No</v>
      </c>
      <c r="H1605" s="55" t="str">
        <f>VLOOKUP(A1605,Medical_Examinations!A1604:J3939,8,TRUE)</f>
        <v>No</v>
      </c>
      <c r="I1605" s="56">
        <f>VLOOKUP(A1605,Medical_Examinations!A1604:J3939,9,TRUE)</f>
        <v>1</v>
      </c>
      <c r="J1605" s="55" t="str">
        <f>VLOOKUP(A1605,Medical_Examinations!A1604:J3939,10,TRUE)</f>
        <v>No</v>
      </c>
      <c r="K1605" s="55" t="str">
        <f>VLOOKUP(A1605,Medical_Examinations!A1604:J3939,3,TRUE)</f>
        <v>Obesity</v>
      </c>
      <c r="L1605" s="55" t="str">
        <f>VLOOKUP(A1605,Medical_Examinations!A1604:J3939,5,TRUE)</f>
        <v>Normal</v>
      </c>
      <c r="M1605" s="57">
        <f>VLOOKUP(A1605,Hospitalization!A435:K2777,5,FALSE)</f>
        <v>27738</v>
      </c>
      <c r="N1605" s="56">
        <f ca="1">VLOOKUP(A1605,Hospitalization!A436:K2778,6,FALSE)</f>
        <v>21</v>
      </c>
      <c r="O1605" s="55" t="str">
        <f>VLOOKUP(A1596,Hospitalization!A597:K2939,11,TRUE)</f>
        <v>R1011</v>
      </c>
      <c r="P1605" s="55" t="str">
        <f>VLOOKUP(A1605,Hospitalization!A606:K2948,10,TRUE)</f>
        <v>tier - 3</v>
      </c>
      <c r="Q1605" s="58">
        <f>VLOOKUP(A1605,Hospitalization!A606:K2948,8,TRUE)</f>
        <v>14819</v>
      </c>
      <c r="R1605" s="55" t="str">
        <f>VLOOKUP(A1605,Hospitalization!A606:K2948,9,TRUE)</f>
        <v>tier - 2</v>
      </c>
    </row>
    <row r="1606" spans="1:18" x14ac:dyDescent="0.3">
      <c r="A1606" s="69" t="s">
        <v>1615</v>
      </c>
      <c r="B1606" s="55" t="str">
        <f>VLOOKUP(A1606,'Customer Names'!A1606:E2924,3,TRUE)</f>
        <v xml:space="preserve"> Mrs</v>
      </c>
      <c r="C1606" s="55" t="str">
        <f>VLOOKUP(A1606,'Customer Names'!A1604:E2429,4,FALSE)</f>
        <v>Simon</v>
      </c>
      <c r="D1606" s="50">
        <f>VLOOKUP(HealthCare!A1606,Medical_Examinations!A1605:J3940,2,TRUE)</f>
        <v>36.08</v>
      </c>
      <c r="E1606" s="50">
        <f>VLOOKUP(HealthCare!A1606,Medical_Examinations!A1605:J3940,4,TRUE)</f>
        <v>4.29</v>
      </c>
      <c r="F1606" s="7" t="str">
        <f>VLOOKUP(A1606,Medical_Examinations!A1605:J3940,6,TRUE)</f>
        <v>No</v>
      </c>
      <c r="G1606" s="7" t="str">
        <f>VLOOKUP(A1606,Medical_Examinations!A1605:J3940,7,TRUE)</f>
        <v>No</v>
      </c>
      <c r="H1606" s="7" t="str">
        <f>VLOOKUP(A1606,Medical_Examinations!A1605:J3940,8,TRUE)</f>
        <v>No</v>
      </c>
      <c r="I1606" s="51">
        <f>VLOOKUP(A1606,Medical_Examinations!A1605:J3940,9,TRUE)</f>
        <v>0</v>
      </c>
      <c r="J1606" s="7" t="str">
        <f>VLOOKUP(A1606,Medical_Examinations!A1605:J3940,10,TRUE)</f>
        <v>No</v>
      </c>
      <c r="K1606" s="7" t="str">
        <f>VLOOKUP(A1606,Medical_Examinations!A1605:J3940,3,TRUE)</f>
        <v>Obesity</v>
      </c>
      <c r="L1606" s="7" t="str">
        <f>VLOOKUP(A1606,Medical_Examinations!A1605:J3940,5,TRUE)</f>
        <v>Normal</v>
      </c>
      <c r="M1606" s="52">
        <f>VLOOKUP(A1606,Hospitalization!A436:K2778,5,FALSE)</f>
        <v>23950</v>
      </c>
      <c r="N1606" s="51">
        <f ca="1">VLOOKUP(A1606,Hospitalization!A437:K2779,6,FALSE)</f>
        <v>46</v>
      </c>
      <c r="O1606" s="7" t="str">
        <f>VLOOKUP(A1597,Hospitalization!A598:K2940,11,TRUE)</f>
        <v>R1012</v>
      </c>
      <c r="P1606" s="7" t="str">
        <f>VLOOKUP(A1606,Hospitalization!A607:K2949,10,TRUE)</f>
        <v>tier - 2</v>
      </c>
      <c r="Q1606" s="53">
        <f>VLOOKUP(A1606,Hospitalization!A607:K2949,8,TRUE)</f>
        <v>14750.42</v>
      </c>
      <c r="R1606" s="7" t="str">
        <f>VLOOKUP(A1606,Hospitalization!A607:K2949,9,TRUE)</f>
        <v>tier - 2</v>
      </c>
    </row>
    <row r="1607" spans="1:18" x14ac:dyDescent="0.3">
      <c r="A1607" s="69" t="s">
        <v>1616</v>
      </c>
      <c r="B1607" s="55" t="str">
        <f>VLOOKUP(A1607,'Customer Names'!A1607:E2925,3,TRUE)</f>
        <v xml:space="preserve"> Mr</v>
      </c>
      <c r="C1607" s="55" t="str">
        <f>VLOOKUP(A1607,'Customer Names'!A1605:E2430,4,FALSE)</f>
        <v>Arciniaga</v>
      </c>
      <c r="D1607" s="54">
        <f>VLOOKUP(HealthCare!A1607,Medical_Examinations!A1606:J3941,2,TRUE)</f>
        <v>28.024999999999999</v>
      </c>
      <c r="E1607" s="54">
        <f>VLOOKUP(HealthCare!A1607,Medical_Examinations!A1606:J3941,4,TRUE)</f>
        <v>5.69</v>
      </c>
      <c r="F1607" s="55" t="str">
        <f>VLOOKUP(A1607,Medical_Examinations!A1606:J3941,6,TRUE)</f>
        <v>yes</v>
      </c>
      <c r="G1607" s="55" t="str">
        <f>VLOOKUP(A1607,Medical_Examinations!A1606:J3941,7,TRUE)</f>
        <v>No</v>
      </c>
      <c r="H1607" s="55" t="str">
        <f>VLOOKUP(A1607,Medical_Examinations!A1606:J3941,8,TRUE)</f>
        <v>No</v>
      </c>
      <c r="I1607" s="56">
        <f>VLOOKUP(A1607,Medical_Examinations!A1606:J3941,9,TRUE)</f>
        <v>0</v>
      </c>
      <c r="J1607" s="55" t="str">
        <f>VLOOKUP(A1607,Medical_Examinations!A1606:J3941,10,TRUE)</f>
        <v>No</v>
      </c>
      <c r="K1607" s="55" t="str">
        <f>VLOOKUP(A1607,Medical_Examinations!A1606:J3941,3,TRUE)</f>
        <v>Overweight</v>
      </c>
      <c r="L1607" s="55" t="str">
        <f>VLOOKUP(A1607,Medical_Examinations!A1606:J3941,5,TRUE)</f>
        <v>Normal</v>
      </c>
      <c r="M1607" s="57">
        <f>VLOOKUP(A1607,Hospitalization!A437:K2779,5,FALSE)</f>
        <v>22856</v>
      </c>
      <c r="N1607" s="56">
        <f ca="1">VLOOKUP(A1607,Hospitalization!A438:K2780,6,FALSE)</f>
        <v>53</v>
      </c>
      <c r="O1607" s="55" t="str">
        <f>VLOOKUP(A1598,Hospitalization!A599:K2941,11,TRUE)</f>
        <v>R1024</v>
      </c>
      <c r="P1607" s="55" t="str">
        <f>VLOOKUP(A1607,Hospitalization!A608:K2950,10,TRUE)</f>
        <v>tier - 3</v>
      </c>
      <c r="Q1607" s="58">
        <f>VLOOKUP(A1607,Hospitalization!A608:K2950,8,TRUE)</f>
        <v>14738.43</v>
      </c>
      <c r="R1607" s="55" t="str">
        <f>VLOOKUP(A1607,Hospitalization!A608:K2950,9,TRUE)</f>
        <v>tier - 2</v>
      </c>
    </row>
    <row r="1608" spans="1:18" x14ac:dyDescent="0.3">
      <c r="A1608" s="69" t="s">
        <v>1617</v>
      </c>
      <c r="B1608" s="55" t="str">
        <f>VLOOKUP(A1608,'Customer Names'!A1608:E2926,3,TRUE)</f>
        <v xml:space="preserve"> Mr</v>
      </c>
      <c r="C1608" s="55" t="str">
        <f>VLOOKUP(A1608,'Customer Names'!A1606:E2431,4,FALSE)</f>
        <v>Ryan</v>
      </c>
      <c r="D1608" s="50">
        <f>VLOOKUP(HealthCare!A1608,Medical_Examinations!A1607:J3942,2,TRUE)</f>
        <v>24.32</v>
      </c>
      <c r="E1608" s="50">
        <f>VLOOKUP(HealthCare!A1608,Medical_Examinations!A1607:J3942,4,TRUE)</f>
        <v>5.56</v>
      </c>
      <c r="F1608" s="7" t="str">
        <f>VLOOKUP(A1608,Medical_Examinations!A1607:J3942,6,TRUE)</f>
        <v>yes</v>
      </c>
      <c r="G1608" s="7" t="str">
        <f>VLOOKUP(A1608,Medical_Examinations!A1607:J3942,7,TRUE)</f>
        <v>No</v>
      </c>
      <c r="H1608" s="7" t="str">
        <f>VLOOKUP(A1608,Medical_Examinations!A1607:J3942,8,TRUE)</f>
        <v>No</v>
      </c>
      <c r="I1608" s="51">
        <f>VLOOKUP(A1608,Medical_Examinations!A1607:J3942,9,TRUE)</f>
        <v>0</v>
      </c>
      <c r="J1608" s="7" t="str">
        <f>VLOOKUP(A1608,Medical_Examinations!A1607:J3942,10,TRUE)</f>
        <v>No</v>
      </c>
      <c r="K1608" s="7" t="str">
        <f>VLOOKUP(A1608,Medical_Examinations!A1607:J3942,3,TRUE)</f>
        <v>Normal Weight</v>
      </c>
      <c r="L1608" s="7" t="str">
        <f>VLOOKUP(A1608,Medical_Examinations!A1607:J3942,5,TRUE)</f>
        <v>Normal</v>
      </c>
      <c r="M1608" s="52">
        <f>VLOOKUP(A1608,Hospitalization!A438:K2780,5,FALSE)</f>
        <v>37523</v>
      </c>
      <c r="N1608" s="51">
        <f ca="1">VLOOKUP(A1608,Hospitalization!A439:K2781,6,FALSE)</f>
        <v>24</v>
      </c>
      <c r="O1608" s="7" t="str">
        <f>VLOOKUP(A1599,Hospitalization!A600:K2942,11,TRUE)</f>
        <v>R1011</v>
      </c>
      <c r="P1608" s="7" t="str">
        <f>VLOOKUP(A1608,Hospitalization!A609:K2951,10,TRUE)</f>
        <v>tier - 2</v>
      </c>
      <c r="Q1608" s="53">
        <f>VLOOKUP(A1608,Hospitalization!A609:K2951,8,TRUE)</f>
        <v>14711.74</v>
      </c>
      <c r="R1608" s="7" t="str">
        <f>VLOOKUP(A1608,Hospitalization!A609:K2951,9,TRUE)</f>
        <v>tier - 2</v>
      </c>
    </row>
    <row r="1609" spans="1:18" x14ac:dyDescent="0.3">
      <c r="A1609" s="69" t="s">
        <v>1618</v>
      </c>
      <c r="B1609" s="55" t="str">
        <f>VLOOKUP(A1609,'Customer Names'!A1609:E2927,3,TRUE)</f>
        <v xml:space="preserve"> Ms</v>
      </c>
      <c r="C1609" s="55" t="str">
        <f>VLOOKUP(A1609,'Customer Names'!A1607:E2432,4,FALSE)</f>
        <v>Lizak</v>
      </c>
      <c r="D1609" s="54">
        <f>VLOOKUP(HealthCare!A1609,Medical_Examinations!A1608:J3943,2,TRUE)</f>
        <v>38</v>
      </c>
      <c r="E1609" s="54">
        <f>VLOOKUP(HealthCare!A1609,Medical_Examinations!A1608:J3943,4,TRUE)</f>
        <v>5.41</v>
      </c>
      <c r="F1609" s="55" t="str">
        <f>VLOOKUP(A1609,Medical_Examinations!A1608:J3943,6,TRUE)</f>
        <v>yes</v>
      </c>
      <c r="G1609" s="55" t="str">
        <f>VLOOKUP(A1609,Medical_Examinations!A1608:J3943,7,TRUE)</f>
        <v>No</v>
      </c>
      <c r="H1609" s="55" t="str">
        <f>VLOOKUP(A1609,Medical_Examinations!A1608:J3943,8,TRUE)</f>
        <v>No</v>
      </c>
      <c r="I1609" s="56">
        <f>VLOOKUP(A1609,Medical_Examinations!A1608:J3943,9,TRUE)</f>
        <v>1</v>
      </c>
      <c r="J1609" s="55" t="str">
        <f>VLOOKUP(A1609,Medical_Examinations!A1608:J3943,10,TRUE)</f>
        <v>No</v>
      </c>
      <c r="K1609" s="55" t="str">
        <f>VLOOKUP(A1609,Medical_Examinations!A1608:J3943,3,TRUE)</f>
        <v>Obesity</v>
      </c>
      <c r="L1609" s="55" t="str">
        <f>VLOOKUP(A1609,Medical_Examinations!A1608:J3943,5,TRUE)</f>
        <v>Normal</v>
      </c>
      <c r="M1609" s="57">
        <f>VLOOKUP(A1609,Hospitalization!A439:K2781,5,FALSE)</f>
        <v>30198</v>
      </c>
      <c r="N1609" s="56">
        <f ca="1">VLOOKUP(A1609,Hospitalization!A440:K2782,6,FALSE)</f>
        <v>55</v>
      </c>
      <c r="O1609" s="55" t="str">
        <f>VLOOKUP(A1600,Hospitalization!A601:K2943,11,TRUE)</f>
        <v>R1021</v>
      </c>
      <c r="P1609" s="55" t="str">
        <f>VLOOKUP(A1609,Hospitalization!A610:K2952,10,TRUE)</f>
        <v>tier - 2</v>
      </c>
      <c r="Q1609" s="58">
        <f>VLOOKUP(A1609,Hospitalization!A610:K2952,8,TRUE)</f>
        <v>14696.77</v>
      </c>
      <c r="R1609" s="55" t="str">
        <f>VLOOKUP(A1609,Hospitalization!A610:K2952,9,TRUE)</f>
        <v>tier - 2</v>
      </c>
    </row>
    <row r="1610" spans="1:18" x14ac:dyDescent="0.3">
      <c r="A1610" s="69" t="s">
        <v>1619</v>
      </c>
      <c r="B1610" s="55" t="str">
        <f>VLOOKUP(A1610,'Customer Names'!A1610:E2928,3,TRUE)</f>
        <v xml:space="preserve"> Ms</v>
      </c>
      <c r="C1610" s="55" t="str">
        <f>VLOOKUP(A1610,'Customer Names'!A1608:E2433,4,FALSE)</f>
        <v>Howery</v>
      </c>
      <c r="D1610" s="50">
        <f>VLOOKUP(HealthCare!A1610,Medical_Examinations!A1609:J3944,2,TRUE)</f>
        <v>31.6</v>
      </c>
      <c r="E1610" s="50">
        <f>VLOOKUP(HealthCare!A1610,Medical_Examinations!A1609:J3944,4,TRUE)</f>
        <v>10.85</v>
      </c>
      <c r="F1610" s="7" t="str">
        <f>VLOOKUP(A1610,Medical_Examinations!A1609:J3944,6,TRUE)</f>
        <v>yes</v>
      </c>
      <c r="G1610" s="7" t="str">
        <f>VLOOKUP(A1610,Medical_Examinations!A1609:J3944,7,TRUE)</f>
        <v>No</v>
      </c>
      <c r="H1610" s="7" t="str">
        <f>VLOOKUP(A1610,Medical_Examinations!A1609:J3944,8,TRUE)</f>
        <v>No</v>
      </c>
      <c r="I1610" s="51">
        <f>VLOOKUP(A1610,Medical_Examinations!A1609:J3944,9,TRUE)</f>
        <v>0</v>
      </c>
      <c r="J1610" s="7" t="str">
        <f>VLOOKUP(A1610,Medical_Examinations!A1609:J3944,10,TRUE)</f>
        <v>No</v>
      </c>
      <c r="K1610" s="7" t="str">
        <f>VLOOKUP(A1610,Medical_Examinations!A1609:J3944,3,TRUE)</f>
        <v>Obesity</v>
      </c>
      <c r="L1610" s="7" t="str">
        <f>VLOOKUP(A1610,Medical_Examinations!A1609:J3944,5,TRUE)</f>
        <v>Diabetes</v>
      </c>
      <c r="M1610" s="52">
        <f>VLOOKUP(A1610,Hospitalization!A440:K2782,5,FALSE)</f>
        <v>21389</v>
      </c>
      <c r="N1610" s="51">
        <f ca="1">VLOOKUP(A1610,Hospitalization!A441:K2783,6,FALSE)</f>
        <v>39</v>
      </c>
      <c r="O1610" s="7" t="str">
        <f>VLOOKUP(A1601,Hospitalization!A602:K2944,11,TRUE)</f>
        <v>R1024</v>
      </c>
      <c r="P1610" s="7" t="str">
        <f>VLOOKUP(A1610,Hospitalization!A611:K2953,10,TRUE)</f>
        <v>tier - 1</v>
      </c>
      <c r="Q1610" s="53">
        <f>VLOOKUP(A1610,Hospitalization!A611:K2953,8,TRUE)</f>
        <v>14692.67</v>
      </c>
      <c r="R1610" s="7" t="str">
        <f>VLOOKUP(A1610,Hospitalization!A611:K2953,9,TRUE)</f>
        <v>tier - 2</v>
      </c>
    </row>
    <row r="1611" spans="1:18" x14ac:dyDescent="0.3">
      <c r="A1611" s="69" t="s">
        <v>1620</v>
      </c>
      <c r="B1611" s="55" t="str">
        <f>VLOOKUP(A1611,'Customer Names'!A1611:E2929,3,TRUE)</f>
        <v xml:space="preserve"> Ms</v>
      </c>
      <c r="C1611" s="55" t="str">
        <f>VLOOKUP(A1611,'Customer Names'!A1609:E2434,4,FALSE)</f>
        <v>Crain</v>
      </c>
      <c r="D1611" s="54">
        <f>VLOOKUP(HealthCare!A1611,Medical_Examinations!A1610:J3945,2,TRUE)</f>
        <v>31.02</v>
      </c>
      <c r="E1611" s="54">
        <f>VLOOKUP(HealthCare!A1611,Medical_Examinations!A1610:J3945,4,TRUE)</f>
        <v>11.63</v>
      </c>
      <c r="F1611" s="55" t="str">
        <f>VLOOKUP(A1611,Medical_Examinations!A1610:J3945,6,TRUE)</f>
        <v>yes</v>
      </c>
      <c r="G1611" s="55" t="str">
        <f>VLOOKUP(A1611,Medical_Examinations!A1610:J3945,7,TRUE)</f>
        <v>No</v>
      </c>
      <c r="H1611" s="55" t="str">
        <f>VLOOKUP(A1611,Medical_Examinations!A1610:J3945,8,TRUE)</f>
        <v>No</v>
      </c>
      <c r="I1611" s="56">
        <f>VLOOKUP(A1611,Medical_Examinations!A1610:J3945,9,TRUE)</f>
        <v>0</v>
      </c>
      <c r="J1611" s="55" t="str">
        <f>VLOOKUP(A1611,Medical_Examinations!A1610:J3945,10,TRUE)</f>
        <v>No</v>
      </c>
      <c r="K1611" s="55" t="str">
        <f>VLOOKUP(A1611,Medical_Examinations!A1610:J3945,3,TRUE)</f>
        <v>Obesity</v>
      </c>
      <c r="L1611" s="55" t="str">
        <f>VLOOKUP(A1611,Medical_Examinations!A1610:J3945,5,TRUE)</f>
        <v>Diabetes</v>
      </c>
      <c r="M1611" s="57">
        <f>VLOOKUP(A1611,Hospitalization!A441:K2783,5,FALSE)</f>
        <v>29903</v>
      </c>
      <c r="N1611" s="56">
        <f ca="1">VLOOKUP(A1611,Hospitalization!A442:K2784,6,FALSE)</f>
        <v>39</v>
      </c>
      <c r="O1611" s="55" t="str">
        <f>VLOOKUP(A1602,Hospitalization!A603:K2945,11,TRUE)</f>
        <v>R1023</v>
      </c>
      <c r="P1611" s="55" t="str">
        <f>VLOOKUP(A1611,Hospitalization!A612:K2954,10,TRUE)</f>
        <v>tier - 1</v>
      </c>
      <c r="Q1611" s="58">
        <f>VLOOKUP(A1611,Hospitalization!A612:K2954,8,TRUE)</f>
        <v>14657.2</v>
      </c>
      <c r="R1611" s="55" t="str">
        <f>VLOOKUP(A1611,Hospitalization!A612:K2954,9,TRUE)</f>
        <v>tier - 2</v>
      </c>
    </row>
    <row r="1612" spans="1:18" x14ac:dyDescent="0.3">
      <c r="A1612" s="69" t="s">
        <v>1621</v>
      </c>
      <c r="B1612" s="55" t="str">
        <f>VLOOKUP(A1612,'Customer Names'!A1612:E2930,3,TRUE)</f>
        <v xml:space="preserve"> Ms</v>
      </c>
      <c r="C1612" s="55" t="str">
        <f>VLOOKUP(A1612,'Customer Names'!A1610:E2435,4,FALSE)</f>
        <v>Hotze</v>
      </c>
      <c r="D1612" s="50">
        <f>VLOOKUP(HealthCare!A1612,Medical_Examinations!A1611:J3946,2,TRUE)</f>
        <v>29.26</v>
      </c>
      <c r="E1612" s="50">
        <f>VLOOKUP(HealthCare!A1612,Medical_Examinations!A1611:J3946,4,TRUE)</f>
        <v>5.68</v>
      </c>
      <c r="F1612" s="7" t="str">
        <f>VLOOKUP(A1612,Medical_Examinations!A1611:J3946,6,TRUE)</f>
        <v>yes</v>
      </c>
      <c r="G1612" s="7" t="str">
        <f>VLOOKUP(A1612,Medical_Examinations!A1611:J3946,7,TRUE)</f>
        <v>No</v>
      </c>
      <c r="H1612" s="7" t="str">
        <f>VLOOKUP(A1612,Medical_Examinations!A1611:J3946,8,TRUE)</f>
        <v>No</v>
      </c>
      <c r="I1612" s="51">
        <f>VLOOKUP(A1612,Medical_Examinations!A1611:J3946,9,TRUE)</f>
        <v>1</v>
      </c>
      <c r="J1612" s="7" t="str">
        <f>VLOOKUP(A1612,Medical_Examinations!A1611:J3946,10,TRUE)</f>
        <v>No</v>
      </c>
      <c r="K1612" s="7" t="str">
        <f>VLOOKUP(A1612,Medical_Examinations!A1611:J3946,3,TRUE)</f>
        <v>Overweight</v>
      </c>
      <c r="L1612" s="7" t="str">
        <f>VLOOKUP(A1612,Medical_Examinations!A1611:J3946,5,TRUE)</f>
        <v>Normal</v>
      </c>
      <c r="M1612" s="52">
        <f>VLOOKUP(A1612,Hospitalization!A442:K2784,5,FALSE)</f>
        <v>24716</v>
      </c>
      <c r="N1612" s="51">
        <f ca="1">VLOOKUP(A1612,Hospitalization!A443:K2785,6,FALSE)</f>
        <v>41</v>
      </c>
      <c r="O1612" s="7" t="str">
        <f>VLOOKUP(A1603,Hospitalization!A604:K2946,11,TRUE)</f>
        <v>R1026</v>
      </c>
      <c r="P1612" s="7" t="str">
        <f>VLOOKUP(A1612,Hospitalization!A613:K2955,10,TRUE)</f>
        <v>tier - 3</v>
      </c>
      <c r="Q1612" s="53">
        <f>VLOOKUP(A1612,Hospitalization!A613:K2955,8,TRUE)</f>
        <v>14640.35</v>
      </c>
      <c r="R1612" s="7" t="str">
        <f>VLOOKUP(A1612,Hospitalization!A613:K2955,9,TRUE)</f>
        <v>tier - 2</v>
      </c>
    </row>
    <row r="1613" spans="1:18" x14ac:dyDescent="0.3">
      <c r="A1613" s="69" t="s">
        <v>1622</v>
      </c>
      <c r="B1613" s="55" t="str">
        <f>VLOOKUP(A1613,'Customer Names'!A1613:E2931,3,TRUE)</f>
        <v xml:space="preserve"> Ms</v>
      </c>
      <c r="C1613" s="55" t="str">
        <f>VLOOKUP(A1613,'Customer Names'!A1611:E2436,4,FALSE)</f>
        <v>Chauhan</v>
      </c>
      <c r="D1613" s="54">
        <f>VLOOKUP(HealthCare!A1613,Medical_Examinations!A1612:J3947,2,TRUE)</f>
        <v>15.09</v>
      </c>
      <c r="E1613" s="54">
        <f>VLOOKUP(HealthCare!A1613,Medical_Examinations!A1612:J3947,4,TRUE)</f>
        <v>7.59</v>
      </c>
      <c r="F1613" s="55" t="str">
        <f>VLOOKUP(A1613,Medical_Examinations!A1612:J3947,6,TRUE)</f>
        <v>yes</v>
      </c>
      <c r="G1613" s="55" t="str">
        <f>VLOOKUP(A1613,Medical_Examinations!A1612:J3947,7,TRUE)</f>
        <v>No</v>
      </c>
      <c r="H1613" s="55" t="str">
        <f>VLOOKUP(A1613,Medical_Examinations!A1612:J3947,8,TRUE)</f>
        <v>No</v>
      </c>
      <c r="I1613" s="56">
        <f>VLOOKUP(A1613,Medical_Examinations!A1612:J3947,9,TRUE)</f>
        <v>2</v>
      </c>
      <c r="J1613" s="55" t="str">
        <f>VLOOKUP(A1613,Medical_Examinations!A1612:J3947,10,TRUE)</f>
        <v>No</v>
      </c>
      <c r="K1613" s="55" t="str">
        <f>VLOOKUP(A1613,Medical_Examinations!A1612:J3947,3,TRUE)</f>
        <v>Underweight</v>
      </c>
      <c r="L1613" s="55" t="str">
        <f>VLOOKUP(A1613,Medical_Examinations!A1612:J3947,5,TRUE)</f>
        <v>Diabetes</v>
      </c>
      <c r="M1613" s="57">
        <f>VLOOKUP(A1613,Hospitalization!A443:K2785,5,FALSE)</f>
        <v>33471</v>
      </c>
      <c r="N1613" s="56">
        <f ca="1">VLOOKUP(A1613,Hospitalization!A444:K2786,6,FALSE)</f>
        <v>41</v>
      </c>
      <c r="O1613" s="55" t="str">
        <f>VLOOKUP(A1604,Hospitalization!A605:K2947,11,TRUE)</f>
        <v>R1026</v>
      </c>
      <c r="P1613" s="55" t="str">
        <f>VLOOKUP(A1613,Hospitalization!A614:K2956,10,TRUE)</f>
        <v>tier - 3</v>
      </c>
      <c r="Q1613" s="58">
        <f>VLOOKUP(A1613,Hospitalization!A614:K2956,8,TRUE)</f>
        <v>14630.52</v>
      </c>
      <c r="R1613" s="55" t="str">
        <f>VLOOKUP(A1613,Hospitalization!A614:K2956,9,TRUE)</f>
        <v>tier - 2</v>
      </c>
    </row>
    <row r="1614" spans="1:18" x14ac:dyDescent="0.3">
      <c r="A1614" s="69" t="s">
        <v>1623</v>
      </c>
      <c r="B1614" s="55" t="str">
        <f>VLOOKUP(A1614,'Customer Names'!A1614:E2932,3,TRUE)</f>
        <v xml:space="preserve"> Mr</v>
      </c>
      <c r="C1614" s="55" t="str">
        <f>VLOOKUP(A1614,'Customer Names'!A1612:E2437,4,FALSE)</f>
        <v>Raab</v>
      </c>
      <c r="D1614" s="50">
        <f>VLOOKUP(HealthCare!A1614,Medical_Examinations!A1613:J3948,2,TRUE)</f>
        <v>22.63</v>
      </c>
      <c r="E1614" s="50">
        <f>VLOOKUP(HealthCare!A1614,Medical_Examinations!A1613:J3948,4,TRUE)</f>
        <v>5.09</v>
      </c>
      <c r="F1614" s="7" t="str">
        <f>VLOOKUP(A1614,Medical_Examinations!A1613:J3948,6,TRUE)</f>
        <v>yes</v>
      </c>
      <c r="G1614" s="7" t="str">
        <f>VLOOKUP(A1614,Medical_Examinations!A1613:J3948,7,TRUE)</f>
        <v>No</v>
      </c>
      <c r="H1614" s="7" t="str">
        <f>VLOOKUP(A1614,Medical_Examinations!A1613:J3948,8,TRUE)</f>
        <v>No</v>
      </c>
      <c r="I1614" s="51">
        <f>VLOOKUP(A1614,Medical_Examinations!A1613:J3948,9,TRUE)</f>
        <v>0</v>
      </c>
      <c r="J1614" s="7" t="str">
        <f>VLOOKUP(A1614,Medical_Examinations!A1613:J3948,10,TRUE)</f>
        <v>No</v>
      </c>
      <c r="K1614" s="7" t="str">
        <f>VLOOKUP(A1614,Medical_Examinations!A1613:J3948,3,TRUE)</f>
        <v>Normal Weight</v>
      </c>
      <c r="L1614" s="7" t="str">
        <f>VLOOKUP(A1614,Medical_Examinations!A1613:J3948,5,TRUE)</f>
        <v>Normal</v>
      </c>
      <c r="M1614" s="52">
        <f>VLOOKUP(A1614,Hospitalization!A444:K2786,5,FALSE)</f>
        <v>24054</v>
      </c>
      <c r="N1614" s="51">
        <f ca="1">VLOOKUP(A1614,Hospitalization!A445:K2787,6,FALSE)</f>
        <v>32</v>
      </c>
      <c r="O1614" s="7" t="str">
        <f>VLOOKUP(A1605,Hospitalization!A606:K2948,11,TRUE)</f>
        <v>R1023</v>
      </c>
      <c r="P1614" s="7" t="str">
        <f>VLOOKUP(A1614,Hospitalization!A615:K2957,10,TRUE)</f>
        <v>tier - 3</v>
      </c>
      <c r="Q1614" s="53">
        <f>VLOOKUP(A1614,Hospitalization!A615:K2957,8,TRUE)</f>
        <v>14612.33</v>
      </c>
      <c r="R1614" s="7" t="str">
        <f>VLOOKUP(A1614,Hospitalization!A615:K2957,9,TRUE)</f>
        <v>tier - 2</v>
      </c>
    </row>
    <row r="1615" spans="1:18" x14ac:dyDescent="0.3">
      <c r="A1615" s="69" t="s">
        <v>1624</v>
      </c>
      <c r="B1615" s="55" t="str">
        <f>VLOOKUP(A1615,'Customer Names'!A1615:E2933,3,TRUE)</f>
        <v xml:space="preserve"> Ms</v>
      </c>
      <c r="C1615" s="55" t="str">
        <f>VLOOKUP(A1615,'Customer Names'!A1613:E2438,4,FALSE)</f>
        <v>McKown</v>
      </c>
      <c r="D1615" s="54">
        <f>VLOOKUP(HealthCare!A1615,Medical_Examinations!A1614:J3949,2,TRUE)</f>
        <v>23.46</v>
      </c>
      <c r="E1615" s="54">
        <f>VLOOKUP(HealthCare!A1615,Medical_Examinations!A1614:J3949,4,TRUE)</f>
        <v>4.21</v>
      </c>
      <c r="F1615" s="55" t="str">
        <f>VLOOKUP(A1615,Medical_Examinations!A1614:J3949,6,TRUE)</f>
        <v>No</v>
      </c>
      <c r="G1615" s="55" t="str">
        <f>VLOOKUP(A1615,Medical_Examinations!A1614:J3949,7,TRUE)</f>
        <v>No</v>
      </c>
      <c r="H1615" s="55" t="str">
        <f>VLOOKUP(A1615,Medical_Examinations!A1614:J3949,8,TRUE)</f>
        <v>No</v>
      </c>
      <c r="I1615" s="56">
        <f>VLOOKUP(A1615,Medical_Examinations!A1614:J3949,9,TRUE)</f>
        <v>1</v>
      </c>
      <c r="J1615" s="55" t="str">
        <f>VLOOKUP(A1615,Medical_Examinations!A1614:J3949,10,TRUE)</f>
        <v>No</v>
      </c>
      <c r="K1615" s="55" t="str">
        <f>VLOOKUP(A1615,Medical_Examinations!A1614:J3949,3,TRUE)</f>
        <v>Normal Weight</v>
      </c>
      <c r="L1615" s="55" t="str">
        <f>VLOOKUP(A1615,Medical_Examinations!A1614:J3949,5,TRUE)</f>
        <v>Normal</v>
      </c>
      <c r="M1615" s="57">
        <f>VLOOKUP(A1615,Hospitalization!A445:K2787,5,FALSE)</f>
        <v>24671</v>
      </c>
      <c r="N1615" s="56">
        <f ca="1">VLOOKUP(A1615,Hospitalization!A446:K2788,6,FALSE)</f>
        <v>44</v>
      </c>
      <c r="O1615" s="55" t="str">
        <f>VLOOKUP(A1606,Hospitalization!A607:K2949,11,TRUE)</f>
        <v>R1026</v>
      </c>
      <c r="P1615" s="55" t="str">
        <f>VLOOKUP(A1615,Hospitalization!A616:K2958,10,TRUE)</f>
        <v>tier - 3</v>
      </c>
      <c r="Q1615" s="58">
        <f>VLOOKUP(A1615,Hospitalization!A616:K2958,8,TRUE)</f>
        <v>14600.62</v>
      </c>
      <c r="R1615" s="55" t="str">
        <f>VLOOKUP(A1615,Hospitalization!A616:K2958,9,TRUE)</f>
        <v>tier - 2</v>
      </c>
    </row>
    <row r="1616" spans="1:18" x14ac:dyDescent="0.3">
      <c r="A1616" s="69" t="s">
        <v>1625</v>
      </c>
      <c r="B1616" s="55" t="str">
        <f>VLOOKUP(A1616,'Customer Names'!A1616:E2934,3,TRUE)</f>
        <v xml:space="preserve"> Mr</v>
      </c>
      <c r="C1616" s="55" t="str">
        <f>VLOOKUP(A1616,'Customer Names'!A1614:E2439,4,FALSE)</f>
        <v>Schiemann</v>
      </c>
      <c r="D1616" s="50">
        <f>VLOOKUP(HealthCare!A1616,Medical_Examinations!A1615:J3950,2,TRUE)</f>
        <v>22.56</v>
      </c>
      <c r="E1616" s="50">
        <f>VLOOKUP(HealthCare!A1616,Medical_Examinations!A1615:J3950,4,TRUE)</f>
        <v>4.34</v>
      </c>
      <c r="F1616" s="7" t="str">
        <f>VLOOKUP(A1616,Medical_Examinations!A1615:J3950,6,TRUE)</f>
        <v>yes</v>
      </c>
      <c r="G1616" s="7" t="str">
        <f>VLOOKUP(A1616,Medical_Examinations!A1615:J3950,7,TRUE)</f>
        <v>No</v>
      </c>
      <c r="H1616" s="7" t="str">
        <f>VLOOKUP(A1616,Medical_Examinations!A1615:J3950,8,TRUE)</f>
        <v>No</v>
      </c>
      <c r="I1616" s="51">
        <f>VLOOKUP(A1616,Medical_Examinations!A1615:J3950,9,TRUE)</f>
        <v>0</v>
      </c>
      <c r="J1616" s="7" t="str">
        <f>VLOOKUP(A1616,Medical_Examinations!A1615:J3950,10,TRUE)</f>
        <v>No</v>
      </c>
      <c r="K1616" s="7" t="str">
        <f>VLOOKUP(A1616,Medical_Examinations!A1615:J3950,3,TRUE)</f>
        <v>Normal Weight</v>
      </c>
      <c r="L1616" s="7" t="str">
        <f>VLOOKUP(A1616,Medical_Examinations!A1615:J3950,5,TRUE)</f>
        <v>Normal</v>
      </c>
      <c r="M1616" s="52">
        <f>VLOOKUP(A1616,Hospitalization!A446:K2788,5,FALSE)</f>
        <v>23298</v>
      </c>
      <c r="N1616" s="51">
        <f ca="1">VLOOKUP(A1616,Hospitalization!A447:K2789,6,FALSE)</f>
        <v>43</v>
      </c>
      <c r="O1616" s="7" t="str">
        <f>VLOOKUP(A1607,Hospitalization!A608:K2950,11,TRUE)</f>
        <v>R1021</v>
      </c>
      <c r="P1616" s="7" t="str">
        <f>VLOOKUP(A1616,Hospitalization!A617:K2959,10,TRUE)</f>
        <v>tier - 1</v>
      </c>
      <c r="Q1616" s="53">
        <f>VLOOKUP(A1616,Hospitalization!A617:K2959,8,TRUE)</f>
        <v>14590.63</v>
      </c>
      <c r="R1616" s="7" t="str">
        <f>VLOOKUP(A1616,Hospitalization!A617:K2959,9,TRUE)</f>
        <v>tier - 2</v>
      </c>
    </row>
    <row r="1617" spans="1:18" x14ac:dyDescent="0.3">
      <c r="A1617" s="69" t="s">
        <v>1626</v>
      </c>
      <c r="B1617" s="55" t="str">
        <f>VLOOKUP(A1617,'Customer Names'!A1617:E2935,3,TRUE)</f>
        <v xml:space="preserve"> Ms</v>
      </c>
      <c r="C1617" s="55" t="str">
        <f>VLOOKUP(A1617,'Customer Names'!A1615:E2440,4,FALSE)</f>
        <v>Cress</v>
      </c>
      <c r="D1617" s="54">
        <f>VLOOKUP(HealthCare!A1617,Medical_Examinations!A1616:J3951,2,TRUE)</f>
        <v>19.28</v>
      </c>
      <c r="E1617" s="54">
        <f>VLOOKUP(HealthCare!A1617,Medical_Examinations!A1616:J3951,4,TRUE)</f>
        <v>11.85</v>
      </c>
      <c r="F1617" s="55" t="str">
        <f>VLOOKUP(A1617,Medical_Examinations!A1616:J3951,6,TRUE)</f>
        <v>No</v>
      </c>
      <c r="G1617" s="55" t="str">
        <f>VLOOKUP(A1617,Medical_Examinations!A1616:J3951,7,TRUE)</f>
        <v>No</v>
      </c>
      <c r="H1617" s="55" t="str">
        <f>VLOOKUP(A1617,Medical_Examinations!A1616:J3951,8,TRUE)</f>
        <v>No</v>
      </c>
      <c r="I1617" s="56">
        <f>VLOOKUP(A1617,Medical_Examinations!A1616:J3951,9,TRUE)</f>
        <v>2</v>
      </c>
      <c r="J1617" s="55" t="str">
        <f>VLOOKUP(A1617,Medical_Examinations!A1616:J3951,10,TRUE)</f>
        <v>No</v>
      </c>
      <c r="K1617" s="55" t="str">
        <f>VLOOKUP(A1617,Medical_Examinations!A1616:J3951,3,TRUE)</f>
        <v>Normal Weight</v>
      </c>
      <c r="L1617" s="55" t="str">
        <f>VLOOKUP(A1617,Medical_Examinations!A1616:J3951,5,TRUE)</f>
        <v>Diabetes</v>
      </c>
      <c r="M1617" s="57">
        <f>VLOOKUP(A1617,Hospitalization!A447:K2789,5,FALSE)</f>
        <v>22983</v>
      </c>
      <c r="N1617" s="56">
        <f ca="1">VLOOKUP(A1617,Hospitalization!A448:K2790,6,FALSE)</f>
        <v>39</v>
      </c>
      <c r="O1617" s="55" t="str">
        <f>VLOOKUP(A1608,Hospitalization!A609:K2951,11,TRUE)</f>
        <v>R1012</v>
      </c>
      <c r="P1617" s="55" t="str">
        <f>VLOOKUP(A1617,Hospitalization!A618:K2960,10,TRUE)</f>
        <v>tier - 1</v>
      </c>
      <c r="Q1617" s="58">
        <f>VLOOKUP(A1617,Hospitalization!A618:K2960,8,TRUE)</f>
        <v>14574.64</v>
      </c>
      <c r="R1617" s="55" t="str">
        <f>VLOOKUP(A1617,Hospitalization!A618:K2960,9,TRUE)</f>
        <v>tier - 2</v>
      </c>
    </row>
    <row r="1618" spans="1:18" x14ac:dyDescent="0.3">
      <c r="A1618" s="69" t="s">
        <v>1627</v>
      </c>
      <c r="B1618" s="55" t="str">
        <f>VLOOKUP(A1618,'Customer Names'!A1618:E2936,3,TRUE)</f>
        <v xml:space="preserve"> Mr</v>
      </c>
      <c r="C1618" s="55" t="str">
        <f>VLOOKUP(A1618,'Customer Names'!A1616:E2441,4,FALSE)</f>
        <v>Mawson</v>
      </c>
      <c r="D1618" s="50">
        <f>VLOOKUP(HealthCare!A1618,Medical_Examinations!A1617:J3952,2,TRUE)</f>
        <v>15.37</v>
      </c>
      <c r="E1618" s="50">
        <f>VLOOKUP(HealthCare!A1618,Medical_Examinations!A1617:J3952,4,TRUE)</f>
        <v>9.61</v>
      </c>
      <c r="F1618" s="7" t="str">
        <f>VLOOKUP(A1618,Medical_Examinations!A1617:J3952,6,TRUE)</f>
        <v>yes</v>
      </c>
      <c r="G1618" s="7" t="str">
        <f>VLOOKUP(A1618,Medical_Examinations!A1617:J3952,7,TRUE)</f>
        <v>No</v>
      </c>
      <c r="H1618" s="7" t="str">
        <f>VLOOKUP(A1618,Medical_Examinations!A1617:J3952,8,TRUE)</f>
        <v>No</v>
      </c>
      <c r="I1618" s="51">
        <f>VLOOKUP(A1618,Medical_Examinations!A1617:J3952,9,TRUE)</f>
        <v>2</v>
      </c>
      <c r="J1618" s="7" t="str">
        <f>VLOOKUP(A1618,Medical_Examinations!A1617:J3952,10,TRUE)</f>
        <v>No</v>
      </c>
      <c r="K1618" s="7" t="str">
        <f>VLOOKUP(A1618,Medical_Examinations!A1617:J3952,3,TRUE)</f>
        <v>Underweight</v>
      </c>
      <c r="L1618" s="7" t="str">
        <f>VLOOKUP(A1618,Medical_Examinations!A1617:J3952,5,TRUE)</f>
        <v>Diabetes</v>
      </c>
      <c r="M1618" s="52">
        <f>VLOOKUP(A1618,Hospitalization!A448:K2790,5,FALSE)</f>
        <v>36050</v>
      </c>
      <c r="N1618" s="51">
        <f ca="1">VLOOKUP(A1618,Hospitalization!A449:K2791,6,FALSE)</f>
        <v>33</v>
      </c>
      <c r="O1618" s="7" t="str">
        <f>VLOOKUP(A1609,Hospitalization!A610:K2952,11,TRUE)</f>
        <v>R1011</v>
      </c>
      <c r="P1618" s="7" t="str">
        <f>VLOOKUP(A1618,Hospitalization!A619:K2961,10,TRUE)</f>
        <v>tier - 1</v>
      </c>
      <c r="Q1618" s="53">
        <f>VLOOKUP(A1618,Hospitalization!A619:K2961,8,TRUE)</f>
        <v>14571.89</v>
      </c>
      <c r="R1618" s="7" t="str">
        <f>VLOOKUP(A1618,Hospitalization!A619:K2961,9,TRUE)</f>
        <v>tier - 2</v>
      </c>
    </row>
    <row r="1619" spans="1:18" x14ac:dyDescent="0.3">
      <c r="A1619" s="69" t="s">
        <v>1628</v>
      </c>
      <c r="B1619" s="55" t="str">
        <f>VLOOKUP(A1619,'Customer Names'!A1619:E2937,3,TRUE)</f>
        <v xml:space="preserve"> Ms</v>
      </c>
      <c r="C1619" s="55" t="str">
        <f>VLOOKUP(A1619,'Customer Names'!A1617:E2442,4,FALSE)</f>
        <v>Wigginton</v>
      </c>
      <c r="D1619" s="54">
        <f>VLOOKUP(HealthCare!A1619,Medical_Examinations!A1618:J3953,2,TRUE)</f>
        <v>18.71</v>
      </c>
      <c r="E1619" s="54">
        <f>VLOOKUP(HealthCare!A1619,Medical_Examinations!A1618:J3953,4,TRUE)</f>
        <v>5.29</v>
      </c>
      <c r="F1619" s="55" t="str">
        <f>VLOOKUP(A1619,Medical_Examinations!A1618:J3953,6,TRUE)</f>
        <v>yes</v>
      </c>
      <c r="G1619" s="55" t="str">
        <f>VLOOKUP(A1619,Medical_Examinations!A1618:J3953,7,TRUE)</f>
        <v>No</v>
      </c>
      <c r="H1619" s="55" t="str">
        <f>VLOOKUP(A1619,Medical_Examinations!A1618:J3953,8,TRUE)</f>
        <v>No</v>
      </c>
      <c r="I1619" s="56">
        <f>VLOOKUP(A1619,Medical_Examinations!A1618:J3953,9,TRUE)</f>
        <v>0</v>
      </c>
      <c r="J1619" s="55" t="str">
        <f>VLOOKUP(A1619,Medical_Examinations!A1618:J3953,10,TRUE)</f>
        <v>No</v>
      </c>
      <c r="K1619" s="55" t="str">
        <f>VLOOKUP(A1619,Medical_Examinations!A1618:J3953,3,TRUE)</f>
        <v>Normal Weight</v>
      </c>
      <c r="L1619" s="55" t="str">
        <f>VLOOKUP(A1619,Medical_Examinations!A1618:J3953,5,TRUE)</f>
        <v>Normal</v>
      </c>
      <c r="M1619" s="57">
        <f>VLOOKUP(A1619,Hospitalization!A449:K2791,5,FALSE)</f>
        <v>32703</v>
      </c>
      <c r="N1619" s="56">
        <f ca="1">VLOOKUP(A1619,Hospitalization!A450:K2792,6,FALSE)</f>
        <v>32</v>
      </c>
      <c r="O1619" s="55" t="str">
        <f>VLOOKUP(A1610,Hospitalization!A611:K2953,11,TRUE)</f>
        <v>R1012</v>
      </c>
      <c r="P1619" s="55" t="str">
        <f>VLOOKUP(A1619,Hospitalization!A620:K2962,10,TRUE)</f>
        <v>tier - 3</v>
      </c>
      <c r="Q1619" s="58">
        <f>VLOOKUP(A1619,Hospitalization!A620:K2962,8,TRUE)</f>
        <v>14547.26</v>
      </c>
      <c r="R1619" s="55" t="str">
        <f>VLOOKUP(A1619,Hospitalization!A620:K2962,9,TRUE)</f>
        <v>tier - 2</v>
      </c>
    </row>
    <row r="1620" spans="1:18" x14ac:dyDescent="0.3">
      <c r="A1620" s="69" t="s">
        <v>1629</v>
      </c>
      <c r="B1620" s="55" t="str">
        <f>VLOOKUP(A1620,'Customer Names'!A1620:E2938,3,TRUE)</f>
        <v xml:space="preserve"> Mr</v>
      </c>
      <c r="C1620" s="55" t="str">
        <f>VLOOKUP(A1620,'Customer Names'!A1618:E2443,4,FALSE)</f>
        <v>Wang</v>
      </c>
      <c r="D1620" s="50">
        <f>VLOOKUP(HealthCare!A1620,Medical_Examinations!A1619:J3954,2,TRUE)</f>
        <v>20.61</v>
      </c>
      <c r="E1620" s="50">
        <f>VLOOKUP(HealthCare!A1620,Medical_Examinations!A1619:J3954,4,TRUE)</f>
        <v>6.89</v>
      </c>
      <c r="F1620" s="7" t="str">
        <f>VLOOKUP(A1620,Medical_Examinations!A1619:J3954,6,TRUE)</f>
        <v>No</v>
      </c>
      <c r="G1620" s="7" t="str">
        <f>VLOOKUP(A1620,Medical_Examinations!A1619:J3954,7,TRUE)</f>
        <v>No</v>
      </c>
      <c r="H1620" s="7" t="str">
        <f>VLOOKUP(A1620,Medical_Examinations!A1619:J3954,8,TRUE)</f>
        <v>No</v>
      </c>
      <c r="I1620" s="51">
        <f>VLOOKUP(A1620,Medical_Examinations!A1619:J3954,9,TRUE)</f>
        <v>0</v>
      </c>
      <c r="J1620" s="7" t="str">
        <f>VLOOKUP(A1620,Medical_Examinations!A1619:J3954,10,TRUE)</f>
        <v>No</v>
      </c>
      <c r="K1620" s="7" t="str">
        <f>VLOOKUP(A1620,Medical_Examinations!A1619:J3954,3,TRUE)</f>
        <v>Normal Weight</v>
      </c>
      <c r="L1620" s="7" t="str">
        <f>VLOOKUP(A1620,Medical_Examinations!A1619:J3954,5,TRUE)</f>
        <v>Diabetes</v>
      </c>
      <c r="M1620" s="52">
        <f>VLOOKUP(A1620,Hospitalization!A450:K2792,5,FALSE)</f>
        <v>32711</v>
      </c>
      <c r="N1620" s="51">
        <f ca="1">VLOOKUP(A1620,Hospitalization!A451:K2793,6,FALSE)</f>
        <v>39</v>
      </c>
      <c r="O1620" s="7" t="str">
        <f>VLOOKUP(A1611,Hospitalization!A612:K2954,11,TRUE)</f>
        <v>R1012</v>
      </c>
      <c r="P1620" s="7" t="str">
        <f>VLOOKUP(A1620,Hospitalization!A621:K2963,10,TRUE)</f>
        <v>tier - 3</v>
      </c>
      <c r="Q1620" s="53">
        <f>VLOOKUP(A1620,Hospitalization!A621:K2963,8,TRUE)</f>
        <v>14507.46</v>
      </c>
      <c r="R1620" s="7" t="str">
        <f>VLOOKUP(A1620,Hospitalization!A621:K2963,9,TRUE)</f>
        <v>tier - 2</v>
      </c>
    </row>
    <row r="1621" spans="1:18" x14ac:dyDescent="0.3">
      <c r="A1621" s="69" t="s">
        <v>1630</v>
      </c>
      <c r="B1621" s="55" t="str">
        <f>VLOOKUP(A1621,'Customer Names'!A1621:E2939,3,TRUE)</f>
        <v xml:space="preserve"> Ms</v>
      </c>
      <c r="C1621" s="55" t="str">
        <f>VLOOKUP(A1621,'Customer Names'!A1619:E2444,4,FALSE)</f>
        <v>Schroeder</v>
      </c>
      <c r="D1621" s="54">
        <f>VLOOKUP(HealthCare!A1621,Medical_Examinations!A1620:J3955,2,TRUE)</f>
        <v>15.99</v>
      </c>
      <c r="E1621" s="54">
        <f>VLOOKUP(HealthCare!A1621,Medical_Examinations!A1620:J3955,4,TRUE)</f>
        <v>4.57</v>
      </c>
      <c r="F1621" s="55" t="str">
        <f>VLOOKUP(A1621,Medical_Examinations!A1620:J3955,6,TRUE)</f>
        <v>yes</v>
      </c>
      <c r="G1621" s="55" t="str">
        <f>VLOOKUP(A1621,Medical_Examinations!A1620:J3955,7,TRUE)</f>
        <v>No</v>
      </c>
      <c r="H1621" s="55" t="str">
        <f>VLOOKUP(A1621,Medical_Examinations!A1620:J3955,8,TRUE)</f>
        <v>Yes</v>
      </c>
      <c r="I1621" s="56">
        <f>VLOOKUP(A1621,Medical_Examinations!A1620:J3955,9,TRUE)</f>
        <v>1</v>
      </c>
      <c r="J1621" s="55" t="str">
        <f>VLOOKUP(A1621,Medical_Examinations!A1620:J3955,10,TRUE)</f>
        <v>No</v>
      </c>
      <c r="K1621" s="55" t="str">
        <f>VLOOKUP(A1621,Medical_Examinations!A1620:J3955,3,TRUE)</f>
        <v>Underweight</v>
      </c>
      <c r="L1621" s="55" t="str">
        <f>VLOOKUP(A1621,Medical_Examinations!A1620:J3955,5,TRUE)</f>
        <v>Normal</v>
      </c>
      <c r="M1621" s="57">
        <f>VLOOKUP(A1621,Hospitalization!A451:K2793,5,FALSE)</f>
        <v>21874</v>
      </c>
      <c r="N1621" s="56">
        <f ca="1">VLOOKUP(A1621,Hospitalization!A452:K2794,6,FALSE)</f>
        <v>22</v>
      </c>
      <c r="O1621" s="55" t="str">
        <f>VLOOKUP(A1612,Hospitalization!A613:K2955,11,TRUE)</f>
        <v>R1026</v>
      </c>
      <c r="P1621" s="55" t="str">
        <f>VLOOKUP(A1621,Hospitalization!A622:K2964,10,TRUE)</f>
        <v>tier - 2</v>
      </c>
      <c r="Q1621" s="58">
        <f>VLOOKUP(A1621,Hospitalization!A622:K2964,8,TRUE)</f>
        <v>14474.68</v>
      </c>
      <c r="R1621" s="55" t="str">
        <f>VLOOKUP(A1621,Hospitalization!A622:K2964,9,TRUE)</f>
        <v>tier - 2</v>
      </c>
    </row>
    <row r="1622" spans="1:18" x14ac:dyDescent="0.3">
      <c r="A1622" s="69" t="s">
        <v>1631</v>
      </c>
      <c r="B1622" s="55" t="str">
        <f>VLOOKUP(A1622,'Customer Names'!A1622:E2940,3,TRUE)</f>
        <v xml:space="preserve"> Ms</v>
      </c>
      <c r="C1622" s="55" t="str">
        <f>VLOOKUP(A1622,'Customer Names'!A1620:E2445,4,FALSE)</f>
        <v>Leonard</v>
      </c>
      <c r="D1622" s="50">
        <f>VLOOKUP(HealthCare!A1622,Medical_Examinations!A1621:J3956,2,TRUE)</f>
        <v>33.155000000000001</v>
      </c>
      <c r="E1622" s="50">
        <f>VLOOKUP(HealthCare!A1622,Medical_Examinations!A1621:J3956,4,TRUE)</f>
        <v>4.32</v>
      </c>
      <c r="F1622" s="7" t="str">
        <f>VLOOKUP(A1622,Medical_Examinations!A1621:J3956,6,TRUE)</f>
        <v>No</v>
      </c>
      <c r="G1622" s="7" t="str">
        <f>VLOOKUP(A1622,Medical_Examinations!A1621:J3956,7,TRUE)</f>
        <v>No</v>
      </c>
      <c r="H1622" s="7" t="str">
        <f>VLOOKUP(A1622,Medical_Examinations!A1621:J3956,8,TRUE)</f>
        <v>No</v>
      </c>
      <c r="I1622" s="51">
        <f>VLOOKUP(A1622,Medical_Examinations!A1621:J3956,9,TRUE)</f>
        <v>0</v>
      </c>
      <c r="J1622" s="7" t="str">
        <f>VLOOKUP(A1622,Medical_Examinations!A1621:J3956,10,TRUE)</f>
        <v>No</v>
      </c>
      <c r="K1622" s="7" t="str">
        <f>VLOOKUP(A1622,Medical_Examinations!A1621:J3956,3,TRUE)</f>
        <v>Obesity</v>
      </c>
      <c r="L1622" s="7" t="str">
        <f>VLOOKUP(A1622,Medical_Examinations!A1621:J3956,5,TRUE)</f>
        <v>Normal</v>
      </c>
      <c r="M1622" s="52">
        <f>VLOOKUP(A1622,Hospitalization!A452:K2794,5,FALSE)</f>
        <v>28091</v>
      </c>
      <c r="N1622" s="51">
        <f ca="1">VLOOKUP(A1622,Hospitalization!A453:K2795,6,FALSE)</f>
        <v>46</v>
      </c>
      <c r="O1622" s="7" t="str">
        <f>VLOOKUP(A1613,Hospitalization!A614:K2956,11,TRUE)</f>
        <v>R1011</v>
      </c>
      <c r="P1622" s="7" t="str">
        <f>VLOOKUP(A1622,Hospitalization!A623:K2965,10,TRUE)</f>
        <v>tier - 3</v>
      </c>
      <c r="Q1622" s="53">
        <f>VLOOKUP(A1622,Hospitalization!A623:K2965,8,TRUE)</f>
        <v>14470.01</v>
      </c>
      <c r="R1622" s="7" t="str">
        <f>VLOOKUP(A1622,Hospitalization!A623:K2965,9,TRUE)</f>
        <v>tier - 2</v>
      </c>
    </row>
    <row r="1623" spans="1:18" x14ac:dyDescent="0.3">
      <c r="A1623" s="69" t="s">
        <v>1632</v>
      </c>
      <c r="B1623" s="55" t="str">
        <f>VLOOKUP(A1623,'Customer Names'!A1623:E2941,3,TRUE)</f>
        <v xml:space="preserve"> Mr</v>
      </c>
      <c r="C1623" s="55" t="str">
        <f>VLOOKUP(A1623,'Customer Names'!A1621:E2446,4,FALSE)</f>
        <v>Tissue</v>
      </c>
      <c r="D1623" s="54">
        <f>VLOOKUP(HealthCare!A1623,Medical_Examinations!A1622:J3957,2,TRUE)</f>
        <v>26.22</v>
      </c>
      <c r="E1623" s="54">
        <f>VLOOKUP(HealthCare!A1623,Medical_Examinations!A1622:J3957,4,TRUE)</f>
        <v>5.57</v>
      </c>
      <c r="F1623" s="55" t="str">
        <f>VLOOKUP(A1623,Medical_Examinations!A1622:J3957,6,TRUE)</f>
        <v>yes</v>
      </c>
      <c r="G1623" s="55" t="str">
        <f>VLOOKUP(A1623,Medical_Examinations!A1622:J3957,7,TRUE)</f>
        <v>No</v>
      </c>
      <c r="H1623" s="55" t="str">
        <f>VLOOKUP(A1623,Medical_Examinations!A1622:J3957,8,TRUE)</f>
        <v>Yes</v>
      </c>
      <c r="I1623" s="56">
        <f>VLOOKUP(A1623,Medical_Examinations!A1622:J3957,9,TRUE)</f>
        <v>1</v>
      </c>
      <c r="J1623" s="55" t="str">
        <f>VLOOKUP(A1623,Medical_Examinations!A1622:J3957,10,TRUE)</f>
        <v>No</v>
      </c>
      <c r="K1623" s="55" t="str">
        <f>VLOOKUP(A1623,Medical_Examinations!A1622:J3957,3,TRUE)</f>
        <v>Overweight</v>
      </c>
      <c r="L1623" s="55" t="str">
        <f>VLOOKUP(A1623,Medical_Examinations!A1622:J3957,5,TRUE)</f>
        <v>Normal</v>
      </c>
      <c r="M1623" s="57">
        <f>VLOOKUP(A1623,Hospitalization!A453:K2795,5,FALSE)</f>
        <v>35379</v>
      </c>
      <c r="N1623" s="56">
        <f ca="1">VLOOKUP(A1623,Hospitalization!A454:K2796,6,FALSE)</f>
        <v>46</v>
      </c>
      <c r="O1623" s="55" t="str">
        <f>VLOOKUP(A1614,Hospitalization!A615:K2957,11,TRUE)</f>
        <v>R1021</v>
      </c>
      <c r="P1623" s="55" t="str">
        <f>VLOOKUP(A1623,Hospitalization!A624:K2966,10,TRUE)</f>
        <v>tier - 3</v>
      </c>
      <c r="Q1623" s="58">
        <f>VLOOKUP(A1623,Hospitalization!A624:K2966,8,TRUE)</f>
        <v>14455.64</v>
      </c>
      <c r="R1623" s="55" t="str">
        <f>VLOOKUP(A1623,Hospitalization!A624:K2966,9,TRUE)</f>
        <v>tier - 2</v>
      </c>
    </row>
    <row r="1624" spans="1:18" x14ac:dyDescent="0.3">
      <c r="A1624" s="69" t="s">
        <v>1633</v>
      </c>
      <c r="B1624" s="55" t="str">
        <f>VLOOKUP(A1624,'Customer Names'!A1624:E2942,3,TRUE)</f>
        <v xml:space="preserve"> Mr</v>
      </c>
      <c r="C1624" s="55" t="str">
        <f>VLOOKUP(A1624,'Customer Names'!A1622:E2447,4,FALSE)</f>
        <v>Wood</v>
      </c>
      <c r="D1624" s="50">
        <f>VLOOKUP(HealthCare!A1624,Medical_Examinations!A1623:J3958,2,TRUE)</f>
        <v>21.85</v>
      </c>
      <c r="E1624" s="50">
        <f>VLOOKUP(HealthCare!A1624,Medical_Examinations!A1623:J3958,4,TRUE)</f>
        <v>5.26</v>
      </c>
      <c r="F1624" s="7" t="str">
        <f>VLOOKUP(A1624,Medical_Examinations!A1623:J3958,6,TRUE)</f>
        <v>yes</v>
      </c>
      <c r="G1624" s="7" t="str">
        <f>VLOOKUP(A1624,Medical_Examinations!A1623:J3958,7,TRUE)</f>
        <v>No</v>
      </c>
      <c r="H1624" s="7" t="str">
        <f>VLOOKUP(A1624,Medical_Examinations!A1623:J3958,8,TRUE)</f>
        <v>Yes</v>
      </c>
      <c r="I1624" s="51">
        <f>VLOOKUP(A1624,Medical_Examinations!A1623:J3958,9,TRUE)</f>
        <v>1</v>
      </c>
      <c r="J1624" s="7" t="str">
        <f>VLOOKUP(A1624,Medical_Examinations!A1623:J3958,10,TRUE)</f>
        <v>No</v>
      </c>
      <c r="K1624" s="7" t="str">
        <f>VLOOKUP(A1624,Medical_Examinations!A1623:J3958,3,TRUE)</f>
        <v>Normal Weight</v>
      </c>
      <c r="L1624" s="7" t="str">
        <f>VLOOKUP(A1624,Medical_Examinations!A1623:J3958,5,TRUE)</f>
        <v>Normal</v>
      </c>
      <c r="M1624" s="52">
        <f>VLOOKUP(A1624,Hospitalization!A454:K2796,5,FALSE)</f>
        <v>21765</v>
      </c>
      <c r="N1624" s="51">
        <f ca="1">VLOOKUP(A1624,Hospitalization!A455:K2797,6,FALSE)</f>
        <v>37</v>
      </c>
      <c r="O1624" s="7" t="str">
        <f>VLOOKUP(A1615,Hospitalization!A616:K2958,11,TRUE)</f>
        <v>R1022</v>
      </c>
      <c r="P1624" s="7" t="str">
        <f>VLOOKUP(A1624,Hospitalization!A625:K2967,10,TRUE)</f>
        <v>tier - 3</v>
      </c>
      <c r="Q1624" s="53">
        <f>VLOOKUP(A1624,Hospitalization!A625:K2967,8,TRUE)</f>
        <v>14451.84</v>
      </c>
      <c r="R1624" s="7" t="str">
        <f>VLOOKUP(A1624,Hospitalization!A625:K2967,9,TRUE)</f>
        <v>tier - 2</v>
      </c>
    </row>
    <row r="1625" spans="1:18" x14ac:dyDescent="0.3">
      <c r="A1625" s="69" t="s">
        <v>1634</v>
      </c>
      <c r="B1625" s="55" t="str">
        <f>VLOOKUP(A1625,'Customer Names'!A1625:E2943,3,TRUE)</f>
        <v xml:space="preserve"> Ms</v>
      </c>
      <c r="C1625" s="55" t="str">
        <f>VLOOKUP(A1625,'Customer Names'!A1623:E2448,4,FALSE)</f>
        <v>Denny</v>
      </c>
      <c r="D1625" s="54">
        <f>VLOOKUP(HealthCare!A1625,Medical_Examinations!A1624:J3959,2,TRUE)</f>
        <v>30.495000000000001</v>
      </c>
      <c r="E1625" s="54">
        <f>VLOOKUP(HealthCare!A1625,Medical_Examinations!A1624:J3959,4,TRUE)</f>
        <v>6.25</v>
      </c>
      <c r="F1625" s="55" t="str">
        <f>VLOOKUP(A1625,Medical_Examinations!A1624:J3959,6,TRUE)</f>
        <v>No</v>
      </c>
      <c r="G1625" s="55" t="str">
        <f>VLOOKUP(A1625,Medical_Examinations!A1624:J3959,7,TRUE)</f>
        <v>No</v>
      </c>
      <c r="H1625" s="55" t="str">
        <f>VLOOKUP(A1625,Medical_Examinations!A1624:J3959,8,TRUE)</f>
        <v>No</v>
      </c>
      <c r="I1625" s="56">
        <f>VLOOKUP(A1625,Medical_Examinations!A1624:J3959,9,TRUE)</f>
        <v>0</v>
      </c>
      <c r="J1625" s="55" t="str">
        <f>VLOOKUP(A1625,Medical_Examinations!A1624:J3959,10,TRUE)</f>
        <v>No</v>
      </c>
      <c r="K1625" s="55" t="str">
        <f>VLOOKUP(A1625,Medical_Examinations!A1624:J3959,3,TRUE)</f>
        <v>Obesity</v>
      </c>
      <c r="L1625" s="55" t="str">
        <f>VLOOKUP(A1625,Medical_Examinations!A1624:J3959,5,TRUE)</f>
        <v>Prediabetes</v>
      </c>
      <c r="M1625" s="57">
        <f>VLOOKUP(A1625,Hospitalization!A455:K2797,5,FALSE)</f>
        <v>21730</v>
      </c>
      <c r="N1625" s="56">
        <f ca="1">VLOOKUP(A1625,Hospitalization!A456:K2798,6,FALSE)</f>
        <v>42</v>
      </c>
      <c r="O1625" s="55" t="str">
        <f>VLOOKUP(A1616,Hospitalization!A617:K2959,11,TRUE)</f>
        <v>R1024</v>
      </c>
      <c r="P1625" s="55" t="str">
        <f>VLOOKUP(A1625,Hospitalization!A626:K2968,10,TRUE)</f>
        <v>tier - 1</v>
      </c>
      <c r="Q1625" s="58">
        <f>VLOOKUP(A1625,Hospitalization!A626:K2968,8,TRUE)</f>
        <v>14449.85</v>
      </c>
      <c r="R1625" s="55" t="str">
        <f>VLOOKUP(A1625,Hospitalization!A626:K2968,9,TRUE)</f>
        <v>tier - 2</v>
      </c>
    </row>
    <row r="1626" spans="1:18" x14ac:dyDescent="0.3">
      <c r="A1626" s="69" t="s">
        <v>1635</v>
      </c>
      <c r="B1626" s="55" t="str">
        <f>VLOOKUP(A1626,'Customer Names'!A1626:E2944,3,TRUE)</f>
        <v xml:space="preserve"> Ms</v>
      </c>
      <c r="C1626" s="55" t="str">
        <f>VLOOKUP(A1626,'Customer Names'!A1624:E2449,4,FALSE)</f>
        <v>Testa</v>
      </c>
      <c r="D1626" s="50">
        <f>VLOOKUP(HealthCare!A1626,Medical_Examinations!A1625:J3960,2,TRUE)</f>
        <v>34.104999999999997</v>
      </c>
      <c r="E1626" s="50">
        <f>VLOOKUP(HealthCare!A1626,Medical_Examinations!A1625:J3960,4,TRUE)</f>
        <v>5.67</v>
      </c>
      <c r="F1626" s="7" t="str">
        <f>VLOOKUP(A1626,Medical_Examinations!A1625:J3960,6,TRUE)</f>
        <v>yes</v>
      </c>
      <c r="G1626" s="7" t="str">
        <f>VLOOKUP(A1626,Medical_Examinations!A1625:J3960,7,TRUE)</f>
        <v>No</v>
      </c>
      <c r="H1626" s="7" t="str">
        <f>VLOOKUP(A1626,Medical_Examinations!A1625:J3960,8,TRUE)</f>
        <v>No</v>
      </c>
      <c r="I1626" s="51">
        <f>VLOOKUP(A1626,Medical_Examinations!A1625:J3960,9,TRUE)</f>
        <v>0</v>
      </c>
      <c r="J1626" s="7" t="str">
        <f>VLOOKUP(A1626,Medical_Examinations!A1625:J3960,10,TRUE)</f>
        <v>No</v>
      </c>
      <c r="K1626" s="7" t="str">
        <f>VLOOKUP(A1626,Medical_Examinations!A1625:J3960,3,TRUE)</f>
        <v>Obesity</v>
      </c>
      <c r="L1626" s="7" t="str">
        <f>VLOOKUP(A1626,Medical_Examinations!A1625:J3960,5,TRUE)</f>
        <v>Normal</v>
      </c>
      <c r="M1626" s="52">
        <f>VLOOKUP(A1626,Hospitalization!A456:K2798,5,FALSE)</f>
        <v>24780</v>
      </c>
      <c r="N1626" s="51">
        <f ca="1">VLOOKUP(A1626,Hospitalization!A457:K2799,6,FALSE)</f>
        <v>41</v>
      </c>
      <c r="O1626" s="7" t="str">
        <f>VLOOKUP(A1617,Hospitalization!A618:K2960,11,TRUE)</f>
        <v>R1025</v>
      </c>
      <c r="P1626" s="7" t="str">
        <f>VLOOKUP(A1626,Hospitalization!A627:K2969,10,TRUE)</f>
        <v>tier - 2</v>
      </c>
      <c r="Q1626" s="53">
        <f>VLOOKUP(A1626,Hospitalization!A627:K2969,8,TRUE)</f>
        <v>14427.63</v>
      </c>
      <c r="R1626" s="7" t="str">
        <f>VLOOKUP(A1626,Hospitalization!A627:K2969,9,TRUE)</f>
        <v>tier - 2</v>
      </c>
    </row>
    <row r="1627" spans="1:18" x14ac:dyDescent="0.3">
      <c r="A1627" s="69" t="s">
        <v>1636</v>
      </c>
      <c r="B1627" s="55" t="str">
        <f>VLOOKUP(A1627,'Customer Names'!A1627:E2945,3,TRUE)</f>
        <v xml:space="preserve"> Mrs</v>
      </c>
      <c r="C1627" s="55" t="str">
        <f>VLOOKUP(A1627,'Customer Names'!A1625:E2450,4,FALSE)</f>
        <v>Mooney</v>
      </c>
      <c r="D1627" s="54">
        <f>VLOOKUP(HealthCare!A1627,Medical_Examinations!A1626:J3961,2,TRUE)</f>
        <v>32.770000000000003</v>
      </c>
      <c r="E1627" s="54">
        <f>VLOOKUP(HealthCare!A1627,Medical_Examinations!A1626:J3961,4,TRUE)</f>
        <v>4.42</v>
      </c>
      <c r="F1627" s="55" t="str">
        <f>VLOOKUP(A1627,Medical_Examinations!A1626:J3961,6,TRUE)</f>
        <v>yes</v>
      </c>
      <c r="G1627" s="55" t="str">
        <f>VLOOKUP(A1627,Medical_Examinations!A1626:J3961,7,TRUE)</f>
        <v>No</v>
      </c>
      <c r="H1627" s="55" t="str">
        <f>VLOOKUP(A1627,Medical_Examinations!A1626:J3961,8,TRUE)</f>
        <v>No</v>
      </c>
      <c r="I1627" s="56">
        <f>VLOOKUP(A1627,Medical_Examinations!A1626:J3961,9,TRUE)</f>
        <v>1</v>
      </c>
      <c r="J1627" s="55" t="str">
        <f>VLOOKUP(A1627,Medical_Examinations!A1626:J3961,10,TRUE)</f>
        <v>No</v>
      </c>
      <c r="K1627" s="55" t="str">
        <f>VLOOKUP(A1627,Medical_Examinations!A1626:J3961,3,TRUE)</f>
        <v>Obesity</v>
      </c>
      <c r="L1627" s="55" t="str">
        <f>VLOOKUP(A1627,Medical_Examinations!A1626:J3961,5,TRUE)</f>
        <v>Normal</v>
      </c>
      <c r="M1627" s="57">
        <f>VLOOKUP(A1627,Hospitalization!A457:K2799,5,FALSE)</f>
        <v>24699</v>
      </c>
      <c r="N1627" s="56">
        <f ca="1">VLOOKUP(A1627,Hospitalization!A458:K2800,6,FALSE)</f>
        <v>56</v>
      </c>
      <c r="O1627" s="55" t="str">
        <f>VLOOKUP(A1618,Hospitalization!A619:K2961,11,TRUE)</f>
        <v>R1024</v>
      </c>
      <c r="P1627" s="55" t="str">
        <f>VLOOKUP(A1627,Hospitalization!A628:K2970,10,TRUE)</f>
        <v>tier - 2</v>
      </c>
      <c r="Q1627" s="58">
        <f>VLOOKUP(A1627,Hospitalization!A628:K2970,8,TRUE)</f>
        <v>14426.66</v>
      </c>
      <c r="R1627" s="55" t="str">
        <f>VLOOKUP(A1627,Hospitalization!A628:K2970,9,TRUE)</f>
        <v>tier - 2</v>
      </c>
    </row>
    <row r="1628" spans="1:18" x14ac:dyDescent="0.3">
      <c r="A1628" s="69" t="s">
        <v>1637</v>
      </c>
      <c r="B1628" s="55" t="str">
        <f>VLOOKUP(A1628,'Customer Names'!A1628:E2946,3,TRUE)</f>
        <v xml:space="preserve"> Ms</v>
      </c>
      <c r="C1628" s="55" t="str">
        <f>VLOOKUP(A1628,'Customer Names'!A1626:E2451,4,FALSE)</f>
        <v>Buchholtz</v>
      </c>
      <c r="D1628" s="50">
        <f>VLOOKUP(HealthCare!A1628,Medical_Examinations!A1627:J3962,2,TRUE)</f>
        <v>16.850000000000001</v>
      </c>
      <c r="E1628" s="50">
        <f>VLOOKUP(HealthCare!A1628,Medical_Examinations!A1627:J3962,4,TRUE)</f>
        <v>11.75</v>
      </c>
      <c r="F1628" s="7" t="str">
        <f>VLOOKUP(A1628,Medical_Examinations!A1627:J3962,6,TRUE)</f>
        <v>yes</v>
      </c>
      <c r="G1628" s="7" t="str">
        <f>VLOOKUP(A1628,Medical_Examinations!A1627:J3962,7,TRUE)</f>
        <v>No</v>
      </c>
      <c r="H1628" s="7" t="str">
        <f>VLOOKUP(A1628,Medical_Examinations!A1627:J3962,8,TRUE)</f>
        <v>No</v>
      </c>
      <c r="I1628" s="51">
        <f>VLOOKUP(A1628,Medical_Examinations!A1627:J3962,9,TRUE)</f>
        <v>2</v>
      </c>
      <c r="J1628" s="7" t="str">
        <f>VLOOKUP(A1628,Medical_Examinations!A1627:J3962,10,TRUE)</f>
        <v>No</v>
      </c>
      <c r="K1628" s="7" t="str">
        <f>VLOOKUP(A1628,Medical_Examinations!A1627:J3962,3,TRUE)</f>
        <v>Underweight</v>
      </c>
      <c r="L1628" s="7" t="str">
        <f>VLOOKUP(A1628,Medical_Examinations!A1627:J3962,5,TRUE)</f>
        <v>Diabetes</v>
      </c>
      <c r="M1628" s="52">
        <f>VLOOKUP(A1628,Hospitalization!A458:K2800,5,FALSE)</f>
        <v>36382</v>
      </c>
      <c r="N1628" s="51">
        <f ca="1">VLOOKUP(A1628,Hospitalization!A459:K2801,6,FALSE)</f>
        <v>46</v>
      </c>
      <c r="O1628" s="7" t="str">
        <f>VLOOKUP(A1619,Hospitalization!A620:K2962,11,TRUE)</f>
        <v>R1011</v>
      </c>
      <c r="P1628" s="7" t="str">
        <f>VLOOKUP(A1628,Hospitalization!A629:K2971,10,TRUE)</f>
        <v>tier - 1</v>
      </c>
      <c r="Q1628" s="53">
        <f>VLOOKUP(A1628,Hospitalization!A629:K2971,8,TRUE)</f>
        <v>14426.07</v>
      </c>
      <c r="R1628" s="7" t="str">
        <f>VLOOKUP(A1628,Hospitalization!A629:K2971,9,TRUE)</f>
        <v>tier - 2</v>
      </c>
    </row>
    <row r="1629" spans="1:18" x14ac:dyDescent="0.3">
      <c r="A1629" s="69" t="s">
        <v>1638</v>
      </c>
      <c r="B1629" s="55" t="str">
        <f>VLOOKUP(A1629,'Customer Names'!A1629:E2947,3,TRUE)</f>
        <v xml:space="preserve"> Mr</v>
      </c>
      <c r="C1629" s="55" t="str">
        <f>VLOOKUP(A1629,'Customer Names'!A1627:E2452,4,FALSE)</f>
        <v>Hoyt</v>
      </c>
      <c r="D1629" s="54">
        <f>VLOOKUP(HealthCare!A1629,Medical_Examinations!A1628:J3963,2,TRUE)</f>
        <v>34.700000000000003</v>
      </c>
      <c r="E1629" s="54">
        <f>VLOOKUP(HealthCare!A1629,Medical_Examinations!A1628:J3963,4,TRUE)</f>
        <v>6.06</v>
      </c>
      <c r="F1629" s="55" t="str">
        <f>VLOOKUP(A1629,Medical_Examinations!A1628:J3963,6,TRUE)</f>
        <v>No</v>
      </c>
      <c r="G1629" s="55" t="str">
        <f>VLOOKUP(A1629,Medical_Examinations!A1628:J3963,7,TRUE)</f>
        <v>No</v>
      </c>
      <c r="H1629" s="55" t="str">
        <f>VLOOKUP(A1629,Medical_Examinations!A1628:J3963,8,TRUE)</f>
        <v>No</v>
      </c>
      <c r="I1629" s="56">
        <f>VLOOKUP(A1629,Medical_Examinations!A1628:J3963,9,TRUE)</f>
        <v>1</v>
      </c>
      <c r="J1629" s="55" t="str">
        <f>VLOOKUP(A1629,Medical_Examinations!A1628:J3963,10,TRUE)</f>
        <v>No</v>
      </c>
      <c r="K1629" s="55" t="str">
        <f>VLOOKUP(A1629,Medical_Examinations!A1628:J3963,3,TRUE)</f>
        <v>Obesity</v>
      </c>
      <c r="L1629" s="55" t="str">
        <f>VLOOKUP(A1629,Medical_Examinations!A1628:J3963,5,TRUE)</f>
        <v>Prediabetes</v>
      </c>
      <c r="M1629" s="57">
        <f>VLOOKUP(A1629,Hospitalization!A459:K2801,5,FALSE)</f>
        <v>21448</v>
      </c>
      <c r="N1629" s="56">
        <f ca="1">VLOOKUP(A1629,Hospitalization!A460:K2802,6,FALSE)</f>
        <v>52</v>
      </c>
      <c r="O1629" s="55" t="str">
        <f>VLOOKUP(A1620,Hospitalization!A621:K2963,11,TRUE)</f>
        <v>R1012</v>
      </c>
      <c r="P1629" s="55" t="str">
        <f>VLOOKUP(A1629,Hospitalization!A630:K2972,10,TRUE)</f>
        <v>tier - 3</v>
      </c>
      <c r="Q1629" s="58">
        <f>VLOOKUP(A1629,Hospitalization!A630:K2972,8,TRUE)</f>
        <v>14418.28</v>
      </c>
      <c r="R1629" s="55" t="str">
        <f>VLOOKUP(A1629,Hospitalization!A630:K2972,9,TRUE)</f>
        <v>tier - 2</v>
      </c>
    </row>
    <row r="1630" spans="1:18" x14ac:dyDescent="0.3">
      <c r="A1630" s="69" t="s">
        <v>1639</v>
      </c>
      <c r="B1630" s="55" t="str">
        <f>VLOOKUP(A1630,'Customer Names'!A1630:E2948,3,TRUE)</f>
        <v xml:space="preserve"> Mr</v>
      </c>
      <c r="C1630" s="55" t="str">
        <f>VLOOKUP(A1630,'Customer Names'!A1628:E2453,4,FALSE)</f>
        <v>Cabada</v>
      </c>
      <c r="D1630" s="50">
        <f>VLOOKUP(HealthCare!A1630,Medical_Examinations!A1629:J3964,2,TRUE)</f>
        <v>37.049999999999997</v>
      </c>
      <c r="E1630" s="50">
        <f>VLOOKUP(HealthCare!A1630,Medical_Examinations!A1629:J3964,4,TRUE)</f>
        <v>5.48</v>
      </c>
      <c r="F1630" s="7" t="str">
        <f>VLOOKUP(A1630,Medical_Examinations!A1629:J3964,6,TRUE)</f>
        <v>No</v>
      </c>
      <c r="G1630" s="7" t="str">
        <f>VLOOKUP(A1630,Medical_Examinations!A1629:J3964,7,TRUE)</f>
        <v>No</v>
      </c>
      <c r="H1630" s="7" t="str">
        <f>VLOOKUP(A1630,Medical_Examinations!A1629:J3964,8,TRUE)</f>
        <v>No</v>
      </c>
      <c r="I1630" s="51">
        <f>VLOOKUP(A1630,Medical_Examinations!A1629:J3964,9,TRUE)</f>
        <v>1</v>
      </c>
      <c r="J1630" s="7" t="str">
        <f>VLOOKUP(A1630,Medical_Examinations!A1629:J3964,10,TRUE)</f>
        <v>No</v>
      </c>
      <c r="K1630" s="7" t="str">
        <f>VLOOKUP(A1630,Medical_Examinations!A1629:J3964,3,TRUE)</f>
        <v>Obesity</v>
      </c>
      <c r="L1630" s="7" t="str">
        <f>VLOOKUP(A1630,Medical_Examinations!A1629:J3964,5,TRUE)</f>
        <v>Normal</v>
      </c>
      <c r="M1630" s="52">
        <f>VLOOKUP(A1630,Hospitalization!A460:K2802,5,FALSE)</f>
        <v>21395</v>
      </c>
      <c r="N1630" s="51">
        <f ca="1">VLOOKUP(A1630,Hospitalization!A461:K2803,6,FALSE)</f>
        <v>38</v>
      </c>
      <c r="O1630" s="7" t="str">
        <f>VLOOKUP(A1621,Hospitalization!A622:K2964,11,TRUE)</f>
        <v>R1013</v>
      </c>
      <c r="P1630" s="7" t="str">
        <f>VLOOKUP(A1630,Hospitalization!A631:K2973,10,TRUE)</f>
        <v>tier - 2</v>
      </c>
      <c r="Q1630" s="53">
        <f>VLOOKUP(A1630,Hospitalization!A631:K2973,8,TRUE)</f>
        <v>14410.93</v>
      </c>
      <c r="R1630" s="7" t="str">
        <f>VLOOKUP(A1630,Hospitalization!A631:K2973,9,TRUE)</f>
        <v>tier - 2</v>
      </c>
    </row>
    <row r="1631" spans="1:18" x14ac:dyDescent="0.3">
      <c r="A1631" s="69" t="s">
        <v>1640</v>
      </c>
      <c r="B1631" s="55" t="str">
        <f>VLOOKUP(A1631,'Customer Names'!A1631:E2949,3,TRUE)</f>
        <v xml:space="preserve"> Ms</v>
      </c>
      <c r="C1631" s="55" t="str">
        <f>VLOOKUP(A1631,'Customer Names'!A1629:E2454,4,FALSE)</f>
        <v>Lobaciute</v>
      </c>
      <c r="D1631" s="54">
        <f>VLOOKUP(HealthCare!A1631,Medical_Examinations!A1630:J3965,2,TRUE)</f>
        <v>18.78</v>
      </c>
      <c r="E1631" s="54">
        <f>VLOOKUP(HealthCare!A1631,Medical_Examinations!A1630:J3965,4,TRUE)</f>
        <v>4.45</v>
      </c>
      <c r="F1631" s="55" t="str">
        <f>VLOOKUP(A1631,Medical_Examinations!A1630:J3965,6,TRUE)</f>
        <v>No</v>
      </c>
      <c r="G1631" s="55" t="str">
        <f>VLOOKUP(A1631,Medical_Examinations!A1630:J3965,7,TRUE)</f>
        <v>No</v>
      </c>
      <c r="H1631" s="55" t="str">
        <f>VLOOKUP(A1631,Medical_Examinations!A1630:J3965,8,TRUE)</f>
        <v>Yes</v>
      </c>
      <c r="I1631" s="56">
        <f>VLOOKUP(A1631,Medical_Examinations!A1630:J3965,9,TRUE)</f>
        <v>1</v>
      </c>
      <c r="J1631" s="55" t="str">
        <f>VLOOKUP(A1631,Medical_Examinations!A1630:J3965,10,TRUE)</f>
        <v>No</v>
      </c>
      <c r="K1631" s="55" t="str">
        <f>VLOOKUP(A1631,Medical_Examinations!A1630:J3965,3,TRUE)</f>
        <v>Normal Weight</v>
      </c>
      <c r="L1631" s="55" t="str">
        <f>VLOOKUP(A1631,Medical_Examinations!A1630:J3965,5,TRUE)</f>
        <v>Normal</v>
      </c>
      <c r="M1631" s="57">
        <f>VLOOKUP(A1631,Hospitalization!A461:K2803,5,FALSE)</f>
        <v>23915</v>
      </c>
      <c r="N1631" s="56">
        <f ca="1">VLOOKUP(A1631,Hospitalization!A462:K2804,6,FALSE)</f>
        <v>46</v>
      </c>
      <c r="O1631" s="55" t="str">
        <f>VLOOKUP(A1622,Hospitalization!A623:K2965,11,TRUE)</f>
        <v>R1012</v>
      </c>
      <c r="P1631" s="55" t="str">
        <f>VLOOKUP(A1631,Hospitalization!A632:K2974,10,TRUE)</f>
        <v>tier - 3</v>
      </c>
      <c r="Q1631" s="58">
        <f>VLOOKUP(A1631,Hospitalization!A632:K2974,8,TRUE)</f>
        <v>14394.4</v>
      </c>
      <c r="R1631" s="55" t="str">
        <f>VLOOKUP(A1631,Hospitalization!A632:K2974,9,TRUE)</f>
        <v>tier - 2</v>
      </c>
    </row>
    <row r="1632" spans="1:18" x14ac:dyDescent="0.3">
      <c r="A1632" s="69" t="s">
        <v>1641</v>
      </c>
      <c r="B1632" s="55" t="str">
        <f>VLOOKUP(A1632,'Customer Names'!A1632:E2950,3,TRUE)</f>
        <v xml:space="preserve"> Mr</v>
      </c>
      <c r="C1632" s="55" t="str">
        <f>VLOOKUP(A1632,'Customer Names'!A1630:E2455,4,FALSE)</f>
        <v>Dawes</v>
      </c>
      <c r="D1632" s="50">
        <f>VLOOKUP(HealthCare!A1632,Medical_Examinations!A1631:J3966,2,TRUE)</f>
        <v>28.024999999999999</v>
      </c>
      <c r="E1632" s="50">
        <f>VLOOKUP(HealthCare!A1632,Medical_Examinations!A1631:J3966,4,TRUE)</f>
        <v>5</v>
      </c>
      <c r="F1632" s="7" t="str">
        <f>VLOOKUP(A1632,Medical_Examinations!A1631:J3966,6,TRUE)</f>
        <v>No</v>
      </c>
      <c r="G1632" s="7" t="str">
        <f>VLOOKUP(A1632,Medical_Examinations!A1631:J3966,7,TRUE)</f>
        <v>No</v>
      </c>
      <c r="H1632" s="7" t="str">
        <f>VLOOKUP(A1632,Medical_Examinations!A1631:J3966,8,TRUE)</f>
        <v>No</v>
      </c>
      <c r="I1632" s="51">
        <f>VLOOKUP(A1632,Medical_Examinations!A1631:J3966,9,TRUE)</f>
        <v>1</v>
      </c>
      <c r="J1632" s="7" t="str">
        <f>VLOOKUP(A1632,Medical_Examinations!A1631:J3966,10,TRUE)</f>
        <v>No</v>
      </c>
      <c r="K1632" s="7" t="str">
        <f>VLOOKUP(A1632,Medical_Examinations!A1631:J3966,3,TRUE)</f>
        <v>Overweight</v>
      </c>
      <c r="L1632" s="7" t="str">
        <f>VLOOKUP(A1632,Medical_Examinations!A1631:J3966,5,TRUE)</f>
        <v>Normal</v>
      </c>
      <c r="M1632" s="52">
        <f>VLOOKUP(A1632,Hospitalization!A462:K2804,5,FALSE)</f>
        <v>23208</v>
      </c>
      <c r="N1632" s="51">
        <f ca="1">VLOOKUP(A1632,Hospitalization!A463:K2805,6,FALSE)</f>
        <v>37</v>
      </c>
      <c r="O1632" s="7" t="str">
        <f>VLOOKUP(A1623,Hospitalization!A624:K2966,11,TRUE)</f>
        <v>R1024</v>
      </c>
      <c r="P1632" s="7" t="str">
        <f>VLOOKUP(A1632,Hospitalization!A633:K2975,10,TRUE)</f>
        <v>tier - 2</v>
      </c>
      <c r="Q1632" s="53">
        <f>VLOOKUP(A1632,Hospitalization!A633:K2975,8,TRUE)</f>
        <v>14382.71</v>
      </c>
      <c r="R1632" s="7" t="str">
        <f>VLOOKUP(A1632,Hospitalization!A633:K2975,9,TRUE)</f>
        <v>tier - 2</v>
      </c>
    </row>
    <row r="1633" spans="1:18" x14ac:dyDescent="0.3">
      <c r="A1633" s="69" t="s">
        <v>1642</v>
      </c>
      <c r="B1633" s="55" t="str">
        <f>VLOOKUP(A1633,'Customer Names'!A1633:E2951,3,TRUE)</f>
        <v xml:space="preserve"> Mr</v>
      </c>
      <c r="C1633" s="55" t="str">
        <f>VLOOKUP(A1633,'Customer Names'!A1631:E2456,4,FALSE)</f>
        <v>Deppen</v>
      </c>
      <c r="D1633" s="54">
        <f>VLOOKUP(HealthCare!A1633,Medical_Examinations!A1632:J3967,2,TRUE)</f>
        <v>35.090000000000003</v>
      </c>
      <c r="E1633" s="54">
        <f>VLOOKUP(HealthCare!A1633,Medical_Examinations!A1632:J3967,4,TRUE)</f>
        <v>5.84</v>
      </c>
      <c r="F1633" s="55" t="str">
        <f>VLOOKUP(A1633,Medical_Examinations!A1632:J3967,6,TRUE)</f>
        <v>No</v>
      </c>
      <c r="G1633" s="55" t="str">
        <f>VLOOKUP(A1633,Medical_Examinations!A1632:J3967,7,TRUE)</f>
        <v>No</v>
      </c>
      <c r="H1633" s="55" t="str">
        <f>VLOOKUP(A1633,Medical_Examinations!A1632:J3967,8,TRUE)</f>
        <v>No</v>
      </c>
      <c r="I1633" s="56">
        <f>VLOOKUP(A1633,Medical_Examinations!A1632:J3967,9,TRUE)</f>
        <v>0</v>
      </c>
      <c r="J1633" s="55" t="str">
        <f>VLOOKUP(A1633,Medical_Examinations!A1632:J3967,10,TRUE)</f>
        <v>No</v>
      </c>
      <c r="K1633" s="55" t="str">
        <f>VLOOKUP(A1633,Medical_Examinations!A1632:J3967,3,TRUE)</f>
        <v>Obesity</v>
      </c>
      <c r="L1633" s="55" t="str">
        <f>VLOOKUP(A1633,Medical_Examinations!A1632:J3967,5,TRUE)</f>
        <v>Prediabetes</v>
      </c>
      <c r="M1633" s="57">
        <f>VLOOKUP(A1633,Hospitalization!A463:K2805,5,FALSE)</f>
        <v>32463</v>
      </c>
      <c r="N1633" s="56">
        <f ca="1">VLOOKUP(A1633,Hospitalization!A464:K2806,6,FALSE)</f>
        <v>30</v>
      </c>
      <c r="O1633" s="55" t="str">
        <f>VLOOKUP(A1624,Hospitalization!A625:K2967,11,TRUE)</f>
        <v>R1023</v>
      </c>
      <c r="P1633" s="55" t="str">
        <f>VLOOKUP(A1633,Hospitalization!A634:K2976,10,TRUE)</f>
        <v>tier - 2</v>
      </c>
      <c r="Q1633" s="58">
        <f>VLOOKUP(A1633,Hospitalization!A634:K2976,8,TRUE)</f>
        <v>14358.36</v>
      </c>
      <c r="R1633" s="55" t="str">
        <f>VLOOKUP(A1633,Hospitalization!A634:K2976,9,TRUE)</f>
        <v>tier - 2</v>
      </c>
    </row>
    <row r="1634" spans="1:18" x14ac:dyDescent="0.3">
      <c r="A1634" s="69" t="s">
        <v>1643</v>
      </c>
      <c r="B1634" s="55" t="str">
        <f>VLOOKUP(A1634,'Customer Names'!A1634:E2952,3,TRUE)</f>
        <v xml:space="preserve"> Ms</v>
      </c>
      <c r="C1634" s="55" t="str">
        <f>VLOOKUP(A1634,'Customer Names'!A1632:E2457,4,FALSE)</f>
        <v>Oberndorfer</v>
      </c>
      <c r="D1634" s="50">
        <f>VLOOKUP(HealthCare!A1634,Medical_Examinations!A1633:J3968,2,TRUE)</f>
        <v>34.42</v>
      </c>
      <c r="E1634" s="50">
        <f>VLOOKUP(HealthCare!A1634,Medical_Examinations!A1633:J3968,4,TRUE)</f>
        <v>5.21</v>
      </c>
      <c r="F1634" s="7" t="str">
        <f>VLOOKUP(A1634,Medical_Examinations!A1633:J3968,6,TRUE)</f>
        <v>yes</v>
      </c>
      <c r="G1634" s="7" t="str">
        <f>VLOOKUP(A1634,Medical_Examinations!A1633:J3968,7,TRUE)</f>
        <v>No</v>
      </c>
      <c r="H1634" s="7" t="str">
        <f>VLOOKUP(A1634,Medical_Examinations!A1633:J3968,8,TRUE)</f>
        <v>No</v>
      </c>
      <c r="I1634" s="51">
        <f>VLOOKUP(A1634,Medical_Examinations!A1633:J3968,9,TRUE)</f>
        <v>0</v>
      </c>
      <c r="J1634" s="7" t="str">
        <f>VLOOKUP(A1634,Medical_Examinations!A1633:J3968,10,TRUE)</f>
        <v>No</v>
      </c>
      <c r="K1634" s="7" t="str">
        <f>VLOOKUP(A1634,Medical_Examinations!A1633:J3968,3,TRUE)</f>
        <v>Obesity</v>
      </c>
      <c r="L1634" s="7" t="str">
        <f>VLOOKUP(A1634,Medical_Examinations!A1633:J3968,5,TRUE)</f>
        <v>Normal</v>
      </c>
      <c r="M1634" s="52">
        <f>VLOOKUP(A1634,Hospitalization!A464:K2806,5,FALSE)</f>
        <v>24755</v>
      </c>
      <c r="N1634" s="51">
        <f ca="1">VLOOKUP(A1634,Hospitalization!A465:K2807,6,FALSE)</f>
        <v>31</v>
      </c>
      <c r="O1634" s="7" t="str">
        <f>VLOOKUP(A1625,Hospitalization!A626:K2968,11,TRUE)</f>
        <v>R1024</v>
      </c>
      <c r="P1634" s="7" t="str">
        <f>VLOOKUP(A1634,Hospitalization!A635:K2977,10,TRUE)</f>
        <v>tier - 1</v>
      </c>
      <c r="Q1634" s="53">
        <f>VLOOKUP(A1634,Hospitalization!A635:K2977,8,TRUE)</f>
        <v>14355.43</v>
      </c>
      <c r="R1634" s="7" t="str">
        <f>VLOOKUP(A1634,Hospitalization!A635:K2977,9,TRUE)</f>
        <v>tier - 2</v>
      </c>
    </row>
    <row r="1635" spans="1:18" x14ac:dyDescent="0.3">
      <c r="A1635" s="69" t="s">
        <v>1644</v>
      </c>
      <c r="B1635" s="55" t="str">
        <f>VLOOKUP(A1635,'Customer Names'!A1635:E2953,3,TRUE)</f>
        <v xml:space="preserve"> Mr</v>
      </c>
      <c r="C1635" s="55" t="str">
        <f>VLOOKUP(A1635,'Customer Names'!A1633:E2458,4,FALSE)</f>
        <v>Hetherington</v>
      </c>
      <c r="D1635" s="54">
        <f>VLOOKUP(HealthCare!A1635,Medical_Examinations!A1634:J3969,2,TRUE)</f>
        <v>29.4</v>
      </c>
      <c r="E1635" s="54">
        <f>VLOOKUP(HealthCare!A1635,Medical_Examinations!A1634:J3969,4,TRUE)</f>
        <v>4.26</v>
      </c>
      <c r="F1635" s="55" t="str">
        <f>VLOOKUP(A1635,Medical_Examinations!A1634:J3969,6,TRUE)</f>
        <v>No</v>
      </c>
      <c r="G1635" s="55" t="str">
        <f>VLOOKUP(A1635,Medical_Examinations!A1634:J3969,7,TRUE)</f>
        <v>No</v>
      </c>
      <c r="H1635" s="55" t="str">
        <f>VLOOKUP(A1635,Medical_Examinations!A1634:J3969,8,TRUE)</f>
        <v>No</v>
      </c>
      <c r="I1635" s="56">
        <f>VLOOKUP(A1635,Medical_Examinations!A1634:J3969,9,TRUE)</f>
        <v>0</v>
      </c>
      <c r="J1635" s="55" t="str">
        <f>VLOOKUP(A1635,Medical_Examinations!A1634:J3969,10,TRUE)</f>
        <v>No</v>
      </c>
      <c r="K1635" s="55" t="str">
        <f>VLOOKUP(A1635,Medical_Examinations!A1634:J3969,3,TRUE)</f>
        <v>Overweight</v>
      </c>
      <c r="L1635" s="55" t="str">
        <f>VLOOKUP(A1635,Medical_Examinations!A1634:J3969,5,TRUE)</f>
        <v>Normal</v>
      </c>
      <c r="M1635" s="57">
        <f>VLOOKUP(A1635,Hospitalization!A465:K2807,5,FALSE)</f>
        <v>21908</v>
      </c>
      <c r="N1635" s="56">
        <f ca="1">VLOOKUP(A1635,Hospitalization!A466:K2808,6,FALSE)</f>
        <v>42</v>
      </c>
      <c r="O1635" s="55" t="str">
        <f>VLOOKUP(A1626,Hospitalization!A627:K2969,11,TRUE)</f>
        <v>R1021</v>
      </c>
      <c r="P1635" s="55" t="str">
        <f>VLOOKUP(A1635,Hospitalization!A636:K2978,10,TRUE)</f>
        <v>tier - 2</v>
      </c>
      <c r="Q1635" s="58">
        <f>VLOOKUP(A1635,Hospitalization!A636:K2978,8,TRUE)</f>
        <v>14349.85</v>
      </c>
      <c r="R1635" s="55" t="str">
        <f>VLOOKUP(A1635,Hospitalization!A636:K2978,9,TRUE)</f>
        <v>tier - 2</v>
      </c>
    </row>
    <row r="1636" spans="1:18" x14ac:dyDescent="0.3">
      <c r="A1636" s="69" t="s">
        <v>1645</v>
      </c>
      <c r="B1636" s="55" t="str">
        <f>VLOOKUP(A1636,'Customer Names'!A1636:E2954,3,TRUE)</f>
        <v xml:space="preserve"> Ms</v>
      </c>
      <c r="C1636" s="55" t="str">
        <f>VLOOKUP(A1636,'Customer Names'!A1634:E2459,4,FALSE)</f>
        <v>Murray</v>
      </c>
      <c r="D1636" s="50">
        <f>VLOOKUP(HealthCare!A1636,Medical_Examinations!A1635:J3970,2,TRUE)</f>
        <v>21.31</v>
      </c>
      <c r="E1636" s="50">
        <f>VLOOKUP(HealthCare!A1636,Medical_Examinations!A1635:J3970,4,TRUE)</f>
        <v>4.17</v>
      </c>
      <c r="F1636" s="7" t="str">
        <f>VLOOKUP(A1636,Medical_Examinations!A1635:J3970,6,TRUE)</f>
        <v>No</v>
      </c>
      <c r="G1636" s="7" t="str">
        <f>VLOOKUP(A1636,Medical_Examinations!A1635:J3970,7,TRUE)</f>
        <v>No</v>
      </c>
      <c r="H1636" s="7" t="str">
        <f>VLOOKUP(A1636,Medical_Examinations!A1635:J3970,8,TRUE)</f>
        <v>No</v>
      </c>
      <c r="I1636" s="51">
        <f>VLOOKUP(A1636,Medical_Examinations!A1635:J3970,9,TRUE)</f>
        <v>0</v>
      </c>
      <c r="J1636" s="7" t="str">
        <f>VLOOKUP(A1636,Medical_Examinations!A1635:J3970,10,TRUE)</f>
        <v>No</v>
      </c>
      <c r="K1636" s="7" t="str">
        <f>VLOOKUP(A1636,Medical_Examinations!A1635:J3970,3,TRUE)</f>
        <v>Normal Weight</v>
      </c>
      <c r="L1636" s="7" t="str">
        <f>VLOOKUP(A1636,Medical_Examinations!A1635:J3970,5,TRUE)</f>
        <v>Normal</v>
      </c>
      <c r="M1636" s="52">
        <f>VLOOKUP(A1636,Hospitalization!A466:K2808,5,FALSE)</f>
        <v>25472</v>
      </c>
      <c r="N1636" s="51">
        <f ca="1">VLOOKUP(A1636,Hospitalization!A467:K2809,6,FALSE)</f>
        <v>47</v>
      </c>
      <c r="O1636" s="7" t="str">
        <f>VLOOKUP(A1627,Hospitalization!A628:K2970,11,TRUE)</f>
        <v>R1026</v>
      </c>
      <c r="P1636" s="7" t="str">
        <f>VLOOKUP(A1636,Hospitalization!A637:K2979,10,TRUE)</f>
        <v>tier - 3</v>
      </c>
      <c r="Q1636" s="53">
        <f>VLOOKUP(A1636,Hospitalization!A637:K2979,8,TRUE)</f>
        <v>14337.91</v>
      </c>
      <c r="R1636" s="7" t="str">
        <f>VLOOKUP(A1636,Hospitalization!A637:K2979,9,TRUE)</f>
        <v>tier - 2</v>
      </c>
    </row>
    <row r="1637" spans="1:18" x14ac:dyDescent="0.3">
      <c r="A1637" s="69" t="s">
        <v>1646</v>
      </c>
      <c r="B1637" s="55" t="str">
        <f>VLOOKUP(A1637,'Customer Names'!A1637:E2955,3,TRUE)</f>
        <v xml:space="preserve"> Ms</v>
      </c>
      <c r="C1637" s="55" t="str">
        <f>VLOOKUP(A1637,'Customer Names'!A1635:E2460,4,FALSE)</f>
        <v>Higden</v>
      </c>
      <c r="D1637" s="54">
        <f>VLOOKUP(HealthCare!A1637,Medical_Examinations!A1636:J3971,2,TRUE)</f>
        <v>19.559999999999999</v>
      </c>
      <c r="E1637" s="54">
        <f>VLOOKUP(HealthCare!A1637,Medical_Examinations!A1636:J3971,4,TRUE)</f>
        <v>11.96</v>
      </c>
      <c r="F1637" s="55" t="str">
        <f>VLOOKUP(A1637,Medical_Examinations!A1636:J3971,6,TRUE)</f>
        <v>No</v>
      </c>
      <c r="G1637" s="55" t="str">
        <f>VLOOKUP(A1637,Medical_Examinations!A1636:J3971,7,TRUE)</f>
        <v>No</v>
      </c>
      <c r="H1637" s="55" t="str">
        <f>VLOOKUP(A1637,Medical_Examinations!A1636:J3971,8,TRUE)</f>
        <v>No</v>
      </c>
      <c r="I1637" s="56">
        <f>VLOOKUP(A1637,Medical_Examinations!A1636:J3971,9,TRUE)</f>
        <v>0</v>
      </c>
      <c r="J1637" s="55" t="str">
        <f>VLOOKUP(A1637,Medical_Examinations!A1636:J3971,10,TRUE)</f>
        <v>No</v>
      </c>
      <c r="K1637" s="55" t="str">
        <f>VLOOKUP(A1637,Medical_Examinations!A1636:J3971,3,TRUE)</f>
        <v>Normal Weight</v>
      </c>
      <c r="L1637" s="55" t="str">
        <f>VLOOKUP(A1637,Medical_Examinations!A1636:J3971,5,TRUE)</f>
        <v>Diabetes</v>
      </c>
      <c r="M1637" s="57">
        <f>VLOOKUP(A1637,Hospitalization!A467:K2809,5,FALSE)</f>
        <v>21376</v>
      </c>
      <c r="N1637" s="56">
        <f ca="1">VLOOKUP(A1637,Hospitalization!A468:K2810,6,FALSE)</f>
        <v>42</v>
      </c>
      <c r="O1637" s="55" t="str">
        <f>VLOOKUP(A1628,Hospitalization!A629:K2971,11,TRUE)</f>
        <v>R1012</v>
      </c>
      <c r="P1637" s="55" t="str">
        <f>VLOOKUP(A1637,Hospitalization!A638:K2980,10,TRUE)</f>
        <v>tier - 2</v>
      </c>
      <c r="Q1637" s="58">
        <f>VLOOKUP(A1637,Hospitalization!A638:K2980,8,TRUE)</f>
        <v>14319.03</v>
      </c>
      <c r="R1637" s="55" t="str">
        <f>VLOOKUP(A1637,Hospitalization!A638:K2980,9,TRUE)</f>
        <v>tier - 2</v>
      </c>
    </row>
    <row r="1638" spans="1:18" x14ac:dyDescent="0.3">
      <c r="A1638" s="69" t="s">
        <v>1647</v>
      </c>
      <c r="B1638" s="55" t="str">
        <f>VLOOKUP(A1638,'Customer Names'!A1638:E2956,3,TRUE)</f>
        <v xml:space="preserve"> Ms</v>
      </c>
      <c r="C1638" s="55" t="str">
        <f>VLOOKUP(A1638,'Customer Names'!A1636:E2461,4,FALSE)</f>
        <v>Rediger</v>
      </c>
      <c r="D1638" s="50">
        <f>VLOOKUP(HealthCare!A1638,Medical_Examinations!A1637:J3972,2,TRUE)</f>
        <v>37.335000000000001</v>
      </c>
      <c r="E1638" s="50">
        <f>VLOOKUP(HealthCare!A1638,Medical_Examinations!A1637:J3972,4,TRUE)</f>
        <v>6.26</v>
      </c>
      <c r="F1638" s="7" t="str">
        <f>VLOOKUP(A1638,Medical_Examinations!A1637:J3972,6,TRUE)</f>
        <v>yes</v>
      </c>
      <c r="G1638" s="7" t="str">
        <f>VLOOKUP(A1638,Medical_Examinations!A1637:J3972,7,TRUE)</f>
        <v>No</v>
      </c>
      <c r="H1638" s="7" t="str">
        <f>VLOOKUP(A1638,Medical_Examinations!A1637:J3972,8,TRUE)</f>
        <v>No</v>
      </c>
      <c r="I1638" s="51">
        <f>VLOOKUP(A1638,Medical_Examinations!A1637:J3972,9,TRUE)</f>
        <v>1</v>
      </c>
      <c r="J1638" s="7" t="str">
        <f>VLOOKUP(A1638,Medical_Examinations!A1637:J3972,10,TRUE)</f>
        <v>No</v>
      </c>
      <c r="K1638" s="7" t="str">
        <f>VLOOKUP(A1638,Medical_Examinations!A1637:J3972,3,TRUE)</f>
        <v>Obesity</v>
      </c>
      <c r="L1638" s="7" t="str">
        <f>VLOOKUP(A1638,Medical_Examinations!A1637:J3972,5,TRUE)</f>
        <v>Prediabetes</v>
      </c>
      <c r="M1638" s="52">
        <f>VLOOKUP(A1638,Hospitalization!A468:K2810,5,FALSE)</f>
        <v>21473</v>
      </c>
      <c r="N1638" s="51">
        <f ca="1">VLOOKUP(A1638,Hospitalization!A469:K2811,6,FALSE)</f>
        <v>42</v>
      </c>
      <c r="O1638" s="7" t="str">
        <f>VLOOKUP(A1629,Hospitalization!A630:K2972,11,TRUE)</f>
        <v>R1013</v>
      </c>
      <c r="P1638" s="7" t="str">
        <f>VLOOKUP(A1638,Hospitalization!A639:K2981,10,TRUE)</f>
        <v>tier - 3</v>
      </c>
      <c r="Q1638" s="53">
        <f>VLOOKUP(A1638,Hospitalization!A639:K2981,8,TRUE)</f>
        <v>14313.85</v>
      </c>
      <c r="R1638" s="7" t="str">
        <f>VLOOKUP(A1638,Hospitalization!A639:K2981,9,TRUE)</f>
        <v>tier - 2</v>
      </c>
    </row>
    <row r="1639" spans="1:18" x14ac:dyDescent="0.3">
      <c r="A1639" s="69" t="s">
        <v>1648</v>
      </c>
      <c r="B1639" s="55" t="str">
        <f>VLOOKUP(A1639,'Customer Names'!A1639:E2957,3,TRUE)</f>
        <v xml:space="preserve"> Ms</v>
      </c>
      <c r="C1639" s="55" t="str">
        <f>VLOOKUP(A1639,'Customer Names'!A1637:E2462,4,FALSE)</f>
        <v>Huff</v>
      </c>
      <c r="D1639" s="54">
        <f>VLOOKUP(HealthCare!A1639,Medical_Examinations!A1638:J3973,2,TRUE)</f>
        <v>19.53</v>
      </c>
      <c r="E1639" s="54">
        <f>VLOOKUP(HealthCare!A1639,Medical_Examinations!A1638:J3973,4,TRUE)</f>
        <v>11.68</v>
      </c>
      <c r="F1639" s="55" t="str">
        <f>VLOOKUP(A1639,Medical_Examinations!A1638:J3973,6,TRUE)</f>
        <v>No</v>
      </c>
      <c r="G1639" s="55" t="str">
        <f>VLOOKUP(A1639,Medical_Examinations!A1638:J3973,7,TRUE)</f>
        <v>No</v>
      </c>
      <c r="H1639" s="55" t="str">
        <f>VLOOKUP(A1639,Medical_Examinations!A1638:J3973,8,TRUE)</f>
        <v>No</v>
      </c>
      <c r="I1639" s="56">
        <f>VLOOKUP(A1639,Medical_Examinations!A1638:J3973,9,TRUE)</f>
        <v>0</v>
      </c>
      <c r="J1639" s="55" t="str">
        <f>VLOOKUP(A1639,Medical_Examinations!A1638:J3973,10,TRUE)</f>
        <v>No</v>
      </c>
      <c r="K1639" s="55" t="str">
        <f>VLOOKUP(A1639,Medical_Examinations!A1638:J3973,3,TRUE)</f>
        <v>Normal Weight</v>
      </c>
      <c r="L1639" s="55" t="str">
        <f>VLOOKUP(A1639,Medical_Examinations!A1638:J3973,5,TRUE)</f>
        <v>Diabetes</v>
      </c>
      <c r="M1639" s="57">
        <f>VLOOKUP(A1639,Hospitalization!A469:K2811,5,FALSE)</f>
        <v>25187</v>
      </c>
      <c r="N1639" s="56">
        <f ca="1">VLOOKUP(A1639,Hospitalization!A470:K2812,6,FALSE)</f>
        <v>56</v>
      </c>
      <c r="O1639" s="55" t="str">
        <f>VLOOKUP(A1630,Hospitalization!A631:K2973,11,TRUE)</f>
        <v>R1016</v>
      </c>
      <c r="P1639" s="55" t="str">
        <f>VLOOKUP(A1639,Hospitalization!A640:K2982,10,TRUE)</f>
        <v>tier - 3</v>
      </c>
      <c r="Q1639" s="58">
        <f>VLOOKUP(A1639,Hospitalization!A640:K2982,8,TRUE)</f>
        <v>14285.9</v>
      </c>
      <c r="R1639" s="55" t="str">
        <f>VLOOKUP(A1639,Hospitalization!A640:K2982,9,TRUE)</f>
        <v>tier - 2</v>
      </c>
    </row>
    <row r="1640" spans="1:18" x14ac:dyDescent="0.3">
      <c r="A1640" s="69" t="s">
        <v>1649</v>
      </c>
      <c r="B1640" s="55" t="str">
        <f>VLOOKUP(A1640,'Customer Names'!A1640:E2958,3,TRUE)</f>
        <v xml:space="preserve"> Mr</v>
      </c>
      <c r="C1640" s="55" t="str">
        <f>VLOOKUP(A1640,'Customer Names'!A1638:E2463,4,FALSE)</f>
        <v>Hall</v>
      </c>
      <c r="D1640" s="50">
        <f>VLOOKUP(HealthCare!A1640,Medical_Examinations!A1639:J3974,2,TRUE)</f>
        <v>34.1</v>
      </c>
      <c r="E1640" s="50">
        <f>VLOOKUP(HealthCare!A1640,Medical_Examinations!A1639:J3974,4,TRUE)</f>
        <v>5.16</v>
      </c>
      <c r="F1640" s="7" t="str">
        <f>VLOOKUP(A1640,Medical_Examinations!A1639:J3974,6,TRUE)</f>
        <v>No</v>
      </c>
      <c r="G1640" s="7" t="str">
        <f>VLOOKUP(A1640,Medical_Examinations!A1639:J3974,7,TRUE)</f>
        <v>No</v>
      </c>
      <c r="H1640" s="7" t="str">
        <f>VLOOKUP(A1640,Medical_Examinations!A1639:J3974,8,TRUE)</f>
        <v>No</v>
      </c>
      <c r="I1640" s="51">
        <f>VLOOKUP(A1640,Medical_Examinations!A1639:J3974,9,TRUE)</f>
        <v>0</v>
      </c>
      <c r="J1640" s="7" t="str">
        <f>VLOOKUP(A1640,Medical_Examinations!A1639:J3974,10,TRUE)</f>
        <v>No</v>
      </c>
      <c r="K1640" s="7" t="str">
        <f>VLOOKUP(A1640,Medical_Examinations!A1639:J3974,3,TRUE)</f>
        <v>Obesity</v>
      </c>
      <c r="L1640" s="7" t="str">
        <f>VLOOKUP(A1640,Medical_Examinations!A1639:J3974,5,TRUE)</f>
        <v>Normal</v>
      </c>
      <c r="M1640" s="52">
        <f>VLOOKUP(A1640,Hospitalization!A470:K2812,5,FALSE)</f>
        <v>38236</v>
      </c>
      <c r="N1640" s="51">
        <f ca="1">VLOOKUP(A1640,Hospitalization!A471:K2813,6,FALSE)</f>
        <v>31</v>
      </c>
      <c r="O1640" s="7" t="str">
        <f>VLOOKUP(A1631,Hospitalization!A632:K2974,11,TRUE)</f>
        <v>R1024</v>
      </c>
      <c r="P1640" s="7" t="str">
        <f>VLOOKUP(A1640,Hospitalization!A641:K2983,10,TRUE)</f>
        <v>tier - 2</v>
      </c>
      <c r="Q1640" s="53">
        <f>VLOOKUP(A1640,Hospitalization!A641:K2983,8,TRUE)</f>
        <v>14283.46</v>
      </c>
      <c r="R1640" s="7" t="str">
        <f>VLOOKUP(A1640,Hospitalization!A641:K2983,9,TRUE)</f>
        <v>tier - 2</v>
      </c>
    </row>
    <row r="1641" spans="1:18" x14ac:dyDescent="0.3">
      <c r="A1641" s="69" t="s">
        <v>1650</v>
      </c>
      <c r="B1641" s="55" t="str">
        <f>VLOOKUP(A1641,'Customer Names'!A1641:E2959,3,TRUE)</f>
        <v xml:space="preserve"> Ms</v>
      </c>
      <c r="C1641" s="55" t="str">
        <f>VLOOKUP(A1641,'Customer Names'!A1639:E2464,4,FALSE)</f>
        <v>Grise</v>
      </c>
      <c r="D1641" s="54">
        <f>VLOOKUP(HealthCare!A1641,Medical_Examinations!A1640:J3975,2,TRUE)</f>
        <v>16.5</v>
      </c>
      <c r="E1641" s="54">
        <f>VLOOKUP(HealthCare!A1641,Medical_Examinations!A1640:J3975,4,TRUE)</f>
        <v>6.9</v>
      </c>
      <c r="F1641" s="55" t="str">
        <f>VLOOKUP(A1641,Medical_Examinations!A1640:J3975,6,TRUE)</f>
        <v>yes</v>
      </c>
      <c r="G1641" s="55" t="str">
        <f>VLOOKUP(A1641,Medical_Examinations!A1640:J3975,7,TRUE)</f>
        <v>No</v>
      </c>
      <c r="H1641" s="55" t="str">
        <f>VLOOKUP(A1641,Medical_Examinations!A1640:J3975,8,TRUE)</f>
        <v>No</v>
      </c>
      <c r="I1641" s="56">
        <f>VLOOKUP(A1641,Medical_Examinations!A1640:J3975,9,TRUE)</f>
        <v>2</v>
      </c>
      <c r="J1641" s="55" t="str">
        <f>VLOOKUP(A1641,Medical_Examinations!A1640:J3975,10,TRUE)</f>
        <v>No</v>
      </c>
      <c r="K1641" s="55" t="str">
        <f>VLOOKUP(A1641,Medical_Examinations!A1640:J3975,3,TRUE)</f>
        <v>Underweight</v>
      </c>
      <c r="L1641" s="55" t="str">
        <f>VLOOKUP(A1641,Medical_Examinations!A1640:J3975,5,TRUE)</f>
        <v>Diabetes</v>
      </c>
      <c r="M1641" s="57">
        <f>VLOOKUP(A1641,Hospitalization!A471:K2813,5,FALSE)</f>
        <v>27389</v>
      </c>
      <c r="N1641" s="56">
        <f ca="1">VLOOKUP(A1641,Hospitalization!A472:K2814,6,FALSE)</f>
        <v>35</v>
      </c>
      <c r="O1641" s="55" t="str">
        <f>VLOOKUP(A1632,Hospitalization!A633:K2975,11,TRUE)</f>
        <v>R1012</v>
      </c>
      <c r="P1641" s="55" t="str">
        <f>VLOOKUP(A1641,Hospitalization!A642:K2984,10,TRUE)</f>
        <v>tier - 2</v>
      </c>
      <c r="Q1641" s="58">
        <f>VLOOKUP(A1641,Hospitalization!A642:K2984,8,TRUE)</f>
        <v>14256.79</v>
      </c>
      <c r="R1641" s="55" t="str">
        <f>VLOOKUP(A1641,Hospitalization!A642:K2984,9,TRUE)</f>
        <v>tier - 2</v>
      </c>
    </row>
    <row r="1642" spans="1:18" x14ac:dyDescent="0.3">
      <c r="A1642" s="69" t="s">
        <v>1651</v>
      </c>
      <c r="B1642" s="55" t="str">
        <f>VLOOKUP(A1642,'Customer Names'!A1642:E2960,3,TRUE)</f>
        <v xml:space="preserve"> Ms</v>
      </c>
      <c r="C1642" s="55" t="str">
        <f>VLOOKUP(A1642,'Customer Names'!A1640:E2465,4,FALSE)</f>
        <v>Skildum</v>
      </c>
      <c r="D1642" s="50">
        <f>VLOOKUP(HealthCare!A1642,Medical_Examinations!A1641:J3976,2,TRUE)</f>
        <v>30.69</v>
      </c>
      <c r="E1642" s="50">
        <f>VLOOKUP(HealthCare!A1642,Medical_Examinations!A1641:J3976,4,TRUE)</f>
        <v>4.83</v>
      </c>
      <c r="F1642" s="7" t="str">
        <f>VLOOKUP(A1642,Medical_Examinations!A1641:J3976,6,TRUE)</f>
        <v>No</v>
      </c>
      <c r="G1642" s="7" t="str">
        <f>VLOOKUP(A1642,Medical_Examinations!A1641:J3976,7,TRUE)</f>
        <v>No</v>
      </c>
      <c r="H1642" s="7" t="str">
        <f>VLOOKUP(A1642,Medical_Examinations!A1641:J3976,8,TRUE)</f>
        <v>No</v>
      </c>
      <c r="I1642" s="51">
        <f>VLOOKUP(A1642,Medical_Examinations!A1641:J3976,9,TRUE)</f>
        <v>1</v>
      </c>
      <c r="J1642" s="7" t="str">
        <f>VLOOKUP(A1642,Medical_Examinations!A1641:J3976,10,TRUE)</f>
        <v>No</v>
      </c>
      <c r="K1642" s="7" t="str">
        <f>VLOOKUP(A1642,Medical_Examinations!A1641:J3976,3,TRUE)</f>
        <v>Obesity</v>
      </c>
      <c r="L1642" s="7" t="str">
        <f>VLOOKUP(A1642,Medical_Examinations!A1641:J3976,5,TRUE)</f>
        <v>Normal</v>
      </c>
      <c r="M1642" s="52">
        <f>VLOOKUP(A1642,Hospitalization!A472:K2814,5,FALSE)</f>
        <v>21862</v>
      </c>
      <c r="N1642" s="51">
        <f ca="1">VLOOKUP(A1642,Hospitalization!A473:K2815,6,FALSE)</f>
        <v>43</v>
      </c>
      <c r="O1642" s="7" t="str">
        <f>VLOOKUP(A1633,Hospitalization!A634:K2976,11,TRUE)</f>
        <v>R1011</v>
      </c>
      <c r="P1642" s="7" t="str">
        <f>VLOOKUP(A1642,Hospitalization!A643:K2985,10,TRUE)</f>
        <v>tier - 3</v>
      </c>
      <c r="Q1642" s="53">
        <f>VLOOKUP(A1642,Hospitalization!A643:K2985,8,TRUE)</f>
        <v>14256.19</v>
      </c>
      <c r="R1642" s="7" t="str">
        <f>VLOOKUP(A1642,Hospitalization!A643:K2985,9,TRUE)</f>
        <v>tier - 2</v>
      </c>
    </row>
    <row r="1643" spans="1:18" x14ac:dyDescent="0.3">
      <c r="A1643" s="69" t="s">
        <v>1652</v>
      </c>
      <c r="B1643" s="55" t="str">
        <f>VLOOKUP(A1643,'Customer Names'!A1643:E2961,3,TRUE)</f>
        <v xml:space="preserve"> Ms</v>
      </c>
      <c r="C1643" s="55" t="str">
        <f>VLOOKUP(A1643,'Customer Names'!A1641:E2466,4,FALSE)</f>
        <v>Yang</v>
      </c>
      <c r="D1643" s="54">
        <f>VLOOKUP(HealthCare!A1643,Medical_Examinations!A1642:J3977,2,TRUE)</f>
        <v>28.93</v>
      </c>
      <c r="E1643" s="54">
        <f>VLOOKUP(HealthCare!A1643,Medical_Examinations!A1642:J3977,4,TRUE)</f>
        <v>4.87</v>
      </c>
      <c r="F1643" s="55" t="str">
        <f>VLOOKUP(A1643,Medical_Examinations!A1642:J3977,6,TRUE)</f>
        <v>No</v>
      </c>
      <c r="G1643" s="55" t="str">
        <f>VLOOKUP(A1643,Medical_Examinations!A1642:J3977,7,TRUE)</f>
        <v>No</v>
      </c>
      <c r="H1643" s="55" t="str">
        <f>VLOOKUP(A1643,Medical_Examinations!A1642:J3977,8,TRUE)</f>
        <v>No</v>
      </c>
      <c r="I1643" s="56">
        <f>VLOOKUP(A1643,Medical_Examinations!A1642:J3977,9,TRUE)</f>
        <v>1</v>
      </c>
      <c r="J1643" s="55" t="str">
        <f>VLOOKUP(A1643,Medical_Examinations!A1642:J3977,10,TRUE)</f>
        <v>No</v>
      </c>
      <c r="K1643" s="55" t="str">
        <f>VLOOKUP(A1643,Medical_Examinations!A1642:J3977,3,TRUE)</f>
        <v>Overweight</v>
      </c>
      <c r="L1643" s="55" t="str">
        <f>VLOOKUP(A1643,Medical_Examinations!A1642:J3977,5,TRUE)</f>
        <v>Normal</v>
      </c>
      <c r="M1643" s="57">
        <f>VLOOKUP(A1643,Hospitalization!A473:K2815,5,FALSE)</f>
        <v>21833</v>
      </c>
      <c r="N1643" s="56">
        <f ca="1">VLOOKUP(A1643,Hospitalization!A474:K2816,6,FALSE)</f>
        <v>42</v>
      </c>
      <c r="O1643" s="55" t="str">
        <f>VLOOKUP(A1634,Hospitalization!A635:K2977,11,TRUE)</f>
        <v>R1026</v>
      </c>
      <c r="P1643" s="55" t="str">
        <f>VLOOKUP(A1643,Hospitalization!A644:K2986,10,TRUE)</f>
        <v>tier - 1</v>
      </c>
      <c r="Q1643" s="58">
        <f>VLOOKUP(A1643,Hospitalization!A644:K2986,8,TRUE)</f>
        <v>14254.61</v>
      </c>
      <c r="R1643" s="55" t="str">
        <f>VLOOKUP(A1643,Hospitalization!A644:K2986,9,TRUE)</f>
        <v>tier - 2</v>
      </c>
    </row>
    <row r="1644" spans="1:18" x14ac:dyDescent="0.3">
      <c r="A1644" s="69" t="s">
        <v>1653</v>
      </c>
      <c r="B1644" s="55" t="str">
        <f>VLOOKUP(A1644,'Customer Names'!A1644:E2962,3,TRUE)</f>
        <v xml:space="preserve"> Ms</v>
      </c>
      <c r="C1644" s="55" t="str">
        <f>VLOOKUP(A1644,'Customer Names'!A1642:E2467,4,FALSE)</f>
        <v>Fischer-Daly</v>
      </c>
      <c r="D1644" s="50">
        <f>VLOOKUP(HealthCare!A1644,Medical_Examinations!A1643:J3978,2,TRUE)</f>
        <v>38.9</v>
      </c>
      <c r="E1644" s="50">
        <f>VLOOKUP(HealthCare!A1644,Medical_Examinations!A1643:J3978,4,TRUE)</f>
        <v>4.28</v>
      </c>
      <c r="F1644" s="7" t="str">
        <f>VLOOKUP(A1644,Medical_Examinations!A1643:J3978,6,TRUE)</f>
        <v>No</v>
      </c>
      <c r="G1644" s="7" t="str">
        <f>VLOOKUP(A1644,Medical_Examinations!A1643:J3978,7,TRUE)</f>
        <v>No</v>
      </c>
      <c r="H1644" s="7" t="str">
        <f>VLOOKUP(A1644,Medical_Examinations!A1643:J3978,8,TRUE)</f>
        <v>No</v>
      </c>
      <c r="I1644" s="51">
        <f>VLOOKUP(A1644,Medical_Examinations!A1643:J3978,9,TRUE)</f>
        <v>0</v>
      </c>
      <c r="J1644" s="7" t="str">
        <f>VLOOKUP(A1644,Medical_Examinations!A1643:J3978,10,TRUE)</f>
        <v>No</v>
      </c>
      <c r="K1644" s="7" t="str">
        <f>VLOOKUP(A1644,Medical_Examinations!A1643:J3978,3,TRUE)</f>
        <v>Obesity</v>
      </c>
      <c r="L1644" s="7" t="str">
        <f>VLOOKUP(A1644,Medical_Examinations!A1643:J3978,5,TRUE)</f>
        <v>Normal</v>
      </c>
      <c r="M1644" s="52">
        <f>VLOOKUP(A1644,Hospitalization!A474:K2816,5,FALSE)</f>
        <v>22549</v>
      </c>
      <c r="N1644" s="51">
        <f ca="1">VLOOKUP(A1644,Hospitalization!A475:K2817,6,FALSE)</f>
        <v>36</v>
      </c>
      <c r="O1644" s="7" t="str">
        <f>VLOOKUP(A1635,Hospitalization!A636:K2978,11,TRUE)</f>
        <v>R1012</v>
      </c>
      <c r="P1644" s="7" t="str">
        <f>VLOOKUP(A1644,Hospitalization!A645:K2987,10,TRUE)</f>
        <v>tier - 1</v>
      </c>
      <c r="Q1644" s="53">
        <f>VLOOKUP(A1644,Hospitalization!A645:K2987,8,TRUE)</f>
        <v>14235.07</v>
      </c>
      <c r="R1644" s="7" t="str">
        <f>VLOOKUP(A1644,Hospitalization!A645:K2987,9,TRUE)</f>
        <v>tier - 2</v>
      </c>
    </row>
    <row r="1645" spans="1:18" x14ac:dyDescent="0.3">
      <c r="A1645" s="69" t="s">
        <v>1654</v>
      </c>
      <c r="B1645" s="55" t="str">
        <f>VLOOKUP(A1645,'Customer Names'!A1645:E2963,3,TRUE)</f>
        <v xml:space="preserve"> Mr</v>
      </c>
      <c r="C1645" s="55" t="str">
        <f>VLOOKUP(A1645,'Customer Names'!A1643:E2468,4,FALSE)</f>
        <v>Asher</v>
      </c>
      <c r="D1645" s="54">
        <f>VLOOKUP(HealthCare!A1645,Medical_Examinations!A1644:J3979,2,TRUE)</f>
        <v>26.9</v>
      </c>
      <c r="E1645" s="54">
        <f>VLOOKUP(HealthCare!A1645,Medical_Examinations!A1644:J3979,4,TRUE)</f>
        <v>4.07</v>
      </c>
      <c r="F1645" s="55" t="str">
        <f>VLOOKUP(A1645,Medical_Examinations!A1644:J3979,6,TRUE)</f>
        <v>No</v>
      </c>
      <c r="G1645" s="55" t="str">
        <f>VLOOKUP(A1645,Medical_Examinations!A1644:J3979,7,TRUE)</f>
        <v>No</v>
      </c>
      <c r="H1645" s="55" t="str">
        <f>VLOOKUP(A1645,Medical_Examinations!A1644:J3979,8,TRUE)</f>
        <v>No</v>
      </c>
      <c r="I1645" s="56">
        <f>VLOOKUP(A1645,Medical_Examinations!A1644:J3979,9,TRUE)</f>
        <v>0</v>
      </c>
      <c r="J1645" s="55" t="str">
        <f>VLOOKUP(A1645,Medical_Examinations!A1644:J3979,10,TRUE)</f>
        <v>No</v>
      </c>
      <c r="K1645" s="55" t="str">
        <f>VLOOKUP(A1645,Medical_Examinations!A1644:J3979,3,TRUE)</f>
        <v>Overweight</v>
      </c>
      <c r="L1645" s="55" t="str">
        <f>VLOOKUP(A1645,Medical_Examinations!A1644:J3979,5,TRUE)</f>
        <v>Normal</v>
      </c>
      <c r="M1645" s="57">
        <f>VLOOKUP(A1645,Hospitalization!A475:K2817,5,FALSE)</f>
        <v>21449</v>
      </c>
      <c r="N1645" s="56">
        <f ca="1">VLOOKUP(A1645,Hospitalization!A476:K2818,6,FALSE)</f>
        <v>56</v>
      </c>
      <c r="O1645" s="55" t="str">
        <f>VLOOKUP(A1636,Hospitalization!A637:K2979,11,TRUE)</f>
        <v>R1022</v>
      </c>
      <c r="P1645" s="55" t="str">
        <f>VLOOKUP(A1645,Hospitalization!A646:K2988,10,TRUE)</f>
        <v>tier - 2</v>
      </c>
      <c r="Q1645" s="58">
        <f>VLOOKUP(A1645,Hospitalization!A646:K2988,8,TRUE)</f>
        <v>14210.54</v>
      </c>
      <c r="R1645" s="55" t="str">
        <f>VLOOKUP(A1645,Hospitalization!A646:K2988,9,TRUE)</f>
        <v>tier - 2</v>
      </c>
    </row>
    <row r="1646" spans="1:18" x14ac:dyDescent="0.3">
      <c r="A1646" s="69" t="s">
        <v>1655</v>
      </c>
      <c r="B1646" s="55" t="str">
        <f>VLOOKUP(A1646,'Customer Names'!A1646:E2964,3,TRUE)</f>
        <v xml:space="preserve"> Mr</v>
      </c>
      <c r="C1646" s="55" t="str">
        <f>VLOOKUP(A1646,'Customer Names'!A1644:E2469,4,FALSE)</f>
        <v>Zhou</v>
      </c>
      <c r="D1646" s="50">
        <f>VLOOKUP(HealthCare!A1646,Medical_Examinations!A1645:J3980,2,TRUE)</f>
        <v>24.86</v>
      </c>
      <c r="E1646" s="50">
        <f>VLOOKUP(HealthCare!A1646,Medical_Examinations!A1645:J3980,4,TRUE)</f>
        <v>6.23</v>
      </c>
      <c r="F1646" s="7" t="str">
        <f>VLOOKUP(A1646,Medical_Examinations!A1645:J3980,6,TRUE)</f>
        <v>No</v>
      </c>
      <c r="G1646" s="7" t="str">
        <f>VLOOKUP(A1646,Medical_Examinations!A1645:J3980,7,TRUE)</f>
        <v>No</v>
      </c>
      <c r="H1646" s="7" t="str">
        <f>VLOOKUP(A1646,Medical_Examinations!A1645:J3980,8,TRUE)</f>
        <v>No</v>
      </c>
      <c r="I1646" s="51">
        <f>VLOOKUP(A1646,Medical_Examinations!A1645:J3980,9,TRUE)</f>
        <v>0</v>
      </c>
      <c r="J1646" s="7" t="str">
        <f>VLOOKUP(A1646,Medical_Examinations!A1645:J3980,10,TRUE)</f>
        <v>No</v>
      </c>
      <c r="K1646" s="7" t="str">
        <f>VLOOKUP(A1646,Medical_Examinations!A1645:J3980,3,TRUE)</f>
        <v>Normal Weight</v>
      </c>
      <c r="L1646" s="7" t="str">
        <f>VLOOKUP(A1646,Medical_Examinations!A1645:J3980,5,TRUE)</f>
        <v>Prediabetes</v>
      </c>
      <c r="M1646" s="52">
        <f>VLOOKUP(A1646,Hospitalization!A476:K2818,5,FALSE)</f>
        <v>30637</v>
      </c>
      <c r="N1646" s="51">
        <f ca="1">VLOOKUP(A1646,Hospitalization!A477:K2819,6,FALSE)</f>
        <v>48</v>
      </c>
      <c r="O1646" s="7" t="str">
        <f>VLOOKUP(A1637,Hospitalization!A638:K2980,11,TRUE)</f>
        <v>R1011</v>
      </c>
      <c r="P1646" s="7" t="str">
        <f>VLOOKUP(A1646,Hospitalization!A647:K2989,10,TRUE)</f>
        <v>tier - 1</v>
      </c>
      <c r="Q1646" s="53">
        <f>VLOOKUP(A1646,Hospitalization!A647:K2989,8,TRUE)</f>
        <v>14209.4</v>
      </c>
      <c r="R1646" s="7" t="str">
        <f>VLOOKUP(A1646,Hospitalization!A647:K2989,9,TRUE)</f>
        <v>tier - 2</v>
      </c>
    </row>
    <row r="1647" spans="1:18" x14ac:dyDescent="0.3">
      <c r="A1647" s="69" t="s">
        <v>1656</v>
      </c>
      <c r="B1647" s="55" t="str">
        <f>VLOOKUP(A1647,'Customer Names'!A1647:E2965,3,TRUE)</f>
        <v xml:space="preserve"> Mrs</v>
      </c>
      <c r="C1647" s="55" t="str">
        <f>VLOOKUP(A1647,'Customer Names'!A1645:E2470,4,FALSE)</f>
        <v>Rudder</v>
      </c>
      <c r="D1647" s="54">
        <f>VLOOKUP(HealthCare!A1647,Medical_Examinations!A1646:J3981,2,TRUE)</f>
        <v>39.14</v>
      </c>
      <c r="E1647" s="54">
        <f>VLOOKUP(HealthCare!A1647,Medical_Examinations!A1646:J3981,4,TRUE)</f>
        <v>6.24</v>
      </c>
      <c r="F1647" s="55" t="str">
        <f>VLOOKUP(A1647,Medical_Examinations!A1646:J3981,6,TRUE)</f>
        <v>No</v>
      </c>
      <c r="G1647" s="55" t="str">
        <f>VLOOKUP(A1647,Medical_Examinations!A1646:J3981,7,TRUE)</f>
        <v>yes</v>
      </c>
      <c r="H1647" s="55" t="str">
        <f>VLOOKUP(A1647,Medical_Examinations!A1646:J3981,8,TRUE)</f>
        <v>No</v>
      </c>
      <c r="I1647" s="56">
        <f>VLOOKUP(A1647,Medical_Examinations!A1646:J3981,9,TRUE)</f>
        <v>1</v>
      </c>
      <c r="J1647" s="55" t="str">
        <f>VLOOKUP(A1647,Medical_Examinations!A1646:J3981,10,TRUE)</f>
        <v>No</v>
      </c>
      <c r="K1647" s="55" t="str">
        <f>VLOOKUP(A1647,Medical_Examinations!A1646:J3981,3,TRUE)</f>
        <v>Obesity</v>
      </c>
      <c r="L1647" s="55" t="str">
        <f>VLOOKUP(A1647,Medical_Examinations!A1646:J3981,5,TRUE)</f>
        <v>Prediabetes</v>
      </c>
      <c r="M1647" s="57">
        <f>VLOOKUP(A1647,Hospitalization!A477:K2819,5,FALSE)</f>
        <v>25197</v>
      </c>
      <c r="N1647" s="56">
        <f ca="1">VLOOKUP(A1647,Hospitalization!A478:K2820,6,FALSE)</f>
        <v>49</v>
      </c>
      <c r="O1647" s="55" t="str">
        <f>VLOOKUP(A1638,Hospitalization!A639:K2981,11,TRUE)</f>
        <v>R1013</v>
      </c>
      <c r="P1647" s="55" t="str">
        <f>VLOOKUP(A1647,Hospitalization!A648:K2990,10,TRUE)</f>
        <v>tier - 1</v>
      </c>
      <c r="Q1647" s="58">
        <f>VLOOKUP(A1647,Hospitalization!A648:K2990,8,TRUE)</f>
        <v>14193.55</v>
      </c>
      <c r="R1647" s="55" t="str">
        <f>VLOOKUP(A1647,Hospitalization!A648:K2990,9,TRUE)</f>
        <v>tier - 2</v>
      </c>
    </row>
    <row r="1648" spans="1:18" x14ac:dyDescent="0.3">
      <c r="A1648" s="69" t="s">
        <v>1657</v>
      </c>
      <c r="B1648" s="55" t="str">
        <f>VLOOKUP(A1648,'Customer Names'!A1648:E2966,3,TRUE)</f>
        <v xml:space="preserve"> Mr</v>
      </c>
      <c r="C1648" s="55" t="str">
        <f>VLOOKUP(A1648,'Customer Names'!A1646:E2471,4,FALSE)</f>
        <v>Cartmell</v>
      </c>
      <c r="D1648" s="50">
        <f>VLOOKUP(HealthCare!A1648,Medical_Examinations!A1647:J3982,2,TRUE)</f>
        <v>39.799999999999997</v>
      </c>
      <c r="E1648" s="50">
        <f>VLOOKUP(HealthCare!A1648,Medical_Examinations!A1647:J3982,4,TRUE)</f>
        <v>6.17</v>
      </c>
      <c r="F1648" s="7" t="str">
        <f>VLOOKUP(A1648,Medical_Examinations!A1647:J3982,6,TRUE)</f>
        <v>No</v>
      </c>
      <c r="G1648" s="7" t="str">
        <f>VLOOKUP(A1648,Medical_Examinations!A1647:J3982,7,TRUE)</f>
        <v>No</v>
      </c>
      <c r="H1648" s="7" t="str">
        <f>VLOOKUP(A1648,Medical_Examinations!A1647:J3982,8,TRUE)</f>
        <v>Yes</v>
      </c>
      <c r="I1648" s="51">
        <f>VLOOKUP(A1648,Medical_Examinations!A1647:J3982,9,TRUE)</f>
        <v>1</v>
      </c>
      <c r="J1648" s="7" t="str">
        <f>VLOOKUP(A1648,Medical_Examinations!A1647:J3982,10,TRUE)</f>
        <v>No</v>
      </c>
      <c r="K1648" s="7" t="str">
        <f>VLOOKUP(A1648,Medical_Examinations!A1647:J3982,3,TRUE)</f>
        <v>Obesity</v>
      </c>
      <c r="L1648" s="7" t="str">
        <f>VLOOKUP(A1648,Medical_Examinations!A1647:J3982,5,TRUE)</f>
        <v>Prediabetes</v>
      </c>
      <c r="M1648" s="52">
        <f>VLOOKUP(A1648,Hospitalization!A478:K2820,5,FALSE)</f>
        <v>30870</v>
      </c>
      <c r="N1648" s="51">
        <f ca="1">VLOOKUP(A1648,Hospitalization!A479:K2821,6,FALSE)</f>
        <v>56</v>
      </c>
      <c r="O1648" s="7" t="str">
        <f>VLOOKUP(A1639,Hospitalization!A640:K2982,11,TRUE)</f>
        <v>R1012</v>
      </c>
      <c r="P1648" s="7" t="str">
        <f>VLOOKUP(A1648,Hospitalization!A649:K2991,10,TRUE)</f>
        <v>tier - 1</v>
      </c>
      <c r="Q1648" s="53">
        <f>VLOOKUP(A1648,Hospitalization!A649:K2991,8,TRUE)</f>
        <v>14152.46</v>
      </c>
      <c r="R1648" s="7" t="str">
        <f>VLOOKUP(A1648,Hospitalization!A649:K2991,9,TRUE)</f>
        <v>tier - 2</v>
      </c>
    </row>
    <row r="1649" spans="1:18" x14ac:dyDescent="0.3">
      <c r="A1649" s="69" t="s">
        <v>1658</v>
      </c>
      <c r="B1649" s="55" t="str">
        <f>VLOOKUP(A1649,'Customer Names'!A1649:E2967,3,TRUE)</f>
        <v xml:space="preserve"> Mr</v>
      </c>
      <c r="C1649" s="55" t="str">
        <f>VLOOKUP(A1649,'Customer Names'!A1647:E2472,4,FALSE)</f>
        <v>Troland</v>
      </c>
      <c r="D1649" s="54">
        <f>VLOOKUP(HealthCare!A1649,Medical_Examinations!A1648:J3983,2,TRUE)</f>
        <v>34.32</v>
      </c>
      <c r="E1649" s="54">
        <f>VLOOKUP(HealthCare!A1649,Medical_Examinations!A1648:J3983,4,TRUE)</f>
        <v>5.16</v>
      </c>
      <c r="F1649" s="55" t="str">
        <f>VLOOKUP(A1649,Medical_Examinations!A1648:J3983,6,TRUE)</f>
        <v>No</v>
      </c>
      <c r="G1649" s="55" t="str">
        <f>VLOOKUP(A1649,Medical_Examinations!A1648:J3983,7,TRUE)</f>
        <v>No</v>
      </c>
      <c r="H1649" s="55" t="str">
        <f>VLOOKUP(A1649,Medical_Examinations!A1648:J3983,8,TRUE)</f>
        <v>No</v>
      </c>
      <c r="I1649" s="56">
        <f>VLOOKUP(A1649,Medical_Examinations!A1648:J3983,9,TRUE)</f>
        <v>1</v>
      </c>
      <c r="J1649" s="55" t="str">
        <f>VLOOKUP(A1649,Medical_Examinations!A1648:J3983,10,TRUE)</f>
        <v>No</v>
      </c>
      <c r="K1649" s="55" t="str">
        <f>VLOOKUP(A1649,Medical_Examinations!A1648:J3983,3,TRUE)</f>
        <v>Obesity</v>
      </c>
      <c r="L1649" s="55" t="str">
        <f>VLOOKUP(A1649,Medical_Examinations!A1648:J3983,5,TRUE)</f>
        <v>Normal</v>
      </c>
      <c r="M1649" s="57">
        <f>VLOOKUP(A1649,Hospitalization!A479:K2821,5,FALSE)</f>
        <v>38174</v>
      </c>
      <c r="N1649" s="56">
        <f ca="1">VLOOKUP(A1649,Hospitalization!A480:K2822,6,FALSE)</f>
        <v>52</v>
      </c>
      <c r="O1649" s="55" t="str">
        <f>VLOOKUP(A1640,Hospitalization!A641:K2983,11,TRUE)</f>
        <v>R1024</v>
      </c>
      <c r="P1649" s="55" t="str">
        <f>VLOOKUP(A1649,Hospitalization!A650:K2992,10,TRUE)</f>
        <v>tier - 3</v>
      </c>
      <c r="Q1649" s="58">
        <f>VLOOKUP(A1649,Hospitalization!A650:K2992,8,TRUE)</f>
        <v>14133.04</v>
      </c>
      <c r="R1649" s="55" t="str">
        <f>VLOOKUP(A1649,Hospitalization!A650:K2992,9,TRUE)</f>
        <v>tier - 2</v>
      </c>
    </row>
    <row r="1650" spans="1:18" x14ac:dyDescent="0.3">
      <c r="A1650" s="69" t="s">
        <v>1659</v>
      </c>
      <c r="B1650" s="55" t="str">
        <f>VLOOKUP(A1650,'Customer Names'!A1650:E2968,3,TRUE)</f>
        <v xml:space="preserve"> Ms</v>
      </c>
      <c r="C1650" s="55" t="str">
        <f>VLOOKUP(A1650,'Customer Names'!A1648:E2473,4,FALSE)</f>
        <v>Hall</v>
      </c>
      <c r="D1650" s="50">
        <f>VLOOKUP(HealthCare!A1650,Medical_Examinations!A1649:J3984,2,TRUE)</f>
        <v>32.51</v>
      </c>
      <c r="E1650" s="50">
        <f>VLOOKUP(HealthCare!A1650,Medical_Examinations!A1649:J3984,4,TRUE)</f>
        <v>4.3</v>
      </c>
      <c r="F1650" s="7" t="str">
        <f>VLOOKUP(A1650,Medical_Examinations!A1649:J3984,6,TRUE)</f>
        <v>No</v>
      </c>
      <c r="G1650" s="7" t="str">
        <f>VLOOKUP(A1650,Medical_Examinations!A1649:J3984,7,TRUE)</f>
        <v>No</v>
      </c>
      <c r="H1650" s="7" t="str">
        <f>VLOOKUP(A1650,Medical_Examinations!A1649:J3984,8,TRUE)</f>
        <v>No</v>
      </c>
      <c r="I1650" s="51">
        <f>VLOOKUP(A1650,Medical_Examinations!A1649:J3984,9,TRUE)</f>
        <v>0</v>
      </c>
      <c r="J1650" s="7" t="str">
        <f>VLOOKUP(A1650,Medical_Examinations!A1649:J3984,10,TRUE)</f>
        <v>No</v>
      </c>
      <c r="K1650" s="7" t="str">
        <f>VLOOKUP(A1650,Medical_Examinations!A1649:J3984,3,TRUE)</f>
        <v>Obesity</v>
      </c>
      <c r="L1650" s="7" t="str">
        <f>VLOOKUP(A1650,Medical_Examinations!A1649:J3984,5,TRUE)</f>
        <v>Normal</v>
      </c>
      <c r="M1650" s="52">
        <f>VLOOKUP(A1650,Hospitalization!A480:K2822,5,FALSE)</f>
        <v>22446</v>
      </c>
      <c r="N1650" s="51">
        <f ca="1">VLOOKUP(A1650,Hospitalization!A481:K2823,6,FALSE)</f>
        <v>41</v>
      </c>
      <c r="O1650" s="7" t="str">
        <f>VLOOKUP(A1641,Hospitalization!A642:K2984,11,TRUE)</f>
        <v>R1026</v>
      </c>
      <c r="P1650" s="7" t="str">
        <f>VLOOKUP(A1650,Hospitalization!A651:K2993,10,TRUE)</f>
        <v>tier - 1</v>
      </c>
      <c r="Q1650" s="53">
        <f>VLOOKUP(A1650,Hospitalization!A651:K2993,8,TRUE)</f>
        <v>14119.62</v>
      </c>
      <c r="R1650" s="7" t="str">
        <f>VLOOKUP(A1650,Hospitalization!A651:K2993,9,TRUE)</f>
        <v>tier - 2</v>
      </c>
    </row>
    <row r="1651" spans="1:18" x14ac:dyDescent="0.3">
      <c r="A1651" s="69" t="s">
        <v>1660</v>
      </c>
      <c r="B1651" s="55" t="str">
        <f>VLOOKUP(A1651,'Customer Names'!A1651:E2969,3,TRUE)</f>
        <v xml:space="preserve"> Mrs</v>
      </c>
      <c r="C1651" s="55" t="str">
        <f>VLOOKUP(A1651,'Customer Names'!A1649:E2474,4,FALSE)</f>
        <v>Berg</v>
      </c>
      <c r="D1651" s="54">
        <f>VLOOKUP(HealthCare!A1651,Medical_Examinations!A1650:J3985,2,TRUE)</f>
        <v>30.71</v>
      </c>
      <c r="E1651" s="54">
        <f>VLOOKUP(HealthCare!A1651,Medical_Examinations!A1650:J3985,4,TRUE)</f>
        <v>6.14</v>
      </c>
      <c r="F1651" s="55" t="str">
        <f>VLOOKUP(A1651,Medical_Examinations!A1650:J3985,6,TRUE)</f>
        <v>No</v>
      </c>
      <c r="G1651" s="55" t="str">
        <f>VLOOKUP(A1651,Medical_Examinations!A1650:J3985,7,TRUE)</f>
        <v>No</v>
      </c>
      <c r="H1651" s="55" t="str">
        <f>VLOOKUP(A1651,Medical_Examinations!A1650:J3985,8,TRUE)</f>
        <v>Yes</v>
      </c>
      <c r="I1651" s="56">
        <f>VLOOKUP(A1651,Medical_Examinations!A1650:J3985,9,TRUE)</f>
        <v>1</v>
      </c>
      <c r="J1651" s="55" t="str">
        <f>VLOOKUP(A1651,Medical_Examinations!A1650:J3985,10,TRUE)</f>
        <v>No</v>
      </c>
      <c r="K1651" s="55" t="str">
        <f>VLOOKUP(A1651,Medical_Examinations!A1650:J3985,3,TRUE)</f>
        <v>Obesity</v>
      </c>
      <c r="L1651" s="55" t="str">
        <f>VLOOKUP(A1651,Medical_Examinations!A1650:J3985,5,TRUE)</f>
        <v>Prediabetes</v>
      </c>
      <c r="M1651" s="57">
        <f>VLOOKUP(A1651,Hospitalization!A481:K2823,5,FALSE)</f>
        <v>33493</v>
      </c>
      <c r="N1651" s="56">
        <f ca="1">VLOOKUP(A1651,Hospitalization!A482:K2824,6,FALSE)</f>
        <v>41</v>
      </c>
      <c r="O1651" s="55" t="str">
        <f>VLOOKUP(A1642,Hospitalization!A643:K2985,11,TRUE)</f>
        <v>R1012</v>
      </c>
      <c r="P1651" s="55" t="str">
        <f>VLOOKUP(A1651,Hospitalization!A652:K2994,10,TRUE)</f>
        <v>tier - 3</v>
      </c>
      <c r="Q1651" s="58">
        <f>VLOOKUP(A1651,Hospitalization!A652:K2994,8,TRUE)</f>
        <v>14081.93</v>
      </c>
      <c r="R1651" s="55" t="str">
        <f>VLOOKUP(A1651,Hospitalization!A652:K2994,9,TRUE)</f>
        <v>tier - 2</v>
      </c>
    </row>
    <row r="1652" spans="1:18" x14ac:dyDescent="0.3">
      <c r="A1652" s="69" t="s">
        <v>1661</v>
      </c>
      <c r="B1652" s="55" t="str">
        <f>VLOOKUP(A1652,'Customer Names'!A1652:E2970,3,TRUE)</f>
        <v xml:space="preserve"> Mr</v>
      </c>
      <c r="C1652" s="55" t="str">
        <f>VLOOKUP(A1652,'Customer Names'!A1650:E2475,4,FALSE)</f>
        <v>Engtrakul</v>
      </c>
      <c r="D1652" s="50">
        <f>VLOOKUP(HealthCare!A1652,Medical_Examinations!A1651:J3986,2,TRUE)</f>
        <v>28.9</v>
      </c>
      <c r="E1652" s="50">
        <f>VLOOKUP(HealthCare!A1652,Medical_Examinations!A1651:J3986,4,TRUE)</f>
        <v>5.36</v>
      </c>
      <c r="F1652" s="7" t="str">
        <f>VLOOKUP(A1652,Medical_Examinations!A1651:J3986,6,TRUE)</f>
        <v>No</v>
      </c>
      <c r="G1652" s="7" t="str">
        <f>VLOOKUP(A1652,Medical_Examinations!A1651:J3986,7,TRUE)</f>
        <v>No</v>
      </c>
      <c r="H1652" s="7" t="str">
        <f>VLOOKUP(A1652,Medical_Examinations!A1651:J3986,8,TRUE)</f>
        <v>No</v>
      </c>
      <c r="I1652" s="51">
        <f>VLOOKUP(A1652,Medical_Examinations!A1651:J3986,9,TRUE)</f>
        <v>1</v>
      </c>
      <c r="J1652" s="7" t="str">
        <f>VLOOKUP(A1652,Medical_Examinations!A1651:J3986,10,TRUE)</f>
        <v>No</v>
      </c>
      <c r="K1652" s="7" t="str">
        <f>VLOOKUP(A1652,Medical_Examinations!A1651:J3986,3,TRUE)</f>
        <v>Overweight</v>
      </c>
      <c r="L1652" s="7" t="str">
        <f>VLOOKUP(A1652,Medical_Examinations!A1651:J3986,5,TRUE)</f>
        <v>Normal</v>
      </c>
      <c r="M1652" s="52">
        <f>VLOOKUP(A1652,Hospitalization!A482:K2824,5,FALSE)</f>
        <v>22228</v>
      </c>
      <c r="N1652" s="51">
        <f ca="1">VLOOKUP(A1652,Hospitalization!A483:K2825,6,FALSE)</f>
        <v>56</v>
      </c>
      <c r="O1652" s="7" t="str">
        <f>VLOOKUP(A1643,Hospitalization!A644:K2986,11,TRUE)</f>
        <v>R1012</v>
      </c>
      <c r="P1652" s="7" t="str">
        <f>VLOOKUP(A1652,Hospitalization!A653:K2995,10,TRUE)</f>
        <v>tier - 3</v>
      </c>
      <c r="Q1652" s="53">
        <f>VLOOKUP(A1652,Hospitalization!A653:K2995,8,TRUE)</f>
        <v>14043.48</v>
      </c>
      <c r="R1652" s="7" t="str">
        <f>VLOOKUP(A1652,Hospitalization!A653:K2995,9,TRUE)</f>
        <v>tier - 2</v>
      </c>
    </row>
    <row r="1653" spans="1:18" x14ac:dyDescent="0.3">
      <c r="A1653" s="69" t="s">
        <v>1662</v>
      </c>
      <c r="B1653" s="55" t="str">
        <f>VLOOKUP(A1653,'Customer Names'!A1653:E2971,3,TRUE)</f>
        <v xml:space="preserve"> Ms</v>
      </c>
      <c r="C1653" s="55" t="str">
        <f>VLOOKUP(A1653,'Customer Names'!A1651:E2476,4,FALSE)</f>
        <v>Leonhardt</v>
      </c>
      <c r="D1653" s="54">
        <f>VLOOKUP(HealthCare!A1653,Medical_Examinations!A1652:J3987,2,TRUE)</f>
        <v>36.19</v>
      </c>
      <c r="E1653" s="54">
        <f>VLOOKUP(HealthCare!A1653,Medical_Examinations!A1652:J3987,4,TRUE)</f>
        <v>4.3</v>
      </c>
      <c r="F1653" s="55" t="str">
        <f>VLOOKUP(A1653,Medical_Examinations!A1652:J3987,6,TRUE)</f>
        <v>No</v>
      </c>
      <c r="G1653" s="55" t="str">
        <f>VLOOKUP(A1653,Medical_Examinations!A1652:J3987,7,TRUE)</f>
        <v>No</v>
      </c>
      <c r="H1653" s="55" t="str">
        <f>VLOOKUP(A1653,Medical_Examinations!A1652:J3987,8,TRUE)</f>
        <v>No</v>
      </c>
      <c r="I1653" s="56">
        <f>VLOOKUP(A1653,Medical_Examinations!A1652:J3987,9,TRUE)</f>
        <v>0</v>
      </c>
      <c r="J1653" s="55" t="str">
        <f>VLOOKUP(A1653,Medical_Examinations!A1652:J3987,10,TRUE)</f>
        <v>No</v>
      </c>
      <c r="K1653" s="55" t="str">
        <f>VLOOKUP(A1653,Medical_Examinations!A1652:J3987,3,TRUE)</f>
        <v>Obesity</v>
      </c>
      <c r="L1653" s="55" t="str">
        <f>VLOOKUP(A1653,Medical_Examinations!A1652:J3987,5,TRUE)</f>
        <v>Normal</v>
      </c>
      <c r="M1653" s="57">
        <f>VLOOKUP(A1653,Hospitalization!A483:K2825,5,FALSE)</f>
        <v>23200</v>
      </c>
      <c r="N1653" s="56">
        <f ca="1">VLOOKUP(A1653,Hospitalization!A484:K2826,6,FALSE)</f>
        <v>37</v>
      </c>
      <c r="O1653" s="55" t="str">
        <f>VLOOKUP(A1644,Hospitalization!A645:K2987,11,TRUE)</f>
        <v>R1011</v>
      </c>
      <c r="P1653" s="55" t="str">
        <f>VLOOKUP(A1653,Hospitalization!A654:K2996,10,TRUE)</f>
        <v>tier - 3</v>
      </c>
      <c r="Q1653" s="58">
        <f>VLOOKUP(A1653,Hospitalization!A654:K2996,8,TRUE)</f>
        <v>14007.22</v>
      </c>
      <c r="R1653" s="55" t="str">
        <f>VLOOKUP(A1653,Hospitalization!A654:K2996,9,TRUE)</f>
        <v>tier - 2</v>
      </c>
    </row>
    <row r="1654" spans="1:18" x14ac:dyDescent="0.3">
      <c r="A1654" s="69" t="s">
        <v>1663</v>
      </c>
      <c r="B1654" s="55" t="str">
        <f>VLOOKUP(A1654,'Customer Names'!A1654:E2972,3,TRUE)</f>
        <v xml:space="preserve"> Ms</v>
      </c>
      <c r="C1654" s="55" t="str">
        <f>VLOOKUP(A1654,'Customer Names'!A1652:E2477,4,FALSE)</f>
        <v>Goetz</v>
      </c>
      <c r="D1654" s="50">
        <f>VLOOKUP(HealthCare!A1654,Medical_Examinations!A1653:J3988,2,TRUE)</f>
        <v>29.6</v>
      </c>
      <c r="E1654" s="50">
        <f>VLOOKUP(HealthCare!A1654,Medical_Examinations!A1653:J3988,4,TRUE)</f>
        <v>4.09</v>
      </c>
      <c r="F1654" s="7" t="str">
        <f>VLOOKUP(A1654,Medical_Examinations!A1653:J3988,6,TRUE)</f>
        <v>No</v>
      </c>
      <c r="G1654" s="7" t="str">
        <f>VLOOKUP(A1654,Medical_Examinations!A1653:J3988,7,TRUE)</f>
        <v>No</v>
      </c>
      <c r="H1654" s="7" t="str">
        <f>VLOOKUP(A1654,Medical_Examinations!A1653:J3988,8,TRUE)</f>
        <v>No</v>
      </c>
      <c r="I1654" s="51">
        <f>VLOOKUP(A1654,Medical_Examinations!A1653:J3988,9,TRUE)</f>
        <v>0</v>
      </c>
      <c r="J1654" s="7" t="str">
        <f>VLOOKUP(A1654,Medical_Examinations!A1653:J3988,10,TRUE)</f>
        <v>No</v>
      </c>
      <c r="K1654" s="7" t="str">
        <f>VLOOKUP(A1654,Medical_Examinations!A1653:J3988,3,TRUE)</f>
        <v>Overweight</v>
      </c>
      <c r="L1654" s="7" t="str">
        <f>VLOOKUP(A1654,Medical_Examinations!A1653:J3988,5,TRUE)</f>
        <v>Normal</v>
      </c>
      <c r="M1654" s="52">
        <f>VLOOKUP(A1654,Hospitalization!A484:K2826,5,FALSE)</f>
        <v>23198</v>
      </c>
      <c r="N1654" s="51">
        <f ca="1">VLOOKUP(A1654,Hospitalization!A485:K2827,6,FALSE)</f>
        <v>44</v>
      </c>
      <c r="O1654" s="7" t="str">
        <f>VLOOKUP(A1645,Hospitalization!A646:K2988,11,TRUE)</f>
        <v>R1012</v>
      </c>
      <c r="P1654" s="7" t="str">
        <f>VLOOKUP(A1654,Hospitalization!A655:K2997,10,TRUE)</f>
        <v>tier - 2</v>
      </c>
      <c r="Q1654" s="53">
        <f>VLOOKUP(A1654,Hospitalization!A655:K2997,8,TRUE)</f>
        <v>14001.29</v>
      </c>
      <c r="R1654" s="7" t="str">
        <f>VLOOKUP(A1654,Hospitalization!A655:K2997,9,TRUE)</f>
        <v>tier - 2</v>
      </c>
    </row>
    <row r="1655" spans="1:18" x14ac:dyDescent="0.3">
      <c r="A1655" s="69" t="s">
        <v>1664</v>
      </c>
      <c r="B1655" s="55" t="str">
        <f>VLOOKUP(A1655,'Customer Names'!A1655:E2973,3,TRUE)</f>
        <v xml:space="preserve"> Mr</v>
      </c>
      <c r="C1655" s="55" t="str">
        <f>VLOOKUP(A1655,'Customer Names'!A1653:E2478,4,FALSE)</f>
        <v>Cacharelis</v>
      </c>
      <c r="D1655" s="54">
        <f>VLOOKUP(HealthCare!A1655,Medical_Examinations!A1654:J3989,2,TRUE)</f>
        <v>30.95</v>
      </c>
      <c r="E1655" s="54">
        <f>VLOOKUP(HealthCare!A1655,Medical_Examinations!A1654:J3989,4,TRUE)</f>
        <v>6.27</v>
      </c>
      <c r="F1655" s="55" t="str">
        <f>VLOOKUP(A1655,Medical_Examinations!A1654:J3989,6,TRUE)</f>
        <v>No</v>
      </c>
      <c r="G1655" s="55" t="str">
        <f>VLOOKUP(A1655,Medical_Examinations!A1654:J3989,7,TRUE)</f>
        <v>No</v>
      </c>
      <c r="H1655" s="55" t="str">
        <f>VLOOKUP(A1655,Medical_Examinations!A1654:J3989,8,TRUE)</f>
        <v>Yes</v>
      </c>
      <c r="I1655" s="56">
        <f>VLOOKUP(A1655,Medical_Examinations!A1654:J3989,9,TRUE)</f>
        <v>1</v>
      </c>
      <c r="J1655" s="55" t="str">
        <f>VLOOKUP(A1655,Medical_Examinations!A1654:J3989,10,TRUE)</f>
        <v>No</v>
      </c>
      <c r="K1655" s="55" t="str">
        <f>VLOOKUP(A1655,Medical_Examinations!A1654:J3989,3,TRUE)</f>
        <v>Obesity</v>
      </c>
      <c r="L1655" s="55" t="str">
        <f>VLOOKUP(A1655,Medical_Examinations!A1654:J3989,5,TRUE)</f>
        <v>Prediabetes</v>
      </c>
      <c r="M1655" s="57">
        <f>VLOOKUP(A1655,Hospitalization!A485:K2827,5,FALSE)</f>
        <v>23368</v>
      </c>
      <c r="N1655" s="56">
        <f ca="1">VLOOKUP(A1655,Hospitalization!A486:K2828,6,FALSE)</f>
        <v>45</v>
      </c>
      <c r="O1655" s="55" t="str">
        <f>VLOOKUP(A1646,Hospitalization!A647:K2989,11,TRUE)</f>
        <v>R1026</v>
      </c>
      <c r="P1655" s="55" t="str">
        <f>VLOOKUP(A1655,Hospitalization!A656:K2998,10,TRUE)</f>
        <v>tier - 1</v>
      </c>
      <c r="Q1655" s="58">
        <f>VLOOKUP(A1655,Hospitalization!A656:K2998,8,TRUE)</f>
        <v>14001.13</v>
      </c>
      <c r="R1655" s="55" t="str">
        <f>VLOOKUP(A1655,Hospitalization!A656:K2998,9,TRUE)</f>
        <v>tier - 2</v>
      </c>
    </row>
    <row r="1656" spans="1:18" x14ac:dyDescent="0.3">
      <c r="A1656" s="69" t="s">
        <v>1665</v>
      </c>
      <c r="B1656" s="55" t="str">
        <f>VLOOKUP(A1656,'Customer Names'!A1656:E2974,3,TRUE)</f>
        <v xml:space="preserve"> Mr</v>
      </c>
      <c r="C1656" s="55" t="str">
        <f>VLOOKUP(A1656,'Customer Names'!A1654:E2479,4,FALSE)</f>
        <v>Kariolis</v>
      </c>
      <c r="D1656" s="50">
        <f>VLOOKUP(HealthCare!A1656,Medical_Examinations!A1655:J3990,2,TRUE)</f>
        <v>19.95</v>
      </c>
      <c r="E1656" s="50">
        <f>VLOOKUP(HealthCare!A1656,Medical_Examinations!A1655:J3990,4,TRUE)</f>
        <v>5.39</v>
      </c>
      <c r="F1656" s="7" t="str">
        <f>VLOOKUP(A1656,Medical_Examinations!A1655:J3990,6,TRUE)</f>
        <v>No</v>
      </c>
      <c r="G1656" s="7" t="str">
        <f>VLOOKUP(A1656,Medical_Examinations!A1655:J3990,7,TRUE)</f>
        <v>No</v>
      </c>
      <c r="H1656" s="7" t="str">
        <f>VLOOKUP(A1656,Medical_Examinations!A1655:J3990,8,TRUE)</f>
        <v>No</v>
      </c>
      <c r="I1656" s="51">
        <f>VLOOKUP(A1656,Medical_Examinations!A1655:J3990,9,TRUE)</f>
        <v>1</v>
      </c>
      <c r="J1656" s="7" t="str">
        <f>VLOOKUP(A1656,Medical_Examinations!A1655:J3990,10,TRUE)</f>
        <v>No</v>
      </c>
      <c r="K1656" s="7" t="str">
        <f>VLOOKUP(A1656,Medical_Examinations!A1655:J3990,3,TRUE)</f>
        <v>Normal Weight</v>
      </c>
      <c r="L1656" s="7" t="str">
        <f>VLOOKUP(A1656,Medical_Examinations!A1655:J3990,5,TRUE)</f>
        <v>Normal</v>
      </c>
      <c r="M1656" s="52">
        <f>VLOOKUP(A1656,Hospitalization!A486:K2828,5,FALSE)</f>
        <v>21799</v>
      </c>
      <c r="N1656" s="51">
        <f ca="1">VLOOKUP(A1656,Hospitalization!A487:K2829,6,FALSE)</f>
        <v>37</v>
      </c>
      <c r="O1656" s="7" t="str">
        <f>VLOOKUP(A1647,Hospitalization!A648:K2990,11,TRUE)</f>
        <v>R1026</v>
      </c>
      <c r="P1656" s="7" t="str">
        <f>VLOOKUP(A1656,Hospitalization!A657:K2999,10,TRUE)</f>
        <v>tier - 1</v>
      </c>
      <c r="Q1656" s="53">
        <f>VLOOKUP(A1656,Hospitalization!A657:K2999,8,TRUE)</f>
        <v>13981.85</v>
      </c>
      <c r="R1656" s="7" t="str">
        <f>VLOOKUP(A1656,Hospitalization!A657:K2999,9,TRUE)</f>
        <v>tier - 2</v>
      </c>
    </row>
    <row r="1657" spans="1:18" x14ac:dyDescent="0.3">
      <c r="A1657" s="69" t="s">
        <v>1666</v>
      </c>
      <c r="B1657" s="55" t="str">
        <f>VLOOKUP(A1657,'Customer Names'!A1657:E2975,3,TRUE)</f>
        <v xml:space="preserve"> Mr</v>
      </c>
      <c r="C1657" s="55" t="str">
        <f>VLOOKUP(A1657,'Customer Names'!A1655:E2480,4,FALSE)</f>
        <v>Zelwin</v>
      </c>
      <c r="D1657" s="54">
        <f>VLOOKUP(HealthCare!A1657,Medical_Examinations!A1656:J3991,2,TRUE)</f>
        <v>23.65</v>
      </c>
      <c r="E1657" s="54">
        <f>VLOOKUP(HealthCare!A1657,Medical_Examinations!A1656:J3991,4,TRUE)</f>
        <v>5.75</v>
      </c>
      <c r="F1657" s="55" t="str">
        <f>VLOOKUP(A1657,Medical_Examinations!A1656:J3991,6,TRUE)</f>
        <v>yes</v>
      </c>
      <c r="G1657" s="55" t="str">
        <f>VLOOKUP(A1657,Medical_Examinations!A1656:J3991,7,TRUE)</f>
        <v>No</v>
      </c>
      <c r="H1657" s="55" t="str">
        <f>VLOOKUP(A1657,Medical_Examinations!A1656:J3991,8,TRUE)</f>
        <v>No</v>
      </c>
      <c r="I1657" s="56">
        <f>VLOOKUP(A1657,Medical_Examinations!A1656:J3991,9,TRUE)</f>
        <v>0</v>
      </c>
      <c r="J1657" s="55" t="str">
        <f>VLOOKUP(A1657,Medical_Examinations!A1656:J3991,10,TRUE)</f>
        <v>No</v>
      </c>
      <c r="K1657" s="55" t="str">
        <f>VLOOKUP(A1657,Medical_Examinations!A1656:J3991,3,TRUE)</f>
        <v>Normal Weight</v>
      </c>
      <c r="L1657" s="55" t="str">
        <f>VLOOKUP(A1657,Medical_Examinations!A1656:J3991,5,TRUE)</f>
        <v>Prediabetes</v>
      </c>
      <c r="M1657" s="57">
        <f>VLOOKUP(A1657,Hospitalization!A487:K2829,5,FALSE)</f>
        <v>33067</v>
      </c>
      <c r="N1657" s="56">
        <f ca="1">VLOOKUP(A1657,Hospitalization!A488:K2830,6,FALSE)</f>
        <v>41</v>
      </c>
      <c r="O1657" s="55" t="str">
        <f>VLOOKUP(A1648,Hospitalization!A649:K2991,11,TRUE)</f>
        <v>R1012</v>
      </c>
      <c r="P1657" s="55" t="str">
        <f>VLOOKUP(A1657,Hospitalization!A658:K3000,10,TRUE)</f>
        <v>tier - 1</v>
      </c>
      <c r="Q1657" s="58">
        <f>VLOOKUP(A1657,Hospitalization!A658:K3000,8,TRUE)</f>
        <v>13979.45</v>
      </c>
      <c r="R1657" s="55" t="str">
        <f>VLOOKUP(A1657,Hospitalization!A658:K3000,9,TRUE)</f>
        <v>tier - 2</v>
      </c>
    </row>
    <row r="1658" spans="1:18" x14ac:dyDescent="0.3">
      <c r="A1658" s="69" t="s">
        <v>1667</v>
      </c>
      <c r="B1658" s="55" t="str">
        <f>VLOOKUP(A1658,'Customer Names'!A1658:E2976,3,TRUE)</f>
        <v xml:space="preserve"> Ms</v>
      </c>
      <c r="C1658" s="55" t="str">
        <f>VLOOKUP(A1658,'Customer Names'!A1656:E2481,4,FALSE)</f>
        <v>Barry</v>
      </c>
      <c r="D1658" s="50">
        <f>VLOOKUP(HealthCare!A1658,Medical_Examinations!A1657:J3992,2,TRUE)</f>
        <v>43.34</v>
      </c>
      <c r="E1658" s="50">
        <f>VLOOKUP(HealthCare!A1658,Medical_Examinations!A1657:J3992,4,TRUE)</f>
        <v>4.91</v>
      </c>
      <c r="F1658" s="7" t="str">
        <f>VLOOKUP(A1658,Medical_Examinations!A1657:J3992,6,TRUE)</f>
        <v>No</v>
      </c>
      <c r="G1658" s="7" t="str">
        <f>VLOOKUP(A1658,Medical_Examinations!A1657:J3992,7,TRUE)</f>
        <v>No</v>
      </c>
      <c r="H1658" s="7" t="str">
        <f>VLOOKUP(A1658,Medical_Examinations!A1657:J3992,8,TRUE)</f>
        <v>No</v>
      </c>
      <c r="I1658" s="51">
        <f>VLOOKUP(A1658,Medical_Examinations!A1657:J3992,9,TRUE)</f>
        <v>1</v>
      </c>
      <c r="J1658" s="7" t="str">
        <f>VLOOKUP(A1658,Medical_Examinations!A1657:J3992,10,TRUE)</f>
        <v>No</v>
      </c>
      <c r="K1658" s="7" t="str">
        <f>VLOOKUP(A1658,Medical_Examinations!A1657:J3992,3,TRUE)</f>
        <v>Obesity</v>
      </c>
      <c r="L1658" s="7" t="str">
        <f>VLOOKUP(A1658,Medical_Examinations!A1657:J3992,5,TRUE)</f>
        <v>Normal</v>
      </c>
      <c r="M1658" s="52">
        <f>VLOOKUP(A1658,Hospitalization!A488:K2830,5,FALSE)</f>
        <v>21791</v>
      </c>
      <c r="N1658" s="51">
        <f ca="1">VLOOKUP(A1658,Hospitalization!A489:K2831,6,FALSE)</f>
        <v>40</v>
      </c>
      <c r="O1658" s="7" t="str">
        <f>VLOOKUP(A1649,Hospitalization!A650:K2992,11,TRUE)</f>
        <v>R1013</v>
      </c>
      <c r="P1658" s="7" t="str">
        <f>VLOOKUP(A1658,Hospitalization!A659:K3001,10,TRUE)</f>
        <v>tier - 2</v>
      </c>
      <c r="Q1658" s="53">
        <f>VLOOKUP(A1658,Hospitalization!A659:K3001,8,TRUE)</f>
        <v>13974.46</v>
      </c>
      <c r="R1658" s="7" t="str">
        <f>VLOOKUP(A1658,Hospitalization!A659:K3001,9,TRUE)</f>
        <v>tier - 2</v>
      </c>
    </row>
    <row r="1659" spans="1:18" x14ac:dyDescent="0.3">
      <c r="A1659" s="69" t="s">
        <v>1668</v>
      </c>
      <c r="B1659" s="55" t="str">
        <f>VLOOKUP(A1659,'Customer Names'!A1659:E2977,3,TRUE)</f>
        <v xml:space="preserve"> Mrs</v>
      </c>
      <c r="C1659" s="55" t="str">
        <f>VLOOKUP(A1659,'Customer Names'!A1657:E2482,4,FALSE)</f>
        <v>Bannon</v>
      </c>
      <c r="D1659" s="54">
        <f>VLOOKUP(HealthCare!A1659,Medical_Examinations!A1658:J3993,2,TRUE)</f>
        <v>31.98</v>
      </c>
      <c r="E1659" s="54">
        <f>VLOOKUP(HealthCare!A1659,Medical_Examinations!A1658:J3993,4,TRUE)</f>
        <v>4.46</v>
      </c>
      <c r="F1659" s="55" t="str">
        <f>VLOOKUP(A1659,Medical_Examinations!A1658:J3993,6,TRUE)</f>
        <v>yes</v>
      </c>
      <c r="G1659" s="55" t="str">
        <f>VLOOKUP(A1659,Medical_Examinations!A1658:J3993,7,TRUE)</f>
        <v>No</v>
      </c>
      <c r="H1659" s="55" t="str">
        <f>VLOOKUP(A1659,Medical_Examinations!A1658:J3993,8,TRUE)</f>
        <v>No</v>
      </c>
      <c r="I1659" s="56">
        <f>VLOOKUP(A1659,Medical_Examinations!A1658:J3993,9,TRUE)</f>
        <v>1</v>
      </c>
      <c r="J1659" s="55" t="str">
        <f>VLOOKUP(A1659,Medical_Examinations!A1658:J3993,10,TRUE)</f>
        <v>No</v>
      </c>
      <c r="K1659" s="55" t="str">
        <f>VLOOKUP(A1659,Medical_Examinations!A1658:J3993,3,TRUE)</f>
        <v>Obesity</v>
      </c>
      <c r="L1659" s="55" t="str">
        <f>VLOOKUP(A1659,Medical_Examinations!A1658:J3993,5,TRUE)</f>
        <v>Normal</v>
      </c>
      <c r="M1659" s="57">
        <f>VLOOKUP(A1659,Hospitalization!A489:K2831,5,FALSE)</f>
        <v>22085</v>
      </c>
      <c r="N1659" s="56">
        <f ca="1">VLOOKUP(A1659,Hospitalization!A490:K2832,6,FALSE)</f>
        <v>41</v>
      </c>
      <c r="O1659" s="55" t="str">
        <f>VLOOKUP(A1650,Hospitalization!A651:K2993,11,TRUE)</f>
        <v>R1012</v>
      </c>
      <c r="P1659" s="55" t="str">
        <f>VLOOKUP(A1659,Hospitalization!A660:K3002,10,TRUE)</f>
        <v>tier - 1</v>
      </c>
      <c r="Q1659" s="58">
        <f>VLOOKUP(A1659,Hospitalization!A660:K3002,8,TRUE)</f>
        <v>13937.67</v>
      </c>
      <c r="R1659" s="55" t="str">
        <f>VLOOKUP(A1659,Hospitalization!A660:K3002,9,TRUE)</f>
        <v>tier - 2</v>
      </c>
    </row>
    <row r="1660" spans="1:18" x14ac:dyDescent="0.3">
      <c r="A1660" s="69" t="s">
        <v>1669</v>
      </c>
      <c r="B1660" s="55" t="str">
        <f>VLOOKUP(A1660,'Customer Names'!A1660:E2978,3,TRUE)</f>
        <v xml:space="preserve"> Ms</v>
      </c>
      <c r="C1660" s="55" t="str">
        <f>VLOOKUP(A1660,'Customer Names'!A1658:E2483,4,FALSE)</f>
        <v>Chang</v>
      </c>
      <c r="D1660" s="50">
        <f>VLOOKUP(HealthCare!A1660,Medical_Examinations!A1659:J3994,2,TRUE)</f>
        <v>35.86</v>
      </c>
      <c r="E1660" s="50">
        <f>VLOOKUP(HealthCare!A1660,Medical_Examinations!A1659:J3994,4,TRUE)</f>
        <v>6.22</v>
      </c>
      <c r="F1660" s="7" t="str">
        <f>VLOOKUP(A1660,Medical_Examinations!A1659:J3994,6,TRUE)</f>
        <v>No</v>
      </c>
      <c r="G1660" s="7" t="str">
        <f>VLOOKUP(A1660,Medical_Examinations!A1659:J3994,7,TRUE)</f>
        <v>No</v>
      </c>
      <c r="H1660" s="7" t="str">
        <f>VLOOKUP(A1660,Medical_Examinations!A1659:J3994,8,TRUE)</f>
        <v>No</v>
      </c>
      <c r="I1660" s="51">
        <f>VLOOKUP(A1660,Medical_Examinations!A1659:J3994,9,TRUE)</f>
        <v>1</v>
      </c>
      <c r="J1660" s="7" t="str">
        <f>VLOOKUP(A1660,Medical_Examinations!A1659:J3994,10,TRUE)</f>
        <v>No</v>
      </c>
      <c r="K1660" s="7" t="str">
        <f>VLOOKUP(A1660,Medical_Examinations!A1659:J3994,3,TRUE)</f>
        <v>Obesity</v>
      </c>
      <c r="L1660" s="7" t="str">
        <f>VLOOKUP(A1660,Medical_Examinations!A1659:J3994,5,TRUE)</f>
        <v>Prediabetes</v>
      </c>
      <c r="M1660" s="52">
        <f>VLOOKUP(A1660,Hospitalization!A490:K2832,5,FALSE)</f>
        <v>22854</v>
      </c>
      <c r="N1660" s="51">
        <f ca="1">VLOOKUP(A1660,Hospitalization!A491:K2833,6,FALSE)</f>
        <v>27</v>
      </c>
      <c r="O1660" s="7" t="str">
        <f>VLOOKUP(A1651,Hospitalization!A652:K2994,11,TRUE)</f>
        <v>R1012</v>
      </c>
      <c r="P1660" s="7" t="str">
        <f>VLOOKUP(A1660,Hospitalization!A661:K3003,10,TRUE)</f>
        <v>tier - 2</v>
      </c>
      <c r="Q1660" s="53">
        <f>VLOOKUP(A1660,Hospitalization!A661:K3003,8,TRUE)</f>
        <v>13919.82</v>
      </c>
      <c r="R1660" s="7" t="str">
        <f>VLOOKUP(A1660,Hospitalization!A661:K3003,9,TRUE)</f>
        <v>tier - 2</v>
      </c>
    </row>
    <row r="1661" spans="1:18" x14ac:dyDescent="0.3">
      <c r="A1661" s="69" t="s">
        <v>1670</v>
      </c>
      <c r="B1661" s="55" t="str">
        <f>VLOOKUP(A1661,'Customer Names'!A1661:E2979,3,TRUE)</f>
        <v xml:space="preserve"> Mr</v>
      </c>
      <c r="C1661" s="55" t="str">
        <f>VLOOKUP(A1661,'Customer Names'!A1659:E2484,4,FALSE)</f>
        <v>Vetter</v>
      </c>
      <c r="D1661" s="54">
        <f>VLOOKUP(HealthCare!A1661,Medical_Examinations!A1660:J3995,2,TRUE)</f>
        <v>15.2</v>
      </c>
      <c r="E1661" s="54">
        <f>VLOOKUP(HealthCare!A1661,Medical_Examinations!A1660:J3995,4,TRUE)</f>
        <v>8.82</v>
      </c>
      <c r="F1661" s="55" t="str">
        <f>VLOOKUP(A1661,Medical_Examinations!A1660:J3995,6,TRUE)</f>
        <v>No</v>
      </c>
      <c r="G1661" s="55" t="str">
        <f>VLOOKUP(A1661,Medical_Examinations!A1660:J3995,7,TRUE)</f>
        <v>No</v>
      </c>
      <c r="H1661" s="55" t="str">
        <f>VLOOKUP(A1661,Medical_Examinations!A1660:J3995,8,TRUE)</f>
        <v>No</v>
      </c>
      <c r="I1661" s="56">
        <f>VLOOKUP(A1661,Medical_Examinations!A1660:J3995,9,TRUE)</f>
        <v>0</v>
      </c>
      <c r="J1661" s="55" t="str">
        <f>VLOOKUP(A1661,Medical_Examinations!A1660:J3995,10,TRUE)</f>
        <v>No</v>
      </c>
      <c r="K1661" s="55" t="str">
        <f>VLOOKUP(A1661,Medical_Examinations!A1660:J3995,3,TRUE)</f>
        <v>Underweight</v>
      </c>
      <c r="L1661" s="55" t="str">
        <f>VLOOKUP(A1661,Medical_Examinations!A1660:J3995,5,TRUE)</f>
        <v>Diabetes</v>
      </c>
      <c r="M1661" s="57">
        <f>VLOOKUP(A1661,Hospitalization!A491:K2833,5,FALSE)</f>
        <v>21913</v>
      </c>
      <c r="N1661" s="56">
        <f ca="1">VLOOKUP(A1661,Hospitalization!A492:K2834,6,FALSE)</f>
        <v>54</v>
      </c>
      <c r="O1661" s="55" t="str">
        <f>VLOOKUP(A1652,Hospitalization!A653:K2995,11,TRUE)</f>
        <v>R1024</v>
      </c>
      <c r="P1661" s="55" t="str">
        <f>VLOOKUP(A1661,Hospitalization!A662:K3004,10,TRUE)</f>
        <v>tier - 3</v>
      </c>
      <c r="Q1661" s="58">
        <f>VLOOKUP(A1661,Hospitalization!A662:K3004,8,TRUE)</f>
        <v>13887.2</v>
      </c>
      <c r="R1661" s="55" t="str">
        <f>VLOOKUP(A1661,Hospitalization!A662:K3004,9,TRUE)</f>
        <v>tier - 2</v>
      </c>
    </row>
    <row r="1662" spans="1:18" x14ac:dyDescent="0.3">
      <c r="A1662" s="69" t="s">
        <v>1671</v>
      </c>
      <c r="B1662" s="55" t="str">
        <f>VLOOKUP(A1662,'Customer Names'!A1662:E2980,3,TRUE)</f>
        <v xml:space="preserve"> Mrs</v>
      </c>
      <c r="C1662" s="55" t="str">
        <f>VLOOKUP(A1662,'Customer Names'!A1660:E2485,4,FALSE)</f>
        <v>Jablonski</v>
      </c>
      <c r="D1662" s="50">
        <f>VLOOKUP(HealthCare!A1662,Medical_Examinations!A1661:J3996,2,TRUE)</f>
        <v>37.200000000000003</v>
      </c>
      <c r="E1662" s="50">
        <f>VLOOKUP(HealthCare!A1662,Medical_Examinations!A1661:J3996,4,TRUE)</f>
        <v>10.14</v>
      </c>
      <c r="F1662" s="7" t="str">
        <f>VLOOKUP(A1662,Medical_Examinations!A1661:J3996,6,TRUE)</f>
        <v>No</v>
      </c>
      <c r="G1662" s="7" t="str">
        <f>VLOOKUP(A1662,Medical_Examinations!A1661:J3996,7,TRUE)</f>
        <v>No</v>
      </c>
      <c r="H1662" s="7" t="str">
        <f>VLOOKUP(A1662,Medical_Examinations!A1661:J3996,8,TRUE)</f>
        <v>No</v>
      </c>
      <c r="I1662" s="51">
        <f>VLOOKUP(A1662,Medical_Examinations!A1661:J3996,9,TRUE)</f>
        <v>0</v>
      </c>
      <c r="J1662" s="7" t="str">
        <f>VLOOKUP(A1662,Medical_Examinations!A1661:J3996,10,TRUE)</f>
        <v>No</v>
      </c>
      <c r="K1662" s="7" t="str">
        <f>VLOOKUP(A1662,Medical_Examinations!A1661:J3996,3,TRUE)</f>
        <v>Obesity</v>
      </c>
      <c r="L1662" s="7" t="str">
        <f>VLOOKUP(A1662,Medical_Examinations!A1661:J3996,5,TRUE)</f>
        <v>Diabetes</v>
      </c>
      <c r="M1662" s="52">
        <f>VLOOKUP(A1662,Hospitalization!A492:K2834,5,FALSE)</f>
        <v>31315</v>
      </c>
      <c r="N1662" s="51">
        <f ca="1">VLOOKUP(A1662,Hospitalization!A493:K2835,6,FALSE)</f>
        <v>48</v>
      </c>
      <c r="O1662" s="7" t="str">
        <f>VLOOKUP(A1653,Hospitalization!A654:K2996,11,TRUE)</f>
        <v>R1011</v>
      </c>
      <c r="P1662" s="7" t="str">
        <f>VLOOKUP(A1662,Hospitalization!A663:K3005,10,TRUE)</f>
        <v>tier - 2</v>
      </c>
      <c r="Q1662" s="53">
        <f>VLOOKUP(A1662,Hospitalization!A663:K3005,8,TRUE)</f>
        <v>13886.4</v>
      </c>
      <c r="R1662" s="7" t="str">
        <f>VLOOKUP(A1662,Hospitalization!A663:K3005,9,TRUE)</f>
        <v>tier - 2</v>
      </c>
    </row>
    <row r="1663" spans="1:18" x14ac:dyDescent="0.3">
      <c r="A1663" s="69" t="s">
        <v>1672</v>
      </c>
      <c r="B1663" s="55" t="str">
        <f>VLOOKUP(A1663,'Customer Names'!A1663:E2981,3,TRUE)</f>
        <v xml:space="preserve"> Mr</v>
      </c>
      <c r="C1663" s="55" t="str">
        <f>VLOOKUP(A1663,'Customer Names'!A1661:E2486,4,FALSE)</f>
        <v>Jakubowitch</v>
      </c>
      <c r="D1663" s="54">
        <f>VLOOKUP(HealthCare!A1663,Medical_Examinations!A1662:J3997,2,TRUE)</f>
        <v>17.91</v>
      </c>
      <c r="E1663" s="54">
        <f>VLOOKUP(HealthCare!A1663,Medical_Examinations!A1662:J3997,4,TRUE)</f>
        <v>4.66</v>
      </c>
      <c r="F1663" s="55" t="str">
        <f>VLOOKUP(A1663,Medical_Examinations!A1662:J3997,6,TRUE)</f>
        <v>No</v>
      </c>
      <c r="G1663" s="55" t="str">
        <f>VLOOKUP(A1663,Medical_Examinations!A1662:J3997,7,TRUE)</f>
        <v>No</v>
      </c>
      <c r="H1663" s="55" t="str">
        <f>VLOOKUP(A1663,Medical_Examinations!A1662:J3997,8,TRUE)</f>
        <v>No</v>
      </c>
      <c r="I1663" s="56">
        <f>VLOOKUP(A1663,Medical_Examinations!A1662:J3997,9,TRUE)</f>
        <v>2</v>
      </c>
      <c r="J1663" s="55" t="str">
        <f>VLOOKUP(A1663,Medical_Examinations!A1662:J3997,10,TRUE)</f>
        <v>No</v>
      </c>
      <c r="K1663" s="55" t="str">
        <f>VLOOKUP(A1663,Medical_Examinations!A1662:J3997,3,TRUE)</f>
        <v>Underweight</v>
      </c>
      <c r="L1663" s="55" t="str">
        <f>VLOOKUP(A1663,Medical_Examinations!A1662:J3997,5,TRUE)</f>
        <v>Normal</v>
      </c>
      <c r="M1663" s="57">
        <f>VLOOKUP(A1663,Hospitalization!A493:K2835,5,FALSE)</f>
        <v>21828</v>
      </c>
      <c r="N1663" s="56">
        <f ca="1">VLOOKUP(A1663,Hospitalization!A494:K2836,6,FALSE)</f>
        <v>43</v>
      </c>
      <c r="O1663" s="55" t="str">
        <f>VLOOKUP(A1654,Hospitalization!A655:K2997,11,TRUE)</f>
        <v>R1013</v>
      </c>
      <c r="P1663" s="55" t="str">
        <f>VLOOKUP(A1663,Hospitalization!A664:K3006,10,TRUE)</f>
        <v>tier - 2</v>
      </c>
      <c r="Q1663" s="58">
        <f>VLOOKUP(A1663,Hospitalization!A664:K3006,8,TRUE)</f>
        <v>13880.95</v>
      </c>
      <c r="R1663" s="55" t="str">
        <f>VLOOKUP(A1663,Hospitalization!A664:K3006,9,TRUE)</f>
        <v>tier - 2</v>
      </c>
    </row>
    <row r="1664" spans="1:18" x14ac:dyDescent="0.3">
      <c r="A1664" s="69" t="s">
        <v>1673</v>
      </c>
      <c r="B1664" s="55" t="str">
        <f>VLOOKUP(A1664,'Customer Names'!A1664:E2982,3,TRUE)</f>
        <v xml:space="preserve"> Ms</v>
      </c>
      <c r="C1664" s="55" t="str">
        <f>VLOOKUP(A1664,'Customer Names'!A1662:E2487,4,FALSE)</f>
        <v>Altshuler</v>
      </c>
      <c r="D1664" s="50">
        <f>VLOOKUP(HealthCare!A1664,Medical_Examinations!A1663:J3998,2,TRUE)</f>
        <v>20.76</v>
      </c>
      <c r="E1664" s="50">
        <f>VLOOKUP(HealthCare!A1664,Medical_Examinations!A1663:J3998,4,TRUE)</f>
        <v>6.26</v>
      </c>
      <c r="F1664" s="7" t="str">
        <f>VLOOKUP(A1664,Medical_Examinations!A1663:J3998,6,TRUE)</f>
        <v>No</v>
      </c>
      <c r="G1664" s="7" t="str">
        <f>VLOOKUP(A1664,Medical_Examinations!A1663:J3998,7,TRUE)</f>
        <v>No</v>
      </c>
      <c r="H1664" s="7" t="str">
        <f>VLOOKUP(A1664,Medical_Examinations!A1663:J3998,8,TRUE)</f>
        <v>No</v>
      </c>
      <c r="I1664" s="51">
        <f>VLOOKUP(A1664,Medical_Examinations!A1663:J3998,9,TRUE)</f>
        <v>0</v>
      </c>
      <c r="J1664" s="7" t="str">
        <f>VLOOKUP(A1664,Medical_Examinations!A1663:J3998,10,TRUE)</f>
        <v>No</v>
      </c>
      <c r="K1664" s="7" t="str">
        <f>VLOOKUP(A1664,Medical_Examinations!A1663:J3998,3,TRUE)</f>
        <v>Normal Weight</v>
      </c>
      <c r="L1664" s="7" t="str">
        <f>VLOOKUP(A1664,Medical_Examinations!A1663:J3998,5,TRUE)</f>
        <v>Prediabetes</v>
      </c>
      <c r="M1664" s="52">
        <f>VLOOKUP(A1664,Hospitalization!A494:K2836,5,FALSE)</f>
        <v>28843</v>
      </c>
      <c r="N1664" s="51">
        <f ca="1">VLOOKUP(A1664,Hospitalization!A495:K2837,6,FALSE)</f>
        <v>47</v>
      </c>
      <c r="O1664" s="7" t="str">
        <f>VLOOKUP(A1655,Hospitalization!A656:K2998,11,TRUE)</f>
        <v>R1013</v>
      </c>
      <c r="P1664" s="7" t="str">
        <f>VLOOKUP(A1664,Hospitalization!A665:K3007,10,TRUE)</f>
        <v>tier - 1</v>
      </c>
      <c r="Q1664" s="53">
        <f>VLOOKUP(A1664,Hospitalization!A665:K3007,8,TRUE)</f>
        <v>13874.89</v>
      </c>
      <c r="R1664" s="7" t="str">
        <f>VLOOKUP(A1664,Hospitalization!A665:K3007,9,TRUE)</f>
        <v>tier - 2</v>
      </c>
    </row>
    <row r="1665" spans="1:18" x14ac:dyDescent="0.3">
      <c r="A1665" s="69" t="s">
        <v>1674</v>
      </c>
      <c r="B1665" s="55" t="str">
        <f>VLOOKUP(A1665,'Customer Names'!A1665:E2983,3,TRUE)</f>
        <v xml:space="preserve"> Mr</v>
      </c>
      <c r="C1665" s="55" t="str">
        <f>VLOOKUP(A1665,'Customer Names'!A1663:E2488,4,FALSE)</f>
        <v>Ugarte</v>
      </c>
      <c r="D1665" s="54">
        <f>VLOOKUP(HealthCare!A1665,Medical_Examinations!A1664:J3999,2,TRUE)</f>
        <v>38.99</v>
      </c>
      <c r="E1665" s="54">
        <f>VLOOKUP(HealthCare!A1665,Medical_Examinations!A1664:J3999,4,TRUE)</f>
        <v>5.21</v>
      </c>
      <c r="F1665" s="55" t="str">
        <f>VLOOKUP(A1665,Medical_Examinations!A1664:J3999,6,TRUE)</f>
        <v>No</v>
      </c>
      <c r="G1665" s="55" t="str">
        <f>VLOOKUP(A1665,Medical_Examinations!A1664:J3999,7,TRUE)</f>
        <v>yes</v>
      </c>
      <c r="H1665" s="55" t="str">
        <f>VLOOKUP(A1665,Medical_Examinations!A1664:J3999,8,TRUE)</f>
        <v>No</v>
      </c>
      <c r="I1665" s="56">
        <f>VLOOKUP(A1665,Medical_Examinations!A1664:J3999,9,TRUE)</f>
        <v>1</v>
      </c>
      <c r="J1665" s="55" t="str">
        <f>VLOOKUP(A1665,Medical_Examinations!A1664:J3999,10,TRUE)</f>
        <v>No</v>
      </c>
      <c r="K1665" s="55" t="str">
        <f>VLOOKUP(A1665,Medical_Examinations!A1664:J3999,3,TRUE)</f>
        <v>Obesity</v>
      </c>
      <c r="L1665" s="55" t="str">
        <f>VLOOKUP(A1665,Medical_Examinations!A1664:J3999,5,TRUE)</f>
        <v>Normal</v>
      </c>
      <c r="M1665" s="57">
        <f>VLOOKUP(A1665,Hospitalization!A495:K2837,5,FALSE)</f>
        <v>22118</v>
      </c>
      <c r="N1665" s="56">
        <f ca="1">VLOOKUP(A1665,Hospitalization!A496:K2838,6,FALSE)</f>
        <v>53</v>
      </c>
      <c r="O1665" s="55" t="str">
        <f>VLOOKUP(A1656,Hospitalization!A657:K2999,11,TRUE)</f>
        <v>R1016</v>
      </c>
      <c r="P1665" s="55" t="str">
        <f>VLOOKUP(A1665,Hospitalization!A666:K3008,10,TRUE)</f>
        <v>tier - 2</v>
      </c>
      <c r="Q1665" s="58">
        <f>VLOOKUP(A1665,Hospitalization!A666:K3008,8,TRUE)</f>
        <v>13844.8</v>
      </c>
      <c r="R1665" s="55" t="str">
        <f>VLOOKUP(A1665,Hospitalization!A666:K3008,9,TRUE)</f>
        <v>tier - 2</v>
      </c>
    </row>
    <row r="1666" spans="1:18" x14ac:dyDescent="0.3">
      <c r="A1666" s="69" t="s">
        <v>1675</v>
      </c>
      <c r="B1666" s="55" t="str">
        <f>VLOOKUP(A1666,'Customer Names'!A1666:E2984,3,TRUE)</f>
        <v xml:space="preserve"> Mr</v>
      </c>
      <c r="C1666" s="55" t="str">
        <f>VLOOKUP(A1666,'Customer Names'!A1664:E2489,4,FALSE)</f>
        <v>Tusso</v>
      </c>
      <c r="D1666" s="50">
        <f>VLOOKUP(HealthCare!A1666,Medical_Examinations!A1665:J4000,2,TRUE)</f>
        <v>42.655000000000001</v>
      </c>
      <c r="E1666" s="50">
        <f>VLOOKUP(HealthCare!A1666,Medical_Examinations!A1665:J4000,4,TRUE)</f>
        <v>5.94</v>
      </c>
      <c r="F1666" s="7" t="str">
        <f>VLOOKUP(A1666,Medical_Examinations!A1665:J4000,6,TRUE)</f>
        <v>yes</v>
      </c>
      <c r="G1666" s="7" t="str">
        <f>VLOOKUP(A1666,Medical_Examinations!A1665:J4000,7,TRUE)</f>
        <v>No</v>
      </c>
      <c r="H1666" s="7" t="str">
        <f>VLOOKUP(A1666,Medical_Examinations!A1665:J4000,8,TRUE)</f>
        <v>Yes</v>
      </c>
      <c r="I1666" s="51">
        <f>VLOOKUP(A1666,Medical_Examinations!A1665:J4000,9,TRUE)</f>
        <v>1</v>
      </c>
      <c r="J1666" s="7" t="str">
        <f>VLOOKUP(A1666,Medical_Examinations!A1665:J4000,10,TRUE)</f>
        <v>No</v>
      </c>
      <c r="K1666" s="7" t="str">
        <f>VLOOKUP(A1666,Medical_Examinations!A1665:J4000,3,TRUE)</f>
        <v>Obesity</v>
      </c>
      <c r="L1666" s="7" t="str">
        <f>VLOOKUP(A1666,Medical_Examinations!A1665:J4000,5,TRUE)</f>
        <v>Prediabetes</v>
      </c>
      <c r="M1666" s="52">
        <f>VLOOKUP(A1666,Hospitalization!A496:K2838,5,FALSE)</f>
        <v>37779</v>
      </c>
      <c r="N1666" s="51">
        <f ca="1">VLOOKUP(A1666,Hospitalization!A497:K2839,6,FALSE)</f>
        <v>54</v>
      </c>
      <c r="O1666" s="7" t="str">
        <f>VLOOKUP(A1657,Hospitalization!A658:K3000,11,TRUE)</f>
        <v>R1023</v>
      </c>
      <c r="P1666" s="7" t="str">
        <f>VLOOKUP(A1666,Hospitalization!A667:K3009,10,TRUE)</f>
        <v>tier - 1</v>
      </c>
      <c r="Q1666" s="53">
        <f>VLOOKUP(A1666,Hospitalization!A667:K3009,8,TRUE)</f>
        <v>13844.51</v>
      </c>
      <c r="R1666" s="7" t="str">
        <f>VLOOKUP(A1666,Hospitalization!A667:K3009,9,TRUE)</f>
        <v>tier - 2</v>
      </c>
    </row>
    <row r="1667" spans="1:18" x14ac:dyDescent="0.3">
      <c r="A1667" s="69" t="s">
        <v>1676</v>
      </c>
      <c r="B1667" s="55" t="str">
        <f>VLOOKUP(A1667,'Customer Names'!A1667:E2985,3,TRUE)</f>
        <v xml:space="preserve"> Mr</v>
      </c>
      <c r="C1667" s="55" t="str">
        <f>VLOOKUP(A1667,'Customer Names'!A1665:E2490,4,FALSE)</f>
        <v>Johnson</v>
      </c>
      <c r="D1667" s="54">
        <f>VLOOKUP(HealthCare!A1667,Medical_Examinations!A1666:J4001,2,TRUE)</f>
        <v>30.57</v>
      </c>
      <c r="E1667" s="54">
        <f>VLOOKUP(HealthCare!A1667,Medical_Examinations!A1666:J4001,4,TRUE)</f>
        <v>5.34</v>
      </c>
      <c r="F1667" s="55" t="str">
        <f>VLOOKUP(A1667,Medical_Examinations!A1666:J4001,6,TRUE)</f>
        <v>No</v>
      </c>
      <c r="G1667" s="55" t="str">
        <f>VLOOKUP(A1667,Medical_Examinations!A1666:J4001,7,TRUE)</f>
        <v>No</v>
      </c>
      <c r="H1667" s="55" t="str">
        <f>VLOOKUP(A1667,Medical_Examinations!A1666:J4001,8,TRUE)</f>
        <v>Yes</v>
      </c>
      <c r="I1667" s="56">
        <f>VLOOKUP(A1667,Medical_Examinations!A1666:J4001,9,TRUE)</f>
        <v>1</v>
      </c>
      <c r="J1667" s="55" t="str">
        <f>VLOOKUP(A1667,Medical_Examinations!A1666:J4001,10,TRUE)</f>
        <v>No</v>
      </c>
      <c r="K1667" s="55" t="str">
        <f>VLOOKUP(A1667,Medical_Examinations!A1666:J4001,3,TRUE)</f>
        <v>Obesity</v>
      </c>
      <c r="L1667" s="55" t="str">
        <f>VLOOKUP(A1667,Medical_Examinations!A1666:J4001,5,TRUE)</f>
        <v>Normal</v>
      </c>
      <c r="M1667" s="57">
        <f>VLOOKUP(A1667,Hospitalization!A497:K2839,5,FALSE)</f>
        <v>21529</v>
      </c>
      <c r="N1667" s="56">
        <f ca="1">VLOOKUP(A1667,Hospitalization!A498:K2840,6,FALSE)</f>
        <v>56</v>
      </c>
      <c r="O1667" s="55" t="str">
        <f>VLOOKUP(A1658,Hospitalization!A659:K3001,11,TRUE)</f>
        <v>R1019</v>
      </c>
      <c r="P1667" s="55" t="str">
        <f>VLOOKUP(A1667,Hospitalization!A668:K3010,10,TRUE)</f>
        <v>tier - 1</v>
      </c>
      <c r="Q1667" s="58">
        <f>VLOOKUP(A1667,Hospitalization!A668:K3010,8,TRUE)</f>
        <v>13831.12</v>
      </c>
      <c r="R1667" s="55" t="str">
        <f>VLOOKUP(A1667,Hospitalization!A668:K3010,9,TRUE)</f>
        <v>tier - 3</v>
      </c>
    </row>
    <row r="1668" spans="1:18" x14ac:dyDescent="0.3">
      <c r="A1668" s="69" t="s">
        <v>1677</v>
      </c>
      <c r="B1668" s="55" t="str">
        <f>VLOOKUP(A1668,'Customer Names'!A1668:E2986,3,TRUE)</f>
        <v xml:space="preserve"> Mr</v>
      </c>
      <c r="C1668" s="55" t="str">
        <f>VLOOKUP(A1668,'Customer Names'!A1666:E2491,4,FALSE)</f>
        <v>Landry</v>
      </c>
      <c r="D1668" s="50">
        <f>VLOOKUP(HealthCare!A1668,Medical_Examinations!A1667:J4002,2,TRUE)</f>
        <v>17.7</v>
      </c>
      <c r="E1668" s="50">
        <f>VLOOKUP(HealthCare!A1668,Medical_Examinations!A1667:J4002,4,TRUE)</f>
        <v>6.38</v>
      </c>
      <c r="F1668" s="7" t="str">
        <f>VLOOKUP(A1668,Medical_Examinations!A1667:J4002,6,TRUE)</f>
        <v>No</v>
      </c>
      <c r="G1668" s="7" t="str">
        <f>VLOOKUP(A1668,Medical_Examinations!A1667:J4002,7,TRUE)</f>
        <v>No</v>
      </c>
      <c r="H1668" s="7" t="str">
        <f>VLOOKUP(A1668,Medical_Examinations!A1667:J4002,8,TRUE)</f>
        <v>No</v>
      </c>
      <c r="I1668" s="51">
        <f>VLOOKUP(A1668,Medical_Examinations!A1667:J4002,9,TRUE)</f>
        <v>2</v>
      </c>
      <c r="J1668" s="7" t="str">
        <f>VLOOKUP(A1668,Medical_Examinations!A1667:J4002,10,TRUE)</f>
        <v>No</v>
      </c>
      <c r="K1668" s="7" t="str">
        <f>VLOOKUP(A1668,Medical_Examinations!A1667:J4002,3,TRUE)</f>
        <v>Underweight</v>
      </c>
      <c r="L1668" s="7" t="str">
        <f>VLOOKUP(A1668,Medical_Examinations!A1667:J4002,5,TRUE)</f>
        <v>Prediabetes</v>
      </c>
      <c r="M1668" s="52">
        <f>VLOOKUP(A1668,Hospitalization!A498:K2840,5,FALSE)</f>
        <v>21514</v>
      </c>
      <c r="N1668" s="51">
        <f ca="1">VLOOKUP(A1668,Hospitalization!A499:K2841,6,FALSE)</f>
        <v>30</v>
      </c>
      <c r="O1668" s="7" t="str">
        <f>VLOOKUP(A1659,Hospitalization!A660:K3002,11,TRUE)</f>
        <v>R1012</v>
      </c>
      <c r="P1668" s="7" t="str">
        <f>VLOOKUP(A1668,Hospitalization!A669:K3011,10,TRUE)</f>
        <v>tier - 3</v>
      </c>
      <c r="Q1668" s="53">
        <f>VLOOKUP(A1668,Hospitalization!A669:K3011,8,TRUE)</f>
        <v>13822.8</v>
      </c>
      <c r="R1668" s="7" t="str">
        <f>VLOOKUP(A1668,Hospitalization!A669:K3011,9,TRUE)</f>
        <v>tier - 3</v>
      </c>
    </row>
    <row r="1669" spans="1:18" x14ac:dyDescent="0.3">
      <c r="A1669" s="69" t="s">
        <v>1678</v>
      </c>
      <c r="B1669" s="55" t="str">
        <f>VLOOKUP(A1669,'Customer Names'!A1669:E2987,3,TRUE)</f>
        <v xml:space="preserve"> Mr</v>
      </c>
      <c r="C1669" s="55" t="str">
        <f>VLOOKUP(A1669,'Customer Names'!A1667:E2492,4,FALSE)</f>
        <v>McDonald</v>
      </c>
      <c r="D1669" s="54">
        <f>VLOOKUP(HealthCare!A1669,Medical_Examinations!A1668:J4003,2,TRUE)</f>
        <v>34.770000000000003</v>
      </c>
      <c r="E1669" s="54">
        <f>VLOOKUP(HealthCare!A1669,Medical_Examinations!A1668:J4003,4,TRUE)</f>
        <v>4.47</v>
      </c>
      <c r="F1669" s="55" t="str">
        <f>VLOOKUP(A1669,Medical_Examinations!A1668:J4003,6,TRUE)</f>
        <v>No</v>
      </c>
      <c r="G1669" s="55" t="str">
        <f>VLOOKUP(A1669,Medical_Examinations!A1668:J4003,7,TRUE)</f>
        <v>No</v>
      </c>
      <c r="H1669" s="55" t="str">
        <f>VLOOKUP(A1669,Medical_Examinations!A1668:J4003,8,TRUE)</f>
        <v>No</v>
      </c>
      <c r="I1669" s="56">
        <f>VLOOKUP(A1669,Medical_Examinations!A1668:J4003,9,TRUE)</f>
        <v>1</v>
      </c>
      <c r="J1669" s="55" t="str">
        <f>VLOOKUP(A1669,Medical_Examinations!A1668:J4003,10,TRUE)</f>
        <v>No</v>
      </c>
      <c r="K1669" s="55" t="str">
        <f>VLOOKUP(A1669,Medical_Examinations!A1668:J4003,3,TRUE)</f>
        <v>Obesity</v>
      </c>
      <c r="L1669" s="55" t="str">
        <f>VLOOKUP(A1669,Medical_Examinations!A1668:J4003,5,TRUE)</f>
        <v>Normal</v>
      </c>
      <c r="M1669" s="57">
        <f>VLOOKUP(A1669,Hospitalization!A499:K2841,5,FALSE)</f>
        <v>31754</v>
      </c>
      <c r="N1669" s="56">
        <f ca="1">VLOOKUP(A1669,Hospitalization!A500:K2842,6,FALSE)</f>
        <v>42</v>
      </c>
      <c r="O1669" s="55" t="str">
        <f>VLOOKUP(A1660,Hospitalization!A661:K3003,11,TRUE)</f>
        <v>R1013</v>
      </c>
      <c r="P1669" s="55" t="str">
        <f>VLOOKUP(A1669,Hospitalization!A670:K3012,10,TRUE)</f>
        <v>tier - 2</v>
      </c>
      <c r="Q1669" s="58">
        <f>VLOOKUP(A1669,Hospitalization!A670:K3012,8,TRUE)</f>
        <v>13819.49</v>
      </c>
      <c r="R1669" s="55" t="str">
        <f>VLOOKUP(A1669,Hospitalization!A670:K3012,9,TRUE)</f>
        <v>tier - 3</v>
      </c>
    </row>
    <row r="1670" spans="1:18" x14ac:dyDescent="0.3">
      <c r="A1670" s="69" t="s">
        <v>1679</v>
      </c>
      <c r="B1670" s="55" t="str">
        <f>VLOOKUP(A1670,'Customer Names'!A1670:E2988,3,TRUE)</f>
        <v xml:space="preserve"> Mr</v>
      </c>
      <c r="C1670" s="55" t="str">
        <f>VLOOKUP(A1670,'Customer Names'!A1668:E2493,4,FALSE)</f>
        <v>Dunlap</v>
      </c>
      <c r="D1670" s="50">
        <f>VLOOKUP(HealthCare!A1670,Medical_Examinations!A1669:J4004,2,TRUE)</f>
        <v>16.88</v>
      </c>
      <c r="E1670" s="50">
        <f>VLOOKUP(HealthCare!A1670,Medical_Examinations!A1669:J4004,4,TRUE)</f>
        <v>9.9600000000000009</v>
      </c>
      <c r="F1670" s="7" t="str">
        <f>VLOOKUP(A1670,Medical_Examinations!A1669:J4004,6,TRUE)</f>
        <v>No</v>
      </c>
      <c r="G1670" s="7" t="str">
        <f>VLOOKUP(A1670,Medical_Examinations!A1669:J4004,7,TRUE)</f>
        <v>No</v>
      </c>
      <c r="H1670" s="7" t="str">
        <f>VLOOKUP(A1670,Medical_Examinations!A1669:J4004,8,TRUE)</f>
        <v>No</v>
      </c>
      <c r="I1670" s="51">
        <f>VLOOKUP(A1670,Medical_Examinations!A1669:J4004,9,TRUE)</f>
        <v>0</v>
      </c>
      <c r="J1670" s="7" t="str">
        <f>VLOOKUP(A1670,Medical_Examinations!A1669:J4004,10,TRUE)</f>
        <v>No</v>
      </c>
      <c r="K1670" s="7" t="str">
        <f>VLOOKUP(A1670,Medical_Examinations!A1669:J4004,3,TRUE)</f>
        <v>Underweight</v>
      </c>
      <c r="L1670" s="7" t="str">
        <f>VLOOKUP(A1670,Medical_Examinations!A1669:J4004,5,TRUE)</f>
        <v>Diabetes</v>
      </c>
      <c r="M1670" s="52">
        <f>VLOOKUP(A1670,Hospitalization!A500:K2842,5,FALSE)</f>
        <v>24421</v>
      </c>
      <c r="N1670" s="51">
        <f ca="1">VLOOKUP(A1670,Hospitalization!A501:K2843,6,FALSE)</f>
        <v>45</v>
      </c>
      <c r="O1670" s="7" t="str">
        <f>VLOOKUP(A1661,Hospitalization!A662:K3004,11,TRUE)</f>
        <v>R1013</v>
      </c>
      <c r="P1670" s="7" t="str">
        <f>VLOOKUP(A1670,Hospitalization!A671:K3013,10,TRUE)</f>
        <v>tier - 3</v>
      </c>
      <c r="Q1670" s="53">
        <f>VLOOKUP(A1670,Hospitalization!A671:K3013,8,TRUE)</f>
        <v>13801.61</v>
      </c>
      <c r="R1670" s="7" t="str">
        <f>VLOOKUP(A1670,Hospitalization!A671:K3013,9,TRUE)</f>
        <v>tier - 3</v>
      </c>
    </row>
    <row r="1671" spans="1:18" x14ac:dyDescent="0.3">
      <c r="A1671" s="69" t="s">
        <v>1680</v>
      </c>
      <c r="B1671" s="55" t="str">
        <f>VLOOKUP(A1671,'Customer Names'!A1671:E2989,3,TRUE)</f>
        <v xml:space="preserve"> Mr</v>
      </c>
      <c r="C1671" s="55" t="str">
        <f>VLOOKUP(A1671,'Customer Names'!A1669:E2494,4,FALSE)</f>
        <v>Larue</v>
      </c>
      <c r="D1671" s="54">
        <f>VLOOKUP(HealthCare!A1671,Medical_Examinations!A1670:J4005,2,TRUE)</f>
        <v>40.26</v>
      </c>
      <c r="E1671" s="54">
        <f>VLOOKUP(HealthCare!A1671,Medical_Examinations!A1670:J4005,4,TRUE)</f>
        <v>9.92</v>
      </c>
      <c r="F1671" s="55" t="str">
        <f>VLOOKUP(A1671,Medical_Examinations!A1670:J4005,6,TRUE)</f>
        <v>yes</v>
      </c>
      <c r="G1671" s="55" t="str">
        <f>VLOOKUP(A1671,Medical_Examinations!A1670:J4005,7,TRUE)</f>
        <v>No</v>
      </c>
      <c r="H1671" s="55" t="str">
        <f>VLOOKUP(A1671,Medical_Examinations!A1670:J4005,8,TRUE)</f>
        <v>No</v>
      </c>
      <c r="I1671" s="56">
        <f>VLOOKUP(A1671,Medical_Examinations!A1670:J4005,9,TRUE)</f>
        <v>0</v>
      </c>
      <c r="J1671" s="55" t="str">
        <f>VLOOKUP(A1671,Medical_Examinations!A1670:J4005,10,TRUE)</f>
        <v>No</v>
      </c>
      <c r="K1671" s="55" t="str">
        <f>VLOOKUP(A1671,Medical_Examinations!A1670:J4005,3,TRUE)</f>
        <v>Obesity</v>
      </c>
      <c r="L1671" s="55" t="str">
        <f>VLOOKUP(A1671,Medical_Examinations!A1670:J4005,5,TRUE)</f>
        <v>Diabetes</v>
      </c>
      <c r="M1671" s="57">
        <f>VLOOKUP(A1671,Hospitalization!A501:K2843,5,FALSE)</f>
        <v>38184</v>
      </c>
      <c r="N1671" s="56">
        <f ca="1">VLOOKUP(A1671,Hospitalization!A502:K2844,6,FALSE)</f>
        <v>44</v>
      </c>
      <c r="O1671" s="55" t="str">
        <f>VLOOKUP(A1662,Hospitalization!A663:K3005,11,TRUE)</f>
        <v>R1012</v>
      </c>
      <c r="P1671" s="55" t="str">
        <f>VLOOKUP(A1671,Hospitalization!A672:K3014,10,TRUE)</f>
        <v>tier - 2</v>
      </c>
      <c r="Q1671" s="58">
        <f>VLOOKUP(A1671,Hospitalization!A672:K3014,8,TRUE)</f>
        <v>13747.87</v>
      </c>
      <c r="R1671" s="55" t="str">
        <f>VLOOKUP(A1671,Hospitalization!A672:K3014,9,TRUE)</f>
        <v>tier - 3</v>
      </c>
    </row>
    <row r="1672" spans="1:18" x14ac:dyDescent="0.3">
      <c r="A1672" s="69" t="s">
        <v>1681</v>
      </c>
      <c r="B1672" s="55" t="str">
        <f>VLOOKUP(A1672,'Customer Names'!A1672:E2990,3,TRUE)</f>
        <v xml:space="preserve"> Ms</v>
      </c>
      <c r="C1672" s="55" t="str">
        <f>VLOOKUP(A1672,'Customer Names'!A1670:E2495,4,FALSE)</f>
        <v>Hodge</v>
      </c>
      <c r="D1672" s="50">
        <f>VLOOKUP(HealthCare!A1672,Medical_Examinations!A1671:J4006,2,TRUE)</f>
        <v>25.6</v>
      </c>
      <c r="E1672" s="50">
        <f>VLOOKUP(HealthCare!A1672,Medical_Examinations!A1671:J4006,4,TRUE)</f>
        <v>6.03</v>
      </c>
      <c r="F1672" s="7" t="str">
        <f>VLOOKUP(A1672,Medical_Examinations!A1671:J4006,6,TRUE)</f>
        <v>No</v>
      </c>
      <c r="G1672" s="7" t="str">
        <f>VLOOKUP(A1672,Medical_Examinations!A1671:J4006,7,TRUE)</f>
        <v>No</v>
      </c>
      <c r="H1672" s="7" t="str">
        <f>VLOOKUP(A1672,Medical_Examinations!A1671:J4006,8,TRUE)</f>
        <v>Yes</v>
      </c>
      <c r="I1672" s="51">
        <f>VLOOKUP(A1672,Medical_Examinations!A1671:J4006,9,TRUE)</f>
        <v>1</v>
      </c>
      <c r="J1672" s="7" t="str">
        <f>VLOOKUP(A1672,Medical_Examinations!A1671:J4006,10,TRUE)</f>
        <v>No</v>
      </c>
      <c r="K1672" s="7" t="str">
        <f>VLOOKUP(A1672,Medical_Examinations!A1671:J4006,3,TRUE)</f>
        <v>Overweight</v>
      </c>
      <c r="L1672" s="7" t="str">
        <f>VLOOKUP(A1672,Medical_Examinations!A1671:J4006,5,TRUE)</f>
        <v>Prediabetes</v>
      </c>
      <c r="M1672" s="52">
        <f>VLOOKUP(A1672,Hospitalization!A502:K2844,5,FALSE)</f>
        <v>25499</v>
      </c>
      <c r="N1672" s="51">
        <f ca="1">VLOOKUP(A1672,Hospitalization!A503:K2845,6,FALSE)</f>
        <v>45</v>
      </c>
      <c r="O1672" s="7" t="str">
        <f>VLOOKUP(A1663,Hospitalization!A664:K3006,11,TRUE)</f>
        <v>R1011</v>
      </c>
      <c r="P1672" s="7" t="str">
        <f>VLOOKUP(A1672,Hospitalization!A673:K3015,10,TRUE)</f>
        <v>tier - 2</v>
      </c>
      <c r="Q1672" s="53">
        <f>VLOOKUP(A1672,Hospitalization!A673:K3015,8,TRUE)</f>
        <v>13746.74</v>
      </c>
      <c r="R1672" s="7" t="str">
        <f>VLOOKUP(A1672,Hospitalization!A673:K3015,9,TRUE)</f>
        <v>tier - 3</v>
      </c>
    </row>
    <row r="1673" spans="1:18" x14ac:dyDescent="0.3">
      <c r="A1673" s="69" t="s">
        <v>1682</v>
      </c>
      <c r="B1673" s="55" t="str">
        <f>VLOOKUP(A1673,'Customer Names'!A1673:E2991,3,TRUE)</f>
        <v xml:space="preserve"> Mr</v>
      </c>
      <c r="C1673" s="55" t="str">
        <f>VLOOKUP(A1673,'Customer Names'!A1671:E2496,4,FALSE)</f>
        <v>Marcus</v>
      </c>
      <c r="D1673" s="54">
        <f>VLOOKUP(HealthCare!A1673,Medical_Examinations!A1672:J4007,2,TRUE)</f>
        <v>33.549999999999997</v>
      </c>
      <c r="E1673" s="54">
        <f>VLOOKUP(HealthCare!A1673,Medical_Examinations!A1672:J4007,4,TRUE)</f>
        <v>10.9</v>
      </c>
      <c r="F1673" s="55" t="str">
        <f>VLOOKUP(A1673,Medical_Examinations!A1672:J4007,6,TRUE)</f>
        <v>yes</v>
      </c>
      <c r="G1673" s="55" t="str">
        <f>VLOOKUP(A1673,Medical_Examinations!A1672:J4007,7,TRUE)</f>
        <v>No</v>
      </c>
      <c r="H1673" s="55" t="str">
        <f>VLOOKUP(A1673,Medical_Examinations!A1672:J4007,8,TRUE)</f>
        <v>No</v>
      </c>
      <c r="I1673" s="56">
        <f>VLOOKUP(A1673,Medical_Examinations!A1672:J4007,9,TRUE)</f>
        <v>0</v>
      </c>
      <c r="J1673" s="55" t="str">
        <f>VLOOKUP(A1673,Medical_Examinations!A1672:J4007,10,TRUE)</f>
        <v>No</v>
      </c>
      <c r="K1673" s="55" t="str">
        <f>VLOOKUP(A1673,Medical_Examinations!A1672:J4007,3,TRUE)</f>
        <v>Obesity</v>
      </c>
      <c r="L1673" s="55" t="str">
        <f>VLOOKUP(A1673,Medical_Examinations!A1672:J4007,5,TRUE)</f>
        <v>Diabetes</v>
      </c>
      <c r="M1673" s="57">
        <f>VLOOKUP(A1673,Hospitalization!A503:K2845,5,FALSE)</f>
        <v>31288</v>
      </c>
      <c r="N1673" s="56">
        <f ca="1">VLOOKUP(A1673,Hospitalization!A504:K2846,6,FALSE)</f>
        <v>30</v>
      </c>
      <c r="O1673" s="55" t="str">
        <f>VLOOKUP(A1664,Hospitalization!A665:K3007,11,TRUE)</f>
        <v>R1012</v>
      </c>
      <c r="P1673" s="55" t="str">
        <f>VLOOKUP(A1673,Hospitalization!A674:K3016,10,TRUE)</f>
        <v>tier - 3</v>
      </c>
      <c r="Q1673" s="58">
        <f>VLOOKUP(A1673,Hospitalization!A674:K3016,8,TRUE)</f>
        <v>13726.21</v>
      </c>
      <c r="R1673" s="55" t="str">
        <f>VLOOKUP(A1673,Hospitalization!A674:K3016,9,TRUE)</f>
        <v>tier - 3</v>
      </c>
    </row>
    <row r="1674" spans="1:18" x14ac:dyDescent="0.3">
      <c r="A1674" s="69" t="s">
        <v>1683</v>
      </c>
      <c r="B1674" s="55" t="str">
        <f>VLOOKUP(A1674,'Customer Names'!A1674:E2992,3,TRUE)</f>
        <v xml:space="preserve"> Ms</v>
      </c>
      <c r="C1674" s="55" t="str">
        <f>VLOOKUP(A1674,'Customer Names'!A1672:E2497,4,FALSE)</f>
        <v>Daubert</v>
      </c>
      <c r="D1674" s="50">
        <f>VLOOKUP(HealthCare!A1674,Medical_Examinations!A1673:J4008,2,TRUE)</f>
        <v>16.690000000000001</v>
      </c>
      <c r="E1674" s="50">
        <f>VLOOKUP(HealthCare!A1674,Medical_Examinations!A1673:J4008,4,TRUE)</f>
        <v>10.66</v>
      </c>
      <c r="F1674" s="7" t="str">
        <f>VLOOKUP(A1674,Medical_Examinations!A1673:J4008,6,TRUE)</f>
        <v>No</v>
      </c>
      <c r="G1674" s="7" t="str">
        <f>VLOOKUP(A1674,Medical_Examinations!A1673:J4008,7,TRUE)</f>
        <v>No</v>
      </c>
      <c r="H1674" s="7" t="str">
        <f>VLOOKUP(A1674,Medical_Examinations!A1673:J4008,8,TRUE)</f>
        <v>No</v>
      </c>
      <c r="I1674" s="51">
        <f>VLOOKUP(A1674,Medical_Examinations!A1673:J4008,9,TRUE)</f>
        <v>0</v>
      </c>
      <c r="J1674" s="7" t="str">
        <f>VLOOKUP(A1674,Medical_Examinations!A1673:J4008,10,TRUE)</f>
        <v>No</v>
      </c>
      <c r="K1674" s="7" t="str">
        <f>VLOOKUP(A1674,Medical_Examinations!A1673:J4008,3,TRUE)</f>
        <v>Underweight</v>
      </c>
      <c r="L1674" s="7" t="str">
        <f>VLOOKUP(A1674,Medical_Examinations!A1673:J4008,5,TRUE)</f>
        <v>Diabetes</v>
      </c>
      <c r="M1674" s="52">
        <f>VLOOKUP(A1674,Hospitalization!A504:K2846,5,FALSE)</f>
        <v>29800</v>
      </c>
      <c r="N1674" s="51">
        <f ca="1">VLOOKUP(A1674,Hospitalization!A505:K2847,6,FALSE)</f>
        <v>52</v>
      </c>
      <c r="O1674" s="7" t="str">
        <f>VLOOKUP(A1665,Hospitalization!A666:K3008,11,TRUE)</f>
        <v>R1012</v>
      </c>
      <c r="P1674" s="7" t="str">
        <f>VLOOKUP(A1674,Hospitalization!A675:K3017,10,TRUE)</f>
        <v>tier - 2</v>
      </c>
      <c r="Q1674" s="53">
        <f>VLOOKUP(A1674,Hospitalization!A675:K3017,8,TRUE)</f>
        <v>13725.47</v>
      </c>
      <c r="R1674" s="7" t="str">
        <f>VLOOKUP(A1674,Hospitalization!A675:K3017,9,TRUE)</f>
        <v>tier - 3</v>
      </c>
    </row>
    <row r="1675" spans="1:18" x14ac:dyDescent="0.3">
      <c r="A1675" s="69" t="s">
        <v>1684</v>
      </c>
      <c r="B1675" s="55" t="str">
        <f>VLOOKUP(A1675,'Customer Names'!A1675:E2993,3,TRUE)</f>
        <v xml:space="preserve"> Ms</v>
      </c>
      <c r="C1675" s="55" t="str">
        <f>VLOOKUP(A1675,'Customer Names'!A1673:E2498,4,FALSE)</f>
        <v>Close</v>
      </c>
      <c r="D1675" s="54">
        <f>VLOOKUP(HealthCare!A1675,Medical_Examinations!A1674:J4009,2,TRUE)</f>
        <v>19.95</v>
      </c>
      <c r="E1675" s="54">
        <f>VLOOKUP(HealthCare!A1675,Medical_Examinations!A1674:J4009,4,TRUE)</f>
        <v>4.05</v>
      </c>
      <c r="F1675" s="55" t="str">
        <f>VLOOKUP(A1675,Medical_Examinations!A1674:J4009,6,TRUE)</f>
        <v>No</v>
      </c>
      <c r="G1675" s="55" t="str">
        <f>VLOOKUP(A1675,Medical_Examinations!A1674:J4009,7,TRUE)</f>
        <v>No</v>
      </c>
      <c r="H1675" s="55" t="str">
        <f>VLOOKUP(A1675,Medical_Examinations!A1674:J4009,8,TRUE)</f>
        <v>No</v>
      </c>
      <c r="I1675" s="56">
        <f>VLOOKUP(A1675,Medical_Examinations!A1674:J4009,9,TRUE)</f>
        <v>1</v>
      </c>
      <c r="J1675" s="55" t="str">
        <f>VLOOKUP(A1675,Medical_Examinations!A1674:J4009,10,TRUE)</f>
        <v>No</v>
      </c>
      <c r="K1675" s="55" t="str">
        <f>VLOOKUP(A1675,Medical_Examinations!A1674:J4009,3,TRUE)</f>
        <v>Normal Weight</v>
      </c>
      <c r="L1675" s="55" t="str">
        <f>VLOOKUP(A1675,Medical_Examinations!A1674:J4009,5,TRUE)</f>
        <v>Normal</v>
      </c>
      <c r="M1675" s="57">
        <f>VLOOKUP(A1675,Hospitalization!A505:K2847,5,FALSE)</f>
        <v>31740</v>
      </c>
      <c r="N1675" s="56">
        <f ca="1">VLOOKUP(A1675,Hospitalization!A506:K2848,6,FALSE)</f>
        <v>57</v>
      </c>
      <c r="O1675" s="55" t="str">
        <f>VLOOKUP(A1666,Hospitalization!A667:K3009,11,TRUE)</f>
        <v>R1011</v>
      </c>
      <c r="P1675" s="55" t="str">
        <f>VLOOKUP(A1675,Hospitalization!A676:K3018,10,TRUE)</f>
        <v>tier - 2</v>
      </c>
      <c r="Q1675" s="58">
        <f>VLOOKUP(A1675,Hospitalization!A676:K3018,8,TRUE)</f>
        <v>13714.55</v>
      </c>
      <c r="R1675" s="55" t="str">
        <f>VLOOKUP(A1675,Hospitalization!A676:K3018,9,TRUE)</f>
        <v>tier - 3</v>
      </c>
    </row>
    <row r="1676" spans="1:18" x14ac:dyDescent="0.3">
      <c r="A1676" s="69" t="s">
        <v>1685</v>
      </c>
      <c r="B1676" s="55" t="str">
        <f>VLOOKUP(A1676,'Customer Names'!A1676:E2994,3,TRUE)</f>
        <v xml:space="preserve"> Mr</v>
      </c>
      <c r="C1676" s="55" t="str">
        <f>VLOOKUP(A1676,'Customer Names'!A1674:E2499,4,FALSE)</f>
        <v>Roels</v>
      </c>
      <c r="D1676" s="50">
        <f>VLOOKUP(HealthCare!A1676,Medical_Examinations!A1675:J4010,2,TRUE)</f>
        <v>17.55</v>
      </c>
      <c r="E1676" s="50">
        <f>VLOOKUP(HealthCare!A1676,Medical_Examinations!A1675:J4010,4,TRUE)</f>
        <v>4.2300000000000004</v>
      </c>
      <c r="F1676" s="7" t="str">
        <f>VLOOKUP(A1676,Medical_Examinations!A1675:J4010,6,TRUE)</f>
        <v>No</v>
      </c>
      <c r="G1676" s="7" t="str">
        <f>VLOOKUP(A1676,Medical_Examinations!A1675:J4010,7,TRUE)</f>
        <v>No</v>
      </c>
      <c r="H1676" s="7" t="str">
        <f>VLOOKUP(A1676,Medical_Examinations!A1675:J4010,8,TRUE)</f>
        <v>No</v>
      </c>
      <c r="I1676" s="51">
        <f>VLOOKUP(A1676,Medical_Examinations!A1675:J4010,9,TRUE)</f>
        <v>2</v>
      </c>
      <c r="J1676" s="7" t="str">
        <f>VLOOKUP(A1676,Medical_Examinations!A1675:J4010,10,TRUE)</f>
        <v>No</v>
      </c>
      <c r="K1676" s="7" t="str">
        <f>VLOOKUP(A1676,Medical_Examinations!A1675:J4010,3,TRUE)</f>
        <v>Underweight</v>
      </c>
      <c r="L1676" s="7" t="str">
        <f>VLOOKUP(A1676,Medical_Examinations!A1675:J4010,5,TRUE)</f>
        <v>Normal</v>
      </c>
      <c r="M1676" s="52">
        <f>VLOOKUP(A1676,Hospitalization!A506:K2848,5,FALSE)</f>
        <v>31304</v>
      </c>
      <c r="N1676" s="51">
        <f ca="1">VLOOKUP(A1676,Hospitalization!A507:K2849,6,FALSE)</f>
        <v>22</v>
      </c>
      <c r="O1676" s="7" t="str">
        <f>VLOOKUP(A1667,Hospitalization!A668:K3010,11,TRUE)</f>
        <v>R1013</v>
      </c>
      <c r="P1676" s="7" t="str">
        <f>VLOOKUP(A1676,Hospitalization!A677:K3019,10,TRUE)</f>
        <v>tier - 1</v>
      </c>
      <c r="Q1676" s="53">
        <f>VLOOKUP(A1676,Hospitalization!A677:K3019,8,TRUE)</f>
        <v>13685.51</v>
      </c>
      <c r="R1676" s="7" t="str">
        <f>VLOOKUP(A1676,Hospitalization!A677:K3019,9,TRUE)</f>
        <v>tier - 3</v>
      </c>
    </row>
    <row r="1677" spans="1:18" x14ac:dyDescent="0.3">
      <c r="A1677" s="69" t="s">
        <v>1686</v>
      </c>
      <c r="B1677" s="55" t="str">
        <f>VLOOKUP(A1677,'Customer Names'!A1677:E2995,3,TRUE)</f>
        <v xml:space="preserve"> Ms</v>
      </c>
      <c r="C1677" s="55" t="str">
        <f>VLOOKUP(A1677,'Customer Names'!A1675:E2500,4,FALSE)</f>
        <v>Venosky</v>
      </c>
      <c r="D1677" s="54">
        <f>VLOOKUP(HealthCare!A1677,Medical_Examinations!A1676:J4011,2,TRUE)</f>
        <v>22.01</v>
      </c>
      <c r="E1677" s="54">
        <f>VLOOKUP(HealthCare!A1677,Medical_Examinations!A1676:J4011,4,TRUE)</f>
        <v>5.01</v>
      </c>
      <c r="F1677" s="55" t="str">
        <f>VLOOKUP(A1677,Medical_Examinations!A1676:J4011,6,TRUE)</f>
        <v>No</v>
      </c>
      <c r="G1677" s="55" t="str">
        <f>VLOOKUP(A1677,Medical_Examinations!A1676:J4011,7,TRUE)</f>
        <v>No</v>
      </c>
      <c r="H1677" s="55" t="str">
        <f>VLOOKUP(A1677,Medical_Examinations!A1676:J4011,8,TRUE)</f>
        <v>No</v>
      </c>
      <c r="I1677" s="56">
        <f>VLOOKUP(A1677,Medical_Examinations!A1676:J4011,9,TRUE)</f>
        <v>1</v>
      </c>
      <c r="J1677" s="55" t="str">
        <f>VLOOKUP(A1677,Medical_Examinations!A1676:J4011,10,TRUE)</f>
        <v>No</v>
      </c>
      <c r="K1677" s="55" t="str">
        <f>VLOOKUP(A1677,Medical_Examinations!A1676:J4011,3,TRUE)</f>
        <v>Normal Weight</v>
      </c>
      <c r="L1677" s="55" t="str">
        <f>VLOOKUP(A1677,Medical_Examinations!A1676:J4011,5,TRUE)</f>
        <v>Normal</v>
      </c>
      <c r="M1677" s="57">
        <f>VLOOKUP(A1677,Hospitalization!A507:K2849,5,FALSE)</f>
        <v>23227</v>
      </c>
      <c r="N1677" s="56">
        <f ca="1">VLOOKUP(A1677,Hospitalization!A508:K2850,6,FALSE)</f>
        <v>40</v>
      </c>
      <c r="O1677" s="55" t="str">
        <f>VLOOKUP(A1668,Hospitalization!A669:K3011,11,TRUE)</f>
        <v>R1011</v>
      </c>
      <c r="P1677" s="55" t="str">
        <f>VLOOKUP(A1677,Hospitalization!A678:K3020,10,TRUE)</f>
        <v>tier - 2</v>
      </c>
      <c r="Q1677" s="58">
        <f>VLOOKUP(A1677,Hospitalization!A678:K3020,8,TRUE)</f>
        <v>13677.68</v>
      </c>
      <c r="R1677" s="55" t="str">
        <f>VLOOKUP(A1677,Hospitalization!A678:K3020,9,TRUE)</f>
        <v>tier - 3</v>
      </c>
    </row>
    <row r="1678" spans="1:18" x14ac:dyDescent="0.3">
      <c r="A1678" s="69" t="s">
        <v>1687</v>
      </c>
      <c r="B1678" s="55" t="str">
        <f>VLOOKUP(A1678,'Customer Names'!A1678:E2996,3,TRUE)</f>
        <v xml:space="preserve"> Ms</v>
      </c>
      <c r="C1678" s="55" t="str">
        <f>VLOOKUP(A1678,'Customer Names'!A1676:E2501,4,FALSE)</f>
        <v>Gosnell</v>
      </c>
      <c r="D1678" s="50">
        <f>VLOOKUP(HealthCare!A1678,Medical_Examinations!A1677:J4012,2,TRUE)</f>
        <v>41.8</v>
      </c>
      <c r="E1678" s="50">
        <f>VLOOKUP(HealthCare!A1678,Medical_Examinations!A1677:J4012,4,TRUE)</f>
        <v>5.82</v>
      </c>
      <c r="F1678" s="7" t="str">
        <f>VLOOKUP(A1678,Medical_Examinations!A1677:J4012,6,TRUE)</f>
        <v>yes</v>
      </c>
      <c r="G1678" s="7" t="str">
        <f>VLOOKUP(A1678,Medical_Examinations!A1677:J4012,7,TRUE)</f>
        <v>No</v>
      </c>
      <c r="H1678" s="7" t="str">
        <f>VLOOKUP(A1678,Medical_Examinations!A1677:J4012,8,TRUE)</f>
        <v>Yes</v>
      </c>
      <c r="I1678" s="51">
        <f>VLOOKUP(A1678,Medical_Examinations!A1677:J4012,9,TRUE)</f>
        <v>1</v>
      </c>
      <c r="J1678" s="7" t="str">
        <f>VLOOKUP(A1678,Medical_Examinations!A1677:J4012,10,TRUE)</f>
        <v>No</v>
      </c>
      <c r="K1678" s="7" t="str">
        <f>VLOOKUP(A1678,Medical_Examinations!A1677:J4012,3,TRUE)</f>
        <v>Obesity</v>
      </c>
      <c r="L1678" s="7" t="str">
        <f>VLOOKUP(A1678,Medical_Examinations!A1677:J4012,5,TRUE)</f>
        <v>Prediabetes</v>
      </c>
      <c r="M1678" s="52">
        <f>VLOOKUP(A1678,Hospitalization!A508:K2850,5,FALSE)</f>
        <v>30883</v>
      </c>
      <c r="N1678" s="51">
        <f ca="1">VLOOKUP(A1678,Hospitalization!A509:K2851,6,FALSE)</f>
        <v>40</v>
      </c>
      <c r="O1678" s="7" t="str">
        <f>VLOOKUP(A1669,Hospitalization!A670:K3012,11,TRUE)</f>
        <v>R1012</v>
      </c>
      <c r="P1678" s="7" t="str">
        <f>VLOOKUP(A1678,Hospitalization!A679:K3021,10,TRUE)</f>
        <v>tier - 3</v>
      </c>
      <c r="Q1678" s="53">
        <f>VLOOKUP(A1678,Hospitalization!A679:K3021,8,TRUE)</f>
        <v>13638.06</v>
      </c>
      <c r="R1678" s="7" t="str">
        <f>VLOOKUP(A1678,Hospitalization!A679:K3021,9,TRUE)</f>
        <v>tier - 3</v>
      </c>
    </row>
    <row r="1679" spans="1:18" x14ac:dyDescent="0.3">
      <c r="A1679" s="69" t="s">
        <v>1688</v>
      </c>
      <c r="B1679" s="55" t="str">
        <f>VLOOKUP(A1679,'Customer Names'!A1679:E2997,3,TRUE)</f>
        <v xml:space="preserve"> Mr</v>
      </c>
      <c r="C1679" s="55" t="str">
        <f>VLOOKUP(A1679,'Customer Names'!A1677:E2502,4,FALSE)</f>
        <v>Chewning-Kulick</v>
      </c>
      <c r="D1679" s="54">
        <f>VLOOKUP(HealthCare!A1679,Medical_Examinations!A1678:J4013,2,TRUE)</f>
        <v>19.170000000000002</v>
      </c>
      <c r="E1679" s="54">
        <f>VLOOKUP(HealthCare!A1679,Medical_Examinations!A1678:J4013,4,TRUE)</f>
        <v>7.94</v>
      </c>
      <c r="F1679" s="55" t="str">
        <f>VLOOKUP(A1679,Medical_Examinations!A1678:J4013,6,TRUE)</f>
        <v>No</v>
      </c>
      <c r="G1679" s="55" t="str">
        <f>VLOOKUP(A1679,Medical_Examinations!A1678:J4013,7,TRUE)</f>
        <v>No</v>
      </c>
      <c r="H1679" s="55" t="str">
        <f>VLOOKUP(A1679,Medical_Examinations!A1678:J4013,8,TRUE)</f>
        <v>No</v>
      </c>
      <c r="I1679" s="56">
        <f>VLOOKUP(A1679,Medical_Examinations!A1678:J4013,9,TRUE)</f>
        <v>0</v>
      </c>
      <c r="J1679" s="55" t="str">
        <f>VLOOKUP(A1679,Medical_Examinations!A1678:J4013,10,TRUE)</f>
        <v>No</v>
      </c>
      <c r="K1679" s="55" t="str">
        <f>VLOOKUP(A1679,Medical_Examinations!A1678:J4013,3,TRUE)</f>
        <v>Normal Weight</v>
      </c>
      <c r="L1679" s="55" t="str">
        <f>VLOOKUP(A1679,Medical_Examinations!A1678:J4013,5,TRUE)</f>
        <v>Diabetes</v>
      </c>
      <c r="M1679" s="57">
        <f>VLOOKUP(A1679,Hospitalization!A509:K2851,5,FALSE)</f>
        <v>22639</v>
      </c>
      <c r="N1679" s="56">
        <f ca="1">VLOOKUP(A1679,Hospitalization!A510:K2852,6,FALSE)</f>
        <v>36</v>
      </c>
      <c r="O1679" s="55" t="str">
        <f>VLOOKUP(A1670,Hospitalization!A671:K3013,11,TRUE)</f>
        <v>R1026</v>
      </c>
      <c r="P1679" s="55" t="str">
        <f>VLOOKUP(A1679,Hospitalization!A680:K3022,10,TRUE)</f>
        <v>tier - 3</v>
      </c>
      <c r="Q1679" s="58">
        <f>VLOOKUP(A1679,Hospitalization!A680:K3022,8,TRUE)</f>
        <v>13635.64</v>
      </c>
      <c r="R1679" s="55" t="str">
        <f>VLOOKUP(A1679,Hospitalization!A680:K3022,9,TRUE)</f>
        <v>tier - 3</v>
      </c>
    </row>
    <row r="1680" spans="1:18" x14ac:dyDescent="0.3">
      <c r="A1680" s="69" t="s">
        <v>1689</v>
      </c>
      <c r="B1680" s="55" t="str">
        <f>VLOOKUP(A1680,'Customer Names'!A1680:E2998,3,TRUE)</f>
        <v xml:space="preserve"> Ms</v>
      </c>
      <c r="C1680" s="55" t="str">
        <f>VLOOKUP(A1680,'Customer Names'!A1678:E2503,4,FALSE)</f>
        <v>McCarron</v>
      </c>
      <c r="D1680" s="50">
        <f>VLOOKUP(HealthCare!A1680,Medical_Examinations!A1679:J4014,2,TRUE)</f>
        <v>32.799999999999997</v>
      </c>
      <c r="E1680" s="50">
        <f>VLOOKUP(HealthCare!A1680,Medical_Examinations!A1679:J4014,4,TRUE)</f>
        <v>6.16</v>
      </c>
      <c r="F1680" s="7" t="str">
        <f>VLOOKUP(A1680,Medical_Examinations!A1679:J4014,6,TRUE)</f>
        <v>yes</v>
      </c>
      <c r="G1680" s="7" t="str">
        <f>VLOOKUP(A1680,Medical_Examinations!A1679:J4014,7,TRUE)</f>
        <v>No</v>
      </c>
      <c r="H1680" s="7" t="str">
        <f>VLOOKUP(A1680,Medical_Examinations!A1679:J4014,8,TRUE)</f>
        <v>Yes</v>
      </c>
      <c r="I1680" s="51">
        <f>VLOOKUP(A1680,Medical_Examinations!A1679:J4014,9,TRUE)</f>
        <v>1</v>
      </c>
      <c r="J1680" s="7" t="str">
        <f>VLOOKUP(A1680,Medical_Examinations!A1679:J4014,10,TRUE)</f>
        <v>No</v>
      </c>
      <c r="K1680" s="7" t="str">
        <f>VLOOKUP(A1680,Medical_Examinations!A1679:J4014,3,TRUE)</f>
        <v>Obesity</v>
      </c>
      <c r="L1680" s="7" t="str">
        <f>VLOOKUP(A1680,Medical_Examinations!A1679:J4014,5,TRUE)</f>
        <v>Prediabetes</v>
      </c>
      <c r="M1680" s="52">
        <f>VLOOKUP(A1680,Hospitalization!A510:K2852,5,FALSE)</f>
        <v>25410</v>
      </c>
      <c r="N1680" s="51">
        <f ca="1">VLOOKUP(A1680,Hospitalization!A511:K2853,6,FALSE)</f>
        <v>40</v>
      </c>
      <c r="O1680" s="7" t="str">
        <f>VLOOKUP(A1671,Hospitalization!A672:K3014,11,TRUE)</f>
        <v>R1018</v>
      </c>
      <c r="P1680" s="7" t="str">
        <f>VLOOKUP(A1680,Hospitalization!A681:K3023,10,TRUE)</f>
        <v>tier - 3</v>
      </c>
      <c r="Q1680" s="53">
        <f>VLOOKUP(A1680,Hospitalization!A681:K3023,8,TRUE)</f>
        <v>13622.01</v>
      </c>
      <c r="R1680" s="7" t="str">
        <f>VLOOKUP(A1680,Hospitalization!A681:K3023,9,TRUE)</f>
        <v>tier - 3</v>
      </c>
    </row>
    <row r="1681" spans="1:18" x14ac:dyDescent="0.3">
      <c r="A1681" s="69" t="s">
        <v>1690</v>
      </c>
      <c r="B1681" s="55" t="str">
        <f>VLOOKUP(A1681,'Customer Names'!A1681:E2999,3,TRUE)</f>
        <v xml:space="preserve"> Ms</v>
      </c>
      <c r="C1681" s="55" t="str">
        <f>VLOOKUP(A1681,'Customer Names'!A1679:E2504,4,FALSE)</f>
        <v>Manion</v>
      </c>
      <c r="D1681" s="54">
        <f>VLOOKUP(HealthCare!A1681,Medical_Examinations!A1680:J4015,2,TRUE)</f>
        <v>35.814999999999998</v>
      </c>
      <c r="E1681" s="54">
        <f>VLOOKUP(HealthCare!A1681,Medical_Examinations!A1680:J4015,4,TRUE)</f>
        <v>4.1500000000000004</v>
      </c>
      <c r="F1681" s="55" t="str">
        <f>VLOOKUP(A1681,Medical_Examinations!A1680:J4015,6,TRUE)</f>
        <v>No</v>
      </c>
      <c r="G1681" s="55" t="str">
        <f>VLOOKUP(A1681,Medical_Examinations!A1680:J4015,7,TRUE)</f>
        <v>No</v>
      </c>
      <c r="H1681" s="55" t="str">
        <f>VLOOKUP(A1681,Medical_Examinations!A1680:J4015,8,TRUE)</f>
        <v>No</v>
      </c>
      <c r="I1681" s="56">
        <f>VLOOKUP(A1681,Medical_Examinations!A1680:J4015,9,TRUE)</f>
        <v>1</v>
      </c>
      <c r="J1681" s="55" t="str">
        <f>VLOOKUP(A1681,Medical_Examinations!A1680:J4015,10,TRUE)</f>
        <v>No</v>
      </c>
      <c r="K1681" s="55" t="str">
        <f>VLOOKUP(A1681,Medical_Examinations!A1680:J4015,3,TRUE)</f>
        <v>Obesity</v>
      </c>
      <c r="L1681" s="55" t="str">
        <f>VLOOKUP(A1681,Medical_Examinations!A1680:J4015,5,TRUE)</f>
        <v>Normal</v>
      </c>
      <c r="M1681" s="57">
        <f>VLOOKUP(A1681,Hospitalization!A511:K2853,5,FALSE)</f>
        <v>23630</v>
      </c>
      <c r="N1681" s="56">
        <f ca="1">VLOOKUP(A1681,Hospitalization!A512:K2854,6,FALSE)</f>
        <v>43</v>
      </c>
      <c r="O1681" s="55" t="str">
        <f>VLOOKUP(A1672,Hospitalization!A673:K3015,11,TRUE)</f>
        <v>R1026</v>
      </c>
      <c r="P1681" s="55" t="str">
        <f>VLOOKUP(A1681,Hospitalization!A682:K3024,10,TRUE)</f>
        <v>tier - 1</v>
      </c>
      <c r="Q1681" s="58">
        <f>VLOOKUP(A1681,Hospitalization!A682:K3024,8,TRUE)</f>
        <v>13607.37</v>
      </c>
      <c r="R1681" s="55" t="str">
        <f>VLOOKUP(A1681,Hospitalization!A682:K3024,9,TRUE)</f>
        <v>tier - 3</v>
      </c>
    </row>
    <row r="1682" spans="1:18" x14ac:dyDescent="0.3">
      <c r="A1682" s="69" t="s">
        <v>1691</v>
      </c>
      <c r="B1682" s="55" t="str">
        <f>VLOOKUP(A1682,'Customer Names'!A1682:E3000,3,TRUE)</f>
        <v xml:space="preserve"> Mr</v>
      </c>
      <c r="C1682" s="55" t="str">
        <f>VLOOKUP(A1682,'Customer Names'!A1680:E2505,4,FALSE)</f>
        <v>Strong</v>
      </c>
      <c r="D1682" s="50">
        <f>VLOOKUP(HealthCare!A1682,Medical_Examinations!A1681:J4016,2,TRUE)</f>
        <v>24.3</v>
      </c>
      <c r="E1682" s="50">
        <f>VLOOKUP(HealthCare!A1682,Medical_Examinations!A1681:J4016,4,TRUE)</f>
        <v>6.23</v>
      </c>
      <c r="F1682" s="7" t="str">
        <f>VLOOKUP(A1682,Medical_Examinations!A1681:J4016,6,TRUE)</f>
        <v>No</v>
      </c>
      <c r="G1682" s="7" t="str">
        <f>VLOOKUP(A1682,Medical_Examinations!A1681:J4016,7,TRUE)</f>
        <v>No</v>
      </c>
      <c r="H1682" s="7" t="str">
        <f>VLOOKUP(A1682,Medical_Examinations!A1681:J4016,8,TRUE)</f>
        <v>No</v>
      </c>
      <c r="I1682" s="51">
        <f>VLOOKUP(A1682,Medical_Examinations!A1681:J4016,9,TRUE)</f>
        <v>0</v>
      </c>
      <c r="J1682" s="7" t="str">
        <f>VLOOKUP(A1682,Medical_Examinations!A1681:J4016,10,TRUE)</f>
        <v>No</v>
      </c>
      <c r="K1682" s="7" t="str">
        <f>VLOOKUP(A1682,Medical_Examinations!A1681:J4016,3,TRUE)</f>
        <v>Normal Weight</v>
      </c>
      <c r="L1682" s="7" t="str">
        <f>VLOOKUP(A1682,Medical_Examinations!A1681:J4016,5,TRUE)</f>
        <v>Prediabetes</v>
      </c>
      <c r="M1682" s="52">
        <f>VLOOKUP(A1682,Hospitalization!A512:K2854,5,FALSE)</f>
        <v>33830</v>
      </c>
      <c r="N1682" s="51">
        <f ca="1">VLOOKUP(A1682,Hospitalization!A513:K2855,6,FALSE)</f>
        <v>45</v>
      </c>
      <c r="O1682" s="7" t="str">
        <f>VLOOKUP(A1673,Hospitalization!A674:K3016,11,TRUE)</f>
        <v>R1026</v>
      </c>
      <c r="P1682" s="7" t="str">
        <f>VLOOKUP(A1682,Hospitalization!A683:K3025,10,TRUE)</f>
        <v>tier - 1</v>
      </c>
      <c r="Q1682" s="53">
        <f>VLOOKUP(A1682,Hospitalization!A683:K3025,8,TRUE)</f>
        <v>13588.17</v>
      </c>
      <c r="R1682" s="7" t="str">
        <f>VLOOKUP(A1682,Hospitalization!A683:K3025,9,TRUE)</f>
        <v>tier - 3</v>
      </c>
    </row>
    <row r="1683" spans="1:18" x14ac:dyDescent="0.3">
      <c r="A1683" s="69" t="s">
        <v>1692</v>
      </c>
      <c r="B1683" s="55" t="str">
        <f>VLOOKUP(A1683,'Customer Names'!A1683:E3001,3,TRUE)</f>
        <v xml:space="preserve"> Mr</v>
      </c>
      <c r="C1683" s="55" t="str">
        <f>VLOOKUP(A1683,'Customer Names'!A1681:E2506,4,FALSE)</f>
        <v>Leblanc</v>
      </c>
      <c r="D1683" s="54">
        <f>VLOOKUP(HealthCare!A1683,Medical_Examinations!A1682:J4017,2,TRUE)</f>
        <v>19.059999999999999</v>
      </c>
      <c r="E1683" s="54">
        <f>VLOOKUP(HealthCare!A1683,Medical_Examinations!A1682:J4017,4,TRUE)</f>
        <v>7.41</v>
      </c>
      <c r="F1683" s="55" t="str">
        <f>VLOOKUP(A1683,Medical_Examinations!A1682:J4017,6,TRUE)</f>
        <v>No</v>
      </c>
      <c r="G1683" s="55" t="str">
        <f>VLOOKUP(A1683,Medical_Examinations!A1682:J4017,7,TRUE)</f>
        <v>No</v>
      </c>
      <c r="H1683" s="55" t="str">
        <f>VLOOKUP(A1683,Medical_Examinations!A1682:J4017,8,TRUE)</f>
        <v>No</v>
      </c>
      <c r="I1683" s="56">
        <f>VLOOKUP(A1683,Medical_Examinations!A1682:J4017,9,TRUE)</f>
        <v>0</v>
      </c>
      <c r="J1683" s="55" t="str">
        <f>VLOOKUP(A1683,Medical_Examinations!A1682:J4017,10,TRUE)</f>
        <v>No</v>
      </c>
      <c r="K1683" s="55" t="str">
        <f>VLOOKUP(A1683,Medical_Examinations!A1682:J4017,3,TRUE)</f>
        <v>Normal Weight</v>
      </c>
      <c r="L1683" s="55" t="str">
        <f>VLOOKUP(A1683,Medical_Examinations!A1682:J4017,5,TRUE)</f>
        <v>Diabetes</v>
      </c>
      <c r="M1683" s="57">
        <f>VLOOKUP(A1683,Hospitalization!A513:K2855,5,FALSE)</f>
        <v>25034</v>
      </c>
      <c r="N1683" s="56">
        <f ca="1">VLOOKUP(A1683,Hospitalization!A514:K2856,6,FALSE)</f>
        <v>37</v>
      </c>
      <c r="O1683" s="55" t="str">
        <f>VLOOKUP(A1674,Hospitalization!A675:K3017,11,TRUE)</f>
        <v>R1024</v>
      </c>
      <c r="P1683" s="55" t="str">
        <f>VLOOKUP(A1683,Hospitalization!A684:K3026,10,TRUE)</f>
        <v>tier - 3</v>
      </c>
      <c r="Q1683" s="58">
        <f>VLOOKUP(A1683,Hospitalization!A684:K3026,8,TRUE)</f>
        <v>13566.04</v>
      </c>
      <c r="R1683" s="55" t="str">
        <f>VLOOKUP(A1683,Hospitalization!A684:K3026,9,TRUE)</f>
        <v>tier - 3</v>
      </c>
    </row>
    <row r="1684" spans="1:18" x14ac:dyDescent="0.3">
      <c r="A1684" s="69" t="s">
        <v>1693</v>
      </c>
      <c r="B1684" s="55" t="str">
        <f>VLOOKUP(A1684,'Customer Names'!A1684:E3002,3,TRUE)</f>
        <v xml:space="preserve"> Ms</v>
      </c>
      <c r="C1684" s="55" t="str">
        <f>VLOOKUP(A1684,'Customer Names'!A1682:E2507,4,FALSE)</f>
        <v>Palmer</v>
      </c>
      <c r="D1684" s="50">
        <f>VLOOKUP(HealthCare!A1684,Medical_Examinations!A1683:J4018,2,TRUE)</f>
        <v>33.25</v>
      </c>
      <c r="E1684" s="50">
        <f>VLOOKUP(HealthCare!A1684,Medical_Examinations!A1683:J4018,4,TRUE)</f>
        <v>5.62</v>
      </c>
      <c r="F1684" s="7" t="str">
        <f>VLOOKUP(A1684,Medical_Examinations!A1683:J4018,6,TRUE)</f>
        <v>yes</v>
      </c>
      <c r="G1684" s="7" t="str">
        <f>VLOOKUP(A1684,Medical_Examinations!A1683:J4018,7,TRUE)</f>
        <v>No</v>
      </c>
      <c r="H1684" s="7" t="str">
        <f>VLOOKUP(A1684,Medical_Examinations!A1683:J4018,8,TRUE)</f>
        <v>No</v>
      </c>
      <c r="I1684" s="51">
        <f>VLOOKUP(A1684,Medical_Examinations!A1683:J4018,9,TRUE)</f>
        <v>1</v>
      </c>
      <c r="J1684" s="7" t="str">
        <f>VLOOKUP(A1684,Medical_Examinations!A1683:J4018,10,TRUE)</f>
        <v>No</v>
      </c>
      <c r="K1684" s="7" t="str">
        <f>VLOOKUP(A1684,Medical_Examinations!A1683:J4018,3,TRUE)</f>
        <v>Obesity</v>
      </c>
      <c r="L1684" s="7" t="str">
        <f>VLOOKUP(A1684,Medical_Examinations!A1683:J4018,5,TRUE)</f>
        <v>Normal</v>
      </c>
      <c r="M1684" s="52">
        <f>VLOOKUP(A1684,Hospitalization!A514:K2856,5,FALSE)</f>
        <v>22108</v>
      </c>
      <c r="N1684" s="51">
        <f ca="1">VLOOKUP(A1684,Hospitalization!A515:K2857,6,FALSE)</f>
        <v>30</v>
      </c>
      <c r="O1684" s="7" t="str">
        <f>VLOOKUP(A1675,Hospitalization!A676:K3018,11,TRUE)</f>
        <v>R1023</v>
      </c>
      <c r="P1684" s="7" t="str">
        <f>VLOOKUP(A1684,Hospitalization!A685:K3027,10,TRUE)</f>
        <v>tier - 3</v>
      </c>
      <c r="Q1684" s="53">
        <f>VLOOKUP(A1684,Hospitalization!A685:K3027,8,TRUE)</f>
        <v>13555</v>
      </c>
      <c r="R1684" s="7" t="str">
        <f>VLOOKUP(A1684,Hospitalization!A685:K3027,9,TRUE)</f>
        <v>tier - 3</v>
      </c>
    </row>
    <row r="1685" spans="1:18" x14ac:dyDescent="0.3">
      <c r="A1685" s="69" t="s">
        <v>1694</v>
      </c>
      <c r="B1685" s="55" t="str">
        <f>VLOOKUP(A1685,'Customer Names'!A1685:E3003,3,TRUE)</f>
        <v xml:space="preserve"> Mr</v>
      </c>
      <c r="C1685" s="55" t="str">
        <f>VLOOKUP(A1685,'Customer Names'!A1683:E2508,4,FALSE)</f>
        <v>Shen</v>
      </c>
      <c r="D1685" s="54">
        <f>VLOOKUP(HealthCare!A1685,Medical_Examinations!A1684:J4019,2,TRUE)</f>
        <v>21.37</v>
      </c>
      <c r="E1685" s="54">
        <f>VLOOKUP(HealthCare!A1685,Medical_Examinations!A1684:J4019,4,TRUE)</f>
        <v>4.54</v>
      </c>
      <c r="F1685" s="55" t="str">
        <f>VLOOKUP(A1685,Medical_Examinations!A1684:J4019,6,TRUE)</f>
        <v>yes</v>
      </c>
      <c r="G1685" s="55" t="str">
        <f>VLOOKUP(A1685,Medical_Examinations!A1684:J4019,7,TRUE)</f>
        <v>No</v>
      </c>
      <c r="H1685" s="55" t="str">
        <f>VLOOKUP(A1685,Medical_Examinations!A1684:J4019,8,TRUE)</f>
        <v>Yes</v>
      </c>
      <c r="I1685" s="56">
        <f>VLOOKUP(A1685,Medical_Examinations!A1684:J4019,9,TRUE)</f>
        <v>1</v>
      </c>
      <c r="J1685" s="55" t="str">
        <f>VLOOKUP(A1685,Medical_Examinations!A1684:J4019,10,TRUE)</f>
        <v>No</v>
      </c>
      <c r="K1685" s="55" t="str">
        <f>VLOOKUP(A1685,Medical_Examinations!A1684:J4019,3,TRUE)</f>
        <v>Normal Weight</v>
      </c>
      <c r="L1685" s="55" t="str">
        <f>VLOOKUP(A1685,Medical_Examinations!A1684:J4019,5,TRUE)</f>
        <v>Normal</v>
      </c>
      <c r="M1685" s="57">
        <f>VLOOKUP(A1685,Hospitalization!A515:K2857,5,FALSE)</f>
        <v>23298</v>
      </c>
      <c r="N1685" s="56">
        <f ca="1">VLOOKUP(A1685,Hospitalization!A516:K2858,6,FALSE)</f>
        <v>55</v>
      </c>
      <c r="O1685" s="55" t="str">
        <f>VLOOKUP(A1676,Hospitalization!A677:K3019,11,TRUE)</f>
        <v>R1026</v>
      </c>
      <c r="P1685" s="55" t="str">
        <f>VLOOKUP(A1685,Hospitalization!A686:K3028,10,TRUE)</f>
        <v>tier - 1</v>
      </c>
      <c r="Q1685" s="58">
        <f>VLOOKUP(A1685,Hospitalization!A686:K3028,8,TRUE)</f>
        <v>13511.28</v>
      </c>
      <c r="R1685" s="55" t="str">
        <f>VLOOKUP(A1685,Hospitalization!A686:K3028,9,TRUE)</f>
        <v>tier - 3</v>
      </c>
    </row>
    <row r="1686" spans="1:18" x14ac:dyDescent="0.3">
      <c r="A1686" s="69" t="s">
        <v>1695</v>
      </c>
      <c r="B1686" s="55" t="str">
        <f>VLOOKUP(A1686,'Customer Names'!A1686:E3004,3,TRUE)</f>
        <v xml:space="preserve"> Mr</v>
      </c>
      <c r="C1686" s="55" t="str">
        <f>VLOOKUP(A1686,'Customer Names'!A1684:E2509,4,FALSE)</f>
        <v>Goldsby</v>
      </c>
      <c r="D1686" s="50">
        <f>VLOOKUP(HealthCare!A1686,Medical_Examinations!A1685:J4020,2,TRUE)</f>
        <v>34.43</v>
      </c>
      <c r="E1686" s="50">
        <f>VLOOKUP(HealthCare!A1686,Medical_Examinations!A1685:J4020,4,TRUE)</f>
        <v>8.6199999999999992</v>
      </c>
      <c r="F1686" s="7" t="str">
        <f>VLOOKUP(A1686,Medical_Examinations!A1685:J4020,6,TRUE)</f>
        <v>yes</v>
      </c>
      <c r="G1686" s="7" t="str">
        <f>VLOOKUP(A1686,Medical_Examinations!A1685:J4020,7,TRUE)</f>
        <v>No</v>
      </c>
      <c r="H1686" s="7" t="str">
        <f>VLOOKUP(A1686,Medical_Examinations!A1685:J4020,8,TRUE)</f>
        <v>No</v>
      </c>
      <c r="I1686" s="51">
        <f>VLOOKUP(A1686,Medical_Examinations!A1685:J4020,9,TRUE)</f>
        <v>1</v>
      </c>
      <c r="J1686" s="7" t="str">
        <f>VLOOKUP(A1686,Medical_Examinations!A1685:J4020,10,TRUE)</f>
        <v>No</v>
      </c>
      <c r="K1686" s="7" t="str">
        <f>VLOOKUP(A1686,Medical_Examinations!A1685:J4020,3,TRUE)</f>
        <v>Obesity</v>
      </c>
      <c r="L1686" s="7" t="str">
        <f>VLOOKUP(A1686,Medical_Examinations!A1685:J4020,5,TRUE)</f>
        <v>Diabetes</v>
      </c>
      <c r="M1686" s="52">
        <f>VLOOKUP(A1686,Hospitalization!A516:K2858,5,FALSE)</f>
        <v>33115</v>
      </c>
      <c r="N1686" s="51">
        <f ca="1">VLOOKUP(A1686,Hospitalization!A517:K2859,6,FALSE)</f>
        <v>42</v>
      </c>
      <c r="O1686" s="7" t="str">
        <f>VLOOKUP(A1677,Hospitalization!A678:K3020,11,TRUE)</f>
        <v>R1021</v>
      </c>
      <c r="P1686" s="7" t="str">
        <f>VLOOKUP(A1686,Hospitalization!A687:K3029,10,TRUE)</f>
        <v>tier - 2</v>
      </c>
      <c r="Q1686" s="53">
        <f>VLOOKUP(A1686,Hospitalization!A687:K3029,8,TRUE)</f>
        <v>13480.83</v>
      </c>
      <c r="R1686" s="7" t="str">
        <f>VLOOKUP(A1686,Hospitalization!A687:K3029,9,TRUE)</f>
        <v>tier - 3</v>
      </c>
    </row>
    <row r="1687" spans="1:18" x14ac:dyDescent="0.3">
      <c r="A1687" s="69" t="s">
        <v>1696</v>
      </c>
      <c r="B1687" s="55" t="str">
        <f>VLOOKUP(A1687,'Customer Names'!A1687:E3005,3,TRUE)</f>
        <v xml:space="preserve"> Mr</v>
      </c>
      <c r="C1687" s="55" t="str">
        <f>VLOOKUP(A1687,'Customer Names'!A1685:E2510,4,FALSE)</f>
        <v>Whitney</v>
      </c>
      <c r="D1687" s="54">
        <f>VLOOKUP(HealthCare!A1687,Medical_Examinations!A1686:J4021,2,TRUE)</f>
        <v>20.86</v>
      </c>
      <c r="E1687" s="54">
        <f>VLOOKUP(HealthCare!A1687,Medical_Examinations!A1686:J4021,4,TRUE)</f>
        <v>4.3600000000000003</v>
      </c>
      <c r="F1687" s="55" t="str">
        <f>VLOOKUP(A1687,Medical_Examinations!A1686:J4021,6,TRUE)</f>
        <v>yes</v>
      </c>
      <c r="G1687" s="55" t="str">
        <f>VLOOKUP(A1687,Medical_Examinations!A1686:J4021,7,TRUE)</f>
        <v>No</v>
      </c>
      <c r="H1687" s="55" t="str">
        <f>VLOOKUP(A1687,Medical_Examinations!A1686:J4021,8,TRUE)</f>
        <v>No</v>
      </c>
      <c r="I1687" s="56">
        <f>VLOOKUP(A1687,Medical_Examinations!A1686:J4021,9,TRUE)</f>
        <v>0</v>
      </c>
      <c r="J1687" s="55" t="str">
        <f>VLOOKUP(A1687,Medical_Examinations!A1686:J4021,10,TRUE)</f>
        <v>No</v>
      </c>
      <c r="K1687" s="55" t="str">
        <f>VLOOKUP(A1687,Medical_Examinations!A1686:J4021,3,TRUE)</f>
        <v>Normal Weight</v>
      </c>
      <c r="L1687" s="55" t="str">
        <f>VLOOKUP(A1687,Medical_Examinations!A1686:J4021,5,TRUE)</f>
        <v>Normal</v>
      </c>
      <c r="M1687" s="57">
        <f>VLOOKUP(A1687,Hospitalization!A517:K2859,5,FALSE)</f>
        <v>27613</v>
      </c>
      <c r="N1687" s="56">
        <f ca="1">VLOOKUP(A1687,Hospitalization!A518:K2860,6,FALSE)</f>
        <v>49</v>
      </c>
      <c r="O1687" s="55" t="str">
        <f>VLOOKUP(A1678,Hospitalization!A679:K3021,11,TRUE)</f>
        <v>R1023</v>
      </c>
      <c r="P1687" s="55" t="str">
        <f>VLOOKUP(A1687,Hospitalization!A688:K3030,10,TRUE)</f>
        <v>tier - 2</v>
      </c>
      <c r="Q1687" s="58">
        <f>VLOOKUP(A1687,Hospitalization!A688:K3030,8,TRUE)</f>
        <v>13472.19</v>
      </c>
      <c r="R1687" s="55" t="str">
        <f>VLOOKUP(A1687,Hospitalization!A688:K3030,9,TRUE)</f>
        <v>tier - 3</v>
      </c>
    </row>
    <row r="1688" spans="1:18" x14ac:dyDescent="0.3">
      <c r="A1688" s="69" t="s">
        <v>1697</v>
      </c>
      <c r="B1688" s="55" t="str">
        <f>VLOOKUP(A1688,'Customer Names'!A1688:E3006,3,TRUE)</f>
        <v xml:space="preserve"> Ms</v>
      </c>
      <c r="C1688" s="55" t="str">
        <f>VLOOKUP(A1688,'Customer Names'!A1686:E2511,4,FALSE)</f>
        <v>Mahoney</v>
      </c>
      <c r="D1688" s="50">
        <f>VLOOKUP(HealthCare!A1688,Medical_Examinations!A1687:J4022,2,TRUE)</f>
        <v>18.34</v>
      </c>
      <c r="E1688" s="50">
        <f>VLOOKUP(HealthCare!A1688,Medical_Examinations!A1687:J4022,4,TRUE)</f>
        <v>10.01</v>
      </c>
      <c r="F1688" s="7" t="str">
        <f>VLOOKUP(A1688,Medical_Examinations!A1687:J4022,6,TRUE)</f>
        <v>No</v>
      </c>
      <c r="G1688" s="7" t="str">
        <f>VLOOKUP(A1688,Medical_Examinations!A1687:J4022,7,TRUE)</f>
        <v>No</v>
      </c>
      <c r="H1688" s="7" t="str">
        <f>VLOOKUP(A1688,Medical_Examinations!A1687:J4022,8,TRUE)</f>
        <v>No</v>
      </c>
      <c r="I1688" s="51">
        <f>VLOOKUP(A1688,Medical_Examinations!A1687:J4022,9,TRUE)</f>
        <v>0</v>
      </c>
      <c r="J1688" s="7" t="str">
        <f>VLOOKUP(A1688,Medical_Examinations!A1687:J4022,10,TRUE)</f>
        <v>No</v>
      </c>
      <c r="K1688" s="7" t="str">
        <f>VLOOKUP(A1688,Medical_Examinations!A1687:J4022,3,TRUE)</f>
        <v>Underweight</v>
      </c>
      <c r="L1688" s="7" t="str">
        <f>VLOOKUP(A1688,Medical_Examinations!A1687:J4022,5,TRUE)</f>
        <v>Diabetes</v>
      </c>
      <c r="M1688" s="52">
        <f>VLOOKUP(A1688,Hospitalization!A518:K2860,5,FALSE)</f>
        <v>22121</v>
      </c>
      <c r="N1688" s="51">
        <f ca="1">VLOOKUP(A1688,Hospitalization!A519:K2861,6,FALSE)</f>
        <v>44</v>
      </c>
      <c r="O1688" s="7" t="str">
        <f>VLOOKUP(A1679,Hospitalization!A680:K3022,11,TRUE)</f>
        <v>R1024</v>
      </c>
      <c r="P1688" s="7" t="str">
        <f>VLOOKUP(A1688,Hospitalization!A689:K3031,10,TRUE)</f>
        <v>tier - 3</v>
      </c>
      <c r="Q1688" s="53">
        <f>VLOOKUP(A1688,Hospitalization!A689:K3031,8,TRUE)</f>
        <v>13470.86</v>
      </c>
      <c r="R1688" s="7" t="str">
        <f>VLOOKUP(A1688,Hospitalization!A689:K3031,9,TRUE)</f>
        <v>tier - 3</v>
      </c>
    </row>
    <row r="1689" spans="1:18" x14ac:dyDescent="0.3">
      <c r="A1689" s="69" t="s">
        <v>1698</v>
      </c>
      <c r="B1689" s="55" t="str">
        <f>VLOOKUP(A1689,'Customer Names'!A1689:E3007,3,TRUE)</f>
        <v xml:space="preserve"> Mrs</v>
      </c>
      <c r="C1689" s="55" t="str">
        <f>VLOOKUP(A1689,'Customer Names'!A1687:E2512,4,FALSE)</f>
        <v>McCracken</v>
      </c>
      <c r="D1689" s="54">
        <f>VLOOKUP(HealthCare!A1689,Medical_Examinations!A1688:J4023,2,TRUE)</f>
        <v>34.15</v>
      </c>
      <c r="E1689" s="54">
        <f>VLOOKUP(HealthCare!A1689,Medical_Examinations!A1688:J4023,4,TRUE)</f>
        <v>5.42</v>
      </c>
      <c r="F1689" s="55" t="str">
        <f>VLOOKUP(A1689,Medical_Examinations!A1688:J4023,6,TRUE)</f>
        <v>No</v>
      </c>
      <c r="G1689" s="55" t="str">
        <f>VLOOKUP(A1689,Medical_Examinations!A1688:J4023,7,TRUE)</f>
        <v>No</v>
      </c>
      <c r="H1689" s="55" t="str">
        <f>VLOOKUP(A1689,Medical_Examinations!A1688:J4023,8,TRUE)</f>
        <v>No</v>
      </c>
      <c r="I1689" s="56">
        <f>VLOOKUP(A1689,Medical_Examinations!A1688:J4023,9,TRUE)</f>
        <v>0</v>
      </c>
      <c r="J1689" s="55" t="str">
        <f>VLOOKUP(A1689,Medical_Examinations!A1688:J4023,10,TRUE)</f>
        <v>No</v>
      </c>
      <c r="K1689" s="55" t="str">
        <f>VLOOKUP(A1689,Medical_Examinations!A1688:J4023,3,TRUE)</f>
        <v>Obesity</v>
      </c>
      <c r="L1689" s="55" t="str">
        <f>VLOOKUP(A1689,Medical_Examinations!A1688:J4023,5,TRUE)</f>
        <v>Normal</v>
      </c>
      <c r="M1689" s="57">
        <f>VLOOKUP(A1689,Hospitalization!A519:K2861,5,FALSE)</f>
        <v>22125</v>
      </c>
      <c r="N1689" s="56">
        <f ca="1">VLOOKUP(A1689,Hospitalization!A520:K2862,6,FALSE)</f>
        <v>29</v>
      </c>
      <c r="O1689" s="55" t="str">
        <f>VLOOKUP(A1680,Hospitalization!A681:K3023,11,TRUE)</f>
        <v>R1012</v>
      </c>
      <c r="P1689" s="55" t="str">
        <f>VLOOKUP(A1689,Hospitalization!A690:K3032,10,TRUE)</f>
        <v>tier - 2</v>
      </c>
      <c r="Q1689" s="58">
        <f>VLOOKUP(A1689,Hospitalization!A690:K3032,8,TRUE)</f>
        <v>13470.8</v>
      </c>
      <c r="R1689" s="55" t="str">
        <f>VLOOKUP(A1689,Hospitalization!A690:K3032,9,TRUE)</f>
        <v>tier - 3</v>
      </c>
    </row>
    <row r="1690" spans="1:18" x14ac:dyDescent="0.3">
      <c r="A1690" s="69" t="s">
        <v>1699</v>
      </c>
      <c r="B1690" s="55" t="str">
        <f>VLOOKUP(A1690,'Customer Names'!A1690:E3008,3,TRUE)</f>
        <v xml:space="preserve"> Mr</v>
      </c>
      <c r="C1690" s="55" t="str">
        <f>VLOOKUP(A1690,'Customer Names'!A1688:E2513,4,FALSE)</f>
        <v>Spewak</v>
      </c>
      <c r="D1690" s="50">
        <f>VLOOKUP(HealthCare!A1690,Medical_Examinations!A1689:J4024,2,TRUE)</f>
        <v>18.350000000000001</v>
      </c>
      <c r="E1690" s="50">
        <f>VLOOKUP(HealthCare!A1690,Medical_Examinations!A1689:J4024,4,TRUE)</f>
        <v>5.12</v>
      </c>
      <c r="F1690" s="7" t="str">
        <f>VLOOKUP(A1690,Medical_Examinations!A1689:J4024,6,TRUE)</f>
        <v>No</v>
      </c>
      <c r="G1690" s="7" t="str">
        <f>VLOOKUP(A1690,Medical_Examinations!A1689:J4024,7,TRUE)</f>
        <v>No</v>
      </c>
      <c r="H1690" s="7" t="str">
        <f>VLOOKUP(A1690,Medical_Examinations!A1689:J4024,8,TRUE)</f>
        <v>No</v>
      </c>
      <c r="I1690" s="51">
        <f>VLOOKUP(A1690,Medical_Examinations!A1689:J4024,9,TRUE)</f>
        <v>0</v>
      </c>
      <c r="J1690" s="7" t="str">
        <f>VLOOKUP(A1690,Medical_Examinations!A1689:J4024,10,TRUE)</f>
        <v>No</v>
      </c>
      <c r="K1690" s="7" t="str">
        <f>VLOOKUP(A1690,Medical_Examinations!A1689:J4024,3,TRUE)</f>
        <v>Underweight</v>
      </c>
      <c r="L1690" s="7" t="str">
        <f>VLOOKUP(A1690,Medical_Examinations!A1689:J4024,5,TRUE)</f>
        <v>Normal</v>
      </c>
      <c r="M1690" s="52">
        <f>VLOOKUP(A1690,Hospitalization!A520:K2862,5,FALSE)</f>
        <v>31278</v>
      </c>
      <c r="N1690" s="51">
        <f ca="1">VLOOKUP(A1690,Hospitalization!A521:K2863,6,FALSE)</f>
        <v>43</v>
      </c>
      <c r="O1690" s="7" t="str">
        <f>VLOOKUP(A1681,Hospitalization!A682:K3024,11,TRUE)</f>
        <v>R1024</v>
      </c>
      <c r="P1690" s="7" t="str">
        <f>VLOOKUP(A1690,Hospitalization!A691:K3033,10,TRUE)</f>
        <v>tier - 1</v>
      </c>
      <c r="Q1690" s="53">
        <f>VLOOKUP(A1690,Hospitalization!A691:K3033,8,TRUE)</f>
        <v>13465.8</v>
      </c>
      <c r="R1690" s="7" t="str">
        <f>VLOOKUP(A1690,Hospitalization!A691:K3033,9,TRUE)</f>
        <v>tier - 3</v>
      </c>
    </row>
    <row r="1691" spans="1:18" x14ac:dyDescent="0.3">
      <c r="A1691" s="69" t="s">
        <v>1700</v>
      </c>
      <c r="B1691" s="55" t="str">
        <f>VLOOKUP(A1691,'Customer Names'!A1691:E3009,3,TRUE)</f>
        <v xml:space="preserve"> Ms</v>
      </c>
      <c r="C1691" s="55" t="str">
        <f>VLOOKUP(A1691,'Customer Names'!A1689:E2514,4,FALSE)</f>
        <v>Cottini</v>
      </c>
      <c r="D1691" s="54">
        <f>VLOOKUP(HealthCare!A1691,Medical_Examinations!A1690:J4025,2,TRUE)</f>
        <v>22.13</v>
      </c>
      <c r="E1691" s="54">
        <f>VLOOKUP(HealthCare!A1691,Medical_Examinations!A1690:J4025,4,TRUE)</f>
        <v>9.1999999999999993</v>
      </c>
      <c r="F1691" s="55" t="str">
        <f>VLOOKUP(A1691,Medical_Examinations!A1690:J4025,6,TRUE)</f>
        <v>yes</v>
      </c>
      <c r="G1691" s="55" t="str">
        <f>VLOOKUP(A1691,Medical_Examinations!A1690:J4025,7,TRUE)</f>
        <v>No</v>
      </c>
      <c r="H1691" s="55" t="str">
        <f>VLOOKUP(A1691,Medical_Examinations!A1690:J4025,8,TRUE)</f>
        <v>No</v>
      </c>
      <c r="I1691" s="56">
        <f>VLOOKUP(A1691,Medical_Examinations!A1690:J4025,9,TRUE)</f>
        <v>0</v>
      </c>
      <c r="J1691" s="55" t="str">
        <f>VLOOKUP(A1691,Medical_Examinations!A1690:J4025,10,TRUE)</f>
        <v>No</v>
      </c>
      <c r="K1691" s="55" t="str">
        <f>VLOOKUP(A1691,Medical_Examinations!A1690:J4025,3,TRUE)</f>
        <v>Normal Weight</v>
      </c>
      <c r="L1691" s="55" t="str">
        <f>VLOOKUP(A1691,Medical_Examinations!A1690:J4025,5,TRUE)</f>
        <v>Diabetes</v>
      </c>
      <c r="M1691" s="57">
        <f>VLOOKUP(A1691,Hospitalization!A521:K2863,5,FALSE)</f>
        <v>22108</v>
      </c>
      <c r="N1691" s="56">
        <f ca="1">VLOOKUP(A1691,Hospitalization!A522:K2864,6,FALSE)</f>
        <v>40</v>
      </c>
      <c r="O1691" s="55" t="str">
        <f>VLOOKUP(A1682,Hospitalization!A683:K3025,11,TRUE)</f>
        <v>R1012</v>
      </c>
      <c r="P1691" s="55" t="str">
        <f>VLOOKUP(A1691,Hospitalization!A692:K3034,10,TRUE)</f>
        <v>tier - 1</v>
      </c>
      <c r="Q1691" s="58">
        <f>VLOOKUP(A1691,Hospitalization!A692:K3034,8,TRUE)</f>
        <v>13457.96</v>
      </c>
      <c r="R1691" s="55" t="str">
        <f>VLOOKUP(A1691,Hospitalization!A692:K3034,9,TRUE)</f>
        <v>tier - 3</v>
      </c>
    </row>
    <row r="1692" spans="1:18" x14ac:dyDescent="0.3">
      <c r="A1692" s="69" t="s">
        <v>1701</v>
      </c>
      <c r="B1692" s="55" t="str">
        <f>VLOOKUP(A1692,'Customer Names'!A1692:E3010,3,TRUE)</f>
        <v xml:space="preserve"> Ms</v>
      </c>
      <c r="C1692" s="55" t="str">
        <f>VLOOKUP(A1692,'Customer Names'!A1690:E2515,4,FALSE)</f>
        <v>Findlay</v>
      </c>
      <c r="D1692" s="50">
        <f>VLOOKUP(HealthCare!A1692,Medical_Examinations!A1691:J4026,2,TRUE)</f>
        <v>22.51</v>
      </c>
      <c r="E1692" s="50">
        <f>VLOOKUP(HealthCare!A1692,Medical_Examinations!A1691:J4026,4,TRUE)</f>
        <v>6.08</v>
      </c>
      <c r="F1692" s="7" t="str">
        <f>VLOOKUP(A1692,Medical_Examinations!A1691:J4026,6,TRUE)</f>
        <v>yes</v>
      </c>
      <c r="G1692" s="7" t="str">
        <f>VLOOKUP(A1692,Medical_Examinations!A1691:J4026,7,TRUE)</f>
        <v>No</v>
      </c>
      <c r="H1692" s="7" t="str">
        <f>VLOOKUP(A1692,Medical_Examinations!A1691:J4026,8,TRUE)</f>
        <v>No</v>
      </c>
      <c r="I1692" s="51">
        <f>VLOOKUP(A1692,Medical_Examinations!A1691:J4026,9,TRUE)</f>
        <v>1</v>
      </c>
      <c r="J1692" s="7" t="str">
        <f>VLOOKUP(A1692,Medical_Examinations!A1691:J4026,10,TRUE)</f>
        <v>No</v>
      </c>
      <c r="K1692" s="7" t="str">
        <f>VLOOKUP(A1692,Medical_Examinations!A1691:J4026,3,TRUE)</f>
        <v>Normal Weight</v>
      </c>
      <c r="L1692" s="7" t="str">
        <f>VLOOKUP(A1692,Medical_Examinations!A1691:J4026,5,TRUE)</f>
        <v>Prediabetes</v>
      </c>
      <c r="M1692" s="52">
        <f>VLOOKUP(A1692,Hospitalization!A522:K2864,5,FALSE)</f>
        <v>22141</v>
      </c>
      <c r="N1692" s="51">
        <f ca="1">VLOOKUP(A1692,Hospitalization!A523:K2865,6,FALSE)</f>
        <v>56</v>
      </c>
      <c r="O1692" s="7" t="str">
        <f>VLOOKUP(A1683,Hospitalization!A684:K3026,11,TRUE)</f>
        <v>R1026</v>
      </c>
      <c r="P1692" s="7" t="str">
        <f>VLOOKUP(A1692,Hospitalization!A693:K3035,10,TRUE)</f>
        <v>tier - 1</v>
      </c>
      <c r="Q1692" s="53">
        <f>VLOOKUP(A1692,Hospitalization!A693:K3035,8,TRUE)</f>
        <v>13451.12</v>
      </c>
      <c r="R1692" s="7" t="str">
        <f>VLOOKUP(A1692,Hospitalization!A693:K3035,9,TRUE)</f>
        <v>tier - 3</v>
      </c>
    </row>
    <row r="1693" spans="1:18" x14ac:dyDescent="0.3">
      <c r="A1693" s="69" t="s">
        <v>1702</v>
      </c>
      <c r="B1693" s="55" t="str">
        <f>VLOOKUP(A1693,'Customer Names'!A1693:E3011,3,TRUE)</f>
        <v xml:space="preserve"> Mr</v>
      </c>
      <c r="C1693" s="55" t="str">
        <f>VLOOKUP(A1693,'Customer Names'!A1691:E2516,4,FALSE)</f>
        <v>Strasburg</v>
      </c>
      <c r="D1693" s="54">
        <f>VLOOKUP(HealthCare!A1693,Medical_Examinations!A1692:J4027,2,TRUE)</f>
        <v>31</v>
      </c>
      <c r="E1693" s="54">
        <f>VLOOKUP(HealthCare!A1693,Medical_Examinations!A1692:J4027,4,TRUE)</f>
        <v>4.7699999999999996</v>
      </c>
      <c r="F1693" s="55" t="str">
        <f>VLOOKUP(A1693,Medical_Examinations!A1692:J4027,6,TRUE)</f>
        <v>No</v>
      </c>
      <c r="G1693" s="55" t="str">
        <f>VLOOKUP(A1693,Medical_Examinations!A1692:J4027,7,TRUE)</f>
        <v>No</v>
      </c>
      <c r="H1693" s="55" t="str">
        <f>VLOOKUP(A1693,Medical_Examinations!A1692:J4027,8,TRUE)</f>
        <v>No</v>
      </c>
      <c r="I1693" s="56">
        <f>VLOOKUP(A1693,Medical_Examinations!A1692:J4027,9,TRUE)</f>
        <v>1</v>
      </c>
      <c r="J1693" s="55" t="str">
        <f>VLOOKUP(A1693,Medical_Examinations!A1692:J4027,10,TRUE)</f>
        <v>No</v>
      </c>
      <c r="K1693" s="55" t="str">
        <f>VLOOKUP(A1693,Medical_Examinations!A1692:J4027,3,TRUE)</f>
        <v>Obesity</v>
      </c>
      <c r="L1693" s="55" t="str">
        <f>VLOOKUP(A1693,Medical_Examinations!A1692:J4027,5,TRUE)</f>
        <v>Normal</v>
      </c>
      <c r="M1693" s="57">
        <f>VLOOKUP(A1693,Hospitalization!A523:K2865,5,FALSE)</f>
        <v>27574</v>
      </c>
      <c r="N1693" s="56">
        <f ca="1">VLOOKUP(A1693,Hospitalization!A524:K2866,6,FALSE)</f>
        <v>55</v>
      </c>
      <c r="O1693" s="55" t="str">
        <f>VLOOKUP(A1684,Hospitalization!A685:K3027,11,TRUE)</f>
        <v>R1017</v>
      </c>
      <c r="P1693" s="55" t="str">
        <f>VLOOKUP(A1693,Hospitalization!A694:K3036,10,TRUE)</f>
        <v>tier - 2</v>
      </c>
      <c r="Q1693" s="58">
        <f>VLOOKUP(A1693,Hospitalization!A694:K3036,8,TRUE)</f>
        <v>13440.7</v>
      </c>
      <c r="R1693" s="55" t="str">
        <f>VLOOKUP(A1693,Hospitalization!A694:K3036,9,TRUE)</f>
        <v>tier - 3</v>
      </c>
    </row>
    <row r="1694" spans="1:18" x14ac:dyDescent="0.3">
      <c r="A1694" s="69" t="s">
        <v>1703</v>
      </c>
      <c r="B1694" s="55" t="str">
        <f>VLOOKUP(A1694,'Customer Names'!A1694:E3012,3,TRUE)</f>
        <v xml:space="preserve"> Mr</v>
      </c>
      <c r="C1694" s="55" t="str">
        <f>VLOOKUP(A1694,'Customer Names'!A1692:E2517,4,FALSE)</f>
        <v>Adams</v>
      </c>
      <c r="D1694" s="50">
        <f>VLOOKUP(HealthCare!A1694,Medical_Examinations!A1693:J4028,2,TRUE)</f>
        <v>28.27</v>
      </c>
      <c r="E1694" s="50">
        <f>VLOOKUP(HealthCare!A1694,Medical_Examinations!A1693:J4028,4,TRUE)</f>
        <v>4.62</v>
      </c>
      <c r="F1694" s="7" t="str">
        <f>VLOOKUP(A1694,Medical_Examinations!A1693:J4028,6,TRUE)</f>
        <v>No</v>
      </c>
      <c r="G1694" s="7" t="str">
        <f>VLOOKUP(A1694,Medical_Examinations!A1693:J4028,7,TRUE)</f>
        <v>No</v>
      </c>
      <c r="H1694" s="7" t="str">
        <f>VLOOKUP(A1694,Medical_Examinations!A1693:J4028,8,TRUE)</f>
        <v>No</v>
      </c>
      <c r="I1694" s="51">
        <f>VLOOKUP(A1694,Medical_Examinations!A1693:J4028,9,TRUE)</f>
        <v>1</v>
      </c>
      <c r="J1694" s="7" t="str">
        <f>VLOOKUP(A1694,Medical_Examinations!A1693:J4028,10,TRUE)</f>
        <v>No</v>
      </c>
      <c r="K1694" s="7" t="str">
        <f>VLOOKUP(A1694,Medical_Examinations!A1693:J4028,3,TRUE)</f>
        <v>Overweight</v>
      </c>
      <c r="L1694" s="7" t="str">
        <f>VLOOKUP(A1694,Medical_Examinations!A1693:J4028,5,TRUE)</f>
        <v>Normal</v>
      </c>
      <c r="M1694" s="52">
        <f>VLOOKUP(A1694,Hospitalization!A524:K2866,5,FALSE)</f>
        <v>24425</v>
      </c>
      <c r="N1694" s="51">
        <f ca="1">VLOOKUP(A1694,Hospitalization!A525:K2867,6,FALSE)</f>
        <v>39</v>
      </c>
      <c r="O1694" s="7" t="str">
        <f>VLOOKUP(A1685,Hospitalization!A686:K3028,11,TRUE)</f>
        <v>R1012</v>
      </c>
      <c r="P1694" s="7" t="str">
        <f>VLOOKUP(A1694,Hospitalization!A695:K3037,10,TRUE)</f>
        <v>tier - 3</v>
      </c>
      <c r="Q1694" s="53">
        <f>VLOOKUP(A1694,Hospitalization!A695:K3037,8,TRUE)</f>
        <v>13430.27</v>
      </c>
      <c r="R1694" s="7" t="str">
        <f>VLOOKUP(A1694,Hospitalization!A695:K3037,9,TRUE)</f>
        <v>tier - 3</v>
      </c>
    </row>
    <row r="1695" spans="1:18" x14ac:dyDescent="0.3">
      <c r="A1695" s="69" t="s">
        <v>1704</v>
      </c>
      <c r="B1695" s="55" t="str">
        <f>VLOOKUP(A1695,'Customer Names'!A1695:E3013,3,TRUE)</f>
        <v xml:space="preserve"> Ms</v>
      </c>
      <c r="C1695" s="55" t="str">
        <f>VLOOKUP(A1695,'Customer Names'!A1693:E2518,4,FALSE)</f>
        <v>Deeter</v>
      </c>
      <c r="D1695" s="54">
        <f>VLOOKUP(HealthCare!A1695,Medical_Examinations!A1694:J4029,2,TRUE)</f>
        <v>29.92</v>
      </c>
      <c r="E1695" s="54">
        <f>VLOOKUP(HealthCare!A1695,Medical_Examinations!A1694:J4029,4,TRUE)</f>
        <v>9.07</v>
      </c>
      <c r="F1695" s="55" t="str">
        <f>VLOOKUP(A1695,Medical_Examinations!A1694:J4029,6,TRUE)</f>
        <v>yes</v>
      </c>
      <c r="G1695" s="55" t="str">
        <f>VLOOKUP(A1695,Medical_Examinations!A1694:J4029,7,TRUE)</f>
        <v>No</v>
      </c>
      <c r="H1695" s="55" t="str">
        <f>VLOOKUP(A1695,Medical_Examinations!A1694:J4029,8,TRUE)</f>
        <v>No</v>
      </c>
      <c r="I1695" s="56">
        <f>VLOOKUP(A1695,Medical_Examinations!A1694:J4029,9,TRUE)</f>
        <v>1</v>
      </c>
      <c r="J1695" s="55" t="str">
        <f>VLOOKUP(A1695,Medical_Examinations!A1694:J4029,10,TRUE)</f>
        <v>No</v>
      </c>
      <c r="K1695" s="55" t="str">
        <f>VLOOKUP(A1695,Medical_Examinations!A1694:J4029,3,TRUE)</f>
        <v>Overweight</v>
      </c>
      <c r="L1695" s="55" t="str">
        <f>VLOOKUP(A1695,Medical_Examinations!A1694:J4029,5,TRUE)</f>
        <v>Diabetes</v>
      </c>
      <c r="M1695" s="57">
        <f>VLOOKUP(A1695,Hospitalization!A525:K2867,5,FALSE)</f>
        <v>22588</v>
      </c>
      <c r="N1695" s="56">
        <f ca="1">VLOOKUP(A1695,Hospitalization!A526:K2868,6,FALSE)</f>
        <v>49</v>
      </c>
      <c r="O1695" s="55" t="str">
        <f>VLOOKUP(A1686,Hospitalization!A687:K3029,11,TRUE)</f>
        <v>R1023</v>
      </c>
      <c r="P1695" s="55" t="str">
        <f>VLOOKUP(A1695,Hospitalization!A696:K3038,10,TRUE)</f>
        <v>tier - 3</v>
      </c>
      <c r="Q1695" s="58">
        <f>VLOOKUP(A1695,Hospitalization!A696:K3038,8,TRUE)</f>
        <v>13429.04</v>
      </c>
      <c r="R1695" s="55" t="str">
        <f>VLOOKUP(A1695,Hospitalization!A696:K3038,9,TRUE)</f>
        <v>tier - 3</v>
      </c>
    </row>
    <row r="1696" spans="1:18" x14ac:dyDescent="0.3">
      <c r="A1696" s="69" t="s">
        <v>1705</v>
      </c>
      <c r="B1696" s="55" t="str">
        <f>VLOOKUP(A1696,'Customer Names'!A1696:E3014,3,TRUE)</f>
        <v xml:space="preserve"> Ms</v>
      </c>
      <c r="C1696" s="55" t="str">
        <f>VLOOKUP(A1696,'Customer Names'!A1694:E2519,4,FALSE)</f>
        <v>Arpin</v>
      </c>
      <c r="D1696" s="50">
        <f>VLOOKUP(HealthCare!A1696,Medical_Examinations!A1695:J4030,2,TRUE)</f>
        <v>25.9</v>
      </c>
      <c r="E1696" s="50">
        <f>VLOOKUP(HealthCare!A1696,Medical_Examinations!A1695:J4030,4,TRUE)</f>
        <v>9.1199999999999992</v>
      </c>
      <c r="F1696" s="7" t="str">
        <f>VLOOKUP(A1696,Medical_Examinations!A1695:J4030,6,TRUE)</f>
        <v>yes</v>
      </c>
      <c r="G1696" s="7" t="str">
        <f>VLOOKUP(A1696,Medical_Examinations!A1695:J4030,7,TRUE)</f>
        <v>No</v>
      </c>
      <c r="H1696" s="7" t="str">
        <f>VLOOKUP(A1696,Medical_Examinations!A1695:J4030,8,TRUE)</f>
        <v>No</v>
      </c>
      <c r="I1696" s="51">
        <f>VLOOKUP(A1696,Medical_Examinations!A1695:J4030,9,TRUE)</f>
        <v>1</v>
      </c>
      <c r="J1696" s="7" t="str">
        <f>VLOOKUP(A1696,Medical_Examinations!A1695:J4030,10,TRUE)</f>
        <v>No</v>
      </c>
      <c r="K1696" s="7" t="str">
        <f>VLOOKUP(A1696,Medical_Examinations!A1695:J4030,3,TRUE)</f>
        <v>Overweight</v>
      </c>
      <c r="L1696" s="7" t="str">
        <f>VLOOKUP(A1696,Medical_Examinations!A1695:J4030,5,TRUE)</f>
        <v>Diabetes</v>
      </c>
      <c r="M1696" s="52">
        <f>VLOOKUP(A1696,Hospitalization!A526:K2868,5,FALSE)</f>
        <v>34502</v>
      </c>
      <c r="N1696" s="51">
        <f ca="1">VLOOKUP(A1696,Hospitalization!A527:K2869,6,FALSE)</f>
        <v>51</v>
      </c>
      <c r="O1696" s="7" t="str">
        <f>VLOOKUP(A1687,Hospitalization!A688:K3030,11,TRUE)</f>
        <v>R1012</v>
      </c>
      <c r="P1696" s="7" t="str">
        <f>VLOOKUP(A1696,Hospitalization!A697:K3039,10,TRUE)</f>
        <v>tier - 3</v>
      </c>
      <c r="Q1696" s="53">
        <f>VLOOKUP(A1696,Hospitalization!A697:K3039,8,TRUE)</f>
        <v>13417.05</v>
      </c>
      <c r="R1696" s="7" t="str">
        <f>VLOOKUP(A1696,Hospitalization!A697:K3039,9,TRUE)</f>
        <v>tier - 3</v>
      </c>
    </row>
    <row r="1697" spans="1:18" x14ac:dyDescent="0.3">
      <c r="A1697" s="69" t="s">
        <v>1706</v>
      </c>
      <c r="B1697" s="55" t="str">
        <f>VLOOKUP(A1697,'Customer Names'!A1697:E3015,3,TRUE)</f>
        <v xml:space="preserve"> Ms</v>
      </c>
      <c r="C1697" s="55" t="str">
        <f>VLOOKUP(A1697,'Customer Names'!A1695:E2520,4,FALSE)</f>
        <v>Schoeneck</v>
      </c>
      <c r="D1697" s="54">
        <f>VLOOKUP(HealthCare!A1697,Medical_Examinations!A1696:J4031,2,TRUE)</f>
        <v>27.74</v>
      </c>
      <c r="E1697" s="54">
        <f>VLOOKUP(HealthCare!A1697,Medical_Examinations!A1696:J4031,4,TRUE)</f>
        <v>7.32</v>
      </c>
      <c r="F1697" s="55" t="str">
        <f>VLOOKUP(A1697,Medical_Examinations!A1696:J4031,6,TRUE)</f>
        <v>yes</v>
      </c>
      <c r="G1697" s="55" t="str">
        <f>VLOOKUP(A1697,Medical_Examinations!A1696:J4031,7,TRUE)</f>
        <v>No</v>
      </c>
      <c r="H1697" s="55" t="str">
        <f>VLOOKUP(A1697,Medical_Examinations!A1696:J4031,8,TRUE)</f>
        <v>No</v>
      </c>
      <c r="I1697" s="56">
        <f>VLOOKUP(A1697,Medical_Examinations!A1696:J4031,9,TRUE)</f>
        <v>1</v>
      </c>
      <c r="J1697" s="55" t="str">
        <f>VLOOKUP(A1697,Medical_Examinations!A1696:J4031,10,TRUE)</f>
        <v>No</v>
      </c>
      <c r="K1697" s="55" t="str">
        <f>VLOOKUP(A1697,Medical_Examinations!A1696:J4031,3,TRUE)</f>
        <v>Overweight</v>
      </c>
      <c r="L1697" s="55" t="str">
        <f>VLOOKUP(A1697,Medical_Examinations!A1696:J4031,5,TRUE)</f>
        <v>Diabetes</v>
      </c>
      <c r="M1697" s="57">
        <f>VLOOKUP(A1697,Hospitalization!A527:K2869,5,FALSE)</f>
        <v>22484</v>
      </c>
      <c r="N1697" s="56">
        <f ca="1">VLOOKUP(A1697,Hospitalization!A528:K2870,6,FALSE)</f>
        <v>41</v>
      </c>
      <c r="O1697" s="55" t="str">
        <f>VLOOKUP(A1688,Hospitalization!A689:K3031,11,TRUE)</f>
        <v>R1011</v>
      </c>
      <c r="P1697" s="55" t="str">
        <f>VLOOKUP(A1697,Hospitalization!A698:K3040,10,TRUE)</f>
        <v>tier - 2</v>
      </c>
      <c r="Q1697" s="58">
        <f>VLOOKUP(A1697,Hospitalization!A698:K3040,8,TRUE)</f>
        <v>13415.04</v>
      </c>
      <c r="R1697" s="55" t="str">
        <f>VLOOKUP(A1697,Hospitalization!A698:K3040,9,TRUE)</f>
        <v>tier - 3</v>
      </c>
    </row>
    <row r="1698" spans="1:18" x14ac:dyDescent="0.3">
      <c r="A1698" s="69" t="s">
        <v>1707</v>
      </c>
      <c r="B1698" s="55" t="str">
        <f>VLOOKUP(A1698,'Customer Names'!A1698:E3016,3,TRUE)</f>
        <v xml:space="preserve"> Ms</v>
      </c>
      <c r="C1698" s="55" t="str">
        <f>VLOOKUP(A1698,'Customer Names'!A1696:E2521,4,FALSE)</f>
        <v>Mueller</v>
      </c>
      <c r="D1698" s="50">
        <f>VLOOKUP(HealthCare!A1698,Medical_Examinations!A1697:J4032,2,TRUE)</f>
        <v>17.260000000000002</v>
      </c>
      <c r="E1698" s="50">
        <f>VLOOKUP(HealthCare!A1698,Medical_Examinations!A1697:J4032,4,TRUE)</f>
        <v>11.73</v>
      </c>
      <c r="F1698" s="7" t="str">
        <f>VLOOKUP(A1698,Medical_Examinations!A1697:J4032,6,TRUE)</f>
        <v>No</v>
      </c>
      <c r="G1698" s="7" t="str">
        <f>VLOOKUP(A1698,Medical_Examinations!A1697:J4032,7,TRUE)</f>
        <v>No</v>
      </c>
      <c r="H1698" s="7" t="str">
        <f>VLOOKUP(A1698,Medical_Examinations!A1697:J4032,8,TRUE)</f>
        <v>No</v>
      </c>
      <c r="I1698" s="51">
        <f>VLOOKUP(A1698,Medical_Examinations!A1697:J4032,9,TRUE)</f>
        <v>2</v>
      </c>
      <c r="J1698" s="7" t="str">
        <f>VLOOKUP(A1698,Medical_Examinations!A1697:J4032,10,TRUE)</f>
        <v>No</v>
      </c>
      <c r="K1698" s="7" t="str">
        <f>VLOOKUP(A1698,Medical_Examinations!A1697:J4032,3,TRUE)</f>
        <v>Underweight</v>
      </c>
      <c r="L1698" s="7" t="str">
        <f>VLOOKUP(A1698,Medical_Examinations!A1697:J4032,5,TRUE)</f>
        <v>Diabetes</v>
      </c>
      <c r="M1698" s="52">
        <f>VLOOKUP(A1698,Hospitalization!A528:K2870,5,FALSE)</f>
        <v>33957</v>
      </c>
      <c r="N1698" s="51">
        <f ca="1">VLOOKUP(A1698,Hospitalization!A529:K2871,6,FALSE)</f>
        <v>42</v>
      </c>
      <c r="O1698" s="7" t="str">
        <f>VLOOKUP(A1689,Hospitalization!A690:K3032,11,TRUE)</f>
        <v>R1013</v>
      </c>
      <c r="P1698" s="7" t="str">
        <f>VLOOKUP(A1698,Hospitalization!A699:K3041,10,TRUE)</f>
        <v>tier - 3</v>
      </c>
      <c r="Q1698" s="53">
        <f>VLOOKUP(A1698,Hospitalization!A699:K3041,8,TRUE)</f>
        <v>13412.97</v>
      </c>
      <c r="R1698" s="7" t="str">
        <f>VLOOKUP(A1698,Hospitalization!A699:K3041,9,TRUE)</f>
        <v>tier - 3</v>
      </c>
    </row>
    <row r="1699" spans="1:18" x14ac:dyDescent="0.3">
      <c r="A1699" s="69" t="s">
        <v>1708</v>
      </c>
      <c r="B1699" s="55" t="str">
        <f>VLOOKUP(A1699,'Customer Names'!A1699:E3017,3,TRUE)</f>
        <v xml:space="preserve"> Ms</v>
      </c>
      <c r="C1699" s="55" t="str">
        <f>VLOOKUP(A1699,'Customer Names'!A1697:E2522,4,FALSE)</f>
        <v>Willits</v>
      </c>
      <c r="D1699" s="54">
        <f>VLOOKUP(HealthCare!A1699,Medical_Examinations!A1698:J4033,2,TRUE)</f>
        <v>19.855</v>
      </c>
      <c r="E1699" s="54">
        <f>VLOOKUP(HealthCare!A1699,Medical_Examinations!A1698:J4033,4,TRUE)</f>
        <v>6.64</v>
      </c>
      <c r="F1699" s="55" t="str">
        <f>VLOOKUP(A1699,Medical_Examinations!A1698:J4033,6,TRUE)</f>
        <v>yes</v>
      </c>
      <c r="G1699" s="55" t="str">
        <f>VLOOKUP(A1699,Medical_Examinations!A1698:J4033,7,TRUE)</f>
        <v>No</v>
      </c>
      <c r="H1699" s="55" t="str">
        <f>VLOOKUP(A1699,Medical_Examinations!A1698:J4033,8,TRUE)</f>
        <v>No</v>
      </c>
      <c r="I1699" s="56">
        <f>VLOOKUP(A1699,Medical_Examinations!A1698:J4033,9,TRUE)</f>
        <v>1</v>
      </c>
      <c r="J1699" s="55" t="str">
        <f>VLOOKUP(A1699,Medical_Examinations!A1698:J4033,10,TRUE)</f>
        <v>No</v>
      </c>
      <c r="K1699" s="55" t="str">
        <f>VLOOKUP(A1699,Medical_Examinations!A1698:J4033,3,TRUE)</f>
        <v>Normal Weight</v>
      </c>
      <c r="L1699" s="55" t="str">
        <f>VLOOKUP(A1699,Medical_Examinations!A1698:J4033,5,TRUE)</f>
        <v>Diabetes</v>
      </c>
      <c r="M1699" s="57">
        <f>VLOOKUP(A1699,Hospitalization!A529:K2871,5,FALSE)</f>
        <v>21904</v>
      </c>
      <c r="N1699" s="56">
        <f ca="1">VLOOKUP(A1699,Hospitalization!A530:K2872,6,FALSE)</f>
        <v>41</v>
      </c>
      <c r="O1699" s="55" t="str">
        <f>VLOOKUP(A1690,Hospitalization!A691:K3033,11,TRUE)</f>
        <v>R1012</v>
      </c>
      <c r="P1699" s="55" t="str">
        <f>VLOOKUP(A1699,Hospitalization!A700:K3042,10,TRUE)</f>
        <v>tier - 3</v>
      </c>
      <c r="Q1699" s="58">
        <f>VLOOKUP(A1699,Hospitalization!A700:K3042,8,TRUE)</f>
        <v>13405.39</v>
      </c>
      <c r="R1699" s="55" t="str">
        <f>VLOOKUP(A1699,Hospitalization!A700:K3042,9,TRUE)</f>
        <v>tier - 3</v>
      </c>
    </row>
    <row r="1700" spans="1:18" x14ac:dyDescent="0.3">
      <c r="A1700" s="69" t="s">
        <v>1709</v>
      </c>
      <c r="B1700" s="55" t="str">
        <f>VLOOKUP(A1700,'Customer Names'!A1700:E3018,3,TRUE)</f>
        <v xml:space="preserve"> Mr</v>
      </c>
      <c r="C1700" s="55" t="str">
        <f>VLOOKUP(A1700,'Customer Names'!A1698:E2523,4,FALSE)</f>
        <v>Syring</v>
      </c>
      <c r="D1700" s="50">
        <f>VLOOKUP(HealthCare!A1700,Medical_Examinations!A1699:J4034,2,TRUE)</f>
        <v>41.69</v>
      </c>
      <c r="E1700" s="50">
        <f>VLOOKUP(HealthCare!A1700,Medical_Examinations!A1699:J4034,4,TRUE)</f>
        <v>5.78</v>
      </c>
      <c r="F1700" s="7" t="str">
        <f>VLOOKUP(A1700,Medical_Examinations!A1699:J4034,6,TRUE)</f>
        <v>No</v>
      </c>
      <c r="G1700" s="7" t="str">
        <f>VLOOKUP(A1700,Medical_Examinations!A1699:J4034,7,TRUE)</f>
        <v>No</v>
      </c>
      <c r="H1700" s="7" t="str">
        <f>VLOOKUP(A1700,Medical_Examinations!A1699:J4034,8,TRUE)</f>
        <v>No</v>
      </c>
      <c r="I1700" s="51">
        <f>VLOOKUP(A1700,Medical_Examinations!A1699:J4034,9,TRUE)</f>
        <v>0</v>
      </c>
      <c r="J1700" s="7" t="str">
        <f>VLOOKUP(A1700,Medical_Examinations!A1699:J4034,10,TRUE)</f>
        <v>No</v>
      </c>
      <c r="K1700" s="7" t="str">
        <f>VLOOKUP(A1700,Medical_Examinations!A1699:J4034,3,TRUE)</f>
        <v>Obesity</v>
      </c>
      <c r="L1700" s="7" t="str">
        <f>VLOOKUP(A1700,Medical_Examinations!A1699:J4034,5,TRUE)</f>
        <v>Prediabetes</v>
      </c>
      <c r="M1700" s="52">
        <f>VLOOKUP(A1700,Hospitalization!A530:K2872,5,FALSE)</f>
        <v>21879</v>
      </c>
      <c r="N1700" s="51">
        <f ca="1">VLOOKUP(A1700,Hospitalization!A531:K2873,6,FALSE)</f>
        <v>45</v>
      </c>
      <c r="O1700" s="7" t="str">
        <f>VLOOKUP(A1691,Hospitalization!A692:K3034,11,TRUE)</f>
        <v>R1013</v>
      </c>
      <c r="P1700" s="7" t="str">
        <f>VLOOKUP(A1700,Hospitalization!A701:K3043,10,TRUE)</f>
        <v>tier - 1</v>
      </c>
      <c r="Q1700" s="53">
        <f>VLOOKUP(A1700,Hospitalization!A701:K3043,8,TRUE)</f>
        <v>13393.76</v>
      </c>
      <c r="R1700" s="7" t="str">
        <f>VLOOKUP(A1700,Hospitalization!A701:K3043,9,TRUE)</f>
        <v>tier - 3</v>
      </c>
    </row>
    <row r="1701" spans="1:18" x14ac:dyDescent="0.3">
      <c r="A1701" s="69" t="s">
        <v>1710</v>
      </c>
      <c r="B1701" s="55" t="str">
        <f>VLOOKUP(A1701,'Customer Names'!A1701:E3019,3,TRUE)</f>
        <v xml:space="preserve"> Ms</v>
      </c>
      <c r="C1701" s="55" t="str">
        <f>VLOOKUP(A1701,'Customer Names'!A1699:E2524,4,FALSE)</f>
        <v>Strike</v>
      </c>
      <c r="D1701" s="54">
        <f>VLOOKUP(HealthCare!A1701,Medical_Examinations!A1700:J4035,2,TRUE)</f>
        <v>16.12</v>
      </c>
      <c r="E1701" s="54">
        <f>VLOOKUP(HealthCare!A1701,Medical_Examinations!A1700:J4035,4,TRUE)</f>
        <v>10.45</v>
      </c>
      <c r="F1701" s="55" t="str">
        <f>VLOOKUP(A1701,Medical_Examinations!A1700:J4035,6,TRUE)</f>
        <v>No</v>
      </c>
      <c r="G1701" s="55" t="str">
        <f>VLOOKUP(A1701,Medical_Examinations!A1700:J4035,7,TRUE)</f>
        <v>No</v>
      </c>
      <c r="H1701" s="55" t="str">
        <f>VLOOKUP(A1701,Medical_Examinations!A1700:J4035,8,TRUE)</f>
        <v>No</v>
      </c>
      <c r="I1701" s="56">
        <f>VLOOKUP(A1701,Medical_Examinations!A1700:J4035,9,TRUE)</f>
        <v>0</v>
      </c>
      <c r="J1701" s="55" t="str">
        <f>VLOOKUP(A1701,Medical_Examinations!A1700:J4035,10,TRUE)</f>
        <v>No</v>
      </c>
      <c r="K1701" s="55" t="str">
        <f>VLOOKUP(A1701,Medical_Examinations!A1700:J4035,3,TRUE)</f>
        <v>Underweight</v>
      </c>
      <c r="L1701" s="55" t="str">
        <f>VLOOKUP(A1701,Medical_Examinations!A1700:J4035,5,TRUE)</f>
        <v>Diabetes</v>
      </c>
      <c r="M1701" s="57">
        <f>VLOOKUP(A1701,Hospitalization!A531:K2873,5,FALSE)</f>
        <v>29128</v>
      </c>
      <c r="N1701" s="56">
        <f ca="1">VLOOKUP(A1701,Hospitalization!A532:K2874,6,FALSE)</f>
        <v>44</v>
      </c>
      <c r="O1701" s="55" t="str">
        <f>VLOOKUP(A1692,Hospitalization!A693:K3035,11,TRUE)</f>
        <v>R1011</v>
      </c>
      <c r="P1701" s="55" t="str">
        <f>VLOOKUP(A1701,Hospitalization!A702:K3044,10,TRUE)</f>
        <v>tier - 3</v>
      </c>
      <c r="Q1701" s="58">
        <f>VLOOKUP(A1701,Hospitalization!A702:K3044,8,TRUE)</f>
        <v>13377.41</v>
      </c>
      <c r="R1701" s="55" t="str">
        <f>VLOOKUP(A1701,Hospitalization!A702:K3044,9,TRUE)</f>
        <v>tier - 3</v>
      </c>
    </row>
    <row r="1702" spans="1:18" x14ac:dyDescent="0.3">
      <c r="A1702" s="69" t="s">
        <v>1711</v>
      </c>
      <c r="B1702" s="55" t="str">
        <f>VLOOKUP(A1702,'Customer Names'!A1702:E3020,3,TRUE)</f>
        <v xml:space="preserve"> Mr</v>
      </c>
      <c r="C1702" s="55" t="str">
        <f>VLOOKUP(A1702,'Customer Names'!A1700:E2525,4,FALSE)</f>
        <v>Hennigar</v>
      </c>
      <c r="D1702" s="50">
        <f>VLOOKUP(HealthCare!A1702,Medical_Examinations!A1701:J4036,2,TRUE)</f>
        <v>37.43</v>
      </c>
      <c r="E1702" s="50">
        <f>VLOOKUP(HealthCare!A1702,Medical_Examinations!A1701:J4036,4,TRUE)</f>
        <v>4.5199999999999996</v>
      </c>
      <c r="F1702" s="7" t="str">
        <f>VLOOKUP(A1702,Medical_Examinations!A1701:J4036,6,TRUE)</f>
        <v>No</v>
      </c>
      <c r="G1702" s="7" t="str">
        <f>VLOOKUP(A1702,Medical_Examinations!A1701:J4036,7,TRUE)</f>
        <v>No</v>
      </c>
      <c r="H1702" s="7" t="str">
        <f>VLOOKUP(A1702,Medical_Examinations!A1701:J4036,8,TRUE)</f>
        <v>No</v>
      </c>
      <c r="I1702" s="51">
        <f>VLOOKUP(A1702,Medical_Examinations!A1701:J4036,9,TRUE)</f>
        <v>1</v>
      </c>
      <c r="J1702" s="7" t="str">
        <f>VLOOKUP(A1702,Medical_Examinations!A1701:J4036,10,TRUE)</f>
        <v>No</v>
      </c>
      <c r="K1702" s="7" t="str">
        <f>VLOOKUP(A1702,Medical_Examinations!A1701:J4036,3,TRUE)</f>
        <v>Obesity</v>
      </c>
      <c r="L1702" s="7" t="str">
        <f>VLOOKUP(A1702,Medical_Examinations!A1701:J4036,5,TRUE)</f>
        <v>Normal</v>
      </c>
      <c r="M1702" s="52">
        <f>VLOOKUP(A1702,Hospitalization!A532:K2874,5,FALSE)</f>
        <v>23644</v>
      </c>
      <c r="N1702" s="51">
        <f ca="1">VLOOKUP(A1702,Hospitalization!A533:K2875,6,FALSE)</f>
        <v>44</v>
      </c>
      <c r="O1702" s="7" t="str">
        <f>VLOOKUP(A1693,Hospitalization!A694:K3036,11,TRUE)</f>
        <v>R1012</v>
      </c>
      <c r="P1702" s="7" t="str">
        <f>VLOOKUP(A1702,Hospitalization!A703:K3045,10,TRUE)</f>
        <v>tier - 2</v>
      </c>
      <c r="Q1702" s="53">
        <f>VLOOKUP(A1702,Hospitalization!A703:K3045,8,TRUE)</f>
        <v>13375.76</v>
      </c>
      <c r="R1702" s="7" t="str">
        <f>VLOOKUP(A1702,Hospitalization!A703:K3045,9,TRUE)</f>
        <v>tier - 3</v>
      </c>
    </row>
    <row r="1703" spans="1:18" x14ac:dyDescent="0.3">
      <c r="A1703" s="69" t="s">
        <v>1712</v>
      </c>
      <c r="B1703" s="55" t="str">
        <f>VLOOKUP(A1703,'Customer Names'!A1703:E3021,3,TRUE)</f>
        <v xml:space="preserve"> Mr</v>
      </c>
      <c r="C1703" s="55" t="str">
        <f>VLOOKUP(A1703,'Customer Names'!A1701:E2526,4,FALSE)</f>
        <v>May</v>
      </c>
      <c r="D1703" s="54">
        <f>VLOOKUP(HealthCare!A1703,Medical_Examinations!A1702:J4037,2,TRUE)</f>
        <v>31.065000000000001</v>
      </c>
      <c r="E1703" s="54">
        <f>VLOOKUP(HealthCare!A1703,Medical_Examinations!A1702:J4037,4,TRUE)</f>
        <v>5.71</v>
      </c>
      <c r="F1703" s="55" t="str">
        <f>VLOOKUP(A1703,Medical_Examinations!A1702:J4037,6,TRUE)</f>
        <v>No</v>
      </c>
      <c r="G1703" s="55" t="str">
        <f>VLOOKUP(A1703,Medical_Examinations!A1702:J4037,7,TRUE)</f>
        <v>No</v>
      </c>
      <c r="H1703" s="55" t="str">
        <f>VLOOKUP(A1703,Medical_Examinations!A1702:J4037,8,TRUE)</f>
        <v>No</v>
      </c>
      <c r="I1703" s="56">
        <f>VLOOKUP(A1703,Medical_Examinations!A1702:J4037,9,TRUE)</f>
        <v>0</v>
      </c>
      <c r="J1703" s="55" t="str">
        <f>VLOOKUP(A1703,Medical_Examinations!A1702:J4037,10,TRUE)</f>
        <v>No</v>
      </c>
      <c r="K1703" s="55" t="str">
        <f>VLOOKUP(A1703,Medical_Examinations!A1702:J4037,3,TRUE)</f>
        <v>Obesity</v>
      </c>
      <c r="L1703" s="55" t="str">
        <f>VLOOKUP(A1703,Medical_Examinations!A1702:J4037,5,TRUE)</f>
        <v>Prediabetes</v>
      </c>
      <c r="M1703" s="57">
        <f>VLOOKUP(A1703,Hospitalization!A533:K2875,5,FALSE)</f>
        <v>33148</v>
      </c>
      <c r="N1703" s="56">
        <f ca="1">VLOOKUP(A1703,Hospitalization!A534:K2876,6,FALSE)</f>
        <v>32</v>
      </c>
      <c r="O1703" s="55" t="str">
        <f>VLOOKUP(A1694,Hospitalization!A695:K3037,11,TRUE)</f>
        <v>R1024</v>
      </c>
      <c r="P1703" s="55" t="str">
        <f>VLOOKUP(A1703,Hospitalization!A704:K3046,10,TRUE)</f>
        <v>tier - 1</v>
      </c>
      <c r="Q1703" s="58">
        <f>VLOOKUP(A1703,Hospitalization!A704:K3046,8,TRUE)</f>
        <v>13360.94</v>
      </c>
      <c r="R1703" s="55" t="str">
        <f>VLOOKUP(A1703,Hospitalization!A704:K3046,9,TRUE)</f>
        <v>tier - 3</v>
      </c>
    </row>
    <row r="1704" spans="1:18" x14ac:dyDescent="0.3">
      <c r="A1704" s="69" t="s">
        <v>1713</v>
      </c>
      <c r="B1704" s="55" t="str">
        <f>VLOOKUP(A1704,'Customer Names'!A1704:E3022,3,TRUE)</f>
        <v xml:space="preserve"> Mr</v>
      </c>
      <c r="C1704" s="55" t="str">
        <f>VLOOKUP(A1704,'Customer Names'!A1702:E2527,4,FALSE)</f>
        <v>Metcalf</v>
      </c>
      <c r="D1704" s="50">
        <f>VLOOKUP(HealthCare!A1704,Medical_Examinations!A1703:J4038,2,TRUE)</f>
        <v>25.08</v>
      </c>
      <c r="E1704" s="50">
        <f>VLOOKUP(HealthCare!A1704,Medical_Examinations!A1703:J4038,4,TRUE)</f>
        <v>4.7699999999999996</v>
      </c>
      <c r="F1704" s="7" t="str">
        <f>VLOOKUP(A1704,Medical_Examinations!A1703:J4038,6,TRUE)</f>
        <v>No</v>
      </c>
      <c r="G1704" s="7" t="str">
        <f>VLOOKUP(A1704,Medical_Examinations!A1703:J4038,7,TRUE)</f>
        <v>No</v>
      </c>
      <c r="H1704" s="7" t="str">
        <f>VLOOKUP(A1704,Medical_Examinations!A1703:J4038,8,TRUE)</f>
        <v>No</v>
      </c>
      <c r="I1704" s="51">
        <f>VLOOKUP(A1704,Medical_Examinations!A1703:J4038,9,TRUE)</f>
        <v>0</v>
      </c>
      <c r="J1704" s="7" t="str">
        <f>VLOOKUP(A1704,Medical_Examinations!A1703:J4038,10,TRUE)</f>
        <v>No</v>
      </c>
      <c r="K1704" s="7" t="str">
        <f>VLOOKUP(A1704,Medical_Examinations!A1703:J4038,3,TRUE)</f>
        <v>Overweight</v>
      </c>
      <c r="L1704" s="7" t="str">
        <f>VLOOKUP(A1704,Medical_Examinations!A1703:J4038,5,TRUE)</f>
        <v>Normal</v>
      </c>
      <c r="M1704" s="52">
        <f>VLOOKUP(A1704,Hospitalization!A534:K2876,5,FALSE)</f>
        <v>22231</v>
      </c>
      <c r="N1704" s="51">
        <f ca="1">VLOOKUP(A1704,Hospitalization!A535:K2877,6,FALSE)</f>
        <v>49</v>
      </c>
      <c r="O1704" s="7" t="str">
        <f>VLOOKUP(A1695,Hospitalization!A696:K3038,11,TRUE)</f>
        <v>R1012</v>
      </c>
      <c r="P1704" s="7" t="str">
        <f>VLOOKUP(A1704,Hospitalization!A705:K3047,10,TRUE)</f>
        <v>tier - 1</v>
      </c>
      <c r="Q1704" s="53">
        <f>VLOOKUP(A1704,Hospitalization!A705:K3047,8,TRUE)</f>
        <v>13352.1</v>
      </c>
      <c r="R1704" s="7" t="str">
        <f>VLOOKUP(A1704,Hospitalization!A705:K3047,9,TRUE)</f>
        <v>tier - 3</v>
      </c>
    </row>
    <row r="1705" spans="1:18" x14ac:dyDescent="0.3">
      <c r="A1705" s="69" t="s">
        <v>1714</v>
      </c>
      <c r="B1705" s="55" t="str">
        <f>VLOOKUP(A1705,'Customer Names'!A1705:E3023,3,TRUE)</f>
        <v xml:space="preserve"> Ms</v>
      </c>
      <c r="C1705" s="55" t="str">
        <f>VLOOKUP(A1705,'Customer Names'!A1703:E2528,4,FALSE)</f>
        <v>Tiska</v>
      </c>
      <c r="D1705" s="54">
        <f>VLOOKUP(HealthCare!A1705,Medical_Examinations!A1704:J4039,2,TRUE)</f>
        <v>15.2</v>
      </c>
      <c r="E1705" s="54">
        <f>VLOOKUP(HealthCare!A1705,Medical_Examinations!A1704:J4039,4,TRUE)</f>
        <v>7.81</v>
      </c>
      <c r="F1705" s="55" t="str">
        <f>VLOOKUP(A1705,Medical_Examinations!A1704:J4039,6,TRUE)</f>
        <v>yes</v>
      </c>
      <c r="G1705" s="55" t="str">
        <f>VLOOKUP(A1705,Medical_Examinations!A1704:J4039,7,TRUE)</f>
        <v>No</v>
      </c>
      <c r="H1705" s="55" t="str">
        <f>VLOOKUP(A1705,Medical_Examinations!A1704:J4039,8,TRUE)</f>
        <v>No</v>
      </c>
      <c r="I1705" s="56">
        <f>VLOOKUP(A1705,Medical_Examinations!A1704:J4039,9,TRUE)</f>
        <v>1</v>
      </c>
      <c r="J1705" s="55" t="str">
        <f>VLOOKUP(A1705,Medical_Examinations!A1704:J4039,10,TRUE)</f>
        <v>No</v>
      </c>
      <c r="K1705" s="55" t="str">
        <f>VLOOKUP(A1705,Medical_Examinations!A1704:J4039,3,TRUE)</f>
        <v>Underweight</v>
      </c>
      <c r="L1705" s="55" t="str">
        <f>VLOOKUP(A1705,Medical_Examinations!A1704:J4039,5,TRUE)</f>
        <v>Diabetes</v>
      </c>
      <c r="M1705" s="57">
        <f>VLOOKUP(A1705,Hospitalization!A535:K2877,5,FALSE)</f>
        <v>27995</v>
      </c>
      <c r="N1705" s="56">
        <f ca="1">VLOOKUP(A1705,Hospitalization!A536:K2878,6,FALSE)</f>
        <v>44</v>
      </c>
      <c r="O1705" s="55" t="str">
        <f>VLOOKUP(A1696,Hospitalization!A697:K3039,11,TRUE)</f>
        <v>R1012</v>
      </c>
      <c r="P1705" s="55" t="str">
        <f>VLOOKUP(A1705,Hospitalization!A706:K3048,10,TRUE)</f>
        <v>tier - 2</v>
      </c>
      <c r="Q1705" s="58">
        <f>VLOOKUP(A1705,Hospitalization!A706:K3048,8,TRUE)</f>
        <v>13333.71</v>
      </c>
      <c r="R1705" s="55" t="str">
        <f>VLOOKUP(A1705,Hospitalization!A706:K3048,9,TRUE)</f>
        <v>tier - 3</v>
      </c>
    </row>
    <row r="1706" spans="1:18" x14ac:dyDescent="0.3">
      <c r="A1706" s="69" t="s">
        <v>1715</v>
      </c>
      <c r="B1706" s="55" t="str">
        <f>VLOOKUP(A1706,'Customer Names'!A1706:E3024,3,TRUE)</f>
        <v xml:space="preserve"> Mr</v>
      </c>
      <c r="C1706" s="55" t="str">
        <f>VLOOKUP(A1706,'Customer Names'!A1704:E2529,4,FALSE)</f>
        <v>McDonough</v>
      </c>
      <c r="D1706" s="50">
        <f>VLOOKUP(HealthCare!A1706,Medical_Examinations!A1705:J4040,2,TRUE)</f>
        <v>22.34</v>
      </c>
      <c r="E1706" s="50">
        <f>VLOOKUP(HealthCare!A1706,Medical_Examinations!A1705:J4040,4,TRUE)</f>
        <v>5.19</v>
      </c>
      <c r="F1706" s="7" t="str">
        <f>VLOOKUP(A1706,Medical_Examinations!A1705:J4040,6,TRUE)</f>
        <v>yes</v>
      </c>
      <c r="G1706" s="7" t="str">
        <f>VLOOKUP(A1706,Medical_Examinations!A1705:J4040,7,TRUE)</f>
        <v>No</v>
      </c>
      <c r="H1706" s="7" t="str">
        <f>VLOOKUP(A1706,Medical_Examinations!A1705:J4040,8,TRUE)</f>
        <v>No</v>
      </c>
      <c r="I1706" s="51">
        <f>VLOOKUP(A1706,Medical_Examinations!A1705:J4040,9,TRUE)</f>
        <v>0</v>
      </c>
      <c r="J1706" s="7" t="str">
        <f>VLOOKUP(A1706,Medical_Examinations!A1705:J4040,10,TRUE)</f>
        <v>No</v>
      </c>
      <c r="K1706" s="7" t="str">
        <f>VLOOKUP(A1706,Medical_Examinations!A1705:J4040,3,TRUE)</f>
        <v>Normal Weight</v>
      </c>
      <c r="L1706" s="7" t="str">
        <f>VLOOKUP(A1706,Medical_Examinations!A1705:J4040,5,TRUE)</f>
        <v>Normal</v>
      </c>
      <c r="M1706" s="52">
        <f>VLOOKUP(A1706,Hospitalization!A536:K2878,5,FALSE)</f>
        <v>34516</v>
      </c>
      <c r="N1706" s="51">
        <f ca="1">VLOOKUP(A1706,Hospitalization!A537:K2879,6,FALSE)</f>
        <v>44</v>
      </c>
      <c r="O1706" s="7" t="str">
        <f>VLOOKUP(A1697,Hospitalization!A698:K3040,11,TRUE)</f>
        <v>R1012</v>
      </c>
      <c r="P1706" s="7" t="str">
        <f>VLOOKUP(A1706,Hospitalization!A707:K3049,10,TRUE)</f>
        <v>tier - 3</v>
      </c>
      <c r="Q1706" s="53">
        <f>VLOOKUP(A1706,Hospitalization!A707:K3049,8,TRUE)</f>
        <v>13292.52</v>
      </c>
      <c r="R1706" s="7" t="str">
        <f>VLOOKUP(A1706,Hospitalization!A707:K3049,9,TRUE)</f>
        <v>tier - 3</v>
      </c>
    </row>
    <row r="1707" spans="1:18" x14ac:dyDescent="0.3">
      <c r="A1707" s="69" t="s">
        <v>1716</v>
      </c>
      <c r="B1707" s="55" t="str">
        <f>VLOOKUP(A1707,'Customer Names'!A1707:E3025,3,TRUE)</f>
        <v xml:space="preserve"> Ms</v>
      </c>
      <c r="C1707" s="55" t="str">
        <f>VLOOKUP(A1707,'Customer Names'!A1705:E2530,4,FALSE)</f>
        <v>Fairley</v>
      </c>
      <c r="D1707" s="54">
        <f>VLOOKUP(HealthCare!A1707,Medical_Examinations!A1706:J4041,2,TRUE)</f>
        <v>40.15</v>
      </c>
      <c r="E1707" s="54">
        <f>VLOOKUP(HealthCare!A1707,Medical_Examinations!A1706:J4041,4,TRUE)</f>
        <v>5.93</v>
      </c>
      <c r="F1707" s="55" t="str">
        <f>VLOOKUP(A1707,Medical_Examinations!A1706:J4041,6,TRUE)</f>
        <v>No</v>
      </c>
      <c r="G1707" s="55" t="str">
        <f>VLOOKUP(A1707,Medical_Examinations!A1706:J4041,7,TRUE)</f>
        <v>No</v>
      </c>
      <c r="H1707" s="55" t="str">
        <f>VLOOKUP(A1707,Medical_Examinations!A1706:J4041,8,TRUE)</f>
        <v>No</v>
      </c>
      <c r="I1707" s="56">
        <f>VLOOKUP(A1707,Medical_Examinations!A1706:J4041,9,TRUE)</f>
        <v>1</v>
      </c>
      <c r="J1707" s="55" t="str">
        <f>VLOOKUP(A1707,Medical_Examinations!A1706:J4041,10,TRUE)</f>
        <v>No</v>
      </c>
      <c r="K1707" s="55" t="str">
        <f>VLOOKUP(A1707,Medical_Examinations!A1706:J4041,3,TRUE)</f>
        <v>Obesity</v>
      </c>
      <c r="L1707" s="55" t="str">
        <f>VLOOKUP(A1707,Medical_Examinations!A1706:J4041,5,TRUE)</f>
        <v>Prediabetes</v>
      </c>
      <c r="M1707" s="57">
        <f>VLOOKUP(A1707,Hospitalization!A537:K2879,5,FALSE)</f>
        <v>22930</v>
      </c>
      <c r="N1707" s="56">
        <f ca="1">VLOOKUP(A1707,Hospitalization!A538:K2880,6,FALSE)</f>
        <v>56</v>
      </c>
      <c r="O1707" s="55" t="str">
        <f>VLOOKUP(A1698,Hospitalization!A699:K3041,11,TRUE)</f>
        <v>R1023</v>
      </c>
      <c r="P1707" s="55" t="str">
        <f>VLOOKUP(A1707,Hospitalization!A708:K3050,10,TRUE)</f>
        <v>tier - 3</v>
      </c>
      <c r="Q1707" s="58">
        <f>VLOOKUP(A1707,Hospitalization!A708:K3050,8,TRUE)</f>
        <v>13228.85</v>
      </c>
      <c r="R1707" s="55" t="str">
        <f>VLOOKUP(A1707,Hospitalization!A708:K3050,9,TRUE)</f>
        <v>tier - 3</v>
      </c>
    </row>
    <row r="1708" spans="1:18" x14ac:dyDescent="0.3">
      <c r="A1708" s="69" t="s">
        <v>1717</v>
      </c>
      <c r="B1708" s="55" t="str">
        <f>VLOOKUP(A1708,'Customer Names'!A1708:E3026,3,TRUE)</f>
        <v xml:space="preserve"> Ms</v>
      </c>
      <c r="C1708" s="55" t="str">
        <f>VLOOKUP(A1708,'Customer Names'!A1706:E2531,4,FALSE)</f>
        <v>Barnett</v>
      </c>
      <c r="D1708" s="50">
        <f>VLOOKUP(HealthCare!A1708,Medical_Examinations!A1707:J4042,2,TRUE)</f>
        <v>37.729999999999997</v>
      </c>
      <c r="E1708" s="50">
        <f>VLOOKUP(HealthCare!A1708,Medical_Examinations!A1707:J4042,4,TRUE)</f>
        <v>6.29</v>
      </c>
      <c r="F1708" s="7" t="str">
        <f>VLOOKUP(A1708,Medical_Examinations!A1707:J4042,6,TRUE)</f>
        <v>No</v>
      </c>
      <c r="G1708" s="7" t="str">
        <f>VLOOKUP(A1708,Medical_Examinations!A1707:J4042,7,TRUE)</f>
        <v>No</v>
      </c>
      <c r="H1708" s="7" t="str">
        <f>VLOOKUP(A1708,Medical_Examinations!A1707:J4042,8,TRUE)</f>
        <v>No</v>
      </c>
      <c r="I1708" s="51">
        <f>VLOOKUP(A1708,Medical_Examinations!A1707:J4042,9,TRUE)</f>
        <v>1</v>
      </c>
      <c r="J1708" s="7" t="str">
        <f>VLOOKUP(A1708,Medical_Examinations!A1707:J4042,10,TRUE)</f>
        <v>No</v>
      </c>
      <c r="K1708" s="7" t="str">
        <f>VLOOKUP(A1708,Medical_Examinations!A1707:J4042,3,TRUE)</f>
        <v>Obesity</v>
      </c>
      <c r="L1708" s="7" t="str">
        <f>VLOOKUP(A1708,Medical_Examinations!A1707:J4042,5,TRUE)</f>
        <v>Prediabetes</v>
      </c>
      <c r="M1708" s="52">
        <f>VLOOKUP(A1708,Hospitalization!A538:K2880,5,FALSE)</f>
        <v>22974</v>
      </c>
      <c r="N1708" s="51">
        <f ca="1">VLOOKUP(A1708,Hospitalization!A539:K2881,6,FALSE)</f>
        <v>39</v>
      </c>
      <c r="O1708" s="7" t="str">
        <f>VLOOKUP(A1699,Hospitalization!A700:K3042,11,TRUE)</f>
        <v>R1013</v>
      </c>
      <c r="P1708" s="7" t="str">
        <f>VLOOKUP(A1708,Hospitalization!A709:K3051,10,TRUE)</f>
        <v>tier - 2</v>
      </c>
      <c r="Q1708" s="53">
        <f>VLOOKUP(A1708,Hospitalization!A709:K3051,8,TRUE)</f>
        <v>13224.69</v>
      </c>
      <c r="R1708" s="7" t="str">
        <f>VLOOKUP(A1708,Hospitalization!A709:K3051,9,TRUE)</f>
        <v>tier - 3</v>
      </c>
    </row>
    <row r="1709" spans="1:18" x14ac:dyDescent="0.3">
      <c r="A1709" s="69" t="s">
        <v>1718</v>
      </c>
      <c r="B1709" s="55" t="str">
        <f>VLOOKUP(A1709,'Customer Names'!A1709:E3027,3,TRUE)</f>
        <v xml:space="preserve"> Mr</v>
      </c>
      <c r="C1709" s="55" t="str">
        <f>VLOOKUP(A1709,'Customer Names'!A1707:E2532,4,FALSE)</f>
        <v>Piasta</v>
      </c>
      <c r="D1709" s="54">
        <f>VLOOKUP(HealthCare!A1709,Medical_Examinations!A1708:J4043,2,TRUE)</f>
        <v>25.35</v>
      </c>
      <c r="E1709" s="54">
        <f>VLOOKUP(HealthCare!A1709,Medical_Examinations!A1708:J4043,4,TRUE)</f>
        <v>4.9000000000000004</v>
      </c>
      <c r="F1709" s="55" t="str">
        <f>VLOOKUP(A1709,Medical_Examinations!A1708:J4043,6,TRUE)</f>
        <v>No</v>
      </c>
      <c r="G1709" s="55" t="str">
        <f>VLOOKUP(A1709,Medical_Examinations!A1708:J4043,7,TRUE)</f>
        <v>No</v>
      </c>
      <c r="H1709" s="55" t="str">
        <f>VLOOKUP(A1709,Medical_Examinations!A1708:J4043,8,TRUE)</f>
        <v>No</v>
      </c>
      <c r="I1709" s="56">
        <f>VLOOKUP(A1709,Medical_Examinations!A1708:J4043,9,TRUE)</f>
        <v>0</v>
      </c>
      <c r="J1709" s="55" t="str">
        <f>VLOOKUP(A1709,Medical_Examinations!A1708:J4043,10,TRUE)</f>
        <v>No</v>
      </c>
      <c r="K1709" s="55" t="str">
        <f>VLOOKUP(A1709,Medical_Examinations!A1708:J4043,3,TRUE)</f>
        <v>Overweight</v>
      </c>
      <c r="L1709" s="55" t="str">
        <f>VLOOKUP(A1709,Medical_Examinations!A1708:J4043,5,TRUE)</f>
        <v>Normal</v>
      </c>
      <c r="M1709" s="57">
        <f>VLOOKUP(A1709,Hospitalization!A539:K2881,5,FALSE)</f>
        <v>24059</v>
      </c>
      <c r="N1709" s="56">
        <f ca="1">VLOOKUP(A1709,Hospitalization!A540:K2882,6,FALSE)</f>
        <v>37</v>
      </c>
      <c r="O1709" s="55" t="str">
        <f>VLOOKUP(A1700,Hospitalization!A701:K3043,11,TRUE)</f>
        <v>R1011</v>
      </c>
      <c r="P1709" s="55" t="str">
        <f>VLOOKUP(A1709,Hospitalization!A710:K3052,10,TRUE)</f>
        <v>tier - 3</v>
      </c>
      <c r="Q1709" s="58">
        <f>VLOOKUP(A1709,Hospitalization!A710:K3052,8,TRUE)</f>
        <v>13224.06</v>
      </c>
      <c r="R1709" s="55" t="str">
        <f>VLOOKUP(A1709,Hospitalization!A710:K3052,9,TRUE)</f>
        <v>tier - 3</v>
      </c>
    </row>
    <row r="1710" spans="1:18" x14ac:dyDescent="0.3">
      <c r="A1710" s="69" t="s">
        <v>1719</v>
      </c>
      <c r="B1710" s="55" t="str">
        <f>VLOOKUP(A1710,'Customer Names'!A1710:E3028,3,TRUE)</f>
        <v xml:space="preserve"> Ms</v>
      </c>
      <c r="C1710" s="55" t="str">
        <f>VLOOKUP(A1710,'Customer Names'!A1708:E2533,4,FALSE)</f>
        <v>Mueller</v>
      </c>
      <c r="D1710" s="50">
        <f>VLOOKUP(HealthCare!A1710,Medical_Examinations!A1709:J4044,2,TRUE)</f>
        <v>26.41</v>
      </c>
      <c r="E1710" s="50">
        <f>VLOOKUP(HealthCare!A1710,Medical_Examinations!A1709:J4044,4,TRUE)</f>
        <v>5.07</v>
      </c>
      <c r="F1710" s="7" t="str">
        <f>VLOOKUP(A1710,Medical_Examinations!A1709:J4044,6,TRUE)</f>
        <v>yes</v>
      </c>
      <c r="G1710" s="7" t="str">
        <f>VLOOKUP(A1710,Medical_Examinations!A1709:J4044,7,TRUE)</f>
        <v>No</v>
      </c>
      <c r="H1710" s="7" t="str">
        <f>VLOOKUP(A1710,Medical_Examinations!A1709:J4044,8,TRUE)</f>
        <v>No</v>
      </c>
      <c r="I1710" s="51">
        <f>VLOOKUP(A1710,Medical_Examinations!A1709:J4044,9,TRUE)</f>
        <v>1</v>
      </c>
      <c r="J1710" s="7" t="str">
        <f>VLOOKUP(A1710,Medical_Examinations!A1709:J4044,10,TRUE)</f>
        <v>No</v>
      </c>
      <c r="K1710" s="7" t="str">
        <f>VLOOKUP(A1710,Medical_Examinations!A1709:J4044,3,TRUE)</f>
        <v>Overweight</v>
      </c>
      <c r="L1710" s="7" t="str">
        <f>VLOOKUP(A1710,Medical_Examinations!A1709:J4044,5,TRUE)</f>
        <v>Normal</v>
      </c>
      <c r="M1710" s="52">
        <f>VLOOKUP(A1710,Hospitalization!A540:K2882,5,FALSE)</f>
        <v>22987</v>
      </c>
      <c r="N1710" s="51">
        <f ca="1">VLOOKUP(A1710,Hospitalization!A541:K2883,6,FALSE)</f>
        <v>57</v>
      </c>
      <c r="O1710" s="7" t="str">
        <f>VLOOKUP(A1701,Hospitalization!A702:K3044,11,TRUE)</f>
        <v>R1026</v>
      </c>
      <c r="P1710" s="7" t="str">
        <f>VLOOKUP(A1710,Hospitalization!A711:K3053,10,TRUE)</f>
        <v>tier - 1</v>
      </c>
      <c r="Q1710" s="53">
        <f>VLOOKUP(A1710,Hospitalization!A711:K3053,8,TRUE)</f>
        <v>13217.09</v>
      </c>
      <c r="R1710" s="7" t="str">
        <f>VLOOKUP(A1710,Hospitalization!A711:K3053,9,TRUE)</f>
        <v>tier - 3</v>
      </c>
    </row>
    <row r="1711" spans="1:18" x14ac:dyDescent="0.3">
      <c r="A1711" s="69" t="s">
        <v>1720</v>
      </c>
      <c r="B1711" s="55" t="str">
        <f>VLOOKUP(A1711,'Customer Names'!A1711:E3029,3,TRUE)</f>
        <v xml:space="preserve"> Ms</v>
      </c>
      <c r="C1711" s="55" t="str">
        <f>VLOOKUP(A1711,'Customer Names'!A1709:E2534,4,FALSE)</f>
        <v>Olsen</v>
      </c>
      <c r="D1711" s="54">
        <f>VLOOKUP(HealthCare!A1711,Medical_Examinations!A1710:J4045,2,TRUE)</f>
        <v>27.6</v>
      </c>
      <c r="E1711" s="54">
        <f>VLOOKUP(HealthCare!A1711,Medical_Examinations!A1710:J4045,4,TRUE)</f>
        <v>5.33</v>
      </c>
      <c r="F1711" s="55" t="str">
        <f>VLOOKUP(A1711,Medical_Examinations!A1710:J4045,6,TRUE)</f>
        <v>No</v>
      </c>
      <c r="G1711" s="55" t="str">
        <f>VLOOKUP(A1711,Medical_Examinations!A1710:J4045,7,TRUE)</f>
        <v>No</v>
      </c>
      <c r="H1711" s="55" t="str">
        <f>VLOOKUP(A1711,Medical_Examinations!A1710:J4045,8,TRUE)</f>
        <v>No</v>
      </c>
      <c r="I1711" s="56">
        <f>VLOOKUP(A1711,Medical_Examinations!A1710:J4045,9,TRUE)</f>
        <v>1</v>
      </c>
      <c r="J1711" s="55" t="str">
        <f>VLOOKUP(A1711,Medical_Examinations!A1710:J4045,10,TRUE)</f>
        <v>No</v>
      </c>
      <c r="K1711" s="55" t="str">
        <f>VLOOKUP(A1711,Medical_Examinations!A1710:J4045,3,TRUE)</f>
        <v>Overweight</v>
      </c>
      <c r="L1711" s="55" t="str">
        <f>VLOOKUP(A1711,Medical_Examinations!A1710:J4045,5,TRUE)</f>
        <v>Normal</v>
      </c>
      <c r="M1711" s="57">
        <f>VLOOKUP(A1711,Hospitalization!A541:K2883,5,FALSE)</f>
        <v>22863</v>
      </c>
      <c r="N1711" s="56">
        <f ca="1">VLOOKUP(A1711,Hospitalization!A542:K2884,6,FALSE)</f>
        <v>45</v>
      </c>
      <c r="O1711" s="55" t="str">
        <f>VLOOKUP(A1702,Hospitalization!A703:K3045,11,TRUE)</f>
        <v>R1025</v>
      </c>
      <c r="P1711" s="55" t="str">
        <f>VLOOKUP(A1711,Hospitalization!A712:K3054,10,TRUE)</f>
        <v>tier - 1</v>
      </c>
      <c r="Q1711" s="58">
        <f>VLOOKUP(A1711,Hospitalization!A712:K3054,8,TRUE)</f>
        <v>13204.29</v>
      </c>
      <c r="R1711" s="55" t="str">
        <f>VLOOKUP(A1711,Hospitalization!A712:K3054,9,TRUE)</f>
        <v>tier - 3</v>
      </c>
    </row>
    <row r="1712" spans="1:18" x14ac:dyDescent="0.3">
      <c r="A1712" s="69" t="s">
        <v>1721</v>
      </c>
      <c r="B1712" s="55" t="str">
        <f>VLOOKUP(A1712,'Customer Names'!A1712:E3030,3,TRUE)</f>
        <v xml:space="preserve"> Mr</v>
      </c>
      <c r="C1712" s="55" t="str">
        <f>VLOOKUP(A1712,'Customer Names'!A1710:E2535,4,FALSE)</f>
        <v>De Jesus</v>
      </c>
      <c r="D1712" s="50">
        <f>VLOOKUP(HealthCare!A1712,Medical_Examinations!A1711:J4046,2,TRUE)</f>
        <v>33.82</v>
      </c>
      <c r="E1712" s="50">
        <f>VLOOKUP(HealthCare!A1712,Medical_Examinations!A1711:J4046,4,TRUE)</f>
        <v>8.93</v>
      </c>
      <c r="F1712" s="7" t="str">
        <f>VLOOKUP(A1712,Medical_Examinations!A1711:J4046,6,TRUE)</f>
        <v>yes</v>
      </c>
      <c r="G1712" s="7" t="str">
        <f>VLOOKUP(A1712,Medical_Examinations!A1711:J4046,7,TRUE)</f>
        <v>No</v>
      </c>
      <c r="H1712" s="7" t="str">
        <f>VLOOKUP(A1712,Medical_Examinations!A1711:J4046,8,TRUE)</f>
        <v>No</v>
      </c>
      <c r="I1712" s="51">
        <f>VLOOKUP(A1712,Medical_Examinations!A1711:J4046,9,TRUE)</f>
        <v>1</v>
      </c>
      <c r="J1712" s="7" t="str">
        <f>VLOOKUP(A1712,Medical_Examinations!A1711:J4046,10,TRUE)</f>
        <v>No</v>
      </c>
      <c r="K1712" s="7" t="str">
        <f>VLOOKUP(A1712,Medical_Examinations!A1711:J4046,3,TRUE)</f>
        <v>Obesity</v>
      </c>
      <c r="L1712" s="7" t="str">
        <f>VLOOKUP(A1712,Medical_Examinations!A1711:J4046,5,TRUE)</f>
        <v>Diabetes</v>
      </c>
      <c r="M1712" s="52">
        <f>VLOOKUP(A1712,Hospitalization!A542:K2884,5,FALSE)</f>
        <v>22621</v>
      </c>
      <c r="N1712" s="51">
        <f ca="1">VLOOKUP(A1712,Hospitalization!A543:K2885,6,FALSE)</f>
        <v>42</v>
      </c>
      <c r="O1712" s="7" t="str">
        <f>VLOOKUP(A1703,Hospitalization!A704:K3046,11,TRUE)</f>
        <v>R1012</v>
      </c>
      <c r="P1712" s="7" t="str">
        <f>VLOOKUP(A1712,Hospitalization!A713:K3055,10,TRUE)</f>
        <v>tier - 2</v>
      </c>
      <c r="Q1712" s="53">
        <f>VLOOKUP(A1712,Hospitalization!A713:K3055,8,TRUE)</f>
        <v>13143.86</v>
      </c>
      <c r="R1712" s="7" t="str">
        <f>VLOOKUP(A1712,Hospitalization!A713:K3055,9,TRUE)</f>
        <v>tier - 3</v>
      </c>
    </row>
    <row r="1713" spans="1:18" x14ac:dyDescent="0.3">
      <c r="A1713" s="69" t="s">
        <v>1722</v>
      </c>
      <c r="B1713" s="55" t="str">
        <f>VLOOKUP(A1713,'Customer Names'!A1713:E3031,3,TRUE)</f>
        <v xml:space="preserve"> Ms</v>
      </c>
      <c r="C1713" s="55" t="str">
        <f>VLOOKUP(A1713,'Customer Names'!A1711:E2536,4,FALSE)</f>
        <v>Bartus</v>
      </c>
      <c r="D1713" s="54">
        <f>VLOOKUP(HealthCare!A1713,Medical_Examinations!A1712:J4047,2,TRUE)</f>
        <v>32.9</v>
      </c>
      <c r="E1713" s="54">
        <f>VLOOKUP(HealthCare!A1713,Medical_Examinations!A1712:J4047,4,TRUE)</f>
        <v>4.3499999999999996</v>
      </c>
      <c r="F1713" s="55" t="str">
        <f>VLOOKUP(A1713,Medical_Examinations!A1712:J4047,6,TRUE)</f>
        <v>No</v>
      </c>
      <c r="G1713" s="55" t="str">
        <f>VLOOKUP(A1713,Medical_Examinations!A1712:J4047,7,TRUE)</f>
        <v>No</v>
      </c>
      <c r="H1713" s="55" t="str">
        <f>VLOOKUP(A1713,Medical_Examinations!A1712:J4047,8,TRUE)</f>
        <v>No</v>
      </c>
      <c r="I1713" s="56">
        <f>VLOOKUP(A1713,Medical_Examinations!A1712:J4047,9,TRUE)</f>
        <v>0</v>
      </c>
      <c r="J1713" s="55" t="str">
        <f>VLOOKUP(A1713,Medical_Examinations!A1712:J4047,10,TRUE)</f>
        <v>No</v>
      </c>
      <c r="K1713" s="55" t="str">
        <f>VLOOKUP(A1713,Medical_Examinations!A1712:J4047,3,TRUE)</f>
        <v>Obesity</v>
      </c>
      <c r="L1713" s="55" t="str">
        <f>VLOOKUP(A1713,Medical_Examinations!A1712:J4047,5,TRUE)</f>
        <v>Normal</v>
      </c>
      <c r="M1713" s="57">
        <f>VLOOKUP(A1713,Hospitalization!A543:K2885,5,FALSE)</f>
        <v>22621</v>
      </c>
      <c r="N1713" s="56">
        <f ca="1">VLOOKUP(A1713,Hospitalization!A544:K2886,6,FALSE)</f>
        <v>43</v>
      </c>
      <c r="O1713" s="55" t="str">
        <f>VLOOKUP(A1704,Hospitalization!A705:K3047,11,TRUE)</f>
        <v>R1012</v>
      </c>
      <c r="P1713" s="55" t="str">
        <f>VLOOKUP(A1713,Hospitalization!A714:K3056,10,TRUE)</f>
        <v>tier - 2</v>
      </c>
      <c r="Q1713" s="58">
        <f>VLOOKUP(A1713,Hospitalization!A714:K3056,8,TRUE)</f>
        <v>13143.34</v>
      </c>
      <c r="R1713" s="55" t="str">
        <f>VLOOKUP(A1713,Hospitalization!A714:K3056,9,TRUE)</f>
        <v>tier - 3</v>
      </c>
    </row>
    <row r="1714" spans="1:18" x14ac:dyDescent="0.3">
      <c r="A1714" s="69" t="s">
        <v>1723</v>
      </c>
      <c r="B1714" s="55" t="str">
        <f>VLOOKUP(A1714,'Customer Names'!A1714:E3032,3,TRUE)</f>
        <v xml:space="preserve"> Mr</v>
      </c>
      <c r="C1714" s="55" t="str">
        <f>VLOOKUP(A1714,'Customer Names'!A1712:E2537,4,FALSE)</f>
        <v>Stevens</v>
      </c>
      <c r="D1714" s="50">
        <f>VLOOKUP(HealthCare!A1714,Medical_Examinations!A1713:J4048,2,TRUE)</f>
        <v>30.875</v>
      </c>
      <c r="E1714" s="50">
        <f>VLOOKUP(HealthCare!A1714,Medical_Examinations!A1713:J4048,4,TRUE)</f>
        <v>9.5399999999999991</v>
      </c>
      <c r="F1714" s="7" t="str">
        <f>VLOOKUP(A1714,Medical_Examinations!A1713:J4048,6,TRUE)</f>
        <v>yes</v>
      </c>
      <c r="G1714" s="7" t="str">
        <f>VLOOKUP(A1714,Medical_Examinations!A1713:J4048,7,TRUE)</f>
        <v>No</v>
      </c>
      <c r="H1714" s="7" t="str">
        <f>VLOOKUP(A1714,Medical_Examinations!A1713:J4048,8,TRUE)</f>
        <v>No</v>
      </c>
      <c r="I1714" s="51">
        <f>VLOOKUP(A1714,Medical_Examinations!A1713:J4048,9,TRUE)</f>
        <v>1</v>
      </c>
      <c r="J1714" s="7" t="str">
        <f>VLOOKUP(A1714,Medical_Examinations!A1713:J4048,10,TRUE)</f>
        <v>No</v>
      </c>
      <c r="K1714" s="7" t="str">
        <f>VLOOKUP(A1714,Medical_Examinations!A1713:J4048,3,TRUE)</f>
        <v>Obesity</v>
      </c>
      <c r="L1714" s="7" t="str">
        <f>VLOOKUP(A1714,Medical_Examinations!A1713:J4048,5,TRUE)</f>
        <v>Diabetes</v>
      </c>
      <c r="M1714" s="52">
        <f>VLOOKUP(A1714,Hospitalization!A544:K2886,5,FALSE)</f>
        <v>22531</v>
      </c>
      <c r="N1714" s="51">
        <f ca="1">VLOOKUP(A1714,Hospitalization!A545:K2887,6,FALSE)</f>
        <v>43</v>
      </c>
      <c r="O1714" s="7" t="str">
        <f>VLOOKUP(A1705,Hospitalization!A706:K3048,11,TRUE)</f>
        <v>R1012</v>
      </c>
      <c r="P1714" s="7" t="str">
        <f>VLOOKUP(A1714,Hospitalization!A715:K3057,10,TRUE)</f>
        <v>tier - 2</v>
      </c>
      <c r="Q1714" s="53">
        <f>VLOOKUP(A1714,Hospitalization!A715:K3057,8,TRUE)</f>
        <v>13129.6</v>
      </c>
      <c r="R1714" s="7" t="str">
        <f>VLOOKUP(A1714,Hospitalization!A715:K3057,9,TRUE)</f>
        <v>tier - 3</v>
      </c>
    </row>
    <row r="1715" spans="1:18" x14ac:dyDescent="0.3">
      <c r="A1715" s="69" t="s">
        <v>1724</v>
      </c>
      <c r="B1715" s="55" t="str">
        <f>VLOOKUP(A1715,'Customer Names'!A1715:E3033,3,TRUE)</f>
        <v xml:space="preserve"> Ms</v>
      </c>
      <c r="C1715" s="55" t="str">
        <f>VLOOKUP(A1715,'Customer Names'!A1713:E2538,4,FALSE)</f>
        <v>Rich</v>
      </c>
      <c r="D1715" s="54">
        <f>VLOOKUP(HealthCare!A1715,Medical_Examinations!A1714:J4049,2,TRUE)</f>
        <v>32.64</v>
      </c>
      <c r="E1715" s="54">
        <f>VLOOKUP(HealthCare!A1715,Medical_Examinations!A1714:J4049,4,TRUE)</f>
        <v>5.91</v>
      </c>
      <c r="F1715" s="55" t="str">
        <f>VLOOKUP(A1715,Medical_Examinations!A1714:J4049,6,TRUE)</f>
        <v>No</v>
      </c>
      <c r="G1715" s="55" t="str">
        <f>VLOOKUP(A1715,Medical_Examinations!A1714:J4049,7,TRUE)</f>
        <v>No</v>
      </c>
      <c r="H1715" s="55" t="str">
        <f>VLOOKUP(A1715,Medical_Examinations!A1714:J4049,8,TRUE)</f>
        <v>No</v>
      </c>
      <c r="I1715" s="56">
        <f>VLOOKUP(A1715,Medical_Examinations!A1714:J4049,9,TRUE)</f>
        <v>0</v>
      </c>
      <c r="J1715" s="55" t="str">
        <f>VLOOKUP(A1715,Medical_Examinations!A1714:J4049,10,TRUE)</f>
        <v>No</v>
      </c>
      <c r="K1715" s="55" t="str">
        <f>VLOOKUP(A1715,Medical_Examinations!A1714:J4049,3,TRUE)</f>
        <v>Obesity</v>
      </c>
      <c r="L1715" s="55" t="str">
        <f>VLOOKUP(A1715,Medical_Examinations!A1714:J4049,5,TRUE)</f>
        <v>Prediabetes</v>
      </c>
      <c r="M1715" s="57">
        <f>VLOOKUP(A1715,Hospitalization!A545:K2887,5,FALSE)</f>
        <v>36388</v>
      </c>
      <c r="N1715" s="56">
        <f ca="1">VLOOKUP(A1715,Hospitalization!A546:K2888,6,FALSE)</f>
        <v>43</v>
      </c>
      <c r="O1715" s="55" t="str">
        <f>VLOOKUP(A1706,Hospitalization!A707:K3049,11,TRUE)</f>
        <v>R1012</v>
      </c>
      <c r="P1715" s="55" t="str">
        <f>VLOOKUP(A1715,Hospitalization!A716:K3058,10,TRUE)</f>
        <v>tier - 3</v>
      </c>
      <c r="Q1715" s="58">
        <f>VLOOKUP(A1715,Hospitalization!A716:K3058,8,TRUE)</f>
        <v>13126.68</v>
      </c>
      <c r="R1715" s="55" t="str">
        <f>VLOOKUP(A1715,Hospitalization!A716:K3058,9,TRUE)</f>
        <v>tier - 3</v>
      </c>
    </row>
    <row r="1716" spans="1:18" x14ac:dyDescent="0.3">
      <c r="A1716" s="69" t="s">
        <v>1725</v>
      </c>
      <c r="B1716" s="55" t="str">
        <f>VLOOKUP(A1716,'Customer Names'!A1716:E3034,3,TRUE)</f>
        <v xml:space="preserve"> Ms</v>
      </c>
      <c r="C1716" s="55" t="str">
        <f>VLOOKUP(A1716,'Customer Names'!A1714:E2539,4,FALSE)</f>
        <v>Fayter</v>
      </c>
      <c r="D1716" s="50">
        <f>VLOOKUP(HealthCare!A1716,Medical_Examinations!A1715:J4050,2,TRUE)</f>
        <v>22.135000000000002</v>
      </c>
      <c r="E1716" s="50">
        <f>VLOOKUP(HealthCare!A1716,Medical_Examinations!A1715:J4050,4,TRUE)</f>
        <v>5.0999999999999996</v>
      </c>
      <c r="F1716" s="7" t="str">
        <f>VLOOKUP(A1716,Medical_Examinations!A1715:J4050,6,TRUE)</f>
        <v>No</v>
      </c>
      <c r="G1716" s="7" t="str">
        <f>VLOOKUP(A1716,Medical_Examinations!A1715:J4050,7,TRUE)</f>
        <v>No</v>
      </c>
      <c r="H1716" s="7" t="str">
        <f>VLOOKUP(A1716,Medical_Examinations!A1715:J4050,8,TRUE)</f>
        <v>No</v>
      </c>
      <c r="I1716" s="51">
        <f>VLOOKUP(A1716,Medical_Examinations!A1715:J4050,9,TRUE)</f>
        <v>0</v>
      </c>
      <c r="J1716" s="7" t="str">
        <f>VLOOKUP(A1716,Medical_Examinations!A1715:J4050,10,TRUE)</f>
        <v>No</v>
      </c>
      <c r="K1716" s="7" t="str">
        <f>VLOOKUP(A1716,Medical_Examinations!A1715:J4050,3,TRUE)</f>
        <v>Normal Weight</v>
      </c>
      <c r="L1716" s="7" t="str">
        <f>VLOOKUP(A1716,Medical_Examinations!A1715:J4050,5,TRUE)</f>
        <v>Normal</v>
      </c>
      <c r="M1716" s="52">
        <f>VLOOKUP(A1716,Hospitalization!A546:K2888,5,FALSE)</f>
        <v>23268</v>
      </c>
      <c r="N1716" s="51">
        <f ca="1">VLOOKUP(A1716,Hospitalization!A547:K2889,6,FALSE)</f>
        <v>44</v>
      </c>
      <c r="O1716" s="7" t="str">
        <f>VLOOKUP(A1707,Hospitalization!A708:K3050,11,TRUE)</f>
        <v>R1023</v>
      </c>
      <c r="P1716" s="7" t="str">
        <f>VLOOKUP(A1716,Hospitalization!A717:K3059,10,TRUE)</f>
        <v>tier - 1</v>
      </c>
      <c r="Q1716" s="53">
        <f>VLOOKUP(A1716,Hospitalization!A717:K3059,8,TRUE)</f>
        <v>13116.84</v>
      </c>
      <c r="R1716" s="7" t="str">
        <f>VLOOKUP(A1716,Hospitalization!A717:K3059,9,TRUE)</f>
        <v>tier - 3</v>
      </c>
    </row>
    <row r="1717" spans="1:18" x14ac:dyDescent="0.3">
      <c r="A1717" s="69" t="s">
        <v>1726</v>
      </c>
      <c r="B1717" s="55" t="str">
        <f>VLOOKUP(A1717,'Customer Names'!A1717:E3035,3,TRUE)</f>
        <v xml:space="preserve"> Mr</v>
      </c>
      <c r="C1717" s="55" t="str">
        <f>VLOOKUP(A1717,'Customer Names'!A1715:E2540,4,FALSE)</f>
        <v>Parise</v>
      </c>
      <c r="D1717" s="54">
        <f>VLOOKUP(HealthCare!A1717,Medical_Examinations!A1716:J4051,2,TRUE)</f>
        <v>16.53</v>
      </c>
      <c r="E1717" s="54">
        <f>VLOOKUP(HealthCare!A1717,Medical_Examinations!A1716:J4051,4,TRUE)</f>
        <v>5.08</v>
      </c>
      <c r="F1717" s="55" t="str">
        <f>VLOOKUP(A1717,Medical_Examinations!A1716:J4051,6,TRUE)</f>
        <v>No</v>
      </c>
      <c r="G1717" s="55" t="str">
        <f>VLOOKUP(A1717,Medical_Examinations!A1716:J4051,7,TRUE)</f>
        <v>No</v>
      </c>
      <c r="H1717" s="55" t="str">
        <f>VLOOKUP(A1717,Medical_Examinations!A1716:J4051,8,TRUE)</f>
        <v>No</v>
      </c>
      <c r="I1717" s="56">
        <f>VLOOKUP(A1717,Medical_Examinations!A1716:J4051,9,TRUE)</f>
        <v>2</v>
      </c>
      <c r="J1717" s="55" t="str">
        <f>VLOOKUP(A1717,Medical_Examinations!A1716:J4051,10,TRUE)</f>
        <v>No</v>
      </c>
      <c r="K1717" s="55" t="str">
        <f>VLOOKUP(A1717,Medical_Examinations!A1716:J4051,3,TRUE)</f>
        <v>Underweight</v>
      </c>
      <c r="L1717" s="55" t="str">
        <f>VLOOKUP(A1717,Medical_Examinations!A1716:J4051,5,TRUE)</f>
        <v>Normal</v>
      </c>
      <c r="M1717" s="57">
        <f>VLOOKUP(A1717,Hospitalization!A547:K2889,5,FALSE)</f>
        <v>33828</v>
      </c>
      <c r="N1717" s="56">
        <f ca="1">VLOOKUP(A1717,Hospitalization!A548:K2890,6,FALSE)</f>
        <v>53</v>
      </c>
      <c r="O1717" s="55" t="str">
        <f>VLOOKUP(A1708,Hospitalization!A709:K3051,11,TRUE)</f>
        <v>R1011</v>
      </c>
      <c r="P1717" s="55" t="str">
        <f>VLOOKUP(A1717,Hospitalization!A718:K3060,10,TRUE)</f>
        <v>tier - 2</v>
      </c>
      <c r="Q1717" s="58">
        <f>VLOOKUP(A1717,Hospitalization!A718:K3060,8,TRUE)</f>
        <v>13113.51</v>
      </c>
      <c r="R1717" s="55" t="str">
        <f>VLOOKUP(A1717,Hospitalization!A718:K3060,9,TRUE)</f>
        <v>tier - 3</v>
      </c>
    </row>
    <row r="1718" spans="1:18" x14ac:dyDescent="0.3">
      <c r="A1718" s="69" t="s">
        <v>1727</v>
      </c>
      <c r="B1718" s="55" t="str">
        <f>VLOOKUP(A1718,'Customer Names'!A1718:E3036,3,TRUE)</f>
        <v xml:space="preserve"> Ms</v>
      </c>
      <c r="C1718" s="55" t="str">
        <f>VLOOKUP(A1718,'Customer Names'!A1716:E2541,4,FALSE)</f>
        <v>Andrew</v>
      </c>
      <c r="D1718" s="50">
        <f>VLOOKUP(HealthCare!A1718,Medical_Examinations!A1717:J4052,2,TRUE)</f>
        <v>32.774999999999999</v>
      </c>
      <c r="E1718" s="50">
        <f>VLOOKUP(HealthCare!A1718,Medical_Examinations!A1717:J4052,4,TRUE)</f>
        <v>4.75</v>
      </c>
      <c r="F1718" s="7" t="str">
        <f>VLOOKUP(A1718,Medical_Examinations!A1717:J4052,6,TRUE)</f>
        <v>No</v>
      </c>
      <c r="G1718" s="7" t="str">
        <f>VLOOKUP(A1718,Medical_Examinations!A1717:J4052,7,TRUE)</f>
        <v>No</v>
      </c>
      <c r="H1718" s="7" t="str">
        <f>VLOOKUP(A1718,Medical_Examinations!A1717:J4052,8,TRUE)</f>
        <v>No</v>
      </c>
      <c r="I1718" s="51">
        <f>VLOOKUP(A1718,Medical_Examinations!A1717:J4052,9,TRUE)</f>
        <v>0</v>
      </c>
      <c r="J1718" s="7" t="str">
        <f>VLOOKUP(A1718,Medical_Examinations!A1717:J4052,10,TRUE)</f>
        <v>No</v>
      </c>
      <c r="K1718" s="7" t="str">
        <f>VLOOKUP(A1718,Medical_Examinations!A1717:J4052,3,TRUE)</f>
        <v>Obesity</v>
      </c>
      <c r="L1718" s="7" t="str">
        <f>VLOOKUP(A1718,Medical_Examinations!A1717:J4052,5,TRUE)</f>
        <v>Normal</v>
      </c>
      <c r="M1718" s="52">
        <f>VLOOKUP(A1718,Hospitalization!A548:K2890,5,FALSE)</f>
        <v>22860</v>
      </c>
      <c r="N1718" s="51">
        <f ca="1">VLOOKUP(A1718,Hospitalization!A549:K2891,6,FALSE)</f>
        <v>23</v>
      </c>
      <c r="O1718" s="7" t="str">
        <f>VLOOKUP(A1709,Hospitalization!A710:K3052,11,TRUE)</f>
        <v>R1024</v>
      </c>
      <c r="P1718" s="7" t="str">
        <f>VLOOKUP(A1718,Hospitalization!A719:K3061,10,TRUE)</f>
        <v>tier - 3</v>
      </c>
      <c r="Q1718" s="53">
        <f>VLOOKUP(A1718,Hospitalization!A719:K3061,8,TRUE)</f>
        <v>13112.6</v>
      </c>
      <c r="R1718" s="7" t="str">
        <f>VLOOKUP(A1718,Hospitalization!A719:K3061,9,TRUE)</f>
        <v>tier - 3</v>
      </c>
    </row>
    <row r="1719" spans="1:18" x14ac:dyDescent="0.3">
      <c r="A1719" s="69" t="s">
        <v>1728</v>
      </c>
      <c r="B1719" s="55" t="str">
        <f>VLOOKUP(A1719,'Customer Names'!A1719:E3037,3,TRUE)</f>
        <v xml:space="preserve"> Ms</v>
      </c>
      <c r="C1719" s="55" t="str">
        <f>VLOOKUP(A1719,'Customer Names'!A1717:E2542,4,FALSE)</f>
        <v>Gryniewicz</v>
      </c>
      <c r="D1719" s="54">
        <f>VLOOKUP(HealthCare!A1719,Medical_Examinations!A1718:J4053,2,TRUE)</f>
        <v>30.9</v>
      </c>
      <c r="E1719" s="54">
        <f>VLOOKUP(HealthCare!A1719,Medical_Examinations!A1718:J4053,4,TRUE)</f>
        <v>6.05</v>
      </c>
      <c r="F1719" s="55" t="str">
        <f>VLOOKUP(A1719,Medical_Examinations!A1718:J4053,6,TRUE)</f>
        <v>No</v>
      </c>
      <c r="G1719" s="55" t="str">
        <f>VLOOKUP(A1719,Medical_Examinations!A1718:J4053,7,TRUE)</f>
        <v>No</v>
      </c>
      <c r="H1719" s="55" t="str">
        <f>VLOOKUP(A1719,Medical_Examinations!A1718:J4053,8,TRUE)</f>
        <v>No</v>
      </c>
      <c r="I1719" s="56">
        <f>VLOOKUP(A1719,Medical_Examinations!A1718:J4053,9,TRUE)</f>
        <v>1</v>
      </c>
      <c r="J1719" s="55" t="str">
        <f>VLOOKUP(A1719,Medical_Examinations!A1718:J4053,10,TRUE)</f>
        <v>No</v>
      </c>
      <c r="K1719" s="55" t="str">
        <f>VLOOKUP(A1719,Medical_Examinations!A1718:J4053,3,TRUE)</f>
        <v>Obesity</v>
      </c>
      <c r="L1719" s="55" t="str">
        <f>VLOOKUP(A1719,Medical_Examinations!A1718:J4053,5,TRUE)</f>
        <v>Prediabetes</v>
      </c>
      <c r="M1719" s="57">
        <f>VLOOKUP(A1719,Hospitalization!A549:K2891,5,FALSE)</f>
        <v>26236</v>
      </c>
      <c r="N1719" s="56">
        <f ca="1">VLOOKUP(A1719,Hospitalization!A550:K2892,6,FALSE)</f>
        <v>36</v>
      </c>
      <c r="O1719" s="55" t="str">
        <f>VLOOKUP(A1710,Hospitalization!A711:K3053,11,TRUE)</f>
        <v>R1024</v>
      </c>
      <c r="P1719" s="55" t="str">
        <f>VLOOKUP(A1719,Hospitalization!A720:K3062,10,TRUE)</f>
        <v>tier - 2</v>
      </c>
      <c r="Q1719" s="58">
        <f>VLOOKUP(A1719,Hospitalization!A720:K3062,8,TRUE)</f>
        <v>13110.79</v>
      </c>
      <c r="R1719" s="55" t="str">
        <f>VLOOKUP(A1719,Hospitalization!A720:K3062,9,TRUE)</f>
        <v>tier - 3</v>
      </c>
    </row>
    <row r="1720" spans="1:18" x14ac:dyDescent="0.3">
      <c r="A1720" s="69" t="s">
        <v>1729</v>
      </c>
      <c r="B1720" s="55" t="str">
        <f>VLOOKUP(A1720,'Customer Names'!A1720:E3038,3,TRUE)</f>
        <v xml:space="preserve"> Ms</v>
      </c>
      <c r="C1720" s="55" t="str">
        <f>VLOOKUP(A1720,'Customer Names'!A1718:E2543,4,FALSE)</f>
        <v>Panora</v>
      </c>
      <c r="D1720" s="50">
        <f>VLOOKUP(HealthCare!A1720,Medical_Examinations!A1719:J4054,2,TRUE)</f>
        <v>15.58</v>
      </c>
      <c r="E1720" s="50">
        <f>VLOOKUP(HealthCare!A1720,Medical_Examinations!A1719:J4054,4,TRUE)</f>
        <v>11.56</v>
      </c>
      <c r="F1720" s="7" t="str">
        <f>VLOOKUP(A1720,Medical_Examinations!A1719:J4054,6,TRUE)</f>
        <v>No</v>
      </c>
      <c r="G1720" s="7" t="str">
        <f>VLOOKUP(A1720,Medical_Examinations!A1719:J4054,7,TRUE)</f>
        <v>No</v>
      </c>
      <c r="H1720" s="7" t="str">
        <f>VLOOKUP(A1720,Medical_Examinations!A1719:J4054,8,TRUE)</f>
        <v>No</v>
      </c>
      <c r="I1720" s="51">
        <f>VLOOKUP(A1720,Medical_Examinations!A1719:J4054,9,TRUE)</f>
        <v>0</v>
      </c>
      <c r="J1720" s="7" t="str">
        <f>VLOOKUP(A1720,Medical_Examinations!A1719:J4054,10,TRUE)</f>
        <v>No</v>
      </c>
      <c r="K1720" s="7" t="str">
        <f>VLOOKUP(A1720,Medical_Examinations!A1719:J4054,3,TRUE)</f>
        <v>Underweight</v>
      </c>
      <c r="L1720" s="7" t="str">
        <f>VLOOKUP(A1720,Medical_Examinations!A1719:J4054,5,TRUE)</f>
        <v>Diabetes</v>
      </c>
      <c r="M1720" s="52">
        <f>VLOOKUP(A1720,Hospitalization!A550:K2892,5,FALSE)</f>
        <v>28688</v>
      </c>
      <c r="N1720" s="51">
        <f ca="1">VLOOKUP(A1720,Hospitalization!A551:K2893,6,FALSE)</f>
        <v>41</v>
      </c>
      <c r="O1720" s="7" t="str">
        <f>VLOOKUP(A1711,Hospitalization!A712:K3054,11,TRUE)</f>
        <v>R1024</v>
      </c>
      <c r="P1720" s="7" t="str">
        <f>VLOOKUP(A1720,Hospitalization!A721:K3063,10,TRUE)</f>
        <v>tier - 2</v>
      </c>
      <c r="Q1720" s="53">
        <f>VLOOKUP(A1720,Hospitalization!A721:K3063,8,TRUE)</f>
        <v>13101.74</v>
      </c>
      <c r="R1720" s="7" t="str">
        <f>VLOOKUP(A1720,Hospitalization!A721:K3063,9,TRUE)</f>
        <v>tier - 3</v>
      </c>
    </row>
    <row r="1721" spans="1:18" x14ac:dyDescent="0.3">
      <c r="A1721" s="69" t="s">
        <v>1730</v>
      </c>
      <c r="B1721" s="55" t="str">
        <f>VLOOKUP(A1721,'Customer Names'!A1721:E3039,3,TRUE)</f>
        <v xml:space="preserve"> Ms</v>
      </c>
      <c r="C1721" s="55" t="str">
        <f>VLOOKUP(A1721,'Customer Names'!A1719:E2544,4,FALSE)</f>
        <v>Woodward</v>
      </c>
      <c r="D1721" s="54">
        <f>VLOOKUP(HealthCare!A1721,Medical_Examinations!A1720:J4055,2,TRUE)</f>
        <v>26.315000000000001</v>
      </c>
      <c r="E1721" s="54">
        <f>VLOOKUP(HealthCare!A1721,Medical_Examinations!A1720:J4055,4,TRUE)</f>
        <v>5.76</v>
      </c>
      <c r="F1721" s="55" t="str">
        <f>VLOOKUP(A1721,Medical_Examinations!A1720:J4055,6,TRUE)</f>
        <v>No</v>
      </c>
      <c r="G1721" s="55" t="str">
        <f>VLOOKUP(A1721,Medical_Examinations!A1720:J4055,7,TRUE)</f>
        <v>No</v>
      </c>
      <c r="H1721" s="55" t="str">
        <f>VLOOKUP(A1721,Medical_Examinations!A1720:J4055,8,TRUE)</f>
        <v>No</v>
      </c>
      <c r="I1721" s="56">
        <f>VLOOKUP(A1721,Medical_Examinations!A1720:J4055,9,TRUE)</f>
        <v>0</v>
      </c>
      <c r="J1721" s="55" t="str">
        <f>VLOOKUP(A1721,Medical_Examinations!A1720:J4055,10,TRUE)</f>
        <v>No</v>
      </c>
      <c r="K1721" s="55" t="str">
        <f>VLOOKUP(A1721,Medical_Examinations!A1720:J4055,3,TRUE)</f>
        <v>Overweight</v>
      </c>
      <c r="L1721" s="55" t="str">
        <f>VLOOKUP(A1721,Medical_Examinations!A1720:J4055,5,TRUE)</f>
        <v>Prediabetes</v>
      </c>
      <c r="M1721" s="57">
        <f>VLOOKUP(A1721,Hospitalization!A551:K2893,5,FALSE)</f>
        <v>31346</v>
      </c>
      <c r="N1721" s="56">
        <f ca="1">VLOOKUP(A1721,Hospitalization!A552:K2894,6,FALSE)</f>
        <v>42</v>
      </c>
      <c r="O1721" s="55" t="str">
        <f>VLOOKUP(A1712,Hospitalization!A713:K3055,11,TRUE)</f>
        <v>R1016</v>
      </c>
      <c r="P1721" s="55" t="str">
        <f>VLOOKUP(A1721,Hospitalization!A722:K3064,10,TRUE)</f>
        <v>tier - 1</v>
      </c>
      <c r="Q1721" s="58">
        <f>VLOOKUP(A1721,Hospitalization!A722:K3064,8,TRUE)</f>
        <v>13051.22</v>
      </c>
      <c r="R1721" s="55" t="str">
        <f>VLOOKUP(A1721,Hospitalization!A722:K3064,9,TRUE)</f>
        <v>tier - 3</v>
      </c>
    </row>
    <row r="1722" spans="1:18" x14ac:dyDescent="0.3">
      <c r="A1722" s="69" t="s">
        <v>1731</v>
      </c>
      <c r="B1722" s="55" t="str">
        <f>VLOOKUP(A1722,'Customer Names'!A1722:E3040,3,TRUE)</f>
        <v xml:space="preserve"> Mr</v>
      </c>
      <c r="C1722" s="55" t="str">
        <f>VLOOKUP(A1722,'Customer Names'!A1720:E2545,4,FALSE)</f>
        <v>Lambe</v>
      </c>
      <c r="D1722" s="50">
        <f>VLOOKUP(HealthCare!A1722,Medical_Examinations!A1721:J4056,2,TRUE)</f>
        <v>35.61</v>
      </c>
      <c r="E1722" s="50">
        <f>VLOOKUP(HealthCare!A1722,Medical_Examinations!A1721:J4056,4,TRUE)</f>
        <v>5.65</v>
      </c>
      <c r="F1722" s="7" t="str">
        <f>VLOOKUP(A1722,Medical_Examinations!A1721:J4056,6,TRUE)</f>
        <v>No</v>
      </c>
      <c r="G1722" s="7" t="str">
        <f>VLOOKUP(A1722,Medical_Examinations!A1721:J4056,7,TRUE)</f>
        <v>yes</v>
      </c>
      <c r="H1722" s="7" t="str">
        <f>VLOOKUP(A1722,Medical_Examinations!A1721:J4056,8,TRUE)</f>
        <v>No</v>
      </c>
      <c r="I1722" s="51">
        <f>VLOOKUP(A1722,Medical_Examinations!A1721:J4056,9,TRUE)</f>
        <v>1</v>
      </c>
      <c r="J1722" s="7" t="str">
        <f>VLOOKUP(A1722,Medical_Examinations!A1721:J4056,10,TRUE)</f>
        <v>No</v>
      </c>
      <c r="K1722" s="7" t="str">
        <f>VLOOKUP(A1722,Medical_Examinations!A1721:J4056,3,TRUE)</f>
        <v>Obesity</v>
      </c>
      <c r="L1722" s="7" t="str">
        <f>VLOOKUP(A1722,Medical_Examinations!A1721:J4056,5,TRUE)</f>
        <v>Normal</v>
      </c>
      <c r="M1722" s="52">
        <f>VLOOKUP(A1722,Hospitalization!A552:K2894,5,FALSE)</f>
        <v>24690</v>
      </c>
      <c r="N1722" s="51">
        <f ca="1">VLOOKUP(A1722,Hospitalization!A553:K2895,6,FALSE)</f>
        <v>36</v>
      </c>
      <c r="O1722" s="7" t="str">
        <f>VLOOKUP(A1713,Hospitalization!A714:K3056,11,TRUE)</f>
        <v>R1020</v>
      </c>
      <c r="P1722" s="7" t="str">
        <f>VLOOKUP(A1722,Hospitalization!A723:K3065,10,TRUE)</f>
        <v>tier - 3</v>
      </c>
      <c r="Q1722" s="53">
        <f>VLOOKUP(A1722,Hospitalization!A723:K3065,8,TRUE)</f>
        <v>13047.33</v>
      </c>
      <c r="R1722" s="7" t="str">
        <f>VLOOKUP(A1722,Hospitalization!A723:K3065,9,TRUE)</f>
        <v>tier - 3</v>
      </c>
    </row>
    <row r="1723" spans="1:18" x14ac:dyDescent="0.3">
      <c r="A1723" s="69" t="s">
        <v>1732</v>
      </c>
      <c r="B1723" s="55" t="str">
        <f>VLOOKUP(A1723,'Customer Names'!A1723:E3041,3,TRUE)</f>
        <v xml:space="preserve"> Mr</v>
      </c>
      <c r="C1723" s="55" t="str">
        <f>VLOOKUP(A1723,'Customer Names'!A1721:E2546,4,FALSE)</f>
        <v>Casto</v>
      </c>
      <c r="D1723" s="54">
        <f>VLOOKUP(HealthCare!A1723,Medical_Examinations!A1722:J4057,2,TRUE)</f>
        <v>37.56</v>
      </c>
      <c r="E1723" s="54">
        <f>VLOOKUP(HealthCare!A1723,Medical_Examinations!A1722:J4057,4,TRUE)</f>
        <v>5.88</v>
      </c>
      <c r="F1723" s="55" t="str">
        <f>VLOOKUP(A1723,Medical_Examinations!A1722:J4057,6,TRUE)</f>
        <v>No</v>
      </c>
      <c r="G1723" s="55" t="str">
        <f>VLOOKUP(A1723,Medical_Examinations!A1722:J4057,7,TRUE)</f>
        <v>yes</v>
      </c>
      <c r="H1723" s="55" t="str">
        <f>VLOOKUP(A1723,Medical_Examinations!A1722:J4057,8,TRUE)</f>
        <v>No</v>
      </c>
      <c r="I1723" s="56">
        <f>VLOOKUP(A1723,Medical_Examinations!A1722:J4057,9,TRUE)</f>
        <v>1</v>
      </c>
      <c r="J1723" s="55" t="str">
        <f>VLOOKUP(A1723,Medical_Examinations!A1722:J4057,10,TRUE)</f>
        <v>No</v>
      </c>
      <c r="K1723" s="55" t="str">
        <f>VLOOKUP(A1723,Medical_Examinations!A1722:J4057,3,TRUE)</f>
        <v>Obesity</v>
      </c>
      <c r="L1723" s="55" t="str">
        <f>VLOOKUP(A1723,Medical_Examinations!A1722:J4057,5,TRUE)</f>
        <v>Prediabetes</v>
      </c>
      <c r="M1723" s="57">
        <f>VLOOKUP(A1723,Hospitalization!A553:K2895,5,FALSE)</f>
        <v>25469</v>
      </c>
      <c r="N1723" s="56">
        <f ca="1">VLOOKUP(A1723,Hospitalization!A554:K2896,6,FALSE)</f>
        <v>44</v>
      </c>
      <c r="O1723" s="55" t="str">
        <f>VLOOKUP(A1714,Hospitalization!A715:K3057,11,TRUE)</f>
        <v>R1017</v>
      </c>
      <c r="P1723" s="55" t="str">
        <f>VLOOKUP(A1723,Hospitalization!A724:K3066,10,TRUE)</f>
        <v>tier - 1</v>
      </c>
      <c r="Q1723" s="58">
        <f>VLOOKUP(A1723,Hospitalization!A724:K3066,8,TRUE)</f>
        <v>13044.41</v>
      </c>
      <c r="R1723" s="55" t="str">
        <f>VLOOKUP(A1723,Hospitalization!A724:K3066,9,TRUE)</f>
        <v>tier - 3</v>
      </c>
    </row>
    <row r="1724" spans="1:18" x14ac:dyDescent="0.3">
      <c r="A1724" s="69" t="s">
        <v>1733</v>
      </c>
      <c r="B1724" s="55" t="str">
        <f>VLOOKUP(A1724,'Customer Names'!A1724:E3042,3,TRUE)</f>
        <v xml:space="preserve"> Ms</v>
      </c>
      <c r="C1724" s="55" t="str">
        <f>VLOOKUP(A1724,'Customer Names'!A1722:E2547,4,FALSE)</f>
        <v>Martelli</v>
      </c>
      <c r="D1724" s="50">
        <f>VLOOKUP(HealthCare!A1724,Medical_Examinations!A1723:J4058,2,TRUE)</f>
        <v>15.49</v>
      </c>
      <c r="E1724" s="50">
        <f>VLOOKUP(HealthCare!A1724,Medical_Examinations!A1723:J4058,4,TRUE)</f>
        <v>9.6</v>
      </c>
      <c r="F1724" s="7" t="str">
        <f>VLOOKUP(A1724,Medical_Examinations!A1723:J4058,6,TRUE)</f>
        <v>No</v>
      </c>
      <c r="G1724" s="7" t="str">
        <f>VLOOKUP(A1724,Medical_Examinations!A1723:J4058,7,TRUE)</f>
        <v>No</v>
      </c>
      <c r="H1724" s="7" t="str">
        <f>VLOOKUP(A1724,Medical_Examinations!A1723:J4058,8,TRUE)</f>
        <v>No</v>
      </c>
      <c r="I1724" s="51">
        <f>VLOOKUP(A1724,Medical_Examinations!A1723:J4058,9,TRUE)</f>
        <v>0</v>
      </c>
      <c r="J1724" s="7" t="str">
        <f>VLOOKUP(A1724,Medical_Examinations!A1723:J4058,10,TRUE)</f>
        <v>No</v>
      </c>
      <c r="K1724" s="7" t="str">
        <f>VLOOKUP(A1724,Medical_Examinations!A1723:J4058,3,TRUE)</f>
        <v>Underweight</v>
      </c>
      <c r="L1724" s="7" t="str">
        <f>VLOOKUP(A1724,Medical_Examinations!A1723:J4058,5,TRUE)</f>
        <v>Diabetes</v>
      </c>
      <c r="M1724" s="52">
        <f>VLOOKUP(A1724,Hospitalization!A554:K2896,5,FALSE)</f>
        <v>22594</v>
      </c>
      <c r="N1724" s="51">
        <f ca="1">VLOOKUP(A1724,Hospitalization!A555:K2897,6,FALSE)</f>
        <v>45</v>
      </c>
      <c r="O1724" s="7" t="str">
        <f>VLOOKUP(A1715,Hospitalization!A716:K3058,11,TRUE)</f>
        <v>R1011</v>
      </c>
      <c r="P1724" s="7" t="str">
        <f>VLOOKUP(A1724,Hospitalization!A725:K3067,10,TRUE)</f>
        <v>tier - 1</v>
      </c>
      <c r="Q1724" s="53">
        <f>VLOOKUP(A1724,Hospitalization!A725:K3067,8,TRUE)</f>
        <v>13041.92</v>
      </c>
      <c r="R1724" s="7" t="str">
        <f>VLOOKUP(A1724,Hospitalization!A725:K3067,9,TRUE)</f>
        <v>tier - 3</v>
      </c>
    </row>
    <row r="1725" spans="1:18" x14ac:dyDescent="0.3">
      <c r="A1725" s="69" t="s">
        <v>1734</v>
      </c>
      <c r="B1725" s="55" t="str">
        <f>VLOOKUP(A1725,'Customer Names'!A1725:E3043,3,TRUE)</f>
        <v xml:space="preserve"> Mr</v>
      </c>
      <c r="C1725" s="55" t="str">
        <f>VLOOKUP(A1725,'Customer Names'!A1723:E2548,4,FALSE)</f>
        <v>Naskret</v>
      </c>
      <c r="D1725" s="54">
        <f>VLOOKUP(HealthCare!A1725,Medical_Examinations!A1724:J4059,2,TRUE)</f>
        <v>23.48</v>
      </c>
      <c r="E1725" s="54">
        <f>VLOOKUP(HealthCare!A1725,Medical_Examinations!A1724:J4059,4,TRUE)</f>
        <v>6.24</v>
      </c>
      <c r="F1725" s="55" t="str">
        <f>VLOOKUP(A1725,Medical_Examinations!A1724:J4059,6,TRUE)</f>
        <v>No</v>
      </c>
      <c r="G1725" s="55" t="str">
        <f>VLOOKUP(A1725,Medical_Examinations!A1724:J4059,7,TRUE)</f>
        <v>No</v>
      </c>
      <c r="H1725" s="55" t="str">
        <f>VLOOKUP(A1725,Medical_Examinations!A1724:J4059,8,TRUE)</f>
        <v>No</v>
      </c>
      <c r="I1725" s="56">
        <f>VLOOKUP(A1725,Medical_Examinations!A1724:J4059,9,TRUE)</f>
        <v>1</v>
      </c>
      <c r="J1725" s="55" t="str">
        <f>VLOOKUP(A1725,Medical_Examinations!A1724:J4059,10,TRUE)</f>
        <v>No</v>
      </c>
      <c r="K1725" s="55" t="str">
        <f>VLOOKUP(A1725,Medical_Examinations!A1724:J4059,3,TRUE)</f>
        <v>Normal Weight</v>
      </c>
      <c r="L1725" s="55" t="str">
        <f>VLOOKUP(A1725,Medical_Examinations!A1724:J4059,5,TRUE)</f>
        <v>Prediabetes</v>
      </c>
      <c r="M1725" s="57">
        <f>VLOOKUP(A1725,Hospitalization!A555:K2897,5,FALSE)</f>
        <v>24050</v>
      </c>
      <c r="N1725" s="56">
        <f ca="1">VLOOKUP(A1725,Hospitalization!A556:K2898,6,FALSE)</f>
        <v>36</v>
      </c>
      <c r="O1725" s="55" t="str">
        <f>VLOOKUP(A1716,Hospitalization!A717:K3059,11,TRUE)</f>
        <v>R1012</v>
      </c>
      <c r="P1725" s="55" t="str">
        <f>VLOOKUP(A1725,Hospitalization!A726:K3068,10,TRUE)</f>
        <v>tier - 2</v>
      </c>
      <c r="Q1725" s="58">
        <f>VLOOKUP(A1725,Hospitalization!A726:K3068,8,TRUE)</f>
        <v>13023.93</v>
      </c>
      <c r="R1725" s="55" t="str">
        <f>VLOOKUP(A1725,Hospitalization!A726:K3068,9,TRUE)</f>
        <v>tier - 3</v>
      </c>
    </row>
    <row r="1726" spans="1:18" x14ac:dyDescent="0.3">
      <c r="A1726" s="69" t="s">
        <v>1735</v>
      </c>
      <c r="B1726" s="55" t="str">
        <f>VLOOKUP(A1726,'Customer Names'!A1726:E3044,3,TRUE)</f>
        <v xml:space="preserve"> Ms</v>
      </c>
      <c r="C1726" s="55" t="str">
        <f>VLOOKUP(A1726,'Customer Names'!A1724:E2549,4,FALSE)</f>
        <v>Morgan</v>
      </c>
      <c r="D1726" s="50">
        <f>VLOOKUP(HealthCare!A1726,Medical_Examinations!A1725:J4060,2,TRUE)</f>
        <v>30.02</v>
      </c>
      <c r="E1726" s="50">
        <f>VLOOKUP(HealthCare!A1726,Medical_Examinations!A1725:J4060,4,TRUE)</f>
        <v>7.63</v>
      </c>
      <c r="F1726" s="7" t="str">
        <f>VLOOKUP(A1726,Medical_Examinations!A1725:J4060,6,TRUE)</f>
        <v>yes</v>
      </c>
      <c r="G1726" s="7" t="str">
        <f>VLOOKUP(A1726,Medical_Examinations!A1725:J4060,7,TRUE)</f>
        <v>No</v>
      </c>
      <c r="H1726" s="7" t="str">
        <f>VLOOKUP(A1726,Medical_Examinations!A1725:J4060,8,TRUE)</f>
        <v>No</v>
      </c>
      <c r="I1726" s="51">
        <f>VLOOKUP(A1726,Medical_Examinations!A1725:J4060,9,TRUE)</f>
        <v>1</v>
      </c>
      <c r="J1726" s="7" t="str">
        <f>VLOOKUP(A1726,Medical_Examinations!A1725:J4060,10,TRUE)</f>
        <v>No</v>
      </c>
      <c r="K1726" s="7" t="str">
        <f>VLOOKUP(A1726,Medical_Examinations!A1725:J4060,3,TRUE)</f>
        <v>Obesity</v>
      </c>
      <c r="L1726" s="7" t="str">
        <f>VLOOKUP(A1726,Medical_Examinations!A1725:J4060,5,TRUE)</f>
        <v>Diabetes</v>
      </c>
      <c r="M1726" s="52">
        <f>VLOOKUP(A1726,Hospitalization!A556:K2898,5,FALSE)</f>
        <v>23643</v>
      </c>
      <c r="N1726" s="51">
        <f ca="1">VLOOKUP(A1726,Hospitalization!A557:K2899,6,FALSE)</f>
        <v>41</v>
      </c>
      <c r="O1726" s="7" t="str">
        <f>VLOOKUP(A1717,Hospitalization!A718:K3060,11,TRUE)</f>
        <v>R1026</v>
      </c>
      <c r="P1726" s="7" t="str">
        <f>VLOOKUP(A1726,Hospitalization!A727:K3069,10,TRUE)</f>
        <v>tier - 1</v>
      </c>
      <c r="Q1726" s="53">
        <f>VLOOKUP(A1726,Hospitalization!A727:K3069,8,TRUE)</f>
        <v>13019.16</v>
      </c>
      <c r="R1726" s="7" t="str">
        <f>VLOOKUP(A1726,Hospitalization!A727:K3069,9,TRUE)</f>
        <v>tier - 3</v>
      </c>
    </row>
    <row r="1727" spans="1:18" x14ac:dyDescent="0.3">
      <c r="A1727" s="69" t="s">
        <v>1736</v>
      </c>
      <c r="B1727" s="55" t="str">
        <f>VLOOKUP(A1727,'Customer Names'!A1727:E3045,3,TRUE)</f>
        <v xml:space="preserve"> Ms</v>
      </c>
      <c r="C1727" s="55" t="str">
        <f>VLOOKUP(A1727,'Customer Names'!A1725:E2550,4,FALSE)</f>
        <v>Maloney</v>
      </c>
      <c r="D1727" s="54">
        <f>VLOOKUP(HealthCare!A1727,Medical_Examinations!A1726:J4061,2,TRUE)</f>
        <v>26.885000000000002</v>
      </c>
      <c r="E1727" s="54">
        <f>VLOOKUP(HealthCare!A1727,Medical_Examinations!A1726:J4061,4,TRUE)</f>
        <v>8.66</v>
      </c>
      <c r="F1727" s="55" t="str">
        <f>VLOOKUP(A1727,Medical_Examinations!A1726:J4061,6,TRUE)</f>
        <v>yes</v>
      </c>
      <c r="G1727" s="55" t="str">
        <f>VLOOKUP(A1727,Medical_Examinations!A1726:J4061,7,TRUE)</f>
        <v>No</v>
      </c>
      <c r="H1727" s="55" t="str">
        <f>VLOOKUP(A1727,Medical_Examinations!A1726:J4061,8,TRUE)</f>
        <v>No</v>
      </c>
      <c r="I1727" s="56">
        <f>VLOOKUP(A1727,Medical_Examinations!A1726:J4061,9,TRUE)</f>
        <v>1</v>
      </c>
      <c r="J1727" s="55" t="str">
        <f>VLOOKUP(A1727,Medical_Examinations!A1726:J4061,10,TRUE)</f>
        <v>No</v>
      </c>
      <c r="K1727" s="55" t="str">
        <f>VLOOKUP(A1727,Medical_Examinations!A1726:J4061,3,TRUE)</f>
        <v>Overweight</v>
      </c>
      <c r="L1727" s="55" t="str">
        <f>VLOOKUP(A1727,Medical_Examinations!A1726:J4061,5,TRUE)</f>
        <v>Diabetes</v>
      </c>
      <c r="M1727" s="57">
        <f>VLOOKUP(A1727,Hospitalization!A557:K2899,5,FALSE)</f>
        <v>22847</v>
      </c>
      <c r="N1727" s="56">
        <f ca="1">VLOOKUP(A1727,Hospitalization!A558:K2900,6,FALSE)</f>
        <v>58</v>
      </c>
      <c r="O1727" s="55" t="str">
        <f>VLOOKUP(A1718,Hospitalization!A719:K3061,11,TRUE)</f>
        <v>R1012</v>
      </c>
      <c r="P1727" s="55" t="str">
        <f>VLOOKUP(A1727,Hospitalization!A728:K3070,10,TRUE)</f>
        <v>tier - 1</v>
      </c>
      <c r="Q1727" s="58">
        <f>VLOOKUP(A1727,Hospitalization!A728:K3070,8,TRUE)</f>
        <v>13012.21</v>
      </c>
      <c r="R1727" s="55" t="str">
        <f>VLOOKUP(A1727,Hospitalization!A728:K3070,9,TRUE)</f>
        <v>tier - 3</v>
      </c>
    </row>
    <row r="1728" spans="1:18" x14ac:dyDescent="0.3">
      <c r="A1728" s="69" t="s">
        <v>1737</v>
      </c>
      <c r="B1728" s="55" t="str">
        <f>VLOOKUP(A1728,'Customer Names'!A1728:E3046,3,TRUE)</f>
        <v xml:space="preserve"> Ms</v>
      </c>
      <c r="C1728" s="55" t="str">
        <f>VLOOKUP(A1728,'Customer Names'!A1726:E2551,4,FALSE)</f>
        <v>Amherst</v>
      </c>
      <c r="D1728" s="50">
        <f>VLOOKUP(HealthCare!A1728,Medical_Examinations!A1727:J4062,2,TRUE)</f>
        <v>25.84</v>
      </c>
      <c r="E1728" s="50">
        <f>VLOOKUP(HealthCare!A1728,Medical_Examinations!A1727:J4062,4,TRUE)</f>
        <v>8.5500000000000007</v>
      </c>
      <c r="F1728" s="7" t="str">
        <f>VLOOKUP(A1728,Medical_Examinations!A1727:J4062,6,TRUE)</f>
        <v>yes</v>
      </c>
      <c r="G1728" s="7" t="str">
        <f>VLOOKUP(A1728,Medical_Examinations!A1727:J4062,7,TRUE)</f>
        <v>No</v>
      </c>
      <c r="H1728" s="7" t="str">
        <f>VLOOKUP(A1728,Medical_Examinations!A1727:J4062,8,TRUE)</f>
        <v>No</v>
      </c>
      <c r="I1728" s="51">
        <f>VLOOKUP(A1728,Medical_Examinations!A1727:J4062,9,TRUE)</f>
        <v>1</v>
      </c>
      <c r="J1728" s="7" t="str">
        <f>VLOOKUP(A1728,Medical_Examinations!A1727:J4062,10,TRUE)</f>
        <v>No</v>
      </c>
      <c r="K1728" s="7" t="str">
        <f>VLOOKUP(A1728,Medical_Examinations!A1727:J4062,3,TRUE)</f>
        <v>Overweight</v>
      </c>
      <c r="L1728" s="7" t="str">
        <f>VLOOKUP(A1728,Medical_Examinations!A1727:J4062,5,TRUE)</f>
        <v>Diabetes</v>
      </c>
      <c r="M1728" s="52">
        <f>VLOOKUP(A1728,Hospitalization!A558:K2900,5,FALSE)</f>
        <v>26569</v>
      </c>
      <c r="N1728" s="51">
        <f ca="1">VLOOKUP(A1728,Hospitalization!A559:K2901,6,FALSE)</f>
        <v>54</v>
      </c>
      <c r="O1728" s="7" t="str">
        <f>VLOOKUP(A1719,Hospitalization!A720:K3062,11,TRUE)</f>
        <v>R1011</v>
      </c>
      <c r="P1728" s="7" t="str">
        <f>VLOOKUP(A1728,Hospitalization!A729:K3071,10,TRUE)</f>
        <v>tier - 2</v>
      </c>
      <c r="Q1728" s="53">
        <f>VLOOKUP(A1728,Hospitalization!A729:K3071,8,TRUE)</f>
        <v>13010.86</v>
      </c>
      <c r="R1728" s="7" t="str">
        <f>VLOOKUP(A1728,Hospitalization!A729:K3071,9,TRUE)</f>
        <v>tier - 3</v>
      </c>
    </row>
    <row r="1729" spans="1:18" x14ac:dyDescent="0.3">
      <c r="A1729" s="69" t="s">
        <v>1738</v>
      </c>
      <c r="B1729" s="55" t="str">
        <f>VLOOKUP(A1729,'Customer Names'!A1729:E3047,3,TRUE)</f>
        <v xml:space="preserve"> Mr</v>
      </c>
      <c r="C1729" s="55" t="str">
        <f>VLOOKUP(A1729,'Customer Names'!A1727:E2552,4,FALSE)</f>
        <v>Davenport</v>
      </c>
      <c r="D1729" s="54">
        <f>VLOOKUP(HealthCare!A1729,Medical_Examinations!A1728:J4063,2,TRUE)</f>
        <v>27.454999999999998</v>
      </c>
      <c r="E1729" s="54">
        <f>VLOOKUP(HealthCare!A1729,Medical_Examinations!A1728:J4063,4,TRUE)</f>
        <v>4.54</v>
      </c>
      <c r="F1729" s="55" t="str">
        <f>VLOOKUP(A1729,Medical_Examinations!A1728:J4063,6,TRUE)</f>
        <v>No</v>
      </c>
      <c r="G1729" s="55" t="str">
        <f>VLOOKUP(A1729,Medical_Examinations!A1728:J4063,7,TRUE)</f>
        <v>No</v>
      </c>
      <c r="H1729" s="55" t="str">
        <f>VLOOKUP(A1729,Medical_Examinations!A1728:J4063,8,TRUE)</f>
        <v>No</v>
      </c>
      <c r="I1729" s="56">
        <f>VLOOKUP(A1729,Medical_Examinations!A1728:J4063,9,TRUE)</f>
        <v>0</v>
      </c>
      <c r="J1729" s="55" t="str">
        <f>VLOOKUP(A1729,Medical_Examinations!A1728:J4063,10,TRUE)</f>
        <v>No</v>
      </c>
      <c r="K1729" s="55" t="str">
        <f>VLOOKUP(A1729,Medical_Examinations!A1728:J4063,3,TRUE)</f>
        <v>Overweight</v>
      </c>
      <c r="L1729" s="55" t="str">
        <f>VLOOKUP(A1729,Medical_Examinations!A1728:J4063,5,TRUE)</f>
        <v>Normal</v>
      </c>
      <c r="M1729" s="57">
        <f>VLOOKUP(A1729,Hospitalization!A559:K2901,5,FALSE)</f>
        <v>25550</v>
      </c>
      <c r="N1729" s="56">
        <f ca="1">VLOOKUP(A1729,Hospitalization!A560:K2902,6,FALSE)</f>
        <v>43</v>
      </c>
      <c r="O1729" s="55" t="str">
        <f>VLOOKUP(A1720,Hospitalization!A721:K3063,11,TRUE)</f>
        <v>R1026</v>
      </c>
      <c r="P1729" s="55" t="str">
        <f>VLOOKUP(A1729,Hospitalization!A730:K3072,10,TRUE)</f>
        <v>tier - 3</v>
      </c>
      <c r="Q1729" s="58">
        <f>VLOOKUP(A1729,Hospitalization!A730:K3072,8,TRUE)</f>
        <v>13008.07</v>
      </c>
      <c r="R1729" s="55" t="str">
        <f>VLOOKUP(A1729,Hospitalization!A730:K3072,9,TRUE)</f>
        <v>tier - 3</v>
      </c>
    </row>
    <row r="1730" spans="1:18" x14ac:dyDescent="0.3">
      <c r="A1730" s="69" t="s">
        <v>1739</v>
      </c>
      <c r="B1730" s="55" t="str">
        <f>VLOOKUP(A1730,'Customer Names'!A1730:E3048,3,TRUE)</f>
        <v xml:space="preserve"> Mr</v>
      </c>
      <c r="C1730" s="55" t="str">
        <f>VLOOKUP(A1730,'Customer Names'!A1728:E2553,4,FALSE)</f>
        <v>Johansen</v>
      </c>
      <c r="D1730" s="50">
        <f>VLOOKUP(HealthCare!A1730,Medical_Examinations!A1729:J4064,2,TRUE)</f>
        <v>24.605</v>
      </c>
      <c r="E1730" s="50">
        <f>VLOOKUP(HealthCare!A1730,Medical_Examinations!A1729:J4064,4,TRUE)</f>
        <v>5.7</v>
      </c>
      <c r="F1730" s="7" t="str">
        <f>VLOOKUP(A1730,Medical_Examinations!A1729:J4064,6,TRUE)</f>
        <v>No</v>
      </c>
      <c r="G1730" s="7" t="str">
        <f>VLOOKUP(A1730,Medical_Examinations!A1729:J4064,7,TRUE)</f>
        <v>No</v>
      </c>
      <c r="H1730" s="7" t="str">
        <f>VLOOKUP(A1730,Medical_Examinations!A1729:J4064,8,TRUE)</f>
        <v>No</v>
      </c>
      <c r="I1730" s="51">
        <f>VLOOKUP(A1730,Medical_Examinations!A1729:J4064,9,TRUE)</f>
        <v>0</v>
      </c>
      <c r="J1730" s="7" t="str">
        <f>VLOOKUP(A1730,Medical_Examinations!A1729:J4064,10,TRUE)</f>
        <v>No</v>
      </c>
      <c r="K1730" s="7" t="str">
        <f>VLOOKUP(A1730,Medical_Examinations!A1729:J4064,3,TRUE)</f>
        <v>Normal Weight</v>
      </c>
      <c r="L1730" s="7" t="str">
        <f>VLOOKUP(A1730,Medical_Examinations!A1729:J4064,5,TRUE)</f>
        <v>Normal</v>
      </c>
      <c r="M1730" s="52">
        <f>VLOOKUP(A1730,Hospitalization!A560:K2902,5,FALSE)</f>
        <v>22821</v>
      </c>
      <c r="N1730" s="51">
        <f ca="1">VLOOKUP(A1730,Hospitalization!A561:K2903,6,FALSE)</f>
        <v>32</v>
      </c>
      <c r="O1730" s="7" t="str">
        <f>VLOOKUP(A1721,Hospitalization!A722:K3064,11,TRUE)</f>
        <v>R1026</v>
      </c>
      <c r="P1730" s="7" t="str">
        <f>VLOOKUP(A1730,Hospitalization!A731:K3073,10,TRUE)</f>
        <v>tier - 1</v>
      </c>
      <c r="Q1730" s="53">
        <f>VLOOKUP(A1730,Hospitalization!A731:K3073,8,TRUE)</f>
        <v>13004.95</v>
      </c>
      <c r="R1730" s="7" t="str">
        <f>VLOOKUP(A1730,Hospitalization!A731:K3073,9,TRUE)</f>
        <v>tier - 3</v>
      </c>
    </row>
    <row r="1731" spans="1:18" x14ac:dyDescent="0.3">
      <c r="A1731" s="69" t="s">
        <v>1740</v>
      </c>
      <c r="B1731" s="55" t="str">
        <f>VLOOKUP(A1731,'Customer Names'!A1731:E3049,3,TRUE)</f>
        <v xml:space="preserve"> Mr</v>
      </c>
      <c r="C1731" s="55" t="str">
        <f>VLOOKUP(A1731,'Customer Names'!A1729:E2554,4,FALSE)</f>
        <v>Bond</v>
      </c>
      <c r="D1731" s="54">
        <f>VLOOKUP(HealthCare!A1731,Medical_Examinations!A1730:J4065,2,TRUE)</f>
        <v>30.8</v>
      </c>
      <c r="E1731" s="54">
        <f>VLOOKUP(HealthCare!A1731,Medical_Examinations!A1730:J4065,4,TRUE)</f>
        <v>5.07</v>
      </c>
      <c r="F1731" s="55" t="str">
        <f>VLOOKUP(A1731,Medical_Examinations!A1730:J4065,6,TRUE)</f>
        <v>No</v>
      </c>
      <c r="G1731" s="55" t="str">
        <f>VLOOKUP(A1731,Medical_Examinations!A1730:J4065,7,TRUE)</f>
        <v>No</v>
      </c>
      <c r="H1731" s="55" t="str">
        <f>VLOOKUP(A1731,Medical_Examinations!A1730:J4065,8,TRUE)</f>
        <v>No</v>
      </c>
      <c r="I1731" s="56">
        <f>VLOOKUP(A1731,Medical_Examinations!A1730:J4065,9,TRUE)</f>
        <v>0</v>
      </c>
      <c r="J1731" s="55" t="str">
        <f>VLOOKUP(A1731,Medical_Examinations!A1730:J4065,10,TRUE)</f>
        <v>No</v>
      </c>
      <c r="K1731" s="55" t="str">
        <f>VLOOKUP(A1731,Medical_Examinations!A1730:J4065,3,TRUE)</f>
        <v>Obesity</v>
      </c>
      <c r="L1731" s="55" t="str">
        <f>VLOOKUP(A1731,Medical_Examinations!A1730:J4065,5,TRUE)</f>
        <v>Normal</v>
      </c>
      <c r="M1731" s="57">
        <f>VLOOKUP(A1731,Hospitalization!A561:K2903,5,FALSE)</f>
        <v>29186</v>
      </c>
      <c r="N1731" s="56">
        <f ca="1">VLOOKUP(A1731,Hospitalization!A562:K2904,6,FALSE)</f>
        <v>58</v>
      </c>
      <c r="O1731" s="55" t="str">
        <f>VLOOKUP(A1722,Hospitalization!A723:K3065,11,TRUE)</f>
        <v>R1024</v>
      </c>
      <c r="P1731" s="55" t="str">
        <f>VLOOKUP(A1731,Hospitalization!A732:K3074,10,TRUE)</f>
        <v>tier - 2</v>
      </c>
      <c r="Q1731" s="58">
        <f>VLOOKUP(A1731,Hospitalization!A732:K3074,8,TRUE)</f>
        <v>12994.12</v>
      </c>
      <c r="R1731" s="55" t="str">
        <f>VLOOKUP(A1731,Hospitalization!A732:K3074,9,TRUE)</f>
        <v>tier - 3</v>
      </c>
    </row>
    <row r="1732" spans="1:18" x14ac:dyDescent="0.3">
      <c r="A1732" s="69" t="s">
        <v>1741</v>
      </c>
      <c r="B1732" s="55" t="str">
        <f>VLOOKUP(A1732,'Customer Names'!A1732:E3050,3,TRUE)</f>
        <v xml:space="preserve"> Ms</v>
      </c>
      <c r="C1732" s="55" t="str">
        <f>VLOOKUP(A1732,'Customer Names'!A1730:E2555,4,FALSE)</f>
        <v>Reilly</v>
      </c>
      <c r="D1732" s="50">
        <f>VLOOKUP(HealthCare!A1732,Medical_Examinations!A1731:J4066,2,TRUE)</f>
        <v>34.799999999999997</v>
      </c>
      <c r="E1732" s="50">
        <f>VLOOKUP(HealthCare!A1732,Medical_Examinations!A1731:J4066,4,TRUE)</f>
        <v>4.38</v>
      </c>
      <c r="F1732" s="7" t="str">
        <f>VLOOKUP(A1732,Medical_Examinations!A1731:J4066,6,TRUE)</f>
        <v>No</v>
      </c>
      <c r="G1732" s="7" t="str">
        <f>VLOOKUP(A1732,Medical_Examinations!A1731:J4066,7,TRUE)</f>
        <v>No</v>
      </c>
      <c r="H1732" s="7" t="str">
        <f>VLOOKUP(A1732,Medical_Examinations!A1731:J4066,8,TRUE)</f>
        <v>No</v>
      </c>
      <c r="I1732" s="51">
        <f>VLOOKUP(A1732,Medical_Examinations!A1731:J4066,9,TRUE)</f>
        <v>1</v>
      </c>
      <c r="J1732" s="7" t="str">
        <f>VLOOKUP(A1732,Medical_Examinations!A1731:J4066,10,TRUE)</f>
        <v>No</v>
      </c>
      <c r="K1732" s="7" t="str">
        <f>VLOOKUP(A1732,Medical_Examinations!A1731:J4066,3,TRUE)</f>
        <v>Obesity</v>
      </c>
      <c r="L1732" s="7" t="str">
        <f>VLOOKUP(A1732,Medical_Examinations!A1731:J4066,5,TRUE)</f>
        <v>Normal</v>
      </c>
      <c r="M1732" s="52">
        <f>VLOOKUP(A1732,Hospitalization!A562:K2904,5,FALSE)</f>
        <v>22248</v>
      </c>
      <c r="N1732" s="51">
        <f ca="1">VLOOKUP(A1732,Hospitalization!A563:K2905,6,FALSE)</f>
        <v>40</v>
      </c>
      <c r="O1732" s="7" t="str">
        <f>VLOOKUP(A1723,Hospitalization!A724:K3066,11,TRUE)</f>
        <v>R1012</v>
      </c>
      <c r="P1732" s="7" t="str">
        <f>VLOOKUP(A1732,Hospitalization!A733:K3075,10,TRUE)</f>
        <v>tier - 1</v>
      </c>
      <c r="Q1732" s="53">
        <f>VLOOKUP(A1732,Hospitalization!A733:K3075,8,TRUE)</f>
        <v>12982.87</v>
      </c>
      <c r="R1732" s="7" t="str">
        <f>VLOOKUP(A1732,Hospitalization!A733:K3075,9,TRUE)</f>
        <v>tier - 3</v>
      </c>
    </row>
    <row r="1733" spans="1:18" x14ac:dyDescent="0.3">
      <c r="A1733" s="69" t="s">
        <v>1742</v>
      </c>
      <c r="B1733" s="55" t="str">
        <f>VLOOKUP(A1733,'Customer Names'!A1733:E3051,3,TRUE)</f>
        <v xml:space="preserve"> Ms</v>
      </c>
      <c r="C1733" s="55" t="str">
        <f>VLOOKUP(A1733,'Customer Names'!A1731:E2556,4,FALSE)</f>
        <v>Chandler</v>
      </c>
      <c r="D1733" s="54">
        <f>VLOOKUP(HealthCare!A1733,Medical_Examinations!A1732:J4067,2,TRUE)</f>
        <v>34.21</v>
      </c>
      <c r="E1733" s="54">
        <f>VLOOKUP(HealthCare!A1733,Medical_Examinations!A1732:J4067,4,TRUE)</f>
        <v>4.54</v>
      </c>
      <c r="F1733" s="55" t="str">
        <f>VLOOKUP(A1733,Medical_Examinations!A1732:J4067,6,TRUE)</f>
        <v>No</v>
      </c>
      <c r="G1733" s="55" t="str">
        <f>VLOOKUP(A1733,Medical_Examinations!A1732:J4067,7,TRUE)</f>
        <v>No</v>
      </c>
      <c r="H1733" s="55" t="str">
        <f>VLOOKUP(A1733,Medical_Examinations!A1732:J4067,8,TRUE)</f>
        <v>No</v>
      </c>
      <c r="I1733" s="56">
        <f>VLOOKUP(A1733,Medical_Examinations!A1732:J4067,9,TRUE)</f>
        <v>1</v>
      </c>
      <c r="J1733" s="55" t="str">
        <f>VLOOKUP(A1733,Medical_Examinations!A1732:J4067,10,TRUE)</f>
        <v>No</v>
      </c>
      <c r="K1733" s="55" t="str">
        <f>VLOOKUP(A1733,Medical_Examinations!A1732:J4067,3,TRUE)</f>
        <v>Obesity</v>
      </c>
      <c r="L1733" s="55" t="str">
        <f>VLOOKUP(A1733,Medical_Examinations!A1732:J4067,5,TRUE)</f>
        <v>Normal</v>
      </c>
      <c r="M1733" s="57">
        <f>VLOOKUP(A1733,Hospitalization!A563:K2905,5,FALSE)</f>
        <v>22182</v>
      </c>
      <c r="N1733" s="56">
        <f ca="1">VLOOKUP(A1733,Hospitalization!A564:K2906,6,FALSE)</f>
        <v>40</v>
      </c>
      <c r="O1733" s="55" t="str">
        <f>VLOOKUP(A1724,Hospitalization!A725:K3067,11,TRUE)</f>
        <v>R1011</v>
      </c>
      <c r="P1733" s="55" t="str">
        <f>VLOOKUP(A1733,Hospitalization!A734:K3076,10,TRUE)</f>
        <v>tier - 3</v>
      </c>
      <c r="Q1733" s="58">
        <f>VLOOKUP(A1733,Hospitalization!A734:K3076,8,TRUE)</f>
        <v>12981.35</v>
      </c>
      <c r="R1733" s="55" t="str">
        <f>VLOOKUP(A1733,Hospitalization!A734:K3076,9,TRUE)</f>
        <v>tier - 3</v>
      </c>
    </row>
    <row r="1734" spans="1:18" x14ac:dyDescent="0.3">
      <c r="A1734" s="69" t="s">
        <v>1743</v>
      </c>
      <c r="B1734" s="55" t="str">
        <f>VLOOKUP(A1734,'Customer Names'!A1734:E3052,3,TRUE)</f>
        <v xml:space="preserve"> Ms</v>
      </c>
      <c r="C1734" s="55" t="str">
        <f>VLOOKUP(A1734,'Customer Names'!A1732:E2557,4,FALSE)</f>
        <v>Kaufmann</v>
      </c>
      <c r="D1734" s="50">
        <f>VLOOKUP(HealthCare!A1734,Medical_Examinations!A1733:J4068,2,TRUE)</f>
        <v>31</v>
      </c>
      <c r="E1734" s="50">
        <f>VLOOKUP(HealthCare!A1734,Medical_Examinations!A1733:J4068,4,TRUE)</f>
        <v>5.38</v>
      </c>
      <c r="F1734" s="7" t="str">
        <f>VLOOKUP(A1734,Medical_Examinations!A1733:J4068,6,TRUE)</f>
        <v>No</v>
      </c>
      <c r="G1734" s="7" t="str">
        <f>VLOOKUP(A1734,Medical_Examinations!A1733:J4068,7,TRUE)</f>
        <v>No</v>
      </c>
      <c r="H1734" s="7" t="str">
        <f>VLOOKUP(A1734,Medical_Examinations!A1733:J4068,8,TRUE)</f>
        <v>No</v>
      </c>
      <c r="I1734" s="51">
        <f>VLOOKUP(A1734,Medical_Examinations!A1733:J4068,9,TRUE)</f>
        <v>1</v>
      </c>
      <c r="J1734" s="7" t="str">
        <f>VLOOKUP(A1734,Medical_Examinations!A1733:J4068,10,TRUE)</f>
        <v>No</v>
      </c>
      <c r="K1734" s="7" t="str">
        <f>VLOOKUP(A1734,Medical_Examinations!A1733:J4068,3,TRUE)</f>
        <v>Obesity</v>
      </c>
      <c r="L1734" s="7" t="str">
        <f>VLOOKUP(A1734,Medical_Examinations!A1733:J4068,5,TRUE)</f>
        <v>Normal</v>
      </c>
      <c r="M1734" s="52">
        <f>VLOOKUP(A1734,Hospitalization!A564:K2906,5,FALSE)</f>
        <v>22089</v>
      </c>
      <c r="N1734" s="51">
        <f ca="1">VLOOKUP(A1734,Hospitalization!A565:K2907,6,FALSE)</f>
        <v>56</v>
      </c>
      <c r="O1734" s="7" t="str">
        <f>VLOOKUP(A1725,Hospitalization!A726:K3068,11,TRUE)</f>
        <v>R1025</v>
      </c>
      <c r="P1734" s="7" t="str">
        <f>VLOOKUP(A1734,Hospitalization!A735:K3077,10,TRUE)</f>
        <v>tier - 1</v>
      </c>
      <c r="Q1734" s="53">
        <f>VLOOKUP(A1734,Hospitalization!A735:K3077,8,TRUE)</f>
        <v>12979.36</v>
      </c>
      <c r="R1734" s="7" t="str">
        <f>VLOOKUP(A1734,Hospitalization!A735:K3077,9,TRUE)</f>
        <v>tier - 3</v>
      </c>
    </row>
    <row r="1735" spans="1:18" x14ac:dyDescent="0.3">
      <c r="A1735" s="69" t="s">
        <v>1744</v>
      </c>
      <c r="B1735" s="55" t="str">
        <f>VLOOKUP(A1735,'Customer Names'!A1735:E3053,3,TRUE)</f>
        <v xml:space="preserve"> Ms</v>
      </c>
      <c r="C1735" s="55" t="str">
        <f>VLOOKUP(A1735,'Customer Names'!A1733:E2558,4,FALSE)</f>
        <v>Barnes-Zurkinden</v>
      </c>
      <c r="D1735" s="54">
        <f>VLOOKUP(HealthCare!A1735,Medical_Examinations!A1734:J4069,2,TRUE)</f>
        <v>26.125</v>
      </c>
      <c r="E1735" s="54">
        <f>VLOOKUP(HealthCare!A1735,Medical_Examinations!A1734:J4069,4,TRUE)</f>
        <v>5.55</v>
      </c>
      <c r="F1735" s="55" t="str">
        <f>VLOOKUP(A1735,Medical_Examinations!A1734:J4069,6,TRUE)</f>
        <v>No</v>
      </c>
      <c r="G1735" s="55" t="str">
        <f>VLOOKUP(A1735,Medical_Examinations!A1734:J4069,7,TRUE)</f>
        <v>No</v>
      </c>
      <c r="H1735" s="55" t="str">
        <f>VLOOKUP(A1735,Medical_Examinations!A1734:J4069,8,TRUE)</f>
        <v>No</v>
      </c>
      <c r="I1735" s="56">
        <f>VLOOKUP(A1735,Medical_Examinations!A1734:J4069,9,TRUE)</f>
        <v>1</v>
      </c>
      <c r="J1735" s="55" t="str">
        <f>VLOOKUP(A1735,Medical_Examinations!A1734:J4069,10,TRUE)</f>
        <v>No</v>
      </c>
      <c r="K1735" s="55" t="str">
        <f>VLOOKUP(A1735,Medical_Examinations!A1734:J4069,3,TRUE)</f>
        <v>Overweight</v>
      </c>
      <c r="L1735" s="55" t="str">
        <f>VLOOKUP(A1735,Medical_Examinations!A1734:J4069,5,TRUE)</f>
        <v>Normal</v>
      </c>
      <c r="M1735" s="57">
        <f>VLOOKUP(A1735,Hospitalization!A565:K2907,5,FALSE)</f>
        <v>22224</v>
      </c>
      <c r="N1735" s="56">
        <f ca="1">VLOOKUP(A1735,Hospitalization!A566:K2908,6,FALSE)</f>
        <v>59</v>
      </c>
      <c r="O1735" s="55" t="str">
        <f>VLOOKUP(A1726,Hospitalization!A727:K3069,11,TRUE)</f>
        <v>R1024</v>
      </c>
      <c r="P1735" s="55" t="str">
        <f>VLOOKUP(A1735,Hospitalization!A736:K3078,10,TRUE)</f>
        <v>tier - 1</v>
      </c>
      <c r="Q1735" s="58">
        <f>VLOOKUP(A1735,Hospitalization!A736:K3078,8,TRUE)</f>
        <v>12957.12</v>
      </c>
      <c r="R1735" s="55" t="str">
        <f>VLOOKUP(A1735,Hospitalization!A736:K3078,9,TRUE)</f>
        <v>tier - 3</v>
      </c>
    </row>
    <row r="1736" spans="1:18" x14ac:dyDescent="0.3">
      <c r="A1736" s="69" t="s">
        <v>1745</v>
      </c>
      <c r="B1736" s="55" t="str">
        <f>VLOOKUP(A1736,'Customer Names'!A1736:E3054,3,TRUE)</f>
        <v xml:space="preserve"> Mrs</v>
      </c>
      <c r="C1736" s="55" t="str">
        <f>VLOOKUP(A1736,'Customer Names'!A1734:E2559,4,FALSE)</f>
        <v>Wolter</v>
      </c>
      <c r="D1736" s="50">
        <f>VLOOKUP(HealthCare!A1736,Medical_Examinations!A1735:J4070,2,TRUE)</f>
        <v>30.13</v>
      </c>
      <c r="E1736" s="50">
        <f>VLOOKUP(HealthCare!A1736,Medical_Examinations!A1735:J4070,4,TRUE)</f>
        <v>4.03</v>
      </c>
      <c r="F1736" s="7" t="str">
        <f>VLOOKUP(A1736,Medical_Examinations!A1735:J4070,6,TRUE)</f>
        <v>yes</v>
      </c>
      <c r="G1736" s="7" t="str">
        <f>VLOOKUP(A1736,Medical_Examinations!A1735:J4070,7,TRUE)</f>
        <v>No</v>
      </c>
      <c r="H1736" s="7" t="str">
        <f>VLOOKUP(A1736,Medical_Examinations!A1735:J4070,8,TRUE)</f>
        <v>No</v>
      </c>
      <c r="I1736" s="51">
        <f>VLOOKUP(A1736,Medical_Examinations!A1735:J4070,9,TRUE)</f>
        <v>1</v>
      </c>
      <c r="J1736" s="7" t="str">
        <f>VLOOKUP(A1736,Medical_Examinations!A1735:J4070,10,TRUE)</f>
        <v>No</v>
      </c>
      <c r="K1736" s="7" t="str">
        <f>VLOOKUP(A1736,Medical_Examinations!A1735:J4070,3,TRUE)</f>
        <v>Obesity</v>
      </c>
      <c r="L1736" s="7" t="str">
        <f>VLOOKUP(A1736,Medical_Examinations!A1735:J4070,5,TRUE)</f>
        <v>Normal</v>
      </c>
      <c r="M1736" s="52">
        <f>VLOOKUP(A1736,Hospitalization!A566:K2908,5,FALSE)</f>
        <v>22513</v>
      </c>
      <c r="N1736" s="51">
        <f ca="1">VLOOKUP(A1736,Hospitalization!A567:K2909,6,FALSE)</f>
        <v>38</v>
      </c>
      <c r="O1736" s="7" t="str">
        <f>VLOOKUP(A1727,Hospitalization!A728:K3070,11,TRUE)</f>
        <v>R1012</v>
      </c>
      <c r="P1736" s="7" t="str">
        <f>VLOOKUP(A1736,Hospitalization!A737:K3079,10,TRUE)</f>
        <v>tier - 1</v>
      </c>
      <c r="Q1736" s="53">
        <f>VLOOKUP(A1736,Hospitalization!A737:K3079,8,TRUE)</f>
        <v>12950.07</v>
      </c>
      <c r="R1736" s="7" t="str">
        <f>VLOOKUP(A1736,Hospitalization!A737:K3079,9,TRUE)</f>
        <v>tier - 3</v>
      </c>
    </row>
    <row r="1737" spans="1:18" x14ac:dyDescent="0.3">
      <c r="A1737" s="69" t="s">
        <v>1746</v>
      </c>
      <c r="B1737" s="55" t="str">
        <f>VLOOKUP(A1737,'Customer Names'!A1737:E3055,3,TRUE)</f>
        <v xml:space="preserve"> Ms</v>
      </c>
      <c r="C1737" s="55" t="str">
        <f>VLOOKUP(A1737,'Customer Names'!A1735:E2560,4,FALSE)</f>
        <v>Pearson</v>
      </c>
      <c r="D1737" s="54">
        <f>VLOOKUP(HealthCare!A1737,Medical_Examinations!A1736:J4071,2,TRUE)</f>
        <v>34.19</v>
      </c>
      <c r="E1737" s="54">
        <f>VLOOKUP(HealthCare!A1737,Medical_Examinations!A1736:J4071,4,TRUE)</f>
        <v>4.1900000000000004</v>
      </c>
      <c r="F1737" s="55" t="str">
        <f>VLOOKUP(A1737,Medical_Examinations!A1736:J4071,6,TRUE)</f>
        <v>No</v>
      </c>
      <c r="G1737" s="55" t="str">
        <f>VLOOKUP(A1737,Medical_Examinations!A1736:J4071,7,TRUE)</f>
        <v>No</v>
      </c>
      <c r="H1737" s="55" t="str">
        <f>VLOOKUP(A1737,Medical_Examinations!A1736:J4071,8,TRUE)</f>
        <v>No</v>
      </c>
      <c r="I1737" s="56">
        <f>VLOOKUP(A1737,Medical_Examinations!A1736:J4071,9,TRUE)</f>
        <v>0</v>
      </c>
      <c r="J1737" s="55" t="str">
        <f>VLOOKUP(A1737,Medical_Examinations!A1736:J4071,10,TRUE)</f>
        <v>No</v>
      </c>
      <c r="K1737" s="55" t="str">
        <f>VLOOKUP(A1737,Medical_Examinations!A1736:J4071,3,TRUE)</f>
        <v>Obesity</v>
      </c>
      <c r="L1737" s="55" t="str">
        <f>VLOOKUP(A1737,Medical_Examinations!A1736:J4071,5,TRUE)</f>
        <v>Normal</v>
      </c>
      <c r="M1737" s="57">
        <f>VLOOKUP(A1737,Hospitalization!A567:K2909,5,FALSE)</f>
        <v>24463</v>
      </c>
      <c r="N1737" s="56">
        <f ca="1">VLOOKUP(A1737,Hospitalization!A568:K2910,6,FALSE)</f>
        <v>45</v>
      </c>
      <c r="O1737" s="55" t="str">
        <f>VLOOKUP(A1728,Hospitalization!A729:K3071,11,TRUE)</f>
        <v>R1012</v>
      </c>
      <c r="P1737" s="55" t="str">
        <f>VLOOKUP(A1737,Hospitalization!A738:K3080,10,TRUE)</f>
        <v>tier - 3</v>
      </c>
      <c r="Q1737" s="58">
        <f>VLOOKUP(A1737,Hospitalization!A738:K3080,8,TRUE)</f>
        <v>12949.16</v>
      </c>
      <c r="R1737" s="55" t="str">
        <f>VLOOKUP(A1737,Hospitalization!A738:K3080,9,TRUE)</f>
        <v>tier - 3</v>
      </c>
    </row>
    <row r="1738" spans="1:18" x14ac:dyDescent="0.3">
      <c r="A1738" s="69" t="s">
        <v>1747</v>
      </c>
      <c r="B1738" s="55" t="str">
        <f>VLOOKUP(A1738,'Customer Names'!A1738:E3056,3,TRUE)</f>
        <v xml:space="preserve"> Mr</v>
      </c>
      <c r="C1738" s="55" t="str">
        <f>VLOOKUP(A1738,'Customer Names'!A1736:E2561,4,FALSE)</f>
        <v>Thomas</v>
      </c>
      <c r="D1738" s="50">
        <f>VLOOKUP(HealthCare!A1738,Medical_Examinations!A1737:J4072,2,TRUE)</f>
        <v>22.515000000000001</v>
      </c>
      <c r="E1738" s="50">
        <f>VLOOKUP(HealthCare!A1738,Medical_Examinations!A1737:J4072,4,TRUE)</f>
        <v>4.37</v>
      </c>
      <c r="F1738" s="7" t="str">
        <f>VLOOKUP(A1738,Medical_Examinations!A1737:J4072,6,TRUE)</f>
        <v>No</v>
      </c>
      <c r="G1738" s="7" t="str">
        <f>VLOOKUP(A1738,Medical_Examinations!A1737:J4072,7,TRUE)</f>
        <v>No</v>
      </c>
      <c r="H1738" s="7" t="str">
        <f>VLOOKUP(A1738,Medical_Examinations!A1737:J4072,8,TRUE)</f>
        <v>Yes</v>
      </c>
      <c r="I1738" s="51">
        <f>VLOOKUP(A1738,Medical_Examinations!A1737:J4072,9,TRUE)</f>
        <v>1</v>
      </c>
      <c r="J1738" s="7" t="str">
        <f>VLOOKUP(A1738,Medical_Examinations!A1737:J4072,10,TRUE)</f>
        <v>No</v>
      </c>
      <c r="K1738" s="7" t="str">
        <f>VLOOKUP(A1738,Medical_Examinations!A1737:J4072,3,TRUE)</f>
        <v>Normal Weight</v>
      </c>
      <c r="L1738" s="7" t="str">
        <f>VLOOKUP(A1738,Medical_Examinations!A1737:J4072,5,TRUE)</f>
        <v>Normal</v>
      </c>
      <c r="M1738" s="52">
        <f>VLOOKUP(A1738,Hospitalization!A568:K2910,5,FALSE)</f>
        <v>23237</v>
      </c>
      <c r="N1738" s="51">
        <f ca="1">VLOOKUP(A1738,Hospitalization!A569:K2911,6,FALSE)</f>
        <v>45</v>
      </c>
      <c r="O1738" s="7" t="str">
        <f>VLOOKUP(A1729,Hospitalization!A730:K3072,11,TRUE)</f>
        <v>R1012</v>
      </c>
      <c r="P1738" s="7" t="str">
        <f>VLOOKUP(A1738,Hospitalization!A739:K3081,10,TRUE)</f>
        <v>tier - 2</v>
      </c>
      <c r="Q1738" s="53">
        <f>VLOOKUP(A1738,Hospitalization!A739:K3081,8,TRUE)</f>
        <v>12928.79</v>
      </c>
      <c r="R1738" s="7" t="str">
        <f>VLOOKUP(A1738,Hospitalization!A739:K3081,9,TRUE)</f>
        <v>tier - 3</v>
      </c>
    </row>
    <row r="1739" spans="1:18" x14ac:dyDescent="0.3">
      <c r="A1739" s="69" t="s">
        <v>1748</v>
      </c>
      <c r="B1739" s="55" t="str">
        <f>VLOOKUP(A1739,'Customer Names'!A1739:E3057,3,TRUE)</f>
        <v xml:space="preserve"> Mr</v>
      </c>
      <c r="C1739" s="55" t="str">
        <f>VLOOKUP(A1739,'Customer Names'!A1737:E2562,4,FALSE)</f>
        <v>Leon</v>
      </c>
      <c r="D1739" s="54">
        <f>VLOOKUP(HealthCare!A1739,Medical_Examinations!A1738:J4073,2,TRUE)</f>
        <v>18.239999999999998</v>
      </c>
      <c r="E1739" s="54">
        <f>VLOOKUP(HealthCare!A1739,Medical_Examinations!A1738:J4073,4,TRUE)</f>
        <v>5.31</v>
      </c>
      <c r="F1739" s="55" t="str">
        <f>VLOOKUP(A1739,Medical_Examinations!A1738:J4073,6,TRUE)</f>
        <v>yes</v>
      </c>
      <c r="G1739" s="55" t="str">
        <f>VLOOKUP(A1739,Medical_Examinations!A1738:J4073,7,TRUE)</f>
        <v>No</v>
      </c>
      <c r="H1739" s="55" t="str">
        <f>VLOOKUP(A1739,Medical_Examinations!A1738:J4073,8,TRUE)</f>
        <v>Yes</v>
      </c>
      <c r="I1739" s="56">
        <f>VLOOKUP(A1739,Medical_Examinations!A1738:J4073,9,TRUE)</f>
        <v>1</v>
      </c>
      <c r="J1739" s="55" t="str">
        <f>VLOOKUP(A1739,Medical_Examinations!A1738:J4073,10,TRUE)</f>
        <v>No</v>
      </c>
      <c r="K1739" s="55" t="str">
        <f>VLOOKUP(A1739,Medical_Examinations!A1738:J4073,3,TRUE)</f>
        <v>Underweight</v>
      </c>
      <c r="L1739" s="55" t="str">
        <f>VLOOKUP(A1739,Medical_Examinations!A1738:J4073,5,TRUE)</f>
        <v>Normal</v>
      </c>
      <c r="M1739" s="57">
        <f>VLOOKUP(A1739,Hospitalization!A569:K2911,5,FALSE)</f>
        <v>23255</v>
      </c>
      <c r="N1739" s="56">
        <f ca="1">VLOOKUP(A1739,Hospitalization!A570:K2912,6,FALSE)</f>
        <v>45</v>
      </c>
      <c r="O1739" s="55" t="str">
        <f>VLOOKUP(A1730,Hospitalization!A731:K3073,11,TRUE)</f>
        <v>R1012</v>
      </c>
      <c r="P1739" s="55" t="str">
        <f>VLOOKUP(A1739,Hospitalization!A740:K3082,10,TRUE)</f>
        <v>tier - 2</v>
      </c>
      <c r="Q1739" s="58">
        <f>VLOOKUP(A1739,Hospitalization!A740:K3082,8,TRUE)</f>
        <v>12925.89</v>
      </c>
      <c r="R1739" s="55" t="str">
        <f>VLOOKUP(A1739,Hospitalization!A740:K3082,9,TRUE)</f>
        <v>tier - 3</v>
      </c>
    </row>
    <row r="1740" spans="1:18" x14ac:dyDescent="0.3">
      <c r="A1740" s="69" t="s">
        <v>1749</v>
      </c>
      <c r="B1740" s="55" t="str">
        <f>VLOOKUP(A1740,'Customer Names'!A1740:E3058,3,TRUE)</f>
        <v xml:space="preserve"> Mr</v>
      </c>
      <c r="C1740" s="55" t="str">
        <f>VLOOKUP(A1740,'Customer Names'!A1738:E2563,4,FALSE)</f>
        <v>Marriott</v>
      </c>
      <c r="D1740" s="50">
        <f>VLOOKUP(HealthCare!A1740,Medical_Examinations!A1739:J4074,2,TRUE)</f>
        <v>37.28</v>
      </c>
      <c r="E1740" s="50">
        <f>VLOOKUP(HealthCare!A1740,Medical_Examinations!A1739:J4074,4,TRUE)</f>
        <v>4.66</v>
      </c>
      <c r="F1740" s="7" t="str">
        <f>VLOOKUP(A1740,Medical_Examinations!A1739:J4074,6,TRUE)</f>
        <v>No</v>
      </c>
      <c r="G1740" s="7" t="str">
        <f>VLOOKUP(A1740,Medical_Examinations!A1739:J4074,7,TRUE)</f>
        <v>yes</v>
      </c>
      <c r="H1740" s="7" t="str">
        <f>VLOOKUP(A1740,Medical_Examinations!A1739:J4074,8,TRUE)</f>
        <v>No</v>
      </c>
      <c r="I1740" s="51">
        <f>VLOOKUP(A1740,Medical_Examinations!A1739:J4074,9,TRUE)</f>
        <v>1</v>
      </c>
      <c r="J1740" s="7" t="str">
        <f>VLOOKUP(A1740,Medical_Examinations!A1739:J4074,10,TRUE)</f>
        <v>No</v>
      </c>
      <c r="K1740" s="7" t="str">
        <f>VLOOKUP(A1740,Medical_Examinations!A1739:J4074,3,TRUE)</f>
        <v>Obesity</v>
      </c>
      <c r="L1740" s="7" t="str">
        <f>VLOOKUP(A1740,Medical_Examinations!A1739:J4074,5,TRUE)</f>
        <v>Normal</v>
      </c>
      <c r="M1740" s="52">
        <f>VLOOKUP(A1740,Hospitalization!A570:K2912,5,FALSE)</f>
        <v>23239</v>
      </c>
      <c r="N1740" s="51">
        <f ca="1">VLOOKUP(A1740,Hospitalization!A571:K2913,6,FALSE)</f>
        <v>45</v>
      </c>
      <c r="O1740" s="7" t="str">
        <f>VLOOKUP(A1731,Hospitalization!A732:K3074,11,TRUE)</f>
        <v>R1026</v>
      </c>
      <c r="P1740" s="7" t="str">
        <f>VLOOKUP(A1740,Hospitalization!A741:K3083,10,TRUE)</f>
        <v>tier - 2</v>
      </c>
      <c r="Q1740" s="53">
        <f>VLOOKUP(A1740,Hospitalization!A741:K3083,8,TRUE)</f>
        <v>12913.99</v>
      </c>
      <c r="R1740" s="7" t="str">
        <f>VLOOKUP(A1740,Hospitalization!A741:K3083,9,TRUE)</f>
        <v>tier - 3</v>
      </c>
    </row>
    <row r="1741" spans="1:18" x14ac:dyDescent="0.3">
      <c r="A1741" s="69" t="s">
        <v>1750</v>
      </c>
      <c r="B1741" s="55" t="str">
        <f>VLOOKUP(A1741,'Customer Names'!A1741:E3059,3,TRUE)</f>
        <v xml:space="preserve"> Ms</v>
      </c>
      <c r="C1741" s="55" t="str">
        <f>VLOOKUP(A1741,'Customer Names'!A1739:E2564,4,FALSE)</f>
        <v>Wilkins</v>
      </c>
      <c r="D1741" s="54">
        <f>VLOOKUP(HealthCare!A1741,Medical_Examinations!A1740:J4075,2,TRUE)</f>
        <v>18.2</v>
      </c>
      <c r="E1741" s="54">
        <f>VLOOKUP(HealthCare!A1741,Medical_Examinations!A1740:J4075,4,TRUE)</f>
        <v>6.19</v>
      </c>
      <c r="F1741" s="55" t="str">
        <f>VLOOKUP(A1741,Medical_Examinations!A1740:J4075,6,TRUE)</f>
        <v>No</v>
      </c>
      <c r="G1741" s="55" t="str">
        <f>VLOOKUP(A1741,Medical_Examinations!A1740:J4075,7,TRUE)</f>
        <v>No</v>
      </c>
      <c r="H1741" s="55" t="str">
        <f>VLOOKUP(A1741,Medical_Examinations!A1740:J4075,8,TRUE)</f>
        <v>Yes</v>
      </c>
      <c r="I1741" s="56">
        <f>VLOOKUP(A1741,Medical_Examinations!A1740:J4075,9,TRUE)</f>
        <v>1</v>
      </c>
      <c r="J1741" s="55" t="str">
        <f>VLOOKUP(A1741,Medical_Examinations!A1740:J4075,10,TRUE)</f>
        <v>No</v>
      </c>
      <c r="K1741" s="55" t="str">
        <f>VLOOKUP(A1741,Medical_Examinations!A1740:J4075,3,TRUE)</f>
        <v>Underweight</v>
      </c>
      <c r="L1741" s="55" t="str">
        <f>VLOOKUP(A1741,Medical_Examinations!A1740:J4075,5,TRUE)</f>
        <v>Prediabetes</v>
      </c>
      <c r="M1741" s="57">
        <f>VLOOKUP(A1741,Hospitalization!A571:K2913,5,FALSE)</f>
        <v>30900</v>
      </c>
      <c r="N1741" s="56">
        <f ca="1">VLOOKUP(A1741,Hospitalization!A572:K2914,6,FALSE)</f>
        <v>35</v>
      </c>
      <c r="O1741" s="55" t="str">
        <f>VLOOKUP(A1732,Hospitalization!A733:K3075,11,TRUE)</f>
        <v>R1013</v>
      </c>
      <c r="P1741" s="55" t="str">
        <f>VLOOKUP(A1741,Hospitalization!A742:K3084,10,TRUE)</f>
        <v>tier - 3</v>
      </c>
      <c r="Q1741" s="58">
        <f>VLOOKUP(A1741,Hospitalization!A742:K3084,8,TRUE)</f>
        <v>12870.31</v>
      </c>
      <c r="R1741" s="55" t="str">
        <f>VLOOKUP(A1741,Hospitalization!A742:K3084,9,TRUE)</f>
        <v>tier - 3</v>
      </c>
    </row>
    <row r="1742" spans="1:18" x14ac:dyDescent="0.3">
      <c r="A1742" s="69" t="s">
        <v>1751</v>
      </c>
      <c r="B1742" s="55" t="str">
        <f>VLOOKUP(A1742,'Customer Names'!A1742:E3060,3,TRUE)</f>
        <v xml:space="preserve"> Ms</v>
      </c>
      <c r="C1742" s="55" t="str">
        <f>VLOOKUP(A1742,'Customer Names'!A1740:E2565,4,FALSE)</f>
        <v>Saiter</v>
      </c>
      <c r="D1742" s="50">
        <f>VLOOKUP(HealthCare!A1742,Medical_Examinations!A1741:J4076,2,TRUE)</f>
        <v>20.53</v>
      </c>
      <c r="E1742" s="50">
        <f>VLOOKUP(HealthCare!A1742,Medical_Examinations!A1741:J4076,4,TRUE)</f>
        <v>4.8600000000000003</v>
      </c>
      <c r="F1742" s="7" t="str">
        <f>VLOOKUP(A1742,Medical_Examinations!A1741:J4076,6,TRUE)</f>
        <v>No</v>
      </c>
      <c r="G1742" s="7" t="str">
        <f>VLOOKUP(A1742,Medical_Examinations!A1741:J4076,7,TRUE)</f>
        <v>No</v>
      </c>
      <c r="H1742" s="7" t="str">
        <f>VLOOKUP(A1742,Medical_Examinations!A1741:J4076,8,TRUE)</f>
        <v>No</v>
      </c>
      <c r="I1742" s="51">
        <f>VLOOKUP(A1742,Medical_Examinations!A1741:J4076,9,TRUE)</f>
        <v>1</v>
      </c>
      <c r="J1742" s="7" t="str">
        <f>VLOOKUP(A1742,Medical_Examinations!A1741:J4076,10,TRUE)</f>
        <v>No</v>
      </c>
      <c r="K1742" s="7" t="str">
        <f>VLOOKUP(A1742,Medical_Examinations!A1741:J4076,3,TRUE)</f>
        <v>Normal Weight</v>
      </c>
      <c r="L1742" s="7" t="str">
        <f>VLOOKUP(A1742,Medical_Examinations!A1741:J4076,5,TRUE)</f>
        <v>Normal</v>
      </c>
      <c r="M1742" s="52">
        <f>VLOOKUP(A1742,Hospitalization!A572:K2914,5,FALSE)</f>
        <v>23281</v>
      </c>
      <c r="N1742" s="51">
        <f ca="1">VLOOKUP(A1742,Hospitalization!A573:K2915,6,FALSE)</f>
        <v>51</v>
      </c>
      <c r="O1742" s="7" t="str">
        <f>VLOOKUP(A1733,Hospitalization!A734:K3076,11,TRUE)</f>
        <v>R1013</v>
      </c>
      <c r="P1742" s="7" t="str">
        <f>VLOOKUP(A1742,Hospitalization!A743:K3085,10,TRUE)</f>
        <v>tier - 3</v>
      </c>
      <c r="Q1742" s="53">
        <f>VLOOKUP(A1742,Hospitalization!A743:K3085,8,TRUE)</f>
        <v>12856.84</v>
      </c>
      <c r="R1742" s="7" t="str">
        <f>VLOOKUP(A1742,Hospitalization!A743:K3085,9,TRUE)</f>
        <v>tier - 3</v>
      </c>
    </row>
    <row r="1743" spans="1:18" x14ac:dyDescent="0.3">
      <c r="A1743" s="69" t="s">
        <v>1752</v>
      </c>
      <c r="B1743" s="55" t="str">
        <f>VLOOKUP(A1743,'Customer Names'!A1743:E3061,3,TRUE)</f>
        <v xml:space="preserve"> Ms</v>
      </c>
      <c r="C1743" s="55" t="str">
        <f>VLOOKUP(A1743,'Customer Names'!A1741:E2566,4,FALSE)</f>
        <v>Winrow</v>
      </c>
      <c r="D1743" s="54">
        <f>VLOOKUP(HealthCare!A1743,Medical_Examinations!A1742:J4077,2,TRUE)</f>
        <v>23.79</v>
      </c>
      <c r="E1743" s="54">
        <f>VLOOKUP(HealthCare!A1743,Medical_Examinations!A1742:J4077,4,TRUE)</f>
        <v>4.74</v>
      </c>
      <c r="F1743" s="55" t="str">
        <f>VLOOKUP(A1743,Medical_Examinations!A1742:J4077,6,TRUE)</f>
        <v>No</v>
      </c>
      <c r="G1743" s="55" t="str">
        <f>VLOOKUP(A1743,Medical_Examinations!A1742:J4077,7,TRUE)</f>
        <v>No</v>
      </c>
      <c r="H1743" s="55" t="str">
        <f>VLOOKUP(A1743,Medical_Examinations!A1742:J4077,8,TRUE)</f>
        <v>No</v>
      </c>
      <c r="I1743" s="56">
        <f>VLOOKUP(A1743,Medical_Examinations!A1742:J4077,9,TRUE)</f>
        <v>0</v>
      </c>
      <c r="J1743" s="55" t="str">
        <f>VLOOKUP(A1743,Medical_Examinations!A1742:J4077,10,TRUE)</f>
        <v>No</v>
      </c>
      <c r="K1743" s="55" t="str">
        <f>VLOOKUP(A1743,Medical_Examinations!A1742:J4077,3,TRUE)</f>
        <v>Normal Weight</v>
      </c>
      <c r="L1743" s="55" t="str">
        <f>VLOOKUP(A1743,Medical_Examinations!A1742:J4077,5,TRUE)</f>
        <v>Normal</v>
      </c>
      <c r="M1743" s="57">
        <f>VLOOKUP(A1743,Hospitalization!A573:K2915,5,FALSE)</f>
        <v>26929</v>
      </c>
      <c r="N1743" s="56">
        <f ca="1">VLOOKUP(A1743,Hospitalization!A574:K2916,6,FALSE)</f>
        <v>32</v>
      </c>
      <c r="O1743" s="55" t="str">
        <f>VLOOKUP(A1734,Hospitalization!A735:K3077,11,TRUE)</f>
        <v>R1011</v>
      </c>
      <c r="P1743" s="55" t="str">
        <f>VLOOKUP(A1743,Hospitalization!A744:K3086,10,TRUE)</f>
        <v>tier - 1</v>
      </c>
      <c r="Q1743" s="58">
        <f>VLOOKUP(A1743,Hospitalization!A744:K3086,8,TRUE)</f>
        <v>12852.37</v>
      </c>
      <c r="R1743" s="55" t="str">
        <f>VLOOKUP(A1743,Hospitalization!A744:K3086,9,TRUE)</f>
        <v>tier - 3</v>
      </c>
    </row>
    <row r="1744" spans="1:18" x14ac:dyDescent="0.3">
      <c r="A1744" s="69" t="s">
        <v>1753</v>
      </c>
      <c r="B1744" s="55" t="str">
        <f>VLOOKUP(A1744,'Customer Names'!A1744:E3062,3,TRUE)</f>
        <v xml:space="preserve"> Ms</v>
      </c>
      <c r="C1744" s="55" t="str">
        <f>VLOOKUP(A1744,'Customer Names'!A1742:E2567,4,FALSE)</f>
        <v>Gries</v>
      </c>
      <c r="D1744" s="50">
        <f>VLOOKUP(HealthCare!A1744,Medical_Examinations!A1743:J4078,2,TRUE)</f>
        <v>29.8</v>
      </c>
      <c r="E1744" s="50">
        <f>VLOOKUP(HealthCare!A1744,Medical_Examinations!A1743:J4078,4,TRUE)</f>
        <v>6.03</v>
      </c>
      <c r="F1744" s="7" t="str">
        <f>VLOOKUP(A1744,Medical_Examinations!A1743:J4078,6,TRUE)</f>
        <v>No</v>
      </c>
      <c r="G1744" s="7" t="str">
        <f>VLOOKUP(A1744,Medical_Examinations!A1743:J4078,7,TRUE)</f>
        <v>No</v>
      </c>
      <c r="H1744" s="7" t="str">
        <f>VLOOKUP(A1744,Medical_Examinations!A1743:J4078,8,TRUE)</f>
        <v>No</v>
      </c>
      <c r="I1744" s="51">
        <f>VLOOKUP(A1744,Medical_Examinations!A1743:J4078,9,TRUE)</f>
        <v>0</v>
      </c>
      <c r="J1744" s="7" t="str">
        <f>VLOOKUP(A1744,Medical_Examinations!A1743:J4078,10,TRUE)</f>
        <v>No</v>
      </c>
      <c r="K1744" s="7" t="str">
        <f>VLOOKUP(A1744,Medical_Examinations!A1743:J4078,3,TRUE)</f>
        <v>Overweight</v>
      </c>
      <c r="L1744" s="7" t="str">
        <f>VLOOKUP(A1744,Medical_Examinations!A1743:J4078,5,TRUE)</f>
        <v>Prediabetes</v>
      </c>
      <c r="M1744" s="52">
        <f>VLOOKUP(A1744,Hospitalization!A574:K2916,5,FALSE)</f>
        <v>34239</v>
      </c>
      <c r="N1744" s="51">
        <f ca="1">VLOOKUP(A1744,Hospitalization!A575:K2917,6,FALSE)</f>
        <v>47</v>
      </c>
      <c r="O1744" s="7" t="str">
        <f>VLOOKUP(A1735,Hospitalization!A736:K3078,11,TRUE)</f>
        <v>R1011</v>
      </c>
      <c r="P1744" s="7" t="str">
        <f>VLOOKUP(A1744,Hospitalization!A745:K3087,10,TRUE)</f>
        <v>tier - 2</v>
      </c>
      <c r="Q1744" s="53">
        <f>VLOOKUP(A1744,Hospitalization!A745:K3087,8,TRUE)</f>
        <v>12847.24</v>
      </c>
      <c r="R1744" s="7" t="str">
        <f>VLOOKUP(A1744,Hospitalization!A745:K3087,9,TRUE)</f>
        <v>tier - 3</v>
      </c>
    </row>
    <row r="1745" spans="1:18" x14ac:dyDescent="0.3">
      <c r="A1745" s="69" t="s">
        <v>1754</v>
      </c>
      <c r="B1745" s="55" t="str">
        <f>VLOOKUP(A1745,'Customer Names'!A1745:E3063,3,TRUE)</f>
        <v xml:space="preserve"> Ms</v>
      </c>
      <c r="C1745" s="55" t="str">
        <f>VLOOKUP(A1745,'Customer Names'!A1743:E2568,4,FALSE)</f>
        <v>Strohschein</v>
      </c>
      <c r="D1745" s="54">
        <f>VLOOKUP(HealthCare!A1745,Medical_Examinations!A1744:J4079,2,TRUE)</f>
        <v>31.54</v>
      </c>
      <c r="E1745" s="54">
        <f>VLOOKUP(HealthCare!A1745,Medical_Examinations!A1744:J4079,4,TRUE)</f>
        <v>4.71</v>
      </c>
      <c r="F1745" s="55" t="str">
        <f>VLOOKUP(A1745,Medical_Examinations!A1744:J4079,6,TRUE)</f>
        <v>No</v>
      </c>
      <c r="G1745" s="55" t="str">
        <f>VLOOKUP(A1745,Medical_Examinations!A1744:J4079,7,TRUE)</f>
        <v>No</v>
      </c>
      <c r="H1745" s="55" t="str">
        <f>VLOOKUP(A1745,Medical_Examinations!A1744:J4079,8,TRUE)</f>
        <v>No</v>
      </c>
      <c r="I1745" s="56">
        <f>VLOOKUP(A1745,Medical_Examinations!A1744:J4079,9,TRUE)</f>
        <v>0</v>
      </c>
      <c r="J1745" s="55" t="str">
        <f>VLOOKUP(A1745,Medical_Examinations!A1744:J4079,10,TRUE)</f>
        <v>No</v>
      </c>
      <c r="K1745" s="55" t="str">
        <f>VLOOKUP(A1745,Medical_Examinations!A1744:J4079,3,TRUE)</f>
        <v>Obesity</v>
      </c>
      <c r="L1745" s="55" t="str">
        <f>VLOOKUP(A1745,Medical_Examinations!A1744:J4079,5,TRUE)</f>
        <v>Normal</v>
      </c>
      <c r="M1745" s="57">
        <f>VLOOKUP(A1745,Hospitalization!A575:K2917,5,FALSE)</f>
        <v>38300</v>
      </c>
      <c r="N1745" s="56">
        <f ca="1">VLOOKUP(A1745,Hospitalization!A576:K2918,6,FALSE)</f>
        <v>25</v>
      </c>
      <c r="O1745" s="55" t="str">
        <f>VLOOKUP(A1736,Hospitalization!A737:K3079,11,TRUE)</f>
        <v>R1012</v>
      </c>
      <c r="P1745" s="55" t="str">
        <f>VLOOKUP(A1745,Hospitalization!A746:K3088,10,TRUE)</f>
        <v>tier - 3</v>
      </c>
      <c r="Q1745" s="58">
        <f>VLOOKUP(A1745,Hospitalization!A746:K3088,8,TRUE)</f>
        <v>12829.46</v>
      </c>
      <c r="R1745" s="55" t="str">
        <f>VLOOKUP(A1745,Hospitalization!A746:K3088,9,TRUE)</f>
        <v>tier - 3</v>
      </c>
    </row>
    <row r="1746" spans="1:18" x14ac:dyDescent="0.3">
      <c r="A1746" s="69" t="s">
        <v>1755</v>
      </c>
      <c r="B1746" s="55" t="str">
        <f>VLOOKUP(A1746,'Customer Names'!A1746:E3064,3,TRUE)</f>
        <v xml:space="preserve"> Mr</v>
      </c>
      <c r="C1746" s="55" t="str">
        <f>VLOOKUP(A1746,'Customer Names'!A1744:E2569,4,FALSE)</f>
        <v>Berger</v>
      </c>
      <c r="D1746" s="50">
        <f>VLOOKUP(HealthCare!A1746,Medical_Examinations!A1745:J4080,2,TRUE)</f>
        <v>20.82</v>
      </c>
      <c r="E1746" s="50">
        <f>VLOOKUP(HealthCare!A1746,Medical_Examinations!A1745:J4080,4,TRUE)</f>
        <v>5.55</v>
      </c>
      <c r="F1746" s="7" t="str">
        <f>VLOOKUP(A1746,Medical_Examinations!A1745:J4080,6,TRUE)</f>
        <v>No</v>
      </c>
      <c r="G1746" s="7" t="str">
        <f>VLOOKUP(A1746,Medical_Examinations!A1745:J4080,7,TRUE)</f>
        <v>No</v>
      </c>
      <c r="H1746" s="7" t="str">
        <f>VLOOKUP(A1746,Medical_Examinations!A1745:J4080,8,TRUE)</f>
        <v>No</v>
      </c>
      <c r="I1746" s="51">
        <f>VLOOKUP(A1746,Medical_Examinations!A1745:J4080,9,TRUE)</f>
        <v>1</v>
      </c>
      <c r="J1746" s="7" t="str">
        <f>VLOOKUP(A1746,Medical_Examinations!A1745:J4080,10,TRUE)</f>
        <v>No</v>
      </c>
      <c r="K1746" s="7" t="str">
        <f>VLOOKUP(A1746,Medical_Examinations!A1745:J4080,3,TRUE)</f>
        <v>Normal Weight</v>
      </c>
      <c r="L1746" s="7" t="str">
        <f>VLOOKUP(A1746,Medical_Examinations!A1745:J4080,5,TRUE)</f>
        <v>Normal</v>
      </c>
      <c r="M1746" s="52">
        <f>VLOOKUP(A1746,Hospitalization!A576:K2918,5,FALSE)</f>
        <v>24740</v>
      </c>
      <c r="N1746" s="51">
        <f ca="1">VLOOKUP(A1746,Hospitalization!A577:K2919,6,FALSE)</f>
        <v>49</v>
      </c>
      <c r="O1746" s="7" t="str">
        <f>VLOOKUP(A1737,Hospitalization!A738:K3080,11,TRUE)</f>
        <v>R1013</v>
      </c>
      <c r="P1746" s="7" t="str">
        <f>VLOOKUP(A1746,Hospitalization!A747:K3089,10,TRUE)</f>
        <v>tier - 3</v>
      </c>
      <c r="Q1746" s="53">
        <f>VLOOKUP(A1746,Hospitalization!A747:K3089,8,TRUE)</f>
        <v>12823.25</v>
      </c>
      <c r="R1746" s="7" t="str">
        <f>VLOOKUP(A1746,Hospitalization!A747:K3089,9,TRUE)</f>
        <v>tier - 3</v>
      </c>
    </row>
    <row r="1747" spans="1:18" x14ac:dyDescent="0.3">
      <c r="A1747" s="69" t="s">
        <v>1756</v>
      </c>
      <c r="B1747" s="55" t="str">
        <f>VLOOKUP(A1747,'Customer Names'!A1747:E3065,3,TRUE)</f>
        <v xml:space="preserve"> Ms</v>
      </c>
      <c r="C1747" s="55" t="str">
        <f>VLOOKUP(A1747,'Customer Names'!A1745:E2570,4,FALSE)</f>
        <v>Coogan</v>
      </c>
      <c r="D1747" s="54">
        <f>VLOOKUP(HealthCare!A1747,Medical_Examinations!A1746:J4081,2,TRUE)</f>
        <v>38.83</v>
      </c>
      <c r="E1747" s="54">
        <f>VLOOKUP(HealthCare!A1747,Medical_Examinations!A1746:J4081,4,TRUE)</f>
        <v>4.78</v>
      </c>
      <c r="F1747" s="55" t="str">
        <f>VLOOKUP(A1747,Medical_Examinations!A1746:J4081,6,TRUE)</f>
        <v>No</v>
      </c>
      <c r="G1747" s="55" t="str">
        <f>VLOOKUP(A1747,Medical_Examinations!A1746:J4081,7,TRUE)</f>
        <v>No</v>
      </c>
      <c r="H1747" s="55" t="str">
        <f>VLOOKUP(A1747,Medical_Examinations!A1746:J4081,8,TRUE)</f>
        <v>Yes</v>
      </c>
      <c r="I1747" s="56">
        <f>VLOOKUP(A1747,Medical_Examinations!A1746:J4081,9,TRUE)</f>
        <v>1</v>
      </c>
      <c r="J1747" s="55" t="str">
        <f>VLOOKUP(A1747,Medical_Examinations!A1746:J4081,10,TRUE)</f>
        <v>No</v>
      </c>
      <c r="K1747" s="55" t="str">
        <f>VLOOKUP(A1747,Medical_Examinations!A1746:J4081,3,TRUE)</f>
        <v>Obesity</v>
      </c>
      <c r="L1747" s="55" t="str">
        <f>VLOOKUP(A1747,Medical_Examinations!A1746:J4081,5,TRUE)</f>
        <v>Normal</v>
      </c>
      <c r="M1747" s="57">
        <f>VLOOKUP(A1747,Hospitalization!A577:K2919,5,FALSE)</f>
        <v>23212</v>
      </c>
      <c r="N1747" s="56">
        <f ca="1">VLOOKUP(A1747,Hospitalization!A578:K2920,6,FALSE)</f>
        <v>46</v>
      </c>
      <c r="O1747" s="55" t="str">
        <f>VLOOKUP(A1738,Hospitalization!A739:K3081,11,TRUE)</f>
        <v>R1013</v>
      </c>
      <c r="P1747" s="55" t="str">
        <f>VLOOKUP(A1747,Hospitalization!A748:K3090,10,TRUE)</f>
        <v>tier - 3</v>
      </c>
      <c r="Q1747" s="58">
        <f>VLOOKUP(A1747,Hospitalization!A748:K3090,8,TRUE)</f>
        <v>12815.44</v>
      </c>
      <c r="R1747" s="55" t="str">
        <f>VLOOKUP(A1747,Hospitalization!A748:K3090,9,TRUE)</f>
        <v>tier - 3</v>
      </c>
    </row>
    <row r="1748" spans="1:18" x14ac:dyDescent="0.3">
      <c r="A1748" s="69" t="s">
        <v>1757</v>
      </c>
      <c r="B1748" s="55" t="str">
        <f>VLOOKUP(A1748,'Customer Names'!A1748:E3066,3,TRUE)</f>
        <v xml:space="preserve"> Ms</v>
      </c>
      <c r="C1748" s="55" t="str">
        <f>VLOOKUP(A1748,'Customer Names'!A1746:E2571,4,FALSE)</f>
        <v>Gagnon</v>
      </c>
      <c r="D1748" s="50">
        <f>VLOOKUP(HealthCare!A1748,Medical_Examinations!A1747:J4082,2,TRUE)</f>
        <v>23.44</v>
      </c>
      <c r="E1748" s="50">
        <f>VLOOKUP(HealthCare!A1748,Medical_Examinations!A1747:J4082,4,TRUE)</f>
        <v>4.6500000000000004</v>
      </c>
      <c r="F1748" s="7" t="str">
        <f>VLOOKUP(A1748,Medical_Examinations!A1747:J4082,6,TRUE)</f>
        <v>yes</v>
      </c>
      <c r="G1748" s="7" t="str">
        <f>VLOOKUP(A1748,Medical_Examinations!A1747:J4082,7,TRUE)</f>
        <v>No</v>
      </c>
      <c r="H1748" s="7" t="str">
        <f>VLOOKUP(A1748,Medical_Examinations!A1747:J4082,8,TRUE)</f>
        <v>No</v>
      </c>
      <c r="I1748" s="51">
        <f>VLOOKUP(A1748,Medical_Examinations!A1747:J4082,9,TRUE)</f>
        <v>1</v>
      </c>
      <c r="J1748" s="7" t="str">
        <f>VLOOKUP(A1748,Medical_Examinations!A1747:J4082,10,TRUE)</f>
        <v>No</v>
      </c>
      <c r="K1748" s="7" t="str">
        <f>VLOOKUP(A1748,Medical_Examinations!A1747:J4082,3,TRUE)</f>
        <v>Normal Weight</v>
      </c>
      <c r="L1748" s="7" t="str">
        <f>VLOOKUP(A1748,Medical_Examinations!A1747:J4082,5,TRUE)</f>
        <v>Normal</v>
      </c>
      <c r="M1748" s="52">
        <f>VLOOKUP(A1748,Hospitalization!A578:K2920,5,FALSE)</f>
        <v>28695</v>
      </c>
      <c r="N1748" s="51">
        <f ca="1">VLOOKUP(A1748,Hospitalization!A579:K2921,6,FALSE)</f>
        <v>45</v>
      </c>
      <c r="O1748" s="7" t="str">
        <f>VLOOKUP(A1739,Hospitalization!A740:K3082,11,TRUE)</f>
        <v>R1013</v>
      </c>
      <c r="P1748" s="7" t="str">
        <f>VLOOKUP(A1748,Hospitalization!A749:K3091,10,TRUE)</f>
        <v>tier - 1</v>
      </c>
      <c r="Q1748" s="53">
        <f>VLOOKUP(A1748,Hospitalization!A749:K3091,8,TRUE)</f>
        <v>12797.21</v>
      </c>
      <c r="R1748" s="7" t="str">
        <f>VLOOKUP(A1748,Hospitalization!A749:K3091,9,TRUE)</f>
        <v>tier - 3</v>
      </c>
    </row>
    <row r="1749" spans="1:18" x14ac:dyDescent="0.3">
      <c r="A1749" s="69" t="s">
        <v>1758</v>
      </c>
      <c r="B1749" s="55" t="str">
        <f>VLOOKUP(A1749,'Customer Names'!A1749:E3067,3,TRUE)</f>
        <v xml:space="preserve"> Mr</v>
      </c>
      <c r="C1749" s="55" t="str">
        <f>VLOOKUP(A1749,'Customer Names'!A1747:E2572,4,FALSE)</f>
        <v>Pearson</v>
      </c>
      <c r="D1749" s="54">
        <f>VLOOKUP(HealthCare!A1749,Medical_Examinations!A1748:J4083,2,TRUE)</f>
        <v>24.13</v>
      </c>
      <c r="E1749" s="54">
        <f>VLOOKUP(HealthCare!A1749,Medical_Examinations!A1748:J4083,4,TRUE)</f>
        <v>5.2</v>
      </c>
      <c r="F1749" s="55" t="str">
        <f>VLOOKUP(A1749,Medical_Examinations!A1748:J4083,6,TRUE)</f>
        <v>No</v>
      </c>
      <c r="G1749" s="55" t="str">
        <f>VLOOKUP(A1749,Medical_Examinations!A1748:J4083,7,TRUE)</f>
        <v>No</v>
      </c>
      <c r="H1749" s="55" t="str">
        <f>VLOOKUP(A1749,Medical_Examinations!A1748:J4083,8,TRUE)</f>
        <v>No</v>
      </c>
      <c r="I1749" s="56">
        <f>VLOOKUP(A1749,Medical_Examinations!A1748:J4083,9,TRUE)</f>
        <v>1</v>
      </c>
      <c r="J1749" s="55" t="str">
        <f>VLOOKUP(A1749,Medical_Examinations!A1748:J4083,10,TRUE)</f>
        <v>No</v>
      </c>
      <c r="K1749" s="55" t="str">
        <f>VLOOKUP(A1749,Medical_Examinations!A1748:J4083,3,TRUE)</f>
        <v>Normal Weight</v>
      </c>
      <c r="L1749" s="55" t="str">
        <f>VLOOKUP(A1749,Medical_Examinations!A1748:J4083,5,TRUE)</f>
        <v>Normal</v>
      </c>
      <c r="M1749" s="57">
        <f>VLOOKUP(A1749,Hospitalization!A579:K2921,5,FALSE)</f>
        <v>30618</v>
      </c>
      <c r="N1749" s="56">
        <f ca="1">VLOOKUP(A1749,Hospitalization!A580:K2922,6,FALSE)</f>
        <v>48</v>
      </c>
      <c r="O1749" s="55" t="str">
        <f>VLOOKUP(A1740,Hospitalization!A741:K3083,11,TRUE)</f>
        <v>R1016</v>
      </c>
      <c r="P1749" s="55" t="str">
        <f>VLOOKUP(A1749,Hospitalization!A750:K3092,10,TRUE)</f>
        <v>tier - 1</v>
      </c>
      <c r="Q1749" s="58">
        <f>VLOOKUP(A1749,Hospitalization!A750:K3092,8,TRUE)</f>
        <v>12788.18</v>
      </c>
      <c r="R1749" s="55" t="str">
        <f>VLOOKUP(A1749,Hospitalization!A750:K3092,9,TRUE)</f>
        <v>tier - 3</v>
      </c>
    </row>
    <row r="1750" spans="1:18" x14ac:dyDescent="0.3">
      <c r="A1750" s="69" t="s">
        <v>1759</v>
      </c>
      <c r="B1750" s="55" t="str">
        <f>VLOOKUP(A1750,'Customer Names'!A1750:E3068,3,TRUE)</f>
        <v xml:space="preserve"> Mr</v>
      </c>
      <c r="C1750" s="55" t="str">
        <f>VLOOKUP(A1750,'Customer Names'!A1748:E2573,4,FALSE)</f>
        <v>Brian</v>
      </c>
      <c r="D1750" s="50">
        <f>VLOOKUP(HealthCare!A1750,Medical_Examinations!A1749:J4084,2,TRUE)</f>
        <v>42.13</v>
      </c>
      <c r="E1750" s="50">
        <f>VLOOKUP(HealthCare!A1750,Medical_Examinations!A1749:J4084,4,TRUE)</f>
        <v>4.54</v>
      </c>
      <c r="F1750" s="7" t="str">
        <f>VLOOKUP(A1750,Medical_Examinations!A1749:J4084,6,TRUE)</f>
        <v>yes</v>
      </c>
      <c r="G1750" s="7" t="str">
        <f>VLOOKUP(A1750,Medical_Examinations!A1749:J4084,7,TRUE)</f>
        <v>No</v>
      </c>
      <c r="H1750" s="7" t="str">
        <f>VLOOKUP(A1750,Medical_Examinations!A1749:J4084,8,TRUE)</f>
        <v>No</v>
      </c>
      <c r="I1750" s="51">
        <f>VLOOKUP(A1750,Medical_Examinations!A1749:J4084,9,TRUE)</f>
        <v>1</v>
      </c>
      <c r="J1750" s="7" t="str">
        <f>VLOOKUP(A1750,Medical_Examinations!A1749:J4084,10,TRUE)</f>
        <v>No</v>
      </c>
      <c r="K1750" s="7" t="str">
        <f>VLOOKUP(A1750,Medical_Examinations!A1749:J4084,3,TRUE)</f>
        <v>Obesity</v>
      </c>
      <c r="L1750" s="7" t="str">
        <f>VLOOKUP(A1750,Medical_Examinations!A1749:J4084,5,TRUE)</f>
        <v>Normal</v>
      </c>
      <c r="M1750" s="52">
        <f>VLOOKUP(A1750,Hospitalization!A580:K2922,5,FALSE)</f>
        <v>23350</v>
      </c>
      <c r="N1750" s="51">
        <f ca="1">VLOOKUP(A1750,Hospitalization!A581:K2923,6,FALSE)</f>
        <v>56</v>
      </c>
      <c r="O1750" s="7" t="str">
        <f>VLOOKUP(A1741,Hospitalization!A742:K3084,11,TRUE)</f>
        <v>R1012</v>
      </c>
      <c r="P1750" s="7" t="str">
        <f>VLOOKUP(A1750,Hospitalization!A751:K3093,10,TRUE)</f>
        <v>tier - 3</v>
      </c>
      <c r="Q1750" s="53">
        <f>VLOOKUP(A1750,Hospitalization!A751:K3093,8,TRUE)</f>
        <v>12788.03</v>
      </c>
      <c r="R1750" s="7" t="str">
        <f>VLOOKUP(A1750,Hospitalization!A751:K3093,9,TRUE)</f>
        <v>tier - 3</v>
      </c>
    </row>
    <row r="1751" spans="1:18" x14ac:dyDescent="0.3">
      <c r="A1751" s="69" t="s">
        <v>1760</v>
      </c>
      <c r="B1751" s="55" t="str">
        <f>VLOOKUP(A1751,'Customer Names'!A1751:E3069,3,TRUE)</f>
        <v xml:space="preserve"> Mr</v>
      </c>
      <c r="C1751" s="55" t="str">
        <f>VLOOKUP(A1751,'Customer Names'!A1749:E2574,4,FALSE)</f>
        <v>Brown</v>
      </c>
      <c r="D1751" s="54">
        <f>VLOOKUP(HealthCare!A1751,Medical_Examinations!A1750:J4085,2,TRUE)</f>
        <v>17.86</v>
      </c>
      <c r="E1751" s="54">
        <f>VLOOKUP(HealthCare!A1751,Medical_Examinations!A1750:J4085,4,TRUE)</f>
        <v>4.1100000000000003</v>
      </c>
      <c r="F1751" s="55" t="str">
        <f>VLOOKUP(A1751,Medical_Examinations!A1750:J4085,6,TRUE)</f>
        <v>No</v>
      </c>
      <c r="G1751" s="55" t="str">
        <f>VLOOKUP(A1751,Medical_Examinations!A1750:J4085,7,TRUE)</f>
        <v>No</v>
      </c>
      <c r="H1751" s="55" t="str">
        <f>VLOOKUP(A1751,Medical_Examinations!A1750:J4085,8,TRUE)</f>
        <v>No</v>
      </c>
      <c r="I1751" s="56">
        <f>VLOOKUP(A1751,Medical_Examinations!A1750:J4085,9,TRUE)</f>
        <v>1</v>
      </c>
      <c r="J1751" s="55" t="str">
        <f>VLOOKUP(A1751,Medical_Examinations!A1750:J4085,10,TRUE)</f>
        <v>No</v>
      </c>
      <c r="K1751" s="55" t="str">
        <f>VLOOKUP(A1751,Medical_Examinations!A1750:J4085,3,TRUE)</f>
        <v>Underweight</v>
      </c>
      <c r="L1751" s="55" t="str">
        <f>VLOOKUP(A1751,Medical_Examinations!A1750:J4085,5,TRUE)</f>
        <v>Normal</v>
      </c>
      <c r="M1751" s="57">
        <f>VLOOKUP(A1751,Hospitalization!A581:K2923,5,FALSE)</f>
        <v>27662</v>
      </c>
      <c r="N1751" s="56">
        <f ca="1">VLOOKUP(A1751,Hospitalization!A582:K2924,6,FALSE)</f>
        <v>21</v>
      </c>
      <c r="O1751" s="55" t="str">
        <f>VLOOKUP(A1742,Hospitalization!A743:K3085,11,TRUE)</f>
        <v>R1021</v>
      </c>
      <c r="P1751" s="55" t="str">
        <f>VLOOKUP(A1751,Hospitalization!A752:K3094,10,TRUE)</f>
        <v>tier - 3</v>
      </c>
      <c r="Q1751" s="58">
        <f>VLOOKUP(A1751,Hospitalization!A752:K3094,8,TRUE)</f>
        <v>12770.27</v>
      </c>
      <c r="R1751" s="55" t="str">
        <f>VLOOKUP(A1751,Hospitalization!A752:K3094,9,TRUE)</f>
        <v>tier - 3</v>
      </c>
    </row>
    <row r="1752" spans="1:18" x14ac:dyDescent="0.3">
      <c r="A1752" s="69" t="s">
        <v>1761</v>
      </c>
      <c r="B1752" s="55" t="str">
        <f>VLOOKUP(A1752,'Customer Names'!A1752:E3070,3,TRUE)</f>
        <v xml:space="preserve"> Mrs</v>
      </c>
      <c r="C1752" s="55" t="str">
        <f>VLOOKUP(A1752,'Customer Names'!A1750:E2575,4,FALSE)</f>
        <v>Fox</v>
      </c>
      <c r="D1752" s="50">
        <f>VLOOKUP(HealthCare!A1752,Medical_Examinations!A1751:J4086,2,TRUE)</f>
        <v>32.78</v>
      </c>
      <c r="E1752" s="50">
        <f>VLOOKUP(HealthCare!A1752,Medical_Examinations!A1751:J4086,4,TRUE)</f>
        <v>4.63</v>
      </c>
      <c r="F1752" s="7" t="str">
        <f>VLOOKUP(A1752,Medical_Examinations!A1751:J4086,6,TRUE)</f>
        <v>No</v>
      </c>
      <c r="G1752" s="7" t="str">
        <f>VLOOKUP(A1752,Medical_Examinations!A1751:J4086,7,TRUE)</f>
        <v>No</v>
      </c>
      <c r="H1752" s="7" t="str">
        <f>VLOOKUP(A1752,Medical_Examinations!A1751:J4086,8,TRUE)</f>
        <v>No</v>
      </c>
      <c r="I1752" s="51">
        <f>VLOOKUP(A1752,Medical_Examinations!A1751:J4086,9,TRUE)</f>
        <v>0</v>
      </c>
      <c r="J1752" s="7" t="str">
        <f>VLOOKUP(A1752,Medical_Examinations!A1751:J4086,10,TRUE)</f>
        <v>No</v>
      </c>
      <c r="K1752" s="7" t="str">
        <f>VLOOKUP(A1752,Medical_Examinations!A1751:J4086,3,TRUE)</f>
        <v>Obesity</v>
      </c>
      <c r="L1752" s="7" t="str">
        <f>VLOOKUP(A1752,Medical_Examinations!A1751:J4086,5,TRUE)</f>
        <v>Normal</v>
      </c>
      <c r="M1752" s="52">
        <f>VLOOKUP(A1752,Hospitalization!A582:K2924,5,FALSE)</f>
        <v>22920</v>
      </c>
      <c r="N1752" s="51">
        <f ca="1">VLOOKUP(A1752,Hospitalization!A583:K2925,6,FALSE)</f>
        <v>41</v>
      </c>
      <c r="O1752" s="7" t="str">
        <f>VLOOKUP(A1743,Hospitalization!A744:K3086,11,TRUE)</f>
        <v>R1012</v>
      </c>
      <c r="P1752" s="7" t="str">
        <f>VLOOKUP(A1752,Hospitalization!A753:K3095,10,TRUE)</f>
        <v>tier - 1</v>
      </c>
      <c r="Q1752" s="53">
        <f>VLOOKUP(A1752,Hospitalization!A753:K3095,8,TRUE)</f>
        <v>12741.17</v>
      </c>
      <c r="R1752" s="7" t="str">
        <f>VLOOKUP(A1752,Hospitalization!A753:K3095,9,TRUE)</f>
        <v>tier - 3</v>
      </c>
    </row>
    <row r="1753" spans="1:18" x14ac:dyDescent="0.3">
      <c r="A1753" s="69" t="s">
        <v>1762</v>
      </c>
      <c r="B1753" s="55" t="str">
        <f>VLOOKUP(A1753,'Customer Names'!A1753:E3071,3,TRUE)</f>
        <v xml:space="preserve"> Mr</v>
      </c>
      <c r="C1753" s="55" t="str">
        <f>VLOOKUP(A1753,'Customer Names'!A1751:E2576,4,FALSE)</f>
        <v>Traver</v>
      </c>
      <c r="D1753" s="54">
        <f>VLOOKUP(HealthCare!A1753,Medical_Examinations!A1752:J4087,2,TRUE)</f>
        <v>23.9</v>
      </c>
      <c r="E1753" s="54">
        <f>VLOOKUP(HealthCare!A1753,Medical_Examinations!A1752:J4087,4,TRUE)</f>
        <v>6.06</v>
      </c>
      <c r="F1753" s="55" t="str">
        <f>VLOOKUP(A1753,Medical_Examinations!A1752:J4087,6,TRUE)</f>
        <v>yes</v>
      </c>
      <c r="G1753" s="55" t="str">
        <f>VLOOKUP(A1753,Medical_Examinations!A1752:J4087,7,TRUE)</f>
        <v>No</v>
      </c>
      <c r="H1753" s="55" t="str">
        <f>VLOOKUP(A1753,Medical_Examinations!A1752:J4087,8,TRUE)</f>
        <v>Yes</v>
      </c>
      <c r="I1753" s="56">
        <f>VLOOKUP(A1753,Medical_Examinations!A1752:J4087,9,TRUE)</f>
        <v>1</v>
      </c>
      <c r="J1753" s="55" t="str">
        <f>VLOOKUP(A1753,Medical_Examinations!A1752:J4087,10,TRUE)</f>
        <v>No</v>
      </c>
      <c r="K1753" s="55" t="str">
        <f>VLOOKUP(A1753,Medical_Examinations!A1752:J4087,3,TRUE)</f>
        <v>Normal Weight</v>
      </c>
      <c r="L1753" s="55" t="str">
        <f>VLOOKUP(A1753,Medical_Examinations!A1752:J4087,5,TRUE)</f>
        <v>Prediabetes</v>
      </c>
      <c r="M1753" s="57">
        <f>VLOOKUP(A1753,Hospitalization!A583:K2925,5,FALSE)</f>
        <v>22891</v>
      </c>
      <c r="N1753" s="56">
        <f ca="1">VLOOKUP(A1753,Hospitalization!A584:K2926,6,FALSE)</f>
        <v>36</v>
      </c>
      <c r="O1753" s="55" t="str">
        <f>VLOOKUP(A1744,Hospitalization!A745:K3087,11,TRUE)</f>
        <v>R1012</v>
      </c>
      <c r="P1753" s="55" t="str">
        <f>VLOOKUP(A1753,Hospitalization!A754:K3096,10,TRUE)</f>
        <v>tier - 3</v>
      </c>
      <c r="Q1753" s="58">
        <f>VLOOKUP(A1753,Hospitalization!A754:K3096,8,TRUE)</f>
        <v>12731</v>
      </c>
      <c r="R1753" s="55" t="str">
        <f>VLOOKUP(A1753,Hospitalization!A754:K3096,9,TRUE)</f>
        <v>tier - 3</v>
      </c>
    </row>
    <row r="1754" spans="1:18" x14ac:dyDescent="0.3">
      <c r="A1754" s="69" t="s">
        <v>1763</v>
      </c>
      <c r="B1754" s="55" t="str">
        <f>VLOOKUP(A1754,'Customer Names'!A1754:E3072,3,TRUE)</f>
        <v xml:space="preserve"> Mr</v>
      </c>
      <c r="C1754" s="55" t="str">
        <f>VLOOKUP(A1754,'Customer Names'!A1752:E2577,4,FALSE)</f>
        <v>Quick</v>
      </c>
      <c r="D1754" s="50">
        <f>VLOOKUP(HealthCare!A1754,Medical_Examinations!A1753:J4088,2,TRUE)</f>
        <v>15.47</v>
      </c>
      <c r="E1754" s="50">
        <f>VLOOKUP(HealthCare!A1754,Medical_Examinations!A1753:J4088,4,TRUE)</f>
        <v>8.43</v>
      </c>
      <c r="F1754" s="7" t="str">
        <f>VLOOKUP(A1754,Medical_Examinations!A1753:J4088,6,TRUE)</f>
        <v>No</v>
      </c>
      <c r="G1754" s="7" t="str">
        <f>VLOOKUP(A1754,Medical_Examinations!A1753:J4088,7,TRUE)</f>
        <v>No</v>
      </c>
      <c r="H1754" s="7" t="str">
        <f>VLOOKUP(A1754,Medical_Examinations!A1753:J4088,8,TRUE)</f>
        <v>No</v>
      </c>
      <c r="I1754" s="51">
        <f>VLOOKUP(A1754,Medical_Examinations!A1753:J4088,9,TRUE)</f>
        <v>0</v>
      </c>
      <c r="J1754" s="7" t="str">
        <f>VLOOKUP(A1754,Medical_Examinations!A1753:J4088,10,TRUE)</f>
        <v>No</v>
      </c>
      <c r="K1754" s="7" t="str">
        <f>VLOOKUP(A1754,Medical_Examinations!A1753:J4088,3,TRUE)</f>
        <v>Underweight</v>
      </c>
      <c r="L1754" s="7" t="str">
        <f>VLOOKUP(A1754,Medical_Examinations!A1753:J4088,5,TRUE)</f>
        <v>Diabetes</v>
      </c>
      <c r="M1754" s="52">
        <f>VLOOKUP(A1754,Hospitalization!A584:K2926,5,FALSE)</f>
        <v>32341</v>
      </c>
      <c r="N1754" s="51">
        <f ca="1">VLOOKUP(A1754,Hospitalization!A585:K2927,6,FALSE)</f>
        <v>42</v>
      </c>
      <c r="O1754" s="7" t="str">
        <f>VLOOKUP(A1745,Hospitalization!A746:K3088,11,TRUE)</f>
        <v>R1016</v>
      </c>
      <c r="P1754" s="7" t="str">
        <f>VLOOKUP(A1754,Hospitalization!A755:K3097,10,TRUE)</f>
        <v>tier - 1</v>
      </c>
      <c r="Q1754" s="53">
        <f>VLOOKUP(A1754,Hospitalization!A755:K3097,8,TRUE)</f>
        <v>12718.21</v>
      </c>
      <c r="R1754" s="7" t="str">
        <f>VLOOKUP(A1754,Hospitalization!A755:K3097,9,TRUE)</f>
        <v>tier - 3</v>
      </c>
    </row>
    <row r="1755" spans="1:18" x14ac:dyDescent="0.3">
      <c r="A1755" s="69" t="s">
        <v>1764</v>
      </c>
      <c r="B1755" s="55" t="str">
        <f>VLOOKUP(A1755,'Customer Names'!A1755:E3073,3,TRUE)</f>
        <v xml:space="preserve"> Mr</v>
      </c>
      <c r="C1755" s="55" t="str">
        <f>VLOOKUP(A1755,'Customer Names'!A1753:E2578,4,FALSE)</f>
        <v>Scott</v>
      </c>
      <c r="D1755" s="54">
        <f>VLOOKUP(HealthCare!A1755,Medical_Examinations!A1754:J4089,2,TRUE)</f>
        <v>28.54</v>
      </c>
      <c r="E1755" s="54">
        <f>VLOOKUP(HealthCare!A1755,Medical_Examinations!A1754:J4089,4,TRUE)</f>
        <v>5.51</v>
      </c>
      <c r="F1755" s="55" t="str">
        <f>VLOOKUP(A1755,Medical_Examinations!A1754:J4089,6,TRUE)</f>
        <v>No</v>
      </c>
      <c r="G1755" s="55" t="str">
        <f>VLOOKUP(A1755,Medical_Examinations!A1754:J4089,7,TRUE)</f>
        <v>No</v>
      </c>
      <c r="H1755" s="55" t="str">
        <f>VLOOKUP(A1755,Medical_Examinations!A1754:J4089,8,TRUE)</f>
        <v>Yes</v>
      </c>
      <c r="I1755" s="56">
        <f>VLOOKUP(A1755,Medical_Examinations!A1754:J4089,9,TRUE)</f>
        <v>1</v>
      </c>
      <c r="J1755" s="55" t="str">
        <f>VLOOKUP(A1755,Medical_Examinations!A1754:J4089,10,TRUE)</f>
        <v>No</v>
      </c>
      <c r="K1755" s="55" t="str">
        <f>VLOOKUP(A1755,Medical_Examinations!A1754:J4089,3,TRUE)</f>
        <v>Overweight</v>
      </c>
      <c r="L1755" s="55" t="str">
        <f>VLOOKUP(A1755,Medical_Examinations!A1754:J4089,5,TRUE)</f>
        <v>Normal</v>
      </c>
      <c r="M1755" s="57">
        <f>VLOOKUP(A1755,Hospitalization!A585:K2927,5,FALSE)</f>
        <v>25757</v>
      </c>
      <c r="N1755" s="56">
        <f ca="1">VLOOKUP(A1755,Hospitalization!A2:K2344,6,TRUE)</f>
        <v>47</v>
      </c>
      <c r="O1755" s="55" t="str">
        <f>VLOOKUP(A1746,Hospitalization!A747:K3089,11,TRUE)</f>
        <v>R1021</v>
      </c>
      <c r="P1755" s="55" t="str">
        <f>VLOOKUP(A1755,Hospitalization!A756:K3098,10,TRUE)</f>
        <v>tier - 1</v>
      </c>
      <c r="Q1755" s="58">
        <f>VLOOKUP(A1755,Hospitalization!A756:K3098,8,TRUE)</f>
        <v>12713</v>
      </c>
      <c r="R1755" s="55" t="str">
        <f>VLOOKUP(A1755,Hospitalization!A756:K3098,9,TRUE)</f>
        <v>tier - 3</v>
      </c>
    </row>
    <row r="1756" spans="1:18" x14ac:dyDescent="0.3">
      <c r="A1756" s="69" t="s">
        <v>1765</v>
      </c>
      <c r="B1756" s="55" t="str">
        <f>VLOOKUP(A1756,'Customer Names'!A1756:E3074,3,TRUE)</f>
        <v xml:space="preserve"> Ms</v>
      </c>
      <c r="C1756" s="55" t="str">
        <f>VLOOKUP(A1756,'Customer Names'!A1754:E2579,4,FALSE)</f>
        <v>Theriot</v>
      </c>
      <c r="D1756" s="50">
        <f>VLOOKUP(HealthCare!A1756,Medical_Examinations!A1755:J4090,2,TRUE)</f>
        <v>18.54</v>
      </c>
      <c r="E1756" s="50">
        <f>VLOOKUP(HealthCare!A1756,Medical_Examinations!A1755:J4090,4,TRUE)</f>
        <v>4.95</v>
      </c>
      <c r="F1756" s="7" t="str">
        <f>VLOOKUP(A1756,Medical_Examinations!A1755:J4090,6,TRUE)</f>
        <v>No</v>
      </c>
      <c r="G1756" s="7" t="str">
        <f>VLOOKUP(A1756,Medical_Examinations!A1755:J4090,7,TRUE)</f>
        <v>No</v>
      </c>
      <c r="H1756" s="7" t="str">
        <f>VLOOKUP(A1756,Medical_Examinations!A1755:J4090,8,TRUE)</f>
        <v>No</v>
      </c>
      <c r="I1756" s="51">
        <f>VLOOKUP(A1756,Medical_Examinations!A1755:J4090,9,TRUE)</f>
        <v>0</v>
      </c>
      <c r="J1756" s="7" t="str">
        <f>VLOOKUP(A1756,Medical_Examinations!A1755:J4090,10,TRUE)</f>
        <v>No</v>
      </c>
      <c r="K1756" s="7" t="str">
        <f>VLOOKUP(A1756,Medical_Examinations!A1755:J4090,3,TRUE)</f>
        <v>Normal Weight</v>
      </c>
      <c r="L1756" s="7" t="str">
        <f>VLOOKUP(A1756,Medical_Examinations!A1755:J4090,5,TRUE)</f>
        <v>Normal</v>
      </c>
      <c r="M1756" s="52">
        <f>VLOOKUP(A1756,Hospitalization!A586:K2928,5,TRUE)</f>
        <v>23709</v>
      </c>
      <c r="N1756" s="51">
        <f ca="1">VLOOKUP(A1756,Hospitalization!A587:K2929,6,TRUE)</f>
        <v>46</v>
      </c>
      <c r="O1756" s="7" t="str">
        <f>VLOOKUP(A1747,Hospitalization!A748:K3090,11,TRUE)</f>
        <v>R1024</v>
      </c>
      <c r="P1756" s="7" t="str">
        <f>VLOOKUP(A1756,Hospitalization!A757:K3099,10,TRUE)</f>
        <v>tier - 3</v>
      </c>
      <c r="Q1756" s="53">
        <f>VLOOKUP(A1756,Hospitalization!A757:K3099,8,TRUE)</f>
        <v>12700.63</v>
      </c>
      <c r="R1756" s="7" t="str">
        <f>VLOOKUP(A1756,Hospitalization!A757:K3099,9,TRUE)</f>
        <v>tier - 3</v>
      </c>
    </row>
    <row r="1757" spans="1:18" x14ac:dyDescent="0.3">
      <c r="A1757" s="69" t="s">
        <v>1766</v>
      </c>
      <c r="B1757" s="55" t="str">
        <f>VLOOKUP(A1757,'Customer Names'!A1757:E3075,3,TRUE)</f>
        <v xml:space="preserve"> Ms</v>
      </c>
      <c r="C1757" s="55" t="str">
        <f>VLOOKUP(A1757,'Customer Names'!A1755:E2580,4,FALSE)</f>
        <v>Michalis</v>
      </c>
      <c r="D1757" s="54">
        <f>VLOOKUP(HealthCare!A1757,Medical_Examinations!A1756:J4091,2,TRUE)</f>
        <v>32.18</v>
      </c>
      <c r="E1757" s="54">
        <f>VLOOKUP(HealthCare!A1757,Medical_Examinations!A1756:J4091,4,TRUE)</f>
        <v>6.44</v>
      </c>
      <c r="F1757" s="55" t="str">
        <f>VLOOKUP(A1757,Medical_Examinations!A1756:J4091,6,TRUE)</f>
        <v>yes</v>
      </c>
      <c r="G1757" s="55" t="str">
        <f>VLOOKUP(A1757,Medical_Examinations!A1756:J4091,7,TRUE)</f>
        <v>No</v>
      </c>
      <c r="H1757" s="55" t="str">
        <f>VLOOKUP(A1757,Medical_Examinations!A1756:J4091,8,TRUE)</f>
        <v>Yes</v>
      </c>
      <c r="I1757" s="56">
        <f>VLOOKUP(A1757,Medical_Examinations!A1756:J4091,9,TRUE)</f>
        <v>1</v>
      </c>
      <c r="J1757" s="55" t="str">
        <f>VLOOKUP(A1757,Medical_Examinations!A1756:J4091,10,TRUE)</f>
        <v>No</v>
      </c>
      <c r="K1757" s="55" t="str">
        <f>VLOOKUP(A1757,Medical_Examinations!A1756:J4091,3,TRUE)</f>
        <v>Obesity</v>
      </c>
      <c r="L1757" s="55" t="str">
        <f>VLOOKUP(A1757,Medical_Examinations!A1756:J4091,5,TRUE)</f>
        <v>Prediabetes</v>
      </c>
      <c r="M1757" s="57">
        <f>VLOOKUP(A1757,Hospitalization!A587:K2929,5,TRUE)</f>
        <v>33792</v>
      </c>
      <c r="N1757" s="56">
        <f ca="1">VLOOKUP(A1757,Hospitalization!A588:K2930,6,TRUE)</f>
        <v>46</v>
      </c>
      <c r="O1757" s="55" t="str">
        <f>VLOOKUP(A1748,Hospitalization!A749:K3091,11,TRUE)</f>
        <v>R1024</v>
      </c>
      <c r="P1757" s="55" t="str">
        <f>VLOOKUP(A1757,Hospitalization!A758:K3100,10,TRUE)</f>
        <v>tier - 2</v>
      </c>
      <c r="Q1757" s="58">
        <f>VLOOKUP(A1757,Hospitalization!A758:K3100,8,TRUE)</f>
        <v>12699.56</v>
      </c>
      <c r="R1757" s="55" t="str">
        <f>VLOOKUP(A1757,Hospitalization!A758:K3100,9,TRUE)</f>
        <v>tier - 3</v>
      </c>
    </row>
    <row r="1758" spans="1:18" x14ac:dyDescent="0.3">
      <c r="A1758" s="69" t="s">
        <v>1767</v>
      </c>
      <c r="B1758" s="55" t="str">
        <f>VLOOKUP(A1758,'Customer Names'!A1758:E3076,3,TRUE)</f>
        <v xml:space="preserve"> Mr</v>
      </c>
      <c r="C1758" s="55" t="str">
        <f>VLOOKUP(A1758,'Customer Names'!A1756:E2581,4,FALSE)</f>
        <v>Hall</v>
      </c>
      <c r="D1758" s="50">
        <f>VLOOKUP(HealthCare!A1758,Medical_Examinations!A1757:J4092,2,TRUE)</f>
        <v>37.380000000000003</v>
      </c>
      <c r="E1758" s="50">
        <f>VLOOKUP(HealthCare!A1758,Medical_Examinations!A1757:J4092,4,TRUE)</f>
        <v>6.05</v>
      </c>
      <c r="F1758" s="7" t="str">
        <f>VLOOKUP(A1758,Medical_Examinations!A1757:J4092,6,TRUE)</f>
        <v>yes</v>
      </c>
      <c r="G1758" s="7" t="str">
        <f>VLOOKUP(A1758,Medical_Examinations!A1757:J4092,7,TRUE)</f>
        <v>No</v>
      </c>
      <c r="H1758" s="7" t="str">
        <f>VLOOKUP(A1758,Medical_Examinations!A1757:J4092,8,TRUE)</f>
        <v>No</v>
      </c>
      <c r="I1758" s="51">
        <f>VLOOKUP(A1758,Medical_Examinations!A1757:J4092,9,TRUE)</f>
        <v>0</v>
      </c>
      <c r="J1758" s="7" t="str">
        <f>VLOOKUP(A1758,Medical_Examinations!A1757:J4092,10,TRUE)</f>
        <v>No</v>
      </c>
      <c r="K1758" s="7" t="str">
        <f>VLOOKUP(A1758,Medical_Examinations!A1757:J4092,3,TRUE)</f>
        <v>Obesity</v>
      </c>
      <c r="L1758" s="7" t="str">
        <f>VLOOKUP(A1758,Medical_Examinations!A1757:J4092,5,TRUE)</f>
        <v>Prediabetes</v>
      </c>
      <c r="M1758" s="52">
        <f>VLOOKUP(A1758,Hospitalization!A588:K2930,5,TRUE)</f>
        <v>27296</v>
      </c>
      <c r="N1758" s="51">
        <f ca="1">VLOOKUP(A1758,Hospitalization!A589:K2931,6,TRUE)</f>
        <v>47</v>
      </c>
      <c r="O1758" s="7" t="str">
        <f>VLOOKUP(A1749,Hospitalization!A750:K3092,11,TRUE)</f>
        <v>R1026</v>
      </c>
      <c r="P1758" s="7" t="str">
        <f>VLOOKUP(A1758,Hospitalization!A759:K3101,10,TRUE)</f>
        <v>tier - 3</v>
      </c>
      <c r="Q1758" s="53">
        <f>VLOOKUP(A1758,Hospitalization!A759:K3101,8,TRUE)</f>
        <v>12697.48</v>
      </c>
      <c r="R1758" s="7" t="str">
        <f>VLOOKUP(A1758,Hospitalization!A759:K3101,9,TRUE)</f>
        <v>tier - 3</v>
      </c>
    </row>
    <row r="1759" spans="1:18" x14ac:dyDescent="0.3">
      <c r="A1759" s="69" t="s">
        <v>1768</v>
      </c>
      <c r="B1759" s="55" t="str">
        <f>VLOOKUP(A1759,'Customer Names'!A1759:E3077,3,TRUE)</f>
        <v xml:space="preserve"> Mrs</v>
      </c>
      <c r="C1759" s="55" t="str">
        <f>VLOOKUP(A1759,'Customer Names'!A1757:E2582,4,FALSE)</f>
        <v>Tjong Clemons</v>
      </c>
      <c r="D1759" s="54">
        <f>VLOOKUP(HealthCare!A1759,Medical_Examinations!A1758:J4093,2,TRUE)</f>
        <v>31.12</v>
      </c>
      <c r="E1759" s="54">
        <f>VLOOKUP(HealthCare!A1759,Medical_Examinations!A1758:J4093,4,TRUE)</f>
        <v>4.76</v>
      </c>
      <c r="F1759" s="55" t="str">
        <f>VLOOKUP(A1759,Medical_Examinations!A1758:J4093,6,TRUE)</f>
        <v>yes</v>
      </c>
      <c r="G1759" s="55" t="str">
        <f>VLOOKUP(A1759,Medical_Examinations!A1758:J4093,7,TRUE)</f>
        <v>No</v>
      </c>
      <c r="H1759" s="55" t="str">
        <f>VLOOKUP(A1759,Medical_Examinations!A1758:J4093,8,TRUE)</f>
        <v>Yes</v>
      </c>
      <c r="I1759" s="56">
        <f>VLOOKUP(A1759,Medical_Examinations!A1758:J4093,9,TRUE)</f>
        <v>1</v>
      </c>
      <c r="J1759" s="55" t="str">
        <f>VLOOKUP(A1759,Medical_Examinations!A1758:J4093,10,TRUE)</f>
        <v>No</v>
      </c>
      <c r="K1759" s="55" t="str">
        <f>VLOOKUP(A1759,Medical_Examinations!A1758:J4093,3,TRUE)</f>
        <v>Obesity</v>
      </c>
      <c r="L1759" s="55" t="str">
        <f>VLOOKUP(A1759,Medical_Examinations!A1758:J4093,5,TRUE)</f>
        <v>Normal</v>
      </c>
      <c r="M1759" s="57">
        <f>VLOOKUP(A1759,Hospitalization!A589:K2931,5,TRUE)</f>
        <v>22885</v>
      </c>
      <c r="N1759" s="56">
        <f ca="1">VLOOKUP(A1759,Hospitalization!A590:K2932,6,TRUE)</f>
        <v>46</v>
      </c>
      <c r="O1759" s="55" t="str">
        <f>VLOOKUP(A1750,Hospitalization!A751:K3093,11,TRUE)</f>
        <v>R1025</v>
      </c>
      <c r="P1759" s="55" t="str">
        <f>VLOOKUP(A1759,Hospitalization!A760:K3102,10,TRUE)</f>
        <v>tier - 2</v>
      </c>
      <c r="Q1759" s="58">
        <f>VLOOKUP(A1759,Hospitalization!A760:K3102,8,TRUE)</f>
        <v>12648.7</v>
      </c>
      <c r="R1759" s="55" t="str">
        <f>VLOOKUP(A1759,Hospitalization!A760:K3102,9,TRUE)</f>
        <v>tier - 3</v>
      </c>
    </row>
    <row r="1760" spans="1:18" x14ac:dyDescent="0.3">
      <c r="A1760" s="69" t="s">
        <v>1769</v>
      </c>
      <c r="B1760" s="55" t="str">
        <f>VLOOKUP(A1760,'Customer Names'!A1760:E3078,3,TRUE)</f>
        <v xml:space="preserve"> Mr</v>
      </c>
      <c r="C1760" s="55" t="str">
        <f>VLOOKUP(A1760,'Customer Names'!A1758:E2583,4,FALSE)</f>
        <v>Palma</v>
      </c>
      <c r="D1760" s="50">
        <f>VLOOKUP(HealthCare!A1760,Medical_Examinations!A1759:J4094,2,TRUE)</f>
        <v>22.01</v>
      </c>
      <c r="E1760" s="50">
        <f>VLOOKUP(HealthCare!A1760,Medical_Examinations!A1759:J4094,4,TRUE)</f>
        <v>6.72</v>
      </c>
      <c r="F1760" s="7" t="str">
        <f>VLOOKUP(A1760,Medical_Examinations!A1759:J4094,6,TRUE)</f>
        <v>yes</v>
      </c>
      <c r="G1760" s="7" t="str">
        <f>VLOOKUP(A1760,Medical_Examinations!A1759:J4094,7,TRUE)</f>
        <v>No</v>
      </c>
      <c r="H1760" s="7" t="str">
        <f>VLOOKUP(A1760,Medical_Examinations!A1759:J4094,8,TRUE)</f>
        <v>No</v>
      </c>
      <c r="I1760" s="51">
        <f>VLOOKUP(A1760,Medical_Examinations!A1759:J4094,9,TRUE)</f>
        <v>1</v>
      </c>
      <c r="J1760" s="7" t="str">
        <f>VLOOKUP(A1760,Medical_Examinations!A1759:J4094,10,TRUE)</f>
        <v>No</v>
      </c>
      <c r="K1760" s="7" t="str">
        <f>VLOOKUP(A1760,Medical_Examinations!A1759:J4094,3,TRUE)</f>
        <v>Normal Weight</v>
      </c>
      <c r="L1760" s="7" t="str">
        <f>VLOOKUP(A1760,Medical_Examinations!A1759:J4094,5,TRUE)</f>
        <v>Diabetes</v>
      </c>
      <c r="M1760" s="52">
        <f>VLOOKUP(A1760,Hospitalization!A590:K2932,5,TRUE)</f>
        <v>23999</v>
      </c>
      <c r="N1760" s="51">
        <f ca="1">VLOOKUP(A1760,Hospitalization!A591:K2933,6,TRUE)</f>
        <v>51</v>
      </c>
      <c r="O1760" s="7" t="str">
        <f>VLOOKUP(A1751,Hospitalization!A752:K3094,11,TRUE)</f>
        <v>R1021</v>
      </c>
      <c r="P1760" s="7" t="str">
        <f>VLOOKUP(A1760,Hospitalization!A761:K3103,10,TRUE)</f>
        <v>tier - 2</v>
      </c>
      <c r="Q1760" s="53">
        <f>VLOOKUP(A1760,Hospitalization!A761:K3103,8,TRUE)</f>
        <v>12646.21</v>
      </c>
      <c r="R1760" s="7" t="str">
        <f>VLOOKUP(A1760,Hospitalization!A761:K3103,9,TRUE)</f>
        <v>tier - 3</v>
      </c>
    </row>
    <row r="1761" spans="1:18" x14ac:dyDescent="0.3">
      <c r="A1761" s="69" t="s">
        <v>1770</v>
      </c>
      <c r="B1761" s="55" t="str">
        <f>VLOOKUP(A1761,'Customer Names'!A1761:E3079,3,TRUE)</f>
        <v xml:space="preserve"> Mr</v>
      </c>
      <c r="C1761" s="55" t="str">
        <f>VLOOKUP(A1761,'Customer Names'!A1759:E2584,4,FALSE)</f>
        <v>Takaoka</v>
      </c>
      <c r="D1761" s="54">
        <f>VLOOKUP(HealthCare!A1761,Medical_Examinations!A1760:J4095,2,TRUE)</f>
        <v>27.645</v>
      </c>
      <c r="E1761" s="54">
        <f>VLOOKUP(HealthCare!A1761,Medical_Examinations!A1760:J4095,4,TRUE)</f>
        <v>5.7</v>
      </c>
      <c r="F1761" s="55" t="str">
        <f>VLOOKUP(A1761,Medical_Examinations!A1760:J4095,6,TRUE)</f>
        <v>No</v>
      </c>
      <c r="G1761" s="55" t="str">
        <f>VLOOKUP(A1761,Medical_Examinations!A1760:J4095,7,TRUE)</f>
        <v>No</v>
      </c>
      <c r="H1761" s="55" t="str">
        <f>VLOOKUP(A1761,Medical_Examinations!A1760:J4095,8,TRUE)</f>
        <v>No</v>
      </c>
      <c r="I1761" s="56">
        <f>VLOOKUP(A1761,Medical_Examinations!A1760:J4095,9,TRUE)</f>
        <v>0</v>
      </c>
      <c r="J1761" s="55" t="str">
        <f>VLOOKUP(A1761,Medical_Examinations!A1760:J4095,10,TRUE)</f>
        <v>No</v>
      </c>
      <c r="K1761" s="55" t="str">
        <f>VLOOKUP(A1761,Medical_Examinations!A1760:J4095,3,TRUE)</f>
        <v>Overweight</v>
      </c>
      <c r="L1761" s="55" t="str">
        <f>VLOOKUP(A1761,Medical_Examinations!A1760:J4095,5,TRUE)</f>
        <v>Normal</v>
      </c>
      <c r="M1761" s="57">
        <f>VLOOKUP(A1761,Hospitalization!A591:K2933,5,TRUE)</f>
        <v>24458</v>
      </c>
      <c r="N1761" s="56">
        <f ca="1">VLOOKUP(A1761,Hospitalization!A592:K2934,6,TRUE)</f>
        <v>43</v>
      </c>
      <c r="O1761" s="55" t="str">
        <f>VLOOKUP(A1752,Hospitalization!A753:K3095,11,TRUE)</f>
        <v>R1017</v>
      </c>
      <c r="P1761" s="55" t="str">
        <f>VLOOKUP(A1761,Hospitalization!A762:K3104,10,TRUE)</f>
        <v>tier - 1</v>
      </c>
      <c r="Q1761" s="58">
        <f>VLOOKUP(A1761,Hospitalization!A762:K3104,8,TRUE)</f>
        <v>12643.38</v>
      </c>
      <c r="R1761" s="55" t="str">
        <f>VLOOKUP(A1761,Hospitalization!A762:K3104,9,TRUE)</f>
        <v>tier - 3</v>
      </c>
    </row>
    <row r="1762" spans="1:18" x14ac:dyDescent="0.3">
      <c r="A1762" s="69" t="s">
        <v>1771</v>
      </c>
      <c r="B1762" s="55" t="str">
        <f>VLOOKUP(A1762,'Customer Names'!A1762:E3080,3,TRUE)</f>
        <v xml:space="preserve"> Mr</v>
      </c>
      <c r="C1762" s="55" t="str">
        <f>VLOOKUP(A1762,'Customer Names'!A1760:E2585,4,FALSE)</f>
        <v>Sherman</v>
      </c>
      <c r="D1762" s="50">
        <f>VLOOKUP(HealthCare!A1762,Medical_Examinations!A1761:J4096,2,TRUE)</f>
        <v>29.64</v>
      </c>
      <c r="E1762" s="50">
        <f>VLOOKUP(HealthCare!A1762,Medical_Examinations!A1761:J4096,4,TRUE)</f>
        <v>5.31</v>
      </c>
      <c r="F1762" s="7" t="str">
        <f>VLOOKUP(A1762,Medical_Examinations!A1761:J4096,6,TRUE)</f>
        <v>yes</v>
      </c>
      <c r="G1762" s="7" t="str">
        <f>VLOOKUP(A1762,Medical_Examinations!A1761:J4096,7,TRUE)</f>
        <v>No</v>
      </c>
      <c r="H1762" s="7" t="str">
        <f>VLOOKUP(A1762,Medical_Examinations!A1761:J4096,8,TRUE)</f>
        <v>No</v>
      </c>
      <c r="I1762" s="51">
        <f>VLOOKUP(A1762,Medical_Examinations!A1761:J4096,9,TRUE)</f>
        <v>0</v>
      </c>
      <c r="J1762" s="7" t="str">
        <f>VLOOKUP(A1762,Medical_Examinations!A1761:J4096,10,TRUE)</f>
        <v>No</v>
      </c>
      <c r="K1762" s="7" t="str">
        <f>VLOOKUP(A1762,Medical_Examinations!A1761:J4096,3,TRUE)</f>
        <v>Overweight</v>
      </c>
      <c r="L1762" s="7" t="str">
        <f>VLOOKUP(A1762,Medical_Examinations!A1761:J4096,5,TRUE)</f>
        <v>Normal</v>
      </c>
      <c r="M1762" s="52">
        <f>VLOOKUP(A1762,Hospitalization!A592:K2934,5,TRUE)</f>
        <v>26547</v>
      </c>
      <c r="N1762" s="51">
        <f ca="1">VLOOKUP(A1762,Hospitalization!A593:K2935,6,TRUE)</f>
        <v>44</v>
      </c>
      <c r="O1762" s="7" t="str">
        <f>VLOOKUP(A1753,Hospitalization!A754:K3096,11,TRUE)</f>
        <v>R1016</v>
      </c>
      <c r="P1762" s="7" t="str">
        <f>VLOOKUP(A1762,Hospitalization!A763:K3105,10,TRUE)</f>
        <v>tier - 1</v>
      </c>
      <c r="Q1762" s="53">
        <f>VLOOKUP(A1762,Hospitalization!A763:K3105,8,TRUE)</f>
        <v>12640.24</v>
      </c>
      <c r="R1762" s="7" t="str">
        <f>VLOOKUP(A1762,Hospitalization!A763:K3105,9,TRUE)</f>
        <v>tier - 3</v>
      </c>
    </row>
    <row r="1763" spans="1:18" x14ac:dyDescent="0.3">
      <c r="A1763" s="69" t="s">
        <v>1772</v>
      </c>
      <c r="B1763" s="55" t="str">
        <f>VLOOKUP(A1763,'Customer Names'!A1763:E3081,3,TRUE)</f>
        <v xml:space="preserve"> Ms</v>
      </c>
      <c r="C1763" s="55" t="str">
        <f>VLOOKUP(A1763,'Customer Names'!A1761:E2586,4,FALSE)</f>
        <v>Andre</v>
      </c>
      <c r="D1763" s="54">
        <f>VLOOKUP(HealthCare!A1763,Medical_Examinations!A1762:J4097,2,TRUE)</f>
        <v>33.700000000000003</v>
      </c>
      <c r="E1763" s="54">
        <f>VLOOKUP(HealthCare!A1763,Medical_Examinations!A1762:J4097,4,TRUE)</f>
        <v>4.32</v>
      </c>
      <c r="F1763" s="55" t="str">
        <f>VLOOKUP(A1763,Medical_Examinations!A1762:J4097,6,TRUE)</f>
        <v>yes</v>
      </c>
      <c r="G1763" s="55" t="str">
        <f>VLOOKUP(A1763,Medical_Examinations!A1762:J4097,7,TRUE)</f>
        <v>No</v>
      </c>
      <c r="H1763" s="55" t="str">
        <f>VLOOKUP(A1763,Medical_Examinations!A1762:J4097,8,TRUE)</f>
        <v>No</v>
      </c>
      <c r="I1763" s="56">
        <f>VLOOKUP(A1763,Medical_Examinations!A1762:J4097,9,TRUE)</f>
        <v>1</v>
      </c>
      <c r="J1763" s="55" t="str">
        <f>VLOOKUP(A1763,Medical_Examinations!A1762:J4097,10,TRUE)</f>
        <v>No</v>
      </c>
      <c r="K1763" s="55" t="str">
        <f>VLOOKUP(A1763,Medical_Examinations!A1762:J4097,3,TRUE)</f>
        <v>Obesity</v>
      </c>
      <c r="L1763" s="55" t="str">
        <f>VLOOKUP(A1763,Medical_Examinations!A1762:J4097,5,TRUE)</f>
        <v>Normal</v>
      </c>
      <c r="M1763" s="57">
        <f>VLOOKUP(A1763,Hospitalization!A593:K2935,5,TRUE)</f>
        <v>22849</v>
      </c>
      <c r="N1763" s="56">
        <f ca="1">VLOOKUP(A1763,Hospitalization!A594:K2936,6,TRUE)</f>
        <v>57</v>
      </c>
      <c r="O1763" s="55" t="str">
        <f>VLOOKUP(A1754,Hospitalization!A755:K3097,11,TRUE)</f>
        <v>R1026</v>
      </c>
      <c r="P1763" s="55" t="str">
        <f>VLOOKUP(A1763,Hospitalization!A764:K3106,10,TRUE)</f>
        <v>tier - 1</v>
      </c>
      <c r="Q1763" s="58">
        <f>VLOOKUP(A1763,Hospitalization!A764:K3106,8,TRUE)</f>
        <v>12638.2</v>
      </c>
      <c r="R1763" s="55" t="str">
        <f>VLOOKUP(A1763,Hospitalization!A764:K3106,9,TRUE)</f>
        <v>tier - 3</v>
      </c>
    </row>
    <row r="1764" spans="1:18" x14ac:dyDescent="0.3">
      <c r="A1764" s="69" t="s">
        <v>1773</v>
      </c>
      <c r="B1764" s="55" t="str">
        <f>VLOOKUP(A1764,'Customer Names'!A1764:E3082,3,TRUE)</f>
        <v xml:space="preserve"> Ms</v>
      </c>
      <c r="C1764" s="55" t="str">
        <f>VLOOKUP(A1764,'Customer Names'!A1762:E2587,4,FALSE)</f>
        <v>Switt</v>
      </c>
      <c r="D1764" s="50">
        <f>VLOOKUP(HealthCare!A1764,Medical_Examinations!A1763:J4098,2,TRUE)</f>
        <v>27.5</v>
      </c>
      <c r="E1764" s="50">
        <f>VLOOKUP(HealthCare!A1764,Medical_Examinations!A1763:J4098,4,TRUE)</f>
        <v>4.2300000000000004</v>
      </c>
      <c r="F1764" s="7" t="str">
        <f>VLOOKUP(A1764,Medical_Examinations!A1763:J4098,6,TRUE)</f>
        <v>yes</v>
      </c>
      <c r="G1764" s="7" t="str">
        <f>VLOOKUP(A1764,Medical_Examinations!A1763:J4098,7,TRUE)</f>
        <v>No</v>
      </c>
      <c r="H1764" s="7" t="str">
        <f>VLOOKUP(A1764,Medical_Examinations!A1763:J4098,8,TRUE)</f>
        <v>No</v>
      </c>
      <c r="I1764" s="51">
        <f>VLOOKUP(A1764,Medical_Examinations!A1763:J4098,9,TRUE)</f>
        <v>1</v>
      </c>
      <c r="J1764" s="7" t="str">
        <f>VLOOKUP(A1764,Medical_Examinations!A1763:J4098,10,TRUE)</f>
        <v>No</v>
      </c>
      <c r="K1764" s="7" t="str">
        <f>VLOOKUP(A1764,Medical_Examinations!A1763:J4098,3,TRUE)</f>
        <v>Overweight</v>
      </c>
      <c r="L1764" s="7" t="str">
        <f>VLOOKUP(A1764,Medical_Examinations!A1763:J4098,5,TRUE)</f>
        <v>Normal</v>
      </c>
      <c r="M1764" s="52">
        <f>VLOOKUP(A1764,Hospitalization!A594:K2936,5,TRUE)</f>
        <v>22972</v>
      </c>
      <c r="N1764" s="51">
        <f ca="1">VLOOKUP(A1764,Hospitalization!A595:K2937,6,TRUE)</f>
        <v>48</v>
      </c>
      <c r="O1764" s="7" t="str">
        <f>VLOOKUP(A1755,Hospitalization!A756:K3098,11,TRUE)</f>
        <v>R1011</v>
      </c>
      <c r="P1764" s="7" t="str">
        <f>VLOOKUP(A1764,Hospitalization!A765:K3107,10,TRUE)</f>
        <v>tier - 3</v>
      </c>
      <c r="Q1764" s="53">
        <f>VLOOKUP(A1764,Hospitalization!A765:K3107,8,TRUE)</f>
        <v>12629.9</v>
      </c>
      <c r="R1764" s="7" t="str">
        <f>VLOOKUP(A1764,Hospitalization!A765:K3107,9,TRUE)</f>
        <v>tier - 3</v>
      </c>
    </row>
    <row r="1765" spans="1:18" x14ac:dyDescent="0.3">
      <c r="A1765" s="69" t="s">
        <v>1774</v>
      </c>
      <c r="B1765" s="55" t="str">
        <f>VLOOKUP(A1765,'Customer Names'!A1765:E3083,3,TRUE)</f>
        <v xml:space="preserve"> Ms</v>
      </c>
      <c r="C1765" s="55" t="str">
        <f>VLOOKUP(A1765,'Customer Names'!A1763:E2588,4,FALSE)</f>
        <v>Erickson</v>
      </c>
      <c r="D1765" s="54">
        <f>VLOOKUP(HealthCare!A1765,Medical_Examinations!A1764:J4099,2,TRUE)</f>
        <v>16.12</v>
      </c>
      <c r="E1765" s="54">
        <f>VLOOKUP(HealthCare!A1765,Medical_Examinations!A1764:J4099,4,TRUE)</f>
        <v>6.09</v>
      </c>
      <c r="F1765" s="55" t="str">
        <f>VLOOKUP(A1765,Medical_Examinations!A1764:J4099,6,TRUE)</f>
        <v>No</v>
      </c>
      <c r="G1765" s="55" t="str">
        <f>VLOOKUP(A1765,Medical_Examinations!A1764:J4099,7,TRUE)</f>
        <v>No</v>
      </c>
      <c r="H1765" s="55" t="str">
        <f>VLOOKUP(A1765,Medical_Examinations!A1764:J4099,8,TRUE)</f>
        <v>No</v>
      </c>
      <c r="I1765" s="56">
        <f>VLOOKUP(A1765,Medical_Examinations!A1764:J4099,9,TRUE)</f>
        <v>0</v>
      </c>
      <c r="J1765" s="55" t="str">
        <f>VLOOKUP(A1765,Medical_Examinations!A1764:J4099,10,TRUE)</f>
        <v>No</v>
      </c>
      <c r="K1765" s="55" t="str">
        <f>VLOOKUP(A1765,Medical_Examinations!A1764:J4099,3,TRUE)</f>
        <v>Underweight</v>
      </c>
      <c r="L1765" s="55" t="str">
        <f>VLOOKUP(A1765,Medical_Examinations!A1764:J4099,5,TRUE)</f>
        <v>Prediabetes</v>
      </c>
      <c r="M1765" s="57">
        <f>VLOOKUP(A1765,Hospitalization!A595:K2937,5,TRUE)</f>
        <v>24019</v>
      </c>
      <c r="N1765" s="56">
        <f ca="1">VLOOKUP(A1765,Hospitalization!A596:K2938,6,TRUE)</f>
        <v>30</v>
      </c>
      <c r="O1765" s="55" t="str">
        <f>VLOOKUP(A1756,Hospitalization!A757:K3099,11,TRUE)</f>
        <v>R1011</v>
      </c>
      <c r="P1765" s="55" t="str">
        <f>VLOOKUP(A1765,Hospitalization!A766:K3108,10,TRUE)</f>
        <v>tier - 1</v>
      </c>
      <c r="Q1765" s="58">
        <f>VLOOKUP(A1765,Hospitalization!A766:K3108,8,TRUE)</f>
        <v>12629.17</v>
      </c>
      <c r="R1765" s="55" t="str">
        <f>VLOOKUP(A1765,Hospitalization!A766:K3108,9,TRUE)</f>
        <v>tier - 3</v>
      </c>
    </row>
    <row r="1766" spans="1:18" x14ac:dyDescent="0.3">
      <c r="A1766" s="69" t="s">
        <v>1775</v>
      </c>
      <c r="B1766" s="55" t="str">
        <f>VLOOKUP(A1766,'Customer Names'!A1766:E3084,3,TRUE)</f>
        <v xml:space="preserve"> Ms</v>
      </c>
      <c r="C1766" s="55" t="str">
        <f>VLOOKUP(A1766,'Customer Names'!A1764:E2589,4,FALSE)</f>
        <v>Miller</v>
      </c>
      <c r="D1766" s="50">
        <f>VLOOKUP(HealthCare!A1766,Medical_Examinations!A1765:J4100,2,TRUE)</f>
        <v>26.73</v>
      </c>
      <c r="E1766" s="50">
        <f>VLOOKUP(HealthCare!A1766,Medical_Examinations!A1765:J4100,4,TRUE)</f>
        <v>4.74</v>
      </c>
      <c r="F1766" s="7" t="str">
        <f>VLOOKUP(A1766,Medical_Examinations!A1765:J4100,6,TRUE)</f>
        <v>yes</v>
      </c>
      <c r="G1766" s="7" t="str">
        <f>VLOOKUP(A1766,Medical_Examinations!A1765:J4100,7,TRUE)</f>
        <v>No</v>
      </c>
      <c r="H1766" s="7" t="str">
        <f>VLOOKUP(A1766,Medical_Examinations!A1765:J4100,8,TRUE)</f>
        <v>No</v>
      </c>
      <c r="I1766" s="51">
        <f>VLOOKUP(A1766,Medical_Examinations!A1765:J4100,9,TRUE)</f>
        <v>1</v>
      </c>
      <c r="J1766" s="7" t="str">
        <f>VLOOKUP(A1766,Medical_Examinations!A1765:J4100,10,TRUE)</f>
        <v>No</v>
      </c>
      <c r="K1766" s="7" t="str">
        <f>VLOOKUP(A1766,Medical_Examinations!A1765:J4100,3,TRUE)</f>
        <v>Overweight</v>
      </c>
      <c r="L1766" s="7" t="str">
        <f>VLOOKUP(A1766,Medical_Examinations!A1765:J4100,5,TRUE)</f>
        <v>Normal</v>
      </c>
      <c r="M1766" s="52">
        <f>VLOOKUP(A1766,Hospitalization!A596:K2938,5,TRUE)</f>
        <v>25930</v>
      </c>
      <c r="N1766" s="51">
        <f ca="1">VLOOKUP(A1766,Hospitalization!A597:K2939,6,TRUE)</f>
        <v>46</v>
      </c>
      <c r="O1766" s="7" t="str">
        <f>VLOOKUP(A1757,Hospitalization!A758:K3100,11,TRUE)</f>
        <v>R1011</v>
      </c>
      <c r="P1766" s="7" t="str">
        <f>VLOOKUP(A1766,Hospitalization!A767:K3109,10,TRUE)</f>
        <v>tier - 1</v>
      </c>
      <c r="Q1766" s="53">
        <f>VLOOKUP(A1766,Hospitalization!A767:K3109,8,TRUE)</f>
        <v>12624.74</v>
      </c>
      <c r="R1766" s="7" t="str">
        <f>VLOOKUP(A1766,Hospitalization!A767:K3109,9,TRUE)</f>
        <v>tier - 3</v>
      </c>
    </row>
    <row r="1767" spans="1:18" x14ac:dyDescent="0.3">
      <c r="A1767" s="69" t="s">
        <v>1776</v>
      </c>
      <c r="B1767" s="55" t="str">
        <f>VLOOKUP(A1767,'Customer Names'!A1767:E3085,3,TRUE)</f>
        <v xml:space="preserve"> Mr</v>
      </c>
      <c r="C1767" s="55" t="str">
        <f>VLOOKUP(A1767,'Customer Names'!A1765:E2590,4,FALSE)</f>
        <v>Whitbeck</v>
      </c>
      <c r="D1767" s="54">
        <f>VLOOKUP(HealthCare!A1767,Medical_Examinations!A1766:J4101,2,TRUE)</f>
        <v>37.25</v>
      </c>
      <c r="E1767" s="54">
        <f>VLOOKUP(HealthCare!A1767,Medical_Examinations!A1766:J4101,4,TRUE)</f>
        <v>6.23</v>
      </c>
      <c r="F1767" s="55" t="str">
        <f>VLOOKUP(A1767,Medical_Examinations!A1766:J4101,6,TRUE)</f>
        <v>yes</v>
      </c>
      <c r="G1767" s="55" t="str">
        <f>VLOOKUP(A1767,Medical_Examinations!A1766:J4101,7,TRUE)</f>
        <v>No</v>
      </c>
      <c r="H1767" s="55" t="str">
        <f>VLOOKUP(A1767,Medical_Examinations!A1766:J4101,8,TRUE)</f>
        <v>No</v>
      </c>
      <c r="I1767" s="56">
        <f>VLOOKUP(A1767,Medical_Examinations!A1766:J4101,9,TRUE)</f>
        <v>0</v>
      </c>
      <c r="J1767" s="55" t="str">
        <f>VLOOKUP(A1767,Medical_Examinations!A1766:J4101,10,TRUE)</f>
        <v>No</v>
      </c>
      <c r="K1767" s="55" t="str">
        <f>VLOOKUP(A1767,Medical_Examinations!A1766:J4101,3,TRUE)</f>
        <v>Obesity</v>
      </c>
      <c r="L1767" s="55" t="str">
        <f>VLOOKUP(A1767,Medical_Examinations!A1766:J4101,5,TRUE)</f>
        <v>Prediabetes</v>
      </c>
      <c r="M1767" s="57">
        <f>VLOOKUP(A1767,Hospitalization!A597:K2939,5,TRUE)</f>
        <v>23242</v>
      </c>
      <c r="N1767" s="56">
        <f ca="1">VLOOKUP(A1767,Hospitalization!A598:K2940,6,TRUE)</f>
        <v>45</v>
      </c>
      <c r="O1767" s="55" t="str">
        <f>VLOOKUP(A1758,Hospitalization!A759:K3101,11,TRUE)</f>
        <v>R1021</v>
      </c>
      <c r="P1767" s="55" t="str">
        <f>VLOOKUP(A1767,Hospitalization!A768:K3110,10,TRUE)</f>
        <v>tier - 1</v>
      </c>
      <c r="Q1767" s="58">
        <f>VLOOKUP(A1767,Hospitalization!A768:K3110,8,TRUE)</f>
        <v>12622.18</v>
      </c>
      <c r="R1767" s="55" t="str">
        <f>VLOOKUP(A1767,Hospitalization!A768:K3110,9,TRUE)</f>
        <v>tier - 3</v>
      </c>
    </row>
    <row r="1768" spans="1:18" x14ac:dyDescent="0.3">
      <c r="A1768" s="69" t="s">
        <v>1777</v>
      </c>
      <c r="B1768" s="55" t="str">
        <f>VLOOKUP(A1768,'Customer Names'!A1768:E3086,3,TRUE)</f>
        <v xml:space="preserve"> Ms</v>
      </c>
      <c r="C1768" s="55" t="str">
        <f>VLOOKUP(A1768,'Customer Names'!A1766:E2591,4,FALSE)</f>
        <v>Auer</v>
      </c>
      <c r="D1768" s="50">
        <f>VLOOKUP(HealthCare!A1768,Medical_Examinations!A1767:J4102,2,TRUE)</f>
        <v>23.56</v>
      </c>
      <c r="E1768" s="50">
        <f>VLOOKUP(HealthCare!A1768,Medical_Examinations!A1767:J4102,4,TRUE)</f>
        <v>5.45</v>
      </c>
      <c r="F1768" s="7" t="str">
        <f>VLOOKUP(A1768,Medical_Examinations!A1767:J4102,6,TRUE)</f>
        <v>yes</v>
      </c>
      <c r="G1768" s="7" t="str">
        <f>VLOOKUP(A1768,Medical_Examinations!A1767:J4102,7,TRUE)</f>
        <v>No</v>
      </c>
      <c r="H1768" s="7" t="str">
        <f>VLOOKUP(A1768,Medical_Examinations!A1767:J4102,8,TRUE)</f>
        <v>No</v>
      </c>
      <c r="I1768" s="51">
        <f>VLOOKUP(A1768,Medical_Examinations!A1767:J4102,9,TRUE)</f>
        <v>1</v>
      </c>
      <c r="J1768" s="7" t="str">
        <f>VLOOKUP(A1768,Medical_Examinations!A1767:J4102,10,TRUE)</f>
        <v>No</v>
      </c>
      <c r="K1768" s="7" t="str">
        <f>VLOOKUP(A1768,Medical_Examinations!A1767:J4102,3,TRUE)</f>
        <v>Normal Weight</v>
      </c>
      <c r="L1768" s="7" t="str">
        <f>VLOOKUP(A1768,Medical_Examinations!A1767:J4102,5,TRUE)</f>
        <v>Normal</v>
      </c>
      <c r="M1768" s="52">
        <f>VLOOKUP(A1768,Hospitalization!A598:K2940,5,TRUE)</f>
        <v>36117</v>
      </c>
      <c r="N1768" s="51">
        <f ca="1">VLOOKUP(A1768,Hospitalization!A599:K2941,6,TRUE)</f>
        <v>46</v>
      </c>
      <c r="O1768" s="7" t="str">
        <f>VLOOKUP(A1759,Hospitalization!A760:K3102,11,TRUE)</f>
        <v>R1013</v>
      </c>
      <c r="P1768" s="7" t="str">
        <f>VLOOKUP(A1768,Hospitalization!A769:K3111,10,TRUE)</f>
        <v>tier - 3</v>
      </c>
      <c r="Q1768" s="53">
        <f>VLOOKUP(A1768,Hospitalization!A769:K3111,8,TRUE)</f>
        <v>12609.89</v>
      </c>
      <c r="R1768" s="7" t="str">
        <f>VLOOKUP(A1768,Hospitalization!A769:K3111,9,TRUE)</f>
        <v>tier - 3</v>
      </c>
    </row>
    <row r="1769" spans="1:18" x14ac:dyDescent="0.3">
      <c r="A1769" s="69" t="s">
        <v>1778</v>
      </c>
      <c r="B1769" s="55" t="str">
        <f>VLOOKUP(A1769,'Customer Names'!A1769:E3087,3,TRUE)</f>
        <v xml:space="preserve"> Ms</v>
      </c>
      <c r="C1769" s="55" t="str">
        <f>VLOOKUP(A1769,'Customer Names'!A1767:E2592,4,FALSE)</f>
        <v>Attar</v>
      </c>
      <c r="D1769" s="54">
        <f>VLOOKUP(HealthCare!A1769,Medical_Examinations!A1768:J4103,2,TRUE)</f>
        <v>15.84</v>
      </c>
      <c r="E1769" s="54">
        <f>VLOOKUP(HealthCare!A1769,Medical_Examinations!A1768:J4103,4,TRUE)</f>
        <v>10.34</v>
      </c>
      <c r="F1769" s="55" t="str">
        <f>VLOOKUP(A1769,Medical_Examinations!A1768:J4103,6,TRUE)</f>
        <v>No</v>
      </c>
      <c r="G1769" s="55" t="str">
        <f>VLOOKUP(A1769,Medical_Examinations!A1768:J4103,7,TRUE)</f>
        <v>No</v>
      </c>
      <c r="H1769" s="55" t="str">
        <f>VLOOKUP(A1769,Medical_Examinations!A1768:J4103,8,TRUE)</f>
        <v>No</v>
      </c>
      <c r="I1769" s="56">
        <f>VLOOKUP(A1769,Medical_Examinations!A1768:J4103,9,TRUE)</f>
        <v>2</v>
      </c>
      <c r="J1769" s="55" t="str">
        <f>VLOOKUP(A1769,Medical_Examinations!A1768:J4103,10,TRUE)</f>
        <v>No</v>
      </c>
      <c r="K1769" s="55" t="str">
        <f>VLOOKUP(A1769,Medical_Examinations!A1768:J4103,3,TRUE)</f>
        <v>Underweight</v>
      </c>
      <c r="L1769" s="55" t="str">
        <f>VLOOKUP(A1769,Medical_Examinations!A1768:J4103,5,TRUE)</f>
        <v>Diabetes</v>
      </c>
      <c r="M1769" s="57">
        <f>VLOOKUP(A1769,Hospitalization!A599:K2941,5,TRUE)</f>
        <v>32366</v>
      </c>
      <c r="N1769" s="56">
        <f ca="1">VLOOKUP(A1769,Hospitalization!A600:K2942,6,TRUE)</f>
        <v>46</v>
      </c>
      <c r="O1769" s="55" t="str">
        <f>VLOOKUP(A1760,Hospitalization!A761:K3103,11,TRUE)</f>
        <v>R1011</v>
      </c>
      <c r="P1769" s="55" t="str">
        <f>VLOOKUP(A1769,Hospitalization!A770:K3112,10,TRUE)</f>
        <v>tier - 1</v>
      </c>
      <c r="Q1769" s="58">
        <f>VLOOKUP(A1769,Hospitalization!A770:K3112,8,TRUE)</f>
        <v>12600.46</v>
      </c>
      <c r="R1769" s="55" t="str">
        <f>VLOOKUP(A1769,Hospitalization!A770:K3112,9,TRUE)</f>
        <v>tier - 3</v>
      </c>
    </row>
    <row r="1770" spans="1:18" x14ac:dyDescent="0.3">
      <c r="A1770" s="69" t="s">
        <v>1779</v>
      </c>
      <c r="B1770" s="55" t="str">
        <f>VLOOKUP(A1770,'Customer Names'!A1770:E3088,3,TRUE)</f>
        <v xml:space="preserve"> Ms</v>
      </c>
      <c r="C1770" s="55" t="str">
        <f>VLOOKUP(A1770,'Customer Names'!A1768:E2593,4,FALSE)</f>
        <v>Misuraca</v>
      </c>
      <c r="D1770" s="50">
        <f>VLOOKUP(HealthCare!A1770,Medical_Examinations!A1769:J4104,2,TRUE)</f>
        <v>36.630000000000003</v>
      </c>
      <c r="E1770" s="50">
        <f>VLOOKUP(HealthCare!A1770,Medical_Examinations!A1769:J4104,4,TRUE)</f>
        <v>5.15</v>
      </c>
      <c r="F1770" s="7" t="str">
        <f>VLOOKUP(A1770,Medical_Examinations!A1769:J4104,6,TRUE)</f>
        <v>No</v>
      </c>
      <c r="G1770" s="7" t="str">
        <f>VLOOKUP(A1770,Medical_Examinations!A1769:J4104,7,TRUE)</f>
        <v>No</v>
      </c>
      <c r="H1770" s="7" t="str">
        <f>VLOOKUP(A1770,Medical_Examinations!A1769:J4104,8,TRUE)</f>
        <v>No</v>
      </c>
      <c r="I1770" s="51">
        <f>VLOOKUP(A1770,Medical_Examinations!A1769:J4104,9,TRUE)</f>
        <v>0</v>
      </c>
      <c r="J1770" s="7" t="str">
        <f>VLOOKUP(A1770,Medical_Examinations!A1769:J4104,10,TRUE)</f>
        <v>No</v>
      </c>
      <c r="K1770" s="7" t="str">
        <f>VLOOKUP(A1770,Medical_Examinations!A1769:J4104,3,TRUE)</f>
        <v>Obesity</v>
      </c>
      <c r="L1770" s="7" t="str">
        <f>VLOOKUP(A1770,Medical_Examinations!A1769:J4104,5,TRUE)</f>
        <v>Normal</v>
      </c>
      <c r="M1770" s="52">
        <f>VLOOKUP(A1770,Hospitalization!A600:K2942,5,TRUE)</f>
        <v>25737</v>
      </c>
      <c r="N1770" s="51">
        <f ca="1">VLOOKUP(A1770,Hospitalization!A601:K2943,6,TRUE)</f>
        <v>48</v>
      </c>
      <c r="O1770" s="7" t="str">
        <f>VLOOKUP(A1761,Hospitalization!A762:K3104,11,TRUE)</f>
        <v>R1012</v>
      </c>
      <c r="P1770" s="7" t="str">
        <f>VLOOKUP(A1770,Hospitalization!A771:K3113,10,TRUE)</f>
        <v>tier - 2</v>
      </c>
      <c r="Q1770" s="53">
        <f>VLOOKUP(A1770,Hospitalization!A771:K3113,8,TRUE)</f>
        <v>12592.53</v>
      </c>
      <c r="R1770" s="7" t="str">
        <f>VLOOKUP(A1770,Hospitalization!A771:K3113,9,TRUE)</f>
        <v>tier - 3</v>
      </c>
    </row>
    <row r="1771" spans="1:18" x14ac:dyDescent="0.3">
      <c r="A1771" s="69" t="s">
        <v>1780</v>
      </c>
      <c r="B1771" s="55" t="str">
        <f>VLOOKUP(A1771,'Customer Names'!A1771:E3089,3,TRUE)</f>
        <v xml:space="preserve"> Ms</v>
      </c>
      <c r="C1771" s="55" t="str">
        <f>VLOOKUP(A1771,'Customer Names'!A1769:E2594,4,FALSE)</f>
        <v>Spannaus</v>
      </c>
      <c r="D1771" s="54">
        <f>VLOOKUP(HealthCare!A1771,Medical_Examinations!A1770:J4105,2,TRUE)</f>
        <v>16.47</v>
      </c>
      <c r="E1771" s="54">
        <f>VLOOKUP(HealthCare!A1771,Medical_Examinations!A1770:J4105,4,TRUE)</f>
        <v>11.72</v>
      </c>
      <c r="F1771" s="55" t="str">
        <f>VLOOKUP(A1771,Medical_Examinations!A1770:J4105,6,TRUE)</f>
        <v>No</v>
      </c>
      <c r="G1771" s="55" t="str">
        <f>VLOOKUP(A1771,Medical_Examinations!A1770:J4105,7,TRUE)</f>
        <v>No</v>
      </c>
      <c r="H1771" s="55" t="str">
        <f>VLOOKUP(A1771,Medical_Examinations!A1770:J4105,8,TRUE)</f>
        <v>No</v>
      </c>
      <c r="I1771" s="56">
        <f>VLOOKUP(A1771,Medical_Examinations!A1770:J4105,9,TRUE)</f>
        <v>0</v>
      </c>
      <c r="J1771" s="55" t="str">
        <f>VLOOKUP(A1771,Medical_Examinations!A1770:J4105,10,TRUE)</f>
        <v>No</v>
      </c>
      <c r="K1771" s="55" t="str">
        <f>VLOOKUP(A1771,Medical_Examinations!A1770:J4105,3,TRUE)</f>
        <v>Underweight</v>
      </c>
      <c r="L1771" s="55" t="str">
        <f>VLOOKUP(A1771,Medical_Examinations!A1770:J4105,5,TRUE)</f>
        <v>Diabetes</v>
      </c>
      <c r="M1771" s="57">
        <f>VLOOKUP(A1771,Hospitalization!A601:K2943,5,TRUE)</f>
        <v>22613</v>
      </c>
      <c r="N1771" s="56">
        <f ca="1">VLOOKUP(A1771,Hospitalization!A602:K2944,6,TRUE)</f>
        <v>34</v>
      </c>
      <c r="O1771" s="55" t="str">
        <f>VLOOKUP(A1762,Hospitalization!A763:K3105,11,TRUE)</f>
        <v>R1011</v>
      </c>
      <c r="P1771" s="55" t="str">
        <f>VLOOKUP(A1771,Hospitalization!A772:K3114,10,TRUE)</f>
        <v>tier - 1</v>
      </c>
      <c r="Q1771" s="58">
        <f>VLOOKUP(A1771,Hospitalization!A772:K3114,8,TRUE)</f>
        <v>12574.05</v>
      </c>
      <c r="R1771" s="55" t="str">
        <f>VLOOKUP(A1771,Hospitalization!A772:K3114,9,TRUE)</f>
        <v>tier - 3</v>
      </c>
    </row>
    <row r="1772" spans="1:18" x14ac:dyDescent="0.3">
      <c r="A1772" s="69" t="s">
        <v>1781</v>
      </c>
      <c r="B1772" s="55" t="str">
        <f>VLOOKUP(A1772,'Customer Names'!A1772:E3090,3,TRUE)</f>
        <v xml:space="preserve"> Ms</v>
      </c>
      <c r="C1772" s="55" t="str">
        <f>VLOOKUP(A1772,'Customer Names'!A1770:E2595,4,FALSE)</f>
        <v>Tarbiat</v>
      </c>
      <c r="D1772" s="50">
        <f>VLOOKUP(HealthCare!A1772,Medical_Examinations!A1771:J4106,2,TRUE)</f>
        <v>25.8</v>
      </c>
      <c r="E1772" s="50">
        <f>VLOOKUP(HealthCare!A1772,Medical_Examinations!A1771:J4106,4,TRUE)</f>
        <v>5.29</v>
      </c>
      <c r="F1772" s="7" t="str">
        <f>VLOOKUP(A1772,Medical_Examinations!A1771:J4106,6,TRUE)</f>
        <v>No</v>
      </c>
      <c r="G1772" s="7" t="str">
        <f>VLOOKUP(A1772,Medical_Examinations!A1771:J4106,7,TRUE)</f>
        <v>No</v>
      </c>
      <c r="H1772" s="7" t="str">
        <f>VLOOKUP(A1772,Medical_Examinations!A1771:J4106,8,TRUE)</f>
        <v>No</v>
      </c>
      <c r="I1772" s="51">
        <f>VLOOKUP(A1772,Medical_Examinations!A1771:J4106,9,TRUE)</f>
        <v>0</v>
      </c>
      <c r="J1772" s="7" t="str">
        <f>VLOOKUP(A1772,Medical_Examinations!A1771:J4106,10,TRUE)</f>
        <v>No</v>
      </c>
      <c r="K1772" s="7" t="str">
        <f>VLOOKUP(A1772,Medical_Examinations!A1771:J4106,3,TRUE)</f>
        <v>Overweight</v>
      </c>
      <c r="L1772" s="7" t="str">
        <f>VLOOKUP(A1772,Medical_Examinations!A1771:J4106,5,TRUE)</f>
        <v>Normal</v>
      </c>
      <c r="M1772" s="52">
        <f>VLOOKUP(A1772,Hospitalization!A602:K2944,5,TRUE)</f>
        <v>22613</v>
      </c>
      <c r="N1772" s="51">
        <f ca="1">VLOOKUP(A1772,Hospitalization!A603:K2945,6,TRUE)</f>
        <v>39</v>
      </c>
      <c r="O1772" s="7" t="str">
        <f>VLOOKUP(A1763,Hospitalization!A764:K3106,11,TRUE)</f>
        <v>R1011</v>
      </c>
      <c r="P1772" s="7" t="str">
        <f>VLOOKUP(A1772,Hospitalization!A773:K3115,10,TRUE)</f>
        <v>tier - 3</v>
      </c>
      <c r="Q1772" s="53">
        <f>VLOOKUP(A1772,Hospitalization!A773:K3115,8,TRUE)</f>
        <v>12557.61</v>
      </c>
      <c r="R1772" s="7" t="str">
        <f>VLOOKUP(A1772,Hospitalization!A773:K3115,9,TRUE)</f>
        <v>tier - 3</v>
      </c>
    </row>
    <row r="1773" spans="1:18" x14ac:dyDescent="0.3">
      <c r="A1773" s="69" t="s">
        <v>1782</v>
      </c>
      <c r="B1773" s="55" t="str">
        <f>VLOOKUP(A1773,'Customer Names'!A1773:E3091,3,TRUE)</f>
        <v xml:space="preserve"> Ms</v>
      </c>
      <c r="C1773" s="55" t="str">
        <f>VLOOKUP(A1773,'Customer Names'!A1771:E2596,4,FALSE)</f>
        <v>Pulkkinen</v>
      </c>
      <c r="D1773" s="54">
        <f>VLOOKUP(HealthCare!A1773,Medical_Examinations!A1772:J4107,2,TRUE)</f>
        <v>23.6</v>
      </c>
      <c r="E1773" s="54">
        <f>VLOOKUP(HealthCare!A1773,Medical_Examinations!A1772:J4107,4,TRUE)</f>
        <v>4.33</v>
      </c>
      <c r="F1773" s="55" t="str">
        <f>VLOOKUP(A1773,Medical_Examinations!A1772:J4107,6,TRUE)</f>
        <v>No</v>
      </c>
      <c r="G1773" s="55" t="str">
        <f>VLOOKUP(A1773,Medical_Examinations!A1772:J4107,7,TRUE)</f>
        <v>No</v>
      </c>
      <c r="H1773" s="55" t="str">
        <f>VLOOKUP(A1773,Medical_Examinations!A1772:J4107,8,TRUE)</f>
        <v>No</v>
      </c>
      <c r="I1773" s="56">
        <f>VLOOKUP(A1773,Medical_Examinations!A1772:J4107,9,TRUE)</f>
        <v>0</v>
      </c>
      <c r="J1773" s="55" t="str">
        <f>VLOOKUP(A1773,Medical_Examinations!A1772:J4107,10,TRUE)</f>
        <v>No</v>
      </c>
      <c r="K1773" s="55" t="str">
        <f>VLOOKUP(A1773,Medical_Examinations!A1772:J4107,3,TRUE)</f>
        <v>Normal Weight</v>
      </c>
      <c r="L1773" s="55" t="str">
        <f>VLOOKUP(A1773,Medical_Examinations!A1772:J4107,5,TRUE)</f>
        <v>Normal</v>
      </c>
      <c r="M1773" s="57">
        <f>VLOOKUP(A1773,Hospitalization!A603:K2945,5,TRUE)</f>
        <v>22935</v>
      </c>
      <c r="N1773" s="56">
        <f ca="1">VLOOKUP(A1773,Hospitalization!A604:K2946,6,TRUE)</f>
        <v>58</v>
      </c>
      <c r="O1773" s="55" t="str">
        <f>VLOOKUP(A1764,Hospitalization!A765:K3107,11,TRUE)</f>
        <v>R1013</v>
      </c>
      <c r="P1773" s="55" t="str">
        <f>VLOOKUP(A1773,Hospitalization!A774:K3116,10,TRUE)</f>
        <v>tier - 3</v>
      </c>
      <c r="Q1773" s="58">
        <f>VLOOKUP(A1773,Hospitalization!A774:K3116,8,TRUE)</f>
        <v>12523.6</v>
      </c>
      <c r="R1773" s="55" t="str">
        <f>VLOOKUP(A1773,Hospitalization!A774:K3116,9,TRUE)</f>
        <v>tier - 3</v>
      </c>
    </row>
    <row r="1774" spans="1:18" x14ac:dyDescent="0.3">
      <c r="A1774" s="69" t="s">
        <v>1783</v>
      </c>
      <c r="B1774" s="55" t="str">
        <f>VLOOKUP(A1774,'Customer Names'!A1774:E3092,3,TRUE)</f>
        <v xml:space="preserve"> Ms</v>
      </c>
      <c r="C1774" s="55" t="str">
        <f>VLOOKUP(A1774,'Customer Names'!A1772:E2597,4,FALSE)</f>
        <v>Trnovcova</v>
      </c>
      <c r="D1774" s="50">
        <f>VLOOKUP(HealthCare!A1774,Medical_Examinations!A1773:J4108,2,TRUE)</f>
        <v>32.11</v>
      </c>
      <c r="E1774" s="50">
        <f>VLOOKUP(HealthCare!A1774,Medical_Examinations!A1773:J4108,4,TRUE)</f>
        <v>6.24</v>
      </c>
      <c r="F1774" s="7" t="str">
        <f>VLOOKUP(A1774,Medical_Examinations!A1773:J4108,6,TRUE)</f>
        <v>No</v>
      </c>
      <c r="G1774" s="7" t="str">
        <f>VLOOKUP(A1774,Medical_Examinations!A1773:J4108,7,TRUE)</f>
        <v>No</v>
      </c>
      <c r="H1774" s="7" t="str">
        <f>VLOOKUP(A1774,Medical_Examinations!A1773:J4108,8,TRUE)</f>
        <v>Yes</v>
      </c>
      <c r="I1774" s="51">
        <f>VLOOKUP(A1774,Medical_Examinations!A1773:J4108,9,TRUE)</f>
        <v>1</v>
      </c>
      <c r="J1774" s="7" t="str">
        <f>VLOOKUP(A1774,Medical_Examinations!A1773:J4108,10,TRUE)</f>
        <v>No</v>
      </c>
      <c r="K1774" s="7" t="str">
        <f>VLOOKUP(A1774,Medical_Examinations!A1773:J4108,3,TRUE)</f>
        <v>Obesity</v>
      </c>
      <c r="L1774" s="7" t="str">
        <f>VLOOKUP(A1774,Medical_Examinations!A1773:J4108,5,TRUE)</f>
        <v>Prediabetes</v>
      </c>
      <c r="M1774" s="52">
        <f>VLOOKUP(A1774,Hospitalization!A604:K2946,5,TRUE)</f>
        <v>24300</v>
      </c>
      <c r="N1774" s="51">
        <f ca="1">VLOOKUP(A1774,Hospitalization!A605:K2947,6,TRUE)</f>
        <v>33</v>
      </c>
      <c r="O1774" s="7" t="str">
        <f>VLOOKUP(A1765,Hospitalization!A766:K3108,11,TRUE)</f>
        <v>R1013</v>
      </c>
      <c r="P1774" s="7" t="str">
        <f>VLOOKUP(A1774,Hospitalization!A775:K3117,10,TRUE)</f>
        <v>tier - 2</v>
      </c>
      <c r="Q1774" s="53">
        <f>VLOOKUP(A1774,Hospitalization!A775:K3117,8,TRUE)</f>
        <v>12499.88</v>
      </c>
      <c r="R1774" s="7" t="str">
        <f>VLOOKUP(A1774,Hospitalization!A775:K3117,9,TRUE)</f>
        <v>tier - 3</v>
      </c>
    </row>
    <row r="1775" spans="1:18" x14ac:dyDescent="0.3">
      <c r="A1775" s="69" t="s">
        <v>1784</v>
      </c>
      <c r="B1775" s="55" t="str">
        <f>VLOOKUP(A1775,'Customer Names'!A1775:E3093,3,TRUE)</f>
        <v xml:space="preserve"> Mr</v>
      </c>
      <c r="C1775" s="55" t="str">
        <f>VLOOKUP(A1775,'Customer Names'!A1773:E2598,4,FALSE)</f>
        <v>Anthony</v>
      </c>
      <c r="D1775" s="54">
        <f>VLOOKUP(HealthCare!A1775,Medical_Examinations!A1774:J4109,2,TRUE)</f>
        <v>30.114999999999998</v>
      </c>
      <c r="E1775" s="54">
        <f>VLOOKUP(HealthCare!A1775,Medical_Examinations!A1774:J4109,4,TRUE)</f>
        <v>11.61</v>
      </c>
      <c r="F1775" s="55" t="str">
        <f>VLOOKUP(A1775,Medical_Examinations!A1774:J4109,6,TRUE)</f>
        <v>No</v>
      </c>
      <c r="G1775" s="55" t="str">
        <f>VLOOKUP(A1775,Medical_Examinations!A1774:J4109,7,TRUE)</f>
        <v>No</v>
      </c>
      <c r="H1775" s="55" t="str">
        <f>VLOOKUP(A1775,Medical_Examinations!A1774:J4109,8,TRUE)</f>
        <v>No</v>
      </c>
      <c r="I1775" s="56">
        <f>VLOOKUP(A1775,Medical_Examinations!A1774:J4109,9,TRUE)</f>
        <v>0</v>
      </c>
      <c r="J1775" s="55" t="str">
        <f>VLOOKUP(A1775,Medical_Examinations!A1774:J4109,10,TRUE)</f>
        <v>No</v>
      </c>
      <c r="K1775" s="55" t="str">
        <f>VLOOKUP(A1775,Medical_Examinations!A1774:J4109,3,TRUE)</f>
        <v>Obesity</v>
      </c>
      <c r="L1775" s="55" t="str">
        <f>VLOOKUP(A1775,Medical_Examinations!A1774:J4109,5,TRUE)</f>
        <v>Diabetes</v>
      </c>
      <c r="M1775" s="57">
        <f>VLOOKUP(A1775,Hospitalization!A605:K2947,5,TRUE)</f>
        <v>25175</v>
      </c>
      <c r="N1775" s="56">
        <f ca="1">VLOOKUP(A1775,Hospitalization!A606:K2948,6,TRUE)</f>
        <v>42</v>
      </c>
      <c r="O1775" s="55" t="str">
        <f>VLOOKUP(A1766,Hospitalization!A767:K3109,11,TRUE)</f>
        <v>R1012</v>
      </c>
      <c r="P1775" s="55" t="str">
        <f>VLOOKUP(A1775,Hospitalization!A776:K3118,10,TRUE)</f>
        <v>tier - 3</v>
      </c>
      <c r="Q1775" s="58">
        <f>VLOOKUP(A1775,Hospitalization!A776:K3118,8,TRUE)</f>
        <v>12495.29</v>
      </c>
      <c r="R1775" s="55" t="str">
        <f>VLOOKUP(A1775,Hospitalization!A776:K3118,9,TRUE)</f>
        <v>tier - 3</v>
      </c>
    </row>
    <row r="1776" spans="1:18" x14ac:dyDescent="0.3">
      <c r="A1776" s="69" t="s">
        <v>1785</v>
      </c>
      <c r="B1776" s="55" t="str">
        <f>VLOOKUP(A1776,'Customer Names'!A1776:E3094,3,TRUE)</f>
        <v xml:space="preserve"> Ms</v>
      </c>
      <c r="C1776" s="55" t="str">
        <f>VLOOKUP(A1776,'Customer Names'!A1774:E2599,4,FALSE)</f>
        <v>Hetrick</v>
      </c>
      <c r="D1776" s="50">
        <f>VLOOKUP(HealthCare!A1776,Medical_Examinations!A1775:J4110,2,TRUE)</f>
        <v>20.28</v>
      </c>
      <c r="E1776" s="50">
        <f>VLOOKUP(HealthCare!A1776,Medical_Examinations!A1775:J4110,4,TRUE)</f>
        <v>11.07</v>
      </c>
      <c r="F1776" s="7" t="str">
        <f>VLOOKUP(A1776,Medical_Examinations!A1775:J4110,6,TRUE)</f>
        <v>yes</v>
      </c>
      <c r="G1776" s="7" t="str">
        <f>VLOOKUP(A1776,Medical_Examinations!A1775:J4110,7,TRUE)</f>
        <v>No</v>
      </c>
      <c r="H1776" s="7" t="str">
        <f>VLOOKUP(A1776,Medical_Examinations!A1775:J4110,8,TRUE)</f>
        <v>No</v>
      </c>
      <c r="I1776" s="51">
        <f>VLOOKUP(A1776,Medical_Examinations!A1775:J4110,9,TRUE)</f>
        <v>0</v>
      </c>
      <c r="J1776" s="7" t="str">
        <f>VLOOKUP(A1776,Medical_Examinations!A1775:J4110,10,TRUE)</f>
        <v>No</v>
      </c>
      <c r="K1776" s="7" t="str">
        <f>VLOOKUP(A1776,Medical_Examinations!A1775:J4110,3,TRUE)</f>
        <v>Normal Weight</v>
      </c>
      <c r="L1776" s="7" t="str">
        <f>VLOOKUP(A1776,Medical_Examinations!A1775:J4110,5,TRUE)</f>
        <v>Diabetes</v>
      </c>
      <c r="M1776" s="52">
        <f>VLOOKUP(A1776,Hospitalization!A606:K2948,5,TRUE)</f>
        <v>24716</v>
      </c>
      <c r="N1776" s="51">
        <f ca="1">VLOOKUP(A1776,Hospitalization!A607:K2949,6,TRUE)</f>
        <v>27</v>
      </c>
      <c r="O1776" s="7" t="str">
        <f>VLOOKUP(A1767,Hospitalization!A768:K3110,11,TRUE)</f>
        <v>R1012</v>
      </c>
      <c r="P1776" s="7" t="str">
        <f>VLOOKUP(A1776,Hospitalization!A777:K3119,10,TRUE)</f>
        <v>tier - 3</v>
      </c>
      <c r="Q1776" s="53">
        <f>VLOOKUP(A1776,Hospitalization!A777:K3119,8,TRUE)</f>
        <v>12485.8</v>
      </c>
      <c r="R1776" s="7" t="str">
        <f>VLOOKUP(A1776,Hospitalization!A777:K3119,9,TRUE)</f>
        <v>tier - 3</v>
      </c>
    </row>
    <row r="1777" spans="1:18" x14ac:dyDescent="0.3">
      <c r="A1777" s="69" t="s">
        <v>1786</v>
      </c>
      <c r="B1777" s="55" t="str">
        <f>VLOOKUP(A1777,'Customer Names'!A1777:E3095,3,TRUE)</f>
        <v xml:space="preserve"> Ms</v>
      </c>
      <c r="C1777" s="55" t="str">
        <f>VLOOKUP(A1777,'Customer Names'!A1775:E2600,4,FALSE)</f>
        <v>Stern</v>
      </c>
      <c r="D1777" s="54">
        <f>VLOOKUP(HealthCare!A1777,Medical_Examinations!A1776:J4111,2,TRUE)</f>
        <v>20.234999999999999</v>
      </c>
      <c r="E1777" s="54">
        <f>VLOOKUP(HealthCare!A1777,Medical_Examinations!A1776:J4111,4,TRUE)</f>
        <v>5.19</v>
      </c>
      <c r="F1777" s="55" t="str">
        <f>VLOOKUP(A1777,Medical_Examinations!A1776:J4111,6,TRUE)</f>
        <v>No</v>
      </c>
      <c r="G1777" s="55" t="str">
        <f>VLOOKUP(A1777,Medical_Examinations!A1776:J4111,7,TRUE)</f>
        <v>No</v>
      </c>
      <c r="H1777" s="55" t="str">
        <f>VLOOKUP(A1777,Medical_Examinations!A1776:J4111,8,TRUE)</f>
        <v>Yes</v>
      </c>
      <c r="I1777" s="56">
        <f>VLOOKUP(A1777,Medical_Examinations!A1776:J4111,9,TRUE)</f>
        <v>1</v>
      </c>
      <c r="J1777" s="55" t="str">
        <f>VLOOKUP(A1777,Medical_Examinations!A1776:J4111,10,TRUE)</f>
        <v>No</v>
      </c>
      <c r="K1777" s="55" t="str">
        <f>VLOOKUP(A1777,Medical_Examinations!A1776:J4111,3,TRUE)</f>
        <v>Normal Weight</v>
      </c>
      <c r="L1777" s="55" t="str">
        <f>VLOOKUP(A1777,Medical_Examinations!A1776:J4111,5,TRUE)</f>
        <v>Normal</v>
      </c>
      <c r="M1777" s="57">
        <f>VLOOKUP(A1777,Hospitalization!A607:K2949,5,TRUE)</f>
        <v>25154</v>
      </c>
      <c r="N1777" s="56">
        <f ca="1">VLOOKUP(A1777,Hospitalization!A608:K2950,6,TRUE)</f>
        <v>41</v>
      </c>
      <c r="O1777" s="55" t="str">
        <f>VLOOKUP(A1768,Hospitalization!A769:K3111,11,TRUE)</f>
        <v>R1012</v>
      </c>
      <c r="P1777" s="55" t="str">
        <f>VLOOKUP(A1777,Hospitalization!A778:K3120,10,TRUE)</f>
        <v>tier - 3</v>
      </c>
      <c r="Q1777" s="58">
        <f>VLOOKUP(A1777,Hospitalization!A778:K3120,8,TRUE)</f>
        <v>12479.71</v>
      </c>
      <c r="R1777" s="55" t="str">
        <f>VLOOKUP(A1777,Hospitalization!A778:K3120,9,TRUE)</f>
        <v>tier - 3</v>
      </c>
    </row>
    <row r="1778" spans="1:18" x14ac:dyDescent="0.3">
      <c r="A1778" s="69" t="s">
        <v>1787</v>
      </c>
      <c r="B1778" s="55" t="str">
        <f>VLOOKUP(A1778,'Customer Names'!A1778:E3096,3,TRUE)</f>
        <v xml:space="preserve"> Mr</v>
      </c>
      <c r="C1778" s="55" t="str">
        <f>VLOOKUP(A1778,'Customer Names'!A1776:E2601,4,FALSE)</f>
        <v>Newman</v>
      </c>
      <c r="D1778" s="50">
        <f>VLOOKUP(HealthCare!A1778,Medical_Examinations!A1777:J4112,2,TRUE)</f>
        <v>25.27</v>
      </c>
      <c r="E1778" s="50">
        <f>VLOOKUP(HealthCare!A1778,Medical_Examinations!A1777:J4112,4,TRUE)</f>
        <v>5.7</v>
      </c>
      <c r="F1778" s="7" t="str">
        <f>VLOOKUP(A1778,Medical_Examinations!A1777:J4112,6,TRUE)</f>
        <v>yes</v>
      </c>
      <c r="G1778" s="7" t="str">
        <f>VLOOKUP(A1778,Medical_Examinations!A1777:J4112,7,TRUE)</f>
        <v>No</v>
      </c>
      <c r="H1778" s="7" t="str">
        <f>VLOOKUP(A1778,Medical_Examinations!A1777:J4112,8,TRUE)</f>
        <v>No</v>
      </c>
      <c r="I1778" s="51">
        <f>VLOOKUP(A1778,Medical_Examinations!A1777:J4112,9,TRUE)</f>
        <v>1</v>
      </c>
      <c r="J1778" s="7" t="str">
        <f>VLOOKUP(A1778,Medical_Examinations!A1777:J4112,10,TRUE)</f>
        <v>No</v>
      </c>
      <c r="K1778" s="7" t="str">
        <f>VLOOKUP(A1778,Medical_Examinations!A1777:J4112,3,TRUE)</f>
        <v>Overweight</v>
      </c>
      <c r="L1778" s="7" t="str">
        <f>VLOOKUP(A1778,Medical_Examinations!A1777:J4112,5,TRUE)</f>
        <v>Normal</v>
      </c>
      <c r="M1778" s="52">
        <f>VLOOKUP(A1778,Hospitalization!A608:K2950,5,TRUE)</f>
        <v>25168</v>
      </c>
      <c r="N1778" s="51">
        <f ca="1">VLOOKUP(A1778,Hospitalization!A609:K2951,6,TRUE)</f>
        <v>50</v>
      </c>
      <c r="O1778" s="7" t="str">
        <f>VLOOKUP(A1769,Hospitalization!A770:K3112,11,TRUE)</f>
        <v>R1023</v>
      </c>
      <c r="P1778" s="7" t="str">
        <f>VLOOKUP(A1778,Hospitalization!A779:K3121,10,TRUE)</f>
        <v>tier - 1</v>
      </c>
      <c r="Q1778" s="53">
        <f>VLOOKUP(A1778,Hospitalization!A779:K3121,8,TRUE)</f>
        <v>12475.35</v>
      </c>
      <c r="R1778" s="7" t="str">
        <f>VLOOKUP(A1778,Hospitalization!A779:K3121,9,TRUE)</f>
        <v>tier - 3</v>
      </c>
    </row>
    <row r="1779" spans="1:18" x14ac:dyDescent="0.3">
      <c r="A1779" s="69" t="s">
        <v>1788</v>
      </c>
      <c r="B1779" s="55" t="str">
        <f>VLOOKUP(A1779,'Customer Names'!A1779:E3097,3,TRUE)</f>
        <v xml:space="preserve"> Ms</v>
      </c>
      <c r="C1779" s="55" t="str">
        <f>VLOOKUP(A1779,'Customer Names'!A1777:E2602,4,FALSE)</f>
        <v>Reasoner</v>
      </c>
      <c r="D1779" s="54">
        <f>VLOOKUP(HealthCare!A1779,Medical_Examinations!A1778:J4113,2,TRUE)</f>
        <v>24.24</v>
      </c>
      <c r="E1779" s="54">
        <f>VLOOKUP(HealthCare!A1779,Medical_Examinations!A1778:J4113,4,TRUE)</f>
        <v>6.15</v>
      </c>
      <c r="F1779" s="55" t="str">
        <f>VLOOKUP(A1779,Medical_Examinations!A1778:J4113,6,TRUE)</f>
        <v>No</v>
      </c>
      <c r="G1779" s="55" t="str">
        <f>VLOOKUP(A1779,Medical_Examinations!A1778:J4113,7,TRUE)</f>
        <v>No</v>
      </c>
      <c r="H1779" s="55" t="str">
        <f>VLOOKUP(A1779,Medical_Examinations!A1778:J4113,8,TRUE)</f>
        <v>No</v>
      </c>
      <c r="I1779" s="56">
        <f>VLOOKUP(A1779,Medical_Examinations!A1778:J4113,9,TRUE)</f>
        <v>0</v>
      </c>
      <c r="J1779" s="55" t="str">
        <f>VLOOKUP(A1779,Medical_Examinations!A1778:J4113,10,TRUE)</f>
        <v>No</v>
      </c>
      <c r="K1779" s="55" t="str">
        <f>VLOOKUP(A1779,Medical_Examinations!A1778:J4113,3,TRUE)</f>
        <v>Normal Weight</v>
      </c>
      <c r="L1779" s="55" t="str">
        <f>VLOOKUP(A1779,Medical_Examinations!A1778:J4113,5,TRUE)</f>
        <v>Prediabetes</v>
      </c>
      <c r="M1779" s="57">
        <f>VLOOKUP(A1779,Hospitalization!A609:K2951,5,TRUE)</f>
        <v>34920</v>
      </c>
      <c r="N1779" s="56">
        <f ca="1">VLOOKUP(A1779,Hospitalization!A610:K2952,6,TRUE)</f>
        <v>48</v>
      </c>
      <c r="O1779" s="55" t="str">
        <f>VLOOKUP(A1770,Hospitalization!A771:K3113,11,TRUE)</f>
        <v>R1013</v>
      </c>
      <c r="P1779" s="55" t="str">
        <f>VLOOKUP(A1779,Hospitalization!A780:K3122,10,TRUE)</f>
        <v>tier - 3</v>
      </c>
      <c r="Q1779" s="58">
        <f>VLOOKUP(A1779,Hospitalization!A780:K3122,8,TRUE)</f>
        <v>12452.25</v>
      </c>
      <c r="R1779" s="55" t="str">
        <f>VLOOKUP(A1779,Hospitalization!A780:K3122,9,TRUE)</f>
        <v>tier - 3</v>
      </c>
    </row>
    <row r="1780" spans="1:18" x14ac:dyDescent="0.3">
      <c r="A1780" s="69" t="s">
        <v>1789</v>
      </c>
      <c r="B1780" s="55" t="str">
        <f>VLOOKUP(A1780,'Customer Names'!A1780:E3098,3,TRUE)</f>
        <v xml:space="preserve"> Mr</v>
      </c>
      <c r="C1780" s="55" t="str">
        <f>VLOOKUP(A1780,'Customer Names'!A1778:E2603,4,FALSE)</f>
        <v>Mone</v>
      </c>
      <c r="D1780" s="50">
        <f>VLOOKUP(HealthCare!A1780,Medical_Examinations!A1779:J4114,2,TRUE)</f>
        <v>35.75</v>
      </c>
      <c r="E1780" s="50">
        <f>VLOOKUP(HealthCare!A1780,Medical_Examinations!A1779:J4114,4,TRUE)</f>
        <v>5.07</v>
      </c>
      <c r="F1780" s="7" t="str">
        <f>VLOOKUP(A1780,Medical_Examinations!A1779:J4114,6,TRUE)</f>
        <v>No</v>
      </c>
      <c r="G1780" s="7" t="str">
        <f>VLOOKUP(A1780,Medical_Examinations!A1779:J4114,7,TRUE)</f>
        <v>No</v>
      </c>
      <c r="H1780" s="7" t="str">
        <f>VLOOKUP(A1780,Medical_Examinations!A1779:J4114,8,TRUE)</f>
        <v>No</v>
      </c>
      <c r="I1780" s="51">
        <f>VLOOKUP(A1780,Medical_Examinations!A1779:J4114,9,TRUE)</f>
        <v>0</v>
      </c>
      <c r="J1780" s="7" t="str">
        <f>VLOOKUP(A1780,Medical_Examinations!A1779:J4114,10,TRUE)</f>
        <v>No</v>
      </c>
      <c r="K1780" s="7" t="str">
        <f>VLOOKUP(A1780,Medical_Examinations!A1779:J4114,3,TRUE)</f>
        <v>Obesity</v>
      </c>
      <c r="L1780" s="7" t="str">
        <f>VLOOKUP(A1780,Medical_Examinations!A1779:J4114,5,TRUE)</f>
        <v>Normal</v>
      </c>
      <c r="M1780" s="52">
        <f>VLOOKUP(A1780,Hospitalization!A610:K2952,5,TRUE)</f>
        <v>23593</v>
      </c>
      <c r="N1780" s="51">
        <f ca="1">VLOOKUP(A1780,Hospitalization!A611:K2953,6,TRUE)</f>
        <v>42</v>
      </c>
      <c r="O1780" s="7" t="str">
        <f>VLOOKUP(A1771,Hospitalization!A772:K3114,11,TRUE)</f>
        <v>R1011</v>
      </c>
      <c r="P1780" s="7" t="str">
        <f>VLOOKUP(A1780,Hospitalization!A781:K3123,10,TRUE)</f>
        <v>tier - 3</v>
      </c>
      <c r="Q1780" s="53">
        <f>VLOOKUP(A1780,Hospitalization!A781:K3123,8,TRUE)</f>
        <v>12430.95</v>
      </c>
      <c r="R1780" s="7" t="str">
        <f>VLOOKUP(A1780,Hospitalization!A781:K3123,9,TRUE)</f>
        <v>tier - 3</v>
      </c>
    </row>
    <row r="1781" spans="1:18" x14ac:dyDescent="0.3">
      <c r="A1781" s="69" t="s">
        <v>1790</v>
      </c>
      <c r="B1781" s="55" t="str">
        <f>VLOOKUP(A1781,'Customer Names'!A1781:E3099,3,TRUE)</f>
        <v xml:space="preserve"> Ms</v>
      </c>
      <c r="C1781" s="55" t="str">
        <f>VLOOKUP(A1781,'Customer Names'!A1779:E2604,4,FALSE)</f>
        <v>Powers</v>
      </c>
      <c r="D1781" s="54">
        <f>VLOOKUP(HealthCare!A1781,Medical_Examinations!A1780:J4115,2,TRUE)</f>
        <v>29.92</v>
      </c>
      <c r="E1781" s="54">
        <f>VLOOKUP(HealthCare!A1781,Medical_Examinations!A1780:J4115,4,TRUE)</f>
        <v>10.97</v>
      </c>
      <c r="F1781" s="55" t="str">
        <f>VLOOKUP(A1781,Medical_Examinations!A1780:J4115,6,TRUE)</f>
        <v>yes</v>
      </c>
      <c r="G1781" s="55" t="str">
        <f>VLOOKUP(A1781,Medical_Examinations!A1780:J4115,7,TRUE)</f>
        <v>No</v>
      </c>
      <c r="H1781" s="55" t="str">
        <f>VLOOKUP(A1781,Medical_Examinations!A1780:J4115,8,TRUE)</f>
        <v>No</v>
      </c>
      <c r="I1781" s="56">
        <f>VLOOKUP(A1781,Medical_Examinations!A1780:J4115,9,TRUE)</f>
        <v>1</v>
      </c>
      <c r="J1781" s="55" t="str">
        <f>VLOOKUP(A1781,Medical_Examinations!A1780:J4115,10,TRUE)</f>
        <v>No</v>
      </c>
      <c r="K1781" s="55" t="str">
        <f>VLOOKUP(A1781,Medical_Examinations!A1780:J4115,3,TRUE)</f>
        <v>Overweight</v>
      </c>
      <c r="L1781" s="55" t="str">
        <f>VLOOKUP(A1781,Medical_Examinations!A1780:J4115,5,TRUE)</f>
        <v>Diabetes</v>
      </c>
      <c r="M1781" s="57">
        <f>VLOOKUP(A1781,Hospitalization!A611:K2953,5,TRUE)</f>
        <v>26532</v>
      </c>
      <c r="N1781" s="56">
        <f ca="1">VLOOKUP(A1781,Hospitalization!A612:K2954,6,TRUE)</f>
        <v>45</v>
      </c>
      <c r="O1781" s="55" t="str">
        <f>VLOOKUP(A1772,Hospitalization!A773:K3115,11,TRUE)</f>
        <v>R1013</v>
      </c>
      <c r="P1781" s="55" t="str">
        <f>VLOOKUP(A1781,Hospitalization!A782:K3124,10,TRUE)</f>
        <v>tier - 2</v>
      </c>
      <c r="Q1781" s="58">
        <f>VLOOKUP(A1781,Hospitalization!A782:K3124,8,TRUE)</f>
        <v>12407.3</v>
      </c>
      <c r="R1781" s="55" t="str">
        <f>VLOOKUP(A1781,Hospitalization!A782:K3124,9,TRUE)</f>
        <v>tier - 3</v>
      </c>
    </row>
    <row r="1782" spans="1:18" x14ac:dyDescent="0.3">
      <c r="A1782" s="69" t="s">
        <v>1791</v>
      </c>
      <c r="B1782" s="55" t="str">
        <f>VLOOKUP(A1782,'Customer Names'!A1782:E3100,3,TRUE)</f>
        <v xml:space="preserve"> Ms</v>
      </c>
      <c r="C1782" s="55" t="str">
        <f>VLOOKUP(A1782,'Customer Names'!A1780:E2605,4,FALSE)</f>
        <v>Ulery</v>
      </c>
      <c r="D1782" s="50">
        <f>VLOOKUP(HealthCare!A1782,Medical_Examinations!A1781:J4116,2,TRUE)</f>
        <v>26.2</v>
      </c>
      <c r="E1782" s="50">
        <f>VLOOKUP(HealthCare!A1782,Medical_Examinations!A1781:J4116,4,TRUE)</f>
        <v>10.93</v>
      </c>
      <c r="F1782" s="7" t="str">
        <f>VLOOKUP(A1782,Medical_Examinations!A1781:J4116,6,TRUE)</f>
        <v>yes</v>
      </c>
      <c r="G1782" s="7" t="str">
        <f>VLOOKUP(A1782,Medical_Examinations!A1781:J4116,7,TRUE)</f>
        <v>No</v>
      </c>
      <c r="H1782" s="7" t="str">
        <f>VLOOKUP(A1782,Medical_Examinations!A1781:J4116,8,TRUE)</f>
        <v>No</v>
      </c>
      <c r="I1782" s="51">
        <f>VLOOKUP(A1782,Medical_Examinations!A1781:J4116,9,TRUE)</f>
        <v>1</v>
      </c>
      <c r="J1782" s="7" t="str">
        <f>VLOOKUP(A1782,Medical_Examinations!A1781:J4116,10,TRUE)</f>
        <v>No</v>
      </c>
      <c r="K1782" s="7" t="str">
        <f>VLOOKUP(A1782,Medical_Examinations!A1781:J4116,3,TRUE)</f>
        <v>Overweight</v>
      </c>
      <c r="L1782" s="7" t="str">
        <f>VLOOKUP(A1782,Medical_Examinations!A1781:J4116,5,TRUE)</f>
        <v>Diabetes</v>
      </c>
      <c r="M1782" s="52">
        <f>VLOOKUP(A1782,Hospitalization!A612:K2954,5,TRUE)</f>
        <v>32871</v>
      </c>
      <c r="N1782" s="51">
        <f ca="1">VLOOKUP(A1782,Hospitalization!A613:K2955,6,TRUE)</f>
        <v>46</v>
      </c>
      <c r="O1782" s="7" t="str">
        <f>VLOOKUP(A1773,Hospitalization!A774:K3116,11,TRUE)</f>
        <v>R1012</v>
      </c>
      <c r="P1782" s="7" t="str">
        <f>VLOOKUP(A1782,Hospitalization!A783:K3125,10,TRUE)</f>
        <v>tier - 3</v>
      </c>
      <c r="Q1782" s="53">
        <f>VLOOKUP(A1782,Hospitalization!A783:K3125,8,TRUE)</f>
        <v>12404.88</v>
      </c>
      <c r="R1782" s="7" t="str">
        <f>VLOOKUP(A1782,Hospitalization!A783:K3125,9,TRUE)</f>
        <v>tier - 3</v>
      </c>
    </row>
    <row r="1783" spans="1:18" x14ac:dyDescent="0.3">
      <c r="A1783" s="69" t="s">
        <v>1792</v>
      </c>
      <c r="B1783" s="55" t="str">
        <f>VLOOKUP(A1783,'Customer Names'!A1783:E3101,3,TRUE)</f>
        <v xml:space="preserve"> Mr</v>
      </c>
      <c r="C1783" s="55" t="str">
        <f>VLOOKUP(A1783,'Customer Names'!A1781:E2606,4,FALSE)</f>
        <v>Haines</v>
      </c>
      <c r="D1783" s="54">
        <f>VLOOKUP(HealthCare!A1783,Medical_Examinations!A1782:J4117,2,TRUE)</f>
        <v>26.695</v>
      </c>
      <c r="E1783" s="54">
        <f>VLOOKUP(HealthCare!A1783,Medical_Examinations!A1782:J4117,4,TRUE)</f>
        <v>4.21</v>
      </c>
      <c r="F1783" s="55" t="str">
        <f>VLOOKUP(A1783,Medical_Examinations!A1782:J4117,6,TRUE)</f>
        <v>yes</v>
      </c>
      <c r="G1783" s="55" t="str">
        <f>VLOOKUP(A1783,Medical_Examinations!A1782:J4117,7,TRUE)</f>
        <v>No</v>
      </c>
      <c r="H1783" s="55" t="str">
        <f>VLOOKUP(A1783,Medical_Examinations!A1782:J4117,8,TRUE)</f>
        <v>Yes</v>
      </c>
      <c r="I1783" s="56">
        <f>VLOOKUP(A1783,Medical_Examinations!A1782:J4117,9,TRUE)</f>
        <v>1</v>
      </c>
      <c r="J1783" s="55" t="str">
        <f>VLOOKUP(A1783,Medical_Examinations!A1782:J4117,10,TRUE)</f>
        <v>No</v>
      </c>
      <c r="K1783" s="55" t="str">
        <f>VLOOKUP(A1783,Medical_Examinations!A1782:J4117,3,TRUE)</f>
        <v>Overweight</v>
      </c>
      <c r="L1783" s="55" t="str">
        <f>VLOOKUP(A1783,Medical_Examinations!A1782:J4117,5,TRUE)</f>
        <v>Normal</v>
      </c>
      <c r="M1783" s="57">
        <f>VLOOKUP(A1783,Hospitalization!A613:K2955,5,TRUE)</f>
        <v>22915</v>
      </c>
      <c r="N1783" s="56">
        <f ca="1">VLOOKUP(A1783,Hospitalization!A614:K2956,6,TRUE)</f>
        <v>46</v>
      </c>
      <c r="O1783" s="55" t="str">
        <f>VLOOKUP(A1774,Hospitalization!A775:K3117,11,TRUE)</f>
        <v>R1012</v>
      </c>
      <c r="P1783" s="55" t="str">
        <f>VLOOKUP(A1783,Hospitalization!A784:K3126,10,TRUE)</f>
        <v>tier - 2</v>
      </c>
      <c r="Q1783" s="58">
        <f>VLOOKUP(A1783,Hospitalization!A784:K3126,8,TRUE)</f>
        <v>12369.89</v>
      </c>
      <c r="R1783" s="55" t="str">
        <f>VLOOKUP(A1783,Hospitalization!A784:K3126,9,TRUE)</f>
        <v>tier - 3</v>
      </c>
    </row>
    <row r="1784" spans="1:18" x14ac:dyDescent="0.3">
      <c r="A1784" s="69" t="s">
        <v>1793</v>
      </c>
      <c r="B1784" s="55" t="str">
        <f>VLOOKUP(A1784,'Customer Names'!A1784:E3102,3,TRUE)</f>
        <v xml:space="preserve"> Ms</v>
      </c>
      <c r="C1784" s="55" t="str">
        <f>VLOOKUP(A1784,'Customer Names'!A1782:E2607,4,FALSE)</f>
        <v>Airoldi</v>
      </c>
      <c r="D1784" s="50">
        <f>VLOOKUP(HealthCare!A1784,Medical_Examinations!A1783:J4118,2,TRUE)</f>
        <v>23.16</v>
      </c>
      <c r="E1784" s="50">
        <f>VLOOKUP(HealthCare!A1784,Medical_Examinations!A1783:J4118,4,TRUE)</f>
        <v>5.5</v>
      </c>
      <c r="F1784" s="7" t="str">
        <f>VLOOKUP(A1784,Medical_Examinations!A1783:J4118,6,TRUE)</f>
        <v>No</v>
      </c>
      <c r="G1784" s="7" t="str">
        <f>VLOOKUP(A1784,Medical_Examinations!A1783:J4118,7,TRUE)</f>
        <v>No</v>
      </c>
      <c r="H1784" s="7" t="str">
        <f>VLOOKUP(A1784,Medical_Examinations!A1783:J4118,8,TRUE)</f>
        <v>No</v>
      </c>
      <c r="I1784" s="51">
        <f>VLOOKUP(A1784,Medical_Examinations!A1783:J4118,9,TRUE)</f>
        <v>0</v>
      </c>
      <c r="J1784" s="7" t="str">
        <f>VLOOKUP(A1784,Medical_Examinations!A1783:J4118,10,TRUE)</f>
        <v>No</v>
      </c>
      <c r="K1784" s="7" t="str">
        <f>VLOOKUP(A1784,Medical_Examinations!A1783:J4118,3,TRUE)</f>
        <v>Normal Weight</v>
      </c>
      <c r="L1784" s="7" t="str">
        <f>VLOOKUP(A1784,Medical_Examinations!A1783:J4118,5,TRUE)</f>
        <v>Normal</v>
      </c>
      <c r="M1784" s="52">
        <f>VLOOKUP(A1784,Hospitalization!A614:K2956,5,TRUE)</f>
        <v>24470</v>
      </c>
      <c r="N1784" s="51">
        <f ca="1">VLOOKUP(A1784,Hospitalization!A615:K2957,6,TRUE)</f>
        <v>46</v>
      </c>
      <c r="O1784" s="7" t="str">
        <f>VLOOKUP(A1775,Hospitalization!A776:K3118,11,TRUE)</f>
        <v>R1012</v>
      </c>
      <c r="P1784" s="7" t="str">
        <f>VLOOKUP(A1784,Hospitalization!A785:K3127,10,TRUE)</f>
        <v>tier - 3</v>
      </c>
      <c r="Q1784" s="53">
        <f>VLOOKUP(A1784,Hospitalization!A785:K3127,8,TRUE)</f>
        <v>12363.55</v>
      </c>
      <c r="R1784" s="7" t="str">
        <f>VLOOKUP(A1784,Hospitalization!A785:K3127,9,TRUE)</f>
        <v>tier - 3</v>
      </c>
    </row>
    <row r="1785" spans="1:18" x14ac:dyDescent="0.3">
      <c r="A1785" s="69" t="s">
        <v>1794</v>
      </c>
      <c r="B1785" s="55" t="str">
        <f>VLOOKUP(A1785,'Customer Names'!A1785:E3103,3,TRUE)</f>
        <v xml:space="preserve"> Mr</v>
      </c>
      <c r="C1785" s="55" t="str">
        <f>VLOOKUP(A1785,'Customer Names'!A1783:E2608,4,FALSE)</f>
        <v>Mattis</v>
      </c>
      <c r="D1785" s="54">
        <f>VLOOKUP(HealthCare!A1785,Medical_Examinations!A1784:J4119,2,TRUE)</f>
        <v>32.585000000000001</v>
      </c>
      <c r="E1785" s="54">
        <f>VLOOKUP(HealthCare!A1785,Medical_Examinations!A1784:J4119,4,TRUE)</f>
        <v>4.93</v>
      </c>
      <c r="F1785" s="55" t="str">
        <f>VLOOKUP(A1785,Medical_Examinations!A1784:J4119,6,TRUE)</f>
        <v>yes</v>
      </c>
      <c r="G1785" s="55" t="str">
        <f>VLOOKUP(A1785,Medical_Examinations!A1784:J4119,7,TRUE)</f>
        <v>No</v>
      </c>
      <c r="H1785" s="55" t="str">
        <f>VLOOKUP(A1785,Medical_Examinations!A1784:J4119,8,TRUE)</f>
        <v>No</v>
      </c>
      <c r="I1785" s="56">
        <f>VLOOKUP(A1785,Medical_Examinations!A1784:J4119,9,TRUE)</f>
        <v>1</v>
      </c>
      <c r="J1785" s="55" t="str">
        <f>VLOOKUP(A1785,Medical_Examinations!A1784:J4119,10,TRUE)</f>
        <v>No</v>
      </c>
      <c r="K1785" s="55" t="str">
        <f>VLOOKUP(A1785,Medical_Examinations!A1784:J4119,3,TRUE)</f>
        <v>Obesity</v>
      </c>
      <c r="L1785" s="55" t="str">
        <f>VLOOKUP(A1785,Medical_Examinations!A1784:J4119,5,TRUE)</f>
        <v>Normal</v>
      </c>
      <c r="M1785" s="57">
        <f>VLOOKUP(A1785,Hospitalization!A615:K2957,5,TRUE)</f>
        <v>23276</v>
      </c>
      <c r="N1785" s="56">
        <f ca="1">VLOOKUP(A1785,Hospitalization!A616:K2958,6,TRUE)</f>
        <v>44</v>
      </c>
      <c r="O1785" s="55" t="str">
        <f>VLOOKUP(A1776,Hospitalization!A777:K3119,11,TRUE)</f>
        <v>R1013</v>
      </c>
      <c r="P1785" s="55" t="str">
        <f>VLOOKUP(A1785,Hospitalization!A786:K3128,10,TRUE)</f>
        <v>tier - 3</v>
      </c>
      <c r="Q1785" s="58">
        <f>VLOOKUP(A1785,Hospitalization!A786:K3128,8,TRUE)</f>
        <v>12347.17</v>
      </c>
      <c r="R1785" s="55" t="str">
        <f>VLOOKUP(A1785,Hospitalization!A786:K3128,9,TRUE)</f>
        <v>tier - 3</v>
      </c>
    </row>
    <row r="1786" spans="1:18" x14ac:dyDescent="0.3">
      <c r="A1786" s="69" t="s">
        <v>1795</v>
      </c>
      <c r="B1786" s="55" t="str">
        <f>VLOOKUP(A1786,'Customer Names'!A1786:E3104,3,TRUE)</f>
        <v xml:space="preserve"> Mr</v>
      </c>
      <c r="C1786" s="55" t="str">
        <f>VLOOKUP(A1786,'Customer Names'!A1784:E2609,4,FALSE)</f>
        <v>Cho</v>
      </c>
      <c r="D1786" s="50">
        <f>VLOOKUP(HealthCare!A1786,Medical_Examinations!A1785:J4120,2,TRUE)</f>
        <v>33.97</v>
      </c>
      <c r="E1786" s="50">
        <f>VLOOKUP(HealthCare!A1786,Medical_Examinations!A1785:J4120,4,TRUE)</f>
        <v>5.6</v>
      </c>
      <c r="F1786" s="7" t="str">
        <f>VLOOKUP(A1786,Medical_Examinations!A1785:J4120,6,TRUE)</f>
        <v>yes</v>
      </c>
      <c r="G1786" s="7" t="str">
        <f>VLOOKUP(A1786,Medical_Examinations!A1785:J4120,7,TRUE)</f>
        <v>No</v>
      </c>
      <c r="H1786" s="7" t="str">
        <f>VLOOKUP(A1786,Medical_Examinations!A1785:J4120,8,TRUE)</f>
        <v>No</v>
      </c>
      <c r="I1786" s="51">
        <f>VLOOKUP(A1786,Medical_Examinations!A1785:J4120,9,TRUE)</f>
        <v>0</v>
      </c>
      <c r="J1786" s="7" t="str">
        <f>VLOOKUP(A1786,Medical_Examinations!A1785:J4120,10,TRUE)</f>
        <v>No</v>
      </c>
      <c r="K1786" s="7" t="str">
        <f>VLOOKUP(A1786,Medical_Examinations!A1785:J4120,3,TRUE)</f>
        <v>Obesity</v>
      </c>
      <c r="L1786" s="7" t="str">
        <f>VLOOKUP(A1786,Medical_Examinations!A1785:J4120,5,TRUE)</f>
        <v>Normal</v>
      </c>
      <c r="M1786" s="52">
        <f>VLOOKUP(A1786,Hospitalization!A616:K2958,5,TRUE)</f>
        <v>23225</v>
      </c>
      <c r="N1786" s="51">
        <f ca="1">VLOOKUP(A1786,Hospitalization!A617:K2959,6,TRUE)</f>
        <v>51</v>
      </c>
      <c r="O1786" s="7" t="str">
        <f>VLOOKUP(A1777,Hospitalization!A778:K3120,11,TRUE)</f>
        <v>R1012</v>
      </c>
      <c r="P1786" s="7" t="str">
        <f>VLOOKUP(A1786,Hospitalization!A787:K3129,10,TRUE)</f>
        <v>tier - 2</v>
      </c>
      <c r="Q1786" s="53">
        <f>VLOOKUP(A1786,Hospitalization!A787:K3129,8,TRUE)</f>
        <v>12333.83</v>
      </c>
      <c r="R1786" s="7" t="str">
        <f>VLOOKUP(A1786,Hospitalization!A787:K3129,9,TRUE)</f>
        <v>tier - 3</v>
      </c>
    </row>
    <row r="1787" spans="1:18" x14ac:dyDescent="0.3">
      <c r="A1787" s="69" t="s">
        <v>1796</v>
      </c>
      <c r="B1787" s="55" t="str">
        <f>VLOOKUP(A1787,'Customer Names'!A1787:E3105,3,TRUE)</f>
        <v xml:space="preserve"> Mr</v>
      </c>
      <c r="C1787" s="55" t="str">
        <f>VLOOKUP(A1787,'Customer Names'!A1785:E2610,4,FALSE)</f>
        <v>Reumann</v>
      </c>
      <c r="D1787" s="54">
        <f>VLOOKUP(HealthCare!A1787,Medical_Examinations!A1786:J4121,2,TRUE)</f>
        <v>16.57</v>
      </c>
      <c r="E1787" s="54">
        <f>VLOOKUP(HealthCare!A1787,Medical_Examinations!A1786:J4121,4,TRUE)</f>
        <v>9.99</v>
      </c>
      <c r="F1787" s="55" t="str">
        <f>VLOOKUP(A1787,Medical_Examinations!A1786:J4121,6,TRUE)</f>
        <v>No</v>
      </c>
      <c r="G1787" s="55" t="str">
        <f>VLOOKUP(A1787,Medical_Examinations!A1786:J4121,7,TRUE)</f>
        <v>No</v>
      </c>
      <c r="H1787" s="55" t="str">
        <f>VLOOKUP(A1787,Medical_Examinations!A1786:J4121,8,TRUE)</f>
        <v>No</v>
      </c>
      <c r="I1787" s="56">
        <f>VLOOKUP(A1787,Medical_Examinations!A1786:J4121,9,TRUE)</f>
        <v>0</v>
      </c>
      <c r="J1787" s="55" t="str">
        <f>VLOOKUP(A1787,Medical_Examinations!A1786:J4121,10,TRUE)</f>
        <v>No</v>
      </c>
      <c r="K1787" s="55" t="str">
        <f>VLOOKUP(A1787,Medical_Examinations!A1786:J4121,3,TRUE)</f>
        <v>Underweight</v>
      </c>
      <c r="L1787" s="55" t="str">
        <f>VLOOKUP(A1787,Medical_Examinations!A1786:J4121,5,TRUE)</f>
        <v>Diabetes</v>
      </c>
      <c r="M1787" s="57">
        <f>VLOOKUP(A1787,Hospitalization!A617:K2959,5,TRUE)</f>
        <v>23252</v>
      </c>
      <c r="N1787" s="56">
        <f ca="1">VLOOKUP(A1787,Hospitalization!A618:K2960,6,TRUE)</f>
        <v>58</v>
      </c>
      <c r="O1787" s="55" t="str">
        <f>VLOOKUP(A1778,Hospitalization!A779:K3121,11,TRUE)</f>
        <v>R1012</v>
      </c>
      <c r="P1787" s="55" t="str">
        <f>VLOOKUP(A1787,Hospitalization!A788:K3130,10,TRUE)</f>
        <v>tier - 3</v>
      </c>
      <c r="Q1787" s="58">
        <f>VLOOKUP(A1787,Hospitalization!A788:K3130,8,TRUE)</f>
        <v>12323.94</v>
      </c>
      <c r="R1787" s="55" t="str">
        <f>VLOOKUP(A1787,Hospitalization!A788:K3130,9,TRUE)</f>
        <v>tier - 3</v>
      </c>
    </row>
    <row r="1788" spans="1:18" x14ac:dyDescent="0.3">
      <c r="A1788" s="69" t="s">
        <v>1797</v>
      </c>
      <c r="B1788" s="55" t="str">
        <f>VLOOKUP(A1788,'Customer Names'!A1788:E3106,3,TRUE)</f>
        <v xml:space="preserve"> Mr</v>
      </c>
      <c r="C1788" s="55" t="str">
        <f>VLOOKUP(A1788,'Customer Names'!A1786:E2611,4,FALSE)</f>
        <v>Cooper</v>
      </c>
      <c r="D1788" s="50">
        <f>VLOOKUP(HealthCare!A1788,Medical_Examinations!A1787:J4122,2,TRUE)</f>
        <v>17.55</v>
      </c>
      <c r="E1788" s="50">
        <f>VLOOKUP(HealthCare!A1788,Medical_Examinations!A1787:J4122,4,TRUE)</f>
        <v>5.93</v>
      </c>
      <c r="F1788" s="7" t="str">
        <f>VLOOKUP(A1788,Medical_Examinations!A1787:J4122,6,TRUE)</f>
        <v>No</v>
      </c>
      <c r="G1788" s="7" t="str">
        <f>VLOOKUP(A1788,Medical_Examinations!A1787:J4122,7,TRUE)</f>
        <v>No</v>
      </c>
      <c r="H1788" s="7" t="str">
        <f>VLOOKUP(A1788,Medical_Examinations!A1787:J4122,8,TRUE)</f>
        <v>Yes</v>
      </c>
      <c r="I1788" s="51">
        <f>VLOOKUP(A1788,Medical_Examinations!A1787:J4122,9,TRUE)</f>
        <v>1</v>
      </c>
      <c r="J1788" s="7" t="str">
        <f>VLOOKUP(A1788,Medical_Examinations!A1787:J4122,10,TRUE)</f>
        <v>No</v>
      </c>
      <c r="K1788" s="7" t="str">
        <f>VLOOKUP(A1788,Medical_Examinations!A1787:J4122,3,TRUE)</f>
        <v>Underweight</v>
      </c>
      <c r="L1788" s="7" t="str">
        <f>VLOOKUP(A1788,Medical_Examinations!A1787:J4122,5,TRUE)</f>
        <v>Prediabetes</v>
      </c>
      <c r="M1788" s="52">
        <f>VLOOKUP(A1788,Hospitalization!A618:K2960,5,TRUE)</f>
        <v>23312</v>
      </c>
      <c r="N1788" s="51">
        <f ca="1">VLOOKUP(A1788,Hospitalization!A619:K2961,6,TRUE)</f>
        <v>44</v>
      </c>
      <c r="O1788" s="7" t="str">
        <f>VLOOKUP(A1779,Hospitalization!A780:K3122,11,TRUE)</f>
        <v>R1012</v>
      </c>
      <c r="P1788" s="7" t="str">
        <f>VLOOKUP(A1788,Hospitalization!A789:K3131,10,TRUE)</f>
        <v>tier - 1</v>
      </c>
      <c r="Q1788" s="53">
        <f>VLOOKUP(A1788,Hospitalization!A789:K3131,8,TRUE)</f>
        <v>12299.59</v>
      </c>
      <c r="R1788" s="7" t="str">
        <f>VLOOKUP(A1788,Hospitalization!A789:K3131,9,TRUE)</f>
        <v>tier - 3</v>
      </c>
    </row>
    <row r="1789" spans="1:18" x14ac:dyDescent="0.3">
      <c r="A1789" s="69" t="s">
        <v>1798</v>
      </c>
      <c r="B1789" s="55" t="str">
        <f>VLOOKUP(A1789,'Customer Names'!A1789:E3107,3,TRUE)</f>
        <v xml:space="preserve"> Mr</v>
      </c>
      <c r="C1789" s="55" t="str">
        <f>VLOOKUP(A1789,'Customer Names'!A1787:E2612,4,FALSE)</f>
        <v>Kennedy</v>
      </c>
      <c r="D1789" s="54">
        <f>VLOOKUP(HealthCare!A1789,Medical_Examinations!A1788:J4123,2,TRUE)</f>
        <v>29.41</v>
      </c>
      <c r="E1789" s="54">
        <f>VLOOKUP(HealthCare!A1789,Medical_Examinations!A1788:J4123,4,TRUE)</f>
        <v>6.29</v>
      </c>
      <c r="F1789" s="55" t="str">
        <f>VLOOKUP(A1789,Medical_Examinations!A1788:J4123,6,TRUE)</f>
        <v>yes</v>
      </c>
      <c r="G1789" s="55" t="str">
        <f>VLOOKUP(A1789,Medical_Examinations!A1788:J4123,7,TRUE)</f>
        <v>No</v>
      </c>
      <c r="H1789" s="55" t="str">
        <f>VLOOKUP(A1789,Medical_Examinations!A1788:J4123,8,TRUE)</f>
        <v>No</v>
      </c>
      <c r="I1789" s="56">
        <f>VLOOKUP(A1789,Medical_Examinations!A1788:J4123,9,TRUE)</f>
        <v>1</v>
      </c>
      <c r="J1789" s="55" t="str">
        <f>VLOOKUP(A1789,Medical_Examinations!A1788:J4123,10,TRUE)</f>
        <v>No</v>
      </c>
      <c r="K1789" s="55" t="str">
        <f>VLOOKUP(A1789,Medical_Examinations!A1788:J4123,3,TRUE)</f>
        <v>Overweight</v>
      </c>
      <c r="L1789" s="55" t="str">
        <f>VLOOKUP(A1789,Medical_Examinations!A1788:J4123,5,TRUE)</f>
        <v>Prediabetes</v>
      </c>
      <c r="M1789" s="57">
        <f>VLOOKUP(A1789,Hospitalization!A619:K2961,5,TRUE)</f>
        <v>33175</v>
      </c>
      <c r="N1789" s="56">
        <f ca="1">VLOOKUP(A1789,Hospitalization!A620:K2962,6,TRUE)</f>
        <v>43</v>
      </c>
      <c r="O1789" s="55" t="str">
        <f>VLOOKUP(A1780,Hospitalization!A781:K3123,11,TRUE)</f>
        <v>R1024</v>
      </c>
      <c r="P1789" s="55" t="str">
        <f>VLOOKUP(A1789,Hospitalization!A790:K3132,10,TRUE)</f>
        <v>tier - 1</v>
      </c>
      <c r="Q1789" s="58">
        <f>VLOOKUP(A1789,Hospitalization!A790:K3132,8,TRUE)</f>
        <v>12282.38</v>
      </c>
      <c r="R1789" s="55" t="str">
        <f>VLOOKUP(A1789,Hospitalization!A790:K3132,9,TRUE)</f>
        <v>tier - 3</v>
      </c>
    </row>
    <row r="1790" spans="1:18" x14ac:dyDescent="0.3">
      <c r="A1790" s="69" t="s">
        <v>1799</v>
      </c>
      <c r="B1790" s="55" t="str">
        <f>VLOOKUP(A1790,'Customer Names'!A1790:E3108,3,TRUE)</f>
        <v xml:space="preserve"> Mr</v>
      </c>
      <c r="C1790" s="55" t="str">
        <f>VLOOKUP(A1790,'Customer Names'!A1788:E2613,4,FALSE)</f>
        <v>Cichon</v>
      </c>
      <c r="D1790" s="50">
        <f>VLOOKUP(HealthCare!A1790,Medical_Examinations!A1789:J4124,2,TRUE)</f>
        <v>17.91</v>
      </c>
      <c r="E1790" s="50">
        <f>VLOOKUP(HealthCare!A1790,Medical_Examinations!A1789:J4124,4,TRUE)</f>
        <v>5.65</v>
      </c>
      <c r="F1790" s="7" t="str">
        <f>VLOOKUP(A1790,Medical_Examinations!A1789:J4124,6,TRUE)</f>
        <v>No</v>
      </c>
      <c r="G1790" s="7" t="str">
        <f>VLOOKUP(A1790,Medical_Examinations!A1789:J4124,7,TRUE)</f>
        <v>No</v>
      </c>
      <c r="H1790" s="7" t="str">
        <f>VLOOKUP(A1790,Medical_Examinations!A1789:J4124,8,TRUE)</f>
        <v>No</v>
      </c>
      <c r="I1790" s="51">
        <f>VLOOKUP(A1790,Medical_Examinations!A1789:J4124,9,TRUE)</f>
        <v>1</v>
      </c>
      <c r="J1790" s="7" t="str">
        <f>VLOOKUP(A1790,Medical_Examinations!A1789:J4124,10,TRUE)</f>
        <v>No</v>
      </c>
      <c r="K1790" s="7" t="str">
        <f>VLOOKUP(A1790,Medical_Examinations!A1789:J4124,3,TRUE)</f>
        <v>Underweight</v>
      </c>
      <c r="L1790" s="7" t="str">
        <f>VLOOKUP(A1790,Medical_Examinations!A1789:J4124,5,TRUE)</f>
        <v>Normal</v>
      </c>
      <c r="M1790" s="52">
        <f>VLOOKUP(A1790,Hospitalization!A620:K2962,5,TRUE)</f>
        <v>24427</v>
      </c>
      <c r="N1790" s="51">
        <f ca="1">VLOOKUP(A1790,Hospitalization!A621:K2963,6,TRUE)</f>
        <v>42</v>
      </c>
      <c r="O1790" s="7" t="str">
        <f>VLOOKUP(A1781,Hospitalization!A782:K3124,11,TRUE)</f>
        <v>R1021</v>
      </c>
      <c r="P1790" s="7" t="str">
        <f>VLOOKUP(A1790,Hospitalization!A791:K3133,10,TRUE)</f>
        <v>tier - 1</v>
      </c>
      <c r="Q1790" s="53">
        <f>VLOOKUP(A1790,Hospitalization!A791:K3133,8,TRUE)</f>
        <v>12282.03</v>
      </c>
      <c r="R1790" s="7" t="str">
        <f>VLOOKUP(A1790,Hospitalization!A791:K3133,9,TRUE)</f>
        <v>tier - 3</v>
      </c>
    </row>
    <row r="1791" spans="1:18" x14ac:dyDescent="0.3">
      <c r="A1791" s="69" t="s">
        <v>1800</v>
      </c>
      <c r="B1791" s="55" t="str">
        <f>VLOOKUP(A1791,'Customer Names'!A1791:E3109,3,TRUE)</f>
        <v xml:space="preserve"> Mr</v>
      </c>
      <c r="C1791" s="55" t="str">
        <f>VLOOKUP(A1791,'Customer Names'!A1789:E2614,4,FALSE)</f>
        <v>Maroevic</v>
      </c>
      <c r="D1791" s="54">
        <f>VLOOKUP(HealthCare!A1791,Medical_Examinations!A1790:J4125,2,TRUE)</f>
        <v>31.57</v>
      </c>
      <c r="E1791" s="54">
        <f>VLOOKUP(HealthCare!A1791,Medical_Examinations!A1790:J4125,4,TRUE)</f>
        <v>6.15</v>
      </c>
      <c r="F1791" s="55" t="str">
        <f>VLOOKUP(A1791,Medical_Examinations!A1790:J4125,6,TRUE)</f>
        <v>No</v>
      </c>
      <c r="G1791" s="55" t="str">
        <f>VLOOKUP(A1791,Medical_Examinations!A1790:J4125,7,TRUE)</f>
        <v>No</v>
      </c>
      <c r="H1791" s="55" t="str">
        <f>VLOOKUP(A1791,Medical_Examinations!A1790:J4125,8,TRUE)</f>
        <v>No</v>
      </c>
      <c r="I1791" s="56">
        <f>VLOOKUP(A1791,Medical_Examinations!A1790:J4125,9,TRUE)</f>
        <v>1</v>
      </c>
      <c r="J1791" s="55" t="str">
        <f>VLOOKUP(A1791,Medical_Examinations!A1790:J4125,10,TRUE)</f>
        <v>No</v>
      </c>
      <c r="K1791" s="55" t="str">
        <f>VLOOKUP(A1791,Medical_Examinations!A1790:J4125,3,TRUE)</f>
        <v>Obesity</v>
      </c>
      <c r="L1791" s="55" t="str">
        <f>VLOOKUP(A1791,Medical_Examinations!A1790:J4125,5,TRUE)</f>
        <v>Prediabetes</v>
      </c>
      <c r="M1791" s="57">
        <f>VLOOKUP(A1791,Hospitalization!A621:K2963,5,TRUE)</f>
        <v>24836</v>
      </c>
      <c r="N1791" s="56">
        <f ca="1">VLOOKUP(A1791,Hospitalization!A622:K2964,6,TRUE)</f>
        <v>49</v>
      </c>
      <c r="O1791" s="55" t="str">
        <f>VLOOKUP(A1782,Hospitalization!A783:K3125,11,TRUE)</f>
        <v>R1016</v>
      </c>
      <c r="P1791" s="55" t="str">
        <f>VLOOKUP(A1791,Hospitalization!A792:K3134,10,TRUE)</f>
        <v>tier - 1</v>
      </c>
      <c r="Q1791" s="58">
        <f>VLOOKUP(A1791,Hospitalization!A792:K3134,8,TRUE)</f>
        <v>12268.63</v>
      </c>
      <c r="R1791" s="55" t="str">
        <f>VLOOKUP(A1791,Hospitalization!A792:K3134,9,TRUE)</f>
        <v>tier - 3</v>
      </c>
    </row>
    <row r="1792" spans="1:18" x14ac:dyDescent="0.3">
      <c r="A1792" s="69" t="s">
        <v>1801</v>
      </c>
      <c r="B1792" s="55" t="str">
        <f>VLOOKUP(A1792,'Customer Names'!A1792:E3110,3,TRUE)</f>
        <v xml:space="preserve"> Mr</v>
      </c>
      <c r="C1792" s="55" t="str">
        <f>VLOOKUP(A1792,'Customer Names'!A1790:E2615,4,FALSE)</f>
        <v>Martin</v>
      </c>
      <c r="D1792" s="50">
        <f>VLOOKUP(HealthCare!A1792,Medical_Examinations!A1791:J4126,2,TRUE)</f>
        <v>33.18</v>
      </c>
      <c r="E1792" s="50">
        <f>VLOOKUP(HealthCare!A1792,Medical_Examinations!A1791:J4126,4,TRUE)</f>
        <v>5.22</v>
      </c>
      <c r="F1792" s="7" t="str">
        <f>VLOOKUP(A1792,Medical_Examinations!A1791:J4126,6,TRUE)</f>
        <v>No</v>
      </c>
      <c r="G1792" s="7" t="str">
        <f>VLOOKUP(A1792,Medical_Examinations!A1791:J4126,7,TRUE)</f>
        <v>yes</v>
      </c>
      <c r="H1792" s="7" t="str">
        <f>VLOOKUP(A1792,Medical_Examinations!A1791:J4126,8,TRUE)</f>
        <v>No</v>
      </c>
      <c r="I1792" s="51">
        <f>VLOOKUP(A1792,Medical_Examinations!A1791:J4126,9,TRUE)</f>
        <v>1</v>
      </c>
      <c r="J1792" s="7" t="str">
        <f>VLOOKUP(A1792,Medical_Examinations!A1791:J4126,10,TRUE)</f>
        <v>No</v>
      </c>
      <c r="K1792" s="7" t="str">
        <f>VLOOKUP(A1792,Medical_Examinations!A1791:J4126,3,TRUE)</f>
        <v>Obesity</v>
      </c>
      <c r="L1792" s="7" t="str">
        <f>VLOOKUP(A1792,Medical_Examinations!A1791:J4126,5,TRUE)</f>
        <v>Normal</v>
      </c>
      <c r="M1792" s="52">
        <f>VLOOKUP(A1792,Hospitalization!A622:K2964,5,TRUE)</f>
        <v>24447</v>
      </c>
      <c r="N1792" s="51">
        <f ca="1">VLOOKUP(A1792,Hospitalization!A623:K2965,6,TRUE)</f>
        <v>40</v>
      </c>
      <c r="O1792" s="7" t="str">
        <f>VLOOKUP(A1783,Hospitalization!A784:K3126,11,TRUE)</f>
        <v>R1024</v>
      </c>
      <c r="P1792" s="7" t="str">
        <f>VLOOKUP(A1792,Hospitalization!A793:K3135,10,TRUE)</f>
        <v>tier - 3</v>
      </c>
      <c r="Q1792" s="53">
        <f>VLOOKUP(A1792,Hospitalization!A793:K3135,8,TRUE)</f>
        <v>12265.51</v>
      </c>
      <c r="R1792" s="7" t="str">
        <f>VLOOKUP(A1792,Hospitalization!A793:K3135,9,TRUE)</f>
        <v>tier - 3</v>
      </c>
    </row>
    <row r="1793" spans="1:18" x14ac:dyDescent="0.3">
      <c r="A1793" s="69" t="s">
        <v>1802</v>
      </c>
      <c r="B1793" s="55" t="str">
        <f>VLOOKUP(A1793,'Customer Names'!A1793:E3111,3,TRUE)</f>
        <v xml:space="preserve"> Ms</v>
      </c>
      <c r="C1793" s="55" t="str">
        <f>VLOOKUP(A1793,'Customer Names'!A1791:E2616,4,FALSE)</f>
        <v>Schulz</v>
      </c>
      <c r="D1793" s="54">
        <f>VLOOKUP(HealthCare!A1793,Medical_Examinations!A1792:J4127,2,TRUE)</f>
        <v>37</v>
      </c>
      <c r="E1793" s="54">
        <f>VLOOKUP(HealthCare!A1793,Medical_Examinations!A1792:J4127,4,TRUE)</f>
        <v>11.66</v>
      </c>
      <c r="F1793" s="55" t="str">
        <f>VLOOKUP(A1793,Medical_Examinations!A1792:J4127,6,TRUE)</f>
        <v>No</v>
      </c>
      <c r="G1793" s="55" t="str">
        <f>VLOOKUP(A1793,Medical_Examinations!A1792:J4127,7,TRUE)</f>
        <v>No</v>
      </c>
      <c r="H1793" s="55" t="str">
        <f>VLOOKUP(A1793,Medical_Examinations!A1792:J4127,8,TRUE)</f>
        <v>No</v>
      </c>
      <c r="I1793" s="56">
        <f>VLOOKUP(A1793,Medical_Examinations!A1792:J4127,9,TRUE)</f>
        <v>0</v>
      </c>
      <c r="J1793" s="55" t="str">
        <f>VLOOKUP(A1793,Medical_Examinations!A1792:J4127,10,TRUE)</f>
        <v>No</v>
      </c>
      <c r="K1793" s="55" t="str">
        <f>VLOOKUP(A1793,Medical_Examinations!A1792:J4127,3,TRUE)</f>
        <v>Obesity</v>
      </c>
      <c r="L1793" s="55" t="str">
        <f>VLOOKUP(A1793,Medical_Examinations!A1792:J4127,5,TRUE)</f>
        <v>Diabetes</v>
      </c>
      <c r="M1793" s="57">
        <f>VLOOKUP(A1793,Hospitalization!A623:K2965,5,TRUE)</f>
        <v>31637</v>
      </c>
      <c r="N1793" s="56">
        <f ca="1">VLOOKUP(A1793,Hospitalization!A624:K2966,6,TRUE)</f>
        <v>40</v>
      </c>
      <c r="O1793" s="55" t="str">
        <f>VLOOKUP(A1784,Hospitalization!A785:K3127,11,TRUE)</f>
        <v>R1011</v>
      </c>
      <c r="P1793" s="55" t="str">
        <f>VLOOKUP(A1793,Hospitalization!A794:K3136,10,TRUE)</f>
        <v>tier - 2</v>
      </c>
      <c r="Q1793" s="58">
        <f>VLOOKUP(A1793,Hospitalization!A794:K3136,8,TRUE)</f>
        <v>12255.04</v>
      </c>
      <c r="R1793" s="55" t="str">
        <f>VLOOKUP(A1793,Hospitalization!A794:K3136,9,TRUE)</f>
        <v>tier - 3</v>
      </c>
    </row>
    <row r="1794" spans="1:18" x14ac:dyDescent="0.3">
      <c r="A1794" s="69" t="s">
        <v>1803</v>
      </c>
      <c r="B1794" s="55" t="str">
        <f>VLOOKUP(A1794,'Customer Names'!A1794:E3112,3,TRUE)</f>
        <v xml:space="preserve"> Mr</v>
      </c>
      <c r="C1794" s="55" t="str">
        <f>VLOOKUP(A1794,'Customer Names'!A1792:E2617,4,FALSE)</f>
        <v>Capriolo</v>
      </c>
      <c r="D1794" s="50">
        <f>VLOOKUP(HealthCare!A1794,Medical_Examinations!A1793:J4128,2,TRUE)</f>
        <v>18.905000000000001</v>
      </c>
      <c r="E1794" s="50">
        <f>VLOOKUP(HealthCare!A1794,Medical_Examinations!A1793:J4128,4,TRUE)</f>
        <v>4.91</v>
      </c>
      <c r="F1794" s="7" t="str">
        <f>VLOOKUP(A1794,Medical_Examinations!A1793:J4128,6,TRUE)</f>
        <v>yes</v>
      </c>
      <c r="G1794" s="7" t="str">
        <f>VLOOKUP(A1794,Medical_Examinations!A1793:J4128,7,TRUE)</f>
        <v>No</v>
      </c>
      <c r="H1794" s="7" t="str">
        <f>VLOOKUP(A1794,Medical_Examinations!A1793:J4128,8,TRUE)</f>
        <v>No</v>
      </c>
      <c r="I1794" s="51">
        <f>VLOOKUP(A1794,Medical_Examinations!A1793:J4128,9,TRUE)</f>
        <v>1</v>
      </c>
      <c r="J1794" s="7" t="str">
        <f>VLOOKUP(A1794,Medical_Examinations!A1793:J4128,10,TRUE)</f>
        <v>No</v>
      </c>
      <c r="K1794" s="7" t="str">
        <f>VLOOKUP(A1794,Medical_Examinations!A1793:J4128,3,TRUE)</f>
        <v>Normal Weight</v>
      </c>
      <c r="L1794" s="7" t="str">
        <f>VLOOKUP(A1794,Medical_Examinations!A1793:J4128,5,TRUE)</f>
        <v>Normal</v>
      </c>
      <c r="M1794" s="52">
        <f>VLOOKUP(A1794,Hospitalization!A624:K2966,5,TRUE)</f>
        <v>32835</v>
      </c>
      <c r="N1794" s="51">
        <f ca="1">VLOOKUP(A1794,Hospitalization!A625:K2967,6,TRUE)</f>
        <v>44</v>
      </c>
      <c r="O1794" s="7" t="str">
        <f>VLOOKUP(A1785,Hospitalization!A786:K3128,11,TRUE)</f>
        <v>R1011</v>
      </c>
      <c r="P1794" s="7" t="str">
        <f>VLOOKUP(A1794,Hospitalization!A795:K3137,10,TRUE)</f>
        <v>tier - 3</v>
      </c>
      <c r="Q1794" s="53">
        <f>VLOOKUP(A1794,Hospitalization!A795:K3137,8,TRUE)</f>
        <v>12254.44</v>
      </c>
      <c r="R1794" s="7" t="str">
        <f>VLOOKUP(A1794,Hospitalization!A795:K3137,9,TRUE)</f>
        <v>tier - 3</v>
      </c>
    </row>
    <row r="1795" spans="1:18" x14ac:dyDescent="0.3">
      <c r="A1795" s="69" t="s">
        <v>1804</v>
      </c>
      <c r="B1795" s="55" t="str">
        <f>VLOOKUP(A1795,'Customer Names'!A1795:E3113,3,TRUE)</f>
        <v xml:space="preserve"> Ms</v>
      </c>
      <c r="C1795" s="55" t="str">
        <f>VLOOKUP(A1795,'Customer Names'!A1793:E2618,4,FALSE)</f>
        <v>Borleis</v>
      </c>
      <c r="D1795" s="54">
        <f>VLOOKUP(HealthCare!A1795,Medical_Examinations!A1794:J4129,2,TRUE)</f>
        <v>20.03</v>
      </c>
      <c r="E1795" s="54">
        <f>VLOOKUP(HealthCare!A1795,Medical_Examinations!A1794:J4129,4,TRUE)</f>
        <v>9.25</v>
      </c>
      <c r="F1795" s="55" t="str">
        <f>VLOOKUP(A1795,Medical_Examinations!A1794:J4129,6,TRUE)</f>
        <v>yes</v>
      </c>
      <c r="G1795" s="55" t="str">
        <f>VLOOKUP(A1795,Medical_Examinations!A1794:J4129,7,TRUE)</f>
        <v>No</v>
      </c>
      <c r="H1795" s="55" t="str">
        <f>VLOOKUP(A1795,Medical_Examinations!A1794:J4129,8,TRUE)</f>
        <v>No</v>
      </c>
      <c r="I1795" s="56">
        <f>VLOOKUP(A1795,Medical_Examinations!A1794:J4129,9,TRUE)</f>
        <v>0</v>
      </c>
      <c r="J1795" s="55" t="str">
        <f>VLOOKUP(A1795,Medical_Examinations!A1794:J4129,10,TRUE)</f>
        <v>No</v>
      </c>
      <c r="K1795" s="55" t="str">
        <f>VLOOKUP(A1795,Medical_Examinations!A1794:J4129,3,TRUE)</f>
        <v>Normal Weight</v>
      </c>
      <c r="L1795" s="55" t="str">
        <f>VLOOKUP(A1795,Medical_Examinations!A1794:J4129,5,TRUE)</f>
        <v>Diabetes</v>
      </c>
      <c r="M1795" s="57">
        <f>VLOOKUP(A1795,Hospitalization!A625:K2967,5,TRUE)</f>
        <v>27203</v>
      </c>
      <c r="N1795" s="56">
        <f ca="1">VLOOKUP(A1795,Hospitalization!A626:K2968,6,TRUE)</f>
        <v>45</v>
      </c>
      <c r="O1795" s="55" t="str">
        <f>VLOOKUP(A1786,Hospitalization!A787:K3129,11,TRUE)</f>
        <v>R1011</v>
      </c>
      <c r="P1795" s="55" t="str">
        <f>VLOOKUP(A1795,Hospitalization!A796:K3138,10,TRUE)</f>
        <v>tier - 1</v>
      </c>
      <c r="Q1795" s="58">
        <f>VLOOKUP(A1795,Hospitalization!A796:K3138,8,TRUE)</f>
        <v>12245.17</v>
      </c>
      <c r="R1795" s="55" t="str">
        <f>VLOOKUP(A1795,Hospitalization!A796:K3138,9,TRUE)</f>
        <v>tier - 3</v>
      </c>
    </row>
    <row r="1796" spans="1:18" x14ac:dyDescent="0.3">
      <c r="A1796" s="69" t="s">
        <v>1805</v>
      </c>
      <c r="B1796" s="55" t="str">
        <f>VLOOKUP(A1796,'Customer Names'!A1796:E3114,3,TRUE)</f>
        <v xml:space="preserve"> Mr</v>
      </c>
      <c r="C1796" s="55" t="str">
        <f>VLOOKUP(A1796,'Customer Names'!A1794:E2619,4,FALSE)</f>
        <v>Kramer</v>
      </c>
      <c r="D1796" s="50">
        <f>VLOOKUP(HealthCare!A1796,Medical_Examinations!A1795:J4130,2,TRUE)</f>
        <v>16.7</v>
      </c>
      <c r="E1796" s="50">
        <f>VLOOKUP(HealthCare!A1796,Medical_Examinations!A1795:J4130,4,TRUE)</f>
        <v>11.48</v>
      </c>
      <c r="F1796" s="7" t="str">
        <f>VLOOKUP(A1796,Medical_Examinations!A1795:J4130,6,TRUE)</f>
        <v>No</v>
      </c>
      <c r="G1796" s="7" t="str">
        <f>VLOOKUP(A1796,Medical_Examinations!A1795:J4130,7,TRUE)</f>
        <v>No</v>
      </c>
      <c r="H1796" s="7" t="str">
        <f>VLOOKUP(A1796,Medical_Examinations!A1795:J4130,8,TRUE)</f>
        <v>No</v>
      </c>
      <c r="I1796" s="51">
        <f>VLOOKUP(A1796,Medical_Examinations!A1795:J4130,9,TRUE)</f>
        <v>0</v>
      </c>
      <c r="J1796" s="7" t="str">
        <f>VLOOKUP(A1796,Medical_Examinations!A1795:J4130,10,TRUE)</f>
        <v>No</v>
      </c>
      <c r="K1796" s="7" t="str">
        <f>VLOOKUP(A1796,Medical_Examinations!A1795:J4130,3,TRUE)</f>
        <v>Underweight</v>
      </c>
      <c r="L1796" s="7" t="str">
        <f>VLOOKUP(A1796,Medical_Examinations!A1795:J4130,5,TRUE)</f>
        <v>Diabetes</v>
      </c>
      <c r="M1796" s="52">
        <f>VLOOKUP(A1796,Hospitalization!A626:K2968,5,TRUE)</f>
        <v>23209</v>
      </c>
      <c r="N1796" s="51">
        <f ca="1">VLOOKUP(A1796,Hospitalization!A627:K2969,6,TRUE)</f>
        <v>45</v>
      </c>
      <c r="O1796" s="7" t="str">
        <f>VLOOKUP(A1787,Hospitalization!A788:K3130,11,TRUE)</f>
        <v>R1017</v>
      </c>
      <c r="P1796" s="7" t="str">
        <f>VLOOKUP(A1796,Hospitalization!A797:K3139,10,TRUE)</f>
        <v>tier - 1</v>
      </c>
      <c r="Q1796" s="53">
        <f>VLOOKUP(A1796,Hospitalization!A797:K3139,8,TRUE)</f>
        <v>12244.53</v>
      </c>
      <c r="R1796" s="7" t="str">
        <f>VLOOKUP(A1796,Hospitalization!A797:K3139,9,TRUE)</f>
        <v>tier - 3</v>
      </c>
    </row>
    <row r="1797" spans="1:18" x14ac:dyDescent="0.3">
      <c r="A1797" s="69" t="s">
        <v>1806</v>
      </c>
      <c r="B1797" s="55" t="str">
        <f>VLOOKUP(A1797,'Customer Names'!A1797:E3115,3,TRUE)</f>
        <v xml:space="preserve"> Ms</v>
      </c>
      <c r="C1797" s="55" t="str">
        <f>VLOOKUP(A1797,'Customer Names'!A1795:E2620,4,FALSE)</f>
        <v>Conrad</v>
      </c>
      <c r="D1797" s="54">
        <f>VLOOKUP(HealthCare!A1797,Medical_Examinations!A1796:J4131,2,TRUE)</f>
        <v>39.82</v>
      </c>
      <c r="E1797" s="54">
        <f>VLOOKUP(HealthCare!A1797,Medical_Examinations!A1796:J4131,4,TRUE)</f>
        <v>6.06</v>
      </c>
      <c r="F1797" s="55" t="str">
        <f>VLOOKUP(A1797,Medical_Examinations!A1796:J4131,6,TRUE)</f>
        <v>No</v>
      </c>
      <c r="G1797" s="55" t="str">
        <f>VLOOKUP(A1797,Medical_Examinations!A1796:J4131,7,TRUE)</f>
        <v>No</v>
      </c>
      <c r="H1797" s="55" t="str">
        <f>VLOOKUP(A1797,Medical_Examinations!A1796:J4131,8,TRUE)</f>
        <v>No</v>
      </c>
      <c r="I1797" s="56">
        <f>VLOOKUP(A1797,Medical_Examinations!A1796:J4131,9,TRUE)</f>
        <v>0</v>
      </c>
      <c r="J1797" s="55" t="str">
        <f>VLOOKUP(A1797,Medical_Examinations!A1796:J4131,10,TRUE)</f>
        <v>No</v>
      </c>
      <c r="K1797" s="55" t="str">
        <f>VLOOKUP(A1797,Medical_Examinations!A1796:J4131,3,TRUE)</f>
        <v>Obesity</v>
      </c>
      <c r="L1797" s="55" t="str">
        <f>VLOOKUP(A1797,Medical_Examinations!A1796:J4131,5,TRUE)</f>
        <v>Prediabetes</v>
      </c>
      <c r="M1797" s="57">
        <f>VLOOKUP(A1797,Hospitalization!A627:K2969,5,TRUE)</f>
        <v>24317</v>
      </c>
      <c r="N1797" s="56">
        <f ca="1">VLOOKUP(A1797,Hospitalization!A628:K2970,6,TRUE)</f>
        <v>52</v>
      </c>
      <c r="O1797" s="55" t="str">
        <f>VLOOKUP(A1788,Hospitalization!A789:K3131,11,TRUE)</f>
        <v>R1025</v>
      </c>
      <c r="P1797" s="55" t="str">
        <f>VLOOKUP(A1797,Hospitalization!A798:K3140,10,TRUE)</f>
        <v>tier - 3</v>
      </c>
      <c r="Q1797" s="58">
        <f>VLOOKUP(A1797,Hospitalization!A798:K3140,8,TRUE)</f>
        <v>12237.73</v>
      </c>
      <c r="R1797" s="55" t="str">
        <f>VLOOKUP(A1797,Hospitalization!A798:K3140,9,TRUE)</f>
        <v>tier - 3</v>
      </c>
    </row>
    <row r="1798" spans="1:18" x14ac:dyDescent="0.3">
      <c r="A1798" s="69" t="s">
        <v>1807</v>
      </c>
      <c r="B1798" s="55" t="str">
        <f>VLOOKUP(A1798,'Customer Names'!A1798:E3116,3,TRUE)</f>
        <v xml:space="preserve"> Mr</v>
      </c>
      <c r="C1798" s="55" t="str">
        <f>VLOOKUP(A1798,'Customer Names'!A1796:E2621,4,FALSE)</f>
        <v>Karakoyunlu</v>
      </c>
      <c r="D1798" s="50">
        <f>VLOOKUP(HealthCare!A1798,Medical_Examinations!A1797:J4132,2,TRUE)</f>
        <v>22.04</v>
      </c>
      <c r="E1798" s="50">
        <f>VLOOKUP(HealthCare!A1798,Medical_Examinations!A1797:J4132,4,TRUE)</f>
        <v>5.86</v>
      </c>
      <c r="F1798" s="7" t="str">
        <f>VLOOKUP(A1798,Medical_Examinations!A1797:J4132,6,TRUE)</f>
        <v>No</v>
      </c>
      <c r="G1798" s="7" t="str">
        <f>VLOOKUP(A1798,Medical_Examinations!A1797:J4132,7,TRUE)</f>
        <v>No</v>
      </c>
      <c r="H1798" s="7" t="str">
        <f>VLOOKUP(A1798,Medical_Examinations!A1797:J4132,8,TRUE)</f>
        <v>No</v>
      </c>
      <c r="I1798" s="51">
        <f>VLOOKUP(A1798,Medical_Examinations!A1797:J4132,9,TRUE)</f>
        <v>1</v>
      </c>
      <c r="J1798" s="7" t="str">
        <f>VLOOKUP(A1798,Medical_Examinations!A1797:J4132,10,TRUE)</f>
        <v>No</v>
      </c>
      <c r="K1798" s="7" t="str">
        <f>VLOOKUP(A1798,Medical_Examinations!A1797:J4132,3,TRUE)</f>
        <v>Normal Weight</v>
      </c>
      <c r="L1798" s="7" t="str">
        <f>VLOOKUP(A1798,Medical_Examinations!A1797:J4132,5,TRUE)</f>
        <v>Prediabetes</v>
      </c>
      <c r="M1798" s="52">
        <f>VLOOKUP(A1798,Hospitalization!A628:K2970,5,TRUE)</f>
        <v>23665</v>
      </c>
      <c r="N1798" s="51">
        <f ca="1">VLOOKUP(A1798,Hospitalization!A629:K2971,6,TRUE)</f>
        <v>45</v>
      </c>
      <c r="O1798" s="7" t="str">
        <f>VLOOKUP(A1789,Hospitalization!A790:K3132,11,TRUE)</f>
        <v>R1011</v>
      </c>
      <c r="P1798" s="7" t="str">
        <f>VLOOKUP(A1798,Hospitalization!A799:K3141,10,TRUE)</f>
        <v>tier - 3</v>
      </c>
      <c r="Q1798" s="53">
        <f>VLOOKUP(A1798,Hospitalization!A799:K3141,8,TRUE)</f>
        <v>12235.84</v>
      </c>
      <c r="R1798" s="7" t="str">
        <f>VLOOKUP(A1798,Hospitalization!A799:K3141,9,TRUE)</f>
        <v>tier - 3</v>
      </c>
    </row>
    <row r="1799" spans="1:18" x14ac:dyDescent="0.3">
      <c r="A1799" s="69" t="s">
        <v>1808</v>
      </c>
      <c r="B1799" s="55" t="str">
        <f>VLOOKUP(A1799,'Customer Names'!A1799:E3117,3,TRUE)</f>
        <v xml:space="preserve"> Ms</v>
      </c>
      <c r="C1799" s="55" t="str">
        <f>VLOOKUP(A1799,'Customer Names'!A1797:E2622,4,FALSE)</f>
        <v>Desrosiers</v>
      </c>
      <c r="D1799" s="54">
        <f>VLOOKUP(HealthCare!A1799,Medical_Examinations!A1798:J4133,2,TRUE)</f>
        <v>28.27</v>
      </c>
      <c r="E1799" s="54">
        <f>VLOOKUP(HealthCare!A1799,Medical_Examinations!A1798:J4133,4,TRUE)</f>
        <v>5.33</v>
      </c>
      <c r="F1799" s="55" t="str">
        <f>VLOOKUP(A1799,Medical_Examinations!A1798:J4133,6,TRUE)</f>
        <v>No</v>
      </c>
      <c r="G1799" s="55" t="str">
        <f>VLOOKUP(A1799,Medical_Examinations!A1798:J4133,7,TRUE)</f>
        <v>No</v>
      </c>
      <c r="H1799" s="55" t="str">
        <f>VLOOKUP(A1799,Medical_Examinations!A1798:J4133,8,TRUE)</f>
        <v>No</v>
      </c>
      <c r="I1799" s="56">
        <f>VLOOKUP(A1799,Medical_Examinations!A1798:J4133,9,TRUE)</f>
        <v>0</v>
      </c>
      <c r="J1799" s="55" t="str">
        <f>VLOOKUP(A1799,Medical_Examinations!A1798:J4133,10,TRUE)</f>
        <v>No</v>
      </c>
      <c r="K1799" s="55" t="str">
        <f>VLOOKUP(A1799,Medical_Examinations!A1798:J4133,3,TRUE)</f>
        <v>Overweight</v>
      </c>
      <c r="L1799" s="55" t="str">
        <f>VLOOKUP(A1799,Medical_Examinations!A1798:J4133,5,TRUE)</f>
        <v>Normal</v>
      </c>
      <c r="M1799" s="57">
        <f>VLOOKUP(A1799,Hospitalization!A629:K2971,5,TRUE)</f>
        <v>23211</v>
      </c>
      <c r="N1799" s="56">
        <f ca="1">VLOOKUP(A1799,Hospitalization!A630:K2972,6,TRUE)</f>
        <v>49</v>
      </c>
      <c r="O1799" s="55" t="str">
        <f>VLOOKUP(A1790,Hospitalization!A791:K3133,11,TRUE)</f>
        <v>R1025</v>
      </c>
      <c r="P1799" s="55" t="str">
        <f>VLOOKUP(A1799,Hospitalization!A800:K3142,10,TRUE)</f>
        <v>tier - 1</v>
      </c>
      <c r="Q1799" s="58">
        <f>VLOOKUP(A1799,Hospitalization!A800:K3142,8,TRUE)</f>
        <v>12233.83</v>
      </c>
      <c r="R1799" s="55" t="str">
        <f>VLOOKUP(A1799,Hospitalization!A800:K3142,9,TRUE)</f>
        <v>tier - 3</v>
      </c>
    </row>
    <row r="1800" spans="1:18" x14ac:dyDescent="0.3">
      <c r="A1800" s="69" t="s">
        <v>1809</v>
      </c>
      <c r="B1800" s="55" t="str">
        <f>VLOOKUP(A1800,'Customer Names'!A1800:E3118,3,TRUE)</f>
        <v xml:space="preserve"> Ms</v>
      </c>
      <c r="C1800" s="55" t="str">
        <f>VLOOKUP(A1800,'Customer Names'!A1798:E2623,4,FALSE)</f>
        <v>O'Mara</v>
      </c>
      <c r="D1800" s="50">
        <f>VLOOKUP(HealthCare!A1800,Medical_Examinations!A1799:J4134,2,TRUE)</f>
        <v>18.5</v>
      </c>
      <c r="E1800" s="50">
        <f>VLOOKUP(HealthCare!A1800,Medical_Examinations!A1799:J4134,4,TRUE)</f>
        <v>5.33</v>
      </c>
      <c r="F1800" s="7" t="str">
        <f>VLOOKUP(A1800,Medical_Examinations!A1799:J4134,6,TRUE)</f>
        <v>No</v>
      </c>
      <c r="G1800" s="7" t="str">
        <f>VLOOKUP(A1800,Medical_Examinations!A1799:J4134,7,TRUE)</f>
        <v>No</v>
      </c>
      <c r="H1800" s="7" t="str">
        <f>VLOOKUP(A1800,Medical_Examinations!A1799:J4134,8,TRUE)</f>
        <v>No</v>
      </c>
      <c r="I1800" s="51">
        <f>VLOOKUP(A1800,Medical_Examinations!A1799:J4134,9,TRUE)</f>
        <v>0</v>
      </c>
      <c r="J1800" s="7" t="str">
        <f>VLOOKUP(A1800,Medical_Examinations!A1799:J4134,10,TRUE)</f>
        <v>No</v>
      </c>
      <c r="K1800" s="7" t="str">
        <f>VLOOKUP(A1800,Medical_Examinations!A1799:J4134,3,TRUE)</f>
        <v>Normal Weight</v>
      </c>
      <c r="L1800" s="7" t="str">
        <f>VLOOKUP(A1800,Medical_Examinations!A1799:J4134,5,TRUE)</f>
        <v>Normal</v>
      </c>
      <c r="M1800" s="52">
        <f>VLOOKUP(A1800,Hospitalization!A2:K2344,5,FALSE)</f>
        <v>23552</v>
      </c>
      <c r="N1800" s="51">
        <f ca="1">VLOOKUP(A1800,Hospitalization!A2:K2344,6,FALSE)</f>
        <v>40</v>
      </c>
      <c r="O1800" s="7" t="str">
        <f>VLOOKUP(A1791,Hospitalization!A792:K3134,11,TRUE)</f>
        <v>R1012</v>
      </c>
      <c r="P1800" s="7" t="str">
        <f>VLOOKUP(A1800,Hospitalization!A801:K3143,10,TRUE)</f>
        <v>tier - 3</v>
      </c>
      <c r="Q1800" s="53">
        <f>VLOOKUP(A1800,Hospitalization!A801:K3143,8,TRUE)</f>
        <v>12231.61</v>
      </c>
      <c r="R1800" s="7" t="str">
        <f>VLOOKUP(A1800,Hospitalization!A801:K3143,9,TRUE)</f>
        <v>tier - 3</v>
      </c>
    </row>
    <row r="1801" spans="1:18" x14ac:dyDescent="0.3">
      <c r="A1801" s="69" t="s">
        <v>1810</v>
      </c>
      <c r="B1801" s="55" t="str">
        <f>VLOOKUP(A1801,'Customer Names'!A1801:E3119,3,TRUE)</f>
        <v xml:space="preserve"> Mr</v>
      </c>
      <c r="C1801" s="55" t="str">
        <f>VLOOKUP(A1801,'Customer Names'!A1799:E2624,4,FALSE)</f>
        <v>Shabot Marcos</v>
      </c>
      <c r="D1801" s="54">
        <f>VLOOKUP(HealthCare!A1801,Medical_Examinations!A1800:J4135,2,TRUE)</f>
        <v>38.6</v>
      </c>
      <c r="E1801" s="54">
        <f>VLOOKUP(HealthCare!A1801,Medical_Examinations!A1800:J4135,4,TRUE)</f>
        <v>6.02</v>
      </c>
      <c r="F1801" s="55" t="str">
        <f>VLOOKUP(A1801,Medical_Examinations!A1800:J4135,6,TRUE)</f>
        <v>No</v>
      </c>
      <c r="G1801" s="55" t="str">
        <f>VLOOKUP(A1801,Medical_Examinations!A1800:J4135,7,TRUE)</f>
        <v>No</v>
      </c>
      <c r="H1801" s="55" t="str">
        <f>VLOOKUP(A1801,Medical_Examinations!A1800:J4135,8,TRUE)</f>
        <v>No</v>
      </c>
      <c r="I1801" s="56">
        <f>VLOOKUP(A1801,Medical_Examinations!A1800:J4135,9,TRUE)</f>
        <v>1</v>
      </c>
      <c r="J1801" s="55" t="str">
        <f>VLOOKUP(A1801,Medical_Examinations!A1800:J4135,10,TRUE)</f>
        <v>No</v>
      </c>
      <c r="K1801" s="55" t="str">
        <f>VLOOKUP(A1801,Medical_Examinations!A1800:J4135,3,TRUE)</f>
        <v>Obesity</v>
      </c>
      <c r="L1801" s="55" t="str">
        <f>VLOOKUP(A1801,Medical_Examinations!A1800:J4135,5,TRUE)</f>
        <v>Prediabetes</v>
      </c>
      <c r="M1801" s="57">
        <f>VLOOKUP(A1801,Hospitalization!A3:K2345,5,FALSE)</f>
        <v>28351</v>
      </c>
      <c r="N1801" s="56">
        <f ca="1">VLOOKUP(A1801,Hospitalization!A3:K2345,6,FALSE)</f>
        <v>61</v>
      </c>
      <c r="O1801" s="55" t="str">
        <f>VLOOKUP(A1792,Hospitalization!A793:K3135,11,TRUE)</f>
        <v>R1013</v>
      </c>
      <c r="P1801" s="55" t="str">
        <f>VLOOKUP(A1801,Hospitalization!A802:K3144,10,TRUE)</f>
        <v>tier - 1</v>
      </c>
      <c r="Q1801" s="58">
        <f>VLOOKUP(A1801,Hospitalization!A802:K3144,8,TRUE)</f>
        <v>12218.7</v>
      </c>
      <c r="R1801" s="55" t="str">
        <f>VLOOKUP(A1801,Hospitalization!A802:K3144,9,TRUE)</f>
        <v>tier - 3</v>
      </c>
    </row>
    <row r="1802" spans="1:18" x14ac:dyDescent="0.3">
      <c r="A1802" s="69" t="s">
        <v>1811</v>
      </c>
      <c r="B1802" s="55" t="str">
        <f>VLOOKUP(A1802,'Customer Names'!A1802:E3120,3,TRUE)</f>
        <v xml:space="preserve"> Ms</v>
      </c>
      <c r="C1802" s="55" t="str">
        <f>VLOOKUP(A1802,'Customer Names'!A1800:E2625,4,FALSE)</f>
        <v>Comment</v>
      </c>
      <c r="D1802" s="50">
        <f>VLOOKUP(HealthCare!A1802,Medical_Examinations!A1801:J4136,2,TRUE)</f>
        <v>43.12</v>
      </c>
      <c r="E1802" s="50">
        <f>VLOOKUP(HealthCare!A1802,Medical_Examinations!A1801:J4136,4,TRUE)</f>
        <v>6.25</v>
      </c>
      <c r="F1802" s="7" t="str">
        <f>VLOOKUP(A1802,Medical_Examinations!A1801:J4136,6,TRUE)</f>
        <v>No</v>
      </c>
      <c r="G1802" s="7" t="str">
        <f>VLOOKUP(A1802,Medical_Examinations!A1801:J4136,7,TRUE)</f>
        <v>No</v>
      </c>
      <c r="H1802" s="7" t="str">
        <f>VLOOKUP(A1802,Medical_Examinations!A1801:J4136,8,TRUE)</f>
        <v>No</v>
      </c>
      <c r="I1802" s="51">
        <f>VLOOKUP(A1802,Medical_Examinations!A1801:J4136,9,TRUE)</f>
        <v>1</v>
      </c>
      <c r="J1802" s="7" t="str">
        <f>VLOOKUP(A1802,Medical_Examinations!A1801:J4136,10,TRUE)</f>
        <v>No</v>
      </c>
      <c r="K1802" s="7" t="str">
        <f>VLOOKUP(A1802,Medical_Examinations!A1801:J4136,3,TRUE)</f>
        <v>Obesity</v>
      </c>
      <c r="L1802" s="7" t="str">
        <f>VLOOKUP(A1802,Medical_Examinations!A1801:J4136,5,TRUE)</f>
        <v>Prediabetes</v>
      </c>
      <c r="M1802" s="52">
        <f>VLOOKUP(A1802,Hospitalization!A4:K2346,5,FALSE)</f>
        <v>33479</v>
      </c>
      <c r="N1802" s="51">
        <f ca="1">VLOOKUP(A1802,Hospitalization!A4:K2346,6,FALSE)</f>
        <v>54</v>
      </c>
      <c r="O1802" s="7" t="str">
        <f>VLOOKUP(A1793,Hospitalization!A794:K3136,11,TRUE)</f>
        <v>R1026</v>
      </c>
      <c r="P1802" s="7" t="str">
        <f>VLOOKUP(A1802,Hospitalization!A803:K3145,10,TRUE)</f>
        <v>tier - 3</v>
      </c>
      <c r="Q1802" s="53">
        <f>VLOOKUP(A1802,Hospitalization!A803:K3145,8,TRUE)</f>
        <v>12198.64</v>
      </c>
      <c r="R1802" s="7" t="str">
        <f>VLOOKUP(A1802,Hospitalization!A803:K3145,9,TRUE)</f>
        <v>tier - 3</v>
      </c>
    </row>
    <row r="1803" spans="1:18" x14ac:dyDescent="0.3">
      <c r="A1803" s="69" t="s">
        <v>1812</v>
      </c>
      <c r="B1803" s="55" t="str">
        <f>VLOOKUP(A1803,'Customer Names'!A1803:E3121,3,TRUE)</f>
        <v xml:space="preserve"> Mr</v>
      </c>
      <c r="C1803" s="55" t="str">
        <f>VLOOKUP(A1803,'Customer Names'!A1801:E2626,4,FALSE)</f>
        <v>Moss</v>
      </c>
      <c r="D1803" s="54">
        <f>VLOOKUP(HealthCare!A1803,Medical_Examinations!A1802:J4137,2,TRUE)</f>
        <v>30.5</v>
      </c>
      <c r="E1803" s="54">
        <f>VLOOKUP(HealthCare!A1803,Medical_Examinations!A1802:J4137,4,TRUE)</f>
        <v>4.8099999999999996</v>
      </c>
      <c r="F1803" s="55" t="str">
        <f>VLOOKUP(A1803,Medical_Examinations!A1802:J4137,6,TRUE)</f>
        <v>No</v>
      </c>
      <c r="G1803" s="55" t="str">
        <f>VLOOKUP(A1803,Medical_Examinations!A1802:J4137,7,TRUE)</f>
        <v>No</v>
      </c>
      <c r="H1803" s="55" t="str">
        <f>VLOOKUP(A1803,Medical_Examinations!A1802:J4137,8,TRUE)</f>
        <v>No</v>
      </c>
      <c r="I1803" s="56">
        <f>VLOOKUP(A1803,Medical_Examinations!A1802:J4137,9,TRUE)</f>
        <v>1</v>
      </c>
      <c r="J1803" s="55" t="str">
        <f>VLOOKUP(A1803,Medical_Examinations!A1802:J4137,10,TRUE)</f>
        <v>No</v>
      </c>
      <c r="K1803" s="55" t="str">
        <f>VLOOKUP(A1803,Medical_Examinations!A1802:J4137,3,TRUE)</f>
        <v>Obesity</v>
      </c>
      <c r="L1803" s="55" t="str">
        <f>VLOOKUP(A1803,Medical_Examinations!A1802:J4137,5,TRUE)</f>
        <v>Normal</v>
      </c>
      <c r="M1803" s="57">
        <f>VLOOKUP(A1803,Hospitalization!A5:K2347,5,FALSE)</f>
        <v>32055</v>
      </c>
      <c r="N1803" s="56">
        <f ca="1">VLOOKUP(A1803,Hospitalization!A5:K2347,6,FALSE)</f>
        <v>61</v>
      </c>
      <c r="O1803" s="55" t="str">
        <f>VLOOKUP(A1794,Hospitalization!A795:K3137,11,TRUE)</f>
        <v>R1026</v>
      </c>
      <c r="P1803" s="55" t="str">
        <f>VLOOKUP(A1803,Hospitalization!A804:K3146,10,TRUE)</f>
        <v>tier - 3</v>
      </c>
      <c r="Q1803" s="58">
        <f>VLOOKUP(A1803,Hospitalization!A804:K3146,8,TRUE)</f>
        <v>12148.2</v>
      </c>
      <c r="R1803" s="55" t="str">
        <f>VLOOKUP(A1803,Hospitalization!A804:K3146,9,TRUE)</f>
        <v>tier - 3</v>
      </c>
    </row>
    <row r="1804" spans="1:18" x14ac:dyDescent="0.3">
      <c r="A1804" s="69" t="s">
        <v>1813</v>
      </c>
      <c r="B1804" s="55" t="str">
        <f>VLOOKUP(A1804,'Customer Names'!A1804:E3122,3,TRUE)</f>
        <v xml:space="preserve"> Mr</v>
      </c>
      <c r="C1804" s="55" t="str">
        <f>VLOOKUP(A1804,'Customer Names'!A1802:E2627,4,FALSE)</f>
        <v>Guzman</v>
      </c>
      <c r="D1804" s="50">
        <f>VLOOKUP(HealthCare!A1804,Medical_Examinations!A1803:J4138,2,TRUE)</f>
        <v>27.61</v>
      </c>
      <c r="E1804" s="50">
        <f>VLOOKUP(HealthCare!A1804,Medical_Examinations!A1803:J4138,4,TRUE)</f>
        <v>4.5999999999999996</v>
      </c>
      <c r="F1804" s="7" t="str">
        <f>VLOOKUP(A1804,Medical_Examinations!A1803:J4138,6,TRUE)</f>
        <v>No</v>
      </c>
      <c r="G1804" s="7" t="str">
        <f>VLOOKUP(A1804,Medical_Examinations!A1803:J4138,7,TRUE)</f>
        <v>No</v>
      </c>
      <c r="H1804" s="7" t="str">
        <f>VLOOKUP(A1804,Medical_Examinations!A1803:J4138,8,TRUE)</f>
        <v>No</v>
      </c>
      <c r="I1804" s="51">
        <f>VLOOKUP(A1804,Medical_Examinations!A1803:J4138,9,TRUE)</f>
        <v>1</v>
      </c>
      <c r="J1804" s="7" t="str">
        <f>VLOOKUP(A1804,Medical_Examinations!A1803:J4138,10,TRUE)</f>
        <v>No</v>
      </c>
      <c r="K1804" s="7" t="str">
        <f>VLOOKUP(A1804,Medical_Examinations!A1803:J4138,3,TRUE)</f>
        <v>Overweight</v>
      </c>
      <c r="L1804" s="7" t="str">
        <f>VLOOKUP(A1804,Medical_Examinations!A1803:J4138,5,TRUE)</f>
        <v>Normal</v>
      </c>
      <c r="M1804" s="52">
        <f>VLOOKUP(A1804,Hospitalization!A6:K2348,5,FALSE)</f>
        <v>22904</v>
      </c>
      <c r="N1804" s="51">
        <f ca="1">VLOOKUP(A1804,Hospitalization!A6:K2348,6,FALSE)</f>
        <v>21</v>
      </c>
      <c r="O1804" s="7" t="str">
        <f>VLOOKUP(A1795,Hospitalization!A796:K3138,11,TRUE)</f>
        <v>R1012</v>
      </c>
      <c r="P1804" s="7" t="str">
        <f>VLOOKUP(A1804,Hospitalization!A805:K3147,10,TRUE)</f>
        <v>tier - 3</v>
      </c>
      <c r="Q1804" s="53">
        <f>VLOOKUP(A1804,Hospitalization!A805:K3147,8,TRUE)</f>
        <v>12146.97</v>
      </c>
      <c r="R1804" s="7" t="str">
        <f>VLOOKUP(A1804,Hospitalization!A805:K3147,9,TRUE)</f>
        <v>tier - 3</v>
      </c>
    </row>
    <row r="1805" spans="1:18" x14ac:dyDescent="0.3">
      <c r="A1805" s="69" t="s">
        <v>1814</v>
      </c>
      <c r="B1805" s="55" t="str">
        <f>VLOOKUP(A1805,'Customer Names'!A1805:E3123,3,TRUE)</f>
        <v xml:space="preserve"> Mr</v>
      </c>
      <c r="C1805" s="55" t="str">
        <f>VLOOKUP(A1805,'Customer Names'!A1803:E2628,4,FALSE)</f>
        <v>Cox</v>
      </c>
      <c r="D1805" s="54">
        <f>VLOOKUP(HealthCare!A1805,Medical_Examinations!A1804:J4139,2,TRUE)</f>
        <v>27.1</v>
      </c>
      <c r="E1805" s="54">
        <f>VLOOKUP(HealthCare!A1805,Medical_Examinations!A1804:J4139,4,TRUE)</f>
        <v>5.08</v>
      </c>
      <c r="F1805" s="55" t="str">
        <f>VLOOKUP(A1805,Medical_Examinations!A1804:J4139,6,TRUE)</f>
        <v>No</v>
      </c>
      <c r="G1805" s="55" t="str">
        <f>VLOOKUP(A1805,Medical_Examinations!A1804:J4139,7,TRUE)</f>
        <v>No</v>
      </c>
      <c r="H1805" s="55" t="str">
        <f>VLOOKUP(A1805,Medical_Examinations!A1804:J4139,8,TRUE)</f>
        <v>No</v>
      </c>
      <c r="I1805" s="56">
        <f>VLOOKUP(A1805,Medical_Examinations!A1804:J4139,9,TRUE)</f>
        <v>1</v>
      </c>
      <c r="J1805" s="55" t="str">
        <f>VLOOKUP(A1805,Medical_Examinations!A1804:J4139,10,TRUE)</f>
        <v>No</v>
      </c>
      <c r="K1805" s="55" t="str">
        <f>VLOOKUP(A1805,Medical_Examinations!A1804:J4139,3,TRUE)</f>
        <v>Overweight</v>
      </c>
      <c r="L1805" s="55" t="str">
        <f>VLOOKUP(A1805,Medical_Examinations!A1804:J4139,5,TRUE)</f>
        <v>Normal</v>
      </c>
      <c r="M1805" s="57">
        <f>VLOOKUP(A1805,Hospitalization!A7:K2349,5,FALSE)</f>
        <v>22954</v>
      </c>
      <c r="N1805" s="56">
        <f ca="1">VLOOKUP(A1805,Hospitalization!A7:K2349,6,FALSE)</f>
        <v>47</v>
      </c>
      <c r="O1805" s="55" t="str">
        <f>VLOOKUP(A1796,Hospitalization!A797:K3139,11,TRUE)</f>
        <v>R1013</v>
      </c>
      <c r="P1805" s="55" t="str">
        <f>VLOOKUP(A1805,Hospitalization!A806:K3148,10,TRUE)</f>
        <v>tier - 2</v>
      </c>
      <c r="Q1805" s="58">
        <f>VLOOKUP(A1805,Hospitalization!A806:K3148,8,TRUE)</f>
        <v>12142.58</v>
      </c>
      <c r="R1805" s="55" t="str">
        <f>VLOOKUP(A1805,Hospitalization!A806:K3148,9,TRUE)</f>
        <v>tier - 3</v>
      </c>
    </row>
    <row r="1806" spans="1:18" x14ac:dyDescent="0.3">
      <c r="A1806" s="69" t="s">
        <v>1815</v>
      </c>
      <c r="B1806" s="55" t="str">
        <f>VLOOKUP(A1806,'Customer Names'!A1806:E3124,3,TRUE)</f>
        <v xml:space="preserve"> Mr</v>
      </c>
      <c r="C1806" s="55" t="str">
        <f>VLOOKUP(A1806,'Customer Names'!A1804:E2629,4,FALSE)</f>
        <v>Clash</v>
      </c>
      <c r="D1806" s="50">
        <f>VLOOKUP(HealthCare!A1806,Medical_Examinations!A1805:J4140,2,TRUE)</f>
        <v>35.93</v>
      </c>
      <c r="E1806" s="50">
        <f>VLOOKUP(HealthCare!A1806,Medical_Examinations!A1805:J4140,4,TRUE)</f>
        <v>5.43</v>
      </c>
      <c r="F1806" s="7" t="str">
        <f>VLOOKUP(A1806,Medical_Examinations!A1805:J4140,6,TRUE)</f>
        <v>No</v>
      </c>
      <c r="G1806" s="7" t="str">
        <f>VLOOKUP(A1806,Medical_Examinations!A1805:J4140,7,TRUE)</f>
        <v>yes</v>
      </c>
      <c r="H1806" s="7" t="str">
        <f>VLOOKUP(A1806,Medical_Examinations!A1805:J4140,8,TRUE)</f>
        <v>No</v>
      </c>
      <c r="I1806" s="51">
        <f>VLOOKUP(A1806,Medical_Examinations!A1805:J4140,9,TRUE)</f>
        <v>1</v>
      </c>
      <c r="J1806" s="7" t="str">
        <f>VLOOKUP(A1806,Medical_Examinations!A1805:J4140,10,TRUE)</f>
        <v>No</v>
      </c>
      <c r="K1806" s="7" t="str">
        <f>VLOOKUP(A1806,Medical_Examinations!A1805:J4140,3,TRUE)</f>
        <v>Obesity</v>
      </c>
      <c r="L1806" s="7" t="str">
        <f>VLOOKUP(A1806,Medical_Examinations!A1805:J4140,5,TRUE)</f>
        <v>Normal</v>
      </c>
      <c r="M1806" s="52">
        <f>VLOOKUP(A1806,Hospitalization!A8:K2350,5,FALSE)</f>
        <v>27288</v>
      </c>
      <c r="N1806" s="51">
        <f ca="1">VLOOKUP(A1806,Hospitalization!A8:K2350,6,FALSE)</f>
        <v>42</v>
      </c>
      <c r="O1806" s="7" t="str">
        <f>VLOOKUP(A1797,Hospitalization!A798:K3140,11,TRUE)</f>
        <v>R1012</v>
      </c>
      <c r="P1806" s="7" t="str">
        <f>VLOOKUP(A1806,Hospitalization!A807:K3149,10,TRUE)</f>
        <v>tier - 3</v>
      </c>
      <c r="Q1806" s="53">
        <f>VLOOKUP(A1806,Hospitalization!A807:K3149,8,TRUE)</f>
        <v>12137.6</v>
      </c>
      <c r="R1806" s="7" t="str">
        <f>VLOOKUP(A1806,Hospitalization!A807:K3149,9,TRUE)</f>
        <v>tier - 3</v>
      </c>
    </row>
    <row r="1807" spans="1:18" x14ac:dyDescent="0.3">
      <c r="A1807" s="69" t="s">
        <v>1816</v>
      </c>
      <c r="B1807" s="55" t="str">
        <f>VLOOKUP(A1807,'Customer Names'!A1807:E3125,3,TRUE)</f>
        <v xml:space="preserve"> Ms</v>
      </c>
      <c r="C1807" s="55" t="str">
        <f>VLOOKUP(A1807,'Customer Names'!A1805:E2630,4,FALSE)</f>
        <v>Blankenship</v>
      </c>
      <c r="D1807" s="54">
        <f>VLOOKUP(HealthCare!A1807,Medical_Examinations!A1806:J4141,2,TRUE)</f>
        <v>32.68</v>
      </c>
      <c r="E1807" s="54">
        <f>VLOOKUP(HealthCare!A1807,Medical_Examinations!A1806:J4141,4,TRUE)</f>
        <v>5.44</v>
      </c>
      <c r="F1807" s="55" t="str">
        <f>VLOOKUP(A1807,Medical_Examinations!A1806:J4141,6,TRUE)</f>
        <v>No</v>
      </c>
      <c r="G1807" s="55" t="str">
        <f>VLOOKUP(A1807,Medical_Examinations!A1806:J4141,7,TRUE)</f>
        <v>No</v>
      </c>
      <c r="H1807" s="55" t="str">
        <f>VLOOKUP(A1807,Medical_Examinations!A1806:J4141,8,TRUE)</f>
        <v>No</v>
      </c>
      <c r="I1807" s="56">
        <f>VLOOKUP(A1807,Medical_Examinations!A1806:J4141,9,TRUE)</f>
        <v>0</v>
      </c>
      <c r="J1807" s="55" t="str">
        <f>VLOOKUP(A1807,Medical_Examinations!A1806:J4141,10,TRUE)</f>
        <v>No</v>
      </c>
      <c r="K1807" s="55" t="str">
        <f>VLOOKUP(A1807,Medical_Examinations!A1806:J4141,3,TRUE)</f>
        <v>Obesity</v>
      </c>
      <c r="L1807" s="55" t="str">
        <f>VLOOKUP(A1807,Medical_Examinations!A1806:J4141,5,TRUE)</f>
        <v>Normal</v>
      </c>
      <c r="M1807" s="57">
        <f>VLOOKUP(A1807,Hospitalization!A9:K2351,5,FALSE)</f>
        <v>33548</v>
      </c>
      <c r="N1807" s="56">
        <f ca="1">VLOOKUP(A1807,Hospitalization!A9:K2351,6,FALSE)</f>
        <v>47</v>
      </c>
      <c r="O1807" s="55" t="str">
        <f>VLOOKUP(A1798,Hospitalization!A799:K3141,11,TRUE)</f>
        <v>R1012</v>
      </c>
      <c r="P1807" s="55" t="str">
        <f>VLOOKUP(A1807,Hospitalization!A808:K3150,10,TRUE)</f>
        <v>tier - 3</v>
      </c>
      <c r="Q1807" s="58">
        <f>VLOOKUP(A1807,Hospitalization!A808:K3150,8,TRUE)</f>
        <v>12130.8</v>
      </c>
      <c r="R1807" s="55" t="str">
        <f>VLOOKUP(A1807,Hospitalization!A808:K3150,9,TRUE)</f>
        <v>tier - 3</v>
      </c>
    </row>
    <row r="1808" spans="1:18" x14ac:dyDescent="0.3">
      <c r="A1808" s="69" t="s">
        <v>1817</v>
      </c>
      <c r="B1808" s="55" t="str">
        <f>VLOOKUP(A1808,'Customer Names'!A1808:E3126,3,TRUE)</f>
        <v xml:space="preserve"> Ms</v>
      </c>
      <c r="C1808" s="55" t="str">
        <f>VLOOKUP(A1808,'Customer Names'!A1806:E2631,4,FALSE)</f>
        <v>Lloyd</v>
      </c>
      <c r="D1808" s="50">
        <f>VLOOKUP(HealthCare!A1808,Medical_Examinations!A1807:J4142,2,TRUE)</f>
        <v>20.74</v>
      </c>
      <c r="E1808" s="50">
        <f>VLOOKUP(HealthCare!A1808,Medical_Examinations!A1807:J4142,4,TRUE)</f>
        <v>11.69</v>
      </c>
      <c r="F1808" s="7" t="str">
        <f>VLOOKUP(A1808,Medical_Examinations!A1807:J4142,6,TRUE)</f>
        <v>yes</v>
      </c>
      <c r="G1808" s="7" t="str">
        <f>VLOOKUP(A1808,Medical_Examinations!A1807:J4142,7,TRUE)</f>
        <v>No</v>
      </c>
      <c r="H1808" s="7" t="str">
        <f>VLOOKUP(A1808,Medical_Examinations!A1807:J4142,8,TRUE)</f>
        <v>No</v>
      </c>
      <c r="I1808" s="51">
        <f>VLOOKUP(A1808,Medical_Examinations!A1807:J4142,9,TRUE)</f>
        <v>1</v>
      </c>
      <c r="J1808" s="7" t="str">
        <f>VLOOKUP(A1808,Medical_Examinations!A1807:J4142,10,TRUE)</f>
        <v>No</v>
      </c>
      <c r="K1808" s="7" t="str">
        <f>VLOOKUP(A1808,Medical_Examinations!A1807:J4142,3,TRUE)</f>
        <v>Normal Weight</v>
      </c>
      <c r="L1808" s="7" t="str">
        <f>VLOOKUP(A1808,Medical_Examinations!A1807:J4142,5,TRUE)</f>
        <v>Diabetes</v>
      </c>
      <c r="M1808" s="52">
        <f>VLOOKUP(A1808,Hospitalization!A10:K2352,5,FALSE)</f>
        <v>23166</v>
      </c>
      <c r="N1808" s="51">
        <f ca="1">VLOOKUP(A1808,Hospitalization!A10:K2352,6,FALSE)</f>
        <v>40</v>
      </c>
      <c r="O1808" s="7" t="str">
        <f>VLOOKUP(A1799,Hospitalization!A800:K3142,11,TRUE)</f>
        <v>R1011</v>
      </c>
      <c r="P1808" s="7" t="str">
        <f>VLOOKUP(A1808,Hospitalization!A809:K3151,10,TRUE)</f>
        <v>tier - 1</v>
      </c>
      <c r="Q1808" s="53">
        <f>VLOOKUP(A1808,Hospitalization!A809:K3151,8,TRUE)</f>
        <v>12129.61</v>
      </c>
      <c r="R1808" s="7" t="str">
        <f>VLOOKUP(A1808,Hospitalization!A809:K3151,9,TRUE)</f>
        <v>tier - 3</v>
      </c>
    </row>
    <row r="1809" spans="1:18" x14ac:dyDescent="0.3">
      <c r="A1809" s="69" t="s">
        <v>1818</v>
      </c>
      <c r="B1809" s="55" t="str">
        <f>VLOOKUP(A1809,'Customer Names'!A1809:E3127,3,TRUE)</f>
        <v xml:space="preserve"> Ms</v>
      </c>
      <c r="C1809" s="55" t="str">
        <f>VLOOKUP(A1809,'Customer Names'!A1807:E2632,4,FALSE)</f>
        <v>Kong</v>
      </c>
      <c r="D1809" s="54">
        <f>VLOOKUP(HealthCare!A1809,Medical_Examinations!A1808:J4143,2,TRUE)</f>
        <v>15.57</v>
      </c>
      <c r="E1809" s="54">
        <f>VLOOKUP(HealthCare!A1809,Medical_Examinations!A1808:J4143,4,TRUE)</f>
        <v>6.07</v>
      </c>
      <c r="F1809" s="55" t="str">
        <f>VLOOKUP(A1809,Medical_Examinations!A1808:J4143,6,TRUE)</f>
        <v>No</v>
      </c>
      <c r="G1809" s="55" t="str">
        <f>VLOOKUP(A1809,Medical_Examinations!A1808:J4143,7,TRUE)</f>
        <v>No</v>
      </c>
      <c r="H1809" s="55" t="str">
        <f>VLOOKUP(A1809,Medical_Examinations!A1808:J4143,8,TRUE)</f>
        <v>No</v>
      </c>
      <c r="I1809" s="56">
        <f>VLOOKUP(A1809,Medical_Examinations!A1808:J4143,9,TRUE)</f>
        <v>0</v>
      </c>
      <c r="J1809" s="55" t="str">
        <f>VLOOKUP(A1809,Medical_Examinations!A1808:J4143,10,TRUE)</f>
        <v>No</v>
      </c>
      <c r="K1809" s="55" t="str">
        <f>VLOOKUP(A1809,Medical_Examinations!A1808:J4143,3,TRUE)</f>
        <v>Underweight</v>
      </c>
      <c r="L1809" s="55" t="str">
        <f>VLOOKUP(A1809,Medical_Examinations!A1808:J4143,5,TRUE)</f>
        <v>Prediabetes</v>
      </c>
      <c r="M1809" s="57">
        <f>VLOOKUP(A1809,Hospitalization!A11:K2353,5,FALSE)</f>
        <v>23212</v>
      </c>
      <c r="N1809" s="56">
        <f ca="1">VLOOKUP(A1809,Hospitalization!A11:K2353,6,FALSE)</f>
        <v>48</v>
      </c>
      <c r="O1809" s="55" t="str">
        <f>VLOOKUP(A1800,Hospitalization!A801:K3143,11,TRUE)</f>
        <v>R1012</v>
      </c>
      <c r="P1809" s="55" t="str">
        <f>VLOOKUP(A1809,Hospitalization!A810:K3152,10,TRUE)</f>
        <v>tier - 1</v>
      </c>
      <c r="Q1809" s="58">
        <f>VLOOKUP(A1809,Hospitalization!A810:K3152,8,TRUE)</f>
        <v>12124.99</v>
      </c>
      <c r="R1809" s="55" t="str">
        <f>VLOOKUP(A1809,Hospitalization!A810:K3152,9,TRUE)</f>
        <v>tier - 3</v>
      </c>
    </row>
    <row r="1810" spans="1:18" x14ac:dyDescent="0.3">
      <c r="A1810" s="69" t="s">
        <v>1819</v>
      </c>
      <c r="B1810" s="55" t="str">
        <f>VLOOKUP(A1810,'Customer Names'!A1810:E3128,3,TRUE)</f>
        <v xml:space="preserve"> Ms</v>
      </c>
      <c r="C1810" s="55" t="str">
        <f>VLOOKUP(A1810,'Customer Names'!A1808:E2633,4,FALSE)</f>
        <v>Benson</v>
      </c>
      <c r="D1810" s="50">
        <f>VLOOKUP(HealthCare!A1810,Medical_Examinations!A1809:J4144,2,TRUE)</f>
        <v>23.844999999999999</v>
      </c>
      <c r="E1810" s="50">
        <f>VLOOKUP(HealthCare!A1810,Medical_Examinations!A1809:J4144,4,TRUE)</f>
        <v>4.3600000000000003</v>
      </c>
      <c r="F1810" s="7" t="str">
        <f>VLOOKUP(A1810,Medical_Examinations!A1809:J4144,6,TRUE)</f>
        <v>No</v>
      </c>
      <c r="G1810" s="7" t="str">
        <f>VLOOKUP(A1810,Medical_Examinations!A1809:J4144,7,TRUE)</f>
        <v>No</v>
      </c>
      <c r="H1810" s="7" t="str">
        <f>VLOOKUP(A1810,Medical_Examinations!A1809:J4144,8,TRUE)</f>
        <v>No</v>
      </c>
      <c r="I1810" s="51">
        <f>VLOOKUP(A1810,Medical_Examinations!A1809:J4144,9,TRUE)</f>
        <v>0</v>
      </c>
      <c r="J1810" s="7" t="str">
        <f>VLOOKUP(A1810,Medical_Examinations!A1809:J4144,10,TRUE)</f>
        <v>No</v>
      </c>
      <c r="K1810" s="7" t="str">
        <f>VLOOKUP(A1810,Medical_Examinations!A1809:J4144,3,TRUE)</f>
        <v>Normal Weight</v>
      </c>
      <c r="L1810" s="7" t="str">
        <f>VLOOKUP(A1810,Medical_Examinations!A1809:J4144,5,TRUE)</f>
        <v>Normal</v>
      </c>
      <c r="M1810" s="52">
        <f>VLOOKUP(A1810,Hospitalization!A12:K2354,5,FALSE)</f>
        <v>25136</v>
      </c>
      <c r="N1810" s="51">
        <f ca="1">VLOOKUP(A1810,Hospitalization!A12:K2354,6,FALSE)</f>
        <v>47</v>
      </c>
      <c r="O1810" s="7" t="str">
        <f>VLOOKUP(A1801,Hospitalization!A802:K3144,11,TRUE)</f>
        <v>R1012</v>
      </c>
      <c r="P1810" s="7" t="str">
        <f>VLOOKUP(A1810,Hospitalization!A811:K3153,10,TRUE)</f>
        <v>tier - 3</v>
      </c>
      <c r="Q1810" s="53">
        <f>VLOOKUP(A1810,Hospitalization!A811:K3153,8,TRUE)</f>
        <v>12105.32</v>
      </c>
      <c r="R1810" s="7" t="str">
        <f>VLOOKUP(A1810,Hospitalization!A811:K3153,9,TRUE)</f>
        <v>tier - 3</v>
      </c>
    </row>
    <row r="1811" spans="1:18" x14ac:dyDescent="0.3">
      <c r="A1811" s="69" t="s">
        <v>1820</v>
      </c>
      <c r="B1811" s="55" t="str">
        <f>VLOOKUP(A1811,'Customer Names'!A1811:E3129,3,TRUE)</f>
        <v xml:space="preserve"> Ms</v>
      </c>
      <c r="C1811" s="55" t="str">
        <f>VLOOKUP(A1811,'Customer Names'!A1809:E2634,4,FALSE)</f>
        <v>Huntington</v>
      </c>
      <c r="D1811" s="54">
        <f>VLOOKUP(HealthCare!A1811,Medical_Examinations!A1810:J4145,2,TRUE)</f>
        <v>22.895</v>
      </c>
      <c r="E1811" s="54">
        <f>VLOOKUP(HealthCare!A1811,Medical_Examinations!A1810:J4145,4,TRUE)</f>
        <v>5.24</v>
      </c>
      <c r="F1811" s="55" t="str">
        <f>VLOOKUP(A1811,Medical_Examinations!A1810:J4145,6,TRUE)</f>
        <v>No</v>
      </c>
      <c r="G1811" s="55" t="str">
        <f>VLOOKUP(A1811,Medical_Examinations!A1810:J4145,7,TRUE)</f>
        <v>No</v>
      </c>
      <c r="H1811" s="55" t="str">
        <f>VLOOKUP(A1811,Medical_Examinations!A1810:J4145,8,TRUE)</f>
        <v>No</v>
      </c>
      <c r="I1811" s="56">
        <f>VLOOKUP(A1811,Medical_Examinations!A1810:J4145,9,TRUE)</f>
        <v>1</v>
      </c>
      <c r="J1811" s="55" t="str">
        <f>VLOOKUP(A1811,Medical_Examinations!A1810:J4145,10,TRUE)</f>
        <v>No</v>
      </c>
      <c r="K1811" s="55" t="str">
        <f>VLOOKUP(A1811,Medical_Examinations!A1810:J4145,3,TRUE)</f>
        <v>Normal Weight</v>
      </c>
      <c r="L1811" s="55" t="str">
        <f>VLOOKUP(A1811,Medical_Examinations!A1810:J4145,5,TRUE)</f>
        <v>Normal</v>
      </c>
      <c r="M1811" s="57">
        <f>VLOOKUP(A1811,Hospitalization!A13:K2355,5,FALSE)</f>
        <v>25010</v>
      </c>
      <c r="N1811" s="56">
        <f ca="1">VLOOKUP(A1811,Hospitalization!A13:K2355,6,FALSE)</f>
        <v>33</v>
      </c>
      <c r="O1811" s="55" t="str">
        <f>VLOOKUP(A1802,Hospitalization!A803:K3145,11,TRUE)</f>
        <v>R1026</v>
      </c>
      <c r="P1811" s="55" t="str">
        <f>VLOOKUP(A1811,Hospitalization!A812:K3154,10,TRUE)</f>
        <v>tier - 3</v>
      </c>
      <c r="Q1811" s="58">
        <f>VLOOKUP(A1811,Hospitalization!A812:K3154,8,TRUE)</f>
        <v>12094.48</v>
      </c>
      <c r="R1811" s="55" t="str">
        <f>VLOOKUP(A1811,Hospitalization!A812:K3154,9,TRUE)</f>
        <v>tier - 3</v>
      </c>
    </row>
    <row r="1812" spans="1:18" x14ac:dyDescent="0.3">
      <c r="A1812" s="69" t="s">
        <v>1821</v>
      </c>
      <c r="B1812" s="55" t="str">
        <f>VLOOKUP(A1812,'Customer Names'!A1812:E3130,3,TRUE)</f>
        <v xml:space="preserve"> Ms</v>
      </c>
      <c r="C1812" s="55" t="str">
        <f>VLOOKUP(A1812,'Customer Names'!A1810:E2635,4,FALSE)</f>
        <v>Kendall</v>
      </c>
      <c r="D1812" s="50">
        <f>VLOOKUP(HealthCare!A1812,Medical_Examinations!A1811:J4146,2,TRUE)</f>
        <v>21.945</v>
      </c>
      <c r="E1812" s="50">
        <f>VLOOKUP(HealthCare!A1812,Medical_Examinations!A1811:J4146,4,TRUE)</f>
        <v>5.37</v>
      </c>
      <c r="F1812" s="7" t="str">
        <f>VLOOKUP(A1812,Medical_Examinations!A1811:J4146,6,TRUE)</f>
        <v>No</v>
      </c>
      <c r="G1812" s="7" t="str">
        <f>VLOOKUP(A1812,Medical_Examinations!A1811:J4146,7,TRUE)</f>
        <v>No</v>
      </c>
      <c r="H1812" s="7" t="str">
        <f>VLOOKUP(A1812,Medical_Examinations!A1811:J4146,8,TRUE)</f>
        <v>No</v>
      </c>
      <c r="I1812" s="51">
        <f>VLOOKUP(A1812,Medical_Examinations!A1811:J4146,9,TRUE)</f>
        <v>1</v>
      </c>
      <c r="J1812" s="7" t="str">
        <f>VLOOKUP(A1812,Medical_Examinations!A1811:J4146,10,TRUE)</f>
        <v>No</v>
      </c>
      <c r="K1812" s="7" t="str">
        <f>VLOOKUP(A1812,Medical_Examinations!A1811:J4146,3,TRUE)</f>
        <v>Normal Weight</v>
      </c>
      <c r="L1812" s="7" t="str">
        <f>VLOOKUP(A1812,Medical_Examinations!A1811:J4146,5,TRUE)</f>
        <v>Normal</v>
      </c>
      <c r="M1812" s="52">
        <f>VLOOKUP(A1812,Hospitalization!A14:K2356,5,FALSE)</f>
        <v>30927</v>
      </c>
      <c r="N1812" s="51">
        <f ca="1">VLOOKUP(A1812,Hospitalization!A14:K2356,6,FALSE)</f>
        <v>43</v>
      </c>
      <c r="O1812" s="7" t="str">
        <f>VLOOKUP(A1803,Hospitalization!A804:K3146,11,TRUE)</f>
        <v>R1012</v>
      </c>
      <c r="P1812" s="7" t="str">
        <f>VLOOKUP(A1812,Hospitalization!A813:K3155,10,TRUE)</f>
        <v>tier - 2</v>
      </c>
      <c r="Q1812" s="53">
        <f>VLOOKUP(A1812,Hospitalization!A813:K3155,8,TRUE)</f>
        <v>12091.34</v>
      </c>
      <c r="R1812" s="7" t="str">
        <f>VLOOKUP(A1812,Hospitalization!A813:K3155,9,TRUE)</f>
        <v>tier - 3</v>
      </c>
    </row>
    <row r="1813" spans="1:18" x14ac:dyDescent="0.3">
      <c r="A1813" s="69" t="s">
        <v>1822</v>
      </c>
      <c r="B1813" s="55" t="str">
        <f>VLOOKUP(A1813,'Customer Names'!A1813:E3131,3,TRUE)</f>
        <v xml:space="preserve"> Ms</v>
      </c>
      <c r="C1813" s="55" t="str">
        <f>VLOOKUP(A1813,'Customer Names'!A1811:E2636,4,FALSE)</f>
        <v>Gast</v>
      </c>
      <c r="D1813" s="54">
        <f>VLOOKUP(HealthCare!A1813,Medical_Examinations!A1812:J4147,2,TRUE)</f>
        <v>19.47</v>
      </c>
      <c r="E1813" s="54">
        <f>VLOOKUP(HealthCare!A1813,Medical_Examinations!A1812:J4147,4,TRUE)</f>
        <v>6.6</v>
      </c>
      <c r="F1813" s="55" t="str">
        <f>VLOOKUP(A1813,Medical_Examinations!A1812:J4147,6,TRUE)</f>
        <v>yes</v>
      </c>
      <c r="G1813" s="55" t="str">
        <f>VLOOKUP(A1813,Medical_Examinations!A1812:J4147,7,TRUE)</f>
        <v>No</v>
      </c>
      <c r="H1813" s="55" t="str">
        <f>VLOOKUP(A1813,Medical_Examinations!A1812:J4147,8,TRUE)</f>
        <v>No</v>
      </c>
      <c r="I1813" s="56">
        <f>VLOOKUP(A1813,Medical_Examinations!A1812:J4147,9,TRUE)</f>
        <v>0</v>
      </c>
      <c r="J1813" s="55" t="str">
        <f>VLOOKUP(A1813,Medical_Examinations!A1812:J4147,10,TRUE)</f>
        <v>No</v>
      </c>
      <c r="K1813" s="55" t="str">
        <f>VLOOKUP(A1813,Medical_Examinations!A1812:J4147,3,TRUE)</f>
        <v>Normal Weight</v>
      </c>
      <c r="L1813" s="55" t="str">
        <f>VLOOKUP(A1813,Medical_Examinations!A1812:J4147,5,TRUE)</f>
        <v>Diabetes</v>
      </c>
      <c r="M1813" s="57">
        <f>VLOOKUP(A1813,Hospitalization!A15:K2357,5,FALSE)</f>
        <v>31662</v>
      </c>
      <c r="N1813" s="56">
        <f ca="1">VLOOKUP(A1813,Hospitalization!A15:K2357,6,FALSE)</f>
        <v>45</v>
      </c>
      <c r="O1813" s="55" t="str">
        <f>VLOOKUP(A1804,Hospitalization!A805:K3147,11,TRUE)</f>
        <v>R1011</v>
      </c>
      <c r="P1813" s="55" t="str">
        <f>VLOOKUP(A1813,Hospitalization!A814:K3156,10,TRUE)</f>
        <v>tier - 2</v>
      </c>
      <c r="Q1813" s="58">
        <f>VLOOKUP(A1813,Hospitalization!A814:K3156,8,TRUE)</f>
        <v>12048.13</v>
      </c>
      <c r="R1813" s="55" t="str">
        <f>VLOOKUP(A1813,Hospitalization!A814:K3156,9,TRUE)</f>
        <v>tier - 3</v>
      </c>
    </row>
    <row r="1814" spans="1:18" x14ac:dyDescent="0.3">
      <c r="A1814" s="69" t="s">
        <v>1823</v>
      </c>
      <c r="B1814" s="55" t="str">
        <f>VLOOKUP(A1814,'Customer Names'!A1814:E3132,3,TRUE)</f>
        <v xml:space="preserve"> Mr</v>
      </c>
      <c r="C1814" s="55" t="str">
        <f>VLOOKUP(A1814,'Customer Names'!A1812:E2637,4,FALSE)</f>
        <v>Scanlin</v>
      </c>
      <c r="D1814" s="50">
        <f>VLOOKUP(HealthCare!A1814,Medical_Examinations!A1813:J4148,2,TRUE)</f>
        <v>15.61</v>
      </c>
      <c r="E1814" s="50">
        <f>VLOOKUP(HealthCare!A1814,Medical_Examinations!A1813:J4148,4,TRUE)</f>
        <v>5.77</v>
      </c>
      <c r="F1814" s="7" t="str">
        <f>VLOOKUP(A1814,Medical_Examinations!A1813:J4148,6,TRUE)</f>
        <v>No</v>
      </c>
      <c r="G1814" s="7" t="str">
        <f>VLOOKUP(A1814,Medical_Examinations!A1813:J4148,7,TRUE)</f>
        <v>No</v>
      </c>
      <c r="H1814" s="7" t="str">
        <f>VLOOKUP(A1814,Medical_Examinations!A1813:J4148,8,TRUE)</f>
        <v>No</v>
      </c>
      <c r="I1814" s="51">
        <f>VLOOKUP(A1814,Medical_Examinations!A1813:J4148,9,TRUE)</f>
        <v>0</v>
      </c>
      <c r="J1814" s="7" t="str">
        <f>VLOOKUP(A1814,Medical_Examinations!A1813:J4148,10,TRUE)</f>
        <v>No</v>
      </c>
      <c r="K1814" s="7" t="str">
        <f>VLOOKUP(A1814,Medical_Examinations!A1813:J4148,3,TRUE)</f>
        <v>Underweight</v>
      </c>
      <c r="L1814" s="7" t="str">
        <f>VLOOKUP(A1814,Medical_Examinations!A1813:J4148,5,TRUE)</f>
        <v>Prediabetes</v>
      </c>
      <c r="M1814" s="52">
        <f>VLOOKUP(A1814,Hospitalization!A16:K2358,5,FALSE)</f>
        <v>24435</v>
      </c>
      <c r="N1814" s="51">
        <f ca="1">VLOOKUP(A1814,Hospitalization!A16:K2358,6,FALSE)</f>
        <v>60</v>
      </c>
      <c r="O1814" s="7" t="str">
        <f>VLOOKUP(A1805,Hospitalization!A806:K3148,11,TRUE)</f>
        <v>R1013</v>
      </c>
      <c r="P1814" s="7" t="str">
        <f>VLOOKUP(A1814,Hospitalization!A815:K3157,10,TRUE)</f>
        <v>tier - 1</v>
      </c>
      <c r="Q1814" s="53">
        <f>VLOOKUP(A1814,Hospitalization!A815:K3157,8,TRUE)</f>
        <v>12044.34</v>
      </c>
      <c r="R1814" s="7" t="str">
        <f>VLOOKUP(A1814,Hospitalization!A815:K3157,9,TRUE)</f>
        <v>tier - 3</v>
      </c>
    </row>
    <row r="1815" spans="1:18" x14ac:dyDescent="0.3">
      <c r="A1815" s="69" t="s">
        <v>1824</v>
      </c>
      <c r="B1815" s="55" t="str">
        <f>VLOOKUP(A1815,'Customer Names'!A1815:E3133,3,TRUE)</f>
        <v xml:space="preserve"> Ms</v>
      </c>
      <c r="C1815" s="55" t="str">
        <f>VLOOKUP(A1815,'Customer Names'!A1813:E2638,4,FALSE)</f>
        <v>Philbrook</v>
      </c>
      <c r="D1815" s="54">
        <f>VLOOKUP(HealthCare!A1815,Medical_Examinations!A1814:J4149,2,TRUE)</f>
        <v>28.6</v>
      </c>
      <c r="E1815" s="54">
        <f>VLOOKUP(HealthCare!A1815,Medical_Examinations!A1814:J4149,4,TRUE)</f>
        <v>6.08</v>
      </c>
      <c r="F1815" s="55" t="str">
        <f>VLOOKUP(A1815,Medical_Examinations!A1814:J4149,6,TRUE)</f>
        <v>No</v>
      </c>
      <c r="G1815" s="55" t="str">
        <f>VLOOKUP(A1815,Medical_Examinations!A1814:J4149,7,TRUE)</f>
        <v>No</v>
      </c>
      <c r="H1815" s="55" t="str">
        <f>VLOOKUP(A1815,Medical_Examinations!A1814:J4149,8,TRUE)</f>
        <v>Yes</v>
      </c>
      <c r="I1815" s="56">
        <f>VLOOKUP(A1815,Medical_Examinations!A1814:J4149,9,TRUE)</f>
        <v>1</v>
      </c>
      <c r="J1815" s="55" t="str">
        <f>VLOOKUP(A1815,Medical_Examinations!A1814:J4149,10,TRUE)</f>
        <v>No</v>
      </c>
      <c r="K1815" s="55" t="str">
        <f>VLOOKUP(A1815,Medical_Examinations!A1814:J4149,3,TRUE)</f>
        <v>Overweight</v>
      </c>
      <c r="L1815" s="55" t="str">
        <f>VLOOKUP(A1815,Medical_Examinations!A1814:J4149,5,TRUE)</f>
        <v>Prediabetes</v>
      </c>
      <c r="M1815" s="57">
        <f>VLOOKUP(A1815,Hospitalization!A17:K2359,5,FALSE)</f>
        <v>29144</v>
      </c>
      <c r="N1815" s="56">
        <f ca="1">VLOOKUP(A1815,Hospitalization!A17:K2359,6,FALSE)</f>
        <v>44</v>
      </c>
      <c r="O1815" s="55" t="str">
        <f>VLOOKUP(A1806,Hospitalization!A807:K3149,11,TRUE)</f>
        <v>R1012</v>
      </c>
      <c r="P1815" s="55" t="str">
        <f>VLOOKUP(A1815,Hospitalization!A816:K3158,10,TRUE)</f>
        <v>tier - 3</v>
      </c>
      <c r="Q1815" s="58">
        <f>VLOOKUP(A1815,Hospitalization!A816:K3158,8,TRUE)</f>
        <v>12035.18</v>
      </c>
      <c r="R1815" s="55" t="str">
        <f>VLOOKUP(A1815,Hospitalization!A816:K3158,9,TRUE)</f>
        <v>tier - 3</v>
      </c>
    </row>
    <row r="1816" spans="1:18" x14ac:dyDescent="0.3">
      <c r="A1816" s="69" t="s">
        <v>1825</v>
      </c>
      <c r="B1816" s="55" t="str">
        <f>VLOOKUP(A1816,'Customer Names'!A1816:E3134,3,TRUE)</f>
        <v xml:space="preserve"> Mr</v>
      </c>
      <c r="C1816" s="55" t="str">
        <f>VLOOKUP(A1816,'Customer Names'!A1814:E2639,4,FALSE)</f>
        <v>Cowan</v>
      </c>
      <c r="D1816" s="50">
        <f>VLOOKUP(HealthCare!A1816,Medical_Examinations!A1815:J4150,2,TRUE)</f>
        <v>46.53</v>
      </c>
      <c r="E1816" s="50">
        <f>VLOOKUP(HealthCare!A1816,Medical_Examinations!A1815:J4150,4,TRUE)</f>
        <v>4.16</v>
      </c>
      <c r="F1816" s="7" t="str">
        <f>VLOOKUP(A1816,Medical_Examinations!A1815:J4150,6,TRUE)</f>
        <v>No</v>
      </c>
      <c r="G1816" s="7" t="str">
        <f>VLOOKUP(A1816,Medical_Examinations!A1815:J4150,7,TRUE)</f>
        <v>No</v>
      </c>
      <c r="H1816" s="7" t="str">
        <f>VLOOKUP(A1816,Medical_Examinations!A1815:J4150,8,TRUE)</f>
        <v>No</v>
      </c>
      <c r="I1816" s="51">
        <f>VLOOKUP(A1816,Medical_Examinations!A1815:J4150,9,TRUE)</f>
        <v>0</v>
      </c>
      <c r="J1816" s="7" t="str">
        <f>VLOOKUP(A1816,Medical_Examinations!A1815:J4150,10,TRUE)</f>
        <v>No</v>
      </c>
      <c r="K1816" s="7" t="str">
        <f>VLOOKUP(A1816,Medical_Examinations!A1815:J4150,3,TRUE)</f>
        <v>Obesity</v>
      </c>
      <c r="L1816" s="7" t="str">
        <f>VLOOKUP(A1816,Medical_Examinations!A1815:J4150,5,TRUE)</f>
        <v>Normal</v>
      </c>
      <c r="M1816" s="52">
        <f>VLOOKUP(A1816,Hospitalization!A18:K2360,5,FALSE)</f>
        <v>24044</v>
      </c>
      <c r="N1816" s="51">
        <f ca="1">VLOOKUP(A1816,Hospitalization!A18:K2360,6,FALSE)</f>
        <v>33</v>
      </c>
      <c r="O1816" s="7" t="str">
        <f>VLOOKUP(A1807,Hospitalization!A808:K3150,11,TRUE)</f>
        <v>R1026</v>
      </c>
      <c r="P1816" s="7" t="str">
        <f>VLOOKUP(A1816,Hospitalization!A817:K3159,10,TRUE)</f>
        <v>tier - 1</v>
      </c>
      <c r="Q1816" s="53">
        <f>VLOOKUP(A1816,Hospitalization!A817:K3159,8,TRUE)</f>
        <v>12032.33</v>
      </c>
      <c r="R1816" s="7" t="str">
        <f>VLOOKUP(A1816,Hospitalization!A817:K3159,9,TRUE)</f>
        <v>tier - 3</v>
      </c>
    </row>
    <row r="1817" spans="1:18" x14ac:dyDescent="0.3">
      <c r="A1817" s="69" t="s">
        <v>1826</v>
      </c>
      <c r="B1817" s="55" t="str">
        <f>VLOOKUP(A1817,'Customer Names'!A1817:E3135,3,TRUE)</f>
        <v xml:space="preserve"> Mr</v>
      </c>
      <c r="C1817" s="55" t="str">
        <f>VLOOKUP(A1817,'Customer Names'!A1815:E2640,4,FALSE)</f>
        <v>Sousa</v>
      </c>
      <c r="D1817" s="54">
        <f>VLOOKUP(HealthCare!A1817,Medical_Examinations!A1816:J4151,2,TRUE)</f>
        <v>34.99</v>
      </c>
      <c r="E1817" s="54">
        <f>VLOOKUP(HealthCare!A1817,Medical_Examinations!A1816:J4151,4,TRUE)</f>
        <v>5.0999999999999996</v>
      </c>
      <c r="F1817" s="55" t="str">
        <f>VLOOKUP(A1817,Medical_Examinations!A1816:J4151,6,TRUE)</f>
        <v>No</v>
      </c>
      <c r="G1817" s="55" t="str">
        <f>VLOOKUP(A1817,Medical_Examinations!A1816:J4151,7,TRUE)</f>
        <v>No</v>
      </c>
      <c r="H1817" s="55" t="str">
        <f>VLOOKUP(A1817,Medical_Examinations!A1816:J4151,8,TRUE)</f>
        <v>Yes</v>
      </c>
      <c r="I1817" s="56">
        <f>VLOOKUP(A1817,Medical_Examinations!A1816:J4151,9,TRUE)</f>
        <v>1</v>
      </c>
      <c r="J1817" s="55" t="str">
        <f>VLOOKUP(A1817,Medical_Examinations!A1816:J4151,10,TRUE)</f>
        <v>No</v>
      </c>
      <c r="K1817" s="55" t="str">
        <f>VLOOKUP(A1817,Medical_Examinations!A1816:J4151,3,TRUE)</f>
        <v>Obesity</v>
      </c>
      <c r="L1817" s="55" t="str">
        <f>VLOOKUP(A1817,Medical_Examinations!A1816:J4151,5,TRUE)</f>
        <v>Normal</v>
      </c>
      <c r="M1817" s="57">
        <f>VLOOKUP(A1817,Hospitalization!A19:K2361,5,FALSE)</f>
        <v>23902</v>
      </c>
      <c r="N1817" s="56">
        <f ca="1">VLOOKUP(A1817,Hospitalization!A19:K2361,6,FALSE)</f>
        <v>60</v>
      </c>
      <c r="O1817" s="55" t="str">
        <f>VLOOKUP(A1808,Hospitalization!A809:K3151,11,TRUE)</f>
        <v>R1012</v>
      </c>
      <c r="P1817" s="55" t="str">
        <f>VLOOKUP(A1817,Hospitalization!A818:K3160,10,TRUE)</f>
        <v>tier - 2</v>
      </c>
      <c r="Q1817" s="58">
        <f>VLOOKUP(A1817,Hospitalization!A818:K3160,8,TRUE)</f>
        <v>12029.29</v>
      </c>
      <c r="R1817" s="55" t="str">
        <f>VLOOKUP(A1817,Hospitalization!A818:K3160,9,TRUE)</f>
        <v>tier - 3</v>
      </c>
    </row>
    <row r="1818" spans="1:18" x14ac:dyDescent="0.3">
      <c r="A1818" s="69" t="s">
        <v>1827</v>
      </c>
      <c r="B1818" s="55" t="str">
        <f>VLOOKUP(A1818,'Customer Names'!A1818:E3136,3,TRUE)</f>
        <v xml:space="preserve"> Mr</v>
      </c>
      <c r="C1818" s="55" t="str">
        <f>VLOOKUP(A1818,'Customer Names'!A1816:E2641,4,FALSE)</f>
        <v>Stanton</v>
      </c>
      <c r="D1818" s="50">
        <f>VLOOKUP(HealthCare!A1818,Medical_Examinations!A1817:J4152,2,TRUE)</f>
        <v>17.05</v>
      </c>
      <c r="E1818" s="50">
        <f>VLOOKUP(HealthCare!A1818,Medical_Examinations!A1817:J4152,4,TRUE)</f>
        <v>5.3</v>
      </c>
      <c r="F1818" s="7" t="str">
        <f>VLOOKUP(A1818,Medical_Examinations!A1817:J4152,6,TRUE)</f>
        <v>No</v>
      </c>
      <c r="G1818" s="7" t="str">
        <f>VLOOKUP(A1818,Medical_Examinations!A1817:J4152,7,TRUE)</f>
        <v>No</v>
      </c>
      <c r="H1818" s="7" t="str">
        <f>VLOOKUP(A1818,Medical_Examinations!A1817:J4152,8,TRUE)</f>
        <v>Yes</v>
      </c>
      <c r="I1818" s="51">
        <f>VLOOKUP(A1818,Medical_Examinations!A1817:J4152,9,TRUE)</f>
        <v>1</v>
      </c>
      <c r="J1818" s="7" t="str">
        <f>VLOOKUP(A1818,Medical_Examinations!A1817:J4152,10,TRUE)</f>
        <v>No</v>
      </c>
      <c r="K1818" s="7" t="str">
        <f>VLOOKUP(A1818,Medical_Examinations!A1817:J4152,3,TRUE)</f>
        <v>Underweight</v>
      </c>
      <c r="L1818" s="7" t="str">
        <f>VLOOKUP(A1818,Medical_Examinations!A1817:J4152,5,TRUE)</f>
        <v>Normal</v>
      </c>
      <c r="M1818" s="52">
        <f>VLOOKUP(A1818,Hospitalization!A20:K2362,5,FALSE)</f>
        <v>30241</v>
      </c>
      <c r="N1818" s="51">
        <f ca="1">VLOOKUP(A1818,Hospitalization!A20:K2362,6,FALSE)</f>
        <v>43</v>
      </c>
      <c r="O1818" s="7" t="str">
        <f>VLOOKUP(A1809,Hospitalization!A810:K3152,11,TRUE)</f>
        <v>R1012</v>
      </c>
      <c r="P1818" s="7" t="str">
        <f>VLOOKUP(A1818,Hospitalization!A819:K3161,10,TRUE)</f>
        <v>tier - 3</v>
      </c>
      <c r="Q1818" s="53">
        <f>VLOOKUP(A1818,Hospitalization!A819:K3161,8,TRUE)</f>
        <v>12001.29</v>
      </c>
      <c r="R1818" s="7" t="str">
        <f>VLOOKUP(A1818,Hospitalization!A819:K3161,9,TRUE)</f>
        <v>tier - 3</v>
      </c>
    </row>
    <row r="1819" spans="1:18" x14ac:dyDescent="0.3">
      <c r="A1819" s="69" t="s">
        <v>1828</v>
      </c>
      <c r="B1819" s="55" t="str">
        <f>VLOOKUP(A1819,'Customer Names'!A1819:E3137,3,TRUE)</f>
        <v xml:space="preserve"> Mr</v>
      </c>
      <c r="C1819" s="55" t="str">
        <f>VLOOKUP(A1819,'Customer Names'!A1817:E2642,4,FALSE)</f>
        <v>Mollak</v>
      </c>
      <c r="D1819" s="54">
        <f>VLOOKUP(HealthCare!A1819,Medical_Examinations!A1818:J4153,2,TRUE)</f>
        <v>37.18</v>
      </c>
      <c r="E1819" s="54">
        <f>VLOOKUP(HealthCare!A1819,Medical_Examinations!A1818:J4153,4,TRUE)</f>
        <v>4.9000000000000004</v>
      </c>
      <c r="F1819" s="55" t="str">
        <f>VLOOKUP(A1819,Medical_Examinations!A1818:J4153,6,TRUE)</f>
        <v>No</v>
      </c>
      <c r="G1819" s="55" t="str">
        <f>VLOOKUP(A1819,Medical_Examinations!A1818:J4153,7,TRUE)</f>
        <v>No</v>
      </c>
      <c r="H1819" s="55" t="str">
        <f>VLOOKUP(A1819,Medical_Examinations!A1818:J4153,8,TRUE)</f>
        <v>No</v>
      </c>
      <c r="I1819" s="56">
        <f>VLOOKUP(A1819,Medical_Examinations!A1818:J4153,9,TRUE)</f>
        <v>0</v>
      </c>
      <c r="J1819" s="55" t="str">
        <f>VLOOKUP(A1819,Medical_Examinations!A1818:J4153,10,TRUE)</f>
        <v>No</v>
      </c>
      <c r="K1819" s="55" t="str">
        <f>VLOOKUP(A1819,Medical_Examinations!A1818:J4153,3,TRUE)</f>
        <v>Obesity</v>
      </c>
      <c r="L1819" s="55" t="str">
        <f>VLOOKUP(A1819,Medical_Examinations!A1818:J4153,5,TRUE)</f>
        <v>Normal</v>
      </c>
      <c r="M1819" s="57">
        <f>VLOOKUP(A1819,Hospitalization!A21:K2363,5,FALSE)</f>
        <v>34315</v>
      </c>
      <c r="N1819" s="56">
        <f ca="1">VLOOKUP(A1819,Hospitalization!A21:K2363,6,FALSE)</f>
        <v>47</v>
      </c>
      <c r="O1819" s="55" t="str">
        <f>VLOOKUP(A1810,Hospitalization!A811:K3153,11,TRUE)</f>
        <v>R1011</v>
      </c>
      <c r="P1819" s="55" t="str">
        <f>VLOOKUP(A1819,Hospitalization!A820:K3162,10,TRUE)</f>
        <v>tier - 2</v>
      </c>
      <c r="Q1819" s="58">
        <f>VLOOKUP(A1819,Hospitalization!A820:K3162,8,TRUE)</f>
        <v>11994.89</v>
      </c>
      <c r="R1819" s="55" t="str">
        <f>VLOOKUP(A1819,Hospitalization!A820:K3162,9,TRUE)</f>
        <v>tier - 3</v>
      </c>
    </row>
    <row r="1820" spans="1:18" x14ac:dyDescent="0.3">
      <c r="A1820" s="69" t="s">
        <v>1829</v>
      </c>
      <c r="B1820" s="55" t="str">
        <f>VLOOKUP(A1820,'Customer Names'!A1820:E3138,3,TRUE)</f>
        <v xml:space="preserve"> Mr</v>
      </c>
      <c r="C1820" s="55" t="str">
        <f>VLOOKUP(A1820,'Customer Names'!A1818:E2643,4,FALSE)</f>
        <v>Bell</v>
      </c>
      <c r="D1820" s="50">
        <f>VLOOKUP(HealthCare!A1820,Medical_Examinations!A1819:J4154,2,TRUE)</f>
        <v>35.200000000000003</v>
      </c>
      <c r="E1820" s="50">
        <f>VLOOKUP(HealthCare!A1820,Medical_Examinations!A1819:J4154,4,TRUE)</f>
        <v>5.55</v>
      </c>
      <c r="F1820" s="7" t="str">
        <f>VLOOKUP(A1820,Medical_Examinations!A1819:J4154,6,TRUE)</f>
        <v>No</v>
      </c>
      <c r="G1820" s="7" t="str">
        <f>VLOOKUP(A1820,Medical_Examinations!A1819:J4154,7,TRUE)</f>
        <v>No</v>
      </c>
      <c r="H1820" s="7" t="str">
        <f>VLOOKUP(A1820,Medical_Examinations!A1819:J4154,8,TRUE)</f>
        <v>No</v>
      </c>
      <c r="I1820" s="51">
        <f>VLOOKUP(A1820,Medical_Examinations!A1819:J4154,9,TRUE)</f>
        <v>0</v>
      </c>
      <c r="J1820" s="7" t="str">
        <f>VLOOKUP(A1820,Medical_Examinations!A1819:J4154,10,TRUE)</f>
        <v>No</v>
      </c>
      <c r="K1820" s="7" t="str">
        <f>VLOOKUP(A1820,Medical_Examinations!A1819:J4154,3,TRUE)</f>
        <v>Obesity</v>
      </c>
      <c r="L1820" s="7" t="str">
        <f>VLOOKUP(A1820,Medical_Examinations!A1819:J4154,5,TRUE)</f>
        <v>Normal</v>
      </c>
      <c r="M1820" s="52">
        <f>VLOOKUP(A1820,Hospitalization!A22:K2364,5,FALSE)</f>
        <v>30501</v>
      </c>
      <c r="N1820" s="51">
        <f ca="1">VLOOKUP(A1820,Hospitalization!A22:K2364,6,FALSE)</f>
        <v>47</v>
      </c>
      <c r="O1820" s="7" t="str">
        <f>VLOOKUP(A1811,Hospitalization!A812:K3154,11,TRUE)</f>
        <v>R1011</v>
      </c>
      <c r="P1820" s="7" t="str">
        <f>VLOOKUP(A1820,Hospitalization!A821:K3163,10,TRUE)</f>
        <v>tier - 2</v>
      </c>
      <c r="Q1820" s="53">
        <f>VLOOKUP(A1820,Hospitalization!A821:K3163,8,TRUE)</f>
        <v>11987.68</v>
      </c>
      <c r="R1820" s="7" t="str">
        <f>VLOOKUP(A1820,Hospitalization!A821:K3163,9,TRUE)</f>
        <v>tier - 3</v>
      </c>
    </row>
    <row r="1821" spans="1:18" x14ac:dyDescent="0.3">
      <c r="A1821" s="69" t="s">
        <v>1830</v>
      </c>
      <c r="B1821" s="55" t="str">
        <f>VLOOKUP(A1821,'Customer Names'!A1821:E3139,3,TRUE)</f>
        <v xml:space="preserve"> Mr</v>
      </c>
      <c r="C1821" s="55" t="str">
        <f>VLOOKUP(A1821,'Customer Names'!A1819:E2644,4,FALSE)</f>
        <v>Weston</v>
      </c>
      <c r="D1821" s="54">
        <f>VLOOKUP(HealthCare!A1821,Medical_Examinations!A1820:J4155,2,TRUE)</f>
        <v>37.335000000000001</v>
      </c>
      <c r="E1821" s="54">
        <f>VLOOKUP(HealthCare!A1821,Medical_Examinations!A1820:J4155,4,TRUE)</f>
        <v>4.95</v>
      </c>
      <c r="F1821" s="55" t="str">
        <f>VLOOKUP(A1821,Medical_Examinations!A1820:J4155,6,TRUE)</f>
        <v>No</v>
      </c>
      <c r="G1821" s="55" t="str">
        <f>VLOOKUP(A1821,Medical_Examinations!A1820:J4155,7,TRUE)</f>
        <v>No</v>
      </c>
      <c r="H1821" s="55" t="str">
        <f>VLOOKUP(A1821,Medical_Examinations!A1820:J4155,8,TRUE)</f>
        <v>No</v>
      </c>
      <c r="I1821" s="56">
        <f>VLOOKUP(A1821,Medical_Examinations!A1820:J4155,9,TRUE)</f>
        <v>0</v>
      </c>
      <c r="J1821" s="55" t="str">
        <f>VLOOKUP(A1821,Medical_Examinations!A1820:J4155,10,TRUE)</f>
        <v>No</v>
      </c>
      <c r="K1821" s="55" t="str">
        <f>VLOOKUP(A1821,Medical_Examinations!A1820:J4155,3,TRUE)</f>
        <v>Obesity</v>
      </c>
      <c r="L1821" s="55" t="str">
        <f>VLOOKUP(A1821,Medical_Examinations!A1820:J4155,5,TRUE)</f>
        <v>Normal</v>
      </c>
      <c r="M1821" s="57">
        <f>VLOOKUP(A1821,Hospitalization!A23:K2365,5,FALSE)</f>
        <v>23649</v>
      </c>
      <c r="N1821" s="56">
        <f ca="1">VLOOKUP(A1821,Hospitalization!A23:K2365,6,FALSE)</f>
        <v>47</v>
      </c>
      <c r="O1821" s="55" t="str">
        <f>VLOOKUP(A1812,Hospitalization!A813:K3155,11,TRUE)</f>
        <v>R1022</v>
      </c>
      <c r="P1821" s="55" t="str">
        <f>VLOOKUP(A1821,Hospitalization!A822:K3164,10,TRUE)</f>
        <v>tier - 2</v>
      </c>
      <c r="Q1821" s="58">
        <f>VLOOKUP(A1821,Hospitalization!A822:K3164,8,TRUE)</f>
        <v>11946.63</v>
      </c>
      <c r="R1821" s="55" t="str">
        <f>VLOOKUP(A1821,Hospitalization!A822:K3164,9,TRUE)</f>
        <v>tier - 3</v>
      </c>
    </row>
    <row r="1822" spans="1:18" x14ac:dyDescent="0.3">
      <c r="A1822" s="69" t="s">
        <v>1831</v>
      </c>
      <c r="B1822" s="55" t="str">
        <f>VLOOKUP(A1822,'Customer Names'!A1822:E3140,3,TRUE)</f>
        <v xml:space="preserve"> Mr</v>
      </c>
      <c r="C1822" s="55" t="str">
        <f>VLOOKUP(A1822,'Customer Names'!A1820:E2645,4,FALSE)</f>
        <v>Rabuzzi</v>
      </c>
      <c r="D1822" s="50">
        <f>VLOOKUP(HealthCare!A1822,Medical_Examinations!A1821:J4156,2,TRUE)</f>
        <v>27.265000000000001</v>
      </c>
      <c r="E1822" s="50">
        <f>VLOOKUP(HealthCare!A1822,Medical_Examinations!A1821:J4156,4,TRUE)</f>
        <v>6.46</v>
      </c>
      <c r="F1822" s="7" t="str">
        <f>VLOOKUP(A1822,Medical_Examinations!A1821:J4156,6,TRUE)</f>
        <v>yes</v>
      </c>
      <c r="G1822" s="7" t="str">
        <f>VLOOKUP(A1822,Medical_Examinations!A1821:J4156,7,TRUE)</f>
        <v>No</v>
      </c>
      <c r="H1822" s="7" t="str">
        <f>VLOOKUP(A1822,Medical_Examinations!A1821:J4156,8,TRUE)</f>
        <v>No</v>
      </c>
      <c r="I1822" s="51">
        <f>VLOOKUP(A1822,Medical_Examinations!A1821:J4156,9,TRUE)</f>
        <v>0</v>
      </c>
      <c r="J1822" s="7" t="str">
        <f>VLOOKUP(A1822,Medical_Examinations!A1821:J4156,10,TRUE)</f>
        <v>No</v>
      </c>
      <c r="K1822" s="7" t="str">
        <f>VLOOKUP(A1822,Medical_Examinations!A1821:J4156,3,TRUE)</f>
        <v>Overweight</v>
      </c>
      <c r="L1822" s="7" t="str">
        <f>VLOOKUP(A1822,Medical_Examinations!A1821:J4156,5,TRUE)</f>
        <v>Prediabetes</v>
      </c>
      <c r="M1822" s="52">
        <f>VLOOKUP(A1822,Hospitalization!A24:K2366,5,FALSE)</f>
        <v>24047</v>
      </c>
      <c r="N1822" s="51">
        <f ca="1">VLOOKUP(A1822,Hospitalization!A24:K2366,6,FALSE)</f>
        <v>46</v>
      </c>
      <c r="O1822" s="7" t="str">
        <f>VLOOKUP(A1813,Hospitalization!A814:K3156,11,TRUE)</f>
        <v>R1026</v>
      </c>
      <c r="P1822" s="7" t="str">
        <f>VLOOKUP(A1822,Hospitalization!A823:K3165,10,TRUE)</f>
        <v>tier - 2</v>
      </c>
      <c r="Q1822" s="53">
        <f>VLOOKUP(A1822,Hospitalization!A823:K3165,8,TRUE)</f>
        <v>11945.13</v>
      </c>
      <c r="R1822" s="7" t="str">
        <f>VLOOKUP(A1822,Hospitalization!A823:K3165,9,TRUE)</f>
        <v>tier - 3</v>
      </c>
    </row>
    <row r="1823" spans="1:18" x14ac:dyDescent="0.3">
      <c r="A1823" s="69" t="s">
        <v>1832</v>
      </c>
      <c r="B1823" s="55" t="str">
        <f>VLOOKUP(A1823,'Customer Names'!A1823:E3141,3,TRUE)</f>
        <v xml:space="preserve"> Mr</v>
      </c>
      <c r="C1823" s="55" t="str">
        <f>VLOOKUP(A1823,'Customer Names'!A1821:E2646,4,FALSE)</f>
        <v>Hendrix</v>
      </c>
      <c r="D1823" s="54">
        <f>VLOOKUP(HealthCare!A1823,Medical_Examinations!A1822:J4157,2,TRUE)</f>
        <v>30.8</v>
      </c>
      <c r="E1823" s="54">
        <f>VLOOKUP(HealthCare!A1823,Medical_Examinations!A1822:J4157,4,TRUE)</f>
        <v>4.9000000000000004</v>
      </c>
      <c r="F1823" s="55" t="str">
        <f>VLOOKUP(A1823,Medical_Examinations!A1822:J4157,6,TRUE)</f>
        <v>yes</v>
      </c>
      <c r="G1823" s="55" t="str">
        <f>VLOOKUP(A1823,Medical_Examinations!A1822:J4157,7,TRUE)</f>
        <v>No</v>
      </c>
      <c r="H1823" s="55" t="str">
        <f>VLOOKUP(A1823,Medical_Examinations!A1822:J4157,8,TRUE)</f>
        <v>No</v>
      </c>
      <c r="I1823" s="56">
        <f>VLOOKUP(A1823,Medical_Examinations!A1822:J4157,9,TRUE)</f>
        <v>0</v>
      </c>
      <c r="J1823" s="55" t="str">
        <f>VLOOKUP(A1823,Medical_Examinations!A1822:J4157,10,TRUE)</f>
        <v>No</v>
      </c>
      <c r="K1823" s="55" t="str">
        <f>VLOOKUP(A1823,Medical_Examinations!A1822:J4157,3,TRUE)</f>
        <v>Obesity</v>
      </c>
      <c r="L1823" s="55" t="str">
        <f>VLOOKUP(A1823,Medical_Examinations!A1822:J4157,5,TRUE)</f>
        <v>Normal</v>
      </c>
      <c r="M1823" s="57">
        <f>VLOOKUP(A1823,Hospitalization!A25:K2367,5,FALSE)</f>
        <v>23736</v>
      </c>
      <c r="N1823" s="56">
        <f ca="1">VLOOKUP(A1823,Hospitalization!A25:K2367,6,FALSE)</f>
        <v>49</v>
      </c>
      <c r="O1823" s="55" t="str">
        <f>VLOOKUP(A1814,Hospitalization!A815:K3157,11,TRUE)</f>
        <v>R1012</v>
      </c>
      <c r="P1823" s="55" t="str">
        <f>VLOOKUP(A1823,Hospitalization!A824:K3166,10,TRUE)</f>
        <v>tier - 2</v>
      </c>
      <c r="Q1823" s="58">
        <f>VLOOKUP(A1823,Hospitalization!A824:K3166,8,TRUE)</f>
        <v>11944.59</v>
      </c>
      <c r="R1823" s="55" t="str">
        <f>VLOOKUP(A1823,Hospitalization!A824:K3166,9,TRUE)</f>
        <v>tier - 3</v>
      </c>
    </row>
    <row r="1824" spans="1:18" x14ac:dyDescent="0.3">
      <c r="A1824" s="69" t="s">
        <v>1833</v>
      </c>
      <c r="B1824" s="55" t="str">
        <f>VLOOKUP(A1824,'Customer Names'!A1824:E3142,3,TRUE)</f>
        <v xml:space="preserve"> Ms</v>
      </c>
      <c r="C1824" s="55" t="str">
        <f>VLOOKUP(A1824,'Customer Names'!A1822:E2647,4,FALSE)</f>
        <v>Van Nielen</v>
      </c>
      <c r="D1824" s="50">
        <f>VLOOKUP(HealthCare!A1824,Medical_Examinations!A1823:J4158,2,TRUE)</f>
        <v>30.21</v>
      </c>
      <c r="E1824" s="50">
        <f>VLOOKUP(HealthCare!A1824,Medical_Examinations!A1823:J4158,4,TRUE)</f>
        <v>5.21</v>
      </c>
      <c r="F1824" s="7" t="str">
        <f>VLOOKUP(A1824,Medical_Examinations!A1823:J4158,6,TRUE)</f>
        <v>No</v>
      </c>
      <c r="G1824" s="7" t="str">
        <f>VLOOKUP(A1824,Medical_Examinations!A1823:J4158,7,TRUE)</f>
        <v>No</v>
      </c>
      <c r="H1824" s="7" t="str">
        <f>VLOOKUP(A1824,Medical_Examinations!A1823:J4158,8,TRUE)</f>
        <v>No</v>
      </c>
      <c r="I1824" s="51">
        <f>VLOOKUP(A1824,Medical_Examinations!A1823:J4158,9,TRUE)</f>
        <v>1</v>
      </c>
      <c r="J1824" s="7" t="str">
        <f>VLOOKUP(A1824,Medical_Examinations!A1823:J4158,10,TRUE)</f>
        <v>No</v>
      </c>
      <c r="K1824" s="7" t="str">
        <f>VLOOKUP(A1824,Medical_Examinations!A1823:J4158,3,TRUE)</f>
        <v>Obesity</v>
      </c>
      <c r="L1824" s="7" t="str">
        <f>VLOOKUP(A1824,Medical_Examinations!A1823:J4158,5,TRUE)</f>
        <v>Normal</v>
      </c>
      <c r="M1824" s="52">
        <f>VLOOKUP(A1824,Hospitalization!A26:K2368,5,FALSE)</f>
        <v>33530</v>
      </c>
      <c r="N1824" s="51">
        <f ca="1">VLOOKUP(A1824,Hospitalization!A26:K2368,6,FALSE)</f>
        <v>49</v>
      </c>
      <c r="O1824" s="7" t="str">
        <f>VLOOKUP(A1815,Hospitalization!A816:K3158,11,TRUE)</f>
        <v>R1021</v>
      </c>
      <c r="P1824" s="7" t="str">
        <f>VLOOKUP(A1824,Hospitalization!A825:K3167,10,TRUE)</f>
        <v>tier - 1</v>
      </c>
      <c r="Q1824" s="53">
        <f>VLOOKUP(A1824,Hospitalization!A825:K3167,8,TRUE)</f>
        <v>11941.83</v>
      </c>
      <c r="R1824" s="7" t="str">
        <f>VLOOKUP(A1824,Hospitalization!A825:K3167,9,TRUE)</f>
        <v>tier - 3</v>
      </c>
    </row>
    <row r="1825" spans="1:18" x14ac:dyDescent="0.3">
      <c r="A1825" s="69" t="s">
        <v>1834</v>
      </c>
      <c r="B1825" s="55" t="str">
        <f>VLOOKUP(A1825,'Customer Names'!A1825:E3143,3,TRUE)</f>
        <v xml:space="preserve"> Mr</v>
      </c>
      <c r="C1825" s="55" t="str">
        <f>VLOOKUP(A1825,'Customer Names'!A1823:E2648,4,FALSE)</f>
        <v>Blanton</v>
      </c>
      <c r="D1825" s="54">
        <f>VLOOKUP(HealthCare!A1825,Medical_Examinations!A1824:J4159,2,TRUE)</f>
        <v>35.340000000000003</v>
      </c>
      <c r="E1825" s="54">
        <f>VLOOKUP(HealthCare!A1825,Medical_Examinations!A1824:J4159,4,TRUE)</f>
        <v>4.13</v>
      </c>
      <c r="F1825" s="55" t="str">
        <f>VLOOKUP(A1825,Medical_Examinations!A1824:J4159,6,TRUE)</f>
        <v>No</v>
      </c>
      <c r="G1825" s="55" t="str">
        <f>VLOOKUP(A1825,Medical_Examinations!A1824:J4159,7,TRUE)</f>
        <v>yes</v>
      </c>
      <c r="H1825" s="55" t="str">
        <f>VLOOKUP(A1825,Medical_Examinations!A1824:J4159,8,TRUE)</f>
        <v>No</v>
      </c>
      <c r="I1825" s="56">
        <f>VLOOKUP(A1825,Medical_Examinations!A1824:J4159,9,TRUE)</f>
        <v>1</v>
      </c>
      <c r="J1825" s="55" t="str">
        <f>VLOOKUP(A1825,Medical_Examinations!A1824:J4159,10,TRUE)</f>
        <v>No</v>
      </c>
      <c r="K1825" s="55" t="str">
        <f>VLOOKUP(A1825,Medical_Examinations!A1824:J4159,3,TRUE)</f>
        <v>Obesity</v>
      </c>
      <c r="L1825" s="55" t="str">
        <f>VLOOKUP(A1825,Medical_Examinations!A1824:J4159,5,TRUE)</f>
        <v>Normal</v>
      </c>
      <c r="M1825" s="57">
        <f>VLOOKUP(A1825,Hospitalization!A27:K2369,5,FALSE)</f>
        <v>23591</v>
      </c>
      <c r="N1825" s="56">
        <f ca="1">VLOOKUP(A1825,Hospitalization!A27:K2369,6,FALSE)</f>
        <v>25</v>
      </c>
      <c r="O1825" s="55" t="str">
        <f>VLOOKUP(A1816,Hospitalization!A817:K3159,11,TRUE)</f>
        <v>R1011</v>
      </c>
      <c r="P1825" s="55" t="str">
        <f>VLOOKUP(A1825,Hospitalization!A826:K3168,10,TRUE)</f>
        <v>tier - 3</v>
      </c>
      <c r="Q1825" s="58">
        <f>VLOOKUP(A1825,Hospitalization!A826:K3168,8,TRUE)</f>
        <v>11938.26</v>
      </c>
      <c r="R1825" s="55" t="str">
        <f>VLOOKUP(A1825,Hospitalization!A826:K3168,9,TRUE)</f>
        <v>tier - 3</v>
      </c>
    </row>
    <row r="1826" spans="1:18" x14ac:dyDescent="0.3">
      <c r="A1826" s="69" t="s">
        <v>1835</v>
      </c>
      <c r="B1826" s="55" t="str">
        <f>VLOOKUP(A1826,'Customer Names'!A1826:E3144,3,TRUE)</f>
        <v xml:space="preserve"> Ms</v>
      </c>
      <c r="C1826" s="55" t="str">
        <f>VLOOKUP(A1826,'Customer Names'!A1824:E2649,4,FALSE)</f>
        <v>Schout</v>
      </c>
      <c r="D1826" s="50">
        <f>VLOOKUP(HealthCare!A1826,Medical_Examinations!A1825:J4160,2,TRUE)</f>
        <v>26.695</v>
      </c>
      <c r="E1826" s="50">
        <f>VLOOKUP(HealthCare!A1826,Medical_Examinations!A1825:J4160,4,TRUE)</f>
        <v>5.28</v>
      </c>
      <c r="F1826" s="7" t="str">
        <f>VLOOKUP(A1826,Medical_Examinations!A1825:J4160,6,TRUE)</f>
        <v>No</v>
      </c>
      <c r="G1826" s="7" t="str">
        <f>VLOOKUP(A1826,Medical_Examinations!A1825:J4160,7,TRUE)</f>
        <v>No</v>
      </c>
      <c r="H1826" s="7" t="str">
        <f>VLOOKUP(A1826,Medical_Examinations!A1825:J4160,8,TRUE)</f>
        <v>No</v>
      </c>
      <c r="I1826" s="51">
        <f>VLOOKUP(A1826,Medical_Examinations!A1825:J4160,9,TRUE)</f>
        <v>0</v>
      </c>
      <c r="J1826" s="7" t="str">
        <f>VLOOKUP(A1826,Medical_Examinations!A1825:J4160,10,TRUE)</f>
        <v>No</v>
      </c>
      <c r="K1826" s="7" t="str">
        <f>VLOOKUP(A1826,Medical_Examinations!A1825:J4160,3,TRUE)</f>
        <v>Overweight</v>
      </c>
      <c r="L1826" s="7" t="str">
        <f>VLOOKUP(A1826,Medical_Examinations!A1825:J4160,5,TRUE)</f>
        <v>Normal</v>
      </c>
      <c r="M1826" s="52">
        <f>VLOOKUP(A1826,Hospitalization!A28:K2370,5,FALSE)</f>
        <v>23731</v>
      </c>
      <c r="N1826" s="51">
        <f ca="1">VLOOKUP(A1826,Hospitalization!A28:K2370,6,FALSE)</f>
        <v>59</v>
      </c>
      <c r="O1826" s="7" t="str">
        <f>VLOOKUP(A1817,Hospitalization!A818:K3160,11,TRUE)</f>
        <v>R1024</v>
      </c>
      <c r="P1826" s="7" t="str">
        <f>VLOOKUP(A1826,Hospitalization!A827:K3169,10,TRUE)</f>
        <v>tier - 1</v>
      </c>
      <c r="Q1826" s="53">
        <f>VLOOKUP(A1826,Hospitalization!A827:K3169,8,TRUE)</f>
        <v>11931.13</v>
      </c>
      <c r="R1826" s="7" t="str">
        <f>VLOOKUP(A1826,Hospitalization!A827:K3169,9,TRUE)</f>
        <v>tier - 3</v>
      </c>
    </row>
    <row r="1827" spans="1:18" x14ac:dyDescent="0.3">
      <c r="A1827" s="69" t="s">
        <v>1836</v>
      </c>
      <c r="B1827" s="55" t="str">
        <f>VLOOKUP(A1827,'Customer Names'!A1827:E3145,3,TRUE)</f>
        <v xml:space="preserve"> Ms</v>
      </c>
      <c r="C1827" s="55" t="str">
        <f>VLOOKUP(A1827,'Customer Names'!A1825:E2650,4,FALSE)</f>
        <v>Schmaltz</v>
      </c>
      <c r="D1827" s="54">
        <f>VLOOKUP(HealthCare!A1827,Medical_Examinations!A1826:J4161,2,TRUE)</f>
        <v>29.355</v>
      </c>
      <c r="E1827" s="54">
        <f>VLOOKUP(HealthCare!A1827,Medical_Examinations!A1826:J4161,4,TRUE)</f>
        <v>4.68</v>
      </c>
      <c r="F1827" s="55" t="str">
        <f>VLOOKUP(A1827,Medical_Examinations!A1826:J4161,6,TRUE)</f>
        <v>yes</v>
      </c>
      <c r="G1827" s="55" t="str">
        <f>VLOOKUP(A1827,Medical_Examinations!A1826:J4161,7,TRUE)</f>
        <v>No</v>
      </c>
      <c r="H1827" s="55" t="str">
        <f>VLOOKUP(A1827,Medical_Examinations!A1826:J4161,8,TRUE)</f>
        <v>No</v>
      </c>
      <c r="I1827" s="56">
        <f>VLOOKUP(A1827,Medical_Examinations!A1826:J4161,9,TRUE)</f>
        <v>0</v>
      </c>
      <c r="J1827" s="55" t="str">
        <f>VLOOKUP(A1827,Medical_Examinations!A1826:J4161,10,TRUE)</f>
        <v>No</v>
      </c>
      <c r="K1827" s="55" t="str">
        <f>VLOOKUP(A1827,Medical_Examinations!A1826:J4161,3,TRUE)</f>
        <v>Overweight</v>
      </c>
      <c r="L1827" s="55" t="str">
        <f>VLOOKUP(A1827,Medical_Examinations!A1826:J4161,5,TRUE)</f>
        <v>Normal</v>
      </c>
      <c r="M1827" s="57">
        <f>VLOOKUP(A1827,Hospitalization!A29:K2371,5,FALSE)</f>
        <v>23700</v>
      </c>
      <c r="N1827" s="56">
        <f ca="1">VLOOKUP(A1827,Hospitalization!A29:K2371,6,FALSE)</f>
        <v>30</v>
      </c>
      <c r="O1827" s="55" t="str">
        <f>VLOOKUP(A1818,Hospitalization!A819:K3161,11,TRUE)</f>
        <v>R1021</v>
      </c>
      <c r="P1827" s="55" t="str">
        <f>VLOOKUP(A1827,Hospitalization!A828:K3170,10,TRUE)</f>
        <v>tier - 1</v>
      </c>
      <c r="Q1827" s="58">
        <f>VLOOKUP(A1827,Hospitalization!A828:K3170,8,TRUE)</f>
        <v>11918.2</v>
      </c>
      <c r="R1827" s="55" t="str">
        <f>VLOOKUP(A1827,Hospitalization!A828:K3170,9,TRUE)</f>
        <v>tier - 3</v>
      </c>
    </row>
    <row r="1828" spans="1:18" x14ac:dyDescent="0.3">
      <c r="A1828" s="69" t="s">
        <v>1837</v>
      </c>
      <c r="B1828" s="55" t="str">
        <f>VLOOKUP(A1828,'Customer Names'!A1828:E3146,3,TRUE)</f>
        <v xml:space="preserve"> Ms</v>
      </c>
      <c r="C1828" s="55" t="str">
        <f>VLOOKUP(A1828,'Customer Names'!A1826:E2651,4,FALSE)</f>
        <v>Eagen</v>
      </c>
      <c r="D1828" s="50">
        <f>VLOOKUP(HealthCare!A1828,Medical_Examinations!A1827:J4162,2,TRUE)</f>
        <v>29.59</v>
      </c>
      <c r="E1828" s="50">
        <f>VLOOKUP(HealthCare!A1828,Medical_Examinations!A1827:J4162,4,TRUE)</f>
        <v>4.0599999999999996</v>
      </c>
      <c r="F1828" s="7" t="str">
        <f>VLOOKUP(A1828,Medical_Examinations!A1827:J4162,6,TRUE)</f>
        <v>No</v>
      </c>
      <c r="G1828" s="7" t="str">
        <f>VLOOKUP(A1828,Medical_Examinations!A1827:J4162,7,TRUE)</f>
        <v>No</v>
      </c>
      <c r="H1828" s="7" t="str">
        <f>VLOOKUP(A1828,Medical_Examinations!A1827:J4162,8,TRUE)</f>
        <v>No</v>
      </c>
      <c r="I1828" s="51">
        <f>VLOOKUP(A1828,Medical_Examinations!A1827:J4162,9,TRUE)</f>
        <v>0</v>
      </c>
      <c r="J1828" s="7" t="str">
        <f>VLOOKUP(A1828,Medical_Examinations!A1827:J4162,10,TRUE)</f>
        <v>No</v>
      </c>
      <c r="K1828" s="7" t="str">
        <f>VLOOKUP(A1828,Medical_Examinations!A1827:J4162,3,TRUE)</f>
        <v>Overweight</v>
      </c>
      <c r="L1828" s="7" t="str">
        <f>VLOOKUP(A1828,Medical_Examinations!A1827:J4162,5,TRUE)</f>
        <v>Normal</v>
      </c>
      <c r="M1828" s="52">
        <f>VLOOKUP(A1828,Hospitalization!A30:K2372,5,FALSE)</f>
        <v>38140</v>
      </c>
      <c r="N1828" s="51">
        <f ca="1">VLOOKUP(A1828,Hospitalization!A30:K2372,6,FALSE)</f>
        <v>37</v>
      </c>
      <c r="O1828" s="7" t="str">
        <f>VLOOKUP(A1819,Hospitalization!A820:K3162,11,TRUE)</f>
        <v>R1012</v>
      </c>
      <c r="P1828" s="7" t="str">
        <f>VLOOKUP(A1828,Hospitalization!A829:K3171,10,TRUE)</f>
        <v>tier - 3</v>
      </c>
      <c r="Q1828" s="53">
        <f>VLOOKUP(A1828,Hospitalization!A829:K3171,8,TRUE)</f>
        <v>11884.05</v>
      </c>
      <c r="R1828" s="7" t="str">
        <f>VLOOKUP(A1828,Hospitalization!A829:K3171,9,TRUE)</f>
        <v>tier - 3</v>
      </c>
    </row>
    <row r="1829" spans="1:18" x14ac:dyDescent="0.3">
      <c r="A1829" s="69" t="s">
        <v>1838</v>
      </c>
      <c r="B1829" s="55" t="str">
        <f>VLOOKUP(A1829,'Customer Names'!A1829:E3147,3,TRUE)</f>
        <v xml:space="preserve"> Ms</v>
      </c>
      <c r="C1829" s="55" t="str">
        <f>VLOOKUP(A1829,'Customer Names'!A1827:E2652,4,FALSE)</f>
        <v>Rotramel</v>
      </c>
      <c r="D1829" s="54">
        <f>VLOOKUP(HealthCare!A1829,Medical_Examinations!A1828:J4163,2,TRUE)</f>
        <v>31.35</v>
      </c>
      <c r="E1829" s="54">
        <f>VLOOKUP(HealthCare!A1829,Medical_Examinations!A1828:J4163,4,TRUE)</f>
        <v>4.2</v>
      </c>
      <c r="F1829" s="55" t="str">
        <f>VLOOKUP(A1829,Medical_Examinations!A1828:J4163,6,TRUE)</f>
        <v>No</v>
      </c>
      <c r="G1829" s="55" t="str">
        <f>VLOOKUP(A1829,Medical_Examinations!A1828:J4163,7,TRUE)</f>
        <v>yes</v>
      </c>
      <c r="H1829" s="55" t="str">
        <f>VLOOKUP(A1829,Medical_Examinations!A1828:J4163,8,TRUE)</f>
        <v>No</v>
      </c>
      <c r="I1829" s="56">
        <f>VLOOKUP(A1829,Medical_Examinations!A1828:J4163,9,TRUE)</f>
        <v>1</v>
      </c>
      <c r="J1829" s="55" t="str">
        <f>VLOOKUP(A1829,Medical_Examinations!A1828:J4163,10,TRUE)</f>
        <v>No</v>
      </c>
      <c r="K1829" s="55" t="str">
        <f>VLOOKUP(A1829,Medical_Examinations!A1828:J4163,3,TRUE)</f>
        <v>Obesity</v>
      </c>
      <c r="L1829" s="55" t="str">
        <f>VLOOKUP(A1829,Medical_Examinations!A1828:J4163,5,TRUE)</f>
        <v>Normal</v>
      </c>
      <c r="M1829" s="57">
        <f>VLOOKUP(A1829,Hospitalization!A31:K2373,5,FALSE)</f>
        <v>24774</v>
      </c>
      <c r="N1829" s="56">
        <f ca="1">VLOOKUP(A1829,Hospitalization!A31:K2373,6,FALSE)</f>
        <v>28</v>
      </c>
      <c r="O1829" s="55" t="str">
        <f>VLOOKUP(A1820,Hospitalization!A821:K3163,11,TRUE)</f>
        <v>R1026</v>
      </c>
      <c r="P1829" s="55" t="str">
        <f>VLOOKUP(A1829,Hospitalization!A830:K3172,10,TRUE)</f>
        <v>tier - 1</v>
      </c>
      <c r="Q1829" s="58">
        <f>VLOOKUP(A1829,Hospitalization!A830:K3172,8,TRUE)</f>
        <v>11881.97</v>
      </c>
      <c r="R1829" s="55" t="str">
        <f>VLOOKUP(A1829,Hospitalization!A830:K3172,9,TRUE)</f>
        <v>tier - 3</v>
      </c>
    </row>
    <row r="1830" spans="1:18" x14ac:dyDescent="0.3">
      <c r="A1830" s="69" t="s">
        <v>1839</v>
      </c>
      <c r="B1830" s="55" t="str">
        <f>VLOOKUP(A1830,'Customer Names'!A1830:E3148,3,TRUE)</f>
        <v xml:space="preserve"> Ms</v>
      </c>
      <c r="C1830" s="55" t="str">
        <f>VLOOKUP(A1830,'Customer Names'!A1828:E2653,4,FALSE)</f>
        <v>Prevost</v>
      </c>
      <c r="D1830" s="50">
        <f>VLOOKUP(HealthCare!A1830,Medical_Examinations!A1829:J4164,2,TRUE)</f>
        <v>20.52</v>
      </c>
      <c r="E1830" s="50">
        <f>VLOOKUP(HealthCare!A1830,Medical_Examinations!A1829:J4164,4,TRUE)</f>
        <v>4.83</v>
      </c>
      <c r="F1830" s="7" t="str">
        <f>VLOOKUP(A1830,Medical_Examinations!A1829:J4164,6,TRUE)</f>
        <v>No</v>
      </c>
      <c r="G1830" s="7" t="str">
        <f>VLOOKUP(A1830,Medical_Examinations!A1829:J4164,7,TRUE)</f>
        <v>No</v>
      </c>
      <c r="H1830" s="7" t="str">
        <f>VLOOKUP(A1830,Medical_Examinations!A1829:J4164,8,TRUE)</f>
        <v>No</v>
      </c>
      <c r="I1830" s="51">
        <f>VLOOKUP(A1830,Medical_Examinations!A1829:J4164,9,TRUE)</f>
        <v>0</v>
      </c>
      <c r="J1830" s="7" t="str">
        <f>VLOOKUP(A1830,Medical_Examinations!A1829:J4164,10,TRUE)</f>
        <v>No</v>
      </c>
      <c r="K1830" s="7" t="str">
        <f>VLOOKUP(A1830,Medical_Examinations!A1829:J4164,3,TRUE)</f>
        <v>Normal Weight</v>
      </c>
      <c r="L1830" s="7" t="str">
        <f>VLOOKUP(A1830,Medical_Examinations!A1829:J4164,5,TRUE)</f>
        <v>Normal</v>
      </c>
      <c r="M1830" s="52">
        <f>VLOOKUP(A1830,Hospitalization!A32:K2374,5,FALSE)</f>
        <v>24667</v>
      </c>
      <c r="N1830" s="51">
        <f ca="1">VLOOKUP(A1830,Hospitalization!A32:K2374,6,FALSE)</f>
        <v>43</v>
      </c>
      <c r="O1830" s="7" t="str">
        <f>VLOOKUP(A1821,Hospitalization!A822:K3164,11,TRUE)</f>
        <v>R1013</v>
      </c>
      <c r="P1830" s="7" t="str">
        <f>VLOOKUP(A1830,Hospitalization!A831:K3173,10,TRUE)</f>
        <v>tier - 2</v>
      </c>
      <c r="Q1830" s="53">
        <f>VLOOKUP(A1830,Hospitalization!A831:K3173,8,TRUE)</f>
        <v>11881.36</v>
      </c>
      <c r="R1830" s="7" t="str">
        <f>VLOOKUP(A1830,Hospitalization!A831:K3173,9,TRUE)</f>
        <v>tier - 3</v>
      </c>
    </row>
    <row r="1831" spans="1:18" x14ac:dyDescent="0.3">
      <c r="A1831" s="69" t="s">
        <v>1840</v>
      </c>
      <c r="B1831" s="55" t="str">
        <f>VLOOKUP(A1831,'Customer Names'!A1831:E3149,3,TRUE)</f>
        <v xml:space="preserve"> Mr</v>
      </c>
      <c r="C1831" s="55" t="str">
        <f>VLOOKUP(A1831,'Customer Names'!A1829:E2654,4,FALSE)</f>
        <v>Boyd</v>
      </c>
      <c r="D1831" s="54">
        <f>VLOOKUP(HealthCare!A1831,Medical_Examinations!A1830:J4165,2,TRUE)</f>
        <v>42.9</v>
      </c>
      <c r="E1831" s="54">
        <f>VLOOKUP(HealthCare!A1831,Medical_Examinations!A1830:J4165,4,TRUE)</f>
        <v>4.87</v>
      </c>
      <c r="F1831" s="55" t="str">
        <f>VLOOKUP(A1831,Medical_Examinations!A1830:J4165,6,TRUE)</f>
        <v>yes</v>
      </c>
      <c r="G1831" s="55" t="str">
        <f>VLOOKUP(A1831,Medical_Examinations!A1830:J4165,7,TRUE)</f>
        <v>No</v>
      </c>
      <c r="H1831" s="55" t="str">
        <f>VLOOKUP(A1831,Medical_Examinations!A1830:J4165,8,TRUE)</f>
        <v>No</v>
      </c>
      <c r="I1831" s="56">
        <f>VLOOKUP(A1831,Medical_Examinations!A1830:J4165,9,TRUE)</f>
        <v>1</v>
      </c>
      <c r="J1831" s="55" t="str">
        <f>VLOOKUP(A1831,Medical_Examinations!A1830:J4165,10,TRUE)</f>
        <v>No</v>
      </c>
      <c r="K1831" s="55" t="str">
        <f>VLOOKUP(A1831,Medical_Examinations!A1830:J4165,3,TRUE)</f>
        <v>Obesity</v>
      </c>
      <c r="L1831" s="55" t="str">
        <f>VLOOKUP(A1831,Medical_Examinations!A1830:J4165,5,TRUE)</f>
        <v>Normal</v>
      </c>
      <c r="M1831" s="57">
        <f>VLOOKUP(A1831,Hospitalization!A33:K2375,5,FALSE)</f>
        <v>27217</v>
      </c>
      <c r="N1831" s="56">
        <f ca="1">VLOOKUP(A1831,Hospitalization!A33:K2375,6,FALSE)</f>
        <v>50</v>
      </c>
      <c r="O1831" s="55" t="str">
        <f>VLOOKUP(A1822,Hospitalization!A823:K3165,11,TRUE)</f>
        <v>R1012</v>
      </c>
      <c r="P1831" s="55" t="str">
        <f>VLOOKUP(A1831,Hospitalization!A832:K3174,10,TRUE)</f>
        <v>tier - 3</v>
      </c>
      <c r="Q1831" s="58">
        <f>VLOOKUP(A1831,Hospitalization!A832:K3174,8,TRUE)</f>
        <v>11858.56</v>
      </c>
      <c r="R1831" s="55" t="str">
        <f>VLOOKUP(A1831,Hospitalization!A832:K3174,9,TRUE)</f>
        <v>tier - 3</v>
      </c>
    </row>
    <row r="1832" spans="1:18" x14ac:dyDescent="0.3">
      <c r="A1832" s="69" t="s">
        <v>1841</v>
      </c>
      <c r="B1832" s="55" t="str">
        <f>VLOOKUP(A1832,'Customer Names'!A1832:E3150,3,TRUE)</f>
        <v xml:space="preserve"> Ms</v>
      </c>
      <c r="C1832" s="55" t="str">
        <f>VLOOKUP(A1832,'Customer Names'!A1830:E2655,4,FALSE)</f>
        <v>Dawes</v>
      </c>
      <c r="D1832" s="50">
        <f>VLOOKUP(HealthCare!A1832,Medical_Examinations!A1831:J4166,2,TRUE)</f>
        <v>24.6</v>
      </c>
      <c r="E1832" s="50">
        <f>VLOOKUP(HealthCare!A1832,Medical_Examinations!A1831:J4166,4,TRUE)</f>
        <v>5.86</v>
      </c>
      <c r="F1832" s="7" t="str">
        <f>VLOOKUP(A1832,Medical_Examinations!A1831:J4166,6,TRUE)</f>
        <v>No</v>
      </c>
      <c r="G1832" s="7" t="str">
        <f>VLOOKUP(A1832,Medical_Examinations!A1831:J4166,7,TRUE)</f>
        <v>No</v>
      </c>
      <c r="H1832" s="7" t="str">
        <f>VLOOKUP(A1832,Medical_Examinations!A1831:J4166,8,TRUE)</f>
        <v>Yes</v>
      </c>
      <c r="I1832" s="51">
        <f>VLOOKUP(A1832,Medical_Examinations!A1831:J4166,9,TRUE)</f>
        <v>1</v>
      </c>
      <c r="J1832" s="7" t="str">
        <f>VLOOKUP(A1832,Medical_Examinations!A1831:J4166,10,TRUE)</f>
        <v>No</v>
      </c>
      <c r="K1832" s="7" t="str">
        <f>VLOOKUP(A1832,Medical_Examinations!A1831:J4166,3,TRUE)</f>
        <v>Normal Weight</v>
      </c>
      <c r="L1832" s="7" t="str">
        <f>VLOOKUP(A1832,Medical_Examinations!A1831:J4166,5,TRUE)</f>
        <v>Prediabetes</v>
      </c>
      <c r="M1832" s="52">
        <f>VLOOKUP(A1832,Hospitalization!A34:K2376,5,FALSE)</f>
        <v>23649</v>
      </c>
      <c r="N1832" s="51">
        <f ca="1">VLOOKUP(A1832,Hospitalization!A34:K2376,6,FALSE)</f>
        <v>47</v>
      </c>
      <c r="O1832" s="7" t="str">
        <f>VLOOKUP(A1823,Hospitalization!A824:K3166,11,TRUE)</f>
        <v>R1016</v>
      </c>
      <c r="P1832" s="7" t="str">
        <f>VLOOKUP(A1832,Hospitalization!A833:K3175,10,TRUE)</f>
        <v>tier - 2</v>
      </c>
      <c r="Q1832" s="53">
        <f>VLOOKUP(A1832,Hospitalization!A833:K3175,8,TRUE)</f>
        <v>11856.41</v>
      </c>
      <c r="R1832" s="7" t="str">
        <f>VLOOKUP(A1832,Hospitalization!A833:K3175,9,TRUE)</f>
        <v>tier - 3</v>
      </c>
    </row>
    <row r="1833" spans="1:18" x14ac:dyDescent="0.3">
      <c r="A1833" s="69" t="s">
        <v>1842</v>
      </c>
      <c r="B1833" s="55" t="str">
        <f>VLOOKUP(A1833,'Customer Names'!A1833:E3151,3,TRUE)</f>
        <v xml:space="preserve"> Ms</v>
      </c>
      <c r="C1833" s="55" t="str">
        <f>VLOOKUP(A1833,'Customer Names'!A1831:E2656,4,FALSE)</f>
        <v>Jennings</v>
      </c>
      <c r="D1833" s="54">
        <f>VLOOKUP(HealthCare!A1833,Medical_Examinations!A1832:J4167,2,TRUE)</f>
        <v>28.405000000000001</v>
      </c>
      <c r="E1833" s="54">
        <f>VLOOKUP(HealthCare!A1833,Medical_Examinations!A1832:J4167,4,TRUE)</f>
        <v>4.12</v>
      </c>
      <c r="F1833" s="55" t="str">
        <f>VLOOKUP(A1833,Medical_Examinations!A1832:J4167,6,TRUE)</f>
        <v>No</v>
      </c>
      <c r="G1833" s="55" t="str">
        <f>VLOOKUP(A1833,Medical_Examinations!A1832:J4167,7,TRUE)</f>
        <v>No</v>
      </c>
      <c r="H1833" s="55" t="str">
        <f>VLOOKUP(A1833,Medical_Examinations!A1832:J4167,8,TRUE)</f>
        <v>No</v>
      </c>
      <c r="I1833" s="56">
        <f>VLOOKUP(A1833,Medical_Examinations!A1832:J4167,9,TRUE)</f>
        <v>1</v>
      </c>
      <c r="J1833" s="55" t="str">
        <f>VLOOKUP(A1833,Medical_Examinations!A1832:J4167,10,TRUE)</f>
        <v>No</v>
      </c>
      <c r="K1833" s="55" t="str">
        <f>VLOOKUP(A1833,Medical_Examinations!A1832:J4167,3,TRUE)</f>
        <v>Overweight</v>
      </c>
      <c r="L1833" s="55" t="str">
        <f>VLOOKUP(A1833,Medical_Examinations!A1832:J4167,5,TRUE)</f>
        <v>Normal</v>
      </c>
      <c r="M1833" s="57">
        <f>VLOOKUP(A1833,Hospitalization!A35:K2377,5,FALSE)</f>
        <v>23555</v>
      </c>
      <c r="N1833" s="56">
        <f ca="1">VLOOKUP(A1833,Hospitalization!A35:K2377,6,FALSE)</f>
        <v>42</v>
      </c>
      <c r="O1833" s="55" t="str">
        <f>VLOOKUP(A1824,Hospitalization!A825:K3167,11,TRUE)</f>
        <v>R1023</v>
      </c>
      <c r="P1833" s="55" t="str">
        <f>VLOOKUP(A1833,Hospitalization!A834:K3176,10,TRUE)</f>
        <v>tier - 2</v>
      </c>
      <c r="Q1833" s="58">
        <f>VLOOKUP(A1833,Hospitalization!A834:K3176,8,TRUE)</f>
        <v>11848.14</v>
      </c>
      <c r="R1833" s="55" t="str">
        <f>VLOOKUP(A1833,Hospitalization!A834:K3176,9,TRUE)</f>
        <v>tier - 3</v>
      </c>
    </row>
    <row r="1834" spans="1:18" x14ac:dyDescent="0.3">
      <c r="A1834" s="69" t="s">
        <v>1843</v>
      </c>
      <c r="B1834" s="55" t="str">
        <f>VLOOKUP(A1834,'Customer Names'!A1834:E3152,3,TRUE)</f>
        <v xml:space="preserve"> Mr</v>
      </c>
      <c r="C1834" s="55" t="str">
        <f>VLOOKUP(A1834,'Customer Names'!A1832:E2657,4,FALSE)</f>
        <v>Nyambaso</v>
      </c>
      <c r="D1834" s="50">
        <f>VLOOKUP(HealthCare!A1834,Medical_Examinations!A1833:J4168,2,TRUE)</f>
        <v>34.674999999999997</v>
      </c>
      <c r="E1834" s="50">
        <f>VLOOKUP(HealthCare!A1834,Medical_Examinations!A1833:J4168,4,TRUE)</f>
        <v>5.71</v>
      </c>
      <c r="F1834" s="7" t="str">
        <f>VLOOKUP(A1834,Medical_Examinations!A1833:J4168,6,TRUE)</f>
        <v>yes</v>
      </c>
      <c r="G1834" s="7" t="str">
        <f>VLOOKUP(A1834,Medical_Examinations!A1833:J4168,7,TRUE)</f>
        <v>No</v>
      </c>
      <c r="H1834" s="7" t="str">
        <f>VLOOKUP(A1834,Medical_Examinations!A1833:J4168,8,TRUE)</f>
        <v>No</v>
      </c>
      <c r="I1834" s="51">
        <f>VLOOKUP(A1834,Medical_Examinations!A1833:J4168,9,TRUE)</f>
        <v>1</v>
      </c>
      <c r="J1834" s="7" t="str">
        <f>VLOOKUP(A1834,Medical_Examinations!A1833:J4168,10,TRUE)</f>
        <v>No</v>
      </c>
      <c r="K1834" s="7" t="str">
        <f>VLOOKUP(A1834,Medical_Examinations!A1833:J4168,3,TRUE)</f>
        <v>Obesity</v>
      </c>
      <c r="L1834" s="7" t="str">
        <f>VLOOKUP(A1834,Medical_Examinations!A1833:J4168,5,TRUE)</f>
        <v>Prediabetes</v>
      </c>
      <c r="M1834" s="52">
        <f>VLOOKUP(A1834,Hospitalization!A36:K2378,5,FALSE)</f>
        <v>24056</v>
      </c>
      <c r="N1834" s="51">
        <f ca="1">VLOOKUP(A1834,Hospitalization!A36:K2378,6,FALSE)</f>
        <v>37</v>
      </c>
      <c r="O1834" s="7" t="str">
        <f>VLOOKUP(A1825,Hospitalization!A826:K3168,11,TRUE)</f>
        <v>R1019</v>
      </c>
      <c r="P1834" s="7" t="str">
        <f>VLOOKUP(A1834,Hospitalization!A835:K3177,10,TRUE)</f>
        <v>tier - 3</v>
      </c>
      <c r="Q1834" s="53">
        <f>VLOOKUP(A1834,Hospitalization!A835:K3177,8,TRUE)</f>
        <v>11842.62</v>
      </c>
      <c r="R1834" s="7" t="str">
        <f>VLOOKUP(A1834,Hospitalization!A835:K3177,9,TRUE)</f>
        <v>tier - 3</v>
      </c>
    </row>
    <row r="1835" spans="1:18" x14ac:dyDescent="0.3">
      <c r="A1835" s="69" t="s">
        <v>1844</v>
      </c>
      <c r="B1835" s="55" t="str">
        <f>VLOOKUP(A1835,'Customer Names'!A1835:E3153,3,TRUE)</f>
        <v xml:space="preserve"> Ms</v>
      </c>
      <c r="C1835" s="55" t="str">
        <f>VLOOKUP(A1835,'Customer Names'!A1833:E2658,4,FALSE)</f>
        <v>Shaffer</v>
      </c>
      <c r="D1835" s="54">
        <f>VLOOKUP(HealthCare!A1835,Medical_Examinations!A1834:J4169,2,TRUE)</f>
        <v>18.850000000000001</v>
      </c>
      <c r="E1835" s="54">
        <f>VLOOKUP(HealthCare!A1835,Medical_Examinations!A1834:J4169,4,TRUE)</f>
        <v>6.03</v>
      </c>
      <c r="F1835" s="55" t="str">
        <f>VLOOKUP(A1835,Medical_Examinations!A1834:J4169,6,TRUE)</f>
        <v>No</v>
      </c>
      <c r="G1835" s="55" t="str">
        <f>VLOOKUP(A1835,Medical_Examinations!A1834:J4169,7,TRUE)</f>
        <v>No</v>
      </c>
      <c r="H1835" s="55" t="str">
        <f>VLOOKUP(A1835,Medical_Examinations!A1834:J4169,8,TRUE)</f>
        <v>No</v>
      </c>
      <c r="I1835" s="56">
        <f>VLOOKUP(A1835,Medical_Examinations!A1834:J4169,9,TRUE)</f>
        <v>1</v>
      </c>
      <c r="J1835" s="55" t="str">
        <f>VLOOKUP(A1835,Medical_Examinations!A1834:J4169,10,TRUE)</f>
        <v>No</v>
      </c>
      <c r="K1835" s="55" t="str">
        <f>VLOOKUP(A1835,Medical_Examinations!A1834:J4169,3,TRUE)</f>
        <v>Normal Weight</v>
      </c>
      <c r="L1835" s="55" t="str">
        <f>VLOOKUP(A1835,Medical_Examinations!A1834:J4169,5,TRUE)</f>
        <v>Prediabetes</v>
      </c>
      <c r="M1835" s="57">
        <f>VLOOKUP(A1835,Hospitalization!A37:K2379,5,FALSE)</f>
        <v>23569</v>
      </c>
      <c r="N1835" s="56">
        <f ca="1">VLOOKUP(A1835,Hospitalization!A37:K2379,6,FALSE)</f>
        <v>32</v>
      </c>
      <c r="O1835" s="55" t="str">
        <f>VLOOKUP(A1826,Hospitalization!A827:K3169,11,TRUE)</f>
        <v>R1019</v>
      </c>
      <c r="P1835" s="55" t="str">
        <f>VLOOKUP(A1835,Hospitalization!A836:K3178,10,TRUE)</f>
        <v>tier - 2</v>
      </c>
      <c r="Q1835" s="58">
        <f>VLOOKUP(A1835,Hospitalization!A836:K3178,8,TRUE)</f>
        <v>11842.44</v>
      </c>
      <c r="R1835" s="55" t="str">
        <f>VLOOKUP(A1835,Hospitalization!A836:K3178,9,TRUE)</f>
        <v>tier - 3</v>
      </c>
    </row>
    <row r="1836" spans="1:18" x14ac:dyDescent="0.3">
      <c r="A1836" s="69" t="s">
        <v>1845</v>
      </c>
      <c r="B1836" s="55" t="str">
        <f>VLOOKUP(A1836,'Customer Names'!A1836:E3154,3,TRUE)</f>
        <v xml:space="preserve"> Mrs</v>
      </c>
      <c r="C1836" s="55" t="str">
        <f>VLOOKUP(A1836,'Customer Names'!A1834:E2659,4,FALSE)</f>
        <v>Corkum</v>
      </c>
      <c r="D1836" s="50">
        <f>VLOOKUP(HealthCare!A1836,Medical_Examinations!A1835:J4170,2,TRUE)</f>
        <v>34.130000000000003</v>
      </c>
      <c r="E1836" s="50">
        <f>VLOOKUP(HealthCare!A1836,Medical_Examinations!A1835:J4170,4,TRUE)</f>
        <v>5.65</v>
      </c>
      <c r="F1836" s="7" t="str">
        <f>VLOOKUP(A1836,Medical_Examinations!A1835:J4170,6,TRUE)</f>
        <v>No</v>
      </c>
      <c r="G1836" s="7" t="str">
        <f>VLOOKUP(A1836,Medical_Examinations!A1835:J4170,7,TRUE)</f>
        <v>No</v>
      </c>
      <c r="H1836" s="7" t="str">
        <f>VLOOKUP(A1836,Medical_Examinations!A1835:J4170,8,TRUE)</f>
        <v>Yes</v>
      </c>
      <c r="I1836" s="51">
        <f>VLOOKUP(A1836,Medical_Examinations!A1835:J4170,9,TRUE)</f>
        <v>1</v>
      </c>
      <c r="J1836" s="7" t="str">
        <f>VLOOKUP(A1836,Medical_Examinations!A1835:J4170,10,TRUE)</f>
        <v>No</v>
      </c>
      <c r="K1836" s="7" t="str">
        <f>VLOOKUP(A1836,Medical_Examinations!A1835:J4170,3,TRUE)</f>
        <v>Obesity</v>
      </c>
      <c r="L1836" s="7" t="str">
        <f>VLOOKUP(A1836,Medical_Examinations!A1835:J4170,5,TRUE)</f>
        <v>Normal</v>
      </c>
      <c r="M1836" s="52">
        <f>VLOOKUP(A1836,Hospitalization!A38:K2380,5,FALSE)</f>
        <v>24010</v>
      </c>
      <c r="N1836" s="51">
        <f ca="1">VLOOKUP(A1836,Hospitalization!A38:K2380,6,FALSE)</f>
        <v>59</v>
      </c>
      <c r="O1836" s="7" t="str">
        <f>VLOOKUP(A1827,Hospitalization!A828:K3170,11,TRUE)</f>
        <v>R1021</v>
      </c>
      <c r="P1836" s="7" t="str">
        <f>VLOOKUP(A1836,Hospitalization!A837:K3179,10,TRUE)</f>
        <v>tier - 2</v>
      </c>
      <c r="Q1836" s="53">
        <f>VLOOKUP(A1836,Hospitalization!A837:K3179,8,TRUE)</f>
        <v>11840.78</v>
      </c>
      <c r="R1836" s="7" t="str">
        <f>VLOOKUP(A1836,Hospitalization!A837:K3179,9,TRUE)</f>
        <v>tier - 3</v>
      </c>
    </row>
    <row r="1837" spans="1:18" x14ac:dyDescent="0.3">
      <c r="A1837" s="69" t="s">
        <v>1846</v>
      </c>
      <c r="B1837" s="55" t="str">
        <f>VLOOKUP(A1837,'Customer Names'!A1837:E3155,3,TRUE)</f>
        <v xml:space="preserve"> Mr</v>
      </c>
      <c r="C1837" s="55" t="str">
        <f>VLOOKUP(A1837,'Customer Names'!A1835:E2660,4,FALSE)</f>
        <v>Pedersen</v>
      </c>
      <c r="D1837" s="54">
        <f>VLOOKUP(HealthCare!A1837,Medical_Examinations!A1836:J4171,2,TRUE)</f>
        <v>17.34</v>
      </c>
      <c r="E1837" s="54">
        <f>VLOOKUP(HealthCare!A1837,Medical_Examinations!A1836:J4171,4,TRUE)</f>
        <v>5.05</v>
      </c>
      <c r="F1837" s="55" t="str">
        <f>VLOOKUP(A1837,Medical_Examinations!A1836:J4171,6,TRUE)</f>
        <v>No</v>
      </c>
      <c r="G1837" s="55" t="str">
        <f>VLOOKUP(A1837,Medical_Examinations!A1836:J4171,7,TRUE)</f>
        <v>No</v>
      </c>
      <c r="H1837" s="55" t="str">
        <f>VLOOKUP(A1837,Medical_Examinations!A1836:J4171,8,TRUE)</f>
        <v>No</v>
      </c>
      <c r="I1837" s="56">
        <f>VLOOKUP(A1837,Medical_Examinations!A1836:J4171,9,TRUE)</f>
        <v>0</v>
      </c>
      <c r="J1837" s="55" t="str">
        <f>VLOOKUP(A1837,Medical_Examinations!A1836:J4171,10,TRUE)</f>
        <v>No</v>
      </c>
      <c r="K1837" s="55" t="str">
        <f>VLOOKUP(A1837,Medical_Examinations!A1836:J4171,3,TRUE)</f>
        <v>Underweight</v>
      </c>
      <c r="L1837" s="55" t="str">
        <f>VLOOKUP(A1837,Medical_Examinations!A1836:J4171,5,TRUE)</f>
        <v>Normal</v>
      </c>
      <c r="M1837" s="57">
        <f>VLOOKUP(A1837,Hospitalization!A39:K2381,5,FALSE)</f>
        <v>23631</v>
      </c>
      <c r="N1837" s="56">
        <f ca="1">VLOOKUP(A1837,Hospitalization!A39:K2381,6,FALSE)</f>
        <v>29</v>
      </c>
      <c r="O1837" s="55" t="str">
        <f>VLOOKUP(A1828,Hospitalization!A829:K3171,11,TRUE)</f>
        <v>R1013</v>
      </c>
      <c r="P1837" s="55" t="str">
        <f>VLOOKUP(A1837,Hospitalization!A838:K3180,10,TRUE)</f>
        <v>tier - 3</v>
      </c>
      <c r="Q1837" s="58">
        <f>VLOOKUP(A1837,Hospitalization!A838:K3180,8,TRUE)</f>
        <v>11837.16</v>
      </c>
      <c r="R1837" s="55" t="str">
        <f>VLOOKUP(A1837,Hospitalization!A838:K3180,9,TRUE)</f>
        <v>tier - 3</v>
      </c>
    </row>
    <row r="1838" spans="1:18" x14ac:dyDescent="0.3">
      <c r="A1838" s="69" t="s">
        <v>1847</v>
      </c>
      <c r="B1838" s="55" t="str">
        <f>VLOOKUP(A1838,'Customer Names'!A1838:E3156,3,TRUE)</f>
        <v xml:space="preserve"> Mr</v>
      </c>
      <c r="C1838" s="55" t="str">
        <f>VLOOKUP(A1838,'Customer Names'!A1836:E2661,4,FALSE)</f>
        <v>Melo</v>
      </c>
      <c r="D1838" s="50">
        <f>VLOOKUP(HealthCare!A1838,Medical_Examinations!A1837:J4172,2,TRUE)</f>
        <v>17.440000000000001</v>
      </c>
      <c r="E1838" s="50">
        <f>VLOOKUP(HealthCare!A1838,Medical_Examinations!A1837:J4172,4,TRUE)</f>
        <v>6.26</v>
      </c>
      <c r="F1838" s="7" t="str">
        <f>VLOOKUP(A1838,Medical_Examinations!A1837:J4172,6,TRUE)</f>
        <v>No</v>
      </c>
      <c r="G1838" s="7" t="str">
        <f>VLOOKUP(A1838,Medical_Examinations!A1837:J4172,7,TRUE)</f>
        <v>No</v>
      </c>
      <c r="H1838" s="7" t="str">
        <f>VLOOKUP(A1838,Medical_Examinations!A1837:J4172,8,TRUE)</f>
        <v>No</v>
      </c>
      <c r="I1838" s="51">
        <f>VLOOKUP(A1838,Medical_Examinations!A1837:J4172,9,TRUE)</f>
        <v>0</v>
      </c>
      <c r="J1838" s="7" t="str">
        <f>VLOOKUP(A1838,Medical_Examinations!A1837:J4172,10,TRUE)</f>
        <v>No</v>
      </c>
      <c r="K1838" s="7" t="str">
        <f>VLOOKUP(A1838,Medical_Examinations!A1837:J4172,3,TRUE)</f>
        <v>Underweight</v>
      </c>
      <c r="L1838" s="7" t="str">
        <f>VLOOKUP(A1838,Medical_Examinations!A1837:J4172,5,TRUE)</f>
        <v>Prediabetes</v>
      </c>
      <c r="M1838" s="52">
        <f>VLOOKUP(A1838,Hospitalization!A40:K2382,5,FALSE)</f>
        <v>23555</v>
      </c>
      <c r="N1838" s="51">
        <f ca="1">VLOOKUP(A1838,Hospitalization!A40:K2382,6,FALSE)</f>
        <v>58</v>
      </c>
      <c r="O1838" s="7" t="str">
        <f>VLOOKUP(A1829,Hospitalization!A830:K3172,11,TRUE)</f>
        <v>R1013</v>
      </c>
      <c r="P1838" s="7" t="str">
        <f>VLOOKUP(A1838,Hospitalization!A839:K3181,10,TRUE)</f>
        <v>tier - 3</v>
      </c>
      <c r="Q1838" s="53">
        <f>VLOOKUP(A1838,Hospitalization!A839:K3181,8,TRUE)</f>
        <v>11833.78</v>
      </c>
      <c r="R1838" s="7" t="str">
        <f>VLOOKUP(A1838,Hospitalization!A839:K3181,9,TRUE)</f>
        <v>tier - 3</v>
      </c>
    </row>
    <row r="1839" spans="1:18" x14ac:dyDescent="0.3">
      <c r="A1839" s="69" t="s">
        <v>1848</v>
      </c>
      <c r="B1839" s="55" t="str">
        <f>VLOOKUP(A1839,'Customer Names'!A1839:E3157,3,TRUE)</f>
        <v xml:space="preserve"> Mr</v>
      </c>
      <c r="C1839" s="55" t="str">
        <f>VLOOKUP(A1839,'Customer Names'!A1837:E2662,4,FALSE)</f>
        <v>Sakamoto</v>
      </c>
      <c r="D1839" s="54">
        <f>VLOOKUP(HealthCare!A1839,Medical_Examinations!A1838:J4173,2,TRUE)</f>
        <v>33.659999999999997</v>
      </c>
      <c r="E1839" s="54">
        <f>VLOOKUP(HealthCare!A1839,Medical_Examinations!A1838:J4173,4,TRUE)</f>
        <v>4.08</v>
      </c>
      <c r="F1839" s="55" t="str">
        <f>VLOOKUP(A1839,Medical_Examinations!A1838:J4173,6,TRUE)</f>
        <v>yes</v>
      </c>
      <c r="G1839" s="55" t="str">
        <f>VLOOKUP(A1839,Medical_Examinations!A1838:J4173,7,TRUE)</f>
        <v>No</v>
      </c>
      <c r="H1839" s="55" t="str">
        <f>VLOOKUP(A1839,Medical_Examinations!A1838:J4173,8,TRUE)</f>
        <v>Yes</v>
      </c>
      <c r="I1839" s="56">
        <f>VLOOKUP(A1839,Medical_Examinations!A1838:J4173,9,TRUE)</f>
        <v>1</v>
      </c>
      <c r="J1839" s="55" t="str">
        <f>VLOOKUP(A1839,Medical_Examinations!A1838:J4173,10,TRUE)</f>
        <v>No</v>
      </c>
      <c r="K1839" s="55" t="str">
        <f>VLOOKUP(A1839,Medical_Examinations!A1838:J4173,3,TRUE)</f>
        <v>Obesity</v>
      </c>
      <c r="L1839" s="55" t="str">
        <f>VLOOKUP(A1839,Medical_Examinations!A1838:J4173,5,TRUE)</f>
        <v>Normal</v>
      </c>
      <c r="M1839" s="57">
        <f>VLOOKUP(A1839,Hospitalization!A41:K2383,5,FALSE)</f>
        <v>24018</v>
      </c>
      <c r="N1839" s="56">
        <f ca="1">VLOOKUP(A1839,Hospitalization!A41:K2383,6,FALSE)</f>
        <v>30</v>
      </c>
      <c r="O1839" s="55" t="str">
        <f>VLOOKUP(A1830,Hospitalization!A831:K3173,11,TRUE)</f>
        <v>R1011</v>
      </c>
      <c r="P1839" s="55" t="str">
        <f>VLOOKUP(A1839,Hospitalization!A840:K3182,10,TRUE)</f>
        <v>tier - 1</v>
      </c>
      <c r="Q1839" s="58">
        <f>VLOOKUP(A1839,Hospitalization!A840:K3182,8,TRUE)</f>
        <v>11830.61</v>
      </c>
      <c r="R1839" s="55" t="str">
        <f>VLOOKUP(A1839,Hospitalization!A840:K3182,9,TRUE)</f>
        <v>tier - 3</v>
      </c>
    </row>
    <row r="1840" spans="1:18" x14ac:dyDescent="0.3">
      <c r="A1840" s="69" t="s">
        <v>1849</v>
      </c>
      <c r="B1840" s="55" t="str">
        <f>VLOOKUP(A1840,'Customer Names'!A1840:E3158,3,TRUE)</f>
        <v xml:space="preserve"> Mr</v>
      </c>
      <c r="C1840" s="55" t="str">
        <f>VLOOKUP(A1840,'Customer Names'!A1838:E2663,4,FALSE)</f>
        <v>McMahon</v>
      </c>
      <c r="D1840" s="50">
        <f>VLOOKUP(HealthCare!A1840,Medical_Examinations!A1839:J4174,2,TRUE)</f>
        <v>21.375</v>
      </c>
      <c r="E1840" s="50">
        <f>VLOOKUP(HealthCare!A1840,Medical_Examinations!A1839:J4174,4,TRUE)</f>
        <v>6.19</v>
      </c>
      <c r="F1840" s="7" t="str">
        <f>VLOOKUP(A1840,Medical_Examinations!A1839:J4174,6,TRUE)</f>
        <v>yes</v>
      </c>
      <c r="G1840" s="7" t="str">
        <f>VLOOKUP(A1840,Medical_Examinations!A1839:J4174,7,TRUE)</f>
        <v>No</v>
      </c>
      <c r="H1840" s="7" t="str">
        <f>VLOOKUP(A1840,Medical_Examinations!A1839:J4174,8,TRUE)</f>
        <v>No</v>
      </c>
      <c r="I1840" s="51">
        <f>VLOOKUP(A1840,Medical_Examinations!A1839:J4174,9,TRUE)</f>
        <v>1</v>
      </c>
      <c r="J1840" s="7" t="str">
        <f>VLOOKUP(A1840,Medical_Examinations!A1839:J4174,10,TRUE)</f>
        <v>No</v>
      </c>
      <c r="K1840" s="7" t="str">
        <f>VLOOKUP(A1840,Medical_Examinations!A1839:J4174,3,TRUE)</f>
        <v>Normal Weight</v>
      </c>
      <c r="L1840" s="7" t="str">
        <f>VLOOKUP(A1840,Medical_Examinations!A1839:J4174,5,TRUE)</f>
        <v>Prediabetes</v>
      </c>
      <c r="M1840" s="52">
        <f>VLOOKUP(A1840,Hospitalization!A42:K2384,5,FALSE)</f>
        <v>30275</v>
      </c>
      <c r="N1840" s="51">
        <f ca="1">VLOOKUP(A1840,Hospitalization!A42:K2384,6,FALSE)</f>
        <v>47</v>
      </c>
      <c r="O1840" s="7" t="str">
        <f>VLOOKUP(A1831,Hospitalization!A832:K3174,11,TRUE)</f>
        <v>R1011</v>
      </c>
      <c r="P1840" s="7" t="str">
        <f>VLOOKUP(A1840,Hospitalization!A841:K3183,10,TRUE)</f>
        <v>tier - 3</v>
      </c>
      <c r="Q1840" s="53">
        <f>VLOOKUP(A1840,Hospitalization!A841:K3183,8,TRUE)</f>
        <v>11773.06</v>
      </c>
      <c r="R1840" s="7" t="str">
        <f>VLOOKUP(A1840,Hospitalization!A841:K3183,9,TRUE)</f>
        <v>tier - 3</v>
      </c>
    </row>
    <row r="1841" spans="1:18" x14ac:dyDescent="0.3">
      <c r="A1841" s="69" t="s">
        <v>1850</v>
      </c>
      <c r="B1841" s="55" t="str">
        <f>VLOOKUP(A1841,'Customer Names'!A1841:E3159,3,TRUE)</f>
        <v xml:space="preserve"> Mr</v>
      </c>
      <c r="C1841" s="55" t="str">
        <f>VLOOKUP(A1841,'Customer Names'!A1839:E2664,4,FALSE)</f>
        <v>Harris</v>
      </c>
      <c r="D1841" s="54">
        <f>VLOOKUP(HealthCare!A1841,Medical_Examinations!A1840:J4175,2,TRUE)</f>
        <v>27.14</v>
      </c>
      <c r="E1841" s="54">
        <f>VLOOKUP(HealthCare!A1841,Medical_Examinations!A1840:J4175,4,TRUE)</f>
        <v>6.01</v>
      </c>
      <c r="F1841" s="55" t="str">
        <f>VLOOKUP(A1841,Medical_Examinations!A1840:J4175,6,TRUE)</f>
        <v>No</v>
      </c>
      <c r="G1841" s="55" t="str">
        <f>VLOOKUP(A1841,Medical_Examinations!A1840:J4175,7,TRUE)</f>
        <v>No</v>
      </c>
      <c r="H1841" s="55" t="str">
        <f>VLOOKUP(A1841,Medical_Examinations!A1840:J4175,8,TRUE)</f>
        <v>No</v>
      </c>
      <c r="I1841" s="56">
        <f>VLOOKUP(A1841,Medical_Examinations!A1840:J4175,9,TRUE)</f>
        <v>1</v>
      </c>
      <c r="J1841" s="55" t="str">
        <f>VLOOKUP(A1841,Medical_Examinations!A1840:J4175,10,TRUE)</f>
        <v>No</v>
      </c>
      <c r="K1841" s="55" t="str">
        <f>VLOOKUP(A1841,Medical_Examinations!A1840:J4175,3,TRUE)</f>
        <v>Overweight</v>
      </c>
      <c r="L1841" s="55" t="str">
        <f>VLOOKUP(A1841,Medical_Examinations!A1840:J4175,5,TRUE)</f>
        <v>Prediabetes</v>
      </c>
      <c r="M1841" s="57">
        <f>VLOOKUP(A1841,Hospitalization!A43:K2385,5,FALSE)</f>
        <v>29165</v>
      </c>
      <c r="N1841" s="56">
        <f ca="1">VLOOKUP(A1841,Hospitalization!A43:K2385,6,FALSE)</f>
        <v>47</v>
      </c>
      <c r="O1841" s="55" t="str">
        <f>VLOOKUP(A1832,Hospitalization!A833:K3175,11,TRUE)</f>
        <v>R1013</v>
      </c>
      <c r="P1841" s="55" t="str">
        <f>VLOOKUP(A1841,Hospitalization!A842:K3184,10,TRUE)</f>
        <v>tier - 1</v>
      </c>
      <c r="Q1841" s="58">
        <f>VLOOKUP(A1841,Hospitalization!A842:K3184,8,TRUE)</f>
        <v>11752.68</v>
      </c>
      <c r="R1841" s="55" t="str">
        <f>VLOOKUP(A1841,Hospitalization!A842:K3184,9,TRUE)</f>
        <v>tier - 3</v>
      </c>
    </row>
    <row r="1842" spans="1:18" x14ac:dyDescent="0.3">
      <c r="A1842" s="69" t="s">
        <v>1851</v>
      </c>
      <c r="B1842" s="55" t="str">
        <f>VLOOKUP(A1842,'Customer Names'!A1842:E3160,3,TRUE)</f>
        <v xml:space="preserve"> Ms</v>
      </c>
      <c r="C1842" s="55" t="str">
        <f>VLOOKUP(A1842,'Customer Names'!A1840:E2665,4,FALSE)</f>
        <v>Lombardo</v>
      </c>
      <c r="D1842" s="50">
        <f>VLOOKUP(HealthCare!A1842,Medical_Examinations!A1841:J4176,2,TRUE)</f>
        <v>35.78</v>
      </c>
      <c r="E1842" s="50">
        <f>VLOOKUP(HealthCare!A1842,Medical_Examinations!A1841:J4176,4,TRUE)</f>
        <v>6.07</v>
      </c>
      <c r="F1842" s="7" t="str">
        <f>VLOOKUP(A1842,Medical_Examinations!A1841:J4176,6,TRUE)</f>
        <v>No</v>
      </c>
      <c r="G1842" s="7" t="str">
        <f>VLOOKUP(A1842,Medical_Examinations!A1841:J4176,7,TRUE)</f>
        <v>yes</v>
      </c>
      <c r="H1842" s="7" t="str">
        <f>VLOOKUP(A1842,Medical_Examinations!A1841:J4176,8,TRUE)</f>
        <v>No</v>
      </c>
      <c r="I1842" s="51">
        <f>VLOOKUP(A1842,Medical_Examinations!A1841:J4176,9,TRUE)</f>
        <v>1</v>
      </c>
      <c r="J1842" s="7" t="str">
        <f>VLOOKUP(A1842,Medical_Examinations!A1841:J4176,10,TRUE)</f>
        <v>No</v>
      </c>
      <c r="K1842" s="7" t="str">
        <f>VLOOKUP(A1842,Medical_Examinations!A1841:J4176,3,TRUE)</f>
        <v>Obesity</v>
      </c>
      <c r="L1842" s="7" t="str">
        <f>VLOOKUP(A1842,Medical_Examinations!A1841:J4176,5,TRUE)</f>
        <v>Prediabetes</v>
      </c>
      <c r="M1842" s="52">
        <f>VLOOKUP(A1842,Hospitalization!A44:K2386,5,FALSE)</f>
        <v>23713</v>
      </c>
      <c r="N1842" s="51">
        <f ca="1">VLOOKUP(A1842,Hospitalization!A44:K2386,6,FALSE)</f>
        <v>48</v>
      </c>
      <c r="O1842" s="7" t="str">
        <f>VLOOKUP(A1833,Hospitalization!A834:K3176,11,TRUE)</f>
        <v>R1011</v>
      </c>
      <c r="P1842" s="7" t="str">
        <f>VLOOKUP(A1842,Hospitalization!A843:K3185,10,TRUE)</f>
        <v>tier - 1</v>
      </c>
      <c r="Q1842" s="53">
        <f>VLOOKUP(A1842,Hospitalization!A843:K3185,8,TRUE)</f>
        <v>11743.93</v>
      </c>
      <c r="R1842" s="7" t="str">
        <f>VLOOKUP(A1842,Hospitalization!A843:K3185,9,TRUE)</f>
        <v>tier - 3</v>
      </c>
    </row>
    <row r="1843" spans="1:18" x14ac:dyDescent="0.3">
      <c r="A1843" s="69" t="s">
        <v>1852</v>
      </c>
      <c r="B1843" s="55" t="str">
        <f>VLOOKUP(A1843,'Customer Names'!A1843:E3161,3,TRUE)</f>
        <v xml:space="preserve"> Ms</v>
      </c>
      <c r="C1843" s="55" t="str">
        <f>VLOOKUP(A1843,'Customer Names'!A1841:E2666,4,FALSE)</f>
        <v>Bode</v>
      </c>
      <c r="D1843" s="54">
        <f>VLOOKUP(HealthCare!A1843,Medical_Examinations!A1842:J4177,2,TRUE)</f>
        <v>34.96</v>
      </c>
      <c r="E1843" s="54">
        <f>VLOOKUP(HealthCare!A1843,Medical_Examinations!A1842:J4177,4,TRUE)</f>
        <v>5.63</v>
      </c>
      <c r="F1843" s="55" t="str">
        <f>VLOOKUP(A1843,Medical_Examinations!A1842:J4177,6,TRUE)</f>
        <v>No</v>
      </c>
      <c r="G1843" s="55" t="str">
        <f>VLOOKUP(A1843,Medical_Examinations!A1842:J4177,7,TRUE)</f>
        <v>No</v>
      </c>
      <c r="H1843" s="55" t="str">
        <f>VLOOKUP(A1843,Medical_Examinations!A1842:J4177,8,TRUE)</f>
        <v>No</v>
      </c>
      <c r="I1843" s="56">
        <f>VLOOKUP(A1843,Medical_Examinations!A1842:J4177,9,TRUE)</f>
        <v>0</v>
      </c>
      <c r="J1843" s="55" t="str">
        <f>VLOOKUP(A1843,Medical_Examinations!A1842:J4177,10,TRUE)</f>
        <v>No</v>
      </c>
      <c r="K1843" s="55" t="str">
        <f>VLOOKUP(A1843,Medical_Examinations!A1842:J4177,3,TRUE)</f>
        <v>Obesity</v>
      </c>
      <c r="L1843" s="55" t="str">
        <f>VLOOKUP(A1843,Medical_Examinations!A1842:J4177,5,TRUE)</f>
        <v>Normal</v>
      </c>
      <c r="M1843" s="57">
        <f>VLOOKUP(A1843,Hospitalization!A45:K2387,5,FALSE)</f>
        <v>23171</v>
      </c>
      <c r="N1843" s="56">
        <f ca="1">VLOOKUP(A1843,Hospitalization!A45:K2387,6,FALSE)</f>
        <v>24</v>
      </c>
      <c r="O1843" s="55" t="str">
        <f>VLOOKUP(A1834,Hospitalization!A835:K3177,11,TRUE)</f>
        <v>R1012</v>
      </c>
      <c r="P1843" s="55" t="str">
        <f>VLOOKUP(A1843,Hospitalization!A844:K3186,10,TRUE)</f>
        <v>tier - 3</v>
      </c>
      <c r="Q1843" s="58">
        <f>VLOOKUP(A1843,Hospitalization!A844:K3186,8,TRUE)</f>
        <v>11743.3</v>
      </c>
      <c r="R1843" s="55" t="str">
        <f>VLOOKUP(A1843,Hospitalization!A844:K3186,9,TRUE)</f>
        <v>tier - 3</v>
      </c>
    </row>
    <row r="1844" spans="1:18" x14ac:dyDescent="0.3">
      <c r="A1844" s="69" t="s">
        <v>1853</v>
      </c>
      <c r="B1844" s="55" t="str">
        <f>VLOOKUP(A1844,'Customer Names'!A1844:E3162,3,TRUE)</f>
        <v xml:space="preserve"> Mr</v>
      </c>
      <c r="C1844" s="55" t="str">
        <f>VLOOKUP(A1844,'Customer Names'!A1842:E2667,4,FALSE)</f>
        <v>Johnson</v>
      </c>
      <c r="D1844" s="50">
        <f>VLOOKUP(HealthCare!A1844,Medical_Examinations!A1843:J4178,2,TRUE)</f>
        <v>38.39</v>
      </c>
      <c r="E1844" s="50">
        <f>VLOOKUP(HealthCare!A1844,Medical_Examinations!A1843:J4178,4,TRUE)</f>
        <v>6.05</v>
      </c>
      <c r="F1844" s="7" t="str">
        <f>VLOOKUP(A1844,Medical_Examinations!A1843:J4178,6,TRUE)</f>
        <v>No</v>
      </c>
      <c r="G1844" s="7" t="str">
        <f>VLOOKUP(A1844,Medical_Examinations!A1843:J4178,7,TRUE)</f>
        <v>No</v>
      </c>
      <c r="H1844" s="7" t="str">
        <f>VLOOKUP(A1844,Medical_Examinations!A1843:J4178,8,TRUE)</f>
        <v>No</v>
      </c>
      <c r="I1844" s="51">
        <f>VLOOKUP(A1844,Medical_Examinations!A1843:J4178,9,TRUE)</f>
        <v>0</v>
      </c>
      <c r="J1844" s="7" t="str">
        <f>VLOOKUP(A1844,Medical_Examinations!A1843:J4178,10,TRUE)</f>
        <v>No</v>
      </c>
      <c r="K1844" s="7" t="str">
        <f>VLOOKUP(A1844,Medical_Examinations!A1843:J4178,3,TRUE)</f>
        <v>Obesity</v>
      </c>
      <c r="L1844" s="7" t="str">
        <f>VLOOKUP(A1844,Medical_Examinations!A1843:J4178,5,TRUE)</f>
        <v>Prediabetes</v>
      </c>
      <c r="M1844" s="52">
        <f>VLOOKUP(A1844,Hospitalization!A46:K2388,5,FALSE)</f>
        <v>25519</v>
      </c>
      <c r="N1844" s="51">
        <f ca="1">VLOOKUP(A1844,Hospitalization!A46:K2388,6,FALSE)</f>
        <v>46</v>
      </c>
      <c r="O1844" s="7" t="str">
        <f>VLOOKUP(A1835,Hospitalization!A836:K3178,11,TRUE)</f>
        <v>R1011</v>
      </c>
      <c r="P1844" s="7" t="str">
        <f>VLOOKUP(A1844,Hospitalization!A845:K3187,10,TRUE)</f>
        <v>tier - 1</v>
      </c>
      <c r="Q1844" s="53">
        <f>VLOOKUP(A1844,Hospitalization!A845:K3187,8,TRUE)</f>
        <v>11741.73</v>
      </c>
      <c r="R1844" s="7" t="str">
        <f>VLOOKUP(A1844,Hospitalization!A845:K3187,9,TRUE)</f>
        <v>tier - 3</v>
      </c>
    </row>
    <row r="1845" spans="1:18" x14ac:dyDescent="0.3">
      <c r="A1845" s="69" t="s">
        <v>1854</v>
      </c>
      <c r="B1845" s="55" t="str">
        <f>VLOOKUP(A1845,'Customer Names'!A1845:E3163,3,TRUE)</f>
        <v xml:space="preserve"> Mr</v>
      </c>
      <c r="C1845" s="55" t="str">
        <f>VLOOKUP(A1845,'Customer Names'!A1843:E2668,4,FALSE)</f>
        <v>Norcross</v>
      </c>
      <c r="D1845" s="54">
        <f>VLOOKUP(HealthCare!A1845,Medical_Examinations!A1844:J4179,2,TRUE)</f>
        <v>33.82</v>
      </c>
      <c r="E1845" s="54">
        <f>VLOOKUP(HealthCare!A1845,Medical_Examinations!A1844:J4179,4,TRUE)</f>
        <v>4.6500000000000004</v>
      </c>
      <c r="F1845" s="55" t="str">
        <f>VLOOKUP(A1845,Medical_Examinations!A1844:J4179,6,TRUE)</f>
        <v>No</v>
      </c>
      <c r="G1845" s="55" t="str">
        <f>VLOOKUP(A1845,Medical_Examinations!A1844:J4179,7,TRUE)</f>
        <v>No</v>
      </c>
      <c r="H1845" s="55" t="str">
        <f>VLOOKUP(A1845,Medical_Examinations!A1844:J4179,8,TRUE)</f>
        <v>No</v>
      </c>
      <c r="I1845" s="56">
        <f>VLOOKUP(A1845,Medical_Examinations!A1844:J4179,9,TRUE)</f>
        <v>0</v>
      </c>
      <c r="J1845" s="55" t="str">
        <f>VLOOKUP(A1845,Medical_Examinations!A1844:J4179,10,TRUE)</f>
        <v>No</v>
      </c>
      <c r="K1845" s="55" t="str">
        <f>VLOOKUP(A1845,Medical_Examinations!A1844:J4179,3,TRUE)</f>
        <v>Obesity</v>
      </c>
      <c r="L1845" s="55" t="str">
        <f>VLOOKUP(A1845,Medical_Examinations!A1844:J4179,5,TRUE)</f>
        <v>Normal</v>
      </c>
      <c r="M1845" s="57">
        <f>VLOOKUP(A1845,Hospitalization!A47:K2389,5,FALSE)</f>
        <v>32391</v>
      </c>
      <c r="N1845" s="56">
        <f ca="1">VLOOKUP(A1845,Hospitalization!A47:K2389,6,FALSE)</f>
        <v>46</v>
      </c>
      <c r="O1845" s="55" t="str">
        <f>VLOOKUP(A1836,Hospitalization!A837:K3179,11,TRUE)</f>
        <v>R1012</v>
      </c>
      <c r="P1845" s="55" t="str">
        <f>VLOOKUP(A1845,Hospitalization!A846:K3188,10,TRUE)</f>
        <v>tier - 1</v>
      </c>
      <c r="Q1845" s="58">
        <f>VLOOKUP(A1845,Hospitalization!A846:K3188,8,TRUE)</f>
        <v>11737.85</v>
      </c>
      <c r="R1845" s="55" t="str">
        <f>VLOOKUP(A1845,Hospitalization!A846:K3188,9,TRUE)</f>
        <v>tier - 3</v>
      </c>
    </row>
    <row r="1846" spans="1:18" x14ac:dyDescent="0.3">
      <c r="A1846" s="69" t="s">
        <v>1855</v>
      </c>
      <c r="B1846" s="55" t="str">
        <f>VLOOKUP(A1846,'Customer Names'!A1846:E3164,3,TRUE)</f>
        <v xml:space="preserve"> Mr</v>
      </c>
      <c r="C1846" s="55" t="str">
        <f>VLOOKUP(A1846,'Customer Names'!A1844:E2669,4,FALSE)</f>
        <v>Lazrus</v>
      </c>
      <c r="D1846" s="50">
        <f>VLOOKUP(HealthCare!A1846,Medical_Examinations!A1845:J4180,2,TRUE)</f>
        <v>27.835000000000001</v>
      </c>
      <c r="E1846" s="50">
        <f>VLOOKUP(HealthCare!A1846,Medical_Examinations!A1845:J4180,4,TRUE)</f>
        <v>5.37</v>
      </c>
      <c r="F1846" s="7" t="str">
        <f>VLOOKUP(A1846,Medical_Examinations!A1845:J4180,6,TRUE)</f>
        <v>No</v>
      </c>
      <c r="G1846" s="7" t="str">
        <f>VLOOKUP(A1846,Medical_Examinations!A1845:J4180,7,TRUE)</f>
        <v>No</v>
      </c>
      <c r="H1846" s="7" t="str">
        <f>VLOOKUP(A1846,Medical_Examinations!A1845:J4180,8,TRUE)</f>
        <v>No</v>
      </c>
      <c r="I1846" s="51">
        <f>VLOOKUP(A1846,Medical_Examinations!A1845:J4180,9,TRUE)</f>
        <v>0</v>
      </c>
      <c r="J1846" s="7" t="str">
        <f>VLOOKUP(A1846,Medical_Examinations!A1845:J4180,10,TRUE)</f>
        <v>No</v>
      </c>
      <c r="K1846" s="7" t="str">
        <f>VLOOKUP(A1846,Medical_Examinations!A1845:J4180,3,TRUE)</f>
        <v>Overweight</v>
      </c>
      <c r="L1846" s="7" t="str">
        <f>VLOOKUP(A1846,Medical_Examinations!A1845:J4180,5,TRUE)</f>
        <v>Normal</v>
      </c>
      <c r="M1846" s="52">
        <f>VLOOKUP(A1846,Hospitalization!A48:K2390,5,FALSE)</f>
        <v>23690</v>
      </c>
      <c r="N1846" s="51">
        <f ca="1">VLOOKUP(A1846,Hospitalization!A48:K2390,6,FALSE)</f>
        <v>27</v>
      </c>
      <c r="O1846" s="7" t="str">
        <f>VLOOKUP(A1837,Hospitalization!A838:K3180,11,TRUE)</f>
        <v>R1011</v>
      </c>
      <c r="P1846" s="7" t="str">
        <f>VLOOKUP(A1846,Hospitalization!A847:K3189,10,TRUE)</f>
        <v>tier - 1</v>
      </c>
      <c r="Q1846" s="53">
        <f>VLOOKUP(A1846,Hospitalization!A847:K3189,8,TRUE)</f>
        <v>11735.88</v>
      </c>
      <c r="R1846" s="7" t="str">
        <f>VLOOKUP(A1846,Hospitalization!A847:K3189,9,TRUE)</f>
        <v>tier - 3</v>
      </c>
    </row>
    <row r="1847" spans="1:18" x14ac:dyDescent="0.3">
      <c r="A1847" s="69" t="s">
        <v>1856</v>
      </c>
      <c r="B1847" s="55" t="str">
        <f>VLOOKUP(A1847,'Customer Names'!A1847:E3165,3,TRUE)</f>
        <v xml:space="preserve"> Mr</v>
      </c>
      <c r="C1847" s="55" t="str">
        <f>VLOOKUP(A1847,'Customer Names'!A1845:E2670,4,FALSE)</f>
        <v>Tsegay</v>
      </c>
      <c r="D1847" s="54">
        <f>VLOOKUP(HealthCare!A1847,Medical_Examinations!A1846:J4181,2,TRUE)</f>
        <v>33</v>
      </c>
      <c r="E1847" s="54">
        <f>VLOOKUP(HealthCare!A1847,Medical_Examinations!A1846:J4181,4,TRUE)</f>
        <v>5.39</v>
      </c>
      <c r="F1847" s="55" t="str">
        <f>VLOOKUP(A1847,Medical_Examinations!A1846:J4181,6,TRUE)</f>
        <v>No</v>
      </c>
      <c r="G1847" s="55" t="str">
        <f>VLOOKUP(A1847,Medical_Examinations!A1846:J4181,7,TRUE)</f>
        <v>No</v>
      </c>
      <c r="H1847" s="55" t="str">
        <f>VLOOKUP(A1847,Medical_Examinations!A1846:J4181,8,TRUE)</f>
        <v>No</v>
      </c>
      <c r="I1847" s="56">
        <f>VLOOKUP(A1847,Medical_Examinations!A1846:J4181,9,TRUE)</f>
        <v>0</v>
      </c>
      <c r="J1847" s="55" t="str">
        <f>VLOOKUP(A1847,Medical_Examinations!A1846:J4181,10,TRUE)</f>
        <v>No</v>
      </c>
      <c r="K1847" s="55" t="str">
        <f>VLOOKUP(A1847,Medical_Examinations!A1846:J4181,3,TRUE)</f>
        <v>Obesity</v>
      </c>
      <c r="L1847" s="55" t="str">
        <f>VLOOKUP(A1847,Medical_Examinations!A1846:J4181,5,TRUE)</f>
        <v>Normal</v>
      </c>
      <c r="M1847" s="57">
        <f>VLOOKUP(A1847,Hospitalization!A49:K2391,5,FALSE)</f>
        <v>31012</v>
      </c>
      <c r="N1847" s="56">
        <f ca="1">VLOOKUP(A1847,Hospitalization!A49:K2391,6,FALSE)</f>
        <v>45</v>
      </c>
      <c r="O1847" s="55" t="str">
        <f>VLOOKUP(A1838,Hospitalization!A839:K3181,11,TRUE)</f>
        <v>R1013</v>
      </c>
      <c r="P1847" s="55" t="str">
        <f>VLOOKUP(A1847,Hospitalization!A848:K3190,10,TRUE)</f>
        <v>tier - 3</v>
      </c>
      <c r="Q1847" s="58">
        <f>VLOOKUP(A1847,Hospitalization!A848:K3190,8,TRUE)</f>
        <v>11730.82</v>
      </c>
      <c r="R1847" s="55" t="str">
        <f>VLOOKUP(A1847,Hospitalization!A848:K3190,9,TRUE)</f>
        <v>tier - 3</v>
      </c>
    </row>
    <row r="1848" spans="1:18" x14ac:dyDescent="0.3">
      <c r="A1848" s="69" t="s">
        <v>1857</v>
      </c>
      <c r="B1848" s="55" t="str">
        <f>VLOOKUP(A1848,'Customer Names'!A1848:E3166,3,TRUE)</f>
        <v xml:space="preserve"> Mr</v>
      </c>
      <c r="C1848" s="55" t="str">
        <f>VLOOKUP(A1848,'Customer Names'!A1846:E2671,4,FALSE)</f>
        <v>Schneider</v>
      </c>
      <c r="D1848" s="50">
        <f>VLOOKUP(HealthCare!A1848,Medical_Examinations!A1847:J4182,2,TRUE)</f>
        <v>26.885000000000002</v>
      </c>
      <c r="E1848" s="50">
        <f>VLOOKUP(HealthCare!A1848,Medical_Examinations!A1847:J4182,4,TRUE)</f>
        <v>5.86</v>
      </c>
      <c r="F1848" s="7" t="str">
        <f>VLOOKUP(A1848,Medical_Examinations!A1847:J4182,6,TRUE)</f>
        <v>No</v>
      </c>
      <c r="G1848" s="7" t="str">
        <f>VLOOKUP(A1848,Medical_Examinations!A1847:J4182,7,TRUE)</f>
        <v>No</v>
      </c>
      <c r="H1848" s="7" t="str">
        <f>VLOOKUP(A1848,Medical_Examinations!A1847:J4182,8,TRUE)</f>
        <v>No</v>
      </c>
      <c r="I1848" s="51">
        <f>VLOOKUP(A1848,Medical_Examinations!A1847:J4182,9,TRUE)</f>
        <v>0</v>
      </c>
      <c r="J1848" s="7" t="str">
        <f>VLOOKUP(A1848,Medical_Examinations!A1847:J4182,10,TRUE)</f>
        <v>No</v>
      </c>
      <c r="K1848" s="7" t="str">
        <f>VLOOKUP(A1848,Medical_Examinations!A1847:J4182,3,TRUE)</f>
        <v>Overweight</v>
      </c>
      <c r="L1848" s="7" t="str">
        <f>VLOOKUP(A1848,Medical_Examinations!A1847:J4182,5,TRUE)</f>
        <v>Prediabetes</v>
      </c>
      <c r="M1848" s="52">
        <f>VLOOKUP(A1848,Hospitalization!A50:K2392,5,FALSE)</f>
        <v>25488</v>
      </c>
      <c r="N1848" s="51">
        <f ca="1">VLOOKUP(A1848,Hospitalization!A50:K2392,6,FALSE)</f>
        <v>33</v>
      </c>
      <c r="O1848" s="7" t="str">
        <f>VLOOKUP(A1839,Hospitalization!A840:K3182,11,TRUE)</f>
        <v>R1012</v>
      </c>
      <c r="P1848" s="7" t="str">
        <f>VLOOKUP(A1848,Hospitalization!A849:K3191,10,TRUE)</f>
        <v>tier - 1</v>
      </c>
      <c r="Q1848" s="53">
        <f>VLOOKUP(A1848,Hospitalization!A849:K3191,8,TRUE)</f>
        <v>11729.68</v>
      </c>
      <c r="R1848" s="7" t="str">
        <f>VLOOKUP(A1848,Hospitalization!A849:K3191,9,TRUE)</f>
        <v>tier - 3</v>
      </c>
    </row>
    <row r="1849" spans="1:18" x14ac:dyDescent="0.3">
      <c r="A1849" s="69" t="s">
        <v>1858</v>
      </c>
      <c r="B1849" s="55" t="str">
        <f>VLOOKUP(A1849,'Customer Names'!A1849:E3167,3,TRUE)</f>
        <v xml:space="preserve"> Mr</v>
      </c>
      <c r="C1849" s="55" t="str">
        <f>VLOOKUP(A1849,'Customer Names'!A1847:E2672,4,FALSE)</f>
        <v>Loreto</v>
      </c>
      <c r="D1849" s="54">
        <f>VLOOKUP(HealthCare!A1849,Medical_Examinations!A1848:J4183,2,TRUE)</f>
        <v>29.26</v>
      </c>
      <c r="E1849" s="54">
        <f>VLOOKUP(HealthCare!A1849,Medical_Examinations!A1848:J4183,4,TRUE)</f>
        <v>4.4400000000000004</v>
      </c>
      <c r="F1849" s="55" t="str">
        <f>VLOOKUP(A1849,Medical_Examinations!A1848:J4183,6,TRUE)</f>
        <v>No</v>
      </c>
      <c r="G1849" s="55" t="str">
        <f>VLOOKUP(A1849,Medical_Examinations!A1848:J4183,7,TRUE)</f>
        <v>No</v>
      </c>
      <c r="H1849" s="55" t="str">
        <f>VLOOKUP(A1849,Medical_Examinations!A1848:J4183,8,TRUE)</f>
        <v>No</v>
      </c>
      <c r="I1849" s="56">
        <f>VLOOKUP(A1849,Medical_Examinations!A1848:J4183,9,TRUE)</f>
        <v>0</v>
      </c>
      <c r="J1849" s="55" t="str">
        <f>VLOOKUP(A1849,Medical_Examinations!A1848:J4183,10,TRUE)</f>
        <v>No</v>
      </c>
      <c r="K1849" s="55" t="str">
        <f>VLOOKUP(A1849,Medical_Examinations!A1848:J4183,3,TRUE)</f>
        <v>Overweight</v>
      </c>
      <c r="L1849" s="55" t="str">
        <f>VLOOKUP(A1849,Medical_Examinations!A1848:J4183,5,TRUE)</f>
        <v>Normal</v>
      </c>
      <c r="M1849" s="57">
        <f>VLOOKUP(A1849,Hospitalization!A51:K2393,5,FALSE)</f>
        <v>30245</v>
      </c>
      <c r="N1849" s="56">
        <f ca="1">VLOOKUP(A1849,Hospitalization!A51:K2393,6,FALSE)</f>
        <v>28</v>
      </c>
      <c r="O1849" s="55" t="str">
        <f>VLOOKUP(A1840,Hospitalization!A841:K3183,11,TRUE)</f>
        <v>R1026</v>
      </c>
      <c r="P1849" s="55" t="str">
        <f>VLOOKUP(A1849,Hospitalization!A850:K3192,10,TRUE)</f>
        <v>tier - 2</v>
      </c>
      <c r="Q1849" s="58">
        <f>VLOOKUP(A1849,Hospitalization!A850:K3192,8,TRUE)</f>
        <v>11712.97</v>
      </c>
      <c r="R1849" s="55" t="str">
        <f>VLOOKUP(A1849,Hospitalization!A850:K3192,9,TRUE)</f>
        <v>tier - 3</v>
      </c>
    </row>
    <row r="1850" spans="1:18" x14ac:dyDescent="0.3">
      <c r="A1850" s="69" t="s">
        <v>1859</v>
      </c>
      <c r="B1850" s="55" t="str">
        <f>VLOOKUP(A1850,'Customer Names'!A1850:E3168,3,TRUE)</f>
        <v xml:space="preserve"> Mr</v>
      </c>
      <c r="C1850" s="55" t="str">
        <f>VLOOKUP(A1850,'Customer Names'!A1848:E2673,4,FALSE)</f>
        <v>Callahan</v>
      </c>
      <c r="D1850" s="50">
        <f>VLOOKUP(HealthCare!A1850,Medical_Examinations!A1849:J4184,2,TRUE)</f>
        <v>26.98</v>
      </c>
      <c r="E1850" s="50">
        <f>VLOOKUP(HealthCare!A1850,Medical_Examinations!A1849:J4184,4,TRUE)</f>
        <v>4.41</v>
      </c>
      <c r="F1850" s="7" t="str">
        <f>VLOOKUP(A1850,Medical_Examinations!A1849:J4184,6,TRUE)</f>
        <v>No</v>
      </c>
      <c r="G1850" s="7" t="str">
        <f>VLOOKUP(A1850,Medical_Examinations!A1849:J4184,7,TRUE)</f>
        <v>No</v>
      </c>
      <c r="H1850" s="7" t="str">
        <f>VLOOKUP(A1850,Medical_Examinations!A1849:J4184,8,TRUE)</f>
        <v>No</v>
      </c>
      <c r="I1850" s="51">
        <f>VLOOKUP(A1850,Medical_Examinations!A1849:J4184,9,TRUE)</f>
        <v>0</v>
      </c>
      <c r="J1850" s="7" t="str">
        <f>VLOOKUP(A1850,Medical_Examinations!A1849:J4184,10,TRUE)</f>
        <v>No</v>
      </c>
      <c r="K1850" s="7" t="str">
        <f>VLOOKUP(A1850,Medical_Examinations!A1849:J4184,3,TRUE)</f>
        <v>Overweight</v>
      </c>
      <c r="L1850" s="7" t="str">
        <f>VLOOKUP(A1850,Medical_Examinations!A1849:J4184,5,TRUE)</f>
        <v>Normal</v>
      </c>
      <c r="M1850" s="52">
        <f>VLOOKUP(A1850,Hospitalization!A52:K2394,5,FALSE)</f>
        <v>25903</v>
      </c>
      <c r="N1850" s="51">
        <f ca="1">VLOOKUP(A1850,Hospitalization!A52:K2394,6,FALSE)</f>
        <v>60</v>
      </c>
      <c r="O1850" s="7" t="str">
        <f>VLOOKUP(A1841,Hospitalization!A842:K3184,11,TRUE)</f>
        <v>R1026</v>
      </c>
      <c r="P1850" s="7" t="str">
        <f>VLOOKUP(A1850,Hospitalization!A851:K3193,10,TRUE)</f>
        <v>tier - 1</v>
      </c>
      <c r="Q1850" s="53">
        <f>VLOOKUP(A1850,Hospitalization!A851:K3193,8,TRUE)</f>
        <v>11696.52</v>
      </c>
      <c r="R1850" s="7" t="str">
        <f>VLOOKUP(A1850,Hospitalization!A851:K3193,9,TRUE)</f>
        <v>tier - 3</v>
      </c>
    </row>
    <row r="1851" spans="1:18" x14ac:dyDescent="0.3">
      <c r="A1851" s="69" t="s">
        <v>1860</v>
      </c>
      <c r="B1851" s="55" t="str">
        <f>VLOOKUP(A1851,'Customer Names'!A1851:E3169,3,TRUE)</f>
        <v xml:space="preserve"> Mr</v>
      </c>
      <c r="C1851" s="55" t="str">
        <f>VLOOKUP(A1851,'Customer Names'!A1849:E2674,4,FALSE)</f>
        <v>Timko</v>
      </c>
      <c r="D1851" s="54">
        <f>VLOOKUP(HealthCare!A1851,Medical_Examinations!A1850:J4185,2,TRUE)</f>
        <v>32.11</v>
      </c>
      <c r="E1851" s="54">
        <f>VLOOKUP(HealthCare!A1851,Medical_Examinations!A1850:J4185,4,TRUE)</f>
        <v>5.19</v>
      </c>
      <c r="F1851" s="55" t="str">
        <f>VLOOKUP(A1851,Medical_Examinations!A1850:J4185,6,TRUE)</f>
        <v>No</v>
      </c>
      <c r="G1851" s="55" t="str">
        <f>VLOOKUP(A1851,Medical_Examinations!A1850:J4185,7,TRUE)</f>
        <v>No</v>
      </c>
      <c r="H1851" s="55" t="str">
        <f>VLOOKUP(A1851,Medical_Examinations!A1850:J4185,8,TRUE)</f>
        <v>Yes</v>
      </c>
      <c r="I1851" s="56">
        <f>VLOOKUP(A1851,Medical_Examinations!A1850:J4185,9,TRUE)</f>
        <v>1</v>
      </c>
      <c r="J1851" s="55" t="str">
        <f>VLOOKUP(A1851,Medical_Examinations!A1850:J4185,10,TRUE)</f>
        <v>No</v>
      </c>
      <c r="K1851" s="55" t="str">
        <f>VLOOKUP(A1851,Medical_Examinations!A1850:J4185,3,TRUE)</f>
        <v>Obesity</v>
      </c>
      <c r="L1851" s="55" t="str">
        <f>VLOOKUP(A1851,Medical_Examinations!A1850:J4185,5,TRUE)</f>
        <v>Normal</v>
      </c>
      <c r="M1851" s="57">
        <f>VLOOKUP(A1851,Hospitalization!A53:K2395,5,FALSE)</f>
        <v>24342</v>
      </c>
      <c r="N1851" s="56">
        <f ca="1">VLOOKUP(A1851,Hospitalization!A53:K2395,6,FALSE)</f>
        <v>29</v>
      </c>
      <c r="O1851" s="55" t="str">
        <f>VLOOKUP(A1842,Hospitalization!A843:K3185,11,TRUE)</f>
        <v>R1012</v>
      </c>
      <c r="P1851" s="55" t="str">
        <f>VLOOKUP(A1851,Hospitalization!A852:K3194,10,TRUE)</f>
        <v>tier - 3</v>
      </c>
      <c r="Q1851" s="58">
        <f>VLOOKUP(A1851,Hospitalization!A852:K3194,8,TRUE)</f>
        <v>11658.38</v>
      </c>
      <c r="R1851" s="55" t="str">
        <f>VLOOKUP(A1851,Hospitalization!A852:K3194,9,TRUE)</f>
        <v>tier - 3</v>
      </c>
    </row>
    <row r="1852" spans="1:18" x14ac:dyDescent="0.3">
      <c r="A1852" s="69" t="s">
        <v>1861</v>
      </c>
      <c r="B1852" s="55" t="str">
        <f>VLOOKUP(A1852,'Customer Names'!A1852:E3170,3,TRUE)</f>
        <v xml:space="preserve"> Mr</v>
      </c>
      <c r="C1852" s="55" t="str">
        <f>VLOOKUP(A1852,'Customer Names'!A1850:E2675,4,FALSE)</f>
        <v>Achatz</v>
      </c>
      <c r="D1852" s="50">
        <f>VLOOKUP(HealthCare!A1852,Medical_Examinations!A1851:J4186,2,TRUE)</f>
        <v>31.73</v>
      </c>
      <c r="E1852" s="50">
        <f>VLOOKUP(HealthCare!A1852,Medical_Examinations!A1851:J4186,4,TRUE)</f>
        <v>5.16</v>
      </c>
      <c r="F1852" s="7" t="str">
        <f>VLOOKUP(A1852,Medical_Examinations!A1851:J4186,6,TRUE)</f>
        <v>No</v>
      </c>
      <c r="G1852" s="7" t="str">
        <f>VLOOKUP(A1852,Medical_Examinations!A1851:J4186,7,TRUE)</f>
        <v>No</v>
      </c>
      <c r="H1852" s="7" t="str">
        <f>VLOOKUP(A1852,Medical_Examinations!A1851:J4186,8,TRUE)</f>
        <v>Yes</v>
      </c>
      <c r="I1852" s="51">
        <f>VLOOKUP(A1852,Medical_Examinations!A1851:J4186,9,TRUE)</f>
        <v>1</v>
      </c>
      <c r="J1852" s="7" t="str">
        <f>VLOOKUP(A1852,Medical_Examinations!A1851:J4186,10,TRUE)</f>
        <v>No</v>
      </c>
      <c r="K1852" s="7" t="str">
        <f>VLOOKUP(A1852,Medical_Examinations!A1851:J4186,3,TRUE)</f>
        <v>Obesity</v>
      </c>
      <c r="L1852" s="7" t="str">
        <f>VLOOKUP(A1852,Medical_Examinations!A1851:J4186,5,TRUE)</f>
        <v>Normal</v>
      </c>
      <c r="M1852" s="52">
        <f>VLOOKUP(A1852,Hospitalization!A54:K2396,5,FALSE)</f>
        <v>24294</v>
      </c>
      <c r="N1852" s="51">
        <f ca="1">VLOOKUP(A1852,Hospitalization!A54:K2396,6,FALSE)</f>
        <v>31</v>
      </c>
      <c r="O1852" s="7" t="str">
        <f>VLOOKUP(A1843,Hospitalization!A844:K3186,11,TRUE)</f>
        <v>R1013</v>
      </c>
      <c r="P1852" s="7" t="str">
        <f>VLOOKUP(A1852,Hospitalization!A853:K3195,10,TRUE)</f>
        <v>tier - 1</v>
      </c>
      <c r="Q1852" s="53">
        <f>VLOOKUP(A1852,Hospitalization!A853:K3195,8,TRUE)</f>
        <v>11658.12</v>
      </c>
      <c r="R1852" s="7" t="str">
        <f>VLOOKUP(A1852,Hospitalization!A853:K3195,9,TRUE)</f>
        <v>tier - 3</v>
      </c>
    </row>
    <row r="1853" spans="1:18" x14ac:dyDescent="0.3">
      <c r="A1853" s="69" t="s">
        <v>1862</v>
      </c>
      <c r="B1853" s="55" t="str">
        <f>VLOOKUP(A1853,'Customer Names'!A1853:E3171,3,TRUE)</f>
        <v xml:space="preserve"> Mr</v>
      </c>
      <c r="C1853" s="55" t="str">
        <f>VLOOKUP(A1853,'Customer Names'!A1851:E2676,4,FALSE)</f>
        <v>Horwitz</v>
      </c>
      <c r="D1853" s="54">
        <f>VLOOKUP(HealthCare!A1853,Medical_Examinations!A1852:J4187,2,TRUE)</f>
        <v>22.515000000000001</v>
      </c>
      <c r="E1853" s="54">
        <f>VLOOKUP(HealthCare!A1853,Medical_Examinations!A1852:J4187,4,TRUE)</f>
        <v>4.24</v>
      </c>
      <c r="F1853" s="55" t="str">
        <f>VLOOKUP(A1853,Medical_Examinations!A1852:J4187,6,TRUE)</f>
        <v>No</v>
      </c>
      <c r="G1853" s="55" t="str">
        <f>VLOOKUP(A1853,Medical_Examinations!A1852:J4187,7,TRUE)</f>
        <v>No</v>
      </c>
      <c r="H1853" s="55" t="str">
        <f>VLOOKUP(A1853,Medical_Examinations!A1852:J4187,8,TRUE)</f>
        <v>No</v>
      </c>
      <c r="I1853" s="56">
        <f>VLOOKUP(A1853,Medical_Examinations!A1852:J4187,9,TRUE)</f>
        <v>0</v>
      </c>
      <c r="J1853" s="55" t="str">
        <f>VLOOKUP(A1853,Medical_Examinations!A1852:J4187,10,TRUE)</f>
        <v>No</v>
      </c>
      <c r="K1853" s="55" t="str">
        <f>VLOOKUP(A1853,Medical_Examinations!A1852:J4187,3,TRUE)</f>
        <v>Normal Weight</v>
      </c>
      <c r="L1853" s="55" t="str">
        <f>VLOOKUP(A1853,Medical_Examinations!A1852:J4187,5,TRUE)</f>
        <v>Normal</v>
      </c>
      <c r="M1853" s="57">
        <f>VLOOKUP(A1853,Hospitalization!A55:K2397,5,FALSE)</f>
        <v>34535</v>
      </c>
      <c r="N1853" s="56">
        <f ca="1">VLOOKUP(A1853,Hospitalization!A55:K2397,6,FALSE)</f>
        <v>55</v>
      </c>
      <c r="O1853" s="55" t="str">
        <f>VLOOKUP(A1844,Hospitalization!A845:K3187,11,TRUE)</f>
        <v>R1011</v>
      </c>
      <c r="P1853" s="55" t="str">
        <f>VLOOKUP(A1853,Hospitalization!A854:K3196,10,TRUE)</f>
        <v>tier - 2</v>
      </c>
      <c r="Q1853" s="58">
        <f>VLOOKUP(A1853,Hospitalization!A854:K3196,8,TRUE)</f>
        <v>11657.81</v>
      </c>
      <c r="R1853" s="55" t="str">
        <f>VLOOKUP(A1853,Hospitalization!A854:K3196,9,TRUE)</f>
        <v>tier - 3</v>
      </c>
    </row>
    <row r="1854" spans="1:18" x14ac:dyDescent="0.3">
      <c r="A1854" s="69" t="s">
        <v>1863</v>
      </c>
      <c r="B1854" s="55" t="str">
        <f>VLOOKUP(A1854,'Customer Names'!A1854:E3172,3,TRUE)</f>
        <v xml:space="preserve"> Mr</v>
      </c>
      <c r="C1854" s="55" t="str">
        <f>VLOOKUP(A1854,'Customer Names'!A1852:E2677,4,FALSE)</f>
        <v>Gordyan</v>
      </c>
      <c r="D1854" s="50">
        <f>VLOOKUP(HealthCare!A1854,Medical_Examinations!A1853:J4188,2,TRUE)</f>
        <v>25.9</v>
      </c>
      <c r="E1854" s="50">
        <f>VLOOKUP(HealthCare!A1854,Medical_Examinations!A1853:J4188,4,TRUE)</f>
        <v>5.45</v>
      </c>
      <c r="F1854" s="7" t="str">
        <f>VLOOKUP(A1854,Medical_Examinations!A1853:J4188,6,TRUE)</f>
        <v>No</v>
      </c>
      <c r="G1854" s="7" t="str">
        <f>VLOOKUP(A1854,Medical_Examinations!A1853:J4188,7,TRUE)</f>
        <v>No</v>
      </c>
      <c r="H1854" s="7" t="str">
        <f>VLOOKUP(A1854,Medical_Examinations!A1853:J4188,8,TRUE)</f>
        <v>No</v>
      </c>
      <c r="I1854" s="51">
        <f>VLOOKUP(A1854,Medical_Examinations!A1853:J4188,9,TRUE)</f>
        <v>1</v>
      </c>
      <c r="J1854" s="7" t="str">
        <f>VLOOKUP(A1854,Medical_Examinations!A1853:J4188,10,TRUE)</f>
        <v>No</v>
      </c>
      <c r="K1854" s="7" t="str">
        <f>VLOOKUP(A1854,Medical_Examinations!A1853:J4188,3,TRUE)</f>
        <v>Overweight</v>
      </c>
      <c r="L1854" s="7" t="str">
        <f>VLOOKUP(A1854,Medical_Examinations!A1853:J4188,5,TRUE)</f>
        <v>Normal</v>
      </c>
      <c r="M1854" s="52">
        <f>VLOOKUP(A1854,Hospitalization!A56:K2398,5,FALSE)</f>
        <v>24384</v>
      </c>
      <c r="N1854" s="51">
        <f ca="1">VLOOKUP(A1854,Hospitalization!A56:K2398,6,FALSE)</f>
        <v>44</v>
      </c>
      <c r="O1854" s="7" t="str">
        <f>VLOOKUP(A1845,Hospitalization!A846:K3188,11,TRUE)</f>
        <v>R1011</v>
      </c>
      <c r="P1854" s="7" t="str">
        <f>VLOOKUP(A1854,Hospitalization!A855:K3197,10,TRUE)</f>
        <v>tier - 2</v>
      </c>
      <c r="Q1854" s="53">
        <f>VLOOKUP(A1854,Hospitalization!A855:K3197,8,TRUE)</f>
        <v>11657.72</v>
      </c>
      <c r="R1854" s="7" t="str">
        <f>VLOOKUP(A1854,Hospitalization!A855:K3197,9,TRUE)</f>
        <v>tier - 3</v>
      </c>
    </row>
    <row r="1855" spans="1:18" x14ac:dyDescent="0.3">
      <c r="A1855" s="69" t="s">
        <v>1864</v>
      </c>
      <c r="B1855" s="55" t="str">
        <f>VLOOKUP(A1855,'Customer Names'!A1855:E3173,3,TRUE)</f>
        <v xml:space="preserve"> Ms</v>
      </c>
      <c r="C1855" s="55" t="str">
        <f>VLOOKUP(A1855,'Customer Names'!A1853:E2678,4,FALSE)</f>
        <v>Hetherington</v>
      </c>
      <c r="D1855" s="54">
        <f>VLOOKUP(HealthCare!A1855,Medical_Examinations!A1854:J4189,2,TRUE)</f>
        <v>27.72</v>
      </c>
      <c r="E1855" s="54">
        <f>VLOOKUP(HealthCare!A1855,Medical_Examinations!A1854:J4189,4,TRUE)</f>
        <v>5.03</v>
      </c>
      <c r="F1855" s="55" t="str">
        <f>VLOOKUP(A1855,Medical_Examinations!A1854:J4189,6,TRUE)</f>
        <v>yes</v>
      </c>
      <c r="G1855" s="55" t="str">
        <f>VLOOKUP(A1855,Medical_Examinations!A1854:J4189,7,TRUE)</f>
        <v>No</v>
      </c>
      <c r="H1855" s="55" t="str">
        <f>VLOOKUP(A1855,Medical_Examinations!A1854:J4189,8,TRUE)</f>
        <v>No</v>
      </c>
      <c r="I1855" s="56">
        <f>VLOOKUP(A1855,Medical_Examinations!A1854:J4189,9,TRUE)</f>
        <v>1</v>
      </c>
      <c r="J1855" s="55" t="str">
        <f>VLOOKUP(A1855,Medical_Examinations!A1854:J4189,10,TRUE)</f>
        <v>No</v>
      </c>
      <c r="K1855" s="55" t="str">
        <f>VLOOKUP(A1855,Medical_Examinations!A1854:J4189,3,TRUE)</f>
        <v>Overweight</v>
      </c>
      <c r="L1855" s="55" t="str">
        <f>VLOOKUP(A1855,Medical_Examinations!A1854:J4189,5,TRUE)</f>
        <v>Normal</v>
      </c>
      <c r="M1855" s="57">
        <f>VLOOKUP(A1855,Hospitalization!A57:K2399,5,FALSE)</f>
        <v>31610</v>
      </c>
      <c r="N1855" s="56">
        <f ca="1">VLOOKUP(A1855,Hospitalization!A57:K2399,6,FALSE)</f>
        <v>43</v>
      </c>
      <c r="O1855" s="55" t="str">
        <f>VLOOKUP(A1846,Hospitalization!A847:K3189,11,TRUE)</f>
        <v>R1012</v>
      </c>
      <c r="P1855" s="55" t="str">
        <f>VLOOKUP(A1855,Hospitalization!A856:K3198,10,TRUE)</f>
        <v>tier - 3</v>
      </c>
      <c r="Q1855" s="58">
        <f>VLOOKUP(A1855,Hospitalization!A856:K3198,8,TRUE)</f>
        <v>11625.11</v>
      </c>
      <c r="R1855" s="55" t="str">
        <f>VLOOKUP(A1855,Hospitalization!A856:K3198,9,TRUE)</f>
        <v>tier - 3</v>
      </c>
    </row>
    <row r="1856" spans="1:18" x14ac:dyDescent="0.3">
      <c r="A1856" s="69" t="s">
        <v>1865</v>
      </c>
      <c r="B1856" s="55" t="str">
        <f>VLOOKUP(A1856,'Customer Names'!A1856:E3174,3,TRUE)</f>
        <v xml:space="preserve"> Mr</v>
      </c>
      <c r="C1856" s="55" t="str">
        <f>VLOOKUP(A1856,'Customer Names'!A1854:E2679,4,FALSE)</f>
        <v>Thompson</v>
      </c>
      <c r="D1856" s="50">
        <f>VLOOKUP(HealthCare!A1856,Medical_Examinations!A1855:J4190,2,TRUE)</f>
        <v>31.5</v>
      </c>
      <c r="E1856" s="50">
        <f>VLOOKUP(HealthCare!A1856,Medical_Examinations!A1855:J4190,4,TRUE)</f>
        <v>9.6199999999999992</v>
      </c>
      <c r="F1856" s="7" t="str">
        <f>VLOOKUP(A1856,Medical_Examinations!A1855:J4190,6,TRUE)</f>
        <v>yes</v>
      </c>
      <c r="G1856" s="7" t="str">
        <f>VLOOKUP(A1856,Medical_Examinations!A1855:J4190,7,TRUE)</f>
        <v>No</v>
      </c>
      <c r="H1856" s="7" t="str">
        <f>VLOOKUP(A1856,Medical_Examinations!A1855:J4190,8,TRUE)</f>
        <v>No</v>
      </c>
      <c r="I1856" s="51">
        <f>VLOOKUP(A1856,Medical_Examinations!A1855:J4190,9,TRUE)</f>
        <v>1</v>
      </c>
      <c r="J1856" s="7" t="str">
        <f>VLOOKUP(A1856,Medical_Examinations!A1855:J4190,10,TRUE)</f>
        <v>No</v>
      </c>
      <c r="K1856" s="7" t="str">
        <f>VLOOKUP(A1856,Medical_Examinations!A1855:J4190,3,TRUE)</f>
        <v>Obesity</v>
      </c>
      <c r="L1856" s="7" t="str">
        <f>VLOOKUP(A1856,Medical_Examinations!A1855:J4190,5,TRUE)</f>
        <v>Diabetes</v>
      </c>
      <c r="M1856" s="52">
        <f>VLOOKUP(A1856,Hospitalization!A58:K2400,5,FALSE)</f>
        <v>23548</v>
      </c>
      <c r="N1856" s="51">
        <f ca="1">VLOOKUP(A1856,Hospitalization!A58:K2400,6,FALSE)</f>
        <v>39</v>
      </c>
      <c r="O1856" s="7" t="str">
        <f>VLOOKUP(A1847,Hospitalization!A848:K3190,11,TRUE)</f>
        <v>R1026</v>
      </c>
      <c r="P1856" s="7" t="str">
        <f>VLOOKUP(A1856,Hospitalization!A857:K3199,10,TRUE)</f>
        <v>tier - 1</v>
      </c>
      <c r="Q1856" s="53">
        <f>VLOOKUP(A1856,Hospitalization!A857:K3199,8,TRUE)</f>
        <v>11602.75</v>
      </c>
      <c r="R1856" s="7" t="str">
        <f>VLOOKUP(A1856,Hospitalization!A857:K3199,9,TRUE)</f>
        <v>tier - 3</v>
      </c>
    </row>
    <row r="1857" spans="1:18" x14ac:dyDescent="0.3">
      <c r="A1857" s="69" t="s">
        <v>1866</v>
      </c>
      <c r="B1857" s="55" t="str">
        <f>VLOOKUP(A1857,'Customer Names'!A1857:E3175,3,TRUE)</f>
        <v xml:space="preserve"> Mr</v>
      </c>
      <c r="C1857" s="55" t="str">
        <f>VLOOKUP(A1857,'Customer Names'!A1855:E2680,4,FALSE)</f>
        <v>Battoo</v>
      </c>
      <c r="D1857" s="54">
        <f>VLOOKUP(HealthCare!A1857,Medical_Examinations!A1856:J4191,2,TRUE)</f>
        <v>29.7</v>
      </c>
      <c r="E1857" s="54">
        <f>VLOOKUP(HealthCare!A1857,Medical_Examinations!A1856:J4191,4,TRUE)</f>
        <v>6.77</v>
      </c>
      <c r="F1857" s="55" t="str">
        <f>VLOOKUP(A1857,Medical_Examinations!A1856:J4191,6,TRUE)</f>
        <v>yes</v>
      </c>
      <c r="G1857" s="55" t="str">
        <f>VLOOKUP(A1857,Medical_Examinations!A1856:J4191,7,TRUE)</f>
        <v>No</v>
      </c>
      <c r="H1857" s="55" t="str">
        <f>VLOOKUP(A1857,Medical_Examinations!A1856:J4191,8,TRUE)</f>
        <v>No</v>
      </c>
      <c r="I1857" s="56">
        <f>VLOOKUP(A1857,Medical_Examinations!A1856:J4191,9,TRUE)</f>
        <v>1</v>
      </c>
      <c r="J1857" s="55" t="str">
        <f>VLOOKUP(A1857,Medical_Examinations!A1856:J4191,10,TRUE)</f>
        <v>No</v>
      </c>
      <c r="K1857" s="55" t="str">
        <f>VLOOKUP(A1857,Medical_Examinations!A1856:J4191,3,TRUE)</f>
        <v>Overweight</v>
      </c>
      <c r="L1857" s="55" t="str">
        <f>VLOOKUP(A1857,Medical_Examinations!A1856:J4191,5,TRUE)</f>
        <v>Diabetes</v>
      </c>
      <c r="M1857" s="57">
        <f>VLOOKUP(A1857,Hospitalization!A59:K2401,5,FALSE)</f>
        <v>24052</v>
      </c>
      <c r="N1857" s="56">
        <f ca="1">VLOOKUP(A1857,Hospitalization!A59:K2401,6,FALSE)</f>
        <v>47</v>
      </c>
      <c r="O1857" s="55" t="str">
        <f>VLOOKUP(A1848,Hospitalization!A849:K3191,11,TRUE)</f>
        <v>R1024</v>
      </c>
      <c r="P1857" s="55" t="str">
        <f>VLOOKUP(A1857,Hospitalization!A858:K3200,10,TRUE)</f>
        <v>tier - 3</v>
      </c>
      <c r="Q1857" s="58">
        <f>VLOOKUP(A1857,Hospitalization!A858:K3200,8,TRUE)</f>
        <v>11576.13</v>
      </c>
      <c r="R1857" s="55" t="str">
        <f>VLOOKUP(A1857,Hospitalization!A858:K3200,9,TRUE)</f>
        <v>tier - 3</v>
      </c>
    </row>
    <row r="1858" spans="1:18" x14ac:dyDescent="0.3">
      <c r="A1858" s="69" t="s">
        <v>1867</v>
      </c>
      <c r="B1858" s="55" t="str">
        <f>VLOOKUP(A1858,'Customer Names'!A1858:E3176,3,TRUE)</f>
        <v xml:space="preserve"> Ms</v>
      </c>
      <c r="C1858" s="55" t="str">
        <f>VLOOKUP(A1858,'Customer Names'!A1856:E2681,4,FALSE)</f>
        <v>Barker</v>
      </c>
      <c r="D1858" s="50">
        <f>VLOOKUP(HealthCare!A1858,Medical_Examinations!A1857:J4192,2,TRUE)</f>
        <v>21.26</v>
      </c>
      <c r="E1858" s="50">
        <f>VLOOKUP(HealthCare!A1858,Medical_Examinations!A1857:J4192,4,TRUE)</f>
        <v>5.36</v>
      </c>
      <c r="F1858" s="7" t="str">
        <f>VLOOKUP(A1858,Medical_Examinations!A1857:J4192,6,TRUE)</f>
        <v>yes</v>
      </c>
      <c r="G1858" s="7" t="str">
        <f>VLOOKUP(A1858,Medical_Examinations!A1857:J4192,7,TRUE)</f>
        <v>No</v>
      </c>
      <c r="H1858" s="7" t="str">
        <f>VLOOKUP(A1858,Medical_Examinations!A1857:J4192,8,TRUE)</f>
        <v>No</v>
      </c>
      <c r="I1858" s="51">
        <f>VLOOKUP(A1858,Medical_Examinations!A1857:J4192,9,TRUE)</f>
        <v>1</v>
      </c>
      <c r="J1858" s="7" t="str">
        <f>VLOOKUP(A1858,Medical_Examinations!A1857:J4192,10,TRUE)</f>
        <v>No</v>
      </c>
      <c r="K1858" s="7" t="str">
        <f>VLOOKUP(A1858,Medical_Examinations!A1857:J4192,3,TRUE)</f>
        <v>Normal Weight</v>
      </c>
      <c r="L1858" s="7" t="str">
        <f>VLOOKUP(A1858,Medical_Examinations!A1857:J4192,5,TRUE)</f>
        <v>Normal</v>
      </c>
      <c r="M1858" s="52">
        <f>VLOOKUP(A1858,Hospitalization!A60:K2402,5,FALSE)</f>
        <v>24101</v>
      </c>
      <c r="N1858" s="51">
        <f ca="1">VLOOKUP(A1858,Hospitalization!A60:K2402,6,FALSE)</f>
        <v>47</v>
      </c>
      <c r="O1858" s="7" t="str">
        <f>VLOOKUP(A1849,Hospitalization!A850:K3192,11,TRUE)</f>
        <v>R1021</v>
      </c>
      <c r="P1858" s="7" t="str">
        <f>VLOOKUP(A1858,Hospitalization!A859:K3201,10,TRUE)</f>
        <v>tier - 3</v>
      </c>
      <c r="Q1858" s="53">
        <f>VLOOKUP(A1858,Hospitalization!A859:K3201,8,TRUE)</f>
        <v>11566.3</v>
      </c>
      <c r="R1858" s="7" t="str">
        <f>VLOOKUP(A1858,Hospitalization!A859:K3201,9,TRUE)</f>
        <v>tier - 3</v>
      </c>
    </row>
    <row r="1859" spans="1:18" x14ac:dyDescent="0.3">
      <c r="A1859" s="69" t="s">
        <v>1868</v>
      </c>
      <c r="B1859" s="55" t="str">
        <f>VLOOKUP(A1859,'Customer Names'!A1859:E3177,3,TRUE)</f>
        <v xml:space="preserve"> Mr</v>
      </c>
      <c r="C1859" s="55" t="str">
        <f>VLOOKUP(A1859,'Customer Names'!A1857:E2682,4,FALSE)</f>
        <v>Saarnilehto</v>
      </c>
      <c r="D1859" s="54">
        <f>VLOOKUP(HealthCare!A1859,Medical_Examinations!A1858:J4193,2,TRUE)</f>
        <v>17.09</v>
      </c>
      <c r="E1859" s="54">
        <f>VLOOKUP(HealthCare!A1859,Medical_Examinations!A1858:J4193,4,TRUE)</f>
        <v>5.69</v>
      </c>
      <c r="F1859" s="55" t="str">
        <f>VLOOKUP(A1859,Medical_Examinations!A1858:J4193,6,TRUE)</f>
        <v>No</v>
      </c>
      <c r="G1859" s="55" t="str">
        <f>VLOOKUP(A1859,Medical_Examinations!A1858:J4193,7,TRUE)</f>
        <v>No</v>
      </c>
      <c r="H1859" s="55" t="str">
        <f>VLOOKUP(A1859,Medical_Examinations!A1858:J4193,8,TRUE)</f>
        <v>No</v>
      </c>
      <c r="I1859" s="56">
        <f>VLOOKUP(A1859,Medical_Examinations!A1858:J4193,9,TRUE)</f>
        <v>0</v>
      </c>
      <c r="J1859" s="55" t="str">
        <f>VLOOKUP(A1859,Medical_Examinations!A1858:J4193,10,TRUE)</f>
        <v>No</v>
      </c>
      <c r="K1859" s="55" t="str">
        <f>VLOOKUP(A1859,Medical_Examinations!A1858:J4193,3,TRUE)</f>
        <v>Underweight</v>
      </c>
      <c r="L1859" s="55" t="str">
        <f>VLOOKUP(A1859,Medical_Examinations!A1858:J4193,5,TRUE)</f>
        <v>Normal</v>
      </c>
      <c r="M1859" s="57">
        <f>VLOOKUP(A1859,Hospitalization!A61:K2403,5,FALSE)</f>
        <v>24042</v>
      </c>
      <c r="N1859" s="56">
        <f ca="1">VLOOKUP(A1859,Hospitalization!A61:K2403,6,FALSE)</f>
        <v>46</v>
      </c>
      <c r="O1859" s="55" t="str">
        <f>VLOOKUP(A1850,Hospitalization!A851:K3193,11,TRUE)</f>
        <v>R1021</v>
      </c>
      <c r="P1859" s="55" t="str">
        <f>VLOOKUP(A1859,Hospitalization!A860:K3202,10,TRUE)</f>
        <v>tier - 1</v>
      </c>
      <c r="Q1859" s="58">
        <f>VLOOKUP(A1859,Hospitalization!A860:K3202,8,TRUE)</f>
        <v>11554.22</v>
      </c>
      <c r="R1859" s="55" t="str">
        <f>VLOOKUP(A1859,Hospitalization!A860:K3202,9,TRUE)</f>
        <v>tier - 3</v>
      </c>
    </row>
    <row r="1860" spans="1:18" x14ac:dyDescent="0.3">
      <c r="A1860" s="69" t="s">
        <v>1869</v>
      </c>
      <c r="B1860" s="55" t="str">
        <f>VLOOKUP(A1860,'Customer Names'!A1860:E3178,3,TRUE)</f>
        <v xml:space="preserve"> Ms</v>
      </c>
      <c r="C1860" s="55" t="str">
        <f>VLOOKUP(A1860,'Customer Names'!A1858:E2683,4,FALSE)</f>
        <v>Morton</v>
      </c>
      <c r="D1860" s="50">
        <f>VLOOKUP(HealthCare!A1860,Medical_Examinations!A1859:J4194,2,TRUE)</f>
        <v>24.3</v>
      </c>
      <c r="E1860" s="50">
        <f>VLOOKUP(HealthCare!A1860,Medical_Examinations!A1859:J4194,4,TRUE)</f>
        <v>4.9000000000000004</v>
      </c>
      <c r="F1860" s="7" t="str">
        <f>VLOOKUP(A1860,Medical_Examinations!A1859:J4194,6,TRUE)</f>
        <v>yes</v>
      </c>
      <c r="G1860" s="7" t="str">
        <f>VLOOKUP(A1860,Medical_Examinations!A1859:J4194,7,TRUE)</f>
        <v>No</v>
      </c>
      <c r="H1860" s="7" t="str">
        <f>VLOOKUP(A1860,Medical_Examinations!A1859:J4194,8,TRUE)</f>
        <v>Yes</v>
      </c>
      <c r="I1860" s="51">
        <f>VLOOKUP(A1860,Medical_Examinations!A1859:J4194,9,TRUE)</f>
        <v>1</v>
      </c>
      <c r="J1860" s="7" t="str">
        <f>VLOOKUP(A1860,Medical_Examinations!A1859:J4194,10,TRUE)</f>
        <v>No</v>
      </c>
      <c r="K1860" s="7" t="str">
        <f>VLOOKUP(A1860,Medical_Examinations!A1859:J4194,3,TRUE)</f>
        <v>Normal Weight</v>
      </c>
      <c r="L1860" s="7" t="str">
        <f>VLOOKUP(A1860,Medical_Examinations!A1859:J4194,5,TRUE)</f>
        <v>Normal</v>
      </c>
      <c r="M1860" s="52">
        <f>VLOOKUP(A1860,Hospitalization!A62:K2404,5,FALSE)</f>
        <v>26868</v>
      </c>
      <c r="N1860" s="51">
        <f ca="1">VLOOKUP(A1860,Hospitalization!A62:K2404,6,FALSE)</f>
        <v>47</v>
      </c>
      <c r="O1860" s="7" t="str">
        <f>VLOOKUP(A1851,Hospitalization!A852:K3194,11,TRUE)</f>
        <v>R1024</v>
      </c>
      <c r="P1860" s="7" t="str">
        <f>VLOOKUP(A1860,Hospitalization!A861:K3203,10,TRUE)</f>
        <v>tier - 2</v>
      </c>
      <c r="Q1860" s="53">
        <f>VLOOKUP(A1860,Hospitalization!A861:K3203,8,TRUE)</f>
        <v>11552.9</v>
      </c>
      <c r="R1860" s="7" t="str">
        <f>VLOOKUP(A1860,Hospitalization!A861:K3203,9,TRUE)</f>
        <v>tier - 3</v>
      </c>
    </row>
    <row r="1861" spans="1:18" x14ac:dyDescent="0.3">
      <c r="A1861" s="69" t="s">
        <v>1870</v>
      </c>
      <c r="B1861" s="55" t="str">
        <f>VLOOKUP(A1861,'Customer Names'!A1861:E3179,3,TRUE)</f>
        <v xml:space="preserve"> Ms</v>
      </c>
      <c r="C1861" s="55" t="str">
        <f>VLOOKUP(A1861,'Customer Names'!A1859:E2684,4,FALSE)</f>
        <v>Thomas</v>
      </c>
      <c r="D1861" s="54">
        <f>VLOOKUP(HealthCare!A1861,Medical_Examinations!A1860:J4195,2,TRUE)</f>
        <v>29.734999999999999</v>
      </c>
      <c r="E1861" s="54">
        <f>VLOOKUP(HealthCare!A1861,Medical_Examinations!A1860:J4195,4,TRUE)</f>
        <v>5.78</v>
      </c>
      <c r="F1861" s="55" t="str">
        <f>VLOOKUP(A1861,Medical_Examinations!A1860:J4195,6,TRUE)</f>
        <v>No</v>
      </c>
      <c r="G1861" s="55" t="str">
        <f>VLOOKUP(A1861,Medical_Examinations!A1860:J4195,7,TRUE)</f>
        <v>No</v>
      </c>
      <c r="H1861" s="55" t="str">
        <f>VLOOKUP(A1861,Medical_Examinations!A1860:J4195,8,TRUE)</f>
        <v>No</v>
      </c>
      <c r="I1861" s="56">
        <f>VLOOKUP(A1861,Medical_Examinations!A1860:J4195,9,TRUE)</f>
        <v>0</v>
      </c>
      <c r="J1861" s="55" t="str">
        <f>VLOOKUP(A1861,Medical_Examinations!A1860:J4195,10,TRUE)</f>
        <v>No</v>
      </c>
      <c r="K1861" s="55" t="str">
        <f>VLOOKUP(A1861,Medical_Examinations!A1860:J4195,3,TRUE)</f>
        <v>Overweight</v>
      </c>
      <c r="L1861" s="55" t="str">
        <f>VLOOKUP(A1861,Medical_Examinations!A1860:J4195,5,TRUE)</f>
        <v>Prediabetes</v>
      </c>
      <c r="M1861" s="57">
        <f>VLOOKUP(A1861,Hospitalization!A63:K2405,5,FALSE)</f>
        <v>25156</v>
      </c>
      <c r="N1861" s="56">
        <f ca="1">VLOOKUP(A1861,Hospitalization!A63:K2405,6,FALSE)</f>
        <v>61</v>
      </c>
      <c r="O1861" s="55" t="str">
        <f>VLOOKUP(A1852,Hospitalization!A853:K3195,11,TRUE)</f>
        <v>R1024</v>
      </c>
      <c r="P1861" s="55" t="str">
        <f>VLOOKUP(A1861,Hospitalization!A862:K3204,10,TRUE)</f>
        <v>tier - 1</v>
      </c>
      <c r="Q1861" s="58">
        <f>VLOOKUP(A1861,Hospitalization!A862:K3204,8,TRUE)</f>
        <v>11538.42</v>
      </c>
      <c r="R1861" s="55" t="str">
        <f>VLOOKUP(A1861,Hospitalization!A862:K3204,9,TRUE)</f>
        <v>tier - 3</v>
      </c>
    </row>
    <row r="1862" spans="1:18" x14ac:dyDescent="0.3">
      <c r="A1862" s="69" t="s">
        <v>1871</v>
      </c>
      <c r="B1862" s="55" t="str">
        <f>VLOOKUP(A1862,'Customer Names'!A1862:E3180,3,TRUE)</f>
        <v xml:space="preserve"> Ms</v>
      </c>
      <c r="C1862" s="55" t="str">
        <f>VLOOKUP(A1862,'Customer Names'!A1860:E2685,4,FALSE)</f>
        <v>Hillman</v>
      </c>
      <c r="D1862" s="50">
        <f>VLOOKUP(HealthCare!A1862,Medical_Examinations!A1861:J4196,2,TRUE)</f>
        <v>29.26</v>
      </c>
      <c r="E1862" s="50">
        <f>VLOOKUP(HealthCare!A1862,Medical_Examinations!A1861:J4196,4,TRUE)</f>
        <v>4.7</v>
      </c>
      <c r="F1862" s="7" t="str">
        <f>VLOOKUP(A1862,Medical_Examinations!A1861:J4196,6,TRUE)</f>
        <v>No</v>
      </c>
      <c r="G1862" s="7" t="str">
        <f>VLOOKUP(A1862,Medical_Examinations!A1861:J4196,7,TRUE)</f>
        <v>No</v>
      </c>
      <c r="H1862" s="7" t="str">
        <f>VLOOKUP(A1862,Medical_Examinations!A1861:J4196,8,TRUE)</f>
        <v>No</v>
      </c>
      <c r="I1862" s="51">
        <f>VLOOKUP(A1862,Medical_Examinations!A1861:J4196,9,TRUE)</f>
        <v>0</v>
      </c>
      <c r="J1862" s="7" t="str">
        <f>VLOOKUP(A1862,Medical_Examinations!A1861:J4196,10,TRUE)</f>
        <v>No</v>
      </c>
      <c r="K1862" s="7" t="str">
        <f>VLOOKUP(A1862,Medical_Examinations!A1861:J4196,3,TRUE)</f>
        <v>Overweight</v>
      </c>
      <c r="L1862" s="7" t="str">
        <f>VLOOKUP(A1862,Medical_Examinations!A1861:J4196,5,TRUE)</f>
        <v>Normal</v>
      </c>
      <c r="M1862" s="52">
        <f>VLOOKUP(A1862,Hospitalization!A64:K2406,5,FALSE)</f>
        <v>24018</v>
      </c>
      <c r="N1862" s="51">
        <f ca="1">VLOOKUP(A1862,Hospitalization!A64:K2406,6,FALSE)</f>
        <v>48</v>
      </c>
      <c r="O1862" s="7" t="str">
        <f>VLOOKUP(A1853,Hospitalization!A854:K3196,11,TRUE)</f>
        <v>R1023</v>
      </c>
      <c r="P1862" s="7" t="str">
        <f>VLOOKUP(A1862,Hospitalization!A863:K3205,10,TRUE)</f>
        <v>tier - 1</v>
      </c>
      <c r="Q1862" s="53">
        <f>VLOOKUP(A1862,Hospitalization!A863:K3205,8,TRUE)</f>
        <v>11534.87</v>
      </c>
      <c r="R1862" s="7" t="str">
        <f>VLOOKUP(A1862,Hospitalization!A863:K3205,9,TRUE)</f>
        <v>tier - 3</v>
      </c>
    </row>
    <row r="1863" spans="1:18" x14ac:dyDescent="0.3">
      <c r="A1863" s="69" t="s">
        <v>1872</v>
      </c>
      <c r="B1863" s="55" t="str">
        <f>VLOOKUP(A1863,'Customer Names'!A1863:E3181,3,TRUE)</f>
        <v xml:space="preserve"> Ms</v>
      </c>
      <c r="C1863" s="55" t="str">
        <f>VLOOKUP(A1863,'Customer Names'!A1861:E2686,4,FALSE)</f>
        <v>Edwards</v>
      </c>
      <c r="D1863" s="54">
        <f>VLOOKUP(HealthCare!A1863,Medical_Examinations!A1862:J4197,2,TRUE)</f>
        <v>33</v>
      </c>
      <c r="E1863" s="54">
        <f>VLOOKUP(HealthCare!A1863,Medical_Examinations!A1862:J4197,4,TRUE)</f>
        <v>6.28</v>
      </c>
      <c r="F1863" s="55" t="str">
        <f>VLOOKUP(A1863,Medical_Examinations!A1862:J4197,6,TRUE)</f>
        <v>No</v>
      </c>
      <c r="G1863" s="55" t="str">
        <f>VLOOKUP(A1863,Medical_Examinations!A1862:J4197,7,TRUE)</f>
        <v>No</v>
      </c>
      <c r="H1863" s="55" t="str">
        <f>VLOOKUP(A1863,Medical_Examinations!A1862:J4197,8,TRUE)</f>
        <v>No</v>
      </c>
      <c r="I1863" s="56">
        <f>VLOOKUP(A1863,Medical_Examinations!A1862:J4197,9,TRUE)</f>
        <v>0</v>
      </c>
      <c r="J1863" s="55" t="str">
        <f>VLOOKUP(A1863,Medical_Examinations!A1862:J4197,10,TRUE)</f>
        <v>No</v>
      </c>
      <c r="K1863" s="55" t="str">
        <f>VLOOKUP(A1863,Medical_Examinations!A1862:J4197,3,TRUE)</f>
        <v>Obesity</v>
      </c>
      <c r="L1863" s="55" t="str">
        <f>VLOOKUP(A1863,Medical_Examinations!A1862:J4197,5,TRUE)</f>
        <v>Prediabetes</v>
      </c>
      <c r="M1863" s="57">
        <f>VLOOKUP(A1863,Hospitalization!A65:K2407,5,FALSE)</f>
        <v>25772</v>
      </c>
      <c r="N1863" s="56">
        <f ca="1">VLOOKUP(A1863,Hospitalization!A65:K2407,6,FALSE)</f>
        <v>49</v>
      </c>
      <c r="O1863" s="55" t="str">
        <f>VLOOKUP(A1854,Hospitalization!A855:K3197,11,TRUE)</f>
        <v>R1024</v>
      </c>
      <c r="P1863" s="55" t="str">
        <f>VLOOKUP(A1863,Hospitalization!A864:K3206,10,TRUE)</f>
        <v>tier - 1</v>
      </c>
      <c r="Q1863" s="58">
        <f>VLOOKUP(A1863,Hospitalization!A864:K3206,8,TRUE)</f>
        <v>11530.12</v>
      </c>
      <c r="R1863" s="55" t="str">
        <f>VLOOKUP(A1863,Hospitalization!A864:K3206,9,TRUE)</f>
        <v>tier - 3</v>
      </c>
    </row>
    <row r="1864" spans="1:18" x14ac:dyDescent="0.3">
      <c r="A1864" s="69" t="s">
        <v>1873</v>
      </c>
      <c r="B1864" s="55" t="str">
        <f>VLOOKUP(A1864,'Customer Names'!A1864:E3182,3,TRUE)</f>
        <v xml:space="preserve"> Ms</v>
      </c>
      <c r="C1864" s="55" t="str">
        <f>VLOOKUP(A1864,'Customer Names'!A1862:E2687,4,FALSE)</f>
        <v>Bartel</v>
      </c>
      <c r="D1864" s="50">
        <f>VLOOKUP(HealthCare!A1864,Medical_Examinations!A1863:J4198,2,TRUE)</f>
        <v>31.065000000000001</v>
      </c>
      <c r="E1864" s="50">
        <f>VLOOKUP(HealthCare!A1864,Medical_Examinations!A1863:J4198,4,TRUE)</f>
        <v>4.2300000000000004</v>
      </c>
      <c r="F1864" s="7" t="str">
        <f>VLOOKUP(A1864,Medical_Examinations!A1863:J4198,6,TRUE)</f>
        <v>No</v>
      </c>
      <c r="G1864" s="7" t="str">
        <f>VLOOKUP(A1864,Medical_Examinations!A1863:J4198,7,TRUE)</f>
        <v>No</v>
      </c>
      <c r="H1864" s="7" t="str">
        <f>VLOOKUP(A1864,Medical_Examinations!A1863:J4198,8,TRUE)</f>
        <v>No</v>
      </c>
      <c r="I1864" s="51">
        <f>VLOOKUP(A1864,Medical_Examinations!A1863:J4198,9,TRUE)</f>
        <v>0</v>
      </c>
      <c r="J1864" s="7" t="str">
        <f>VLOOKUP(A1864,Medical_Examinations!A1863:J4198,10,TRUE)</f>
        <v>No</v>
      </c>
      <c r="K1864" s="7" t="str">
        <f>VLOOKUP(A1864,Medical_Examinations!A1863:J4198,3,TRUE)</f>
        <v>Obesity</v>
      </c>
      <c r="L1864" s="7" t="str">
        <f>VLOOKUP(A1864,Medical_Examinations!A1863:J4198,5,TRUE)</f>
        <v>Normal</v>
      </c>
      <c r="M1864" s="52">
        <f>VLOOKUP(A1864,Hospitalization!A66:K2408,5,FALSE)</f>
        <v>32306</v>
      </c>
      <c r="N1864" s="51">
        <f ca="1">VLOOKUP(A1864,Hospitalization!A66:K2408,6,FALSE)</f>
        <v>45</v>
      </c>
      <c r="O1864" s="7" t="str">
        <f>VLOOKUP(A1855,Hospitalization!A856:K3198,11,TRUE)</f>
        <v>R1022</v>
      </c>
      <c r="P1864" s="7" t="str">
        <f>VLOOKUP(A1864,Hospitalization!A865:K3207,10,TRUE)</f>
        <v>tier - 1</v>
      </c>
      <c r="Q1864" s="53">
        <f>VLOOKUP(A1864,Hospitalization!A865:K3207,8,TRUE)</f>
        <v>11524.25</v>
      </c>
      <c r="R1864" s="7" t="str">
        <f>VLOOKUP(A1864,Hospitalization!A865:K3207,9,TRUE)</f>
        <v>tier - 3</v>
      </c>
    </row>
    <row r="1865" spans="1:18" x14ac:dyDescent="0.3">
      <c r="A1865" s="69" t="s">
        <v>1874</v>
      </c>
      <c r="B1865" s="55" t="str">
        <f>VLOOKUP(A1865,'Customer Names'!A1865:E3183,3,TRUE)</f>
        <v xml:space="preserve"> Ms</v>
      </c>
      <c r="C1865" s="55" t="str">
        <f>VLOOKUP(A1865,'Customer Names'!A1863:E2688,4,FALSE)</f>
        <v>Potekhina</v>
      </c>
      <c r="D1865" s="54">
        <f>VLOOKUP(HealthCare!A1865,Medical_Examinations!A1864:J4199,2,TRUE)</f>
        <v>26.51</v>
      </c>
      <c r="E1865" s="54">
        <f>VLOOKUP(HealthCare!A1865,Medical_Examinations!A1864:J4199,4,TRUE)</f>
        <v>6.17</v>
      </c>
      <c r="F1865" s="55" t="str">
        <f>VLOOKUP(A1865,Medical_Examinations!A1864:J4199,6,TRUE)</f>
        <v>No</v>
      </c>
      <c r="G1865" s="55" t="str">
        <f>VLOOKUP(A1865,Medical_Examinations!A1864:J4199,7,TRUE)</f>
        <v>No</v>
      </c>
      <c r="H1865" s="55" t="str">
        <f>VLOOKUP(A1865,Medical_Examinations!A1864:J4199,8,TRUE)</f>
        <v>No</v>
      </c>
      <c r="I1865" s="56">
        <f>VLOOKUP(A1865,Medical_Examinations!A1864:J4199,9,TRUE)</f>
        <v>0</v>
      </c>
      <c r="J1865" s="55" t="str">
        <f>VLOOKUP(A1865,Medical_Examinations!A1864:J4199,10,TRUE)</f>
        <v>No</v>
      </c>
      <c r="K1865" s="55" t="str">
        <f>VLOOKUP(A1865,Medical_Examinations!A1864:J4199,3,TRUE)</f>
        <v>Overweight</v>
      </c>
      <c r="L1865" s="55" t="str">
        <f>VLOOKUP(A1865,Medical_Examinations!A1864:J4199,5,TRUE)</f>
        <v>Prediabetes</v>
      </c>
      <c r="M1865" s="57">
        <f>VLOOKUP(A1865,Hospitalization!A67:K2409,5,FALSE)</f>
        <v>26286</v>
      </c>
      <c r="N1865" s="56">
        <f ca="1">VLOOKUP(A1865,Hospitalization!A67:K2409,6,FALSE)</f>
        <v>28</v>
      </c>
      <c r="O1865" s="55" t="str">
        <f>VLOOKUP(A1856,Hospitalization!A857:K3199,11,TRUE)</f>
        <v>R1020</v>
      </c>
      <c r="P1865" s="55" t="str">
        <f>VLOOKUP(A1865,Hospitalization!A866:K3208,10,TRUE)</f>
        <v>tier - 1</v>
      </c>
      <c r="Q1865" s="58">
        <f>VLOOKUP(A1865,Hospitalization!A866:K3208,8,TRUE)</f>
        <v>11520.1</v>
      </c>
      <c r="R1865" s="55" t="str">
        <f>VLOOKUP(A1865,Hospitalization!A866:K3208,9,TRUE)</f>
        <v>tier - 3</v>
      </c>
    </row>
    <row r="1866" spans="1:18" x14ac:dyDescent="0.3">
      <c r="A1866" s="69" t="s">
        <v>1875</v>
      </c>
      <c r="B1866" s="55" t="str">
        <f>VLOOKUP(A1866,'Customer Names'!A1866:E3184,3,TRUE)</f>
        <v xml:space="preserve"> Ms</v>
      </c>
      <c r="C1866" s="55" t="str">
        <f>VLOOKUP(A1866,'Customer Names'!A1864:E2689,4,FALSE)</f>
        <v>Kelly</v>
      </c>
      <c r="D1866" s="50">
        <f>VLOOKUP(HealthCare!A1866,Medical_Examinations!A1865:J4200,2,TRUE)</f>
        <v>28.88</v>
      </c>
      <c r="E1866" s="50">
        <f>VLOOKUP(HealthCare!A1866,Medical_Examinations!A1865:J4200,4,TRUE)</f>
        <v>4.96</v>
      </c>
      <c r="F1866" s="7" t="str">
        <f>VLOOKUP(A1866,Medical_Examinations!A1865:J4200,6,TRUE)</f>
        <v>No</v>
      </c>
      <c r="G1866" s="7" t="str">
        <f>VLOOKUP(A1866,Medical_Examinations!A1865:J4200,7,TRUE)</f>
        <v>No</v>
      </c>
      <c r="H1866" s="7" t="str">
        <f>VLOOKUP(A1866,Medical_Examinations!A1865:J4200,8,TRUE)</f>
        <v>No</v>
      </c>
      <c r="I1866" s="51">
        <f>VLOOKUP(A1866,Medical_Examinations!A1865:J4200,9,TRUE)</f>
        <v>0</v>
      </c>
      <c r="J1866" s="7" t="str">
        <f>VLOOKUP(A1866,Medical_Examinations!A1865:J4200,10,TRUE)</f>
        <v>No</v>
      </c>
      <c r="K1866" s="7" t="str">
        <f>VLOOKUP(A1866,Medical_Examinations!A1865:J4200,3,TRUE)</f>
        <v>Overweight</v>
      </c>
      <c r="L1866" s="7" t="str">
        <f>VLOOKUP(A1866,Medical_Examinations!A1865:J4200,5,TRUE)</f>
        <v>Normal</v>
      </c>
      <c r="M1866" s="52">
        <f>VLOOKUP(A1866,Hospitalization!A68:K2410,5,FALSE)</f>
        <v>25013</v>
      </c>
      <c r="N1866" s="51">
        <f ca="1">VLOOKUP(A1866,Hospitalization!A68:K2410,6,FALSE)</f>
        <v>51</v>
      </c>
      <c r="O1866" s="7" t="str">
        <f>VLOOKUP(A1857,Hospitalization!A858:K3200,11,TRUE)</f>
        <v>R1011</v>
      </c>
      <c r="P1866" s="7" t="str">
        <f>VLOOKUP(A1866,Hospitalization!A867:K3209,10,TRUE)</f>
        <v>tier - 1</v>
      </c>
      <c r="Q1866" s="53">
        <f>VLOOKUP(A1866,Hospitalization!A867:K3209,8,TRUE)</f>
        <v>11512.41</v>
      </c>
      <c r="R1866" s="7" t="str">
        <f>VLOOKUP(A1866,Hospitalization!A867:K3209,9,TRUE)</f>
        <v>tier - 3</v>
      </c>
    </row>
    <row r="1867" spans="1:18" x14ac:dyDescent="0.3">
      <c r="A1867" s="69" t="s">
        <v>1876</v>
      </c>
      <c r="B1867" s="55" t="str">
        <f>VLOOKUP(A1867,'Customer Names'!A1867:E3185,3,TRUE)</f>
        <v xml:space="preserve"> Mr</v>
      </c>
      <c r="C1867" s="55" t="str">
        <f>VLOOKUP(A1867,'Customer Names'!A1865:E2690,4,FALSE)</f>
        <v>Lapp</v>
      </c>
      <c r="D1867" s="54">
        <f>VLOOKUP(HealthCare!A1867,Medical_Examinations!A1866:J4201,2,TRUE)</f>
        <v>35.814999999999998</v>
      </c>
      <c r="E1867" s="54">
        <f>VLOOKUP(HealthCare!A1867,Medical_Examinations!A1866:J4201,4,TRUE)</f>
        <v>5.1100000000000003</v>
      </c>
      <c r="F1867" s="55" t="str">
        <f>VLOOKUP(A1867,Medical_Examinations!A1866:J4201,6,TRUE)</f>
        <v>yes</v>
      </c>
      <c r="G1867" s="55" t="str">
        <f>VLOOKUP(A1867,Medical_Examinations!A1866:J4201,7,TRUE)</f>
        <v>No</v>
      </c>
      <c r="H1867" s="55" t="str">
        <f>VLOOKUP(A1867,Medical_Examinations!A1866:J4201,8,TRUE)</f>
        <v>No</v>
      </c>
      <c r="I1867" s="56">
        <f>VLOOKUP(A1867,Medical_Examinations!A1866:J4201,9,TRUE)</f>
        <v>1</v>
      </c>
      <c r="J1867" s="55" t="str">
        <f>VLOOKUP(A1867,Medical_Examinations!A1866:J4201,10,TRUE)</f>
        <v>No</v>
      </c>
      <c r="K1867" s="55" t="str">
        <f>VLOOKUP(A1867,Medical_Examinations!A1866:J4201,3,TRUE)</f>
        <v>Obesity</v>
      </c>
      <c r="L1867" s="55" t="str">
        <f>VLOOKUP(A1867,Medical_Examinations!A1866:J4201,5,TRUE)</f>
        <v>Normal</v>
      </c>
      <c r="M1867" s="57">
        <f>VLOOKUP(A1867,Hospitalization!A69:K2411,5,FALSE)</f>
        <v>32787</v>
      </c>
      <c r="N1867" s="56">
        <f ca="1">VLOOKUP(A1867,Hospitalization!A69:K2411,6,FALSE)</f>
        <v>26</v>
      </c>
      <c r="O1867" s="55" t="str">
        <f>VLOOKUP(A1858,Hospitalization!A859:K3201,11,TRUE)</f>
        <v>R1016</v>
      </c>
      <c r="P1867" s="55" t="str">
        <f>VLOOKUP(A1867,Hospitalization!A868:K3210,10,TRUE)</f>
        <v>tier - 3</v>
      </c>
      <c r="Q1867" s="58">
        <f>VLOOKUP(A1867,Hospitalization!A868:K3210,8,TRUE)</f>
        <v>11511.61</v>
      </c>
      <c r="R1867" s="55" t="str">
        <f>VLOOKUP(A1867,Hospitalization!A868:K3210,9,TRUE)</f>
        <v>tier - 3</v>
      </c>
    </row>
    <row r="1868" spans="1:18" x14ac:dyDescent="0.3">
      <c r="A1868" s="69" t="s">
        <v>1877</v>
      </c>
      <c r="B1868" s="55" t="str">
        <f>VLOOKUP(A1868,'Customer Names'!A1868:E3186,3,TRUE)</f>
        <v xml:space="preserve"> Ms</v>
      </c>
      <c r="C1868" s="55" t="str">
        <f>VLOOKUP(A1868,'Customer Names'!A1866:E2691,4,FALSE)</f>
        <v>Burke</v>
      </c>
      <c r="D1868" s="50">
        <f>VLOOKUP(HealthCare!A1868,Medical_Examinations!A1867:J4202,2,TRUE)</f>
        <v>21.28</v>
      </c>
      <c r="E1868" s="50">
        <f>VLOOKUP(HealthCare!A1868,Medical_Examinations!A1867:J4202,4,TRUE)</f>
        <v>4.05</v>
      </c>
      <c r="F1868" s="7" t="str">
        <f>VLOOKUP(A1868,Medical_Examinations!A1867:J4202,6,TRUE)</f>
        <v>No</v>
      </c>
      <c r="G1868" s="7" t="str">
        <f>VLOOKUP(A1868,Medical_Examinations!A1867:J4202,7,TRUE)</f>
        <v>yes</v>
      </c>
      <c r="H1868" s="7" t="str">
        <f>VLOOKUP(A1868,Medical_Examinations!A1867:J4202,8,TRUE)</f>
        <v>No</v>
      </c>
      <c r="I1868" s="51">
        <f>VLOOKUP(A1868,Medical_Examinations!A1867:J4202,9,TRUE)</f>
        <v>1</v>
      </c>
      <c r="J1868" s="7" t="str">
        <f>VLOOKUP(A1868,Medical_Examinations!A1867:J4202,10,TRUE)</f>
        <v>No</v>
      </c>
      <c r="K1868" s="7" t="str">
        <f>VLOOKUP(A1868,Medical_Examinations!A1867:J4202,3,TRUE)</f>
        <v>Normal Weight</v>
      </c>
      <c r="L1868" s="7" t="str">
        <f>VLOOKUP(A1868,Medical_Examinations!A1867:J4202,5,TRUE)</f>
        <v>Normal</v>
      </c>
      <c r="M1868" s="52">
        <f>VLOOKUP(A1868,Hospitalization!A70:K2412,5,FALSE)</f>
        <v>25426</v>
      </c>
      <c r="N1868" s="51">
        <f ca="1">VLOOKUP(A1868,Hospitalization!A70:K2412,6,FALSE)</f>
        <v>28</v>
      </c>
      <c r="O1868" s="7" t="str">
        <f>VLOOKUP(A1859,Hospitalization!A860:K3202,11,TRUE)</f>
        <v>R1013</v>
      </c>
      <c r="P1868" s="7" t="str">
        <f>VLOOKUP(A1868,Hospitalization!A869:K3211,10,TRUE)</f>
        <v>tier - 1</v>
      </c>
      <c r="Q1868" s="53">
        <f>VLOOKUP(A1868,Hospitalization!A869:K3211,8,TRUE)</f>
        <v>11497.69</v>
      </c>
      <c r="R1868" s="7" t="str">
        <f>VLOOKUP(A1868,Hospitalization!A869:K3211,9,TRUE)</f>
        <v>tier - 3</v>
      </c>
    </row>
    <row r="1869" spans="1:18" x14ac:dyDescent="0.3">
      <c r="A1869" s="69" t="s">
        <v>1878</v>
      </c>
      <c r="B1869" s="55" t="str">
        <f>VLOOKUP(A1869,'Customer Names'!A1869:E3187,3,TRUE)</f>
        <v xml:space="preserve"> Mr</v>
      </c>
      <c r="C1869" s="55" t="str">
        <f>VLOOKUP(A1869,'Customer Names'!A1867:E2692,4,FALSE)</f>
        <v>Barry</v>
      </c>
      <c r="D1869" s="54">
        <f>VLOOKUP(HealthCare!A1869,Medical_Examinations!A1868:J4203,2,TRUE)</f>
        <v>33.81</v>
      </c>
      <c r="E1869" s="54">
        <f>VLOOKUP(HealthCare!A1869,Medical_Examinations!A1868:J4203,4,TRUE)</f>
        <v>6.49</v>
      </c>
      <c r="F1869" s="55" t="str">
        <f>VLOOKUP(A1869,Medical_Examinations!A1868:J4203,6,TRUE)</f>
        <v>No</v>
      </c>
      <c r="G1869" s="55" t="str">
        <f>VLOOKUP(A1869,Medical_Examinations!A1868:J4203,7,TRUE)</f>
        <v>No</v>
      </c>
      <c r="H1869" s="55" t="str">
        <f>VLOOKUP(A1869,Medical_Examinations!A1868:J4203,8,TRUE)</f>
        <v>Yes</v>
      </c>
      <c r="I1869" s="56">
        <f>VLOOKUP(A1869,Medical_Examinations!A1868:J4203,9,TRUE)</f>
        <v>1</v>
      </c>
      <c r="J1869" s="55" t="str">
        <f>VLOOKUP(A1869,Medical_Examinations!A1868:J4203,10,TRUE)</f>
        <v>No</v>
      </c>
      <c r="K1869" s="55" t="str">
        <f>VLOOKUP(A1869,Medical_Examinations!A1868:J4203,3,TRUE)</f>
        <v>Obesity</v>
      </c>
      <c r="L1869" s="55" t="str">
        <f>VLOOKUP(A1869,Medical_Examinations!A1868:J4203,5,TRUE)</f>
        <v>Prediabetes</v>
      </c>
      <c r="M1869" s="57">
        <f>VLOOKUP(A1869,Hospitalization!A71:K2413,5,FALSE)</f>
        <v>30474</v>
      </c>
      <c r="N1869" s="56">
        <f ca="1">VLOOKUP(A1869,Hospitalization!A71:K2413,6,FALSE)</f>
        <v>51</v>
      </c>
      <c r="O1869" s="55" t="str">
        <f>VLOOKUP(A1860,Hospitalization!A861:K3203,11,TRUE)</f>
        <v>R1011</v>
      </c>
      <c r="P1869" s="55" t="str">
        <f>VLOOKUP(A1869,Hospitalization!A870:K3212,10,TRUE)</f>
        <v>tier - 3</v>
      </c>
      <c r="Q1869" s="58">
        <f>VLOOKUP(A1869,Hospitalization!A870:K3212,8,TRUE)</f>
        <v>11492.46</v>
      </c>
      <c r="R1869" s="55" t="str">
        <f>VLOOKUP(A1869,Hospitalization!A870:K3212,9,TRUE)</f>
        <v>tier - 3</v>
      </c>
    </row>
    <row r="1870" spans="1:18" x14ac:dyDescent="0.3">
      <c r="A1870" s="69" t="s">
        <v>1879</v>
      </c>
      <c r="B1870" s="55" t="str">
        <f>VLOOKUP(A1870,'Customer Names'!A1870:E3188,3,TRUE)</f>
        <v xml:space="preserve"> Mr</v>
      </c>
      <c r="C1870" s="55" t="str">
        <f>VLOOKUP(A1870,'Customer Names'!A1868:E2693,4,FALSE)</f>
        <v>McCormick</v>
      </c>
      <c r="D1870" s="50">
        <f>VLOOKUP(HealthCare!A1870,Medical_Examinations!A1869:J4204,2,TRUE)</f>
        <v>44.22</v>
      </c>
      <c r="E1870" s="50">
        <f>VLOOKUP(HealthCare!A1870,Medical_Examinations!A1869:J4204,4,TRUE)</f>
        <v>4.1900000000000004</v>
      </c>
      <c r="F1870" s="7" t="str">
        <f>VLOOKUP(A1870,Medical_Examinations!A1869:J4204,6,TRUE)</f>
        <v>No</v>
      </c>
      <c r="G1870" s="7" t="str">
        <f>VLOOKUP(A1870,Medical_Examinations!A1869:J4204,7,TRUE)</f>
        <v>No</v>
      </c>
      <c r="H1870" s="7" t="str">
        <f>VLOOKUP(A1870,Medical_Examinations!A1869:J4204,8,TRUE)</f>
        <v>No</v>
      </c>
      <c r="I1870" s="51">
        <f>VLOOKUP(A1870,Medical_Examinations!A1869:J4204,9,TRUE)</f>
        <v>1</v>
      </c>
      <c r="J1870" s="7" t="str">
        <f>VLOOKUP(A1870,Medical_Examinations!A1869:J4204,10,TRUE)</f>
        <v>No</v>
      </c>
      <c r="K1870" s="7" t="str">
        <f>VLOOKUP(A1870,Medical_Examinations!A1869:J4204,3,TRUE)</f>
        <v>Obesity</v>
      </c>
      <c r="L1870" s="7" t="str">
        <f>VLOOKUP(A1870,Medical_Examinations!A1869:J4204,5,TRUE)</f>
        <v>Normal</v>
      </c>
      <c r="M1870" s="52">
        <f>VLOOKUP(A1870,Hospitalization!A72:K2414,5,FALSE)</f>
        <v>25854</v>
      </c>
      <c r="N1870" s="51">
        <f ca="1">VLOOKUP(A1870,Hospitalization!A72:K2414,6,FALSE)</f>
        <v>34</v>
      </c>
      <c r="O1870" s="7" t="str">
        <f>VLOOKUP(A1861,Hospitalization!A862:K3204,11,TRUE)</f>
        <v>R1011</v>
      </c>
      <c r="P1870" s="7" t="str">
        <f>VLOOKUP(A1870,Hospitalization!A871:K3213,10,TRUE)</f>
        <v>tier - 1</v>
      </c>
      <c r="Q1870" s="53">
        <f>VLOOKUP(A1870,Hospitalization!A871:K3213,8,TRUE)</f>
        <v>11488.32</v>
      </c>
      <c r="R1870" s="7" t="str">
        <f>VLOOKUP(A1870,Hospitalization!A871:K3213,9,TRUE)</f>
        <v>tier - 3</v>
      </c>
    </row>
    <row r="1871" spans="1:18" x14ac:dyDescent="0.3">
      <c r="A1871" s="69" t="s">
        <v>1880</v>
      </c>
      <c r="B1871" s="55" t="str">
        <f>VLOOKUP(A1871,'Customer Names'!A1871:E3189,3,TRUE)</f>
        <v xml:space="preserve"> Mr</v>
      </c>
      <c r="C1871" s="55" t="str">
        <f>VLOOKUP(A1871,'Customer Names'!A1869:E2694,4,FALSE)</f>
        <v>McElroy</v>
      </c>
      <c r="D1871" s="54">
        <f>VLOOKUP(HealthCare!A1871,Medical_Examinations!A1870:J4205,2,TRUE)</f>
        <v>15.46</v>
      </c>
      <c r="E1871" s="54">
        <f>VLOOKUP(HealthCare!A1871,Medical_Examinations!A1870:J4205,4,TRUE)</f>
        <v>4.99</v>
      </c>
      <c r="F1871" s="55" t="str">
        <f>VLOOKUP(A1871,Medical_Examinations!A1870:J4205,6,TRUE)</f>
        <v>yes</v>
      </c>
      <c r="G1871" s="55" t="str">
        <f>VLOOKUP(A1871,Medical_Examinations!A1870:J4205,7,TRUE)</f>
        <v>No</v>
      </c>
      <c r="H1871" s="55" t="str">
        <f>VLOOKUP(A1871,Medical_Examinations!A1870:J4205,8,TRUE)</f>
        <v>Yes</v>
      </c>
      <c r="I1871" s="56">
        <f>VLOOKUP(A1871,Medical_Examinations!A1870:J4205,9,TRUE)</f>
        <v>1</v>
      </c>
      <c r="J1871" s="55" t="str">
        <f>VLOOKUP(A1871,Medical_Examinations!A1870:J4205,10,TRUE)</f>
        <v>No</v>
      </c>
      <c r="K1871" s="55" t="str">
        <f>VLOOKUP(A1871,Medical_Examinations!A1870:J4205,3,TRUE)</f>
        <v>Underweight</v>
      </c>
      <c r="L1871" s="55" t="str">
        <f>VLOOKUP(A1871,Medical_Examinations!A1870:J4205,5,TRUE)</f>
        <v>Normal</v>
      </c>
      <c r="M1871" s="57">
        <f>VLOOKUP(A1871,Hospitalization!A73:K2415,5,FALSE)</f>
        <v>24357</v>
      </c>
      <c r="N1871" s="56">
        <f ca="1">VLOOKUP(A1871,Hospitalization!A73:K2415,6,FALSE)</f>
        <v>25</v>
      </c>
      <c r="O1871" s="55" t="str">
        <f>VLOOKUP(A1862,Hospitalization!A863:K3205,11,TRUE)</f>
        <v>R1017</v>
      </c>
      <c r="P1871" s="55" t="str">
        <f>VLOOKUP(A1871,Hospitalization!A872:K3214,10,TRUE)</f>
        <v>tier - 2</v>
      </c>
      <c r="Q1871" s="58">
        <f>VLOOKUP(A1871,Hospitalization!A872:K3214,8,TRUE)</f>
        <v>11478.14</v>
      </c>
      <c r="R1871" s="55" t="str">
        <f>VLOOKUP(A1871,Hospitalization!A872:K3214,9,TRUE)</f>
        <v>tier - 3</v>
      </c>
    </row>
    <row r="1872" spans="1:18" x14ac:dyDescent="0.3">
      <c r="A1872" s="69" t="s">
        <v>1881</v>
      </c>
      <c r="B1872" s="55" t="str">
        <f>VLOOKUP(A1872,'Customer Names'!A1872:E3190,3,TRUE)</f>
        <v xml:space="preserve"> Mr</v>
      </c>
      <c r="C1872" s="55" t="str">
        <f>VLOOKUP(A1872,'Customer Names'!A1870:E2695,4,FALSE)</f>
        <v>Coffed</v>
      </c>
      <c r="D1872" s="50">
        <f>VLOOKUP(HealthCare!A1872,Medical_Examinations!A1871:J4206,2,TRUE)</f>
        <v>30.3</v>
      </c>
      <c r="E1872" s="50">
        <f>VLOOKUP(HealthCare!A1872,Medical_Examinations!A1871:J4206,4,TRUE)</f>
        <v>4.7699999999999996</v>
      </c>
      <c r="F1872" s="7" t="str">
        <f>VLOOKUP(A1872,Medical_Examinations!A1871:J4206,6,TRUE)</f>
        <v>yes</v>
      </c>
      <c r="G1872" s="7" t="str">
        <f>VLOOKUP(A1872,Medical_Examinations!A1871:J4206,7,TRUE)</f>
        <v>No</v>
      </c>
      <c r="H1872" s="7" t="str">
        <f>VLOOKUP(A1872,Medical_Examinations!A1871:J4206,8,TRUE)</f>
        <v>No</v>
      </c>
      <c r="I1872" s="51">
        <f>VLOOKUP(A1872,Medical_Examinations!A1871:J4206,9,TRUE)</f>
        <v>1</v>
      </c>
      <c r="J1872" s="7" t="str">
        <f>VLOOKUP(A1872,Medical_Examinations!A1871:J4206,10,TRUE)</f>
        <v>No</v>
      </c>
      <c r="K1872" s="7" t="str">
        <f>VLOOKUP(A1872,Medical_Examinations!A1871:J4206,3,TRUE)</f>
        <v>Obesity</v>
      </c>
      <c r="L1872" s="7" t="str">
        <f>VLOOKUP(A1872,Medical_Examinations!A1871:J4206,5,TRUE)</f>
        <v>Normal</v>
      </c>
      <c r="M1872" s="52">
        <f>VLOOKUP(A1872,Hospitalization!A74:K2416,5,FALSE)</f>
        <v>23916</v>
      </c>
      <c r="N1872" s="51">
        <f ca="1">VLOOKUP(A1872,Hospitalization!A74:K2416,6,FALSE)</f>
        <v>31</v>
      </c>
      <c r="O1872" s="7" t="str">
        <f>VLOOKUP(A1863,Hospitalization!A864:K3206,11,TRUE)</f>
        <v>R1012</v>
      </c>
      <c r="P1872" s="7" t="str">
        <f>VLOOKUP(A1872,Hospitalization!A873:K3215,10,TRUE)</f>
        <v>tier - 2</v>
      </c>
      <c r="Q1872" s="53">
        <f>VLOOKUP(A1872,Hospitalization!A873:K3215,8,TRUE)</f>
        <v>11455.28</v>
      </c>
      <c r="R1872" s="7" t="str">
        <f>VLOOKUP(A1872,Hospitalization!A873:K3215,9,TRUE)</f>
        <v>tier - 3</v>
      </c>
    </row>
    <row r="1873" spans="1:18" x14ac:dyDescent="0.3">
      <c r="A1873" s="69" t="s">
        <v>1882</v>
      </c>
      <c r="B1873" s="55" t="str">
        <f>VLOOKUP(A1873,'Customer Names'!A1873:E3191,3,TRUE)</f>
        <v xml:space="preserve"> Mr</v>
      </c>
      <c r="C1873" s="55" t="str">
        <f>VLOOKUP(A1873,'Customer Names'!A1871:E2696,4,FALSE)</f>
        <v>Estes</v>
      </c>
      <c r="D1873" s="54">
        <f>VLOOKUP(HealthCare!A1873,Medical_Examinations!A1872:J4207,2,TRUE)</f>
        <v>16.670000000000002</v>
      </c>
      <c r="E1873" s="54">
        <f>VLOOKUP(HealthCare!A1873,Medical_Examinations!A1872:J4207,4,TRUE)</f>
        <v>5.46</v>
      </c>
      <c r="F1873" s="55" t="str">
        <f>VLOOKUP(A1873,Medical_Examinations!A1872:J4207,6,TRUE)</f>
        <v>No</v>
      </c>
      <c r="G1873" s="55" t="str">
        <f>VLOOKUP(A1873,Medical_Examinations!A1872:J4207,7,TRUE)</f>
        <v>No</v>
      </c>
      <c r="H1873" s="55" t="str">
        <f>VLOOKUP(A1873,Medical_Examinations!A1872:J4207,8,TRUE)</f>
        <v>No</v>
      </c>
      <c r="I1873" s="56">
        <f>VLOOKUP(A1873,Medical_Examinations!A1872:J4207,9,TRUE)</f>
        <v>0</v>
      </c>
      <c r="J1873" s="55" t="str">
        <f>VLOOKUP(A1873,Medical_Examinations!A1872:J4207,10,TRUE)</f>
        <v>No</v>
      </c>
      <c r="K1873" s="55" t="str">
        <f>VLOOKUP(A1873,Medical_Examinations!A1872:J4207,3,TRUE)</f>
        <v>Underweight</v>
      </c>
      <c r="L1873" s="55" t="str">
        <f>VLOOKUP(A1873,Medical_Examinations!A1872:J4207,5,TRUE)</f>
        <v>Normal</v>
      </c>
      <c r="M1873" s="57">
        <f>VLOOKUP(A1873,Hospitalization!A75:K2417,5,FALSE)</f>
        <v>24272</v>
      </c>
      <c r="N1873" s="56">
        <f ca="1">VLOOKUP(A1873,Hospitalization!A75:K2417,6,FALSE)</f>
        <v>64</v>
      </c>
      <c r="O1873" s="55" t="str">
        <f>VLOOKUP(A1864,Hospitalization!A865:K3207,11,TRUE)</f>
        <v>R1026</v>
      </c>
      <c r="P1873" s="55" t="str">
        <f>VLOOKUP(A1873,Hospitalization!A874:K3216,10,TRUE)</f>
        <v>tier - 1</v>
      </c>
      <c r="Q1873" s="58">
        <f>VLOOKUP(A1873,Hospitalization!A874:K3216,8,TRUE)</f>
        <v>11454.02</v>
      </c>
      <c r="R1873" s="55" t="str">
        <f>VLOOKUP(A1873,Hospitalization!A874:K3216,9,TRUE)</f>
        <v>tier - 3</v>
      </c>
    </row>
    <row r="1874" spans="1:18" x14ac:dyDescent="0.3">
      <c r="A1874" s="69" t="s">
        <v>1883</v>
      </c>
      <c r="B1874" s="55" t="str">
        <f>VLOOKUP(A1874,'Customer Names'!A1874:E3192,3,TRUE)</f>
        <v xml:space="preserve"> Mr</v>
      </c>
      <c r="C1874" s="55" t="str">
        <f>VLOOKUP(A1874,'Customer Names'!A1872:E2697,4,FALSE)</f>
        <v>Miles</v>
      </c>
      <c r="D1874" s="50">
        <f>VLOOKUP(HealthCare!A1874,Medical_Examinations!A1873:J4208,2,TRUE)</f>
        <v>28.594999999999999</v>
      </c>
      <c r="E1874" s="50">
        <f>VLOOKUP(HealthCare!A1874,Medical_Examinations!A1873:J4208,4,TRUE)</f>
        <v>5.43</v>
      </c>
      <c r="F1874" s="7" t="str">
        <f>VLOOKUP(A1874,Medical_Examinations!A1873:J4208,6,TRUE)</f>
        <v>No</v>
      </c>
      <c r="G1874" s="7" t="str">
        <f>VLOOKUP(A1874,Medical_Examinations!A1873:J4208,7,TRUE)</f>
        <v>No</v>
      </c>
      <c r="H1874" s="7" t="str">
        <f>VLOOKUP(A1874,Medical_Examinations!A1873:J4208,8,TRUE)</f>
        <v>No</v>
      </c>
      <c r="I1874" s="51">
        <f>VLOOKUP(A1874,Medical_Examinations!A1873:J4208,9,TRUE)</f>
        <v>0</v>
      </c>
      <c r="J1874" s="7" t="str">
        <f>VLOOKUP(A1874,Medical_Examinations!A1873:J4208,10,TRUE)</f>
        <v>No</v>
      </c>
      <c r="K1874" s="7" t="str">
        <f>VLOOKUP(A1874,Medical_Examinations!A1873:J4208,3,TRUE)</f>
        <v>Overweight</v>
      </c>
      <c r="L1874" s="7" t="str">
        <f>VLOOKUP(A1874,Medical_Examinations!A1873:J4208,5,TRUE)</f>
        <v>Normal</v>
      </c>
      <c r="M1874" s="52">
        <f>VLOOKUP(A1874,Hospitalization!A76:K2418,5,FALSE)</f>
        <v>26188</v>
      </c>
      <c r="N1874" s="51">
        <f ca="1">VLOOKUP(A1874,Hospitalization!A76:K2418,6,FALSE)</f>
        <v>49</v>
      </c>
      <c r="O1874" s="7" t="str">
        <f>VLOOKUP(A1865,Hospitalization!A866:K3208,11,TRUE)</f>
        <v>R1012</v>
      </c>
      <c r="P1874" s="7" t="str">
        <f>VLOOKUP(A1874,Hospitalization!A875:K3217,10,TRUE)</f>
        <v>tier - 3</v>
      </c>
      <c r="Q1874" s="53">
        <f>VLOOKUP(A1874,Hospitalization!A875:K3217,8,TRUE)</f>
        <v>11436.74</v>
      </c>
      <c r="R1874" s="7" t="str">
        <f>VLOOKUP(A1874,Hospitalization!A875:K3217,9,TRUE)</f>
        <v>tier - 3</v>
      </c>
    </row>
    <row r="1875" spans="1:18" x14ac:dyDescent="0.3">
      <c r="A1875" s="69" t="s">
        <v>1884</v>
      </c>
      <c r="B1875" s="55" t="str">
        <f>VLOOKUP(A1875,'Customer Names'!A1875:E3193,3,TRUE)</f>
        <v xml:space="preserve"> Mr</v>
      </c>
      <c r="C1875" s="55" t="str">
        <f>VLOOKUP(A1875,'Customer Names'!A1873:E2698,4,FALSE)</f>
        <v>Zamore</v>
      </c>
      <c r="D1875" s="54">
        <f>VLOOKUP(HealthCare!A1875,Medical_Examinations!A1874:J4209,2,TRUE)</f>
        <v>25.934999999999999</v>
      </c>
      <c r="E1875" s="54">
        <f>VLOOKUP(HealthCare!A1875,Medical_Examinations!A1874:J4209,4,TRUE)</f>
        <v>4.29</v>
      </c>
      <c r="F1875" s="55" t="str">
        <f>VLOOKUP(A1875,Medical_Examinations!A1874:J4209,6,TRUE)</f>
        <v>No</v>
      </c>
      <c r="G1875" s="55" t="str">
        <f>VLOOKUP(A1875,Medical_Examinations!A1874:J4209,7,TRUE)</f>
        <v>No</v>
      </c>
      <c r="H1875" s="55" t="str">
        <f>VLOOKUP(A1875,Medical_Examinations!A1874:J4209,8,TRUE)</f>
        <v>No</v>
      </c>
      <c r="I1875" s="56">
        <f>VLOOKUP(A1875,Medical_Examinations!A1874:J4209,9,TRUE)</f>
        <v>0</v>
      </c>
      <c r="J1875" s="55" t="str">
        <f>VLOOKUP(A1875,Medical_Examinations!A1874:J4209,10,TRUE)</f>
        <v>No</v>
      </c>
      <c r="K1875" s="55" t="str">
        <f>VLOOKUP(A1875,Medical_Examinations!A1874:J4209,3,TRUE)</f>
        <v>Overweight</v>
      </c>
      <c r="L1875" s="55" t="str">
        <f>VLOOKUP(A1875,Medical_Examinations!A1874:J4209,5,TRUE)</f>
        <v>Normal</v>
      </c>
      <c r="M1875" s="57">
        <f>VLOOKUP(A1875,Hospitalization!A77:K2419,5,FALSE)</f>
        <v>29419</v>
      </c>
      <c r="N1875" s="56">
        <f ca="1">VLOOKUP(A1875,Hospitalization!A77:K2419,6,FALSE)</f>
        <v>38</v>
      </c>
      <c r="O1875" s="55" t="str">
        <f>VLOOKUP(A1866,Hospitalization!A867:K3209,11,TRUE)</f>
        <v>R1024</v>
      </c>
      <c r="P1875" s="55" t="str">
        <f>VLOOKUP(A1875,Hospitalization!A876:K3218,10,TRUE)</f>
        <v>tier - 3</v>
      </c>
      <c r="Q1875" s="58">
        <f>VLOOKUP(A1875,Hospitalization!A876:K3218,8,TRUE)</f>
        <v>11435.74</v>
      </c>
      <c r="R1875" s="55" t="str">
        <f>VLOOKUP(A1875,Hospitalization!A876:K3218,9,TRUE)</f>
        <v>tier - 3</v>
      </c>
    </row>
    <row r="1876" spans="1:18" x14ac:dyDescent="0.3">
      <c r="A1876" s="69" t="s">
        <v>1885</v>
      </c>
      <c r="B1876" s="55" t="str">
        <f>VLOOKUP(A1876,'Customer Names'!A1876:E3194,3,TRUE)</f>
        <v xml:space="preserve"> Mr</v>
      </c>
      <c r="C1876" s="55" t="str">
        <f>VLOOKUP(A1876,'Customer Names'!A1874:E2699,4,FALSE)</f>
        <v>Donaghy</v>
      </c>
      <c r="D1876" s="50">
        <f>VLOOKUP(HealthCare!A1876,Medical_Examinations!A1875:J4210,2,TRUE)</f>
        <v>27.645</v>
      </c>
      <c r="E1876" s="50">
        <f>VLOOKUP(HealthCare!A1876,Medical_Examinations!A1875:J4210,4,TRUE)</f>
        <v>5.25</v>
      </c>
      <c r="F1876" s="7" t="str">
        <f>VLOOKUP(A1876,Medical_Examinations!A1875:J4210,6,TRUE)</f>
        <v>No</v>
      </c>
      <c r="G1876" s="7" t="str">
        <f>VLOOKUP(A1876,Medical_Examinations!A1875:J4210,7,TRUE)</f>
        <v>No</v>
      </c>
      <c r="H1876" s="7" t="str">
        <f>VLOOKUP(A1876,Medical_Examinations!A1875:J4210,8,TRUE)</f>
        <v>No</v>
      </c>
      <c r="I1876" s="51">
        <f>VLOOKUP(A1876,Medical_Examinations!A1875:J4210,9,TRUE)</f>
        <v>1</v>
      </c>
      <c r="J1876" s="7" t="str">
        <f>VLOOKUP(A1876,Medical_Examinations!A1875:J4210,10,TRUE)</f>
        <v>No</v>
      </c>
      <c r="K1876" s="7" t="str">
        <f>VLOOKUP(A1876,Medical_Examinations!A1875:J4210,3,TRUE)</f>
        <v>Overweight</v>
      </c>
      <c r="L1876" s="7" t="str">
        <f>VLOOKUP(A1876,Medical_Examinations!A1875:J4210,5,TRUE)</f>
        <v>Normal</v>
      </c>
      <c r="M1876" s="52">
        <f>VLOOKUP(A1876,Hospitalization!A78:K2420,5,FALSE)</f>
        <v>31207</v>
      </c>
      <c r="N1876" s="51">
        <f ca="1">VLOOKUP(A1876,Hospitalization!A78:K2420,6,FALSE)</f>
        <v>60</v>
      </c>
      <c r="O1876" s="7" t="str">
        <f>VLOOKUP(A1867,Hospitalization!A868:K3210,11,TRUE)</f>
        <v>R1026</v>
      </c>
      <c r="P1876" s="7" t="str">
        <f>VLOOKUP(A1876,Hospitalization!A877:K3219,10,TRUE)</f>
        <v>tier - 1</v>
      </c>
      <c r="Q1876" s="53">
        <f>VLOOKUP(A1876,Hospitalization!A877:K3219,8,TRUE)</f>
        <v>11419.49</v>
      </c>
      <c r="R1876" s="7" t="str">
        <f>VLOOKUP(A1876,Hospitalization!A877:K3219,9,TRUE)</f>
        <v>tier - 3</v>
      </c>
    </row>
    <row r="1877" spans="1:18" x14ac:dyDescent="0.3">
      <c r="A1877" s="69" t="s">
        <v>1886</v>
      </c>
      <c r="B1877" s="55" t="str">
        <f>VLOOKUP(A1877,'Customer Names'!A1877:E3195,3,TRUE)</f>
        <v xml:space="preserve"> Ms</v>
      </c>
      <c r="C1877" s="55" t="str">
        <f>VLOOKUP(A1877,'Customer Names'!A1875:E2700,4,FALSE)</f>
        <v>Kennedy</v>
      </c>
      <c r="D1877" s="54">
        <f>VLOOKUP(HealthCare!A1877,Medical_Examinations!A1876:J4211,2,TRUE)</f>
        <v>30.1</v>
      </c>
      <c r="E1877" s="54">
        <f>VLOOKUP(HealthCare!A1877,Medical_Examinations!A1876:J4211,4,TRUE)</f>
        <v>4.04</v>
      </c>
      <c r="F1877" s="55" t="str">
        <f>VLOOKUP(A1877,Medical_Examinations!A1876:J4211,6,TRUE)</f>
        <v>No</v>
      </c>
      <c r="G1877" s="55" t="str">
        <f>VLOOKUP(A1877,Medical_Examinations!A1876:J4211,7,TRUE)</f>
        <v>No</v>
      </c>
      <c r="H1877" s="55" t="str">
        <f>VLOOKUP(A1877,Medical_Examinations!A1876:J4211,8,TRUE)</f>
        <v>No</v>
      </c>
      <c r="I1877" s="56">
        <f>VLOOKUP(A1877,Medical_Examinations!A1876:J4211,9,TRUE)</f>
        <v>1</v>
      </c>
      <c r="J1877" s="55" t="str">
        <f>VLOOKUP(A1877,Medical_Examinations!A1876:J4211,10,TRUE)</f>
        <v>No</v>
      </c>
      <c r="K1877" s="55" t="str">
        <f>VLOOKUP(A1877,Medical_Examinations!A1876:J4211,3,TRUE)</f>
        <v>Obesity</v>
      </c>
      <c r="L1877" s="55" t="str">
        <f>VLOOKUP(A1877,Medical_Examinations!A1876:J4211,5,TRUE)</f>
        <v>Normal</v>
      </c>
      <c r="M1877" s="57">
        <f>VLOOKUP(A1877,Hospitalization!A79:K2421,5,FALSE)</f>
        <v>30612</v>
      </c>
      <c r="N1877" s="56">
        <f ca="1">VLOOKUP(A1877,Hospitalization!A79:K2421,6,FALSE)</f>
        <v>44</v>
      </c>
      <c r="O1877" s="55" t="str">
        <f>VLOOKUP(A1868,Hospitalization!A869:K3211,11,TRUE)</f>
        <v>R1012</v>
      </c>
      <c r="P1877" s="55" t="str">
        <f>VLOOKUP(A1877,Hospitalization!A878:K3220,10,TRUE)</f>
        <v>tier - 1</v>
      </c>
      <c r="Q1877" s="58">
        <f>VLOOKUP(A1877,Hospitalization!A878:K3220,8,TRUE)</f>
        <v>11412.02</v>
      </c>
      <c r="R1877" s="55" t="str">
        <f>VLOOKUP(A1877,Hospitalization!A878:K3220,9,TRUE)</f>
        <v>tier - 3</v>
      </c>
    </row>
    <row r="1878" spans="1:18" x14ac:dyDescent="0.3">
      <c r="A1878" s="69" t="s">
        <v>1887</v>
      </c>
      <c r="B1878" s="55" t="str">
        <f>VLOOKUP(A1878,'Customer Names'!A1878:E3196,3,TRUE)</f>
        <v xml:space="preserve"> Ms</v>
      </c>
      <c r="C1878" s="55" t="str">
        <f>VLOOKUP(A1878,'Customer Names'!A1876:E2701,4,FALSE)</f>
        <v>Fiorini</v>
      </c>
      <c r="D1878" s="50">
        <f>VLOOKUP(HealthCare!A1878,Medical_Examinations!A1877:J4212,2,TRUE)</f>
        <v>26.79</v>
      </c>
      <c r="E1878" s="50">
        <f>VLOOKUP(HealthCare!A1878,Medical_Examinations!A1877:J4212,4,TRUE)</f>
        <v>5</v>
      </c>
      <c r="F1878" s="7" t="str">
        <f>VLOOKUP(A1878,Medical_Examinations!A1877:J4212,6,TRUE)</f>
        <v>yes</v>
      </c>
      <c r="G1878" s="7" t="str">
        <f>VLOOKUP(A1878,Medical_Examinations!A1877:J4212,7,TRUE)</f>
        <v>No</v>
      </c>
      <c r="H1878" s="7" t="str">
        <f>VLOOKUP(A1878,Medical_Examinations!A1877:J4212,8,TRUE)</f>
        <v>Yes</v>
      </c>
      <c r="I1878" s="51">
        <f>VLOOKUP(A1878,Medical_Examinations!A1877:J4212,9,TRUE)</f>
        <v>1</v>
      </c>
      <c r="J1878" s="7" t="str">
        <f>VLOOKUP(A1878,Medical_Examinations!A1877:J4212,10,TRUE)</f>
        <v>No</v>
      </c>
      <c r="K1878" s="7" t="str">
        <f>VLOOKUP(A1878,Medical_Examinations!A1877:J4212,3,TRUE)</f>
        <v>Overweight</v>
      </c>
      <c r="L1878" s="7" t="str">
        <f>VLOOKUP(A1878,Medical_Examinations!A1877:J4212,5,TRUE)</f>
        <v>Normal</v>
      </c>
      <c r="M1878" s="52">
        <f>VLOOKUP(A1878,Hospitalization!A80:K2422,5,FALSE)</f>
        <v>25848</v>
      </c>
      <c r="N1878" s="51">
        <f ca="1">VLOOKUP(A1878,Hospitalization!A80:K2422,6,FALSE)</f>
        <v>56</v>
      </c>
      <c r="O1878" s="7" t="str">
        <f>VLOOKUP(A1869,Hospitalization!A870:K3212,11,TRUE)</f>
        <v>R1026</v>
      </c>
      <c r="P1878" s="7" t="str">
        <f>VLOOKUP(A1878,Hospitalization!A879:K3221,10,TRUE)</f>
        <v>tier - 2</v>
      </c>
      <c r="Q1878" s="53">
        <f>VLOOKUP(A1878,Hospitalization!A879:K3221,8,TRUE)</f>
        <v>11411.69</v>
      </c>
      <c r="R1878" s="7" t="str">
        <f>VLOOKUP(A1878,Hospitalization!A879:K3221,9,TRUE)</f>
        <v>tier - 3</v>
      </c>
    </row>
    <row r="1879" spans="1:18" x14ac:dyDescent="0.3">
      <c r="A1879" s="69" t="s">
        <v>1888</v>
      </c>
      <c r="B1879" s="55" t="str">
        <f>VLOOKUP(A1879,'Customer Names'!A1879:E3197,3,TRUE)</f>
        <v xml:space="preserve"> Mrs</v>
      </c>
      <c r="C1879" s="55" t="str">
        <f>VLOOKUP(A1879,'Customer Names'!A1877:E2702,4,FALSE)</f>
        <v>Alexander</v>
      </c>
      <c r="D1879" s="54">
        <f>VLOOKUP(HealthCare!A1879,Medical_Examinations!A1878:J4213,2,TRUE)</f>
        <v>27.1</v>
      </c>
      <c r="E1879" s="54">
        <f>VLOOKUP(HealthCare!A1879,Medical_Examinations!A1878:J4213,4,TRUE)</f>
        <v>4.01</v>
      </c>
      <c r="F1879" s="55" t="str">
        <f>VLOOKUP(A1879,Medical_Examinations!A1878:J4213,6,TRUE)</f>
        <v>yes</v>
      </c>
      <c r="G1879" s="55" t="str">
        <f>VLOOKUP(A1879,Medical_Examinations!A1878:J4213,7,TRUE)</f>
        <v>No</v>
      </c>
      <c r="H1879" s="55" t="str">
        <f>VLOOKUP(A1879,Medical_Examinations!A1878:J4213,8,TRUE)</f>
        <v>No</v>
      </c>
      <c r="I1879" s="56">
        <f>VLOOKUP(A1879,Medical_Examinations!A1878:J4213,9,TRUE)</f>
        <v>1</v>
      </c>
      <c r="J1879" s="55" t="str">
        <f>VLOOKUP(A1879,Medical_Examinations!A1878:J4213,10,TRUE)</f>
        <v>No</v>
      </c>
      <c r="K1879" s="55" t="str">
        <f>VLOOKUP(A1879,Medical_Examinations!A1878:J4213,3,TRUE)</f>
        <v>Overweight</v>
      </c>
      <c r="L1879" s="55" t="str">
        <f>VLOOKUP(A1879,Medical_Examinations!A1878:J4213,5,TRUE)</f>
        <v>Normal</v>
      </c>
      <c r="M1879" s="57">
        <f>VLOOKUP(A1879,Hospitalization!A81:K2423,5,FALSE)</f>
        <v>25843</v>
      </c>
      <c r="N1879" s="56">
        <f ca="1">VLOOKUP(A1879,Hospitalization!A81:K2423,6,FALSE)</f>
        <v>51</v>
      </c>
      <c r="O1879" s="55" t="str">
        <f>VLOOKUP(A1870,Hospitalization!A871:K3213,11,TRUE)</f>
        <v>R1014</v>
      </c>
      <c r="P1879" s="55" t="str">
        <f>VLOOKUP(A1879,Hospitalization!A880:K3222,10,TRUE)</f>
        <v>tier - 3</v>
      </c>
      <c r="Q1879" s="58">
        <f>VLOOKUP(A1879,Hospitalization!A880:K3222,8,TRUE)</f>
        <v>11396.9</v>
      </c>
      <c r="R1879" s="55" t="str">
        <f>VLOOKUP(A1879,Hospitalization!A880:K3222,9,TRUE)</f>
        <v>tier - 3</v>
      </c>
    </row>
    <row r="1880" spans="1:18" x14ac:dyDescent="0.3">
      <c r="A1880" s="69" t="s">
        <v>1889</v>
      </c>
      <c r="B1880" s="55" t="str">
        <f>VLOOKUP(A1880,'Customer Names'!A1880:E3198,3,TRUE)</f>
        <v xml:space="preserve"> Ms</v>
      </c>
      <c r="C1880" s="55" t="str">
        <f>VLOOKUP(A1880,'Customer Names'!A1878:E2703,4,FALSE)</f>
        <v>Watkins</v>
      </c>
      <c r="D1880" s="50">
        <f>VLOOKUP(HealthCare!A1880,Medical_Examinations!A1879:J4214,2,TRUE)</f>
        <v>24.31</v>
      </c>
      <c r="E1880" s="50">
        <f>VLOOKUP(HealthCare!A1880,Medical_Examinations!A1879:J4214,4,TRUE)</f>
        <v>5.4</v>
      </c>
      <c r="F1880" s="7" t="str">
        <f>VLOOKUP(A1880,Medical_Examinations!A1879:J4214,6,TRUE)</f>
        <v>No</v>
      </c>
      <c r="G1880" s="7" t="str">
        <f>VLOOKUP(A1880,Medical_Examinations!A1879:J4214,7,TRUE)</f>
        <v>No</v>
      </c>
      <c r="H1880" s="7" t="str">
        <f>VLOOKUP(A1880,Medical_Examinations!A1879:J4214,8,TRUE)</f>
        <v>No</v>
      </c>
      <c r="I1880" s="51">
        <f>VLOOKUP(A1880,Medical_Examinations!A1879:J4214,9,TRUE)</f>
        <v>0</v>
      </c>
      <c r="J1880" s="7" t="str">
        <f>VLOOKUP(A1880,Medical_Examinations!A1879:J4214,10,TRUE)</f>
        <v>No</v>
      </c>
      <c r="K1880" s="7" t="str">
        <f>VLOOKUP(A1880,Medical_Examinations!A1879:J4214,3,TRUE)</f>
        <v>Normal Weight</v>
      </c>
      <c r="L1880" s="7" t="str">
        <f>VLOOKUP(A1880,Medical_Examinations!A1879:J4214,5,TRUE)</f>
        <v>Normal</v>
      </c>
      <c r="M1880" s="52">
        <f>VLOOKUP(A1880,Hospitalization!A82:K2424,5,FALSE)</f>
        <v>24825</v>
      </c>
      <c r="N1880" s="51">
        <f ca="1">VLOOKUP(A1880,Hospitalization!A82:K2424,6,FALSE)</f>
        <v>53</v>
      </c>
      <c r="O1880" s="7" t="str">
        <f>VLOOKUP(A1871,Hospitalization!A872:K3214,11,TRUE)</f>
        <v>R1025</v>
      </c>
      <c r="P1880" s="7" t="str">
        <f>VLOOKUP(A1880,Hospitalization!A881:K3223,10,TRUE)</f>
        <v>tier - 1</v>
      </c>
      <c r="Q1880" s="53">
        <f>VLOOKUP(A1880,Hospitalization!A881:K3223,8,TRUE)</f>
        <v>11394.07</v>
      </c>
      <c r="R1880" s="7" t="str">
        <f>VLOOKUP(A1880,Hospitalization!A881:K3223,9,TRUE)</f>
        <v>tier - 3</v>
      </c>
    </row>
    <row r="1881" spans="1:18" x14ac:dyDescent="0.3">
      <c r="A1881" s="69" t="s">
        <v>1890</v>
      </c>
      <c r="B1881" s="55" t="str">
        <f>VLOOKUP(A1881,'Customer Names'!A1881:E3199,3,TRUE)</f>
        <v xml:space="preserve"> Ms</v>
      </c>
      <c r="C1881" s="55" t="str">
        <f>VLOOKUP(A1881,'Customer Names'!A1879:E2704,4,FALSE)</f>
        <v>Cassel</v>
      </c>
      <c r="D1881" s="54">
        <f>VLOOKUP(HealthCare!A1881,Medical_Examinations!A1880:J4215,2,TRUE)</f>
        <v>15.53</v>
      </c>
      <c r="E1881" s="54">
        <f>VLOOKUP(HealthCare!A1881,Medical_Examinations!A1880:J4215,4,TRUE)</f>
        <v>5.81</v>
      </c>
      <c r="F1881" s="55" t="str">
        <f>VLOOKUP(A1881,Medical_Examinations!A1880:J4215,6,TRUE)</f>
        <v>No</v>
      </c>
      <c r="G1881" s="55" t="str">
        <f>VLOOKUP(A1881,Medical_Examinations!A1880:J4215,7,TRUE)</f>
        <v>No</v>
      </c>
      <c r="H1881" s="55" t="str">
        <f>VLOOKUP(A1881,Medical_Examinations!A1880:J4215,8,TRUE)</f>
        <v>No</v>
      </c>
      <c r="I1881" s="56">
        <f>VLOOKUP(A1881,Medical_Examinations!A1880:J4215,9,TRUE)</f>
        <v>1</v>
      </c>
      <c r="J1881" s="55" t="str">
        <f>VLOOKUP(A1881,Medical_Examinations!A1880:J4215,10,TRUE)</f>
        <v>No</v>
      </c>
      <c r="K1881" s="55" t="str">
        <f>VLOOKUP(A1881,Medical_Examinations!A1880:J4215,3,TRUE)</f>
        <v>Underweight</v>
      </c>
      <c r="L1881" s="55" t="str">
        <f>VLOOKUP(A1881,Medical_Examinations!A1880:J4215,5,TRUE)</f>
        <v>Prediabetes</v>
      </c>
      <c r="M1881" s="57">
        <f>VLOOKUP(A1881,Hospitalization!A83:K2425,5,FALSE)</f>
        <v>23541</v>
      </c>
      <c r="N1881" s="56">
        <f ca="1">VLOOKUP(A1881,Hospitalization!A83:K2425,6,FALSE)</f>
        <v>43</v>
      </c>
      <c r="O1881" s="55" t="str">
        <f>VLOOKUP(A1872,Hospitalization!A873:K3215,11,TRUE)</f>
        <v>R1011</v>
      </c>
      <c r="P1881" s="55" t="str">
        <f>VLOOKUP(A1881,Hospitalization!A882:K3224,10,TRUE)</f>
        <v>tier - 2</v>
      </c>
      <c r="Q1881" s="58">
        <f>VLOOKUP(A1881,Hospitalization!A882:K3224,8,TRUE)</f>
        <v>11381.33</v>
      </c>
      <c r="R1881" s="55" t="str">
        <f>VLOOKUP(A1881,Hospitalization!A882:K3224,9,TRUE)</f>
        <v>tier - 3</v>
      </c>
    </row>
    <row r="1882" spans="1:18" x14ac:dyDescent="0.3">
      <c r="A1882" s="69" t="s">
        <v>1891</v>
      </c>
      <c r="B1882" s="55" t="str">
        <f>VLOOKUP(A1882,'Customer Names'!A1882:E3200,3,TRUE)</f>
        <v xml:space="preserve"> Mr</v>
      </c>
      <c r="C1882" s="55" t="str">
        <f>VLOOKUP(A1882,'Customer Names'!A1880:E2705,4,FALSE)</f>
        <v>Ferguson</v>
      </c>
      <c r="D1882" s="50">
        <f>VLOOKUP(HealthCare!A1882,Medical_Examinations!A1881:J4216,2,TRUE)</f>
        <v>30.7</v>
      </c>
      <c r="E1882" s="50">
        <f>VLOOKUP(HealthCare!A1882,Medical_Examinations!A1881:J4216,4,TRUE)</f>
        <v>5.82</v>
      </c>
      <c r="F1882" s="7" t="str">
        <f>VLOOKUP(A1882,Medical_Examinations!A1881:J4216,6,TRUE)</f>
        <v>No</v>
      </c>
      <c r="G1882" s="7" t="str">
        <f>VLOOKUP(A1882,Medical_Examinations!A1881:J4216,7,TRUE)</f>
        <v>No</v>
      </c>
      <c r="H1882" s="7" t="str">
        <f>VLOOKUP(A1882,Medical_Examinations!A1881:J4216,8,TRUE)</f>
        <v>No</v>
      </c>
      <c r="I1882" s="51">
        <f>VLOOKUP(A1882,Medical_Examinations!A1881:J4216,9,TRUE)</f>
        <v>1</v>
      </c>
      <c r="J1882" s="7" t="str">
        <f>VLOOKUP(A1882,Medical_Examinations!A1881:J4216,10,TRUE)</f>
        <v>No</v>
      </c>
      <c r="K1882" s="7" t="str">
        <f>VLOOKUP(A1882,Medical_Examinations!A1881:J4216,3,TRUE)</f>
        <v>Obesity</v>
      </c>
      <c r="L1882" s="7" t="str">
        <f>VLOOKUP(A1882,Medical_Examinations!A1881:J4216,5,TRUE)</f>
        <v>Prediabetes</v>
      </c>
      <c r="M1882" s="52">
        <f>VLOOKUP(A1882,Hospitalization!A84:K2426,5,FALSE)</f>
        <v>26639</v>
      </c>
      <c r="N1882" s="51">
        <f ca="1">VLOOKUP(A1882,Hospitalization!A84:K2426,6,FALSE)</f>
        <v>64</v>
      </c>
      <c r="O1882" s="7" t="str">
        <f>VLOOKUP(A1873,Hospitalization!A874:K3216,11,TRUE)</f>
        <v>R1012</v>
      </c>
      <c r="P1882" s="7" t="str">
        <f>VLOOKUP(A1882,Hospitalization!A883:K3225,10,TRUE)</f>
        <v>tier - 2</v>
      </c>
      <c r="Q1882" s="53">
        <f>VLOOKUP(A1882,Hospitalization!A883:K3225,8,TRUE)</f>
        <v>11378.57</v>
      </c>
      <c r="R1882" s="7" t="str">
        <f>VLOOKUP(A1882,Hospitalization!A883:K3225,9,TRUE)</f>
        <v>tier - 3</v>
      </c>
    </row>
    <row r="1883" spans="1:18" x14ac:dyDescent="0.3">
      <c r="A1883" s="69" t="s">
        <v>1892</v>
      </c>
      <c r="B1883" s="55" t="str">
        <f>VLOOKUP(A1883,'Customer Names'!A1883:E3201,3,TRUE)</f>
        <v xml:space="preserve"> Ms</v>
      </c>
      <c r="C1883" s="55" t="str">
        <f>VLOOKUP(A1883,'Customer Names'!A1881:E2706,4,FALSE)</f>
        <v>O'Sullivan</v>
      </c>
      <c r="D1883" s="54">
        <f>VLOOKUP(HealthCare!A1883,Medical_Examinations!A1882:J4217,2,TRUE)</f>
        <v>33.33</v>
      </c>
      <c r="E1883" s="54">
        <f>VLOOKUP(HealthCare!A1883,Medical_Examinations!A1882:J4217,4,TRUE)</f>
        <v>4.82</v>
      </c>
      <c r="F1883" s="55" t="str">
        <f>VLOOKUP(A1883,Medical_Examinations!A1882:J4217,6,TRUE)</f>
        <v>No</v>
      </c>
      <c r="G1883" s="55" t="str">
        <f>VLOOKUP(A1883,Medical_Examinations!A1882:J4217,7,TRUE)</f>
        <v>No</v>
      </c>
      <c r="H1883" s="55" t="str">
        <f>VLOOKUP(A1883,Medical_Examinations!A1882:J4217,8,TRUE)</f>
        <v>No</v>
      </c>
      <c r="I1883" s="56">
        <f>VLOOKUP(A1883,Medical_Examinations!A1882:J4217,9,TRUE)</f>
        <v>1</v>
      </c>
      <c r="J1883" s="55" t="str">
        <f>VLOOKUP(A1883,Medical_Examinations!A1882:J4217,10,TRUE)</f>
        <v>No</v>
      </c>
      <c r="K1883" s="55" t="str">
        <f>VLOOKUP(A1883,Medical_Examinations!A1882:J4217,3,TRUE)</f>
        <v>Obesity</v>
      </c>
      <c r="L1883" s="55" t="str">
        <f>VLOOKUP(A1883,Medical_Examinations!A1882:J4217,5,TRUE)</f>
        <v>Normal</v>
      </c>
      <c r="M1883" s="57">
        <f>VLOOKUP(A1883,Hospitalization!A85:K2427,5,FALSE)</f>
        <v>29013</v>
      </c>
      <c r="N1883" s="56">
        <f ca="1">VLOOKUP(A1883,Hospitalization!A85:K2427,6,FALSE)</f>
        <v>31</v>
      </c>
      <c r="O1883" s="55" t="str">
        <f>VLOOKUP(A1874,Hospitalization!A875:K3217,11,TRUE)</f>
        <v>R1012</v>
      </c>
      <c r="P1883" s="55" t="str">
        <f>VLOOKUP(A1883,Hospitalization!A884:K3226,10,TRUE)</f>
        <v>tier - 1</v>
      </c>
      <c r="Q1883" s="58">
        <f>VLOOKUP(A1883,Hospitalization!A884:K3226,8,TRUE)</f>
        <v>11369.39</v>
      </c>
      <c r="R1883" s="55" t="str">
        <f>VLOOKUP(A1883,Hospitalization!A884:K3226,9,TRUE)</f>
        <v>tier - 3</v>
      </c>
    </row>
    <row r="1884" spans="1:18" x14ac:dyDescent="0.3">
      <c r="A1884" s="69" t="s">
        <v>1893</v>
      </c>
      <c r="B1884" s="55" t="str">
        <f>VLOOKUP(A1884,'Customer Names'!A1884:E3202,3,TRUE)</f>
        <v xml:space="preserve"> Ms</v>
      </c>
      <c r="C1884" s="55" t="str">
        <f>VLOOKUP(A1884,'Customer Names'!A1882:E2707,4,FALSE)</f>
        <v>Chepkirui</v>
      </c>
      <c r="D1884" s="50">
        <f>VLOOKUP(HealthCare!A1884,Medical_Examinations!A1883:J4218,2,TRUE)</f>
        <v>32.4</v>
      </c>
      <c r="E1884" s="50">
        <f>VLOOKUP(HealthCare!A1884,Medical_Examinations!A1883:J4218,4,TRUE)</f>
        <v>5.08</v>
      </c>
      <c r="F1884" s="7" t="str">
        <f>VLOOKUP(A1884,Medical_Examinations!A1883:J4218,6,TRUE)</f>
        <v>No</v>
      </c>
      <c r="G1884" s="7" t="str">
        <f>VLOOKUP(A1884,Medical_Examinations!A1883:J4218,7,TRUE)</f>
        <v>No</v>
      </c>
      <c r="H1884" s="7" t="str">
        <f>VLOOKUP(A1884,Medical_Examinations!A1883:J4218,8,TRUE)</f>
        <v>No</v>
      </c>
      <c r="I1884" s="51">
        <f>VLOOKUP(A1884,Medical_Examinations!A1883:J4218,9,TRUE)</f>
        <v>1</v>
      </c>
      <c r="J1884" s="7" t="str">
        <f>VLOOKUP(A1884,Medical_Examinations!A1883:J4218,10,TRUE)</f>
        <v>No</v>
      </c>
      <c r="K1884" s="7" t="str">
        <f>VLOOKUP(A1884,Medical_Examinations!A1883:J4218,3,TRUE)</f>
        <v>Obesity</v>
      </c>
      <c r="L1884" s="7" t="str">
        <f>VLOOKUP(A1884,Medical_Examinations!A1883:J4218,5,TRUE)</f>
        <v>Normal</v>
      </c>
      <c r="M1884" s="52">
        <f>VLOOKUP(A1884,Hospitalization!A86:K2428,5,FALSE)</f>
        <v>23724</v>
      </c>
      <c r="N1884" s="51">
        <f ca="1">VLOOKUP(A1884,Hospitalization!A86:K2428,6,FALSE)</f>
        <v>45</v>
      </c>
      <c r="O1884" s="7" t="str">
        <f>VLOOKUP(A1875,Hospitalization!A876:K3218,11,TRUE)</f>
        <v>R1021</v>
      </c>
      <c r="P1884" s="7" t="str">
        <f>VLOOKUP(A1884,Hospitalization!A885:K3227,10,TRUE)</f>
        <v>tier - 2</v>
      </c>
      <c r="Q1884" s="53">
        <f>VLOOKUP(A1884,Hospitalization!A885:K3227,8,TRUE)</f>
        <v>11365.95</v>
      </c>
      <c r="R1884" s="7" t="str">
        <f>VLOOKUP(A1884,Hospitalization!A885:K3227,9,TRUE)</f>
        <v>tier - 3</v>
      </c>
    </row>
    <row r="1885" spans="1:18" x14ac:dyDescent="0.3">
      <c r="A1885" s="69" t="s">
        <v>1894</v>
      </c>
      <c r="B1885" s="55" t="str">
        <f>VLOOKUP(A1885,'Customer Names'!A1885:E3203,3,TRUE)</f>
        <v xml:space="preserve"> Ms</v>
      </c>
      <c r="C1885" s="55" t="str">
        <f>VLOOKUP(A1885,'Customer Names'!A1883:E2708,4,FALSE)</f>
        <v>Gurney</v>
      </c>
      <c r="D1885" s="54">
        <f>VLOOKUP(HealthCare!A1885,Medical_Examinations!A1884:J4219,2,TRUE)</f>
        <v>27.93</v>
      </c>
      <c r="E1885" s="54">
        <f>VLOOKUP(HealthCare!A1885,Medical_Examinations!A1884:J4219,4,TRUE)</f>
        <v>5.59</v>
      </c>
      <c r="F1885" s="55" t="str">
        <f>VLOOKUP(A1885,Medical_Examinations!A1884:J4219,6,TRUE)</f>
        <v>No</v>
      </c>
      <c r="G1885" s="55" t="str">
        <f>VLOOKUP(A1885,Medical_Examinations!A1884:J4219,7,TRUE)</f>
        <v>No</v>
      </c>
      <c r="H1885" s="55" t="str">
        <f>VLOOKUP(A1885,Medical_Examinations!A1884:J4219,8,TRUE)</f>
        <v>No</v>
      </c>
      <c r="I1885" s="56">
        <f>VLOOKUP(A1885,Medical_Examinations!A1884:J4219,9,TRUE)</f>
        <v>1</v>
      </c>
      <c r="J1885" s="55" t="str">
        <f>VLOOKUP(A1885,Medical_Examinations!A1884:J4219,10,TRUE)</f>
        <v>No</v>
      </c>
      <c r="K1885" s="55" t="str">
        <f>VLOOKUP(A1885,Medical_Examinations!A1884:J4219,3,TRUE)</f>
        <v>Overweight</v>
      </c>
      <c r="L1885" s="55" t="str">
        <f>VLOOKUP(A1885,Medical_Examinations!A1884:J4219,5,TRUE)</f>
        <v>Normal</v>
      </c>
      <c r="M1885" s="57">
        <f>VLOOKUP(A1885,Hospitalization!A87:K2429,5,FALSE)</f>
        <v>23561</v>
      </c>
      <c r="N1885" s="56">
        <f ca="1">VLOOKUP(A1885,Hospitalization!A87:K2429,6,FALSE)</f>
        <v>36</v>
      </c>
      <c r="O1885" s="55" t="str">
        <f>VLOOKUP(A1876,Hospitalization!A877:K3219,11,TRUE)</f>
        <v>R1012</v>
      </c>
      <c r="P1885" s="55" t="str">
        <f>VLOOKUP(A1885,Hospitalization!A886:K3228,10,TRUE)</f>
        <v>tier - 1</v>
      </c>
      <c r="Q1885" s="58">
        <f>VLOOKUP(A1885,Hospitalization!A886:K3228,8,TRUE)</f>
        <v>11363.28</v>
      </c>
      <c r="R1885" s="55" t="str">
        <f>VLOOKUP(A1885,Hospitalization!A886:K3228,9,TRUE)</f>
        <v>tier - 3</v>
      </c>
    </row>
    <row r="1886" spans="1:18" x14ac:dyDescent="0.3">
      <c r="A1886" s="69" t="s">
        <v>1895</v>
      </c>
      <c r="B1886" s="55" t="str">
        <f>VLOOKUP(A1886,'Customer Names'!A1886:E3204,3,TRUE)</f>
        <v xml:space="preserve"> Ms</v>
      </c>
      <c r="C1886" s="55" t="str">
        <f>VLOOKUP(A1886,'Customer Names'!A1884:E2709,4,FALSE)</f>
        <v>Francis</v>
      </c>
      <c r="D1886" s="50">
        <f>VLOOKUP(HealthCare!A1886,Medical_Examinations!A1885:J4220,2,TRUE)</f>
        <v>21.754999999999999</v>
      </c>
      <c r="E1886" s="50">
        <f>VLOOKUP(HealthCare!A1886,Medical_Examinations!A1885:J4220,4,TRUE)</f>
        <v>5.12</v>
      </c>
      <c r="F1886" s="7" t="str">
        <f>VLOOKUP(A1886,Medical_Examinations!A1885:J4220,6,TRUE)</f>
        <v>No</v>
      </c>
      <c r="G1886" s="7" t="str">
        <f>VLOOKUP(A1886,Medical_Examinations!A1885:J4220,7,TRUE)</f>
        <v>No</v>
      </c>
      <c r="H1886" s="7" t="str">
        <f>VLOOKUP(A1886,Medical_Examinations!A1885:J4220,8,TRUE)</f>
        <v>No</v>
      </c>
      <c r="I1886" s="51">
        <f>VLOOKUP(A1886,Medical_Examinations!A1885:J4220,9,TRUE)</f>
        <v>0</v>
      </c>
      <c r="J1886" s="7" t="str">
        <f>VLOOKUP(A1886,Medical_Examinations!A1885:J4220,10,TRUE)</f>
        <v>No</v>
      </c>
      <c r="K1886" s="7" t="str">
        <f>VLOOKUP(A1886,Medical_Examinations!A1885:J4220,3,TRUE)</f>
        <v>Normal Weight</v>
      </c>
      <c r="L1886" s="7" t="str">
        <f>VLOOKUP(A1886,Medical_Examinations!A1885:J4220,5,TRUE)</f>
        <v>Normal</v>
      </c>
      <c r="M1886" s="52">
        <f>VLOOKUP(A1886,Hospitalization!A88:K2430,5,FALSE)</f>
        <v>23562</v>
      </c>
      <c r="N1886" s="51">
        <f ca="1">VLOOKUP(A1886,Hospitalization!A88:K2430,6,FALSE)</f>
        <v>48</v>
      </c>
      <c r="O1886" s="7" t="str">
        <f>VLOOKUP(A1877,Hospitalization!A878:K3220,11,TRUE)</f>
        <v>R1021</v>
      </c>
      <c r="P1886" s="7" t="str">
        <f>VLOOKUP(A1886,Hospitalization!A887:K3229,10,TRUE)</f>
        <v>tier - 1</v>
      </c>
      <c r="Q1886" s="53">
        <f>VLOOKUP(A1886,Hospitalization!A887:K3229,8,TRUE)</f>
        <v>11362.76</v>
      </c>
      <c r="R1886" s="7" t="str">
        <f>VLOOKUP(A1886,Hospitalization!A887:K3229,9,TRUE)</f>
        <v>tier - 3</v>
      </c>
    </row>
    <row r="1887" spans="1:18" x14ac:dyDescent="0.3">
      <c r="A1887" s="69" t="s">
        <v>1896</v>
      </c>
      <c r="B1887" s="55" t="str">
        <f>VLOOKUP(A1887,'Customer Names'!A1887:E3205,3,TRUE)</f>
        <v xml:space="preserve"> Ms</v>
      </c>
      <c r="C1887" s="55" t="str">
        <f>VLOOKUP(A1887,'Customer Names'!A1885:E2710,4,FALSE)</f>
        <v>Gruca</v>
      </c>
      <c r="D1887" s="54">
        <f>VLOOKUP(HealthCare!A1887,Medical_Examinations!A1886:J4221,2,TRUE)</f>
        <v>25.934999999999999</v>
      </c>
      <c r="E1887" s="54">
        <f>VLOOKUP(HealthCare!A1887,Medical_Examinations!A1886:J4221,4,TRUE)</f>
        <v>4.95</v>
      </c>
      <c r="F1887" s="55" t="str">
        <f>VLOOKUP(A1887,Medical_Examinations!A1886:J4221,6,TRUE)</f>
        <v>No</v>
      </c>
      <c r="G1887" s="55" t="str">
        <f>VLOOKUP(A1887,Medical_Examinations!A1886:J4221,7,TRUE)</f>
        <v>No</v>
      </c>
      <c r="H1887" s="55" t="str">
        <f>VLOOKUP(A1887,Medical_Examinations!A1886:J4221,8,TRUE)</f>
        <v>No</v>
      </c>
      <c r="I1887" s="56">
        <f>VLOOKUP(A1887,Medical_Examinations!A1886:J4221,9,TRUE)</f>
        <v>0</v>
      </c>
      <c r="J1887" s="55" t="str">
        <f>VLOOKUP(A1887,Medical_Examinations!A1886:J4221,10,TRUE)</f>
        <v>No</v>
      </c>
      <c r="K1887" s="55" t="str">
        <f>VLOOKUP(A1887,Medical_Examinations!A1886:J4221,3,TRUE)</f>
        <v>Overweight</v>
      </c>
      <c r="L1887" s="55" t="str">
        <f>VLOOKUP(A1887,Medical_Examinations!A1886:J4221,5,TRUE)</f>
        <v>Normal</v>
      </c>
      <c r="M1887" s="57">
        <f>VLOOKUP(A1887,Hospitalization!A89:K2431,5,FALSE)</f>
        <v>24011</v>
      </c>
      <c r="N1887" s="56">
        <f ca="1">VLOOKUP(A1887,Hospitalization!A89:K2431,6,FALSE)</f>
        <v>49</v>
      </c>
      <c r="O1887" s="55" t="str">
        <f>VLOOKUP(A1878,Hospitalization!A879:K3221,11,TRUE)</f>
        <v>R1011</v>
      </c>
      <c r="P1887" s="55" t="str">
        <f>VLOOKUP(A1887,Hospitalization!A888:K3230,10,TRUE)</f>
        <v>tier - 3</v>
      </c>
      <c r="Q1887" s="58">
        <f>VLOOKUP(A1887,Hospitalization!A888:K3230,8,TRUE)</f>
        <v>11356.66</v>
      </c>
      <c r="R1887" s="55" t="str">
        <f>VLOOKUP(A1887,Hospitalization!A888:K3230,9,TRUE)</f>
        <v>tier - 3</v>
      </c>
    </row>
    <row r="1888" spans="1:18" x14ac:dyDescent="0.3">
      <c r="A1888" s="69" t="s">
        <v>1897</v>
      </c>
      <c r="B1888" s="55" t="str">
        <f>VLOOKUP(A1888,'Customer Names'!A1888:E3206,3,TRUE)</f>
        <v xml:space="preserve"> Mr</v>
      </c>
      <c r="C1888" s="55" t="str">
        <f>VLOOKUP(A1888,'Customer Names'!A1886:E2711,4,FALSE)</f>
        <v>Rojas Alvarez</v>
      </c>
      <c r="D1888" s="50">
        <f>VLOOKUP(HealthCare!A1888,Medical_Examinations!A1887:J4222,2,TRUE)</f>
        <v>31.5</v>
      </c>
      <c r="E1888" s="50">
        <f>VLOOKUP(HealthCare!A1888,Medical_Examinations!A1887:J4222,4,TRUE)</f>
        <v>6.16</v>
      </c>
      <c r="F1888" s="7" t="str">
        <f>VLOOKUP(A1888,Medical_Examinations!A1887:J4222,6,TRUE)</f>
        <v>No</v>
      </c>
      <c r="G1888" s="7" t="str">
        <f>VLOOKUP(A1888,Medical_Examinations!A1887:J4222,7,TRUE)</f>
        <v>No</v>
      </c>
      <c r="H1888" s="7" t="str">
        <f>VLOOKUP(A1888,Medical_Examinations!A1887:J4222,8,TRUE)</f>
        <v>No</v>
      </c>
      <c r="I1888" s="51">
        <f>VLOOKUP(A1888,Medical_Examinations!A1887:J4222,9,TRUE)</f>
        <v>0</v>
      </c>
      <c r="J1888" s="7" t="str">
        <f>VLOOKUP(A1888,Medical_Examinations!A1887:J4222,10,TRUE)</f>
        <v>No</v>
      </c>
      <c r="K1888" s="7" t="str">
        <f>VLOOKUP(A1888,Medical_Examinations!A1887:J4222,3,TRUE)</f>
        <v>Obesity</v>
      </c>
      <c r="L1888" s="7" t="str">
        <f>VLOOKUP(A1888,Medical_Examinations!A1887:J4222,5,TRUE)</f>
        <v>Prediabetes</v>
      </c>
      <c r="M1888" s="52">
        <f>VLOOKUP(A1888,Hospitalization!A90:K2432,5,FALSE)</f>
        <v>24075</v>
      </c>
      <c r="N1888" s="51">
        <f ca="1">VLOOKUP(A1888,Hospitalization!A90:K2432,6,FALSE)</f>
        <v>48</v>
      </c>
      <c r="O1888" s="7" t="str">
        <f>VLOOKUP(A1879,Hospitalization!A880:K3222,11,TRUE)</f>
        <v>R1024</v>
      </c>
      <c r="P1888" s="7" t="str">
        <f>VLOOKUP(A1888,Hospitalization!A889:K3231,10,TRUE)</f>
        <v>tier - 1</v>
      </c>
      <c r="Q1888" s="53">
        <f>VLOOKUP(A1888,Hospitalization!A889:K3231,8,TRUE)</f>
        <v>11353.23</v>
      </c>
      <c r="R1888" s="7" t="str">
        <f>VLOOKUP(A1888,Hospitalization!A889:K3231,9,TRUE)</f>
        <v>tier - 3</v>
      </c>
    </row>
    <row r="1889" spans="1:18" x14ac:dyDescent="0.3">
      <c r="A1889" s="69" t="s">
        <v>1898</v>
      </c>
      <c r="B1889" s="55" t="str">
        <f>VLOOKUP(A1889,'Customer Names'!A1889:E3207,3,TRUE)</f>
        <v xml:space="preserve"> Mr</v>
      </c>
      <c r="C1889" s="55" t="str">
        <f>VLOOKUP(A1889,'Customer Names'!A1887:E2712,4,FALSE)</f>
        <v>Denton</v>
      </c>
      <c r="D1889" s="54">
        <f>VLOOKUP(HealthCare!A1889,Medical_Examinations!A1888:J4223,2,TRUE)</f>
        <v>30.03</v>
      </c>
      <c r="E1889" s="54">
        <f>VLOOKUP(HealthCare!A1889,Medical_Examinations!A1888:J4223,4,TRUE)</f>
        <v>6.41</v>
      </c>
      <c r="F1889" s="55" t="str">
        <f>VLOOKUP(A1889,Medical_Examinations!A1888:J4223,6,TRUE)</f>
        <v>No</v>
      </c>
      <c r="G1889" s="55" t="str">
        <f>VLOOKUP(A1889,Medical_Examinations!A1888:J4223,7,TRUE)</f>
        <v>No</v>
      </c>
      <c r="H1889" s="55" t="str">
        <f>VLOOKUP(A1889,Medical_Examinations!A1888:J4223,8,TRUE)</f>
        <v>No</v>
      </c>
      <c r="I1889" s="56">
        <f>VLOOKUP(A1889,Medical_Examinations!A1888:J4223,9,TRUE)</f>
        <v>0</v>
      </c>
      <c r="J1889" s="55" t="str">
        <f>VLOOKUP(A1889,Medical_Examinations!A1888:J4223,10,TRUE)</f>
        <v>No</v>
      </c>
      <c r="K1889" s="55" t="str">
        <f>VLOOKUP(A1889,Medical_Examinations!A1888:J4223,3,TRUE)</f>
        <v>Obesity</v>
      </c>
      <c r="L1889" s="55" t="str">
        <f>VLOOKUP(A1889,Medical_Examinations!A1888:J4223,5,TRUE)</f>
        <v>Prediabetes</v>
      </c>
      <c r="M1889" s="57">
        <f>VLOOKUP(A1889,Hospitalization!A91:K2433,5,FALSE)</f>
        <v>23570</v>
      </c>
      <c r="N1889" s="56">
        <f ca="1">VLOOKUP(A1889,Hospitalization!A91:K2433,6,FALSE)</f>
        <v>22</v>
      </c>
      <c r="O1889" s="55" t="str">
        <f>VLOOKUP(A1880,Hospitalization!A881:K3223,11,TRUE)</f>
        <v>R1018</v>
      </c>
      <c r="P1889" s="55" t="str">
        <f>VLOOKUP(A1889,Hospitalization!A890:K3232,10,TRUE)</f>
        <v>tier - 3</v>
      </c>
      <c r="Q1889" s="58">
        <f>VLOOKUP(A1889,Hospitalization!A890:K3232,8,TRUE)</f>
        <v>11345.52</v>
      </c>
      <c r="R1889" s="55" t="str">
        <f>VLOOKUP(A1889,Hospitalization!A890:K3232,9,TRUE)</f>
        <v>tier - 3</v>
      </c>
    </row>
    <row r="1890" spans="1:18" x14ac:dyDescent="0.3">
      <c r="A1890" s="69" t="s">
        <v>1899</v>
      </c>
      <c r="B1890" s="55" t="str">
        <f>VLOOKUP(A1890,'Customer Names'!A1890:E3208,3,TRUE)</f>
        <v xml:space="preserve"> Mr</v>
      </c>
      <c r="C1890" s="55" t="str">
        <f>VLOOKUP(A1890,'Customer Names'!A1888:E2713,4,FALSE)</f>
        <v>Mason</v>
      </c>
      <c r="D1890" s="50">
        <f>VLOOKUP(HealthCare!A1890,Medical_Examinations!A1889:J4224,2,TRUE)</f>
        <v>33.479999999999997</v>
      </c>
      <c r="E1890" s="50">
        <f>VLOOKUP(HealthCare!A1890,Medical_Examinations!A1889:J4224,4,TRUE)</f>
        <v>8.94</v>
      </c>
      <c r="F1890" s="7" t="str">
        <f>VLOOKUP(A1890,Medical_Examinations!A1889:J4224,6,TRUE)</f>
        <v>No</v>
      </c>
      <c r="G1890" s="7" t="str">
        <f>VLOOKUP(A1890,Medical_Examinations!A1889:J4224,7,TRUE)</f>
        <v>No</v>
      </c>
      <c r="H1890" s="7" t="str">
        <f>VLOOKUP(A1890,Medical_Examinations!A1889:J4224,8,TRUE)</f>
        <v>No</v>
      </c>
      <c r="I1890" s="51">
        <f>VLOOKUP(A1890,Medical_Examinations!A1889:J4224,9,TRUE)</f>
        <v>0</v>
      </c>
      <c r="J1890" s="7" t="str">
        <f>VLOOKUP(A1890,Medical_Examinations!A1889:J4224,10,TRUE)</f>
        <v>No</v>
      </c>
      <c r="K1890" s="7" t="str">
        <f>VLOOKUP(A1890,Medical_Examinations!A1889:J4224,3,TRUE)</f>
        <v>Obesity</v>
      </c>
      <c r="L1890" s="7" t="str">
        <f>VLOOKUP(A1890,Medical_Examinations!A1889:J4224,5,TRUE)</f>
        <v>Diabetes</v>
      </c>
      <c r="M1890" s="52">
        <f>VLOOKUP(A1890,Hospitalization!A92:K2434,5,FALSE)</f>
        <v>25144</v>
      </c>
      <c r="N1890" s="51">
        <f ca="1">VLOOKUP(A1890,Hospitalization!A92:K2434,6,FALSE)</f>
        <v>40</v>
      </c>
      <c r="O1890" s="7" t="str">
        <f>VLOOKUP(A1881,Hospitalization!A882:K3224,11,TRUE)</f>
        <v>R1013</v>
      </c>
      <c r="P1890" s="7" t="str">
        <f>VLOOKUP(A1890,Hospitalization!A891:K3233,10,TRUE)</f>
        <v>tier - 2</v>
      </c>
      <c r="Q1890" s="53">
        <f>VLOOKUP(A1890,Hospitalization!A891:K3233,8,TRUE)</f>
        <v>11344.32</v>
      </c>
      <c r="R1890" s="7" t="str">
        <f>VLOOKUP(A1890,Hospitalization!A891:K3233,9,TRUE)</f>
        <v>tier - 3</v>
      </c>
    </row>
    <row r="1891" spans="1:18" x14ac:dyDescent="0.3">
      <c r="A1891" s="69" t="s">
        <v>1900</v>
      </c>
      <c r="B1891" s="55" t="str">
        <f>VLOOKUP(A1891,'Customer Names'!A1891:E3209,3,TRUE)</f>
        <v xml:space="preserve"> Ms</v>
      </c>
      <c r="C1891" s="55" t="str">
        <f>VLOOKUP(A1891,'Customer Names'!A1889:E2714,4,FALSE)</f>
        <v>Trout</v>
      </c>
      <c r="D1891" s="54">
        <f>VLOOKUP(HealthCare!A1891,Medical_Examinations!A1890:J4225,2,TRUE)</f>
        <v>16.510000000000002</v>
      </c>
      <c r="E1891" s="54">
        <f>VLOOKUP(HealthCare!A1891,Medical_Examinations!A1890:J4225,4,TRUE)</f>
        <v>4.42</v>
      </c>
      <c r="F1891" s="55" t="str">
        <f>VLOOKUP(A1891,Medical_Examinations!A1890:J4225,6,TRUE)</f>
        <v>yes</v>
      </c>
      <c r="G1891" s="55" t="str">
        <f>VLOOKUP(A1891,Medical_Examinations!A1890:J4225,7,TRUE)</f>
        <v>No</v>
      </c>
      <c r="H1891" s="55" t="str">
        <f>VLOOKUP(A1891,Medical_Examinations!A1890:J4225,8,TRUE)</f>
        <v>Yes</v>
      </c>
      <c r="I1891" s="56">
        <f>VLOOKUP(A1891,Medical_Examinations!A1890:J4225,9,TRUE)</f>
        <v>1</v>
      </c>
      <c r="J1891" s="55" t="str">
        <f>VLOOKUP(A1891,Medical_Examinations!A1890:J4225,10,TRUE)</f>
        <v>No</v>
      </c>
      <c r="K1891" s="55" t="str">
        <f>VLOOKUP(A1891,Medical_Examinations!A1890:J4225,3,TRUE)</f>
        <v>Underweight</v>
      </c>
      <c r="L1891" s="55" t="str">
        <f>VLOOKUP(A1891,Medical_Examinations!A1890:J4225,5,TRUE)</f>
        <v>Normal</v>
      </c>
      <c r="M1891" s="57">
        <f>VLOOKUP(A1891,Hospitalization!A93:K2435,5,FALSE)</f>
        <v>37519</v>
      </c>
      <c r="N1891" s="56">
        <f ca="1">VLOOKUP(A1891,Hospitalization!A93:K2435,6,FALSE)</f>
        <v>55</v>
      </c>
      <c r="O1891" s="55" t="str">
        <f>VLOOKUP(A1882,Hospitalization!A883:K3225,11,TRUE)</f>
        <v>R1025</v>
      </c>
      <c r="P1891" s="55" t="str">
        <f>VLOOKUP(A1891,Hospitalization!A892:K3234,10,TRUE)</f>
        <v>tier - 3</v>
      </c>
      <c r="Q1891" s="58">
        <f>VLOOKUP(A1891,Hospitalization!A892:K3234,8,TRUE)</f>
        <v>11321.49</v>
      </c>
      <c r="R1891" s="55" t="str">
        <f>VLOOKUP(A1891,Hospitalization!A892:K3234,9,TRUE)</f>
        <v>tier - 3</v>
      </c>
    </row>
    <row r="1892" spans="1:18" x14ac:dyDescent="0.3">
      <c r="A1892" s="69" t="s">
        <v>1901</v>
      </c>
      <c r="B1892" s="55" t="str">
        <f>VLOOKUP(A1892,'Customer Names'!A1892:E3210,3,TRUE)</f>
        <v xml:space="preserve"> Mr</v>
      </c>
      <c r="C1892" s="55" t="str">
        <f>VLOOKUP(A1892,'Customer Names'!A1890:E2715,4,FALSE)</f>
        <v>Gilbert</v>
      </c>
      <c r="D1892" s="50">
        <f>VLOOKUP(HealthCare!A1892,Medical_Examinations!A1891:J4226,2,TRUE)</f>
        <v>33.155000000000001</v>
      </c>
      <c r="E1892" s="50">
        <f>VLOOKUP(HealthCare!A1892,Medical_Examinations!A1891:J4226,4,TRUE)</f>
        <v>5.3</v>
      </c>
      <c r="F1892" s="7" t="str">
        <f>VLOOKUP(A1892,Medical_Examinations!A1891:J4226,6,TRUE)</f>
        <v>yes</v>
      </c>
      <c r="G1892" s="7" t="str">
        <f>VLOOKUP(A1892,Medical_Examinations!A1891:J4226,7,TRUE)</f>
        <v>No</v>
      </c>
      <c r="H1892" s="7" t="str">
        <f>VLOOKUP(A1892,Medical_Examinations!A1891:J4226,8,TRUE)</f>
        <v>No</v>
      </c>
      <c r="I1892" s="51">
        <f>VLOOKUP(A1892,Medical_Examinations!A1891:J4226,9,TRUE)</f>
        <v>1</v>
      </c>
      <c r="J1892" s="7" t="str">
        <f>VLOOKUP(A1892,Medical_Examinations!A1891:J4226,10,TRUE)</f>
        <v>No</v>
      </c>
      <c r="K1892" s="7" t="str">
        <f>VLOOKUP(A1892,Medical_Examinations!A1891:J4226,3,TRUE)</f>
        <v>Obesity</v>
      </c>
      <c r="L1892" s="7" t="str">
        <f>VLOOKUP(A1892,Medical_Examinations!A1891:J4226,5,TRUE)</f>
        <v>Normal</v>
      </c>
      <c r="M1892" s="52">
        <f>VLOOKUP(A1892,Hospitalization!A94:K2436,5,FALSE)</f>
        <v>23203</v>
      </c>
      <c r="N1892" s="51">
        <f ca="1">VLOOKUP(A1892,Hospitalization!A94:K2436,6,FALSE)</f>
        <v>51</v>
      </c>
      <c r="O1892" s="7" t="str">
        <f>VLOOKUP(A1883,Hospitalization!A884:K3226,11,TRUE)</f>
        <v>R1026</v>
      </c>
      <c r="P1892" s="7" t="str">
        <f>VLOOKUP(A1892,Hospitalization!A893:K3235,10,TRUE)</f>
        <v>tier - 1</v>
      </c>
      <c r="Q1892" s="53">
        <f>VLOOKUP(A1892,Hospitalization!A893:K3235,8,TRUE)</f>
        <v>11319.12</v>
      </c>
      <c r="R1892" s="7" t="str">
        <f>VLOOKUP(A1892,Hospitalization!A893:K3235,9,TRUE)</f>
        <v>tier - 3</v>
      </c>
    </row>
    <row r="1893" spans="1:18" x14ac:dyDescent="0.3">
      <c r="A1893" s="69" t="s">
        <v>1902</v>
      </c>
      <c r="B1893" s="55" t="str">
        <f>VLOOKUP(A1893,'Customer Names'!A1893:E3211,3,TRUE)</f>
        <v xml:space="preserve"> Mr</v>
      </c>
      <c r="C1893" s="55" t="str">
        <f>VLOOKUP(A1893,'Customer Names'!A1891:E2716,4,FALSE)</f>
        <v>Chong</v>
      </c>
      <c r="D1893" s="54">
        <f>VLOOKUP(HealthCare!A1893,Medical_Examinations!A1892:J4227,2,TRUE)</f>
        <v>37.29</v>
      </c>
      <c r="E1893" s="54">
        <f>VLOOKUP(HealthCare!A1893,Medical_Examinations!A1892:J4227,4,TRUE)</f>
        <v>4.6399999999999997</v>
      </c>
      <c r="F1893" s="55" t="str">
        <f>VLOOKUP(A1893,Medical_Examinations!A1892:J4227,6,TRUE)</f>
        <v>No</v>
      </c>
      <c r="G1893" s="55" t="str">
        <f>VLOOKUP(A1893,Medical_Examinations!A1892:J4227,7,TRUE)</f>
        <v>No</v>
      </c>
      <c r="H1893" s="55" t="str">
        <f>VLOOKUP(A1893,Medical_Examinations!A1892:J4227,8,TRUE)</f>
        <v>Yes</v>
      </c>
      <c r="I1893" s="56">
        <f>VLOOKUP(A1893,Medical_Examinations!A1892:J4227,9,TRUE)</f>
        <v>1</v>
      </c>
      <c r="J1893" s="55" t="str">
        <f>VLOOKUP(A1893,Medical_Examinations!A1892:J4227,10,TRUE)</f>
        <v>No</v>
      </c>
      <c r="K1893" s="55" t="str">
        <f>VLOOKUP(A1893,Medical_Examinations!A1892:J4227,3,TRUE)</f>
        <v>Obesity</v>
      </c>
      <c r="L1893" s="55" t="str">
        <f>VLOOKUP(A1893,Medical_Examinations!A1892:J4227,5,TRUE)</f>
        <v>Normal</v>
      </c>
      <c r="M1893" s="57">
        <f>VLOOKUP(A1893,Hospitalization!A95:K2437,5,FALSE)</f>
        <v>35043</v>
      </c>
      <c r="N1893" s="56">
        <f ca="1">VLOOKUP(A1893,Hospitalization!A95:K2437,6,FALSE)</f>
        <v>61</v>
      </c>
      <c r="O1893" s="55" t="str">
        <f>VLOOKUP(A1884,Hospitalization!A885:K3227,11,TRUE)</f>
        <v>R1011</v>
      </c>
      <c r="P1893" s="55" t="str">
        <f>VLOOKUP(A1893,Hospitalization!A894:K3236,10,TRUE)</f>
        <v>tier - 2</v>
      </c>
      <c r="Q1893" s="58">
        <f>VLOOKUP(A1893,Hospitalization!A894:K3236,8,TRUE)</f>
        <v>11318.57</v>
      </c>
      <c r="R1893" s="55" t="str">
        <f>VLOOKUP(A1893,Hospitalization!A894:K3236,9,TRUE)</f>
        <v>tier - 3</v>
      </c>
    </row>
    <row r="1894" spans="1:18" x14ac:dyDescent="0.3">
      <c r="A1894" s="69" t="s">
        <v>1903</v>
      </c>
      <c r="B1894" s="55" t="str">
        <f>VLOOKUP(A1894,'Customer Names'!A1894:E3212,3,TRUE)</f>
        <v xml:space="preserve"> Ms</v>
      </c>
      <c r="C1894" s="55" t="str">
        <f>VLOOKUP(A1894,'Customer Names'!A1892:E2717,4,FALSE)</f>
        <v>Henry</v>
      </c>
      <c r="D1894" s="50">
        <f>VLOOKUP(HealthCare!A1894,Medical_Examinations!A1893:J4228,2,TRUE)</f>
        <v>20.23</v>
      </c>
      <c r="E1894" s="50">
        <f>VLOOKUP(HealthCare!A1894,Medical_Examinations!A1893:J4228,4,TRUE)</f>
        <v>6.16</v>
      </c>
      <c r="F1894" s="7" t="str">
        <f>VLOOKUP(A1894,Medical_Examinations!A1893:J4228,6,TRUE)</f>
        <v>yes</v>
      </c>
      <c r="G1894" s="7" t="str">
        <f>VLOOKUP(A1894,Medical_Examinations!A1893:J4228,7,TRUE)</f>
        <v>No</v>
      </c>
      <c r="H1894" s="7" t="str">
        <f>VLOOKUP(A1894,Medical_Examinations!A1893:J4228,8,TRUE)</f>
        <v>No</v>
      </c>
      <c r="I1894" s="51">
        <f>VLOOKUP(A1894,Medical_Examinations!A1893:J4228,9,TRUE)</f>
        <v>1</v>
      </c>
      <c r="J1894" s="7" t="str">
        <f>VLOOKUP(A1894,Medical_Examinations!A1893:J4228,10,TRUE)</f>
        <v>No</v>
      </c>
      <c r="K1894" s="7" t="str">
        <f>VLOOKUP(A1894,Medical_Examinations!A1893:J4228,3,TRUE)</f>
        <v>Normal Weight</v>
      </c>
      <c r="L1894" s="7" t="str">
        <f>VLOOKUP(A1894,Medical_Examinations!A1893:J4228,5,TRUE)</f>
        <v>Prediabetes</v>
      </c>
      <c r="M1894" s="52">
        <f>VLOOKUP(A1894,Hospitalization!A96:K2438,5,FALSE)</f>
        <v>23337</v>
      </c>
      <c r="N1894" s="51">
        <f ca="1">VLOOKUP(A1894,Hospitalization!A96:K2438,6,FALSE)</f>
        <v>50</v>
      </c>
      <c r="O1894" s="7" t="str">
        <f>VLOOKUP(A1885,Hospitalization!A886:K3228,11,TRUE)</f>
        <v>R1013</v>
      </c>
      <c r="P1894" s="7" t="str">
        <f>VLOOKUP(A1894,Hospitalization!A895:K3237,10,TRUE)</f>
        <v>tier - 3</v>
      </c>
      <c r="Q1894" s="53">
        <f>VLOOKUP(A1894,Hospitalization!A895:K3237,8,TRUE)</f>
        <v>11312.33</v>
      </c>
      <c r="R1894" s="7" t="str">
        <f>VLOOKUP(A1894,Hospitalization!A895:K3237,9,TRUE)</f>
        <v>tier - 3</v>
      </c>
    </row>
    <row r="1895" spans="1:18" x14ac:dyDescent="0.3">
      <c r="A1895" s="69" t="s">
        <v>1904</v>
      </c>
      <c r="B1895" s="55" t="str">
        <f>VLOOKUP(A1895,'Customer Names'!A1895:E3213,3,TRUE)</f>
        <v xml:space="preserve"> Mr</v>
      </c>
      <c r="C1895" s="55" t="str">
        <f>VLOOKUP(A1895,'Customer Names'!A1893:E2718,4,FALSE)</f>
        <v>Brenneman</v>
      </c>
      <c r="D1895" s="54">
        <f>VLOOKUP(HealthCare!A1895,Medical_Examinations!A1894:J4229,2,TRUE)</f>
        <v>28.975000000000001</v>
      </c>
      <c r="E1895" s="54">
        <f>VLOOKUP(HealthCare!A1895,Medical_Examinations!A1894:J4229,4,TRUE)</f>
        <v>4.12</v>
      </c>
      <c r="F1895" s="55" t="str">
        <f>VLOOKUP(A1895,Medical_Examinations!A1894:J4229,6,TRUE)</f>
        <v>No</v>
      </c>
      <c r="G1895" s="55" t="str">
        <f>VLOOKUP(A1895,Medical_Examinations!A1894:J4229,7,TRUE)</f>
        <v>No</v>
      </c>
      <c r="H1895" s="55" t="str">
        <f>VLOOKUP(A1895,Medical_Examinations!A1894:J4229,8,TRUE)</f>
        <v>Yes</v>
      </c>
      <c r="I1895" s="56">
        <f>VLOOKUP(A1895,Medical_Examinations!A1894:J4229,9,TRUE)</f>
        <v>1</v>
      </c>
      <c r="J1895" s="55" t="str">
        <f>VLOOKUP(A1895,Medical_Examinations!A1894:J4229,10,TRUE)</f>
        <v>No</v>
      </c>
      <c r="K1895" s="55" t="str">
        <f>VLOOKUP(A1895,Medical_Examinations!A1894:J4229,3,TRUE)</f>
        <v>Overweight</v>
      </c>
      <c r="L1895" s="55" t="str">
        <f>VLOOKUP(A1895,Medical_Examinations!A1894:J4229,5,TRUE)</f>
        <v>Normal</v>
      </c>
      <c r="M1895" s="57">
        <f>VLOOKUP(A1895,Hospitalization!A97:K2439,5,FALSE)</f>
        <v>25117</v>
      </c>
      <c r="N1895" s="56">
        <f ca="1">VLOOKUP(A1895,Hospitalization!A97:K2439,6,FALSE)</f>
        <v>60</v>
      </c>
      <c r="O1895" s="55" t="str">
        <f>VLOOKUP(A1886,Hospitalization!A887:K3229,11,TRUE)</f>
        <v>R1011</v>
      </c>
      <c r="P1895" s="55" t="str">
        <f>VLOOKUP(A1895,Hospitalization!A896:K3238,10,TRUE)</f>
        <v>tier - 1</v>
      </c>
      <c r="Q1895" s="58">
        <f>VLOOKUP(A1895,Hospitalization!A896:K3238,8,TRUE)</f>
        <v>11305.93</v>
      </c>
      <c r="R1895" s="55" t="str">
        <f>VLOOKUP(A1895,Hospitalization!A896:K3238,9,TRUE)</f>
        <v>tier - 3</v>
      </c>
    </row>
    <row r="1896" spans="1:18" x14ac:dyDescent="0.3">
      <c r="A1896" s="69" t="s">
        <v>1905</v>
      </c>
      <c r="B1896" s="55" t="str">
        <f>VLOOKUP(A1896,'Customer Names'!A1896:E3214,3,TRUE)</f>
        <v xml:space="preserve"> Ms</v>
      </c>
      <c r="C1896" s="55" t="str">
        <f>VLOOKUP(A1896,'Customer Names'!A1894:E2719,4,FALSE)</f>
        <v>Kemp</v>
      </c>
      <c r="D1896" s="50">
        <f>VLOOKUP(HealthCare!A1896,Medical_Examinations!A1895:J4230,2,TRUE)</f>
        <v>16.420000000000002</v>
      </c>
      <c r="E1896" s="50">
        <f>VLOOKUP(HealthCare!A1896,Medical_Examinations!A1895:J4230,4,TRUE)</f>
        <v>5.77</v>
      </c>
      <c r="F1896" s="7" t="str">
        <f>VLOOKUP(A1896,Medical_Examinations!A1895:J4230,6,TRUE)</f>
        <v>yes</v>
      </c>
      <c r="G1896" s="7" t="str">
        <f>VLOOKUP(A1896,Medical_Examinations!A1895:J4230,7,TRUE)</f>
        <v>No</v>
      </c>
      <c r="H1896" s="7" t="str">
        <f>VLOOKUP(A1896,Medical_Examinations!A1895:J4230,8,TRUE)</f>
        <v>Yes</v>
      </c>
      <c r="I1896" s="51">
        <f>VLOOKUP(A1896,Medical_Examinations!A1895:J4230,9,TRUE)</f>
        <v>1</v>
      </c>
      <c r="J1896" s="7" t="str">
        <f>VLOOKUP(A1896,Medical_Examinations!A1895:J4230,10,TRUE)</f>
        <v>No</v>
      </c>
      <c r="K1896" s="7" t="str">
        <f>VLOOKUP(A1896,Medical_Examinations!A1895:J4230,3,TRUE)</f>
        <v>Underweight</v>
      </c>
      <c r="L1896" s="7" t="str">
        <f>VLOOKUP(A1896,Medical_Examinations!A1895:J4230,5,TRUE)</f>
        <v>Prediabetes</v>
      </c>
      <c r="M1896" s="52">
        <f>VLOOKUP(A1896,Hospitalization!A98:K2440,5,FALSE)</f>
        <v>26567</v>
      </c>
      <c r="N1896" s="51">
        <f ca="1">VLOOKUP(A1896,Hospitalization!A98:K2440,6,FALSE)</f>
        <v>32</v>
      </c>
      <c r="O1896" s="7" t="str">
        <f>VLOOKUP(A1887,Hospitalization!A888:K3230,11,TRUE)</f>
        <v>R1012</v>
      </c>
      <c r="P1896" s="7" t="str">
        <f>VLOOKUP(A1896,Hospitalization!A897:K3239,10,TRUE)</f>
        <v>tier - 2</v>
      </c>
      <c r="Q1896" s="53">
        <f>VLOOKUP(A1896,Hospitalization!A897:K3239,8,TRUE)</f>
        <v>11299.34</v>
      </c>
      <c r="R1896" s="7" t="str">
        <f>VLOOKUP(A1896,Hospitalization!A897:K3239,9,TRUE)</f>
        <v>tier - 3</v>
      </c>
    </row>
    <row r="1897" spans="1:18" x14ac:dyDescent="0.3">
      <c r="A1897" s="69" t="s">
        <v>1906</v>
      </c>
      <c r="B1897" s="55" t="str">
        <f>VLOOKUP(A1897,'Customer Names'!A1897:E3215,3,TRUE)</f>
        <v xml:space="preserve"> Mr</v>
      </c>
      <c r="C1897" s="55" t="str">
        <f>VLOOKUP(A1897,'Customer Names'!A1895:E2720,4,FALSE)</f>
        <v>Wilson</v>
      </c>
      <c r="D1897" s="54">
        <f>VLOOKUP(HealthCare!A1897,Medical_Examinations!A1896:J4231,2,TRUE)</f>
        <v>17.559999999999999</v>
      </c>
      <c r="E1897" s="54">
        <f>VLOOKUP(HealthCare!A1897,Medical_Examinations!A1896:J4231,4,TRUE)</f>
        <v>6.2</v>
      </c>
      <c r="F1897" s="55" t="str">
        <f>VLOOKUP(A1897,Medical_Examinations!A1896:J4231,6,TRUE)</f>
        <v>No</v>
      </c>
      <c r="G1897" s="55" t="str">
        <f>VLOOKUP(A1897,Medical_Examinations!A1896:J4231,7,TRUE)</f>
        <v>No</v>
      </c>
      <c r="H1897" s="55" t="str">
        <f>VLOOKUP(A1897,Medical_Examinations!A1896:J4231,8,TRUE)</f>
        <v>No</v>
      </c>
      <c r="I1897" s="56">
        <f>VLOOKUP(A1897,Medical_Examinations!A1896:J4231,9,TRUE)</f>
        <v>1</v>
      </c>
      <c r="J1897" s="55" t="str">
        <f>VLOOKUP(A1897,Medical_Examinations!A1896:J4231,10,TRUE)</f>
        <v>No</v>
      </c>
      <c r="K1897" s="55" t="str">
        <f>VLOOKUP(A1897,Medical_Examinations!A1896:J4231,3,TRUE)</f>
        <v>Underweight</v>
      </c>
      <c r="L1897" s="55" t="str">
        <f>VLOOKUP(A1897,Medical_Examinations!A1896:J4231,5,TRUE)</f>
        <v>Prediabetes</v>
      </c>
      <c r="M1897" s="57">
        <f>VLOOKUP(A1897,Hospitalization!A99:K2441,5,FALSE)</f>
        <v>32461</v>
      </c>
      <c r="N1897" s="56">
        <f ca="1">VLOOKUP(A1897,Hospitalization!A99:K2441,6,FALSE)</f>
        <v>25</v>
      </c>
      <c r="O1897" s="55" t="str">
        <f>VLOOKUP(A1888,Hospitalization!A889:K3231,11,TRUE)</f>
        <v>R1012</v>
      </c>
      <c r="P1897" s="55" t="str">
        <f>VLOOKUP(A1897,Hospitalization!A898:K3240,10,TRUE)</f>
        <v>tier - 1</v>
      </c>
      <c r="Q1897" s="58">
        <f>VLOOKUP(A1897,Hospitalization!A898:K3240,8,TRUE)</f>
        <v>11294.57</v>
      </c>
      <c r="R1897" s="55" t="str">
        <f>VLOOKUP(A1897,Hospitalization!A898:K3240,9,TRUE)</f>
        <v>tier - 3</v>
      </c>
    </row>
    <row r="1898" spans="1:18" x14ac:dyDescent="0.3">
      <c r="A1898" s="69" t="s">
        <v>1907</v>
      </c>
      <c r="B1898" s="55" t="str">
        <f>VLOOKUP(A1898,'Customer Names'!A1898:E3216,3,TRUE)</f>
        <v xml:space="preserve"> Mr</v>
      </c>
      <c r="C1898" s="55" t="str">
        <f>VLOOKUP(A1898,'Customer Names'!A1896:E2721,4,FALSE)</f>
        <v>Hillyard</v>
      </c>
      <c r="D1898" s="50">
        <f>VLOOKUP(HealthCare!A1898,Medical_Examinations!A1897:J4232,2,TRUE)</f>
        <v>24.13</v>
      </c>
      <c r="E1898" s="50">
        <f>VLOOKUP(HealthCare!A1898,Medical_Examinations!A1897:J4232,4,TRUE)</f>
        <v>4.3899999999999997</v>
      </c>
      <c r="F1898" s="7" t="str">
        <f>VLOOKUP(A1898,Medical_Examinations!A1897:J4232,6,TRUE)</f>
        <v>No</v>
      </c>
      <c r="G1898" s="7" t="str">
        <f>VLOOKUP(A1898,Medical_Examinations!A1897:J4232,7,TRUE)</f>
        <v>No</v>
      </c>
      <c r="H1898" s="7" t="str">
        <f>VLOOKUP(A1898,Medical_Examinations!A1897:J4232,8,TRUE)</f>
        <v>No</v>
      </c>
      <c r="I1898" s="51">
        <f>VLOOKUP(A1898,Medical_Examinations!A1897:J4232,9,TRUE)</f>
        <v>1</v>
      </c>
      <c r="J1898" s="7" t="str">
        <f>VLOOKUP(A1898,Medical_Examinations!A1897:J4232,10,TRUE)</f>
        <v>No</v>
      </c>
      <c r="K1898" s="7" t="str">
        <f>VLOOKUP(A1898,Medical_Examinations!A1897:J4232,3,TRUE)</f>
        <v>Normal Weight</v>
      </c>
      <c r="L1898" s="7" t="str">
        <f>VLOOKUP(A1898,Medical_Examinations!A1897:J4232,5,TRUE)</f>
        <v>Normal</v>
      </c>
      <c r="M1898" s="52">
        <f>VLOOKUP(A1898,Hospitalization!A100:K2442,5,FALSE)</f>
        <v>25741</v>
      </c>
      <c r="N1898" s="51">
        <f ca="1">VLOOKUP(A1898,Hospitalization!A100:K2442,6,FALSE)</f>
        <v>32</v>
      </c>
      <c r="O1898" s="7" t="str">
        <f>VLOOKUP(A1889,Hospitalization!A890:K3232,11,TRUE)</f>
        <v>R1011</v>
      </c>
      <c r="P1898" s="7" t="str">
        <f>VLOOKUP(A1898,Hospitalization!A899:K3241,10,TRUE)</f>
        <v>tier - 1</v>
      </c>
      <c r="Q1898" s="53">
        <f>VLOOKUP(A1898,Hospitalization!A899:K3241,8,TRUE)</f>
        <v>11289.11</v>
      </c>
      <c r="R1898" s="7" t="str">
        <f>VLOOKUP(A1898,Hospitalization!A899:K3241,9,TRUE)</f>
        <v>tier - 3</v>
      </c>
    </row>
    <row r="1899" spans="1:18" x14ac:dyDescent="0.3">
      <c r="A1899" s="69" t="s">
        <v>1908</v>
      </c>
      <c r="B1899" s="55" t="str">
        <f>VLOOKUP(A1899,'Customer Names'!A1899:E3217,3,TRUE)</f>
        <v xml:space="preserve"> Mr</v>
      </c>
      <c r="C1899" s="55" t="str">
        <f>VLOOKUP(A1899,'Customer Names'!A1897:E2722,4,FALSE)</f>
        <v>Turner</v>
      </c>
      <c r="D1899" s="54">
        <f>VLOOKUP(HealthCare!A1899,Medical_Examinations!A1898:J4233,2,TRUE)</f>
        <v>19.95</v>
      </c>
      <c r="E1899" s="54">
        <f>VLOOKUP(HealthCare!A1899,Medical_Examinations!A1898:J4233,4,TRUE)</f>
        <v>5.13</v>
      </c>
      <c r="F1899" s="55" t="str">
        <f>VLOOKUP(A1899,Medical_Examinations!A1898:J4233,6,TRUE)</f>
        <v>No</v>
      </c>
      <c r="G1899" s="55" t="str">
        <f>VLOOKUP(A1899,Medical_Examinations!A1898:J4233,7,TRUE)</f>
        <v>yes</v>
      </c>
      <c r="H1899" s="55" t="str">
        <f>VLOOKUP(A1899,Medical_Examinations!A1898:J4233,8,TRUE)</f>
        <v>No</v>
      </c>
      <c r="I1899" s="56">
        <f>VLOOKUP(A1899,Medical_Examinations!A1898:J4233,9,TRUE)</f>
        <v>2</v>
      </c>
      <c r="J1899" s="55" t="str">
        <f>VLOOKUP(A1899,Medical_Examinations!A1898:J4233,10,TRUE)</f>
        <v>No</v>
      </c>
      <c r="K1899" s="55" t="str">
        <f>VLOOKUP(A1899,Medical_Examinations!A1898:J4233,3,TRUE)</f>
        <v>Normal Weight</v>
      </c>
      <c r="L1899" s="55" t="str">
        <f>VLOOKUP(A1899,Medical_Examinations!A1898:J4233,5,TRUE)</f>
        <v>Normal</v>
      </c>
      <c r="M1899" s="57">
        <f>VLOOKUP(A1899,Hospitalization!A101:K2443,5,FALSE)</f>
        <v>24637</v>
      </c>
      <c r="N1899" s="56">
        <f ca="1">VLOOKUP(A1899,Hospitalization!A101:K2443,6,FALSE)</f>
        <v>50</v>
      </c>
      <c r="O1899" s="55" t="str">
        <f>VLOOKUP(A1890,Hospitalization!A891:K3233,11,TRUE)</f>
        <v>R1025</v>
      </c>
      <c r="P1899" s="55" t="str">
        <f>VLOOKUP(A1899,Hospitalization!A900:K3242,10,TRUE)</f>
        <v>tier - 3</v>
      </c>
      <c r="Q1899" s="58">
        <f>VLOOKUP(A1899,Hospitalization!A900:K3242,8,TRUE)</f>
        <v>11286.54</v>
      </c>
      <c r="R1899" s="55" t="str">
        <f>VLOOKUP(A1899,Hospitalization!A900:K3242,9,TRUE)</f>
        <v>tier - 3</v>
      </c>
    </row>
    <row r="1900" spans="1:18" x14ac:dyDescent="0.3">
      <c r="A1900" s="69" t="s">
        <v>1909</v>
      </c>
      <c r="B1900" s="55" t="str">
        <f>VLOOKUP(A1900,'Customer Names'!A1900:E3218,3,TRUE)</f>
        <v xml:space="preserve"> Mr</v>
      </c>
      <c r="C1900" s="55" t="str">
        <f>VLOOKUP(A1900,'Customer Names'!A1898:E2723,4,FALSE)</f>
        <v>Benestad</v>
      </c>
      <c r="D1900" s="50">
        <f>VLOOKUP(HealthCare!A1900,Medical_Examinations!A1899:J4234,2,TRUE)</f>
        <v>21.24</v>
      </c>
      <c r="E1900" s="50">
        <f>VLOOKUP(HealthCare!A1900,Medical_Examinations!A1899:J4234,4,TRUE)</f>
        <v>4.49</v>
      </c>
      <c r="F1900" s="7" t="str">
        <f>VLOOKUP(A1900,Medical_Examinations!A1899:J4234,6,TRUE)</f>
        <v>No</v>
      </c>
      <c r="G1900" s="7" t="str">
        <f>VLOOKUP(A1900,Medical_Examinations!A1899:J4234,7,TRUE)</f>
        <v>No</v>
      </c>
      <c r="H1900" s="7" t="str">
        <f>VLOOKUP(A1900,Medical_Examinations!A1899:J4234,8,TRUE)</f>
        <v>No</v>
      </c>
      <c r="I1900" s="51">
        <f>VLOOKUP(A1900,Medical_Examinations!A1899:J4234,9,TRUE)</f>
        <v>0</v>
      </c>
      <c r="J1900" s="7" t="str">
        <f>VLOOKUP(A1900,Medical_Examinations!A1899:J4234,10,TRUE)</f>
        <v>No</v>
      </c>
      <c r="K1900" s="7" t="str">
        <f>VLOOKUP(A1900,Medical_Examinations!A1899:J4234,3,TRUE)</f>
        <v>Normal Weight</v>
      </c>
      <c r="L1900" s="7" t="str">
        <f>VLOOKUP(A1900,Medical_Examinations!A1899:J4234,5,TRUE)</f>
        <v>Normal</v>
      </c>
      <c r="M1900" s="52">
        <f>VLOOKUP(A1900,Hospitalization!A102:K2444,5,FALSE)</f>
        <v>38264</v>
      </c>
      <c r="N1900" s="51">
        <f ca="1">VLOOKUP(A1900,Hospitalization!A102:K2444,6,FALSE)</f>
        <v>59</v>
      </c>
      <c r="O1900" s="7" t="str">
        <f>VLOOKUP(A1891,Hospitalization!A892:K3234,11,TRUE)</f>
        <v>R1012</v>
      </c>
      <c r="P1900" s="7" t="str">
        <f>VLOOKUP(A1900,Hospitalization!A901:K3243,10,TRUE)</f>
        <v>tier - 2</v>
      </c>
      <c r="Q1900" s="53">
        <f>VLOOKUP(A1900,Hospitalization!A901:K3243,8,TRUE)</f>
        <v>11272.33</v>
      </c>
      <c r="R1900" s="7" t="str">
        <f>VLOOKUP(A1900,Hospitalization!A901:K3243,9,TRUE)</f>
        <v>tier - 3</v>
      </c>
    </row>
    <row r="1901" spans="1:18" x14ac:dyDescent="0.3">
      <c r="A1901" s="69" t="s">
        <v>1910</v>
      </c>
      <c r="B1901" s="55" t="str">
        <f>VLOOKUP(A1901,'Customer Names'!A1901:E3219,3,TRUE)</f>
        <v xml:space="preserve"> Ms</v>
      </c>
      <c r="C1901" s="55" t="str">
        <f>VLOOKUP(A1901,'Customer Names'!A1899:E2724,4,FALSE)</f>
        <v>Gonzales</v>
      </c>
      <c r="D1901" s="54">
        <f>VLOOKUP(HealthCare!A1901,Medical_Examinations!A1900:J4235,2,TRUE)</f>
        <v>44.22</v>
      </c>
      <c r="E1901" s="54">
        <f>VLOOKUP(HealthCare!A1901,Medical_Examinations!A1900:J4235,4,TRUE)</f>
        <v>6.35</v>
      </c>
      <c r="F1901" s="55" t="str">
        <f>VLOOKUP(A1901,Medical_Examinations!A1900:J4235,6,TRUE)</f>
        <v>No</v>
      </c>
      <c r="G1901" s="55" t="str">
        <f>VLOOKUP(A1901,Medical_Examinations!A1900:J4235,7,TRUE)</f>
        <v>No</v>
      </c>
      <c r="H1901" s="55" t="str">
        <f>VLOOKUP(A1901,Medical_Examinations!A1900:J4235,8,TRUE)</f>
        <v>No</v>
      </c>
      <c r="I1901" s="56">
        <f>VLOOKUP(A1901,Medical_Examinations!A1900:J4235,9,TRUE)</f>
        <v>0</v>
      </c>
      <c r="J1901" s="55" t="str">
        <f>VLOOKUP(A1901,Medical_Examinations!A1900:J4235,10,TRUE)</f>
        <v>No</v>
      </c>
      <c r="K1901" s="55" t="str">
        <f>VLOOKUP(A1901,Medical_Examinations!A1900:J4235,3,TRUE)</f>
        <v>Obesity</v>
      </c>
      <c r="L1901" s="55" t="str">
        <f>VLOOKUP(A1901,Medical_Examinations!A1900:J4235,5,TRUE)</f>
        <v>Prediabetes</v>
      </c>
      <c r="M1901" s="57">
        <f>VLOOKUP(A1901,Hospitalization!A103:K2445,5,FALSE)</f>
        <v>29861</v>
      </c>
      <c r="N1901" s="56">
        <f ca="1">VLOOKUP(A1901,Hospitalization!A103:K2445,6,FALSE)</f>
        <v>52</v>
      </c>
      <c r="O1901" s="55" t="str">
        <f>VLOOKUP(A1892,Hospitalization!A893:K3235,11,TRUE)</f>
        <v>R1012</v>
      </c>
      <c r="P1901" s="55" t="str">
        <f>VLOOKUP(A1901,Hospitalization!A902:K3244,10,TRUE)</f>
        <v>tier - 1</v>
      </c>
      <c r="Q1901" s="58">
        <f>VLOOKUP(A1901,Hospitalization!A902:K3244,8,TRUE)</f>
        <v>11255.29</v>
      </c>
      <c r="R1901" s="55" t="str">
        <f>VLOOKUP(A1901,Hospitalization!A902:K3244,9,TRUE)</f>
        <v>tier - 3</v>
      </c>
    </row>
    <row r="1902" spans="1:18" x14ac:dyDescent="0.3">
      <c r="A1902" s="69" t="s">
        <v>1911</v>
      </c>
      <c r="B1902" s="55" t="str">
        <f>VLOOKUP(A1902,'Customer Names'!A1902:E3220,3,TRUE)</f>
        <v xml:space="preserve"> Ms</v>
      </c>
      <c r="C1902" s="55" t="str">
        <f>VLOOKUP(A1902,'Customer Names'!A1900:E2725,4,FALSE)</f>
        <v>Newman</v>
      </c>
      <c r="D1902" s="50">
        <f>VLOOKUP(HealthCare!A1902,Medical_Examinations!A1901:J4236,2,TRUE)</f>
        <v>41.1</v>
      </c>
      <c r="E1902" s="50">
        <f>VLOOKUP(HealthCare!A1902,Medical_Examinations!A1901:J4236,4,TRUE)</f>
        <v>5.79</v>
      </c>
      <c r="F1902" s="7" t="str">
        <f>VLOOKUP(A1902,Medical_Examinations!A1901:J4236,6,TRUE)</f>
        <v>No</v>
      </c>
      <c r="G1902" s="7" t="str">
        <f>VLOOKUP(A1902,Medical_Examinations!A1901:J4236,7,TRUE)</f>
        <v>No</v>
      </c>
      <c r="H1902" s="7" t="str">
        <f>VLOOKUP(A1902,Medical_Examinations!A1901:J4236,8,TRUE)</f>
        <v>No</v>
      </c>
      <c r="I1902" s="51">
        <f>VLOOKUP(A1902,Medical_Examinations!A1901:J4236,9,TRUE)</f>
        <v>0</v>
      </c>
      <c r="J1902" s="7" t="str">
        <f>VLOOKUP(A1902,Medical_Examinations!A1901:J4236,10,TRUE)</f>
        <v>No</v>
      </c>
      <c r="K1902" s="7" t="str">
        <f>VLOOKUP(A1902,Medical_Examinations!A1901:J4236,3,TRUE)</f>
        <v>Obesity</v>
      </c>
      <c r="L1902" s="7" t="str">
        <f>VLOOKUP(A1902,Medical_Examinations!A1901:J4236,5,TRUE)</f>
        <v>Prediabetes</v>
      </c>
      <c r="M1902" s="52">
        <f>VLOOKUP(A1902,Hospitalization!A104:K2446,5,FALSE)</f>
        <v>25435</v>
      </c>
      <c r="N1902" s="51">
        <f ca="1">VLOOKUP(A1902,Hospitalization!A104:K2446,6,FALSE)</f>
        <v>53</v>
      </c>
      <c r="O1902" s="7" t="str">
        <f>VLOOKUP(A1893,Hospitalization!A894:K3236,11,TRUE)</f>
        <v>R1026</v>
      </c>
      <c r="P1902" s="7" t="str">
        <f>VLOOKUP(A1902,Hospitalization!A903:K3245,10,TRUE)</f>
        <v>tier - 1</v>
      </c>
      <c r="Q1902" s="53">
        <f>VLOOKUP(A1902,Hospitalization!A903:K3245,8,TRUE)</f>
        <v>11253.42</v>
      </c>
      <c r="R1902" s="7" t="str">
        <f>VLOOKUP(A1902,Hospitalization!A903:K3245,9,TRUE)</f>
        <v>tier - 3</v>
      </c>
    </row>
    <row r="1903" spans="1:18" x14ac:dyDescent="0.3">
      <c r="A1903" s="69" t="s">
        <v>1912</v>
      </c>
      <c r="B1903" s="55" t="str">
        <f>VLOOKUP(A1903,'Customer Names'!A1903:E3221,3,TRUE)</f>
        <v xml:space="preserve"> Ms</v>
      </c>
      <c r="C1903" s="55" t="str">
        <f>VLOOKUP(A1903,'Customer Names'!A1901:E2726,4,FALSE)</f>
        <v>Sayre</v>
      </c>
      <c r="D1903" s="54">
        <f>VLOOKUP(HealthCare!A1903,Medical_Examinations!A1902:J4237,2,TRUE)</f>
        <v>34.200000000000003</v>
      </c>
      <c r="E1903" s="54">
        <f>VLOOKUP(HealthCare!A1903,Medical_Examinations!A1902:J4237,4,TRUE)</f>
        <v>4.78</v>
      </c>
      <c r="F1903" s="55" t="str">
        <f>VLOOKUP(A1903,Medical_Examinations!A1902:J4237,6,TRUE)</f>
        <v>yes</v>
      </c>
      <c r="G1903" s="55" t="str">
        <f>VLOOKUP(A1903,Medical_Examinations!A1902:J4237,7,TRUE)</f>
        <v>No</v>
      </c>
      <c r="H1903" s="55" t="str">
        <f>VLOOKUP(A1903,Medical_Examinations!A1902:J4237,8,TRUE)</f>
        <v>No</v>
      </c>
      <c r="I1903" s="56">
        <f>VLOOKUP(A1903,Medical_Examinations!A1902:J4237,9,TRUE)</f>
        <v>0</v>
      </c>
      <c r="J1903" s="55" t="str">
        <f>VLOOKUP(A1903,Medical_Examinations!A1902:J4237,10,TRUE)</f>
        <v>No</v>
      </c>
      <c r="K1903" s="55" t="str">
        <f>VLOOKUP(A1903,Medical_Examinations!A1902:J4237,3,TRUE)</f>
        <v>Obesity</v>
      </c>
      <c r="L1903" s="55" t="str">
        <f>VLOOKUP(A1903,Medical_Examinations!A1902:J4237,5,TRUE)</f>
        <v>Normal</v>
      </c>
      <c r="M1903" s="57">
        <f>VLOOKUP(A1903,Hospitalization!A105:K2447,5,FALSE)</f>
        <v>32859</v>
      </c>
      <c r="N1903" s="56">
        <f ca="1">VLOOKUP(A1903,Hospitalization!A105:K2447,6,FALSE)</f>
        <v>53</v>
      </c>
      <c r="O1903" s="55" t="str">
        <f>VLOOKUP(A1894,Hospitalization!A895:K3237,11,TRUE)</f>
        <v>R1012</v>
      </c>
      <c r="P1903" s="55" t="str">
        <f>VLOOKUP(A1903,Hospitalization!A904:K3246,10,TRUE)</f>
        <v>tier - 2</v>
      </c>
      <c r="Q1903" s="58">
        <f>VLOOKUP(A1903,Hospitalization!A904:K3246,8,TRUE)</f>
        <v>11250.43</v>
      </c>
      <c r="R1903" s="55" t="str">
        <f>VLOOKUP(A1903,Hospitalization!A904:K3246,9,TRUE)</f>
        <v>tier - 3</v>
      </c>
    </row>
    <row r="1904" spans="1:18" x14ac:dyDescent="0.3">
      <c r="A1904" s="69" t="s">
        <v>1913</v>
      </c>
      <c r="B1904" s="55" t="str">
        <f>VLOOKUP(A1904,'Customer Names'!A1904:E3222,3,TRUE)</f>
        <v xml:space="preserve"> Ms</v>
      </c>
      <c r="C1904" s="55" t="str">
        <f>VLOOKUP(A1904,'Customer Names'!A1902:E2727,4,FALSE)</f>
        <v>Panke</v>
      </c>
      <c r="D1904" s="50">
        <f>VLOOKUP(HealthCare!A1904,Medical_Examinations!A1903:J4238,2,TRUE)</f>
        <v>29.92</v>
      </c>
      <c r="E1904" s="50">
        <f>VLOOKUP(HealthCare!A1904,Medical_Examinations!A1903:J4238,4,TRUE)</f>
        <v>6.02</v>
      </c>
      <c r="F1904" s="7" t="str">
        <f>VLOOKUP(A1904,Medical_Examinations!A1903:J4238,6,TRUE)</f>
        <v>yes</v>
      </c>
      <c r="G1904" s="7" t="str">
        <f>VLOOKUP(A1904,Medical_Examinations!A1903:J4238,7,TRUE)</f>
        <v>No</v>
      </c>
      <c r="H1904" s="7" t="str">
        <f>VLOOKUP(A1904,Medical_Examinations!A1903:J4238,8,TRUE)</f>
        <v>No</v>
      </c>
      <c r="I1904" s="51">
        <f>VLOOKUP(A1904,Medical_Examinations!A1903:J4238,9,TRUE)</f>
        <v>0</v>
      </c>
      <c r="J1904" s="7" t="str">
        <f>VLOOKUP(A1904,Medical_Examinations!A1903:J4238,10,TRUE)</f>
        <v>No</v>
      </c>
      <c r="K1904" s="7" t="str">
        <f>VLOOKUP(A1904,Medical_Examinations!A1903:J4238,3,TRUE)</f>
        <v>Overweight</v>
      </c>
      <c r="L1904" s="7" t="str">
        <f>VLOOKUP(A1904,Medical_Examinations!A1903:J4238,5,TRUE)</f>
        <v>Prediabetes</v>
      </c>
      <c r="M1904" s="52">
        <f>VLOOKUP(A1904,Hospitalization!A106:K2448,5,FALSE)</f>
        <v>25567</v>
      </c>
      <c r="N1904" s="51">
        <f ca="1">VLOOKUP(A1904,Hospitalization!A106:K2448,6,FALSE)</f>
        <v>36</v>
      </c>
      <c r="O1904" s="7" t="str">
        <f>VLOOKUP(A1895,Hospitalization!A896:K3238,11,TRUE)</f>
        <v>R1012</v>
      </c>
      <c r="P1904" s="7" t="str">
        <f>VLOOKUP(A1904,Hospitalization!A905:K3247,10,TRUE)</f>
        <v>tier - 1</v>
      </c>
      <c r="Q1904" s="53">
        <f>VLOOKUP(A1904,Hospitalization!A905:K3247,8,TRUE)</f>
        <v>11244.38</v>
      </c>
      <c r="R1904" s="7" t="str">
        <f>VLOOKUP(A1904,Hospitalization!A905:K3247,9,TRUE)</f>
        <v>tier - 3</v>
      </c>
    </row>
    <row r="1905" spans="1:18" x14ac:dyDescent="0.3">
      <c r="A1905" s="69" t="s">
        <v>1914</v>
      </c>
      <c r="B1905" s="55" t="str">
        <f>VLOOKUP(A1905,'Customer Names'!A1905:E3223,3,TRUE)</f>
        <v xml:space="preserve"> Ms</v>
      </c>
      <c r="C1905" s="55" t="str">
        <f>VLOOKUP(A1905,'Customer Names'!A1903:E2728,4,FALSE)</f>
        <v>Brennan</v>
      </c>
      <c r="D1905" s="54">
        <f>VLOOKUP(HealthCare!A1905,Medical_Examinations!A1904:J4239,2,TRUE)</f>
        <v>28.93</v>
      </c>
      <c r="E1905" s="54">
        <f>VLOOKUP(HealthCare!A1905,Medical_Examinations!A1904:J4239,4,TRUE)</f>
        <v>4.4400000000000004</v>
      </c>
      <c r="F1905" s="55" t="str">
        <f>VLOOKUP(A1905,Medical_Examinations!A1904:J4239,6,TRUE)</f>
        <v>No</v>
      </c>
      <c r="G1905" s="55" t="str">
        <f>VLOOKUP(A1905,Medical_Examinations!A1904:J4239,7,TRUE)</f>
        <v>No</v>
      </c>
      <c r="H1905" s="55" t="str">
        <f>VLOOKUP(A1905,Medical_Examinations!A1904:J4239,8,TRUE)</f>
        <v>No</v>
      </c>
      <c r="I1905" s="56">
        <f>VLOOKUP(A1905,Medical_Examinations!A1904:J4239,9,TRUE)</f>
        <v>0</v>
      </c>
      <c r="J1905" s="55" t="str">
        <f>VLOOKUP(A1905,Medical_Examinations!A1904:J4239,10,TRUE)</f>
        <v>No</v>
      </c>
      <c r="K1905" s="55" t="str">
        <f>VLOOKUP(A1905,Medical_Examinations!A1904:J4239,3,TRUE)</f>
        <v>Overweight</v>
      </c>
      <c r="L1905" s="55" t="str">
        <f>VLOOKUP(A1905,Medical_Examinations!A1904:J4239,5,TRUE)</f>
        <v>Normal</v>
      </c>
      <c r="M1905" s="57">
        <f>VLOOKUP(A1905,Hospitalization!A107:K2449,5,FALSE)</f>
        <v>27939</v>
      </c>
      <c r="N1905" s="56">
        <f ca="1">VLOOKUP(A1905,Hospitalization!A107:K2449,6,FALSE)</f>
        <v>44</v>
      </c>
      <c r="O1905" s="55" t="str">
        <f>VLOOKUP(A1896,Hospitalization!A897:K3239,11,TRUE)</f>
        <v>R1011</v>
      </c>
      <c r="P1905" s="55" t="str">
        <f>VLOOKUP(A1905,Hospitalization!A906:K3248,10,TRUE)</f>
        <v>tier - 2</v>
      </c>
      <c r="Q1905" s="58">
        <f>VLOOKUP(A1905,Hospitalization!A906:K3248,8,TRUE)</f>
        <v>11217.35</v>
      </c>
      <c r="R1905" s="55" t="str">
        <f>VLOOKUP(A1905,Hospitalization!A906:K3248,9,TRUE)</f>
        <v>tier - 3</v>
      </c>
    </row>
    <row r="1906" spans="1:18" x14ac:dyDescent="0.3">
      <c r="A1906" s="69" t="s">
        <v>1915</v>
      </c>
      <c r="B1906" s="55" t="str">
        <f>VLOOKUP(A1906,'Customer Names'!A1906:E3224,3,TRUE)</f>
        <v xml:space="preserve"> Ms</v>
      </c>
      <c r="C1906" s="55" t="str">
        <f>VLOOKUP(A1906,'Customer Names'!A1904:E2729,4,FALSE)</f>
        <v>Ngo</v>
      </c>
      <c r="D1906" s="50">
        <f>VLOOKUP(HealthCare!A1906,Medical_Examinations!A1905:J4240,2,TRUE)</f>
        <v>31.254999999999999</v>
      </c>
      <c r="E1906" s="50">
        <f>VLOOKUP(HealthCare!A1906,Medical_Examinations!A1905:J4240,4,TRUE)</f>
        <v>5.84</v>
      </c>
      <c r="F1906" s="7" t="str">
        <f>VLOOKUP(A1906,Medical_Examinations!A1905:J4240,6,TRUE)</f>
        <v>yes</v>
      </c>
      <c r="G1906" s="7" t="str">
        <f>VLOOKUP(A1906,Medical_Examinations!A1905:J4240,7,TRUE)</f>
        <v>No</v>
      </c>
      <c r="H1906" s="7" t="str">
        <f>VLOOKUP(A1906,Medical_Examinations!A1905:J4240,8,TRUE)</f>
        <v>No</v>
      </c>
      <c r="I1906" s="51">
        <f>VLOOKUP(A1906,Medical_Examinations!A1905:J4240,9,TRUE)</f>
        <v>1</v>
      </c>
      <c r="J1906" s="7" t="str">
        <f>VLOOKUP(A1906,Medical_Examinations!A1905:J4240,10,TRUE)</f>
        <v>No</v>
      </c>
      <c r="K1906" s="7" t="str">
        <f>VLOOKUP(A1906,Medical_Examinations!A1905:J4240,3,TRUE)</f>
        <v>Obesity</v>
      </c>
      <c r="L1906" s="7" t="str">
        <f>VLOOKUP(A1906,Medical_Examinations!A1905:J4240,5,TRUE)</f>
        <v>Prediabetes</v>
      </c>
      <c r="M1906" s="52">
        <f>VLOOKUP(A1906,Hospitalization!A108:K2450,5,FALSE)</f>
        <v>25733</v>
      </c>
      <c r="N1906" s="51">
        <f ca="1">VLOOKUP(A1906,Hospitalization!A108:K2450,6,FALSE)</f>
        <v>62</v>
      </c>
      <c r="O1906" s="7" t="str">
        <f>VLOOKUP(A1897,Hospitalization!A898:K3240,11,TRUE)</f>
        <v>R1022</v>
      </c>
      <c r="P1906" s="7" t="str">
        <f>VLOOKUP(A1906,Hospitalization!A907:K3249,10,TRUE)</f>
        <v>tier - 2</v>
      </c>
      <c r="Q1906" s="53">
        <f>VLOOKUP(A1906,Hospitalization!A907:K3249,8,TRUE)</f>
        <v>11187.66</v>
      </c>
      <c r="R1906" s="7" t="str">
        <f>VLOOKUP(A1906,Hospitalization!A907:K3249,9,TRUE)</f>
        <v>tier - 3</v>
      </c>
    </row>
    <row r="1907" spans="1:18" x14ac:dyDescent="0.3">
      <c r="A1907" s="69" t="s">
        <v>1916</v>
      </c>
      <c r="B1907" s="55" t="str">
        <f>VLOOKUP(A1907,'Customer Names'!A1907:E3225,3,TRUE)</f>
        <v xml:space="preserve"> Mr</v>
      </c>
      <c r="C1907" s="55" t="str">
        <f>VLOOKUP(A1907,'Customer Names'!A1905:E2730,4,FALSE)</f>
        <v>Guerdan</v>
      </c>
      <c r="D1907" s="54">
        <f>VLOOKUP(HealthCare!A1907,Medical_Examinations!A1906:J4241,2,TRUE)</f>
        <v>29.83</v>
      </c>
      <c r="E1907" s="54">
        <f>VLOOKUP(HealthCare!A1907,Medical_Examinations!A1906:J4241,4,TRUE)</f>
        <v>5.39</v>
      </c>
      <c r="F1907" s="55" t="str">
        <f>VLOOKUP(A1907,Medical_Examinations!A1906:J4241,6,TRUE)</f>
        <v>No</v>
      </c>
      <c r="G1907" s="55" t="str">
        <f>VLOOKUP(A1907,Medical_Examinations!A1906:J4241,7,TRUE)</f>
        <v>No</v>
      </c>
      <c r="H1907" s="55" t="str">
        <f>VLOOKUP(A1907,Medical_Examinations!A1906:J4241,8,TRUE)</f>
        <v>No</v>
      </c>
      <c r="I1907" s="56">
        <f>VLOOKUP(A1907,Medical_Examinations!A1906:J4241,9,TRUE)</f>
        <v>0</v>
      </c>
      <c r="J1907" s="55" t="str">
        <f>VLOOKUP(A1907,Medical_Examinations!A1906:J4241,10,TRUE)</f>
        <v>No</v>
      </c>
      <c r="K1907" s="55" t="str">
        <f>VLOOKUP(A1907,Medical_Examinations!A1906:J4241,3,TRUE)</f>
        <v>Overweight</v>
      </c>
      <c r="L1907" s="55" t="str">
        <f>VLOOKUP(A1907,Medical_Examinations!A1906:J4241,5,TRUE)</f>
        <v>Normal</v>
      </c>
      <c r="M1907" s="57">
        <f>VLOOKUP(A1907,Hospitalization!A109:K2451,5,FALSE)</f>
        <v>26545</v>
      </c>
      <c r="N1907" s="56">
        <f ca="1">VLOOKUP(A1907,Hospitalization!A109:K2451,6,FALSE)</f>
        <v>43</v>
      </c>
      <c r="O1907" s="55" t="str">
        <f>VLOOKUP(A1898,Hospitalization!A899:K3241,11,TRUE)</f>
        <v>R1012</v>
      </c>
      <c r="P1907" s="55" t="str">
        <f>VLOOKUP(A1907,Hospitalization!A908:K3250,10,TRUE)</f>
        <v>tier - 2</v>
      </c>
      <c r="Q1907" s="58">
        <f>VLOOKUP(A1907,Hospitalization!A908:K3250,8,TRUE)</f>
        <v>11186.2</v>
      </c>
      <c r="R1907" s="55" t="str">
        <f>VLOOKUP(A1907,Hospitalization!A908:K3250,9,TRUE)</f>
        <v>tier - 3</v>
      </c>
    </row>
    <row r="1908" spans="1:18" x14ac:dyDescent="0.3">
      <c r="A1908" s="69" t="s">
        <v>1917</v>
      </c>
      <c r="B1908" s="55" t="str">
        <f>VLOOKUP(A1908,'Customer Names'!A1908:E3226,3,TRUE)</f>
        <v xml:space="preserve"> Ms</v>
      </c>
      <c r="C1908" s="55" t="str">
        <f>VLOOKUP(A1908,'Customer Names'!A1906:E2731,4,FALSE)</f>
        <v>Shaw</v>
      </c>
      <c r="D1908" s="50">
        <f>VLOOKUP(HealthCare!A1908,Medical_Examinations!A1907:J4242,2,TRUE)</f>
        <v>29.59</v>
      </c>
      <c r="E1908" s="50">
        <f>VLOOKUP(HealthCare!A1908,Medical_Examinations!A1907:J4242,4,TRUE)</f>
        <v>6.16</v>
      </c>
      <c r="F1908" s="7" t="str">
        <f>VLOOKUP(A1908,Medical_Examinations!A1907:J4242,6,TRUE)</f>
        <v>No</v>
      </c>
      <c r="G1908" s="7" t="str">
        <f>VLOOKUP(A1908,Medical_Examinations!A1907:J4242,7,TRUE)</f>
        <v>No</v>
      </c>
      <c r="H1908" s="7" t="str">
        <f>VLOOKUP(A1908,Medical_Examinations!A1907:J4242,8,TRUE)</f>
        <v>Yes</v>
      </c>
      <c r="I1908" s="51">
        <f>VLOOKUP(A1908,Medical_Examinations!A1907:J4242,9,TRUE)</f>
        <v>1</v>
      </c>
      <c r="J1908" s="7" t="str">
        <f>VLOOKUP(A1908,Medical_Examinations!A1907:J4242,10,TRUE)</f>
        <v>No</v>
      </c>
      <c r="K1908" s="7" t="str">
        <f>VLOOKUP(A1908,Medical_Examinations!A1907:J4242,3,TRUE)</f>
        <v>Overweight</v>
      </c>
      <c r="L1908" s="7" t="str">
        <f>VLOOKUP(A1908,Medical_Examinations!A1907:J4242,5,TRUE)</f>
        <v>Prediabetes</v>
      </c>
      <c r="M1908" s="52">
        <f>VLOOKUP(A1908,Hospitalization!A110:K2452,5,FALSE)</f>
        <v>24325</v>
      </c>
      <c r="N1908" s="51">
        <f ca="1">VLOOKUP(A1908,Hospitalization!A110:K2452,6,FALSE)</f>
        <v>28</v>
      </c>
      <c r="O1908" s="7" t="str">
        <f>VLOOKUP(A1899,Hospitalization!A900:K3242,11,TRUE)</f>
        <v>R1024</v>
      </c>
      <c r="P1908" s="7" t="str">
        <f>VLOOKUP(A1908,Hospitalization!A909:K3251,10,TRUE)</f>
        <v>tier - 1</v>
      </c>
      <c r="Q1908" s="53">
        <f>VLOOKUP(A1908,Hospitalization!A909:K3251,8,TRUE)</f>
        <v>11165.42</v>
      </c>
      <c r="R1908" s="7" t="str">
        <f>VLOOKUP(A1908,Hospitalization!A909:K3251,9,TRUE)</f>
        <v>tier - 3</v>
      </c>
    </row>
    <row r="1909" spans="1:18" x14ac:dyDescent="0.3">
      <c r="A1909" s="69" t="s">
        <v>1918</v>
      </c>
      <c r="B1909" s="55" t="str">
        <f>VLOOKUP(A1909,'Customer Names'!A1909:E3227,3,TRUE)</f>
        <v xml:space="preserve"> Ms</v>
      </c>
      <c r="C1909" s="55" t="str">
        <f>VLOOKUP(A1909,'Customer Names'!A1907:E2732,4,FALSE)</f>
        <v>Mills-Honarvar</v>
      </c>
      <c r="D1909" s="54">
        <f>VLOOKUP(HealthCare!A1909,Medical_Examinations!A1908:J4243,2,TRUE)</f>
        <v>31.16</v>
      </c>
      <c r="E1909" s="54">
        <f>VLOOKUP(HealthCare!A1909,Medical_Examinations!A1908:J4243,4,TRUE)</f>
        <v>4.49</v>
      </c>
      <c r="F1909" s="55" t="str">
        <f>VLOOKUP(A1909,Medical_Examinations!A1908:J4243,6,TRUE)</f>
        <v>No</v>
      </c>
      <c r="G1909" s="55" t="str">
        <f>VLOOKUP(A1909,Medical_Examinations!A1908:J4243,7,TRUE)</f>
        <v>No</v>
      </c>
      <c r="H1909" s="55" t="str">
        <f>VLOOKUP(A1909,Medical_Examinations!A1908:J4243,8,TRUE)</f>
        <v>Yes</v>
      </c>
      <c r="I1909" s="56">
        <f>VLOOKUP(A1909,Medical_Examinations!A1908:J4243,9,TRUE)</f>
        <v>1</v>
      </c>
      <c r="J1909" s="55" t="str">
        <f>VLOOKUP(A1909,Medical_Examinations!A1908:J4243,10,TRUE)</f>
        <v>No</v>
      </c>
      <c r="K1909" s="55" t="str">
        <f>VLOOKUP(A1909,Medical_Examinations!A1908:J4243,3,TRUE)</f>
        <v>Obesity</v>
      </c>
      <c r="L1909" s="55" t="str">
        <f>VLOOKUP(A1909,Medical_Examinations!A1908:J4243,5,TRUE)</f>
        <v>Normal</v>
      </c>
      <c r="M1909" s="57">
        <f>VLOOKUP(A1909,Hospitalization!A111:K2453,5,FALSE)</f>
        <v>25379</v>
      </c>
      <c r="N1909" s="56">
        <f ca="1">VLOOKUP(A1909,Hospitalization!A111:K2453,6,FALSE)</f>
        <v>63</v>
      </c>
      <c r="O1909" s="55" t="str">
        <f>VLOOKUP(A1900,Hospitalization!A901:K3243,11,TRUE)</f>
        <v>R1019</v>
      </c>
      <c r="P1909" s="55" t="str">
        <f>VLOOKUP(A1909,Hospitalization!A910:K3252,10,TRUE)</f>
        <v>tier - 2</v>
      </c>
      <c r="Q1909" s="58">
        <f>VLOOKUP(A1909,Hospitalization!A910:K3252,8,TRUE)</f>
        <v>11163.57</v>
      </c>
      <c r="R1909" s="55" t="str">
        <f>VLOOKUP(A1909,Hospitalization!A910:K3252,9,TRUE)</f>
        <v>tier - 3</v>
      </c>
    </row>
    <row r="1910" spans="1:18" x14ac:dyDescent="0.3">
      <c r="A1910" s="69" t="s">
        <v>1919</v>
      </c>
      <c r="B1910" s="55" t="str">
        <f>VLOOKUP(A1910,'Customer Names'!A1910:E3228,3,TRUE)</f>
        <v xml:space="preserve"> Mr</v>
      </c>
      <c r="C1910" s="55" t="str">
        <f>VLOOKUP(A1910,'Customer Names'!A1908:E2733,4,FALSE)</f>
        <v>Farvard</v>
      </c>
      <c r="D1910" s="50">
        <f>VLOOKUP(HealthCare!A1910,Medical_Examinations!A1909:J4244,2,TRUE)</f>
        <v>34.21</v>
      </c>
      <c r="E1910" s="50">
        <f>VLOOKUP(HealthCare!A1910,Medical_Examinations!A1909:J4244,4,TRUE)</f>
        <v>4.4800000000000004</v>
      </c>
      <c r="F1910" s="7" t="str">
        <f>VLOOKUP(A1910,Medical_Examinations!A1909:J4244,6,TRUE)</f>
        <v>yes</v>
      </c>
      <c r="G1910" s="7" t="str">
        <f>VLOOKUP(A1910,Medical_Examinations!A1909:J4244,7,TRUE)</f>
        <v>No</v>
      </c>
      <c r="H1910" s="7" t="str">
        <f>VLOOKUP(A1910,Medical_Examinations!A1909:J4244,8,TRUE)</f>
        <v>No</v>
      </c>
      <c r="I1910" s="51">
        <f>VLOOKUP(A1910,Medical_Examinations!A1909:J4244,9,TRUE)</f>
        <v>1</v>
      </c>
      <c r="J1910" s="7" t="str">
        <f>VLOOKUP(A1910,Medical_Examinations!A1909:J4244,10,TRUE)</f>
        <v>No</v>
      </c>
      <c r="K1910" s="7" t="str">
        <f>VLOOKUP(A1910,Medical_Examinations!A1909:J4244,3,TRUE)</f>
        <v>Obesity</v>
      </c>
      <c r="L1910" s="7" t="str">
        <f>VLOOKUP(A1910,Medical_Examinations!A1909:J4244,5,TRUE)</f>
        <v>Normal</v>
      </c>
      <c r="M1910" s="52">
        <f>VLOOKUP(A1910,Hospitalization!A112:K2454,5,FALSE)</f>
        <v>25537</v>
      </c>
      <c r="N1910" s="51">
        <f ca="1">VLOOKUP(A1910,Hospitalization!A112:K2454,6,FALSE)</f>
        <v>47</v>
      </c>
      <c r="O1910" s="7" t="str">
        <f>VLOOKUP(A1901,Hospitalization!A902:K3244,11,TRUE)</f>
        <v>R1026</v>
      </c>
      <c r="P1910" s="7" t="str">
        <f>VLOOKUP(A1910,Hospitalization!A911:K3253,10,TRUE)</f>
        <v>tier - 2</v>
      </c>
      <c r="Q1910" s="53">
        <f>VLOOKUP(A1910,Hospitalization!A911:K3253,8,TRUE)</f>
        <v>11150.78</v>
      </c>
      <c r="R1910" s="7" t="str">
        <f>VLOOKUP(A1910,Hospitalization!A911:K3253,9,TRUE)</f>
        <v>tier - 3</v>
      </c>
    </row>
    <row r="1911" spans="1:18" x14ac:dyDescent="0.3">
      <c r="A1911" s="69" t="s">
        <v>1920</v>
      </c>
      <c r="B1911" s="55" t="str">
        <f>VLOOKUP(A1911,'Customer Names'!A1911:E3229,3,TRUE)</f>
        <v xml:space="preserve"> Mr</v>
      </c>
      <c r="C1911" s="55" t="str">
        <f>VLOOKUP(A1911,'Customer Names'!A1909:E2734,4,FALSE)</f>
        <v>Kelly</v>
      </c>
      <c r="D1911" s="54">
        <f>VLOOKUP(HealthCare!A1911,Medical_Examinations!A1910:J4245,2,TRUE)</f>
        <v>34.86</v>
      </c>
      <c r="E1911" s="54">
        <f>VLOOKUP(HealthCare!A1911,Medical_Examinations!A1910:J4245,4,TRUE)</f>
        <v>10.97</v>
      </c>
      <c r="F1911" s="55" t="str">
        <f>VLOOKUP(A1911,Medical_Examinations!A1910:J4245,6,TRUE)</f>
        <v>No</v>
      </c>
      <c r="G1911" s="55" t="str">
        <f>VLOOKUP(A1911,Medical_Examinations!A1910:J4245,7,TRUE)</f>
        <v>No</v>
      </c>
      <c r="H1911" s="55" t="str">
        <f>VLOOKUP(A1911,Medical_Examinations!A1910:J4245,8,TRUE)</f>
        <v>No</v>
      </c>
      <c r="I1911" s="56">
        <f>VLOOKUP(A1911,Medical_Examinations!A1910:J4245,9,TRUE)</f>
        <v>0</v>
      </c>
      <c r="J1911" s="55" t="str">
        <f>VLOOKUP(A1911,Medical_Examinations!A1910:J4245,10,TRUE)</f>
        <v>No</v>
      </c>
      <c r="K1911" s="55" t="str">
        <f>VLOOKUP(A1911,Medical_Examinations!A1910:J4245,3,TRUE)</f>
        <v>Obesity</v>
      </c>
      <c r="L1911" s="55" t="str">
        <f>VLOOKUP(A1911,Medical_Examinations!A1910:J4245,5,TRUE)</f>
        <v>Diabetes</v>
      </c>
      <c r="M1911" s="57">
        <f>VLOOKUP(A1911,Hospitalization!A113:K2455,5,FALSE)</f>
        <v>24293</v>
      </c>
      <c r="N1911" s="56">
        <f ca="1">VLOOKUP(A1911,Hospitalization!A113:K2455,6,FALSE)</f>
        <v>50</v>
      </c>
      <c r="O1911" s="55" t="str">
        <f>VLOOKUP(A1902,Hospitalization!A903:K3245,11,TRUE)</f>
        <v>R1011</v>
      </c>
      <c r="P1911" s="55" t="str">
        <f>VLOOKUP(A1911,Hospitalization!A912:K3254,10,TRUE)</f>
        <v>tier - 1</v>
      </c>
      <c r="Q1911" s="58">
        <f>VLOOKUP(A1911,Hospitalization!A912:K3254,8,TRUE)</f>
        <v>11093.62</v>
      </c>
      <c r="R1911" s="55" t="str">
        <f>VLOOKUP(A1911,Hospitalization!A912:K3254,9,TRUE)</f>
        <v>tier - 3</v>
      </c>
    </row>
    <row r="1912" spans="1:18" x14ac:dyDescent="0.3">
      <c r="A1912" s="69" t="s">
        <v>1921</v>
      </c>
      <c r="B1912" s="55" t="str">
        <f>VLOOKUP(A1912,'Customer Names'!A1912:E3230,3,TRUE)</f>
        <v xml:space="preserve"> Ms</v>
      </c>
      <c r="C1912" s="55" t="str">
        <f>VLOOKUP(A1912,'Customer Names'!A1910:E2735,4,FALSE)</f>
        <v>Skinner</v>
      </c>
      <c r="D1912" s="50">
        <f>VLOOKUP(HealthCare!A1912,Medical_Examinations!A1911:J4246,2,TRUE)</f>
        <v>34.58</v>
      </c>
      <c r="E1912" s="50">
        <f>VLOOKUP(HealthCare!A1912,Medical_Examinations!A1911:J4246,4,TRUE)</f>
        <v>5.14</v>
      </c>
      <c r="F1912" s="7" t="str">
        <f>VLOOKUP(A1912,Medical_Examinations!A1911:J4246,6,TRUE)</f>
        <v>No</v>
      </c>
      <c r="G1912" s="7" t="str">
        <f>VLOOKUP(A1912,Medical_Examinations!A1911:J4246,7,TRUE)</f>
        <v>yes</v>
      </c>
      <c r="H1912" s="7" t="str">
        <f>VLOOKUP(A1912,Medical_Examinations!A1911:J4246,8,TRUE)</f>
        <v>No</v>
      </c>
      <c r="I1912" s="51">
        <f>VLOOKUP(A1912,Medical_Examinations!A1911:J4246,9,TRUE)</f>
        <v>2</v>
      </c>
      <c r="J1912" s="7" t="str">
        <f>VLOOKUP(A1912,Medical_Examinations!A1911:J4246,10,TRUE)</f>
        <v>No</v>
      </c>
      <c r="K1912" s="7" t="str">
        <f>VLOOKUP(A1912,Medical_Examinations!A1911:J4246,3,TRUE)</f>
        <v>Obesity</v>
      </c>
      <c r="L1912" s="7" t="str">
        <f>VLOOKUP(A1912,Medical_Examinations!A1911:J4246,5,TRUE)</f>
        <v>Normal</v>
      </c>
      <c r="M1912" s="52">
        <f>VLOOKUP(A1912,Hospitalization!A114:K2456,5,FALSE)</f>
        <v>24359</v>
      </c>
      <c r="N1912" s="51">
        <f ca="1">VLOOKUP(A1912,Hospitalization!A114:K2456,6,FALSE)</f>
        <v>50</v>
      </c>
      <c r="O1912" s="7" t="str">
        <f>VLOOKUP(A1903,Hospitalization!A904:K3246,11,TRUE)</f>
        <v>R1026</v>
      </c>
      <c r="P1912" s="7" t="str">
        <f>VLOOKUP(A1912,Hospitalization!A913:K3255,10,TRUE)</f>
        <v>tier - 1</v>
      </c>
      <c r="Q1912" s="53">
        <f>VLOOKUP(A1912,Hospitalization!A913:K3255,8,TRUE)</f>
        <v>11090.72</v>
      </c>
      <c r="R1912" s="7" t="str">
        <f>VLOOKUP(A1912,Hospitalization!A913:K3255,9,TRUE)</f>
        <v>tier - 3</v>
      </c>
    </row>
    <row r="1913" spans="1:18" x14ac:dyDescent="0.3">
      <c r="A1913" s="69" t="s">
        <v>1922</v>
      </c>
      <c r="B1913" s="55" t="str">
        <f>VLOOKUP(A1913,'Customer Names'!A1913:E3231,3,TRUE)</f>
        <v xml:space="preserve"> Mr</v>
      </c>
      <c r="C1913" s="55" t="str">
        <f>VLOOKUP(A1913,'Customer Names'!A1911:E2736,4,FALSE)</f>
        <v>Murphy</v>
      </c>
      <c r="D1913" s="54">
        <f>VLOOKUP(HealthCare!A1913,Medical_Examinations!A1912:J4247,2,TRUE)</f>
        <v>17.940000000000001</v>
      </c>
      <c r="E1913" s="54">
        <f>VLOOKUP(HealthCare!A1913,Medical_Examinations!A1912:J4247,4,TRUE)</f>
        <v>5.17</v>
      </c>
      <c r="F1913" s="55" t="str">
        <f>VLOOKUP(A1913,Medical_Examinations!A1912:J4247,6,TRUE)</f>
        <v>yes</v>
      </c>
      <c r="G1913" s="55" t="str">
        <f>VLOOKUP(A1913,Medical_Examinations!A1912:J4247,7,TRUE)</f>
        <v>No</v>
      </c>
      <c r="H1913" s="55" t="str">
        <f>VLOOKUP(A1913,Medical_Examinations!A1912:J4247,8,TRUE)</f>
        <v>No</v>
      </c>
      <c r="I1913" s="56">
        <f>VLOOKUP(A1913,Medical_Examinations!A1912:J4247,9,TRUE)</f>
        <v>0</v>
      </c>
      <c r="J1913" s="55" t="str">
        <f>VLOOKUP(A1913,Medical_Examinations!A1912:J4247,10,TRUE)</f>
        <v>No</v>
      </c>
      <c r="K1913" s="55" t="str">
        <f>VLOOKUP(A1913,Medical_Examinations!A1912:J4247,3,TRUE)</f>
        <v>Underweight</v>
      </c>
      <c r="L1913" s="55" t="str">
        <f>VLOOKUP(A1913,Medical_Examinations!A1912:J4247,5,TRUE)</f>
        <v>Normal</v>
      </c>
      <c r="M1913" s="57">
        <f>VLOOKUP(A1913,Hospitalization!A115:K2457,5,FALSE)</f>
        <v>26579</v>
      </c>
      <c r="N1913" s="56">
        <f ca="1">VLOOKUP(A1913,Hospitalization!A115:K2457,6,FALSE)</f>
        <v>50</v>
      </c>
      <c r="O1913" s="55" t="str">
        <f>VLOOKUP(A1904,Hospitalization!A905:K3247,11,TRUE)</f>
        <v>R1016</v>
      </c>
      <c r="P1913" s="55" t="str">
        <f>VLOOKUP(A1913,Hospitalization!A914:K3256,10,TRUE)</f>
        <v>tier - 2</v>
      </c>
      <c r="Q1913" s="58">
        <f>VLOOKUP(A1913,Hospitalization!A914:K3256,8,TRUE)</f>
        <v>11085.59</v>
      </c>
      <c r="R1913" s="55" t="str">
        <f>VLOOKUP(A1913,Hospitalization!A914:K3256,9,TRUE)</f>
        <v>tier - 3</v>
      </c>
    </row>
    <row r="1914" spans="1:18" x14ac:dyDescent="0.3">
      <c r="A1914" s="69" t="s">
        <v>1923</v>
      </c>
      <c r="B1914" s="55" t="str">
        <f>VLOOKUP(A1914,'Customer Names'!A1914:E3232,3,TRUE)</f>
        <v xml:space="preserve"> Mr</v>
      </c>
      <c r="C1914" s="55" t="str">
        <f>VLOOKUP(A1914,'Customer Names'!A1912:E2737,4,FALSE)</f>
        <v>Shue</v>
      </c>
      <c r="D1914" s="50">
        <f>VLOOKUP(HealthCare!A1914,Medical_Examinations!A1913:J4248,2,TRUE)</f>
        <v>26.8</v>
      </c>
      <c r="E1914" s="50">
        <f>VLOOKUP(HealthCare!A1914,Medical_Examinations!A1913:J4248,4,TRUE)</f>
        <v>6.18</v>
      </c>
      <c r="F1914" s="7" t="str">
        <f>VLOOKUP(A1914,Medical_Examinations!A1913:J4248,6,TRUE)</f>
        <v>yes</v>
      </c>
      <c r="G1914" s="7" t="str">
        <f>VLOOKUP(A1914,Medical_Examinations!A1913:J4248,7,TRUE)</f>
        <v>No</v>
      </c>
      <c r="H1914" s="7" t="str">
        <f>VLOOKUP(A1914,Medical_Examinations!A1913:J4248,8,TRUE)</f>
        <v>Yes</v>
      </c>
      <c r="I1914" s="51">
        <f>VLOOKUP(A1914,Medical_Examinations!A1913:J4248,9,TRUE)</f>
        <v>1</v>
      </c>
      <c r="J1914" s="7" t="str">
        <f>VLOOKUP(A1914,Medical_Examinations!A1913:J4248,10,TRUE)</f>
        <v>No</v>
      </c>
      <c r="K1914" s="7" t="str">
        <f>VLOOKUP(A1914,Medical_Examinations!A1913:J4248,3,TRUE)</f>
        <v>Overweight</v>
      </c>
      <c r="L1914" s="7" t="str">
        <f>VLOOKUP(A1914,Medical_Examinations!A1913:J4248,5,TRUE)</f>
        <v>Prediabetes</v>
      </c>
      <c r="M1914" s="52">
        <f>VLOOKUP(A1914,Hospitalization!A116:K2458,5,FALSE)</f>
        <v>24719</v>
      </c>
      <c r="N1914" s="51">
        <f ca="1">VLOOKUP(A1914,Hospitalization!A116:K2458,6,FALSE)</f>
        <v>44</v>
      </c>
      <c r="O1914" s="7" t="str">
        <f>VLOOKUP(A1905,Hospitalization!A906:K3248,11,TRUE)</f>
        <v>R1025</v>
      </c>
      <c r="P1914" s="7" t="str">
        <f>VLOOKUP(A1914,Hospitalization!A915:K3257,10,TRUE)</f>
        <v>tier - 2</v>
      </c>
      <c r="Q1914" s="53">
        <f>VLOOKUP(A1914,Hospitalization!A915:K3257,8,TRUE)</f>
        <v>11082.58</v>
      </c>
      <c r="R1914" s="7" t="str">
        <f>VLOOKUP(A1914,Hospitalization!A915:K3257,9,TRUE)</f>
        <v>tier - 3</v>
      </c>
    </row>
    <row r="1915" spans="1:18" x14ac:dyDescent="0.3">
      <c r="A1915" s="69" t="s">
        <v>1924</v>
      </c>
      <c r="B1915" s="55" t="str">
        <f>VLOOKUP(A1915,'Customer Names'!A1915:E3233,3,TRUE)</f>
        <v xml:space="preserve"> Mr</v>
      </c>
      <c r="C1915" s="55" t="str">
        <f>VLOOKUP(A1915,'Customer Names'!A1913:E2738,4,FALSE)</f>
        <v>Reilly</v>
      </c>
      <c r="D1915" s="54">
        <f>VLOOKUP(HealthCare!A1915,Medical_Examinations!A1914:J4249,2,TRUE)</f>
        <v>17.690000000000001</v>
      </c>
      <c r="E1915" s="54">
        <f>VLOOKUP(HealthCare!A1915,Medical_Examinations!A1914:J4249,4,TRUE)</f>
        <v>9.07</v>
      </c>
      <c r="F1915" s="55" t="str">
        <f>VLOOKUP(A1915,Medical_Examinations!A1914:J4249,6,TRUE)</f>
        <v>yes</v>
      </c>
      <c r="G1915" s="55" t="str">
        <f>VLOOKUP(A1915,Medical_Examinations!A1914:J4249,7,TRUE)</f>
        <v>No</v>
      </c>
      <c r="H1915" s="55" t="str">
        <f>VLOOKUP(A1915,Medical_Examinations!A1914:J4249,8,TRUE)</f>
        <v>No</v>
      </c>
      <c r="I1915" s="56">
        <f>VLOOKUP(A1915,Medical_Examinations!A1914:J4249,9,TRUE)</f>
        <v>0</v>
      </c>
      <c r="J1915" s="55" t="str">
        <f>VLOOKUP(A1915,Medical_Examinations!A1914:J4249,10,TRUE)</f>
        <v>No</v>
      </c>
      <c r="K1915" s="55" t="str">
        <f>VLOOKUP(A1915,Medical_Examinations!A1914:J4249,3,TRUE)</f>
        <v>Underweight</v>
      </c>
      <c r="L1915" s="55" t="str">
        <f>VLOOKUP(A1915,Medical_Examinations!A1914:J4249,5,TRUE)</f>
        <v>Diabetes</v>
      </c>
      <c r="M1915" s="57">
        <f>VLOOKUP(A1915,Hospitalization!A117:K2459,5,FALSE)</f>
        <v>24431</v>
      </c>
      <c r="N1915" s="56">
        <f ca="1">VLOOKUP(A1915,Hospitalization!A117:K2459,6,FALSE)</f>
        <v>62</v>
      </c>
      <c r="O1915" s="55" t="str">
        <f>VLOOKUP(A1906,Hospitalization!A907:K3249,11,TRUE)</f>
        <v>R1012</v>
      </c>
      <c r="P1915" s="55" t="str">
        <f>VLOOKUP(A1915,Hospitalization!A916:K3258,10,TRUE)</f>
        <v>tier - 3</v>
      </c>
      <c r="Q1915" s="58">
        <f>VLOOKUP(A1915,Hospitalization!A916:K3258,8,TRUE)</f>
        <v>11073.18</v>
      </c>
      <c r="R1915" s="55" t="str">
        <f>VLOOKUP(A1915,Hospitalization!A916:K3258,9,TRUE)</f>
        <v>tier - 3</v>
      </c>
    </row>
    <row r="1916" spans="1:18" x14ac:dyDescent="0.3">
      <c r="A1916" s="69" t="s">
        <v>1925</v>
      </c>
      <c r="B1916" s="55" t="str">
        <f>VLOOKUP(A1916,'Customer Names'!A1916:E3234,3,TRUE)</f>
        <v xml:space="preserve"> Ms</v>
      </c>
      <c r="C1916" s="55" t="str">
        <f>VLOOKUP(A1916,'Customer Names'!A1914:E2739,4,FALSE)</f>
        <v>Blinn</v>
      </c>
      <c r="D1916" s="50">
        <f>VLOOKUP(HealthCare!A1916,Medical_Examinations!A1915:J4250,2,TRUE)</f>
        <v>25.77</v>
      </c>
      <c r="E1916" s="50">
        <f>VLOOKUP(HealthCare!A1916,Medical_Examinations!A1915:J4250,4,TRUE)</f>
        <v>4.43</v>
      </c>
      <c r="F1916" s="7" t="str">
        <f>VLOOKUP(A1916,Medical_Examinations!A1915:J4250,6,TRUE)</f>
        <v>No</v>
      </c>
      <c r="G1916" s="7" t="str">
        <f>VLOOKUP(A1916,Medical_Examinations!A1915:J4250,7,TRUE)</f>
        <v>No</v>
      </c>
      <c r="H1916" s="7" t="str">
        <f>VLOOKUP(A1916,Medical_Examinations!A1915:J4250,8,TRUE)</f>
        <v>Yes</v>
      </c>
      <c r="I1916" s="51">
        <f>VLOOKUP(A1916,Medical_Examinations!A1915:J4250,9,TRUE)</f>
        <v>1</v>
      </c>
      <c r="J1916" s="7" t="str">
        <f>VLOOKUP(A1916,Medical_Examinations!A1915:J4250,10,TRUE)</f>
        <v>No</v>
      </c>
      <c r="K1916" s="7" t="str">
        <f>VLOOKUP(A1916,Medical_Examinations!A1915:J4250,3,TRUE)</f>
        <v>Overweight</v>
      </c>
      <c r="L1916" s="7" t="str">
        <f>VLOOKUP(A1916,Medical_Examinations!A1915:J4250,5,TRUE)</f>
        <v>Normal</v>
      </c>
      <c r="M1916" s="52">
        <f>VLOOKUP(A1916,Hospitalization!A118:K2460,5,FALSE)</f>
        <v>24418</v>
      </c>
      <c r="N1916" s="51">
        <f ca="1">VLOOKUP(A1916,Hospitalization!A118:K2460,6,FALSE)</f>
        <v>52</v>
      </c>
      <c r="O1916" s="7" t="str">
        <f>VLOOKUP(A1907,Hospitalization!A908:K3250,11,TRUE)</f>
        <v>R1021</v>
      </c>
      <c r="P1916" s="7" t="str">
        <f>VLOOKUP(A1916,Hospitalization!A917:K3259,10,TRUE)</f>
        <v>tier - 3</v>
      </c>
      <c r="Q1916" s="53">
        <f>VLOOKUP(A1916,Hospitalization!A917:K3259,8,TRUE)</f>
        <v>11070.54</v>
      </c>
      <c r="R1916" s="7" t="str">
        <f>VLOOKUP(A1916,Hospitalization!A917:K3259,9,TRUE)</f>
        <v>tier - 3</v>
      </c>
    </row>
    <row r="1917" spans="1:18" x14ac:dyDescent="0.3">
      <c r="A1917" s="69" t="s">
        <v>1926</v>
      </c>
      <c r="B1917" s="55" t="str">
        <f>VLOOKUP(A1917,'Customer Names'!A1917:E3235,3,TRUE)</f>
        <v xml:space="preserve"> Mr</v>
      </c>
      <c r="C1917" s="55" t="str">
        <f>VLOOKUP(A1917,'Customer Names'!A1915:E2740,4,FALSE)</f>
        <v>Duyn</v>
      </c>
      <c r="D1917" s="54">
        <f>VLOOKUP(HealthCare!A1917,Medical_Examinations!A1916:J4251,2,TRUE)</f>
        <v>34.46</v>
      </c>
      <c r="E1917" s="54">
        <f>VLOOKUP(HealthCare!A1917,Medical_Examinations!A1916:J4251,4,TRUE)</f>
        <v>4.17</v>
      </c>
      <c r="F1917" s="55" t="str">
        <f>VLOOKUP(A1917,Medical_Examinations!A1916:J4251,6,TRUE)</f>
        <v>No</v>
      </c>
      <c r="G1917" s="55" t="str">
        <f>VLOOKUP(A1917,Medical_Examinations!A1916:J4251,7,TRUE)</f>
        <v>yes</v>
      </c>
      <c r="H1917" s="55" t="str">
        <f>VLOOKUP(A1917,Medical_Examinations!A1916:J4251,8,TRUE)</f>
        <v>No</v>
      </c>
      <c r="I1917" s="56">
        <f>VLOOKUP(A1917,Medical_Examinations!A1916:J4251,9,TRUE)</f>
        <v>1</v>
      </c>
      <c r="J1917" s="55" t="str">
        <f>VLOOKUP(A1917,Medical_Examinations!A1916:J4251,10,TRUE)</f>
        <v>No</v>
      </c>
      <c r="K1917" s="55" t="str">
        <f>VLOOKUP(A1917,Medical_Examinations!A1916:J4251,3,TRUE)</f>
        <v>Obesity</v>
      </c>
      <c r="L1917" s="55" t="str">
        <f>VLOOKUP(A1917,Medical_Examinations!A1916:J4251,5,TRUE)</f>
        <v>Normal</v>
      </c>
      <c r="M1917" s="57">
        <f>VLOOKUP(A1917,Hospitalization!A119:K2461,5,FALSE)</f>
        <v>26246</v>
      </c>
      <c r="N1917" s="56">
        <f ca="1">VLOOKUP(A1917,Hospitalization!A119:K2461,6,FALSE)</f>
        <v>25</v>
      </c>
      <c r="O1917" s="55" t="str">
        <f>VLOOKUP(A1908,Hospitalization!A909:K3251,11,TRUE)</f>
        <v>R1016</v>
      </c>
      <c r="P1917" s="55" t="str">
        <f>VLOOKUP(A1917,Hospitalization!A918:K3260,10,TRUE)</f>
        <v>tier - 2</v>
      </c>
      <c r="Q1917" s="58">
        <f>VLOOKUP(A1917,Hospitalization!A918:K3260,8,TRUE)</f>
        <v>11068.77</v>
      </c>
      <c r="R1917" s="55" t="str">
        <f>VLOOKUP(A1917,Hospitalization!A918:K3260,9,TRUE)</f>
        <v>tier - 3</v>
      </c>
    </row>
    <row r="1918" spans="1:18" x14ac:dyDescent="0.3">
      <c r="A1918" s="69" t="s">
        <v>1927</v>
      </c>
      <c r="B1918" s="55" t="str">
        <f>VLOOKUP(A1918,'Customer Names'!A1918:E3236,3,TRUE)</f>
        <v xml:space="preserve"> Mr</v>
      </c>
      <c r="C1918" s="55" t="str">
        <f>VLOOKUP(A1918,'Customer Names'!A1916:E2741,4,FALSE)</f>
        <v>Wardian</v>
      </c>
      <c r="D1918" s="50">
        <f>VLOOKUP(HealthCare!A1918,Medical_Examinations!A1917:J4252,2,TRUE)</f>
        <v>30.875</v>
      </c>
      <c r="E1918" s="50">
        <f>VLOOKUP(HealthCare!A1918,Medical_Examinations!A1917:J4252,4,TRUE)</f>
        <v>4.95</v>
      </c>
      <c r="F1918" s="7" t="str">
        <f>VLOOKUP(A1918,Medical_Examinations!A1917:J4252,6,TRUE)</f>
        <v>yes</v>
      </c>
      <c r="G1918" s="7" t="str">
        <f>VLOOKUP(A1918,Medical_Examinations!A1917:J4252,7,TRUE)</f>
        <v>No</v>
      </c>
      <c r="H1918" s="7" t="str">
        <f>VLOOKUP(A1918,Medical_Examinations!A1917:J4252,8,TRUE)</f>
        <v>No</v>
      </c>
      <c r="I1918" s="51">
        <f>VLOOKUP(A1918,Medical_Examinations!A1917:J4252,9,TRUE)</f>
        <v>0</v>
      </c>
      <c r="J1918" s="7" t="str">
        <f>VLOOKUP(A1918,Medical_Examinations!A1917:J4252,10,TRUE)</f>
        <v>No</v>
      </c>
      <c r="K1918" s="7" t="str">
        <f>VLOOKUP(A1918,Medical_Examinations!A1917:J4252,3,TRUE)</f>
        <v>Obesity</v>
      </c>
      <c r="L1918" s="7" t="str">
        <f>VLOOKUP(A1918,Medical_Examinations!A1917:J4252,5,TRUE)</f>
        <v>Normal</v>
      </c>
      <c r="M1918" s="52">
        <f>VLOOKUP(A1918,Hospitalization!A120:K2462,5,FALSE)</f>
        <v>36787</v>
      </c>
      <c r="N1918" s="51">
        <f ca="1">VLOOKUP(A1918,Hospitalization!A120:K2462,6,FALSE)</f>
        <v>52</v>
      </c>
      <c r="O1918" s="7" t="str">
        <f>VLOOKUP(A1909,Hospitalization!A910:K3252,11,TRUE)</f>
        <v>R1011</v>
      </c>
      <c r="P1918" s="7" t="str">
        <f>VLOOKUP(A1918,Hospitalization!A919:K3261,10,TRUE)</f>
        <v>tier - 1</v>
      </c>
      <c r="Q1918" s="53">
        <f>VLOOKUP(A1918,Hospitalization!A919:K3261,8,TRUE)</f>
        <v>11068.7</v>
      </c>
      <c r="R1918" s="7" t="str">
        <f>VLOOKUP(A1918,Hospitalization!A919:K3261,9,TRUE)</f>
        <v>tier - 3</v>
      </c>
    </row>
    <row r="1919" spans="1:18" x14ac:dyDescent="0.3">
      <c r="A1919" s="69" t="s">
        <v>1928</v>
      </c>
      <c r="B1919" s="55" t="str">
        <f>VLOOKUP(A1919,'Customer Names'!A1919:E3237,3,TRUE)</f>
        <v xml:space="preserve"> Mr</v>
      </c>
      <c r="C1919" s="55" t="str">
        <f>VLOOKUP(A1919,'Customer Names'!A1917:E2742,4,FALSE)</f>
        <v>Heuninck</v>
      </c>
      <c r="D1919" s="54">
        <f>VLOOKUP(HealthCare!A1919,Medical_Examinations!A1918:J4253,2,TRUE)</f>
        <v>39.49</v>
      </c>
      <c r="E1919" s="54">
        <f>VLOOKUP(HealthCare!A1919,Medical_Examinations!A1918:J4253,4,TRUE)</f>
        <v>5.13</v>
      </c>
      <c r="F1919" s="55" t="str">
        <f>VLOOKUP(A1919,Medical_Examinations!A1918:J4253,6,TRUE)</f>
        <v>No</v>
      </c>
      <c r="G1919" s="55" t="str">
        <f>VLOOKUP(A1919,Medical_Examinations!A1918:J4253,7,TRUE)</f>
        <v>No</v>
      </c>
      <c r="H1919" s="55" t="str">
        <f>VLOOKUP(A1919,Medical_Examinations!A1918:J4253,8,TRUE)</f>
        <v>No</v>
      </c>
      <c r="I1919" s="56">
        <f>VLOOKUP(A1919,Medical_Examinations!A1918:J4253,9,TRUE)</f>
        <v>0</v>
      </c>
      <c r="J1919" s="55" t="str">
        <f>VLOOKUP(A1919,Medical_Examinations!A1918:J4253,10,TRUE)</f>
        <v>No</v>
      </c>
      <c r="K1919" s="55" t="str">
        <f>VLOOKUP(A1919,Medical_Examinations!A1918:J4253,3,TRUE)</f>
        <v>Obesity</v>
      </c>
      <c r="L1919" s="55" t="str">
        <f>VLOOKUP(A1919,Medical_Examinations!A1918:J4253,5,TRUE)</f>
        <v>Normal</v>
      </c>
      <c r="M1919" s="57">
        <f>VLOOKUP(A1919,Hospitalization!A121:K2463,5,FALSE)</f>
        <v>37242</v>
      </c>
      <c r="N1919" s="56">
        <f ca="1">VLOOKUP(A1919,Hospitalization!A121:K2463,6,FALSE)</f>
        <v>51</v>
      </c>
      <c r="O1919" s="55" t="str">
        <f>VLOOKUP(A1910,Hospitalization!A911:K3253,11,TRUE)</f>
        <v>R1011</v>
      </c>
      <c r="P1919" s="55" t="str">
        <f>VLOOKUP(A1919,Hospitalization!A920:K3262,10,TRUE)</f>
        <v>tier - 1</v>
      </c>
      <c r="Q1919" s="58">
        <f>VLOOKUP(A1919,Hospitalization!A920:K3262,8,TRUE)</f>
        <v>11046.02</v>
      </c>
      <c r="R1919" s="55" t="str">
        <f>VLOOKUP(A1919,Hospitalization!A920:K3262,9,TRUE)</f>
        <v>tier - 3</v>
      </c>
    </row>
    <row r="1920" spans="1:18" x14ac:dyDescent="0.3">
      <c r="A1920" s="69" t="s">
        <v>1929</v>
      </c>
      <c r="B1920" s="55" t="str">
        <f>VLOOKUP(A1920,'Customer Names'!A1920:E3238,3,TRUE)</f>
        <v xml:space="preserve"> Mr</v>
      </c>
      <c r="C1920" s="55" t="str">
        <f>VLOOKUP(A1920,'Customer Names'!A1918:E2743,4,FALSE)</f>
        <v>Kipyego</v>
      </c>
      <c r="D1920" s="50">
        <f>VLOOKUP(HealthCare!A1920,Medical_Examinations!A1919:J4254,2,TRUE)</f>
        <v>28.88</v>
      </c>
      <c r="E1920" s="50">
        <f>VLOOKUP(HealthCare!A1920,Medical_Examinations!A1919:J4254,4,TRUE)</f>
        <v>4.0999999999999996</v>
      </c>
      <c r="F1920" s="7" t="str">
        <f>VLOOKUP(A1920,Medical_Examinations!A1919:J4254,6,TRUE)</f>
        <v>No</v>
      </c>
      <c r="G1920" s="7" t="str">
        <f>VLOOKUP(A1920,Medical_Examinations!A1919:J4254,7,TRUE)</f>
        <v>No</v>
      </c>
      <c r="H1920" s="7" t="str">
        <f>VLOOKUP(A1920,Medical_Examinations!A1919:J4254,8,TRUE)</f>
        <v>No</v>
      </c>
      <c r="I1920" s="51">
        <f>VLOOKUP(A1920,Medical_Examinations!A1919:J4254,9,TRUE)</f>
        <v>0</v>
      </c>
      <c r="J1920" s="7" t="str">
        <f>VLOOKUP(A1920,Medical_Examinations!A1919:J4254,10,TRUE)</f>
        <v>No</v>
      </c>
      <c r="K1920" s="7" t="str">
        <f>VLOOKUP(A1920,Medical_Examinations!A1919:J4254,3,TRUE)</f>
        <v>Overweight</v>
      </c>
      <c r="L1920" s="7" t="str">
        <f>VLOOKUP(A1920,Medical_Examinations!A1919:J4254,5,TRUE)</f>
        <v>Normal</v>
      </c>
      <c r="M1920" s="52">
        <f>VLOOKUP(A1920,Hospitalization!A122:K2464,5,FALSE)</f>
        <v>27271</v>
      </c>
      <c r="N1920" s="51">
        <f ca="1">VLOOKUP(A1920,Hospitalization!A122:K2464,6,FALSE)</f>
        <v>52</v>
      </c>
      <c r="O1920" s="7" t="str">
        <f>VLOOKUP(A1911,Hospitalization!A912:K3254,11,TRUE)</f>
        <v>R1013</v>
      </c>
      <c r="P1920" s="7" t="str">
        <f>VLOOKUP(A1920,Hospitalization!A921:K3263,10,TRUE)</f>
        <v>tier - 2</v>
      </c>
      <c r="Q1920" s="53">
        <f>VLOOKUP(A1920,Hospitalization!A921:K3263,8,TRUE)</f>
        <v>11037.85</v>
      </c>
      <c r="R1920" s="7" t="str">
        <f>VLOOKUP(A1920,Hospitalization!A921:K3263,9,TRUE)</f>
        <v>tier - 3</v>
      </c>
    </row>
    <row r="1921" spans="1:18" x14ac:dyDescent="0.3">
      <c r="A1921" s="69" t="s">
        <v>1930</v>
      </c>
      <c r="B1921" s="55" t="str">
        <f>VLOOKUP(A1921,'Customer Names'!A1921:E3239,3,TRUE)</f>
        <v xml:space="preserve"> Mr</v>
      </c>
      <c r="C1921" s="55" t="str">
        <f>VLOOKUP(A1921,'Customer Names'!A1919:E2744,4,FALSE)</f>
        <v>Kuehl</v>
      </c>
      <c r="D1921" s="54">
        <f>VLOOKUP(HealthCare!A1921,Medical_Examinations!A1920:J4255,2,TRUE)</f>
        <v>20.234999999999999</v>
      </c>
      <c r="E1921" s="54">
        <f>VLOOKUP(HealthCare!A1921,Medical_Examinations!A1920:J4255,4,TRUE)</f>
        <v>5.01</v>
      </c>
      <c r="F1921" s="55" t="str">
        <f>VLOOKUP(A1921,Medical_Examinations!A1920:J4255,6,TRUE)</f>
        <v>yes</v>
      </c>
      <c r="G1921" s="55" t="str">
        <f>VLOOKUP(A1921,Medical_Examinations!A1920:J4255,7,TRUE)</f>
        <v>No</v>
      </c>
      <c r="H1921" s="55" t="str">
        <f>VLOOKUP(A1921,Medical_Examinations!A1920:J4255,8,TRUE)</f>
        <v>No</v>
      </c>
      <c r="I1921" s="56">
        <f>VLOOKUP(A1921,Medical_Examinations!A1920:J4255,9,TRUE)</f>
        <v>0</v>
      </c>
      <c r="J1921" s="55" t="str">
        <f>VLOOKUP(A1921,Medical_Examinations!A1920:J4255,10,TRUE)</f>
        <v>No</v>
      </c>
      <c r="K1921" s="55" t="str">
        <f>VLOOKUP(A1921,Medical_Examinations!A1920:J4255,3,TRUE)</f>
        <v>Normal Weight</v>
      </c>
      <c r="L1921" s="55" t="str">
        <f>VLOOKUP(A1921,Medical_Examinations!A1920:J4255,5,TRUE)</f>
        <v>Normal</v>
      </c>
      <c r="M1921" s="57">
        <f>VLOOKUP(A1921,Hospitalization!A123:K2465,5,FALSE)</f>
        <v>27373</v>
      </c>
      <c r="N1921" s="56">
        <f ca="1">VLOOKUP(A1921,Hospitalization!A123:K2465,6,FALSE)</f>
        <v>47</v>
      </c>
      <c r="O1921" s="55" t="str">
        <f>VLOOKUP(A1912,Hospitalization!A913:K3255,11,TRUE)</f>
        <v>R1013</v>
      </c>
      <c r="P1921" s="55" t="str">
        <f>VLOOKUP(A1921,Hospitalization!A922:K3264,10,TRUE)</f>
        <v>tier - 3</v>
      </c>
      <c r="Q1921" s="58">
        <f>VLOOKUP(A1921,Hospitalization!A922:K3264,8,TRUE)</f>
        <v>11033.66</v>
      </c>
      <c r="R1921" s="55" t="str">
        <f>VLOOKUP(A1921,Hospitalization!A922:K3264,9,TRUE)</f>
        <v>tier - 3</v>
      </c>
    </row>
    <row r="1922" spans="1:18" x14ac:dyDescent="0.3">
      <c r="A1922" s="69" t="s">
        <v>1931</v>
      </c>
      <c r="B1922" s="55" t="str">
        <f>VLOOKUP(A1922,'Customer Names'!A1922:E3240,3,TRUE)</f>
        <v xml:space="preserve"> Mrs</v>
      </c>
      <c r="C1922" s="55" t="str">
        <f>VLOOKUP(A1922,'Customer Names'!A1920:E2745,4,FALSE)</f>
        <v>Burkholder</v>
      </c>
      <c r="D1922" s="50">
        <f>VLOOKUP(HealthCare!A1922,Medical_Examinations!A1921:J4256,2,TRUE)</f>
        <v>30.67</v>
      </c>
      <c r="E1922" s="50">
        <f>VLOOKUP(HealthCare!A1922,Medical_Examinations!A1921:J4256,4,TRUE)</f>
        <v>5.09</v>
      </c>
      <c r="F1922" s="7" t="str">
        <f>VLOOKUP(A1922,Medical_Examinations!A1921:J4256,6,TRUE)</f>
        <v>yes</v>
      </c>
      <c r="G1922" s="7" t="str">
        <f>VLOOKUP(A1922,Medical_Examinations!A1921:J4256,7,TRUE)</f>
        <v>No</v>
      </c>
      <c r="H1922" s="7" t="str">
        <f>VLOOKUP(A1922,Medical_Examinations!A1921:J4256,8,TRUE)</f>
        <v>No</v>
      </c>
      <c r="I1922" s="51">
        <f>VLOOKUP(A1922,Medical_Examinations!A1921:J4256,9,TRUE)</f>
        <v>0</v>
      </c>
      <c r="J1922" s="7" t="str">
        <f>VLOOKUP(A1922,Medical_Examinations!A1921:J4256,10,TRUE)</f>
        <v>No</v>
      </c>
      <c r="K1922" s="7" t="str">
        <f>VLOOKUP(A1922,Medical_Examinations!A1921:J4256,3,TRUE)</f>
        <v>Obesity</v>
      </c>
      <c r="L1922" s="7" t="str">
        <f>VLOOKUP(A1922,Medical_Examinations!A1921:J4256,5,TRUE)</f>
        <v>Normal</v>
      </c>
      <c r="M1922" s="52">
        <f>VLOOKUP(A1922,Hospitalization!A124:K2466,5,FALSE)</f>
        <v>35267</v>
      </c>
      <c r="N1922" s="51">
        <f ca="1">VLOOKUP(A1922,Hospitalization!A124:K2466,6,FALSE)</f>
        <v>33</v>
      </c>
      <c r="O1922" s="7" t="str">
        <f>VLOOKUP(A1913,Hospitalization!A914:K3256,11,TRUE)</f>
        <v>R1012</v>
      </c>
      <c r="P1922" s="7" t="str">
        <f>VLOOKUP(A1922,Hospitalization!A923:K3265,10,TRUE)</f>
        <v>tier - 3</v>
      </c>
      <c r="Q1922" s="53">
        <f>VLOOKUP(A1922,Hospitalization!A923:K3265,8,TRUE)</f>
        <v>11028.56</v>
      </c>
      <c r="R1922" s="7" t="str">
        <f>VLOOKUP(A1922,Hospitalization!A923:K3265,9,TRUE)</f>
        <v>tier - 3</v>
      </c>
    </row>
    <row r="1923" spans="1:18" x14ac:dyDescent="0.3">
      <c r="A1923" s="69" t="s">
        <v>1932</v>
      </c>
      <c r="B1923" s="55" t="str">
        <f>VLOOKUP(A1923,'Customer Names'!A1923:E3241,3,TRUE)</f>
        <v xml:space="preserve"> Mr</v>
      </c>
      <c r="C1923" s="55" t="str">
        <f>VLOOKUP(A1923,'Customer Names'!A1921:E2746,4,FALSE)</f>
        <v>Stadolnik</v>
      </c>
      <c r="D1923" s="54">
        <f>VLOOKUP(HealthCare!A1923,Medical_Examinations!A1922:J4257,2,TRUE)</f>
        <v>30.875</v>
      </c>
      <c r="E1923" s="54">
        <f>VLOOKUP(HealthCare!A1923,Medical_Examinations!A1922:J4257,4,TRUE)</f>
        <v>6.49</v>
      </c>
      <c r="F1923" s="55" t="str">
        <f>VLOOKUP(A1923,Medical_Examinations!A1922:J4257,6,TRUE)</f>
        <v>No</v>
      </c>
      <c r="G1923" s="55" t="str">
        <f>VLOOKUP(A1923,Medical_Examinations!A1922:J4257,7,TRUE)</f>
        <v>No</v>
      </c>
      <c r="H1923" s="55" t="str">
        <f>VLOOKUP(A1923,Medical_Examinations!A1922:J4257,8,TRUE)</f>
        <v>No</v>
      </c>
      <c r="I1923" s="56">
        <f>VLOOKUP(A1923,Medical_Examinations!A1922:J4257,9,TRUE)</f>
        <v>0</v>
      </c>
      <c r="J1923" s="55" t="str">
        <f>VLOOKUP(A1923,Medical_Examinations!A1922:J4257,10,TRUE)</f>
        <v>No</v>
      </c>
      <c r="K1923" s="55" t="str">
        <f>VLOOKUP(A1923,Medical_Examinations!A1922:J4257,3,TRUE)</f>
        <v>Obesity</v>
      </c>
      <c r="L1923" s="55" t="str">
        <f>VLOOKUP(A1923,Medical_Examinations!A1922:J4257,5,TRUE)</f>
        <v>Prediabetes</v>
      </c>
      <c r="M1923" s="57">
        <f>VLOOKUP(A1923,Hospitalization!A125:K2467,5,FALSE)</f>
        <v>33415</v>
      </c>
      <c r="N1923" s="56">
        <f ca="1">VLOOKUP(A1923,Hospitalization!A125:K2467,6,FALSE)</f>
        <v>50</v>
      </c>
      <c r="O1923" s="55" t="str">
        <f>VLOOKUP(A1914,Hospitalization!A915:K3257,11,TRUE)</f>
        <v>R1012</v>
      </c>
      <c r="P1923" s="55" t="str">
        <f>VLOOKUP(A1923,Hospitalization!A924:K3266,10,TRUE)</f>
        <v>tier - 2</v>
      </c>
      <c r="Q1923" s="58">
        <f>VLOOKUP(A1923,Hospitalization!A924:K3266,8,TRUE)</f>
        <v>11018.05</v>
      </c>
      <c r="R1923" s="55" t="str">
        <f>VLOOKUP(A1923,Hospitalization!A924:K3266,9,TRUE)</f>
        <v>tier - 3</v>
      </c>
    </row>
    <row r="1924" spans="1:18" x14ac:dyDescent="0.3">
      <c r="A1924" s="69" t="s">
        <v>1933</v>
      </c>
      <c r="B1924" s="55" t="str">
        <f>VLOOKUP(A1924,'Customer Names'!A1924:E3242,3,TRUE)</f>
        <v xml:space="preserve"> Mr</v>
      </c>
      <c r="C1924" s="55" t="str">
        <f>VLOOKUP(A1924,'Customer Names'!A1922:E2747,4,FALSE)</f>
        <v>Shields</v>
      </c>
      <c r="D1924" s="50">
        <f>VLOOKUP(HealthCare!A1924,Medical_Examinations!A1923:J4258,2,TRUE)</f>
        <v>23.8</v>
      </c>
      <c r="E1924" s="50">
        <f>VLOOKUP(HealthCare!A1924,Medical_Examinations!A1923:J4258,4,TRUE)</f>
        <v>4.08</v>
      </c>
      <c r="F1924" s="7" t="str">
        <f>VLOOKUP(A1924,Medical_Examinations!A1923:J4258,6,TRUE)</f>
        <v>No</v>
      </c>
      <c r="G1924" s="7" t="str">
        <f>VLOOKUP(A1924,Medical_Examinations!A1923:J4258,7,TRUE)</f>
        <v>No</v>
      </c>
      <c r="H1924" s="7" t="str">
        <f>VLOOKUP(A1924,Medical_Examinations!A1923:J4258,8,TRUE)</f>
        <v>No</v>
      </c>
      <c r="I1924" s="51">
        <f>VLOOKUP(A1924,Medical_Examinations!A1923:J4258,9,TRUE)</f>
        <v>0</v>
      </c>
      <c r="J1924" s="7" t="str">
        <f>VLOOKUP(A1924,Medical_Examinations!A1923:J4258,10,TRUE)</f>
        <v>No</v>
      </c>
      <c r="K1924" s="7" t="str">
        <f>VLOOKUP(A1924,Medical_Examinations!A1923:J4258,3,TRUE)</f>
        <v>Normal Weight</v>
      </c>
      <c r="L1924" s="7" t="str">
        <f>VLOOKUP(A1924,Medical_Examinations!A1923:J4258,5,TRUE)</f>
        <v>Normal</v>
      </c>
      <c r="M1924" s="52">
        <f>VLOOKUP(A1924,Hospitalization!A126:K2468,5,FALSE)</f>
        <v>27378</v>
      </c>
      <c r="N1924" s="51">
        <f ca="1">VLOOKUP(A1924,Hospitalization!A126:K2468,6,FALSE)</f>
        <v>50</v>
      </c>
      <c r="O1924" s="7" t="str">
        <f>VLOOKUP(A1915,Hospitalization!A916:K3258,11,TRUE)</f>
        <v>R1011</v>
      </c>
      <c r="P1924" s="7" t="str">
        <f>VLOOKUP(A1924,Hospitalization!A925:K3267,10,TRUE)</f>
        <v>tier - 1</v>
      </c>
      <c r="Q1924" s="53">
        <f>VLOOKUP(A1924,Hospitalization!A925:K3267,8,TRUE)</f>
        <v>11015.17</v>
      </c>
      <c r="R1924" s="7" t="str">
        <f>VLOOKUP(A1924,Hospitalization!A925:K3267,9,TRUE)</f>
        <v>tier - 3</v>
      </c>
    </row>
    <row r="1925" spans="1:18" x14ac:dyDescent="0.3">
      <c r="A1925" s="69" t="s">
        <v>1934</v>
      </c>
      <c r="B1925" s="55" t="str">
        <f>VLOOKUP(A1925,'Customer Names'!A1925:E3243,3,TRUE)</f>
        <v xml:space="preserve"> Mr</v>
      </c>
      <c r="C1925" s="55" t="str">
        <f>VLOOKUP(A1925,'Customer Names'!A1923:E2748,4,FALSE)</f>
        <v>Margolis</v>
      </c>
      <c r="D1925" s="54">
        <f>VLOOKUP(HealthCare!A1925,Medical_Examinations!A1924:J4259,2,TRUE)</f>
        <v>15.37</v>
      </c>
      <c r="E1925" s="54">
        <f>VLOOKUP(HealthCare!A1925,Medical_Examinations!A1924:J4259,4,TRUE)</f>
        <v>8.6300000000000008</v>
      </c>
      <c r="F1925" s="55" t="str">
        <f>VLOOKUP(A1925,Medical_Examinations!A1924:J4259,6,TRUE)</f>
        <v>yes</v>
      </c>
      <c r="G1925" s="55" t="str">
        <f>VLOOKUP(A1925,Medical_Examinations!A1924:J4259,7,TRUE)</f>
        <v>No</v>
      </c>
      <c r="H1925" s="55" t="str">
        <f>VLOOKUP(A1925,Medical_Examinations!A1924:J4259,8,TRUE)</f>
        <v>No</v>
      </c>
      <c r="I1925" s="56">
        <f>VLOOKUP(A1925,Medical_Examinations!A1924:J4259,9,TRUE)</f>
        <v>0</v>
      </c>
      <c r="J1925" s="55" t="str">
        <f>VLOOKUP(A1925,Medical_Examinations!A1924:J4259,10,TRUE)</f>
        <v>No</v>
      </c>
      <c r="K1925" s="55" t="str">
        <f>VLOOKUP(A1925,Medical_Examinations!A1924:J4259,3,TRUE)</f>
        <v>Underweight</v>
      </c>
      <c r="L1925" s="55" t="str">
        <f>VLOOKUP(A1925,Medical_Examinations!A1924:J4259,5,TRUE)</f>
        <v>Diabetes</v>
      </c>
      <c r="M1925" s="57">
        <f>VLOOKUP(A1925,Hospitalization!A127:K2469,5,FALSE)</f>
        <v>25135</v>
      </c>
      <c r="N1925" s="56">
        <f ca="1">VLOOKUP(A1925,Hospitalization!A127:K2469,6,FALSE)</f>
        <v>50</v>
      </c>
      <c r="O1925" s="55" t="str">
        <f>VLOOKUP(A1916,Hospitalization!A917:K3259,11,TRUE)</f>
        <v>R1011</v>
      </c>
      <c r="P1925" s="55" t="str">
        <f>VLOOKUP(A1925,Hospitalization!A926:K3268,10,TRUE)</f>
        <v>tier - 1</v>
      </c>
      <c r="Q1925" s="58">
        <f>VLOOKUP(A1925,Hospitalization!A926:K3268,8,TRUE)</f>
        <v>11013.71</v>
      </c>
      <c r="R1925" s="55" t="str">
        <f>VLOOKUP(A1925,Hospitalization!A926:K3268,9,TRUE)</f>
        <v>tier - 3</v>
      </c>
    </row>
    <row r="1926" spans="1:18" x14ac:dyDescent="0.3">
      <c r="A1926" s="69" t="s">
        <v>1935</v>
      </c>
      <c r="B1926" s="55" t="str">
        <f>VLOOKUP(A1926,'Customer Names'!A1926:E3244,3,TRUE)</f>
        <v xml:space="preserve"> Mr</v>
      </c>
      <c r="C1926" s="55" t="str">
        <f>VLOOKUP(A1926,'Customer Names'!A1924:E2749,4,FALSE)</f>
        <v>Uffenbeck</v>
      </c>
      <c r="D1926" s="50">
        <f>VLOOKUP(HealthCare!A1926,Medical_Examinations!A1925:J4260,2,TRUE)</f>
        <v>30.4</v>
      </c>
      <c r="E1926" s="50">
        <f>VLOOKUP(HealthCare!A1926,Medical_Examinations!A1925:J4260,4,TRUE)</f>
        <v>5.28</v>
      </c>
      <c r="F1926" s="7" t="str">
        <f>VLOOKUP(A1926,Medical_Examinations!A1925:J4260,6,TRUE)</f>
        <v>No</v>
      </c>
      <c r="G1926" s="7" t="str">
        <f>VLOOKUP(A1926,Medical_Examinations!A1925:J4260,7,TRUE)</f>
        <v>No</v>
      </c>
      <c r="H1926" s="7" t="str">
        <f>VLOOKUP(A1926,Medical_Examinations!A1925:J4260,8,TRUE)</f>
        <v>No</v>
      </c>
      <c r="I1926" s="51">
        <f>VLOOKUP(A1926,Medical_Examinations!A1925:J4260,9,TRUE)</f>
        <v>0</v>
      </c>
      <c r="J1926" s="7" t="str">
        <f>VLOOKUP(A1926,Medical_Examinations!A1925:J4260,10,TRUE)</f>
        <v>No</v>
      </c>
      <c r="K1926" s="7" t="str">
        <f>VLOOKUP(A1926,Medical_Examinations!A1925:J4260,3,TRUE)</f>
        <v>Obesity</v>
      </c>
      <c r="L1926" s="7" t="str">
        <f>VLOOKUP(A1926,Medical_Examinations!A1925:J4260,5,TRUE)</f>
        <v>Normal</v>
      </c>
      <c r="M1926" s="52">
        <f>VLOOKUP(A1926,Hospitalization!A128:K2470,5,FALSE)</f>
        <v>36786</v>
      </c>
      <c r="N1926" s="51">
        <f ca="1">VLOOKUP(A1926,Hospitalization!A128:K2470,6,FALSE)</f>
        <v>50</v>
      </c>
      <c r="O1926" s="7" t="str">
        <f>VLOOKUP(A1917,Hospitalization!A918:K3260,11,TRUE)</f>
        <v>R1012</v>
      </c>
      <c r="P1926" s="7" t="str">
        <f>VLOOKUP(A1926,Hospitalization!A927:K3269,10,TRUE)</f>
        <v>tier - 3</v>
      </c>
      <c r="Q1926" s="53">
        <f>VLOOKUP(A1926,Hospitalization!A927:K3269,8,TRUE)</f>
        <v>10991.58</v>
      </c>
      <c r="R1926" s="7" t="str">
        <f>VLOOKUP(A1926,Hospitalization!A927:K3269,9,TRUE)</f>
        <v>tier - 3</v>
      </c>
    </row>
    <row r="1927" spans="1:18" x14ac:dyDescent="0.3">
      <c r="A1927" s="69" t="s">
        <v>1936</v>
      </c>
      <c r="B1927" s="55" t="str">
        <f>VLOOKUP(A1927,'Customer Names'!A1927:E3245,3,TRUE)</f>
        <v xml:space="preserve"> Ms</v>
      </c>
      <c r="C1927" s="55" t="str">
        <f>VLOOKUP(A1927,'Customer Names'!A1925:E2750,4,FALSE)</f>
        <v>Brake</v>
      </c>
      <c r="D1927" s="54">
        <f>VLOOKUP(HealthCare!A1927,Medical_Examinations!A1926:J4261,2,TRUE)</f>
        <v>19.48</v>
      </c>
      <c r="E1927" s="54">
        <f>VLOOKUP(HealthCare!A1927,Medical_Examinations!A1926:J4261,4,TRUE)</f>
        <v>5.63</v>
      </c>
      <c r="F1927" s="55" t="str">
        <f>VLOOKUP(A1927,Medical_Examinations!A1926:J4261,6,TRUE)</f>
        <v>yes</v>
      </c>
      <c r="G1927" s="55" t="str">
        <f>VLOOKUP(A1927,Medical_Examinations!A1926:J4261,7,TRUE)</f>
        <v>No</v>
      </c>
      <c r="H1927" s="55" t="str">
        <f>VLOOKUP(A1927,Medical_Examinations!A1926:J4261,8,TRUE)</f>
        <v>No</v>
      </c>
      <c r="I1927" s="56">
        <f>VLOOKUP(A1927,Medical_Examinations!A1926:J4261,9,TRUE)</f>
        <v>1</v>
      </c>
      <c r="J1927" s="55" t="str">
        <f>VLOOKUP(A1927,Medical_Examinations!A1926:J4261,10,TRUE)</f>
        <v>No</v>
      </c>
      <c r="K1927" s="55" t="str">
        <f>VLOOKUP(A1927,Medical_Examinations!A1926:J4261,3,TRUE)</f>
        <v>Normal Weight</v>
      </c>
      <c r="L1927" s="55" t="str">
        <f>VLOOKUP(A1927,Medical_Examinations!A1926:J4261,5,TRUE)</f>
        <v>Normal</v>
      </c>
      <c r="M1927" s="57">
        <f>VLOOKUP(A1927,Hospitalization!A129:K2471,5,FALSE)</f>
        <v>24094</v>
      </c>
      <c r="N1927" s="56">
        <f ca="1">VLOOKUP(A1927,Hospitalization!A129:K2471,6,FALSE)</f>
        <v>63</v>
      </c>
      <c r="O1927" s="55" t="str">
        <f>VLOOKUP(A1918,Hospitalization!A919:K3261,11,TRUE)</f>
        <v>R1011</v>
      </c>
      <c r="P1927" s="55" t="str">
        <f>VLOOKUP(A1927,Hospitalization!A928:K3270,10,TRUE)</f>
        <v>tier - 3</v>
      </c>
      <c r="Q1927" s="58">
        <f>VLOOKUP(A1927,Hospitalization!A928:K3270,8,TRUE)</f>
        <v>10982.5</v>
      </c>
      <c r="R1927" s="55" t="str">
        <f>VLOOKUP(A1927,Hospitalization!A928:K3270,9,TRUE)</f>
        <v>tier - 3</v>
      </c>
    </row>
    <row r="1928" spans="1:18" x14ac:dyDescent="0.3">
      <c r="A1928" s="69" t="s">
        <v>1937</v>
      </c>
      <c r="B1928" s="55" t="str">
        <f>VLOOKUP(A1928,'Customer Names'!A1928:E3246,3,TRUE)</f>
        <v xml:space="preserve"> Ms</v>
      </c>
      <c r="C1928" s="55" t="str">
        <f>VLOOKUP(A1928,'Customer Names'!A1926:E2751,4,FALSE)</f>
        <v>Stepanova</v>
      </c>
      <c r="D1928" s="50">
        <f>VLOOKUP(HealthCare!A1928,Medical_Examinations!A1927:J4262,2,TRUE)</f>
        <v>16.96</v>
      </c>
      <c r="E1928" s="50">
        <f>VLOOKUP(HealthCare!A1928,Medical_Examinations!A1927:J4262,4,TRUE)</f>
        <v>11.47</v>
      </c>
      <c r="F1928" s="7" t="str">
        <f>VLOOKUP(A1928,Medical_Examinations!A1927:J4262,6,TRUE)</f>
        <v>yes</v>
      </c>
      <c r="G1928" s="7" t="str">
        <f>VLOOKUP(A1928,Medical_Examinations!A1927:J4262,7,TRUE)</f>
        <v>No</v>
      </c>
      <c r="H1928" s="7" t="str">
        <f>VLOOKUP(A1928,Medical_Examinations!A1927:J4262,8,TRUE)</f>
        <v>No</v>
      </c>
      <c r="I1928" s="51">
        <f>VLOOKUP(A1928,Medical_Examinations!A1927:J4262,9,TRUE)</f>
        <v>0</v>
      </c>
      <c r="J1928" s="7" t="str">
        <f>VLOOKUP(A1928,Medical_Examinations!A1927:J4262,10,TRUE)</f>
        <v>No</v>
      </c>
      <c r="K1928" s="7" t="str">
        <f>VLOOKUP(A1928,Medical_Examinations!A1927:J4262,3,TRUE)</f>
        <v>Underweight</v>
      </c>
      <c r="L1928" s="7" t="str">
        <f>VLOOKUP(A1928,Medical_Examinations!A1927:J4262,5,TRUE)</f>
        <v>Diabetes</v>
      </c>
      <c r="M1928" s="52">
        <f>VLOOKUP(A1928,Hospitalization!A130:K2472,5,FALSE)</f>
        <v>26958</v>
      </c>
      <c r="N1928" s="51">
        <f ca="1">VLOOKUP(A1928,Hospitalization!A130:K2472,6,FALSE)</f>
        <v>55</v>
      </c>
      <c r="O1928" s="7" t="str">
        <f>VLOOKUP(A1919,Hospitalization!A920:K3262,11,TRUE)</f>
        <v>R1026</v>
      </c>
      <c r="P1928" s="7" t="str">
        <f>VLOOKUP(A1928,Hospitalization!A929:K3271,10,TRUE)</f>
        <v>tier - 1</v>
      </c>
      <c r="Q1928" s="53">
        <f>VLOOKUP(A1928,Hospitalization!A929:K3271,8,TRUE)</f>
        <v>10977.21</v>
      </c>
      <c r="R1928" s="7" t="str">
        <f>VLOOKUP(A1928,Hospitalization!A929:K3271,9,TRUE)</f>
        <v>tier - 3</v>
      </c>
    </row>
    <row r="1929" spans="1:18" x14ac:dyDescent="0.3">
      <c r="A1929" s="69" t="s">
        <v>1938</v>
      </c>
      <c r="B1929" s="55" t="str">
        <f>VLOOKUP(A1929,'Customer Names'!A1929:E3247,3,TRUE)</f>
        <v xml:space="preserve"> Mr</v>
      </c>
      <c r="C1929" s="55" t="str">
        <f>VLOOKUP(A1929,'Customer Names'!A1927:E2752,4,FALSE)</f>
        <v>Verdi</v>
      </c>
      <c r="D1929" s="54">
        <f>VLOOKUP(HealthCare!A1929,Medical_Examinations!A1928:J4263,2,TRUE)</f>
        <v>19.05</v>
      </c>
      <c r="E1929" s="54">
        <f>VLOOKUP(HealthCare!A1929,Medical_Examinations!A1928:J4263,4,TRUE)</f>
        <v>4.92</v>
      </c>
      <c r="F1929" s="55" t="str">
        <f>VLOOKUP(A1929,Medical_Examinations!A1928:J4263,6,TRUE)</f>
        <v>No</v>
      </c>
      <c r="G1929" s="55" t="str">
        <f>VLOOKUP(A1929,Medical_Examinations!A1928:J4263,7,TRUE)</f>
        <v>No</v>
      </c>
      <c r="H1929" s="55" t="str">
        <f>VLOOKUP(A1929,Medical_Examinations!A1928:J4263,8,TRUE)</f>
        <v>No</v>
      </c>
      <c r="I1929" s="56">
        <f>VLOOKUP(A1929,Medical_Examinations!A1928:J4263,9,TRUE)</f>
        <v>1</v>
      </c>
      <c r="J1929" s="55" t="str">
        <f>VLOOKUP(A1929,Medical_Examinations!A1928:J4263,10,TRUE)</f>
        <v>No</v>
      </c>
      <c r="K1929" s="55" t="str">
        <f>VLOOKUP(A1929,Medical_Examinations!A1928:J4263,3,TRUE)</f>
        <v>Normal Weight</v>
      </c>
      <c r="L1929" s="55" t="str">
        <f>VLOOKUP(A1929,Medical_Examinations!A1928:J4263,5,TRUE)</f>
        <v>Normal</v>
      </c>
      <c r="M1929" s="57">
        <f>VLOOKUP(A1929,Hospitalization!A131:K2473,5,FALSE)</f>
        <v>24297</v>
      </c>
      <c r="N1929" s="56">
        <f ca="1">VLOOKUP(A1929,Hospitalization!A131:K2473,6,FALSE)</f>
        <v>55</v>
      </c>
      <c r="O1929" s="55" t="str">
        <f>VLOOKUP(A1920,Hospitalization!A921:K3263,11,TRUE)</f>
        <v>R1025</v>
      </c>
      <c r="P1929" s="55" t="str">
        <f>VLOOKUP(A1929,Hospitalization!A930:K3272,10,TRUE)</f>
        <v>tier - 2</v>
      </c>
      <c r="Q1929" s="58">
        <f>VLOOKUP(A1929,Hospitalization!A930:K3272,8,TRUE)</f>
        <v>10976.25</v>
      </c>
      <c r="R1929" s="55" t="str">
        <f>VLOOKUP(A1929,Hospitalization!A930:K3272,9,TRUE)</f>
        <v>tier - 3</v>
      </c>
    </row>
    <row r="1930" spans="1:18" x14ac:dyDescent="0.3">
      <c r="A1930" s="69" t="s">
        <v>1939</v>
      </c>
      <c r="B1930" s="55" t="str">
        <f>VLOOKUP(A1930,'Customer Names'!A1930:E3248,3,TRUE)</f>
        <v xml:space="preserve"> Ms</v>
      </c>
      <c r="C1930" s="55" t="str">
        <f>VLOOKUP(A1930,'Customer Names'!A1928:E2753,4,FALSE)</f>
        <v>McLean</v>
      </c>
      <c r="D1930" s="50">
        <f>VLOOKUP(HealthCare!A1930,Medical_Examinations!A1929:J4264,2,TRUE)</f>
        <v>37.619999999999997</v>
      </c>
      <c r="E1930" s="50">
        <f>VLOOKUP(HealthCare!A1930,Medical_Examinations!A1929:J4264,4,TRUE)</f>
        <v>4.18</v>
      </c>
      <c r="F1930" s="7" t="str">
        <f>VLOOKUP(A1930,Medical_Examinations!A1929:J4264,6,TRUE)</f>
        <v>No</v>
      </c>
      <c r="G1930" s="7" t="str">
        <f>VLOOKUP(A1930,Medical_Examinations!A1929:J4264,7,TRUE)</f>
        <v>No</v>
      </c>
      <c r="H1930" s="7" t="str">
        <f>VLOOKUP(A1930,Medical_Examinations!A1929:J4264,8,TRUE)</f>
        <v>No</v>
      </c>
      <c r="I1930" s="51">
        <f>VLOOKUP(A1930,Medical_Examinations!A1929:J4264,9,TRUE)</f>
        <v>0</v>
      </c>
      <c r="J1930" s="7" t="str">
        <f>VLOOKUP(A1930,Medical_Examinations!A1929:J4264,10,TRUE)</f>
        <v>No</v>
      </c>
      <c r="K1930" s="7" t="str">
        <f>VLOOKUP(A1930,Medical_Examinations!A1929:J4264,3,TRUE)</f>
        <v>Obesity</v>
      </c>
      <c r="L1930" s="7" t="str">
        <f>VLOOKUP(A1930,Medical_Examinations!A1929:J4264,5,TRUE)</f>
        <v>Normal</v>
      </c>
      <c r="M1930" s="52">
        <f>VLOOKUP(A1930,Hospitalization!A132:K2474,5,FALSE)</f>
        <v>23912</v>
      </c>
      <c r="N1930" s="51">
        <f ca="1">VLOOKUP(A1930,Hospitalization!A132:K2474,6,FALSE)</f>
        <v>47</v>
      </c>
      <c r="O1930" s="7" t="str">
        <f>VLOOKUP(A1921,Hospitalization!A922:K3264,11,TRUE)</f>
        <v>R1012</v>
      </c>
      <c r="P1930" s="7" t="str">
        <f>VLOOKUP(A1930,Hospitalization!A931:K3273,10,TRUE)</f>
        <v>tier - 2</v>
      </c>
      <c r="Q1930" s="53">
        <f>VLOOKUP(A1930,Hospitalization!A931:K3273,8,TRUE)</f>
        <v>10965.45</v>
      </c>
      <c r="R1930" s="7" t="str">
        <f>VLOOKUP(A1930,Hospitalization!A931:K3273,9,TRUE)</f>
        <v>tier - 3</v>
      </c>
    </row>
    <row r="1931" spans="1:18" x14ac:dyDescent="0.3">
      <c r="A1931" s="69" t="s">
        <v>1940</v>
      </c>
      <c r="B1931" s="55" t="str">
        <f>VLOOKUP(A1931,'Customer Names'!A1931:E3249,3,TRUE)</f>
        <v xml:space="preserve"> Ms</v>
      </c>
      <c r="C1931" s="55" t="str">
        <f>VLOOKUP(A1931,'Customer Names'!A1929:E2754,4,FALSE)</f>
        <v>Ryan</v>
      </c>
      <c r="D1931" s="54">
        <f>VLOOKUP(HealthCare!A1931,Medical_Examinations!A1930:J4265,2,TRUE)</f>
        <v>29.1</v>
      </c>
      <c r="E1931" s="54">
        <f>VLOOKUP(HealthCare!A1931,Medical_Examinations!A1930:J4265,4,TRUE)</f>
        <v>4.67</v>
      </c>
      <c r="F1931" s="55" t="str">
        <f>VLOOKUP(A1931,Medical_Examinations!A1930:J4265,6,TRUE)</f>
        <v>No</v>
      </c>
      <c r="G1931" s="55" t="str">
        <f>VLOOKUP(A1931,Medical_Examinations!A1930:J4265,7,TRUE)</f>
        <v>No</v>
      </c>
      <c r="H1931" s="55" t="str">
        <f>VLOOKUP(A1931,Medical_Examinations!A1930:J4265,8,TRUE)</f>
        <v>No</v>
      </c>
      <c r="I1931" s="56">
        <f>VLOOKUP(A1931,Medical_Examinations!A1930:J4265,9,TRUE)</f>
        <v>0</v>
      </c>
      <c r="J1931" s="55" t="str">
        <f>VLOOKUP(A1931,Medical_Examinations!A1930:J4265,10,TRUE)</f>
        <v>No</v>
      </c>
      <c r="K1931" s="55" t="str">
        <f>VLOOKUP(A1931,Medical_Examinations!A1930:J4265,3,TRUE)</f>
        <v>Overweight</v>
      </c>
      <c r="L1931" s="55" t="str">
        <f>VLOOKUP(A1931,Medical_Examinations!A1930:J4265,5,TRUE)</f>
        <v>Normal</v>
      </c>
      <c r="M1931" s="57">
        <f>VLOOKUP(A1931,Hospitalization!A133:K2475,5,FALSE)</f>
        <v>24080</v>
      </c>
      <c r="N1931" s="56">
        <f ca="1">VLOOKUP(A1931,Hospitalization!A133:K2475,6,FALSE)</f>
        <v>51</v>
      </c>
      <c r="O1931" s="55" t="str">
        <f>VLOOKUP(A1922,Hospitalization!A923:K3265,11,TRUE)</f>
        <v>R1012</v>
      </c>
      <c r="P1931" s="55" t="str">
        <f>VLOOKUP(A1931,Hospitalization!A932:K3274,10,TRUE)</f>
        <v>tier - 3</v>
      </c>
      <c r="Q1931" s="58">
        <f>VLOOKUP(A1931,Hospitalization!A932:K3274,8,TRUE)</f>
        <v>10959.33</v>
      </c>
      <c r="R1931" s="55" t="str">
        <f>VLOOKUP(A1931,Hospitalization!A932:K3274,9,TRUE)</f>
        <v>tier - 3</v>
      </c>
    </row>
    <row r="1932" spans="1:18" x14ac:dyDescent="0.3">
      <c r="A1932" s="69" t="s">
        <v>1941</v>
      </c>
      <c r="B1932" s="55" t="str">
        <f>VLOOKUP(A1932,'Customer Names'!A1932:E3250,3,TRUE)</f>
        <v xml:space="preserve"> Ms</v>
      </c>
      <c r="C1932" s="55" t="str">
        <f>VLOOKUP(A1932,'Customer Names'!A1930:E2755,4,FALSE)</f>
        <v>Mickelson</v>
      </c>
      <c r="D1932" s="50">
        <f>VLOOKUP(HealthCare!A1932,Medical_Examinations!A1931:J4266,2,TRUE)</f>
        <v>26.62</v>
      </c>
      <c r="E1932" s="50">
        <f>VLOOKUP(HealthCare!A1932,Medical_Examinations!A1931:J4266,4,TRUE)</f>
        <v>6.24</v>
      </c>
      <c r="F1932" s="7" t="str">
        <f>VLOOKUP(A1932,Medical_Examinations!A1931:J4266,6,TRUE)</f>
        <v>No</v>
      </c>
      <c r="G1932" s="7" t="str">
        <f>VLOOKUP(A1932,Medical_Examinations!A1931:J4266,7,TRUE)</f>
        <v>No</v>
      </c>
      <c r="H1932" s="7" t="str">
        <f>VLOOKUP(A1932,Medical_Examinations!A1931:J4266,8,TRUE)</f>
        <v>No</v>
      </c>
      <c r="I1932" s="51">
        <f>VLOOKUP(A1932,Medical_Examinations!A1931:J4266,9,TRUE)</f>
        <v>0</v>
      </c>
      <c r="J1932" s="7" t="str">
        <f>VLOOKUP(A1932,Medical_Examinations!A1931:J4266,10,TRUE)</f>
        <v>No</v>
      </c>
      <c r="K1932" s="7" t="str">
        <f>VLOOKUP(A1932,Medical_Examinations!A1931:J4266,3,TRUE)</f>
        <v>Overweight</v>
      </c>
      <c r="L1932" s="7" t="str">
        <f>VLOOKUP(A1932,Medical_Examinations!A1931:J4266,5,TRUE)</f>
        <v>Prediabetes</v>
      </c>
      <c r="M1932" s="52">
        <f>VLOOKUP(A1932,Hospitalization!A134:K2476,5,FALSE)</f>
        <v>25517</v>
      </c>
      <c r="N1932" s="51">
        <f ca="1">VLOOKUP(A1932,Hospitalization!A134:K2476,6,FALSE)</f>
        <v>63</v>
      </c>
      <c r="O1932" s="7" t="str">
        <f>VLOOKUP(A1923,Hospitalization!A924:K3266,11,TRUE)</f>
        <v>R1012</v>
      </c>
      <c r="P1932" s="7" t="str">
        <f>VLOOKUP(A1932,Hospitalization!A933:K3275,10,TRUE)</f>
        <v>tier - 3</v>
      </c>
      <c r="Q1932" s="53">
        <f>VLOOKUP(A1932,Hospitalization!A933:K3275,8,TRUE)</f>
        <v>10942.13</v>
      </c>
      <c r="R1932" s="7" t="str">
        <f>VLOOKUP(A1932,Hospitalization!A933:K3275,9,TRUE)</f>
        <v>tier - 3</v>
      </c>
    </row>
    <row r="1933" spans="1:18" x14ac:dyDescent="0.3">
      <c r="A1933" s="69" t="s">
        <v>1942</v>
      </c>
      <c r="B1933" s="55" t="str">
        <f>VLOOKUP(A1933,'Customer Names'!A1933:E3251,3,TRUE)</f>
        <v xml:space="preserve"> Ms</v>
      </c>
      <c r="C1933" s="55" t="str">
        <f>VLOOKUP(A1933,'Customer Names'!A1931:E2756,4,FALSE)</f>
        <v>Dibaba</v>
      </c>
      <c r="D1933" s="54">
        <f>VLOOKUP(HealthCare!A1933,Medical_Examinations!A1932:J4267,2,TRUE)</f>
        <v>25.74</v>
      </c>
      <c r="E1933" s="54">
        <f>VLOOKUP(HealthCare!A1933,Medical_Examinations!A1932:J4267,4,TRUE)</f>
        <v>5.99</v>
      </c>
      <c r="F1933" s="55" t="str">
        <f>VLOOKUP(A1933,Medical_Examinations!A1932:J4267,6,TRUE)</f>
        <v>No</v>
      </c>
      <c r="G1933" s="55" t="str">
        <f>VLOOKUP(A1933,Medical_Examinations!A1932:J4267,7,TRUE)</f>
        <v>No</v>
      </c>
      <c r="H1933" s="55" t="str">
        <f>VLOOKUP(A1933,Medical_Examinations!A1932:J4267,8,TRUE)</f>
        <v>No</v>
      </c>
      <c r="I1933" s="56">
        <f>VLOOKUP(A1933,Medical_Examinations!A1932:J4267,9,TRUE)</f>
        <v>0</v>
      </c>
      <c r="J1933" s="55" t="str">
        <f>VLOOKUP(A1933,Medical_Examinations!A1932:J4267,10,TRUE)</f>
        <v>No</v>
      </c>
      <c r="K1933" s="55" t="str">
        <f>VLOOKUP(A1933,Medical_Examinations!A1932:J4267,3,TRUE)</f>
        <v>Overweight</v>
      </c>
      <c r="L1933" s="55" t="str">
        <f>VLOOKUP(A1933,Medical_Examinations!A1932:J4267,5,TRUE)</f>
        <v>Prediabetes</v>
      </c>
      <c r="M1933" s="57">
        <f>VLOOKUP(A1933,Hospitalization!A135:K2477,5,FALSE)</f>
        <v>25154</v>
      </c>
      <c r="N1933" s="56">
        <f ca="1">VLOOKUP(A1933,Hospitalization!A135:K2477,6,FALSE)</f>
        <v>54</v>
      </c>
      <c r="O1933" s="55" t="str">
        <f>VLOOKUP(A1924,Hospitalization!A925:K3267,11,TRUE)</f>
        <v>R1012</v>
      </c>
      <c r="P1933" s="55" t="str">
        <f>VLOOKUP(A1933,Hospitalization!A934:K3276,10,TRUE)</f>
        <v>tier - 3</v>
      </c>
      <c r="Q1933" s="58">
        <f>VLOOKUP(A1933,Hospitalization!A934:K3276,8,TRUE)</f>
        <v>10928.85</v>
      </c>
      <c r="R1933" s="55" t="str">
        <f>VLOOKUP(A1933,Hospitalization!A934:K3276,9,TRUE)</f>
        <v>tier - 3</v>
      </c>
    </row>
    <row r="1934" spans="1:18" x14ac:dyDescent="0.3">
      <c r="A1934" s="69" t="s">
        <v>1943</v>
      </c>
      <c r="B1934" s="55" t="str">
        <f>VLOOKUP(A1934,'Customer Names'!A1934:E3252,3,TRUE)</f>
        <v xml:space="preserve"> Mr</v>
      </c>
      <c r="C1934" s="55" t="str">
        <f>VLOOKUP(A1934,'Customer Names'!A1932:E2757,4,FALSE)</f>
        <v>Shilling</v>
      </c>
      <c r="D1934" s="50">
        <f>VLOOKUP(HealthCare!A1934,Medical_Examinations!A1933:J4268,2,TRUE)</f>
        <v>18.22</v>
      </c>
      <c r="E1934" s="50">
        <f>VLOOKUP(HealthCare!A1934,Medical_Examinations!A1933:J4268,4,TRUE)</f>
        <v>10.27</v>
      </c>
      <c r="F1934" s="7" t="str">
        <f>VLOOKUP(A1934,Medical_Examinations!A1933:J4268,6,TRUE)</f>
        <v>yes</v>
      </c>
      <c r="G1934" s="7" t="str">
        <f>VLOOKUP(A1934,Medical_Examinations!A1933:J4268,7,TRUE)</f>
        <v>No</v>
      </c>
      <c r="H1934" s="7" t="str">
        <f>VLOOKUP(A1934,Medical_Examinations!A1933:J4268,8,TRUE)</f>
        <v>No</v>
      </c>
      <c r="I1934" s="51">
        <f>VLOOKUP(A1934,Medical_Examinations!A1933:J4268,9,TRUE)</f>
        <v>1</v>
      </c>
      <c r="J1934" s="7" t="str">
        <f>VLOOKUP(A1934,Medical_Examinations!A1933:J4268,10,TRUE)</f>
        <v>No</v>
      </c>
      <c r="K1934" s="7" t="str">
        <f>VLOOKUP(A1934,Medical_Examinations!A1933:J4268,3,TRUE)</f>
        <v>Underweight</v>
      </c>
      <c r="L1934" s="7" t="str">
        <f>VLOOKUP(A1934,Medical_Examinations!A1933:J4268,5,TRUE)</f>
        <v>Diabetes</v>
      </c>
      <c r="M1934" s="52">
        <f>VLOOKUP(A1934,Hospitalization!A136:K2478,5,FALSE)</f>
        <v>25155</v>
      </c>
      <c r="N1934" s="51">
        <f ca="1">VLOOKUP(A1934,Hospitalization!A136:K2478,6,FALSE)</f>
        <v>54</v>
      </c>
      <c r="O1934" s="7" t="str">
        <f>VLOOKUP(A1925,Hospitalization!A926:K3268,11,TRUE)</f>
        <v>R1013</v>
      </c>
      <c r="P1934" s="7" t="str">
        <f>VLOOKUP(A1934,Hospitalization!A935:K3277,10,TRUE)</f>
        <v>tier - 1</v>
      </c>
      <c r="Q1934" s="53">
        <f>VLOOKUP(A1934,Hospitalization!A935:K3277,8,TRUE)</f>
        <v>10923.93</v>
      </c>
      <c r="R1934" s="7" t="str">
        <f>VLOOKUP(A1934,Hospitalization!A935:K3277,9,TRUE)</f>
        <v>tier - 3</v>
      </c>
    </row>
    <row r="1935" spans="1:18" x14ac:dyDescent="0.3">
      <c r="A1935" s="69" t="s">
        <v>1944</v>
      </c>
      <c r="B1935" s="55" t="str">
        <f>VLOOKUP(A1935,'Customer Names'!A1935:E3253,3,TRUE)</f>
        <v xml:space="preserve"> Ms</v>
      </c>
      <c r="C1935" s="55" t="str">
        <f>VLOOKUP(A1935,'Customer Names'!A1933:E2758,4,FALSE)</f>
        <v>Bashaw</v>
      </c>
      <c r="D1935" s="54">
        <f>VLOOKUP(HealthCare!A1935,Medical_Examinations!A1934:J4269,2,TRUE)</f>
        <v>26.03</v>
      </c>
      <c r="E1935" s="54">
        <f>VLOOKUP(HealthCare!A1935,Medical_Examinations!A1934:J4269,4,TRUE)</f>
        <v>5.97</v>
      </c>
      <c r="F1935" s="55" t="str">
        <f>VLOOKUP(A1935,Medical_Examinations!A1934:J4269,6,TRUE)</f>
        <v>No</v>
      </c>
      <c r="G1935" s="55" t="str">
        <f>VLOOKUP(A1935,Medical_Examinations!A1934:J4269,7,TRUE)</f>
        <v>No</v>
      </c>
      <c r="H1935" s="55" t="str">
        <f>VLOOKUP(A1935,Medical_Examinations!A1934:J4269,8,TRUE)</f>
        <v>Yes</v>
      </c>
      <c r="I1935" s="56">
        <f>VLOOKUP(A1935,Medical_Examinations!A1934:J4269,9,TRUE)</f>
        <v>1</v>
      </c>
      <c r="J1935" s="55" t="str">
        <f>VLOOKUP(A1935,Medical_Examinations!A1934:J4269,10,TRUE)</f>
        <v>No</v>
      </c>
      <c r="K1935" s="55" t="str">
        <f>VLOOKUP(A1935,Medical_Examinations!A1934:J4269,3,TRUE)</f>
        <v>Overweight</v>
      </c>
      <c r="L1935" s="55" t="str">
        <f>VLOOKUP(A1935,Medical_Examinations!A1934:J4269,5,TRUE)</f>
        <v>Prediabetes</v>
      </c>
      <c r="M1935" s="57">
        <f>VLOOKUP(A1935,Hospitalization!A137:K2479,5,FALSE)</f>
        <v>34583</v>
      </c>
      <c r="N1935" s="56">
        <f ca="1">VLOOKUP(A1935,Hospitalization!A137:K2479,6,FALSE)</f>
        <v>60</v>
      </c>
      <c r="O1935" s="55" t="str">
        <f>VLOOKUP(A1926,Hospitalization!A927:K3269,11,TRUE)</f>
        <v>R1012</v>
      </c>
      <c r="P1935" s="55" t="str">
        <f>VLOOKUP(A1935,Hospitalization!A936:K3278,10,TRUE)</f>
        <v>tier - 3</v>
      </c>
      <c r="Q1935" s="58">
        <f>VLOOKUP(A1935,Hospitalization!A936:K3278,8,TRUE)</f>
        <v>10886.66</v>
      </c>
      <c r="R1935" s="55" t="str">
        <f>VLOOKUP(A1935,Hospitalization!A936:K3278,9,TRUE)</f>
        <v>tier - 3</v>
      </c>
    </row>
    <row r="1936" spans="1:18" x14ac:dyDescent="0.3">
      <c r="A1936" s="69" t="s">
        <v>1945</v>
      </c>
      <c r="B1936" s="55" t="str">
        <f>VLOOKUP(A1936,'Customer Names'!A1936:E3254,3,TRUE)</f>
        <v xml:space="preserve"> Ms</v>
      </c>
      <c r="C1936" s="55" t="str">
        <f>VLOOKUP(A1936,'Customer Names'!A1934:E2759,4,FALSE)</f>
        <v>Jacob</v>
      </c>
      <c r="D1936" s="50">
        <f>VLOOKUP(HealthCare!A1936,Medical_Examinations!A1935:J4270,2,TRUE)</f>
        <v>17.29</v>
      </c>
      <c r="E1936" s="50">
        <f>VLOOKUP(HealthCare!A1936,Medical_Examinations!A1935:J4270,4,TRUE)</f>
        <v>4.9800000000000004</v>
      </c>
      <c r="F1936" s="7" t="str">
        <f>VLOOKUP(A1936,Medical_Examinations!A1935:J4270,6,TRUE)</f>
        <v>No</v>
      </c>
      <c r="G1936" s="7" t="str">
        <f>VLOOKUP(A1936,Medical_Examinations!A1935:J4270,7,TRUE)</f>
        <v>No</v>
      </c>
      <c r="H1936" s="7" t="str">
        <f>VLOOKUP(A1936,Medical_Examinations!A1935:J4270,8,TRUE)</f>
        <v>No</v>
      </c>
      <c r="I1936" s="51">
        <f>VLOOKUP(A1936,Medical_Examinations!A1935:J4270,9,TRUE)</f>
        <v>0</v>
      </c>
      <c r="J1936" s="7" t="str">
        <f>VLOOKUP(A1936,Medical_Examinations!A1935:J4270,10,TRUE)</f>
        <v>No</v>
      </c>
      <c r="K1936" s="7" t="str">
        <f>VLOOKUP(A1936,Medical_Examinations!A1935:J4270,3,TRUE)</f>
        <v>Underweight</v>
      </c>
      <c r="L1936" s="7" t="str">
        <f>VLOOKUP(A1936,Medical_Examinations!A1935:J4270,5,TRUE)</f>
        <v>Normal</v>
      </c>
      <c r="M1936" s="52">
        <f>VLOOKUP(A1936,Hospitalization!A138:K2480,5,FALSE)</f>
        <v>26287</v>
      </c>
      <c r="N1936" s="51">
        <f ca="1">VLOOKUP(A1936,Hospitalization!A138:K2480,6,FALSE)</f>
        <v>42</v>
      </c>
      <c r="O1936" s="7" t="str">
        <f>VLOOKUP(A1927,Hospitalization!A928:K3270,11,TRUE)</f>
        <v>R1013</v>
      </c>
      <c r="P1936" s="7" t="str">
        <f>VLOOKUP(A1936,Hospitalization!A937:K3279,10,TRUE)</f>
        <v>tier - 3</v>
      </c>
      <c r="Q1936" s="53">
        <f>VLOOKUP(A1936,Hospitalization!A937:K3279,8,TRUE)</f>
        <v>10848.13</v>
      </c>
      <c r="R1936" s="7" t="str">
        <f>VLOOKUP(A1936,Hospitalization!A937:K3279,9,TRUE)</f>
        <v>tier - 3</v>
      </c>
    </row>
    <row r="1937" spans="1:18" x14ac:dyDescent="0.3">
      <c r="A1937" s="69" t="s">
        <v>1946</v>
      </c>
      <c r="B1937" s="55" t="str">
        <f>VLOOKUP(A1937,'Customer Names'!A1937:E3255,3,TRUE)</f>
        <v xml:space="preserve"> Mr</v>
      </c>
      <c r="C1937" s="55" t="str">
        <f>VLOOKUP(A1937,'Customer Names'!A1935:E2760,4,FALSE)</f>
        <v>McCutcheon</v>
      </c>
      <c r="D1937" s="54">
        <f>VLOOKUP(HealthCare!A1937,Medical_Examinations!A1936:J4271,2,TRUE)</f>
        <v>18.170000000000002</v>
      </c>
      <c r="E1937" s="54">
        <f>VLOOKUP(HealthCare!A1937,Medical_Examinations!A1936:J4271,4,TRUE)</f>
        <v>6.91</v>
      </c>
      <c r="F1937" s="55" t="str">
        <f>VLOOKUP(A1937,Medical_Examinations!A1936:J4271,6,TRUE)</f>
        <v>yes</v>
      </c>
      <c r="G1937" s="55" t="str">
        <f>VLOOKUP(A1937,Medical_Examinations!A1936:J4271,7,TRUE)</f>
        <v>No</v>
      </c>
      <c r="H1937" s="55" t="str">
        <f>VLOOKUP(A1937,Medical_Examinations!A1936:J4271,8,TRUE)</f>
        <v>No</v>
      </c>
      <c r="I1937" s="56">
        <f>VLOOKUP(A1937,Medical_Examinations!A1936:J4271,9,TRUE)</f>
        <v>1</v>
      </c>
      <c r="J1937" s="55" t="str">
        <f>VLOOKUP(A1937,Medical_Examinations!A1936:J4271,10,TRUE)</f>
        <v>No</v>
      </c>
      <c r="K1937" s="55" t="str">
        <f>VLOOKUP(A1937,Medical_Examinations!A1936:J4271,3,TRUE)</f>
        <v>Underweight</v>
      </c>
      <c r="L1937" s="55" t="str">
        <f>VLOOKUP(A1937,Medical_Examinations!A1936:J4271,5,TRUE)</f>
        <v>Diabetes</v>
      </c>
      <c r="M1937" s="57">
        <f>VLOOKUP(A1937,Hospitalization!A139:K2481,5,FALSE)</f>
        <v>25047</v>
      </c>
      <c r="N1937" s="56">
        <f ca="1">VLOOKUP(A1937,Hospitalization!A139:K2481,6,FALSE)</f>
        <v>53</v>
      </c>
      <c r="O1937" s="55" t="str">
        <f>VLOOKUP(A1928,Hospitalization!A929:K3271,11,TRUE)</f>
        <v>R1013</v>
      </c>
      <c r="P1937" s="55" t="str">
        <f>VLOOKUP(A1937,Hospitalization!A938:K3280,10,TRUE)</f>
        <v>tier - 3</v>
      </c>
      <c r="Q1937" s="58">
        <f>VLOOKUP(A1937,Hospitalization!A938:K3280,8,TRUE)</f>
        <v>10825.25</v>
      </c>
      <c r="R1937" s="55" t="str">
        <f>VLOOKUP(A1937,Hospitalization!A938:K3280,9,TRUE)</f>
        <v>tier - 3</v>
      </c>
    </row>
    <row r="1938" spans="1:18" x14ac:dyDescent="0.3">
      <c r="A1938" s="69" t="s">
        <v>1947</v>
      </c>
      <c r="B1938" s="55" t="str">
        <f>VLOOKUP(A1938,'Customer Names'!A1938:E3256,3,TRUE)</f>
        <v xml:space="preserve"> Mrs</v>
      </c>
      <c r="C1938" s="55" t="str">
        <f>VLOOKUP(A1938,'Customer Names'!A1936:E2761,4,FALSE)</f>
        <v>Connor</v>
      </c>
      <c r="D1938" s="50">
        <f>VLOOKUP(HealthCare!A1938,Medical_Examinations!A1937:J4272,2,TRUE)</f>
        <v>32.54</v>
      </c>
      <c r="E1938" s="50">
        <f>VLOOKUP(HealthCare!A1938,Medical_Examinations!A1937:J4272,4,TRUE)</f>
        <v>6.38</v>
      </c>
      <c r="F1938" s="7" t="str">
        <f>VLOOKUP(A1938,Medical_Examinations!A1937:J4272,6,TRUE)</f>
        <v>No</v>
      </c>
      <c r="G1938" s="7" t="str">
        <f>VLOOKUP(A1938,Medical_Examinations!A1937:J4272,7,TRUE)</f>
        <v>yes</v>
      </c>
      <c r="H1938" s="7" t="str">
        <f>VLOOKUP(A1938,Medical_Examinations!A1937:J4272,8,TRUE)</f>
        <v>No</v>
      </c>
      <c r="I1938" s="51">
        <f>VLOOKUP(A1938,Medical_Examinations!A1937:J4272,9,TRUE)</f>
        <v>1</v>
      </c>
      <c r="J1938" s="7" t="str">
        <f>VLOOKUP(A1938,Medical_Examinations!A1937:J4272,10,TRUE)</f>
        <v>No</v>
      </c>
      <c r="K1938" s="7" t="str">
        <f>VLOOKUP(A1938,Medical_Examinations!A1937:J4272,3,TRUE)</f>
        <v>Obesity</v>
      </c>
      <c r="L1938" s="7" t="str">
        <f>VLOOKUP(A1938,Medical_Examinations!A1937:J4272,5,TRUE)</f>
        <v>Prediabetes</v>
      </c>
      <c r="M1938" s="52">
        <f>VLOOKUP(A1938,Hospitalization!A140:K2482,5,FALSE)</f>
        <v>24747</v>
      </c>
      <c r="N1938" s="51">
        <f ca="1">VLOOKUP(A1938,Hospitalization!A140:K2482,6,FALSE)</f>
        <v>34</v>
      </c>
      <c r="O1938" s="7" t="str">
        <f>VLOOKUP(A1929,Hospitalization!A930:K3272,11,TRUE)</f>
        <v>R1012</v>
      </c>
      <c r="P1938" s="7" t="str">
        <f>VLOOKUP(A1938,Hospitalization!A939:K3281,10,TRUE)</f>
        <v>tier - 2</v>
      </c>
      <c r="Q1938" s="53">
        <f>VLOOKUP(A1938,Hospitalization!A939:K3281,8,TRUE)</f>
        <v>10807.49</v>
      </c>
      <c r="R1938" s="7" t="str">
        <f>VLOOKUP(A1938,Hospitalization!A939:K3281,9,TRUE)</f>
        <v>tier - 3</v>
      </c>
    </row>
    <row r="1939" spans="1:18" x14ac:dyDescent="0.3">
      <c r="A1939" s="69" t="s">
        <v>1948</v>
      </c>
      <c r="B1939" s="55" t="str">
        <f>VLOOKUP(A1939,'Customer Names'!A1939:E3257,3,TRUE)</f>
        <v xml:space="preserve"> Mr</v>
      </c>
      <c r="C1939" s="55" t="str">
        <f>VLOOKUP(A1939,'Customer Names'!A1937:E2762,4,FALSE)</f>
        <v>May</v>
      </c>
      <c r="D1939" s="54">
        <f>VLOOKUP(HealthCare!A1939,Medical_Examinations!A1938:J4273,2,TRUE)</f>
        <v>30.25</v>
      </c>
      <c r="E1939" s="54">
        <f>VLOOKUP(HealthCare!A1939,Medical_Examinations!A1938:J4273,4,TRUE)</f>
        <v>4.7699999999999996</v>
      </c>
      <c r="F1939" s="55" t="str">
        <f>VLOOKUP(A1939,Medical_Examinations!A1938:J4273,6,TRUE)</f>
        <v>No</v>
      </c>
      <c r="G1939" s="55" t="str">
        <f>VLOOKUP(A1939,Medical_Examinations!A1938:J4273,7,TRUE)</f>
        <v>No</v>
      </c>
      <c r="H1939" s="55" t="str">
        <f>VLOOKUP(A1939,Medical_Examinations!A1938:J4273,8,TRUE)</f>
        <v>No</v>
      </c>
      <c r="I1939" s="56">
        <f>VLOOKUP(A1939,Medical_Examinations!A1938:J4273,9,TRUE)</f>
        <v>0</v>
      </c>
      <c r="J1939" s="55" t="str">
        <f>VLOOKUP(A1939,Medical_Examinations!A1938:J4273,10,TRUE)</f>
        <v>No</v>
      </c>
      <c r="K1939" s="55" t="str">
        <f>VLOOKUP(A1939,Medical_Examinations!A1938:J4273,3,TRUE)</f>
        <v>Obesity</v>
      </c>
      <c r="L1939" s="55" t="str">
        <f>VLOOKUP(A1939,Medical_Examinations!A1938:J4273,5,TRUE)</f>
        <v>Normal</v>
      </c>
      <c r="M1939" s="57">
        <f>VLOOKUP(A1939,Hospitalization!A141:K2483,5,FALSE)</f>
        <v>25920</v>
      </c>
      <c r="N1939" s="56">
        <f ca="1">VLOOKUP(A1939,Hospitalization!A141:K2483,6,FALSE)</f>
        <v>32</v>
      </c>
      <c r="O1939" s="55" t="str">
        <f>VLOOKUP(A1930,Hospitalization!A931:K3273,11,TRUE)</f>
        <v>R1011</v>
      </c>
      <c r="P1939" s="55" t="str">
        <f>VLOOKUP(A1939,Hospitalization!A940:K3282,10,TRUE)</f>
        <v>tier - 2</v>
      </c>
      <c r="Q1939" s="58">
        <f>VLOOKUP(A1939,Hospitalization!A940:K3282,8,TRUE)</f>
        <v>10806.84</v>
      </c>
      <c r="R1939" s="55" t="str">
        <f>VLOOKUP(A1939,Hospitalization!A940:K3282,9,TRUE)</f>
        <v>tier - 3</v>
      </c>
    </row>
    <row r="1940" spans="1:18" x14ac:dyDescent="0.3">
      <c r="A1940" s="69" t="s">
        <v>1949</v>
      </c>
      <c r="B1940" s="55" t="str">
        <f>VLOOKUP(A1940,'Customer Names'!A1940:E3258,3,TRUE)</f>
        <v xml:space="preserve"> Mr</v>
      </c>
      <c r="C1940" s="55" t="str">
        <f>VLOOKUP(A1940,'Customer Names'!A1938:E2763,4,FALSE)</f>
        <v>Geoghegan</v>
      </c>
      <c r="D1940" s="50">
        <f>VLOOKUP(HealthCare!A1940,Medical_Examinations!A1939:J4274,2,TRUE)</f>
        <v>19.59</v>
      </c>
      <c r="E1940" s="50">
        <f>VLOOKUP(HealthCare!A1940,Medical_Examinations!A1939:J4274,4,TRUE)</f>
        <v>6.04</v>
      </c>
      <c r="F1940" s="7" t="str">
        <f>VLOOKUP(A1940,Medical_Examinations!A1939:J4274,6,TRUE)</f>
        <v>yes</v>
      </c>
      <c r="G1940" s="7" t="str">
        <f>VLOOKUP(A1940,Medical_Examinations!A1939:J4274,7,TRUE)</f>
        <v>No</v>
      </c>
      <c r="H1940" s="7" t="str">
        <f>VLOOKUP(A1940,Medical_Examinations!A1939:J4274,8,TRUE)</f>
        <v>No</v>
      </c>
      <c r="I1940" s="51">
        <f>VLOOKUP(A1940,Medical_Examinations!A1939:J4274,9,TRUE)</f>
        <v>1</v>
      </c>
      <c r="J1940" s="7" t="str">
        <f>VLOOKUP(A1940,Medical_Examinations!A1939:J4274,10,TRUE)</f>
        <v>No</v>
      </c>
      <c r="K1940" s="7" t="str">
        <f>VLOOKUP(A1940,Medical_Examinations!A1939:J4274,3,TRUE)</f>
        <v>Normal Weight</v>
      </c>
      <c r="L1940" s="7" t="str">
        <f>VLOOKUP(A1940,Medical_Examinations!A1939:J4274,5,TRUE)</f>
        <v>Prediabetes</v>
      </c>
      <c r="M1940" s="52">
        <f>VLOOKUP(A1940,Hospitalization!A142:K2484,5,FALSE)</f>
        <v>25869</v>
      </c>
      <c r="N1940" s="51">
        <f ca="1">VLOOKUP(A1940,Hospitalization!A142:K2484,6,FALSE)</f>
        <v>48</v>
      </c>
      <c r="O1940" s="7" t="str">
        <f>VLOOKUP(A1931,Hospitalization!A932:K3274,11,TRUE)</f>
        <v>R1011</v>
      </c>
      <c r="P1940" s="7" t="str">
        <f>VLOOKUP(A1940,Hospitalization!A941:K3283,10,TRUE)</f>
        <v>tier - 2</v>
      </c>
      <c r="Q1940" s="53">
        <f>VLOOKUP(A1940,Hospitalization!A941:K3283,8,TRUE)</f>
        <v>10797.34</v>
      </c>
      <c r="R1940" s="7" t="str">
        <f>VLOOKUP(A1940,Hospitalization!A941:K3283,9,TRUE)</f>
        <v>tier - 3</v>
      </c>
    </row>
    <row r="1941" spans="1:18" x14ac:dyDescent="0.3">
      <c r="A1941" s="69" t="s">
        <v>1950</v>
      </c>
      <c r="B1941" s="55" t="str">
        <f>VLOOKUP(A1941,'Customer Names'!A1941:E3259,3,TRUE)</f>
        <v xml:space="preserve"> Mr</v>
      </c>
      <c r="C1941" s="55" t="str">
        <f>VLOOKUP(A1941,'Customer Names'!A1939:E2764,4,FALSE)</f>
        <v>McGinn</v>
      </c>
      <c r="D1941" s="54">
        <f>VLOOKUP(HealthCare!A1941,Medical_Examinations!A1940:J4275,2,TRUE)</f>
        <v>45.9</v>
      </c>
      <c r="E1941" s="54">
        <f>VLOOKUP(HealthCare!A1941,Medical_Examinations!A1940:J4275,4,TRUE)</f>
        <v>4.3</v>
      </c>
      <c r="F1941" s="55" t="str">
        <f>VLOOKUP(A1941,Medical_Examinations!A1940:J4275,6,TRUE)</f>
        <v>yes</v>
      </c>
      <c r="G1941" s="55" t="str">
        <f>VLOOKUP(A1941,Medical_Examinations!A1940:J4275,7,TRUE)</f>
        <v>No</v>
      </c>
      <c r="H1941" s="55" t="str">
        <f>VLOOKUP(A1941,Medical_Examinations!A1940:J4275,8,TRUE)</f>
        <v>No</v>
      </c>
      <c r="I1941" s="56">
        <f>VLOOKUP(A1941,Medical_Examinations!A1940:J4275,9,TRUE)</f>
        <v>1</v>
      </c>
      <c r="J1941" s="55" t="str">
        <f>VLOOKUP(A1941,Medical_Examinations!A1940:J4275,10,TRUE)</f>
        <v>No</v>
      </c>
      <c r="K1941" s="55" t="str">
        <f>VLOOKUP(A1941,Medical_Examinations!A1940:J4275,3,TRUE)</f>
        <v>Obesity</v>
      </c>
      <c r="L1941" s="55" t="str">
        <f>VLOOKUP(A1941,Medical_Examinations!A1940:J4275,5,TRUE)</f>
        <v>Normal</v>
      </c>
      <c r="M1941" s="57">
        <f>VLOOKUP(A1941,Hospitalization!A143:K2485,5,FALSE)</f>
        <v>36518</v>
      </c>
      <c r="N1941" s="56">
        <f ca="1">VLOOKUP(A1941,Hospitalization!A143:K2485,6,FALSE)</f>
        <v>48</v>
      </c>
      <c r="O1941" s="55" t="str">
        <f>VLOOKUP(A1932,Hospitalization!A933:K3275,11,TRUE)</f>
        <v>R1012</v>
      </c>
      <c r="P1941" s="55" t="str">
        <f>VLOOKUP(A1941,Hospitalization!A942:K3284,10,TRUE)</f>
        <v>tier - 1</v>
      </c>
      <c r="Q1941" s="58">
        <f>VLOOKUP(A1941,Hospitalization!A942:K3284,8,TRUE)</f>
        <v>10795.94</v>
      </c>
      <c r="R1941" s="55" t="str">
        <f>VLOOKUP(A1941,Hospitalization!A942:K3284,9,TRUE)</f>
        <v>tier - 3</v>
      </c>
    </row>
    <row r="1942" spans="1:18" x14ac:dyDescent="0.3">
      <c r="A1942" s="69" t="s">
        <v>1951</v>
      </c>
      <c r="B1942" s="55" t="str">
        <f>VLOOKUP(A1942,'Customer Names'!A1942:E3260,3,TRUE)</f>
        <v xml:space="preserve"> Mr</v>
      </c>
      <c r="C1942" s="55" t="str">
        <f>VLOOKUP(A1942,'Customer Names'!A1940:E2765,4,FALSE)</f>
        <v>Jones</v>
      </c>
      <c r="D1942" s="50">
        <f>VLOOKUP(HealthCare!A1942,Medical_Examinations!A1941:J4276,2,TRUE)</f>
        <v>17.059999999999999</v>
      </c>
      <c r="E1942" s="50">
        <f>VLOOKUP(HealthCare!A1942,Medical_Examinations!A1941:J4276,4,TRUE)</f>
        <v>8.75</v>
      </c>
      <c r="F1942" s="7" t="str">
        <f>VLOOKUP(A1942,Medical_Examinations!A1941:J4276,6,TRUE)</f>
        <v>yes</v>
      </c>
      <c r="G1942" s="7" t="str">
        <f>VLOOKUP(A1942,Medical_Examinations!A1941:J4276,7,TRUE)</f>
        <v>No</v>
      </c>
      <c r="H1942" s="7" t="str">
        <f>VLOOKUP(A1942,Medical_Examinations!A1941:J4276,8,TRUE)</f>
        <v>No</v>
      </c>
      <c r="I1942" s="51">
        <f>VLOOKUP(A1942,Medical_Examinations!A1941:J4276,9,TRUE)</f>
        <v>0</v>
      </c>
      <c r="J1942" s="7" t="str">
        <f>VLOOKUP(A1942,Medical_Examinations!A1941:J4276,10,TRUE)</f>
        <v>No</v>
      </c>
      <c r="K1942" s="7" t="str">
        <f>VLOOKUP(A1942,Medical_Examinations!A1941:J4276,3,TRUE)</f>
        <v>Underweight</v>
      </c>
      <c r="L1942" s="7" t="str">
        <f>VLOOKUP(A1942,Medical_Examinations!A1941:J4276,5,TRUE)</f>
        <v>Diabetes</v>
      </c>
      <c r="M1942" s="52">
        <f>VLOOKUP(A1942,Hospitalization!A144:K2486,5,FALSE)</f>
        <v>24787</v>
      </c>
      <c r="N1942" s="51">
        <f ca="1">VLOOKUP(A1942,Hospitalization!A144:K2486,6,FALSE)</f>
        <v>47</v>
      </c>
      <c r="O1942" s="7" t="str">
        <f>VLOOKUP(A1933,Hospitalization!A934:K3276,11,TRUE)</f>
        <v>R1013</v>
      </c>
      <c r="P1942" s="7" t="str">
        <f>VLOOKUP(A1942,Hospitalization!A943:K3285,10,TRUE)</f>
        <v>tier - 2</v>
      </c>
      <c r="Q1942" s="53">
        <f>VLOOKUP(A1942,Hospitalization!A943:K3285,8,TRUE)</f>
        <v>10791.96</v>
      </c>
      <c r="R1942" s="7" t="str">
        <f>VLOOKUP(A1942,Hospitalization!A943:K3285,9,TRUE)</f>
        <v>tier - 3</v>
      </c>
    </row>
    <row r="1943" spans="1:18" x14ac:dyDescent="0.3">
      <c r="A1943" s="69" t="s">
        <v>1952</v>
      </c>
      <c r="B1943" s="55" t="str">
        <f>VLOOKUP(A1943,'Customer Names'!A1943:E3261,3,TRUE)</f>
        <v xml:space="preserve"> Mr</v>
      </c>
      <c r="C1943" s="55" t="str">
        <f>VLOOKUP(A1943,'Customer Names'!A1941:E2766,4,FALSE)</f>
        <v>Quinteros</v>
      </c>
      <c r="D1943" s="54">
        <f>VLOOKUP(HealthCare!A1943,Medical_Examinations!A1942:J4277,2,TRUE)</f>
        <v>32.07</v>
      </c>
      <c r="E1943" s="54">
        <f>VLOOKUP(HealthCare!A1943,Medical_Examinations!A1942:J4277,4,TRUE)</f>
        <v>5.25</v>
      </c>
      <c r="F1943" s="55" t="str">
        <f>VLOOKUP(A1943,Medical_Examinations!A1942:J4277,6,TRUE)</f>
        <v>No</v>
      </c>
      <c r="G1943" s="55" t="str">
        <f>VLOOKUP(A1943,Medical_Examinations!A1942:J4277,7,TRUE)</f>
        <v>No</v>
      </c>
      <c r="H1943" s="55" t="str">
        <f>VLOOKUP(A1943,Medical_Examinations!A1942:J4277,8,TRUE)</f>
        <v>Yes</v>
      </c>
      <c r="I1943" s="56">
        <f>VLOOKUP(A1943,Medical_Examinations!A1942:J4277,9,TRUE)</f>
        <v>1</v>
      </c>
      <c r="J1943" s="55" t="str">
        <f>VLOOKUP(A1943,Medical_Examinations!A1942:J4277,10,TRUE)</f>
        <v>No</v>
      </c>
      <c r="K1943" s="55" t="str">
        <f>VLOOKUP(A1943,Medical_Examinations!A1942:J4277,3,TRUE)</f>
        <v>Obesity</v>
      </c>
      <c r="L1943" s="55" t="str">
        <f>VLOOKUP(A1943,Medical_Examinations!A1942:J4277,5,TRUE)</f>
        <v>Normal</v>
      </c>
      <c r="M1943" s="57">
        <f>VLOOKUP(A1943,Hospitalization!A145:K2487,5,FALSE)</f>
        <v>32837</v>
      </c>
      <c r="N1943" s="56">
        <f ca="1">VLOOKUP(A1943,Hospitalization!A145:K2487,6,FALSE)</f>
        <v>49</v>
      </c>
      <c r="O1943" s="55" t="str">
        <f>VLOOKUP(A1934,Hospitalization!A935:K3277,11,TRUE)</f>
        <v>R1024</v>
      </c>
      <c r="P1943" s="55" t="str">
        <f>VLOOKUP(A1943,Hospitalization!A944:K3286,10,TRUE)</f>
        <v>tier - 2</v>
      </c>
      <c r="Q1943" s="58">
        <f>VLOOKUP(A1943,Hospitalization!A944:K3286,8,TRUE)</f>
        <v>10769.75</v>
      </c>
      <c r="R1943" s="55" t="str">
        <f>VLOOKUP(A1943,Hospitalization!A944:K3286,9,TRUE)</f>
        <v>tier - 3</v>
      </c>
    </row>
    <row r="1944" spans="1:18" x14ac:dyDescent="0.3">
      <c r="A1944" s="69" t="s">
        <v>1953</v>
      </c>
      <c r="B1944" s="55" t="str">
        <f>VLOOKUP(A1944,'Customer Names'!A1944:E3262,3,TRUE)</f>
        <v xml:space="preserve"> Mr</v>
      </c>
      <c r="C1944" s="55" t="str">
        <f>VLOOKUP(A1944,'Customer Names'!A1942:E2767,4,FALSE)</f>
        <v>Loenser</v>
      </c>
      <c r="D1944" s="50">
        <f>VLOOKUP(HealthCare!A1944,Medical_Examinations!A1943:J4278,2,TRUE)</f>
        <v>16.5</v>
      </c>
      <c r="E1944" s="50">
        <f>VLOOKUP(HealthCare!A1944,Medical_Examinations!A1943:J4278,4,TRUE)</f>
        <v>5.03</v>
      </c>
      <c r="F1944" s="7" t="str">
        <f>VLOOKUP(A1944,Medical_Examinations!A1943:J4278,6,TRUE)</f>
        <v>No</v>
      </c>
      <c r="G1944" s="7" t="str">
        <f>VLOOKUP(A1944,Medical_Examinations!A1943:J4278,7,TRUE)</f>
        <v>No</v>
      </c>
      <c r="H1944" s="7" t="str">
        <f>VLOOKUP(A1944,Medical_Examinations!A1943:J4278,8,TRUE)</f>
        <v>No</v>
      </c>
      <c r="I1944" s="51">
        <f>VLOOKUP(A1944,Medical_Examinations!A1943:J4278,9,TRUE)</f>
        <v>1</v>
      </c>
      <c r="J1944" s="7" t="str">
        <f>VLOOKUP(A1944,Medical_Examinations!A1943:J4278,10,TRUE)</f>
        <v>No</v>
      </c>
      <c r="K1944" s="7" t="str">
        <f>VLOOKUP(A1944,Medical_Examinations!A1943:J4278,3,TRUE)</f>
        <v>Underweight</v>
      </c>
      <c r="L1944" s="7" t="str">
        <f>VLOOKUP(A1944,Medical_Examinations!A1943:J4278,5,TRUE)</f>
        <v>Normal</v>
      </c>
      <c r="M1944" s="52">
        <f>VLOOKUP(A1944,Hospitalization!A146:K2488,5,FALSE)</f>
        <v>31653</v>
      </c>
      <c r="N1944" s="51">
        <f ca="1">VLOOKUP(A1944,Hospitalization!A146:K2488,6,FALSE)</f>
        <v>43</v>
      </c>
      <c r="O1944" s="7" t="str">
        <f>VLOOKUP(A1935,Hospitalization!A936:K3278,11,TRUE)</f>
        <v>R1012</v>
      </c>
      <c r="P1944" s="7" t="str">
        <f>VLOOKUP(A1944,Hospitalization!A945:K3287,10,TRUE)</f>
        <v>tier - 1</v>
      </c>
      <c r="Q1944" s="53">
        <f>VLOOKUP(A1944,Hospitalization!A945:K3287,8,TRUE)</f>
        <v>10749.02</v>
      </c>
      <c r="R1944" s="7" t="str">
        <f>VLOOKUP(A1944,Hospitalization!A945:K3287,9,TRUE)</f>
        <v>tier - 3</v>
      </c>
    </row>
    <row r="1945" spans="1:18" x14ac:dyDescent="0.3">
      <c r="A1945" s="69" t="s">
        <v>1954</v>
      </c>
      <c r="B1945" s="55" t="str">
        <f>VLOOKUP(A1945,'Customer Names'!A1945:E3263,3,TRUE)</f>
        <v xml:space="preserve"> Mr</v>
      </c>
      <c r="C1945" s="55" t="str">
        <f>VLOOKUP(A1945,'Customer Names'!A1943:E2768,4,FALSE)</f>
        <v>Aitken</v>
      </c>
      <c r="D1945" s="54">
        <f>VLOOKUP(HealthCare!A1945,Medical_Examinations!A1944:J4279,2,TRUE)</f>
        <v>31.4</v>
      </c>
      <c r="E1945" s="54">
        <f>VLOOKUP(HealthCare!A1945,Medical_Examinations!A1944:J4279,4,TRUE)</f>
        <v>5.88</v>
      </c>
      <c r="F1945" s="55" t="str">
        <f>VLOOKUP(A1945,Medical_Examinations!A1944:J4279,6,TRUE)</f>
        <v>No</v>
      </c>
      <c r="G1945" s="55" t="str">
        <f>VLOOKUP(A1945,Medical_Examinations!A1944:J4279,7,TRUE)</f>
        <v>No</v>
      </c>
      <c r="H1945" s="55" t="str">
        <f>VLOOKUP(A1945,Medical_Examinations!A1944:J4279,8,TRUE)</f>
        <v>No</v>
      </c>
      <c r="I1945" s="56">
        <f>VLOOKUP(A1945,Medical_Examinations!A1944:J4279,9,TRUE)</f>
        <v>1</v>
      </c>
      <c r="J1945" s="55" t="str">
        <f>VLOOKUP(A1945,Medical_Examinations!A1944:J4279,10,TRUE)</f>
        <v>No</v>
      </c>
      <c r="K1945" s="55" t="str">
        <f>VLOOKUP(A1945,Medical_Examinations!A1944:J4279,3,TRUE)</f>
        <v>Obesity</v>
      </c>
      <c r="L1945" s="55" t="str">
        <f>VLOOKUP(A1945,Medical_Examinations!A1944:J4279,5,TRUE)</f>
        <v>Prediabetes</v>
      </c>
      <c r="M1945" s="57">
        <f>VLOOKUP(A1945,Hospitalization!A147:K2489,5,FALSE)</f>
        <v>27372</v>
      </c>
      <c r="N1945" s="56">
        <f ca="1">VLOOKUP(A1945,Hospitalization!A147:K2489,6,FALSE)</f>
        <v>44</v>
      </c>
      <c r="O1945" s="55" t="str">
        <f>VLOOKUP(A1936,Hospitalization!A937:K3279,11,TRUE)</f>
        <v>R1012</v>
      </c>
      <c r="P1945" s="55" t="str">
        <f>VLOOKUP(A1945,Hospitalization!A946:K3288,10,TRUE)</f>
        <v>tier - 1</v>
      </c>
      <c r="Q1945" s="58">
        <f>VLOOKUP(A1945,Hospitalization!A946:K3288,8,TRUE)</f>
        <v>10736.87</v>
      </c>
      <c r="R1945" s="55" t="str">
        <f>VLOOKUP(A1945,Hospitalization!A946:K3288,9,TRUE)</f>
        <v>tier - 3</v>
      </c>
    </row>
    <row r="1946" spans="1:18" x14ac:dyDescent="0.3">
      <c r="A1946" s="69" t="s">
        <v>1955</v>
      </c>
      <c r="B1946" s="55" t="str">
        <f>VLOOKUP(A1946,'Customer Names'!A1946:E3264,3,TRUE)</f>
        <v xml:space="preserve"> Ms</v>
      </c>
      <c r="C1946" s="55" t="str">
        <f>VLOOKUP(A1946,'Customer Names'!A1944:E2769,4,FALSE)</f>
        <v>Furrer</v>
      </c>
      <c r="D1946" s="50">
        <f>VLOOKUP(HealthCare!A1946,Medical_Examinations!A1945:J4280,2,TRUE)</f>
        <v>20.36</v>
      </c>
      <c r="E1946" s="50">
        <f>VLOOKUP(HealthCare!A1946,Medical_Examinations!A1945:J4280,4,TRUE)</f>
        <v>4.49</v>
      </c>
      <c r="F1946" s="7" t="str">
        <f>VLOOKUP(A1946,Medical_Examinations!A1945:J4280,6,TRUE)</f>
        <v>No</v>
      </c>
      <c r="G1946" s="7" t="str">
        <f>VLOOKUP(A1946,Medical_Examinations!A1945:J4280,7,TRUE)</f>
        <v>No</v>
      </c>
      <c r="H1946" s="7" t="str">
        <f>VLOOKUP(A1946,Medical_Examinations!A1945:J4280,8,TRUE)</f>
        <v>No</v>
      </c>
      <c r="I1946" s="51">
        <f>VLOOKUP(A1946,Medical_Examinations!A1945:J4280,9,TRUE)</f>
        <v>0</v>
      </c>
      <c r="J1946" s="7" t="str">
        <f>VLOOKUP(A1946,Medical_Examinations!A1945:J4280,10,TRUE)</f>
        <v>No</v>
      </c>
      <c r="K1946" s="7" t="str">
        <f>VLOOKUP(A1946,Medical_Examinations!A1945:J4280,3,TRUE)</f>
        <v>Normal Weight</v>
      </c>
      <c r="L1946" s="7" t="str">
        <f>VLOOKUP(A1946,Medical_Examinations!A1945:J4280,5,TRUE)</f>
        <v>Normal</v>
      </c>
      <c r="M1946" s="52">
        <f>VLOOKUP(A1946,Hospitalization!A148:K2490,5,FALSE)</f>
        <v>33780</v>
      </c>
      <c r="N1946" s="51">
        <f ca="1">VLOOKUP(A1946,Hospitalization!A148:K2490,6,FALSE)</f>
        <v>50</v>
      </c>
      <c r="O1946" s="7" t="str">
        <f>VLOOKUP(A1937,Hospitalization!A938:K3280,11,TRUE)</f>
        <v>R1012</v>
      </c>
      <c r="P1946" s="7" t="str">
        <f>VLOOKUP(A1946,Hospitalization!A947:K3289,10,TRUE)</f>
        <v>tier - 1</v>
      </c>
      <c r="Q1946" s="53">
        <f>VLOOKUP(A1946,Hospitalization!A947:K3289,8,TRUE)</f>
        <v>10719.57</v>
      </c>
      <c r="R1946" s="7" t="str">
        <f>VLOOKUP(A1946,Hospitalization!A947:K3289,9,TRUE)</f>
        <v>tier - 3</v>
      </c>
    </row>
    <row r="1947" spans="1:18" x14ac:dyDescent="0.3">
      <c r="A1947" s="69" t="s">
        <v>1956</v>
      </c>
      <c r="B1947" s="55" t="str">
        <f>VLOOKUP(A1947,'Customer Names'!A1947:E3265,3,TRUE)</f>
        <v xml:space="preserve"> Mr</v>
      </c>
      <c r="C1947" s="55" t="str">
        <f>VLOOKUP(A1947,'Customer Names'!A1945:E2770,4,FALSE)</f>
        <v>Konigs</v>
      </c>
      <c r="D1947" s="54">
        <f>VLOOKUP(HealthCare!A1947,Medical_Examinations!A1946:J4281,2,TRUE)</f>
        <v>25.46</v>
      </c>
      <c r="E1947" s="54">
        <f>VLOOKUP(HealthCare!A1947,Medical_Examinations!A1946:J4281,4,TRUE)</f>
        <v>4.1399999999999997</v>
      </c>
      <c r="F1947" s="55" t="str">
        <f>VLOOKUP(A1947,Medical_Examinations!A1946:J4281,6,TRUE)</f>
        <v>No</v>
      </c>
      <c r="G1947" s="55" t="str">
        <f>VLOOKUP(A1947,Medical_Examinations!A1946:J4281,7,TRUE)</f>
        <v>No</v>
      </c>
      <c r="H1947" s="55" t="str">
        <f>VLOOKUP(A1947,Medical_Examinations!A1946:J4281,8,TRUE)</f>
        <v>No</v>
      </c>
      <c r="I1947" s="56">
        <f>VLOOKUP(A1947,Medical_Examinations!A1946:J4281,9,TRUE)</f>
        <v>1</v>
      </c>
      <c r="J1947" s="55" t="str">
        <f>VLOOKUP(A1947,Medical_Examinations!A1946:J4281,10,TRUE)</f>
        <v>No</v>
      </c>
      <c r="K1947" s="55" t="str">
        <f>VLOOKUP(A1947,Medical_Examinations!A1946:J4281,3,TRUE)</f>
        <v>Overweight</v>
      </c>
      <c r="L1947" s="55" t="str">
        <f>VLOOKUP(A1947,Medical_Examinations!A1946:J4281,5,TRUE)</f>
        <v>Normal</v>
      </c>
      <c r="M1947" s="57">
        <f>VLOOKUP(A1947,Hospitalization!A149:K2491,5,FALSE)</f>
        <v>24750</v>
      </c>
      <c r="N1947" s="56">
        <f ca="1">VLOOKUP(A1947,Hospitalization!A149:K2491,6,FALSE)</f>
        <v>42</v>
      </c>
      <c r="O1947" s="55" t="str">
        <f>VLOOKUP(A1938,Hospitalization!A939:K3281,11,TRUE)</f>
        <v>R1013</v>
      </c>
      <c r="P1947" s="55" t="str">
        <f>VLOOKUP(A1947,Hospitalization!A948:K3290,10,TRUE)</f>
        <v>tier - 3</v>
      </c>
      <c r="Q1947" s="58">
        <f>VLOOKUP(A1947,Hospitalization!A948:K3290,8,TRUE)</f>
        <v>10713.64</v>
      </c>
      <c r="R1947" s="55" t="str">
        <f>VLOOKUP(A1947,Hospitalization!A948:K3290,9,TRUE)</f>
        <v>tier - 3</v>
      </c>
    </row>
    <row r="1948" spans="1:18" x14ac:dyDescent="0.3">
      <c r="A1948" s="69" t="s">
        <v>1957</v>
      </c>
      <c r="B1948" s="55" t="str">
        <f>VLOOKUP(A1948,'Customer Names'!A1948:E3266,3,TRUE)</f>
        <v xml:space="preserve"> Mr</v>
      </c>
      <c r="C1948" s="55" t="str">
        <f>VLOOKUP(A1948,'Customer Names'!A1946:E2771,4,FALSE)</f>
        <v>Tesdahl</v>
      </c>
      <c r="D1948" s="50">
        <f>VLOOKUP(HealthCare!A1948,Medical_Examinations!A1947:J4282,2,TRUE)</f>
        <v>17.09</v>
      </c>
      <c r="E1948" s="50">
        <f>VLOOKUP(HealthCare!A1948,Medical_Examinations!A1947:J4282,4,TRUE)</f>
        <v>5.8</v>
      </c>
      <c r="F1948" s="7" t="str">
        <f>VLOOKUP(A1948,Medical_Examinations!A1947:J4282,6,TRUE)</f>
        <v>yes</v>
      </c>
      <c r="G1948" s="7" t="str">
        <f>VLOOKUP(A1948,Medical_Examinations!A1947:J4282,7,TRUE)</f>
        <v>No</v>
      </c>
      <c r="H1948" s="7" t="str">
        <f>VLOOKUP(A1948,Medical_Examinations!A1947:J4282,8,TRUE)</f>
        <v>No</v>
      </c>
      <c r="I1948" s="51">
        <f>VLOOKUP(A1948,Medical_Examinations!A1947:J4282,9,TRUE)</f>
        <v>0</v>
      </c>
      <c r="J1948" s="7" t="str">
        <f>VLOOKUP(A1948,Medical_Examinations!A1947:J4282,10,TRUE)</f>
        <v>No</v>
      </c>
      <c r="K1948" s="7" t="str">
        <f>VLOOKUP(A1948,Medical_Examinations!A1947:J4282,3,TRUE)</f>
        <v>Underweight</v>
      </c>
      <c r="L1948" s="7" t="str">
        <f>VLOOKUP(A1948,Medical_Examinations!A1947:J4282,5,TRUE)</f>
        <v>Prediabetes</v>
      </c>
      <c r="M1948" s="52">
        <f>VLOOKUP(A1948,Hospitalization!A150:K2492,5,FALSE)</f>
        <v>24683</v>
      </c>
      <c r="N1948" s="51">
        <f ca="1">VLOOKUP(A1948,Hospitalization!A150:K2492,6,FALSE)</f>
        <v>51</v>
      </c>
      <c r="O1948" s="7" t="str">
        <f>VLOOKUP(A1939,Hospitalization!A940:K3282,11,TRUE)</f>
        <v>R1011</v>
      </c>
      <c r="P1948" s="7" t="str">
        <f>VLOOKUP(A1948,Hospitalization!A949:K3291,10,TRUE)</f>
        <v>tier - 2</v>
      </c>
      <c r="Q1948" s="53">
        <f>VLOOKUP(A1948,Hospitalization!A949:K3291,8,TRUE)</f>
        <v>10704.47</v>
      </c>
      <c r="R1948" s="7" t="str">
        <f>VLOOKUP(A1948,Hospitalization!A949:K3291,9,TRUE)</f>
        <v>tier - 3</v>
      </c>
    </row>
    <row r="1949" spans="1:18" x14ac:dyDescent="0.3">
      <c r="A1949" s="69" t="s">
        <v>1958</v>
      </c>
      <c r="B1949" s="55" t="str">
        <f>VLOOKUP(A1949,'Customer Names'!A1949:E3267,3,TRUE)</f>
        <v xml:space="preserve"> Mr</v>
      </c>
      <c r="C1949" s="55" t="str">
        <f>VLOOKUP(A1949,'Customer Names'!A1947:E2772,4,FALSE)</f>
        <v>Engel</v>
      </c>
      <c r="D1949" s="54">
        <f>VLOOKUP(HealthCare!A1949,Medical_Examinations!A1948:J4283,2,TRUE)</f>
        <v>20.83</v>
      </c>
      <c r="E1949" s="54">
        <f>VLOOKUP(HealthCare!A1949,Medical_Examinations!A1948:J4283,4,TRUE)</f>
        <v>5.12</v>
      </c>
      <c r="F1949" s="55" t="str">
        <f>VLOOKUP(A1949,Medical_Examinations!A1948:J4283,6,TRUE)</f>
        <v>No</v>
      </c>
      <c r="G1949" s="55" t="str">
        <f>VLOOKUP(A1949,Medical_Examinations!A1948:J4283,7,TRUE)</f>
        <v>No</v>
      </c>
      <c r="H1949" s="55" t="str">
        <f>VLOOKUP(A1949,Medical_Examinations!A1948:J4283,8,TRUE)</f>
        <v>No</v>
      </c>
      <c r="I1949" s="56">
        <f>VLOOKUP(A1949,Medical_Examinations!A1948:J4283,9,TRUE)</f>
        <v>0</v>
      </c>
      <c r="J1949" s="55" t="str">
        <f>VLOOKUP(A1949,Medical_Examinations!A1948:J4283,10,TRUE)</f>
        <v>No</v>
      </c>
      <c r="K1949" s="55" t="str">
        <f>VLOOKUP(A1949,Medical_Examinations!A1948:J4283,3,TRUE)</f>
        <v>Normal Weight</v>
      </c>
      <c r="L1949" s="55" t="str">
        <f>VLOOKUP(A1949,Medical_Examinations!A1948:J4283,5,TRUE)</f>
        <v>Normal</v>
      </c>
      <c r="M1949" s="57">
        <f>VLOOKUP(A1949,Hospitalization!A151:K2493,5,FALSE)</f>
        <v>26596</v>
      </c>
      <c r="N1949" s="56">
        <f ca="1">VLOOKUP(A1949,Hospitalization!A151:K2493,6,FALSE)</f>
        <v>51</v>
      </c>
      <c r="O1949" s="55" t="str">
        <f>VLOOKUP(A1940,Hospitalization!A941:K3283,11,TRUE)</f>
        <v>R1023</v>
      </c>
      <c r="P1949" s="55" t="str">
        <f>VLOOKUP(A1949,Hospitalization!A950:K3292,10,TRUE)</f>
        <v>tier - 3</v>
      </c>
      <c r="Q1949" s="58">
        <f>VLOOKUP(A1949,Hospitalization!A950:K3292,8,TRUE)</f>
        <v>10702.64</v>
      </c>
      <c r="R1949" s="55" t="str">
        <f>VLOOKUP(A1949,Hospitalization!A950:K3292,9,TRUE)</f>
        <v>tier - 3</v>
      </c>
    </row>
    <row r="1950" spans="1:18" x14ac:dyDescent="0.3">
      <c r="A1950" s="69" t="s">
        <v>1959</v>
      </c>
      <c r="B1950" s="55" t="str">
        <f>VLOOKUP(A1950,'Customer Names'!A1950:E3268,3,TRUE)</f>
        <v xml:space="preserve"> Ms</v>
      </c>
      <c r="C1950" s="55" t="str">
        <f>VLOOKUP(A1950,'Customer Names'!A1948:E2773,4,FALSE)</f>
        <v>Kuck</v>
      </c>
      <c r="D1950" s="50">
        <f>VLOOKUP(HealthCare!A1950,Medical_Examinations!A1949:J4284,2,TRUE)</f>
        <v>18.920000000000002</v>
      </c>
      <c r="E1950" s="50">
        <f>VLOOKUP(HealthCare!A1950,Medical_Examinations!A1949:J4284,4,TRUE)</f>
        <v>5.98</v>
      </c>
      <c r="F1950" s="7" t="str">
        <f>VLOOKUP(A1950,Medical_Examinations!A1949:J4284,6,TRUE)</f>
        <v>yes</v>
      </c>
      <c r="G1950" s="7" t="str">
        <f>VLOOKUP(A1950,Medical_Examinations!A1949:J4284,7,TRUE)</f>
        <v>No</v>
      </c>
      <c r="H1950" s="7" t="str">
        <f>VLOOKUP(A1950,Medical_Examinations!A1949:J4284,8,TRUE)</f>
        <v>No</v>
      </c>
      <c r="I1950" s="51">
        <f>VLOOKUP(A1950,Medical_Examinations!A1949:J4284,9,TRUE)</f>
        <v>1</v>
      </c>
      <c r="J1950" s="7" t="str">
        <f>VLOOKUP(A1950,Medical_Examinations!A1949:J4284,10,TRUE)</f>
        <v>No</v>
      </c>
      <c r="K1950" s="7" t="str">
        <f>VLOOKUP(A1950,Medical_Examinations!A1949:J4284,3,TRUE)</f>
        <v>Normal Weight</v>
      </c>
      <c r="L1950" s="7" t="str">
        <f>VLOOKUP(A1950,Medical_Examinations!A1949:J4284,5,TRUE)</f>
        <v>Prediabetes</v>
      </c>
      <c r="M1950" s="52">
        <f>VLOOKUP(A1950,Hospitalization!A152:K2494,5,FALSE)</f>
        <v>28033</v>
      </c>
      <c r="N1950" s="51">
        <f ca="1">VLOOKUP(A1950,Hospitalization!A152:K2494,6,FALSE)</f>
        <v>38</v>
      </c>
      <c r="O1950" s="7" t="str">
        <f>VLOOKUP(A1941,Hospitalization!A942:K3284,11,TRUE)</f>
        <v>R1011</v>
      </c>
      <c r="P1950" s="7" t="str">
        <f>VLOOKUP(A1950,Hospitalization!A951:K3293,10,TRUE)</f>
        <v>tier - 1</v>
      </c>
      <c r="Q1950" s="53">
        <f>VLOOKUP(A1950,Hospitalization!A951:K3293,8,TRUE)</f>
        <v>10698.38</v>
      </c>
      <c r="R1950" s="7" t="str">
        <f>VLOOKUP(A1950,Hospitalization!A951:K3293,9,TRUE)</f>
        <v>tier - 3</v>
      </c>
    </row>
    <row r="1951" spans="1:18" x14ac:dyDescent="0.3">
      <c r="A1951" s="69" t="s">
        <v>1960</v>
      </c>
      <c r="B1951" s="55" t="str">
        <f>VLOOKUP(A1951,'Customer Names'!A1951:E3269,3,TRUE)</f>
        <v xml:space="preserve"> Mr</v>
      </c>
      <c r="C1951" s="55" t="str">
        <f>VLOOKUP(A1951,'Customer Names'!A1949:E2774,4,FALSE)</f>
        <v>Dillon</v>
      </c>
      <c r="D1951" s="54">
        <f>VLOOKUP(HealthCare!A1951,Medical_Examinations!A1950:J4285,2,TRUE)</f>
        <v>37.1</v>
      </c>
      <c r="E1951" s="54">
        <f>VLOOKUP(HealthCare!A1951,Medical_Examinations!A1950:J4285,4,TRUE)</f>
        <v>5.46</v>
      </c>
      <c r="F1951" s="55" t="str">
        <f>VLOOKUP(A1951,Medical_Examinations!A1950:J4285,6,TRUE)</f>
        <v>No</v>
      </c>
      <c r="G1951" s="55" t="str">
        <f>VLOOKUP(A1951,Medical_Examinations!A1950:J4285,7,TRUE)</f>
        <v>No</v>
      </c>
      <c r="H1951" s="55" t="str">
        <f>VLOOKUP(A1951,Medical_Examinations!A1950:J4285,8,TRUE)</f>
        <v>No</v>
      </c>
      <c r="I1951" s="56">
        <f>VLOOKUP(A1951,Medical_Examinations!A1950:J4285,9,TRUE)</f>
        <v>0</v>
      </c>
      <c r="J1951" s="55" t="str">
        <f>VLOOKUP(A1951,Medical_Examinations!A1950:J4285,10,TRUE)</f>
        <v>No</v>
      </c>
      <c r="K1951" s="55" t="str">
        <f>VLOOKUP(A1951,Medical_Examinations!A1950:J4285,3,TRUE)</f>
        <v>Obesity</v>
      </c>
      <c r="L1951" s="55" t="str">
        <f>VLOOKUP(A1951,Medical_Examinations!A1950:J4285,5,TRUE)</f>
        <v>Normal</v>
      </c>
      <c r="M1951" s="57">
        <f>VLOOKUP(A1951,Hospitalization!A153:K2495,5,FALSE)</f>
        <v>22896</v>
      </c>
      <c r="N1951" s="56">
        <f ca="1">VLOOKUP(A1951,Hospitalization!A153:K2495,6,FALSE)</f>
        <v>43</v>
      </c>
      <c r="O1951" s="55" t="str">
        <f>VLOOKUP(A1942,Hospitalization!A943:K3285,11,TRUE)</f>
        <v>R1011</v>
      </c>
      <c r="P1951" s="55" t="str">
        <f>VLOOKUP(A1951,Hospitalization!A952:K3294,10,TRUE)</f>
        <v>tier - 3</v>
      </c>
      <c r="Q1951" s="58">
        <f>VLOOKUP(A1951,Hospitalization!A952:K3294,8,TRUE)</f>
        <v>10676.83</v>
      </c>
      <c r="R1951" s="55" t="str">
        <f>VLOOKUP(A1951,Hospitalization!A952:K3294,9,TRUE)</f>
        <v>tier - 3</v>
      </c>
    </row>
    <row r="1952" spans="1:18" x14ac:dyDescent="0.3">
      <c r="A1952" s="69" t="s">
        <v>1961</v>
      </c>
      <c r="B1952" s="55" t="str">
        <f>VLOOKUP(A1952,'Customer Names'!A1952:E3270,3,TRUE)</f>
        <v xml:space="preserve"> Ms</v>
      </c>
      <c r="C1952" s="55" t="str">
        <f>VLOOKUP(A1952,'Customer Names'!A1950:E2775,4,FALSE)</f>
        <v>Neuschel</v>
      </c>
      <c r="D1952" s="50">
        <f>VLOOKUP(HealthCare!A1952,Medical_Examinations!A1951:J4286,2,TRUE)</f>
        <v>22.515000000000001</v>
      </c>
      <c r="E1952" s="50">
        <f>VLOOKUP(HealthCare!A1952,Medical_Examinations!A1951:J4286,4,TRUE)</f>
        <v>4.91</v>
      </c>
      <c r="F1952" s="7" t="str">
        <f>VLOOKUP(A1952,Medical_Examinations!A1951:J4286,6,TRUE)</f>
        <v>yes</v>
      </c>
      <c r="G1952" s="7" t="str">
        <f>VLOOKUP(A1952,Medical_Examinations!A1951:J4286,7,TRUE)</f>
        <v>No</v>
      </c>
      <c r="H1952" s="7" t="str">
        <f>VLOOKUP(A1952,Medical_Examinations!A1951:J4286,8,TRUE)</f>
        <v>Yes</v>
      </c>
      <c r="I1952" s="51">
        <f>VLOOKUP(A1952,Medical_Examinations!A1951:J4286,9,TRUE)</f>
        <v>1</v>
      </c>
      <c r="J1952" s="7" t="str">
        <f>VLOOKUP(A1952,Medical_Examinations!A1951:J4286,10,TRUE)</f>
        <v>No</v>
      </c>
      <c r="K1952" s="7" t="str">
        <f>VLOOKUP(A1952,Medical_Examinations!A1951:J4286,3,TRUE)</f>
        <v>Normal Weight</v>
      </c>
      <c r="L1952" s="7" t="str">
        <f>VLOOKUP(A1952,Medical_Examinations!A1951:J4286,5,TRUE)</f>
        <v>Normal</v>
      </c>
      <c r="M1952" s="52">
        <f>VLOOKUP(A1952,Hospitalization!A154:K2496,5,FALSE)</f>
        <v>28086</v>
      </c>
      <c r="N1952" s="51">
        <f ca="1">VLOOKUP(A1952,Hospitalization!A154:K2496,6,FALSE)</f>
        <v>38</v>
      </c>
      <c r="O1952" s="7" t="str">
        <f>VLOOKUP(A1943,Hospitalization!A944:K3286,11,TRUE)</f>
        <v>R1022</v>
      </c>
      <c r="P1952" s="7" t="str">
        <f>VLOOKUP(A1952,Hospitalization!A953:K3295,10,TRUE)</f>
        <v>tier - 2</v>
      </c>
      <c r="Q1952" s="53">
        <f>VLOOKUP(A1952,Hospitalization!A953:K3295,8,TRUE)</f>
        <v>10665.44</v>
      </c>
      <c r="R1952" s="7" t="str">
        <f>VLOOKUP(A1952,Hospitalization!A953:K3295,9,TRUE)</f>
        <v>tier - 3</v>
      </c>
    </row>
    <row r="1953" spans="1:18" x14ac:dyDescent="0.3">
      <c r="A1953" s="69" t="s">
        <v>1962</v>
      </c>
      <c r="B1953" s="55" t="str">
        <f>VLOOKUP(A1953,'Customer Names'!A1953:E3271,3,TRUE)</f>
        <v xml:space="preserve"> Mr</v>
      </c>
      <c r="C1953" s="55" t="str">
        <f>VLOOKUP(A1953,'Customer Names'!A1951:E2776,4,FALSE)</f>
        <v>Rosales Ramirez</v>
      </c>
      <c r="D1953" s="54">
        <f>VLOOKUP(HealthCare!A1953,Medical_Examinations!A1952:J4287,2,TRUE)</f>
        <v>32.700000000000003</v>
      </c>
      <c r="E1953" s="54">
        <f>VLOOKUP(HealthCare!A1953,Medical_Examinations!A1952:J4287,4,TRUE)</f>
        <v>4.66</v>
      </c>
      <c r="F1953" s="55" t="str">
        <f>VLOOKUP(A1953,Medical_Examinations!A1952:J4287,6,TRUE)</f>
        <v>No</v>
      </c>
      <c r="G1953" s="55" t="str">
        <f>VLOOKUP(A1953,Medical_Examinations!A1952:J4287,7,TRUE)</f>
        <v>No</v>
      </c>
      <c r="H1953" s="55" t="str">
        <f>VLOOKUP(A1953,Medical_Examinations!A1952:J4287,8,TRUE)</f>
        <v>No</v>
      </c>
      <c r="I1953" s="56">
        <f>VLOOKUP(A1953,Medical_Examinations!A1952:J4287,9,TRUE)</f>
        <v>0</v>
      </c>
      <c r="J1953" s="55" t="str">
        <f>VLOOKUP(A1953,Medical_Examinations!A1952:J4287,10,TRUE)</f>
        <v>No</v>
      </c>
      <c r="K1953" s="55" t="str">
        <f>VLOOKUP(A1953,Medical_Examinations!A1952:J4287,3,TRUE)</f>
        <v>Obesity</v>
      </c>
      <c r="L1953" s="55" t="str">
        <f>VLOOKUP(A1953,Medical_Examinations!A1952:J4287,5,TRUE)</f>
        <v>Normal</v>
      </c>
      <c r="M1953" s="57">
        <f>VLOOKUP(A1953,Hospitalization!A155:K2497,5,FALSE)</f>
        <v>23597</v>
      </c>
      <c r="N1953" s="56">
        <f ca="1">VLOOKUP(A1953,Hospitalization!A155:K2497,6,FALSE)</f>
        <v>42</v>
      </c>
      <c r="O1953" s="55" t="str">
        <f>VLOOKUP(A1944,Hospitalization!A945:K3287,11,TRUE)</f>
        <v>R1026</v>
      </c>
      <c r="P1953" s="55" t="str">
        <f>VLOOKUP(A1953,Hospitalization!A954:K3296,10,TRUE)</f>
        <v>tier - 3</v>
      </c>
      <c r="Q1953" s="58">
        <f>VLOOKUP(A1953,Hospitalization!A954:K3296,8,TRUE)</f>
        <v>10627.81</v>
      </c>
      <c r="R1953" s="55" t="str">
        <f>VLOOKUP(A1953,Hospitalization!A954:K3296,9,TRUE)</f>
        <v>tier - 3</v>
      </c>
    </row>
    <row r="1954" spans="1:18" x14ac:dyDescent="0.3">
      <c r="A1954" s="69" t="s">
        <v>1963</v>
      </c>
      <c r="B1954" s="55" t="str">
        <f>VLOOKUP(A1954,'Customer Names'!A1954:E3272,3,TRUE)</f>
        <v xml:space="preserve"> Mr</v>
      </c>
      <c r="C1954" s="55" t="str">
        <f>VLOOKUP(A1954,'Customer Names'!A1952:E2777,4,FALSE)</f>
        <v>Marquez</v>
      </c>
      <c r="D1954" s="50">
        <f>VLOOKUP(HealthCare!A1954,Medical_Examinations!A1953:J4288,2,TRUE)</f>
        <v>17.75</v>
      </c>
      <c r="E1954" s="50">
        <f>VLOOKUP(HealthCare!A1954,Medical_Examinations!A1953:J4288,4,TRUE)</f>
        <v>6.8</v>
      </c>
      <c r="F1954" s="7" t="str">
        <f>VLOOKUP(A1954,Medical_Examinations!A1953:J4288,6,TRUE)</f>
        <v>yes</v>
      </c>
      <c r="G1954" s="7" t="str">
        <f>VLOOKUP(A1954,Medical_Examinations!A1953:J4288,7,TRUE)</f>
        <v>No</v>
      </c>
      <c r="H1954" s="7" t="str">
        <f>VLOOKUP(A1954,Medical_Examinations!A1953:J4288,8,TRUE)</f>
        <v>No</v>
      </c>
      <c r="I1954" s="51">
        <f>VLOOKUP(A1954,Medical_Examinations!A1953:J4288,9,TRUE)</f>
        <v>1</v>
      </c>
      <c r="J1954" s="7" t="str">
        <f>VLOOKUP(A1954,Medical_Examinations!A1953:J4288,10,TRUE)</f>
        <v>No</v>
      </c>
      <c r="K1954" s="7" t="str">
        <f>VLOOKUP(A1954,Medical_Examinations!A1953:J4288,3,TRUE)</f>
        <v>Underweight</v>
      </c>
      <c r="L1954" s="7" t="str">
        <f>VLOOKUP(A1954,Medical_Examinations!A1953:J4288,5,TRUE)</f>
        <v>Diabetes</v>
      </c>
      <c r="M1954" s="52">
        <f>VLOOKUP(A1954,Hospitalization!A156:K2498,5,FALSE)</f>
        <v>33060</v>
      </c>
      <c r="N1954" s="51">
        <f ca="1">VLOOKUP(A1954,Hospitalization!A156:K2498,6,FALSE)</f>
        <v>43</v>
      </c>
      <c r="O1954" s="7" t="str">
        <f>VLOOKUP(A1945,Hospitalization!A946:K3288,11,TRUE)</f>
        <v>R1016</v>
      </c>
      <c r="P1954" s="7" t="str">
        <f>VLOOKUP(A1954,Hospitalization!A955:K3297,10,TRUE)</f>
        <v>tier - 3</v>
      </c>
      <c r="Q1954" s="53">
        <f>VLOOKUP(A1954,Hospitalization!A955:K3297,8,TRUE)</f>
        <v>10620.26</v>
      </c>
      <c r="R1954" s="7" t="str">
        <f>VLOOKUP(A1954,Hospitalization!A955:K3297,9,TRUE)</f>
        <v>tier - 3</v>
      </c>
    </row>
    <row r="1955" spans="1:18" x14ac:dyDescent="0.3">
      <c r="A1955" s="69" t="s">
        <v>1964</v>
      </c>
      <c r="B1955" s="55" t="str">
        <f>VLOOKUP(A1955,'Customer Names'!A1955:E3273,3,TRUE)</f>
        <v xml:space="preserve"> Ms</v>
      </c>
      <c r="C1955" s="55" t="str">
        <f>VLOOKUP(A1955,'Customer Names'!A1953:E2778,4,FALSE)</f>
        <v>Green</v>
      </c>
      <c r="D1955" s="54">
        <f>VLOOKUP(HealthCare!A1955,Medical_Examinations!A1954:J4289,2,TRUE)</f>
        <v>33.630000000000003</v>
      </c>
      <c r="E1955" s="54">
        <f>VLOOKUP(HealthCare!A1955,Medical_Examinations!A1954:J4289,4,TRUE)</f>
        <v>4.47</v>
      </c>
      <c r="F1955" s="55" t="str">
        <f>VLOOKUP(A1955,Medical_Examinations!A1954:J4289,6,TRUE)</f>
        <v>yes</v>
      </c>
      <c r="G1955" s="55" t="str">
        <f>VLOOKUP(A1955,Medical_Examinations!A1954:J4289,7,TRUE)</f>
        <v>No</v>
      </c>
      <c r="H1955" s="55" t="str">
        <f>VLOOKUP(A1955,Medical_Examinations!A1954:J4289,8,TRUE)</f>
        <v>No</v>
      </c>
      <c r="I1955" s="56">
        <f>VLOOKUP(A1955,Medical_Examinations!A1954:J4289,9,TRUE)</f>
        <v>0</v>
      </c>
      <c r="J1955" s="55" t="str">
        <f>VLOOKUP(A1955,Medical_Examinations!A1954:J4289,10,TRUE)</f>
        <v>No</v>
      </c>
      <c r="K1955" s="55" t="str">
        <f>VLOOKUP(A1955,Medical_Examinations!A1954:J4289,3,TRUE)</f>
        <v>Obesity</v>
      </c>
      <c r="L1955" s="55" t="str">
        <f>VLOOKUP(A1955,Medical_Examinations!A1954:J4289,5,TRUE)</f>
        <v>Normal</v>
      </c>
      <c r="M1955" s="57">
        <f>VLOOKUP(A1955,Hospitalization!A157:K2499,5,FALSE)</f>
        <v>33808</v>
      </c>
      <c r="N1955" s="56">
        <f ca="1">VLOOKUP(A1955,Hospitalization!A157:K2499,6,FALSE)</f>
        <v>53</v>
      </c>
      <c r="O1955" s="55" t="str">
        <f>VLOOKUP(A1946,Hospitalization!A947:K3289,11,TRUE)</f>
        <v>R1012</v>
      </c>
      <c r="P1955" s="55" t="str">
        <f>VLOOKUP(A1955,Hospitalization!A956:K3298,10,TRUE)</f>
        <v>tier - 3</v>
      </c>
      <c r="Q1955" s="58">
        <f>VLOOKUP(A1955,Hospitalization!A956:K3298,8,TRUE)</f>
        <v>10617.04</v>
      </c>
      <c r="R1955" s="55" t="str">
        <f>VLOOKUP(A1955,Hospitalization!A956:K3298,9,TRUE)</f>
        <v>tier - 3</v>
      </c>
    </row>
    <row r="1956" spans="1:18" x14ac:dyDescent="0.3">
      <c r="A1956" s="69" t="s">
        <v>1965</v>
      </c>
      <c r="B1956" s="55" t="str">
        <f>VLOOKUP(A1956,'Customer Names'!A1956:E3274,3,TRUE)</f>
        <v xml:space="preserve"> Ms</v>
      </c>
      <c r="C1956" s="55" t="str">
        <f>VLOOKUP(A1956,'Customer Names'!A1954:E2779,4,FALSE)</f>
        <v>Schubel</v>
      </c>
      <c r="D1956" s="50">
        <f>VLOOKUP(HealthCare!A1956,Medical_Examinations!A1955:J4290,2,TRUE)</f>
        <v>34.799999999999997</v>
      </c>
      <c r="E1956" s="50">
        <f>VLOOKUP(HealthCare!A1956,Medical_Examinations!A1955:J4290,4,TRUE)</f>
        <v>4.08</v>
      </c>
      <c r="F1956" s="7" t="str">
        <f>VLOOKUP(A1956,Medical_Examinations!A1955:J4290,6,TRUE)</f>
        <v>yes</v>
      </c>
      <c r="G1956" s="7" t="str">
        <f>VLOOKUP(A1956,Medical_Examinations!A1955:J4290,7,TRUE)</f>
        <v>No</v>
      </c>
      <c r="H1956" s="7" t="str">
        <f>VLOOKUP(A1956,Medical_Examinations!A1955:J4290,8,TRUE)</f>
        <v>No</v>
      </c>
      <c r="I1956" s="51">
        <f>VLOOKUP(A1956,Medical_Examinations!A1955:J4290,9,TRUE)</f>
        <v>1</v>
      </c>
      <c r="J1956" s="7" t="str">
        <f>VLOOKUP(A1956,Medical_Examinations!A1955:J4290,10,TRUE)</f>
        <v>No</v>
      </c>
      <c r="K1956" s="7" t="str">
        <f>VLOOKUP(A1956,Medical_Examinations!A1955:J4290,3,TRUE)</f>
        <v>Obesity</v>
      </c>
      <c r="L1956" s="7" t="str">
        <f>VLOOKUP(A1956,Medical_Examinations!A1955:J4290,5,TRUE)</f>
        <v>Normal</v>
      </c>
      <c r="M1956" s="52">
        <f>VLOOKUP(A1956,Hospitalization!A158:K2500,5,FALSE)</f>
        <v>23920</v>
      </c>
      <c r="N1956" s="51">
        <f ca="1">VLOOKUP(A1956,Hospitalization!A158:K2500,6,FALSE)</f>
        <v>49</v>
      </c>
      <c r="O1956" s="7" t="str">
        <f>VLOOKUP(A1947,Hospitalization!A948:K3290,11,TRUE)</f>
        <v>R1011</v>
      </c>
      <c r="P1956" s="7" t="str">
        <f>VLOOKUP(A1956,Hospitalization!A957:K3299,10,TRUE)</f>
        <v>tier - 3</v>
      </c>
      <c r="Q1956" s="53">
        <f>VLOOKUP(A1956,Hospitalization!A957:K3299,8,TRUE)</f>
        <v>10608.67</v>
      </c>
      <c r="R1956" s="7" t="str">
        <f>VLOOKUP(A1956,Hospitalization!A957:K3299,9,TRUE)</f>
        <v>tier - 3</v>
      </c>
    </row>
    <row r="1957" spans="1:18" x14ac:dyDescent="0.3">
      <c r="A1957" s="69" t="s">
        <v>1966</v>
      </c>
      <c r="B1957" s="55" t="str">
        <f>VLOOKUP(A1957,'Customer Names'!A1957:E3275,3,TRUE)</f>
        <v xml:space="preserve"> Ms</v>
      </c>
      <c r="C1957" s="55" t="str">
        <f>VLOOKUP(A1957,'Customer Names'!A1955:E2780,4,FALSE)</f>
        <v>Jimenez</v>
      </c>
      <c r="D1957" s="54">
        <f>VLOOKUP(HealthCare!A1957,Medical_Examinations!A1956:J4291,2,TRUE)</f>
        <v>16.809999999999999</v>
      </c>
      <c r="E1957" s="54">
        <f>VLOOKUP(HealthCare!A1957,Medical_Examinations!A1956:J4291,4,TRUE)</f>
        <v>5.51</v>
      </c>
      <c r="F1957" s="55" t="str">
        <f>VLOOKUP(A1957,Medical_Examinations!A1956:J4291,6,TRUE)</f>
        <v>yes</v>
      </c>
      <c r="G1957" s="55" t="str">
        <f>VLOOKUP(A1957,Medical_Examinations!A1956:J4291,7,TRUE)</f>
        <v>No</v>
      </c>
      <c r="H1957" s="55" t="str">
        <f>VLOOKUP(A1957,Medical_Examinations!A1956:J4291,8,TRUE)</f>
        <v>No</v>
      </c>
      <c r="I1957" s="56">
        <f>VLOOKUP(A1957,Medical_Examinations!A1956:J4291,9,TRUE)</f>
        <v>1</v>
      </c>
      <c r="J1957" s="55" t="str">
        <f>VLOOKUP(A1957,Medical_Examinations!A1956:J4291,10,TRUE)</f>
        <v>No</v>
      </c>
      <c r="K1957" s="55" t="str">
        <f>VLOOKUP(A1957,Medical_Examinations!A1956:J4291,3,TRUE)</f>
        <v>Underweight</v>
      </c>
      <c r="L1957" s="55" t="str">
        <f>VLOOKUP(A1957,Medical_Examinations!A1956:J4291,5,TRUE)</f>
        <v>Normal</v>
      </c>
      <c r="M1957" s="57">
        <f>VLOOKUP(A1957,Hospitalization!A159:K2501,5,FALSE)</f>
        <v>24290</v>
      </c>
      <c r="N1957" s="56">
        <f ca="1">VLOOKUP(A1957,Hospitalization!A159:K2501,6,FALSE)</f>
        <v>48</v>
      </c>
      <c r="O1957" s="55" t="str">
        <f>VLOOKUP(A1948,Hospitalization!A949:K3291,11,TRUE)</f>
        <v>R1011</v>
      </c>
      <c r="P1957" s="55" t="str">
        <f>VLOOKUP(A1957,Hospitalization!A958:K3300,10,TRUE)</f>
        <v>tier - 3</v>
      </c>
      <c r="Q1957" s="58">
        <f>VLOOKUP(A1957,Hospitalization!A958:K3300,8,TRUE)</f>
        <v>10602.39</v>
      </c>
      <c r="R1957" s="55" t="str">
        <f>VLOOKUP(A1957,Hospitalization!A958:K3300,9,TRUE)</f>
        <v>tier - 3</v>
      </c>
    </row>
    <row r="1958" spans="1:18" x14ac:dyDescent="0.3">
      <c r="A1958" s="69" t="s">
        <v>1967</v>
      </c>
      <c r="B1958" s="55" t="str">
        <f>VLOOKUP(A1958,'Customer Names'!A1958:E3276,3,TRUE)</f>
        <v xml:space="preserve"> Mr</v>
      </c>
      <c r="C1958" s="55" t="str">
        <f>VLOOKUP(A1958,'Customer Names'!A1956:E2781,4,FALSE)</f>
        <v>Zimny-Schmitt</v>
      </c>
      <c r="D1958" s="50">
        <f>VLOOKUP(HealthCare!A1958,Medical_Examinations!A1957:J4292,2,TRUE)</f>
        <v>16.690000000000001</v>
      </c>
      <c r="E1958" s="50">
        <f>VLOOKUP(HealthCare!A1958,Medical_Examinations!A1957:J4292,4,TRUE)</f>
        <v>8.4</v>
      </c>
      <c r="F1958" s="7" t="str">
        <f>VLOOKUP(A1958,Medical_Examinations!A1957:J4292,6,TRUE)</f>
        <v>yes</v>
      </c>
      <c r="G1958" s="7" t="str">
        <f>VLOOKUP(A1958,Medical_Examinations!A1957:J4292,7,TRUE)</f>
        <v>No</v>
      </c>
      <c r="H1958" s="7" t="str">
        <f>VLOOKUP(A1958,Medical_Examinations!A1957:J4292,8,TRUE)</f>
        <v>No</v>
      </c>
      <c r="I1958" s="51">
        <f>VLOOKUP(A1958,Medical_Examinations!A1957:J4292,9,TRUE)</f>
        <v>0</v>
      </c>
      <c r="J1958" s="7" t="str">
        <f>VLOOKUP(A1958,Medical_Examinations!A1957:J4292,10,TRUE)</f>
        <v>No</v>
      </c>
      <c r="K1958" s="7" t="str">
        <f>VLOOKUP(A1958,Medical_Examinations!A1957:J4292,3,TRUE)</f>
        <v>Underweight</v>
      </c>
      <c r="L1958" s="7" t="str">
        <f>VLOOKUP(A1958,Medical_Examinations!A1957:J4292,5,TRUE)</f>
        <v>Diabetes</v>
      </c>
      <c r="M1958" s="52">
        <f>VLOOKUP(A1958,Hospitalization!A160:K2502,5,FALSE)</f>
        <v>24646</v>
      </c>
      <c r="N1958" s="51">
        <f ca="1">VLOOKUP(A1958,Hospitalization!A160:K2502,6,FALSE)</f>
        <v>49</v>
      </c>
      <c r="O1958" s="7" t="str">
        <f>VLOOKUP(A1949,Hospitalization!A950:K3292,11,TRUE)</f>
        <v>R1013</v>
      </c>
      <c r="P1958" s="7" t="str">
        <f>VLOOKUP(A1958,Hospitalization!A959:K3301,10,TRUE)</f>
        <v>tier - 2</v>
      </c>
      <c r="Q1958" s="53">
        <f>VLOOKUP(A1958,Hospitalization!A959:K3301,8,TRUE)</f>
        <v>10601.63</v>
      </c>
      <c r="R1958" s="7" t="str">
        <f>VLOOKUP(A1958,Hospitalization!A959:K3301,9,TRUE)</f>
        <v>tier - 3</v>
      </c>
    </row>
    <row r="1959" spans="1:18" x14ac:dyDescent="0.3">
      <c r="A1959" s="69" t="s">
        <v>1968</v>
      </c>
      <c r="B1959" s="55" t="str">
        <f>VLOOKUP(A1959,'Customer Names'!A1959:E3277,3,TRUE)</f>
        <v xml:space="preserve"> Ms</v>
      </c>
      <c r="C1959" s="55" t="str">
        <f>VLOOKUP(A1959,'Customer Names'!A1957:E2782,4,FALSE)</f>
        <v>Hill</v>
      </c>
      <c r="D1959" s="54">
        <f>VLOOKUP(HealthCare!A1959,Medical_Examinations!A1958:J4293,2,TRUE)</f>
        <v>23.21</v>
      </c>
      <c r="E1959" s="54">
        <f>VLOOKUP(HealthCare!A1959,Medical_Examinations!A1958:J4293,4,TRUE)</f>
        <v>5.14</v>
      </c>
      <c r="F1959" s="55" t="str">
        <f>VLOOKUP(A1959,Medical_Examinations!A1958:J4293,6,TRUE)</f>
        <v>yes</v>
      </c>
      <c r="G1959" s="55" t="str">
        <f>VLOOKUP(A1959,Medical_Examinations!A1958:J4293,7,TRUE)</f>
        <v>No</v>
      </c>
      <c r="H1959" s="55" t="str">
        <f>VLOOKUP(A1959,Medical_Examinations!A1958:J4293,8,TRUE)</f>
        <v>No</v>
      </c>
      <c r="I1959" s="56">
        <f>VLOOKUP(A1959,Medical_Examinations!A1958:J4293,9,TRUE)</f>
        <v>1</v>
      </c>
      <c r="J1959" s="55" t="str">
        <f>VLOOKUP(A1959,Medical_Examinations!A1958:J4293,10,TRUE)</f>
        <v>No</v>
      </c>
      <c r="K1959" s="55" t="str">
        <f>VLOOKUP(A1959,Medical_Examinations!A1958:J4293,3,TRUE)</f>
        <v>Normal Weight</v>
      </c>
      <c r="L1959" s="55" t="str">
        <f>VLOOKUP(A1959,Medical_Examinations!A1958:J4293,5,TRUE)</f>
        <v>Normal</v>
      </c>
      <c r="M1959" s="57">
        <f>VLOOKUP(A1959,Hospitalization!A161:K2503,5,FALSE)</f>
        <v>24308</v>
      </c>
      <c r="N1959" s="56">
        <f ca="1">VLOOKUP(A1959,Hospitalization!A161:K2503,6,FALSE)</f>
        <v>47</v>
      </c>
      <c r="O1959" s="55" t="str">
        <f>VLOOKUP(A1950,Hospitalization!A951:K3293,11,TRUE)</f>
        <v>R1025</v>
      </c>
      <c r="P1959" s="55" t="str">
        <f>VLOOKUP(A1959,Hospitalization!A960:K3302,10,TRUE)</f>
        <v>tier - 2</v>
      </c>
      <c r="Q1959" s="58">
        <f>VLOOKUP(A1959,Hospitalization!A960:K3302,8,TRUE)</f>
        <v>10601.41</v>
      </c>
      <c r="R1959" s="55" t="str">
        <f>VLOOKUP(A1959,Hospitalization!A960:K3302,9,TRUE)</f>
        <v>tier - 3</v>
      </c>
    </row>
    <row r="1960" spans="1:18" x14ac:dyDescent="0.3">
      <c r="A1960" s="69" t="s">
        <v>1969</v>
      </c>
      <c r="B1960" s="55" t="str">
        <f>VLOOKUP(A1960,'Customer Names'!A1960:E3278,3,TRUE)</f>
        <v xml:space="preserve"> Ms</v>
      </c>
      <c r="C1960" s="55" t="str">
        <f>VLOOKUP(A1960,'Customer Names'!A1958:E2783,4,FALSE)</f>
        <v>Brohart</v>
      </c>
      <c r="D1960" s="50">
        <f>VLOOKUP(HealthCare!A1960,Medical_Examinations!A1959:J4294,2,TRUE)</f>
        <v>25.175000000000001</v>
      </c>
      <c r="E1960" s="50">
        <f>VLOOKUP(HealthCare!A1960,Medical_Examinations!A1959:J4294,4,TRUE)</f>
        <v>5.21</v>
      </c>
      <c r="F1960" s="7" t="str">
        <f>VLOOKUP(A1960,Medical_Examinations!A1959:J4294,6,TRUE)</f>
        <v>yes</v>
      </c>
      <c r="G1960" s="7" t="str">
        <f>VLOOKUP(A1960,Medical_Examinations!A1959:J4294,7,TRUE)</f>
        <v>No</v>
      </c>
      <c r="H1960" s="7" t="str">
        <f>VLOOKUP(A1960,Medical_Examinations!A1959:J4294,8,TRUE)</f>
        <v>No</v>
      </c>
      <c r="I1960" s="51">
        <f>VLOOKUP(A1960,Medical_Examinations!A1959:J4294,9,TRUE)</f>
        <v>1</v>
      </c>
      <c r="J1960" s="7" t="str">
        <f>VLOOKUP(A1960,Medical_Examinations!A1959:J4294,10,TRUE)</f>
        <v>No</v>
      </c>
      <c r="K1960" s="7" t="str">
        <f>VLOOKUP(A1960,Medical_Examinations!A1959:J4294,3,TRUE)</f>
        <v>Overweight</v>
      </c>
      <c r="L1960" s="7" t="str">
        <f>VLOOKUP(A1960,Medical_Examinations!A1959:J4294,5,TRUE)</f>
        <v>Normal</v>
      </c>
      <c r="M1960" s="52">
        <f>VLOOKUP(A1960,Hospitalization!A162:K2504,5,FALSE)</f>
        <v>26647</v>
      </c>
      <c r="N1960" s="51">
        <f ca="1">VLOOKUP(A1960,Hospitalization!A162:K2504,6,FALSE)</f>
        <v>49</v>
      </c>
      <c r="O1960" s="7" t="str">
        <f>VLOOKUP(A1951,Hospitalization!A952:K3294,11,TRUE)</f>
        <v>R1013</v>
      </c>
      <c r="P1960" s="7" t="str">
        <f>VLOOKUP(A1960,Hospitalization!A961:K3303,10,TRUE)</f>
        <v>tier - 1</v>
      </c>
      <c r="Q1960" s="53">
        <f>VLOOKUP(A1960,Hospitalization!A961:K3303,8,TRUE)</f>
        <v>10600.55</v>
      </c>
      <c r="R1960" s="7" t="str">
        <f>VLOOKUP(A1960,Hospitalization!A961:K3303,9,TRUE)</f>
        <v>tier - 3</v>
      </c>
    </row>
    <row r="1961" spans="1:18" x14ac:dyDescent="0.3">
      <c r="A1961" s="69" t="s">
        <v>1970</v>
      </c>
      <c r="B1961" s="55" t="str">
        <f>VLOOKUP(A1961,'Customer Names'!A1961:E3279,3,TRUE)</f>
        <v xml:space="preserve"> Ms</v>
      </c>
      <c r="C1961" s="55" t="str">
        <f>VLOOKUP(A1961,'Customer Names'!A1959:E2784,4,FALSE)</f>
        <v>Ryan</v>
      </c>
      <c r="D1961" s="54">
        <f>VLOOKUP(HealthCare!A1961,Medical_Examinations!A1960:J4295,2,TRUE)</f>
        <v>34.770000000000003</v>
      </c>
      <c r="E1961" s="54">
        <f>VLOOKUP(HealthCare!A1961,Medical_Examinations!A1960:J4295,4,TRUE)</f>
        <v>6.23</v>
      </c>
      <c r="F1961" s="55" t="str">
        <f>VLOOKUP(A1961,Medical_Examinations!A1960:J4295,6,TRUE)</f>
        <v>No</v>
      </c>
      <c r="G1961" s="55" t="str">
        <f>VLOOKUP(A1961,Medical_Examinations!A1960:J4295,7,TRUE)</f>
        <v>No</v>
      </c>
      <c r="H1961" s="55" t="str">
        <f>VLOOKUP(A1961,Medical_Examinations!A1960:J4295,8,TRUE)</f>
        <v>No</v>
      </c>
      <c r="I1961" s="56">
        <f>VLOOKUP(A1961,Medical_Examinations!A1960:J4295,9,TRUE)</f>
        <v>0</v>
      </c>
      <c r="J1961" s="55" t="str">
        <f>VLOOKUP(A1961,Medical_Examinations!A1960:J4295,10,TRUE)</f>
        <v>No</v>
      </c>
      <c r="K1961" s="55" t="str">
        <f>VLOOKUP(A1961,Medical_Examinations!A1960:J4295,3,TRUE)</f>
        <v>Obesity</v>
      </c>
      <c r="L1961" s="55" t="str">
        <f>VLOOKUP(A1961,Medical_Examinations!A1960:J4295,5,TRUE)</f>
        <v>Prediabetes</v>
      </c>
      <c r="M1961" s="57">
        <f>VLOOKUP(A1961,Hospitalization!A163:K2505,5,FALSE)</f>
        <v>24414</v>
      </c>
      <c r="N1961" s="56">
        <f ca="1">VLOOKUP(A1961,Hospitalization!A163:K2505,6,FALSE)</f>
        <v>60</v>
      </c>
      <c r="O1961" s="55" t="str">
        <f>VLOOKUP(A1952,Hospitalization!A953:K3295,11,TRUE)</f>
        <v>R1021</v>
      </c>
      <c r="P1961" s="55" t="str">
        <f>VLOOKUP(A1961,Hospitalization!A962:K3304,10,TRUE)</f>
        <v>tier - 3</v>
      </c>
      <c r="Q1961" s="58">
        <f>VLOOKUP(A1961,Hospitalization!A962:K3304,8,TRUE)</f>
        <v>10594.23</v>
      </c>
      <c r="R1961" s="55" t="str">
        <f>VLOOKUP(A1961,Hospitalization!A962:K3304,9,TRUE)</f>
        <v>tier - 3</v>
      </c>
    </row>
    <row r="1962" spans="1:18" x14ac:dyDescent="0.3">
      <c r="A1962" s="69" t="s">
        <v>1971</v>
      </c>
      <c r="B1962" s="55" t="str">
        <f>VLOOKUP(A1962,'Customer Names'!A1962:E3280,3,TRUE)</f>
        <v xml:space="preserve"> Ms</v>
      </c>
      <c r="C1962" s="55" t="str">
        <f>VLOOKUP(A1962,'Customer Names'!A1960:E2785,4,FALSE)</f>
        <v>Oka</v>
      </c>
      <c r="D1962" s="50">
        <f>VLOOKUP(HealthCare!A1962,Medical_Examinations!A1961:J4296,2,TRUE)</f>
        <v>27.7</v>
      </c>
      <c r="E1962" s="50">
        <f>VLOOKUP(HealthCare!A1962,Medical_Examinations!A1961:J4296,4,TRUE)</f>
        <v>5.6</v>
      </c>
      <c r="F1962" s="7" t="str">
        <f>VLOOKUP(A1962,Medical_Examinations!A1961:J4296,6,TRUE)</f>
        <v>No</v>
      </c>
      <c r="G1962" s="7" t="str">
        <f>VLOOKUP(A1962,Medical_Examinations!A1961:J4296,7,TRUE)</f>
        <v>No</v>
      </c>
      <c r="H1962" s="7" t="str">
        <f>VLOOKUP(A1962,Medical_Examinations!A1961:J4296,8,TRUE)</f>
        <v>No</v>
      </c>
      <c r="I1962" s="51">
        <f>VLOOKUP(A1962,Medical_Examinations!A1961:J4296,9,TRUE)</f>
        <v>1</v>
      </c>
      <c r="J1962" s="7" t="str">
        <f>VLOOKUP(A1962,Medical_Examinations!A1961:J4296,10,TRUE)</f>
        <v>No</v>
      </c>
      <c r="K1962" s="7" t="str">
        <f>VLOOKUP(A1962,Medical_Examinations!A1961:J4296,3,TRUE)</f>
        <v>Overweight</v>
      </c>
      <c r="L1962" s="7" t="str">
        <f>VLOOKUP(A1962,Medical_Examinations!A1961:J4296,5,TRUE)</f>
        <v>Normal</v>
      </c>
      <c r="M1962" s="52">
        <f>VLOOKUP(A1962,Hospitalization!A164:K2506,5,FALSE)</f>
        <v>25562</v>
      </c>
      <c r="N1962" s="51">
        <f ca="1">VLOOKUP(A1962,Hospitalization!A164:K2506,6,FALSE)</f>
        <v>57</v>
      </c>
      <c r="O1962" s="7" t="str">
        <f>VLOOKUP(A1953,Hospitalization!A954:K3296,11,TRUE)</f>
        <v>R1013</v>
      </c>
      <c r="P1962" s="7" t="str">
        <f>VLOOKUP(A1962,Hospitalization!A963:K3305,10,TRUE)</f>
        <v>tier - 3</v>
      </c>
      <c r="Q1962" s="53">
        <f>VLOOKUP(A1962,Hospitalization!A963:K3305,8,TRUE)</f>
        <v>10579.71</v>
      </c>
      <c r="R1962" s="7" t="str">
        <f>VLOOKUP(A1962,Hospitalization!A963:K3305,9,TRUE)</f>
        <v>tier - 3</v>
      </c>
    </row>
    <row r="1963" spans="1:18" x14ac:dyDescent="0.3">
      <c r="A1963" s="69" t="s">
        <v>1972</v>
      </c>
      <c r="B1963" s="55" t="str">
        <f>VLOOKUP(A1963,'Customer Names'!A1963:E3281,3,TRUE)</f>
        <v xml:space="preserve"> Mr</v>
      </c>
      <c r="C1963" s="55" t="str">
        <f>VLOOKUP(A1963,'Customer Names'!A1961:E2786,4,FALSE)</f>
        <v>Newman</v>
      </c>
      <c r="D1963" s="54">
        <f>VLOOKUP(HealthCare!A1963,Medical_Examinations!A1962:J4297,2,TRUE)</f>
        <v>19.12</v>
      </c>
      <c r="E1963" s="54">
        <f>VLOOKUP(HealthCare!A1963,Medical_Examinations!A1962:J4297,4,TRUE)</f>
        <v>4.72</v>
      </c>
      <c r="F1963" s="55" t="str">
        <f>VLOOKUP(A1963,Medical_Examinations!A1962:J4297,6,TRUE)</f>
        <v>yes</v>
      </c>
      <c r="G1963" s="55" t="str">
        <f>VLOOKUP(A1963,Medical_Examinations!A1962:J4297,7,TRUE)</f>
        <v>No</v>
      </c>
      <c r="H1963" s="55" t="str">
        <f>VLOOKUP(A1963,Medical_Examinations!A1962:J4297,8,TRUE)</f>
        <v>No</v>
      </c>
      <c r="I1963" s="56">
        <f>VLOOKUP(A1963,Medical_Examinations!A1962:J4297,9,TRUE)</f>
        <v>1</v>
      </c>
      <c r="J1963" s="55" t="str">
        <f>VLOOKUP(A1963,Medical_Examinations!A1962:J4297,10,TRUE)</f>
        <v>No</v>
      </c>
      <c r="K1963" s="55" t="str">
        <f>VLOOKUP(A1963,Medical_Examinations!A1962:J4297,3,TRUE)</f>
        <v>Normal Weight</v>
      </c>
      <c r="L1963" s="55" t="str">
        <f>VLOOKUP(A1963,Medical_Examinations!A1962:J4297,5,TRUE)</f>
        <v>Normal</v>
      </c>
      <c r="M1963" s="57">
        <f>VLOOKUP(A1963,Hospitalization!A165:K2507,5,FALSE)</f>
        <v>24452</v>
      </c>
      <c r="N1963" s="56">
        <f ca="1">VLOOKUP(A1963,Hospitalization!A165:K2507,6,FALSE)</f>
        <v>52</v>
      </c>
      <c r="O1963" s="55" t="str">
        <f>VLOOKUP(A1954,Hospitalization!A955:K3297,11,TRUE)</f>
        <v>R1012</v>
      </c>
      <c r="P1963" s="55" t="str">
        <f>VLOOKUP(A1963,Hospitalization!A964:K3306,10,TRUE)</f>
        <v>tier - 3</v>
      </c>
      <c r="Q1963" s="58">
        <f>VLOOKUP(A1963,Hospitalization!A964:K3306,8,TRUE)</f>
        <v>10577.09</v>
      </c>
      <c r="R1963" s="55" t="str">
        <f>VLOOKUP(A1963,Hospitalization!A964:K3306,9,TRUE)</f>
        <v>tier - 3</v>
      </c>
    </row>
    <row r="1964" spans="1:18" x14ac:dyDescent="0.3">
      <c r="A1964" s="69" t="s">
        <v>1973</v>
      </c>
      <c r="B1964" s="55" t="str">
        <f>VLOOKUP(A1964,'Customer Names'!A1964:E3282,3,TRUE)</f>
        <v xml:space="preserve"> Mr</v>
      </c>
      <c r="C1964" s="55" t="str">
        <f>VLOOKUP(A1964,'Customer Names'!A1962:E2787,4,FALSE)</f>
        <v>Metzger</v>
      </c>
      <c r="D1964" s="50">
        <f>VLOOKUP(HealthCare!A1964,Medical_Examinations!A1963:J4298,2,TRUE)</f>
        <v>32.67</v>
      </c>
      <c r="E1964" s="50">
        <f>VLOOKUP(HealthCare!A1964,Medical_Examinations!A1963:J4298,4,TRUE)</f>
        <v>4.67</v>
      </c>
      <c r="F1964" s="7" t="str">
        <f>VLOOKUP(A1964,Medical_Examinations!A1963:J4298,6,TRUE)</f>
        <v>No</v>
      </c>
      <c r="G1964" s="7" t="str">
        <f>VLOOKUP(A1964,Medical_Examinations!A1963:J4298,7,TRUE)</f>
        <v>No</v>
      </c>
      <c r="H1964" s="7" t="str">
        <f>VLOOKUP(A1964,Medical_Examinations!A1963:J4298,8,TRUE)</f>
        <v>Yes</v>
      </c>
      <c r="I1964" s="51">
        <f>VLOOKUP(A1964,Medical_Examinations!A1963:J4298,9,TRUE)</f>
        <v>1</v>
      </c>
      <c r="J1964" s="7" t="str">
        <f>VLOOKUP(A1964,Medical_Examinations!A1963:J4298,10,TRUE)</f>
        <v>No</v>
      </c>
      <c r="K1964" s="7" t="str">
        <f>VLOOKUP(A1964,Medical_Examinations!A1963:J4298,3,TRUE)</f>
        <v>Obesity</v>
      </c>
      <c r="L1964" s="7" t="str">
        <f>VLOOKUP(A1964,Medical_Examinations!A1963:J4298,5,TRUE)</f>
        <v>Normal</v>
      </c>
      <c r="M1964" s="52">
        <f>VLOOKUP(A1964,Hospitalization!A166:K2508,5,FALSE)</f>
        <v>25401</v>
      </c>
      <c r="N1964" s="51">
        <f ca="1">VLOOKUP(A1964,Hospitalization!A166:K2508,6,FALSE)</f>
        <v>53</v>
      </c>
      <c r="O1964" s="7" t="str">
        <f>VLOOKUP(A1955,Hospitalization!A956:K3298,11,TRUE)</f>
        <v>R1026</v>
      </c>
      <c r="P1964" s="7" t="str">
        <f>VLOOKUP(A1964,Hospitalization!A965:K3307,10,TRUE)</f>
        <v>tier - 1</v>
      </c>
      <c r="Q1964" s="53">
        <f>VLOOKUP(A1964,Hospitalization!A965:K3307,8,TRUE)</f>
        <v>10564.88</v>
      </c>
      <c r="R1964" s="7" t="str">
        <f>VLOOKUP(A1964,Hospitalization!A965:K3307,9,TRUE)</f>
        <v>tier - 3</v>
      </c>
    </row>
    <row r="1965" spans="1:18" x14ac:dyDescent="0.3">
      <c r="A1965" s="69" t="s">
        <v>1974</v>
      </c>
      <c r="B1965" s="55" t="str">
        <f>VLOOKUP(A1965,'Customer Names'!A1965:E3283,3,TRUE)</f>
        <v xml:space="preserve"> Mr</v>
      </c>
      <c r="C1965" s="55" t="str">
        <f>VLOOKUP(A1965,'Customer Names'!A1963:E2788,4,FALSE)</f>
        <v>Gonzalez</v>
      </c>
      <c r="D1965" s="54">
        <f>VLOOKUP(HealthCare!A1965,Medical_Examinations!A1964:J4299,2,TRUE)</f>
        <v>28.5</v>
      </c>
      <c r="E1965" s="54">
        <f>VLOOKUP(HealthCare!A1965,Medical_Examinations!A1964:J4299,4,TRUE)</f>
        <v>6.11</v>
      </c>
      <c r="F1965" s="55" t="str">
        <f>VLOOKUP(A1965,Medical_Examinations!A1964:J4299,6,TRUE)</f>
        <v>No</v>
      </c>
      <c r="G1965" s="55" t="str">
        <f>VLOOKUP(A1965,Medical_Examinations!A1964:J4299,7,TRUE)</f>
        <v>No</v>
      </c>
      <c r="H1965" s="55" t="str">
        <f>VLOOKUP(A1965,Medical_Examinations!A1964:J4299,8,TRUE)</f>
        <v>No</v>
      </c>
      <c r="I1965" s="56">
        <f>VLOOKUP(A1965,Medical_Examinations!A1964:J4299,9,TRUE)</f>
        <v>1</v>
      </c>
      <c r="J1965" s="55" t="str">
        <f>VLOOKUP(A1965,Medical_Examinations!A1964:J4299,10,TRUE)</f>
        <v>No</v>
      </c>
      <c r="K1965" s="55" t="str">
        <f>VLOOKUP(A1965,Medical_Examinations!A1964:J4299,3,TRUE)</f>
        <v>Overweight</v>
      </c>
      <c r="L1965" s="55" t="str">
        <f>VLOOKUP(A1965,Medical_Examinations!A1964:J4299,5,TRUE)</f>
        <v>Prediabetes</v>
      </c>
      <c r="M1965" s="57">
        <f>VLOOKUP(A1965,Hospitalization!A167:K2509,5,FALSE)</f>
        <v>26113</v>
      </c>
      <c r="N1965" s="56">
        <f ca="1">VLOOKUP(A1965,Hospitalization!A167:K2509,6,FALSE)</f>
        <v>45</v>
      </c>
      <c r="O1965" s="55" t="str">
        <f>VLOOKUP(A1956,Hospitalization!A957:K3299,11,TRUE)</f>
        <v>R1012</v>
      </c>
      <c r="P1965" s="55" t="str">
        <f>VLOOKUP(A1965,Hospitalization!A966:K3308,10,TRUE)</f>
        <v>tier - 2</v>
      </c>
      <c r="Q1965" s="58">
        <f>VLOOKUP(A1965,Hospitalization!A966:K3308,8,TRUE)</f>
        <v>10560.49</v>
      </c>
      <c r="R1965" s="55" t="str">
        <f>VLOOKUP(A1965,Hospitalization!A966:K3308,9,TRUE)</f>
        <v>tier - 3</v>
      </c>
    </row>
    <row r="1966" spans="1:18" x14ac:dyDescent="0.3">
      <c r="A1966" s="69" t="s">
        <v>1975</v>
      </c>
      <c r="B1966" s="55" t="str">
        <f>VLOOKUP(A1966,'Customer Names'!A1966:E3284,3,TRUE)</f>
        <v xml:space="preserve"> Ms</v>
      </c>
      <c r="C1966" s="55" t="str">
        <f>VLOOKUP(A1966,'Customer Names'!A1964:E2789,4,FALSE)</f>
        <v>Vaughn</v>
      </c>
      <c r="D1966" s="50">
        <f>VLOOKUP(HealthCare!A1966,Medical_Examinations!A1965:J4300,2,TRUE)</f>
        <v>39.270000000000003</v>
      </c>
      <c r="E1966" s="50">
        <f>VLOOKUP(HealthCare!A1966,Medical_Examinations!A1965:J4300,4,TRUE)</f>
        <v>6.25</v>
      </c>
      <c r="F1966" s="7" t="str">
        <f>VLOOKUP(A1966,Medical_Examinations!A1965:J4300,6,TRUE)</f>
        <v>No</v>
      </c>
      <c r="G1966" s="7" t="str">
        <f>VLOOKUP(A1966,Medical_Examinations!A1965:J4300,7,TRUE)</f>
        <v>No</v>
      </c>
      <c r="H1966" s="7" t="str">
        <f>VLOOKUP(A1966,Medical_Examinations!A1965:J4300,8,TRUE)</f>
        <v>No</v>
      </c>
      <c r="I1966" s="51">
        <f>VLOOKUP(A1966,Medical_Examinations!A1965:J4300,9,TRUE)</f>
        <v>0</v>
      </c>
      <c r="J1966" s="7" t="str">
        <f>VLOOKUP(A1966,Medical_Examinations!A1965:J4300,10,TRUE)</f>
        <v>No</v>
      </c>
      <c r="K1966" s="7" t="str">
        <f>VLOOKUP(A1966,Medical_Examinations!A1965:J4300,3,TRUE)</f>
        <v>Obesity</v>
      </c>
      <c r="L1966" s="7" t="str">
        <f>VLOOKUP(A1966,Medical_Examinations!A1965:J4300,5,TRUE)</f>
        <v>Prediabetes</v>
      </c>
      <c r="M1966" s="52">
        <f>VLOOKUP(A1966,Hospitalization!A168:K2510,5,FALSE)</f>
        <v>26202</v>
      </c>
      <c r="N1966" s="51">
        <f ca="1">VLOOKUP(A1966,Hospitalization!A168:K2510,6,FALSE)</f>
        <v>53</v>
      </c>
      <c r="O1966" s="7" t="str">
        <f>VLOOKUP(A1957,Hospitalization!A958:K3300,11,TRUE)</f>
        <v>R1011</v>
      </c>
      <c r="P1966" s="7" t="str">
        <f>VLOOKUP(A1966,Hospitalization!A967:K3309,10,TRUE)</f>
        <v>tier - 3</v>
      </c>
      <c r="Q1966" s="53">
        <f>VLOOKUP(A1966,Hospitalization!A967:K3309,8,TRUE)</f>
        <v>10546.48</v>
      </c>
      <c r="R1966" s="7" t="str">
        <f>VLOOKUP(A1966,Hospitalization!A967:K3309,9,TRUE)</f>
        <v>tier - 3</v>
      </c>
    </row>
    <row r="1967" spans="1:18" x14ac:dyDescent="0.3">
      <c r="A1967" s="69" t="s">
        <v>1976</v>
      </c>
      <c r="B1967" s="55" t="str">
        <f>VLOOKUP(A1967,'Customer Names'!A1967:E3285,3,TRUE)</f>
        <v xml:space="preserve"> Mr</v>
      </c>
      <c r="C1967" s="55" t="str">
        <f>VLOOKUP(A1967,'Customer Names'!A1965:E2790,4,FALSE)</f>
        <v>Clifford</v>
      </c>
      <c r="D1967" s="54">
        <f>VLOOKUP(HealthCare!A1967,Medical_Examinations!A1966:J4301,2,TRUE)</f>
        <v>32.49</v>
      </c>
      <c r="E1967" s="54">
        <f>VLOOKUP(HealthCare!A1967,Medical_Examinations!A1966:J4301,4,TRUE)</f>
        <v>4</v>
      </c>
      <c r="F1967" s="55" t="str">
        <f>VLOOKUP(A1967,Medical_Examinations!A1966:J4301,6,TRUE)</f>
        <v>yes</v>
      </c>
      <c r="G1967" s="55" t="str">
        <f>VLOOKUP(A1967,Medical_Examinations!A1966:J4301,7,TRUE)</f>
        <v>No</v>
      </c>
      <c r="H1967" s="55" t="str">
        <f>VLOOKUP(A1967,Medical_Examinations!A1966:J4301,8,TRUE)</f>
        <v>No</v>
      </c>
      <c r="I1967" s="56">
        <f>VLOOKUP(A1967,Medical_Examinations!A1966:J4301,9,TRUE)</f>
        <v>0</v>
      </c>
      <c r="J1967" s="55" t="str">
        <f>VLOOKUP(A1967,Medical_Examinations!A1966:J4301,10,TRUE)</f>
        <v>No</v>
      </c>
      <c r="K1967" s="55" t="str">
        <f>VLOOKUP(A1967,Medical_Examinations!A1966:J4301,3,TRUE)</f>
        <v>Obesity</v>
      </c>
      <c r="L1967" s="55" t="str">
        <f>VLOOKUP(A1967,Medical_Examinations!A1966:J4301,5,TRUE)</f>
        <v>Normal</v>
      </c>
      <c r="M1967" s="57">
        <f>VLOOKUP(A1967,Hospitalization!A169:K2511,5,FALSE)</f>
        <v>28423</v>
      </c>
      <c r="N1967" s="56">
        <f ca="1">VLOOKUP(A1967,Hospitalization!A169:K2511,6,FALSE)</f>
        <v>50</v>
      </c>
      <c r="O1967" s="55" t="str">
        <f>VLOOKUP(A1958,Hospitalization!A959:K3301,11,TRUE)</f>
        <v>R1012</v>
      </c>
      <c r="P1967" s="55" t="str">
        <f>VLOOKUP(A1967,Hospitalization!A968:K3310,10,TRUE)</f>
        <v>tier - 1</v>
      </c>
      <c r="Q1967" s="58">
        <f>VLOOKUP(A1967,Hospitalization!A968:K3310,8,TRUE)</f>
        <v>10495.6</v>
      </c>
      <c r="R1967" s="55" t="str">
        <f>VLOOKUP(A1967,Hospitalization!A968:K3310,9,TRUE)</f>
        <v>tier - 3</v>
      </c>
    </row>
    <row r="1968" spans="1:18" x14ac:dyDescent="0.3">
      <c r="A1968" s="69" t="s">
        <v>1977</v>
      </c>
      <c r="B1968" s="55" t="str">
        <f>VLOOKUP(A1968,'Customer Names'!A1968:E3286,3,TRUE)</f>
        <v xml:space="preserve"> Mr</v>
      </c>
      <c r="C1968" s="55" t="str">
        <f>VLOOKUP(A1968,'Customer Names'!A1966:E2791,4,FALSE)</f>
        <v>Petty</v>
      </c>
      <c r="D1968" s="50">
        <f>VLOOKUP(HealthCare!A1968,Medical_Examinations!A1967:J4302,2,TRUE)</f>
        <v>23.7</v>
      </c>
      <c r="E1968" s="50">
        <f>VLOOKUP(HealthCare!A1968,Medical_Examinations!A1967:J4302,4,TRUE)</f>
        <v>5.55</v>
      </c>
      <c r="F1968" s="7" t="str">
        <f>VLOOKUP(A1968,Medical_Examinations!A1967:J4302,6,TRUE)</f>
        <v>yes</v>
      </c>
      <c r="G1968" s="7" t="str">
        <f>VLOOKUP(A1968,Medical_Examinations!A1967:J4302,7,TRUE)</f>
        <v>No</v>
      </c>
      <c r="H1968" s="7" t="str">
        <f>VLOOKUP(A1968,Medical_Examinations!A1967:J4302,8,TRUE)</f>
        <v>No</v>
      </c>
      <c r="I1968" s="51">
        <f>VLOOKUP(A1968,Medical_Examinations!A1967:J4302,9,TRUE)</f>
        <v>0</v>
      </c>
      <c r="J1968" s="7" t="str">
        <f>VLOOKUP(A1968,Medical_Examinations!A1967:J4302,10,TRUE)</f>
        <v>No</v>
      </c>
      <c r="K1968" s="7" t="str">
        <f>VLOOKUP(A1968,Medical_Examinations!A1967:J4302,3,TRUE)</f>
        <v>Normal Weight</v>
      </c>
      <c r="L1968" s="7" t="str">
        <f>VLOOKUP(A1968,Medical_Examinations!A1967:J4302,5,TRUE)</f>
        <v>Normal</v>
      </c>
      <c r="M1968" s="52">
        <f>VLOOKUP(A1968,Hospitalization!A170:K2512,5,FALSE)</f>
        <v>26591</v>
      </c>
      <c r="N1968" s="51">
        <f ca="1">VLOOKUP(A1968,Hospitalization!A170:K2512,6,FALSE)</f>
        <v>27</v>
      </c>
      <c r="O1968" s="7" t="str">
        <f>VLOOKUP(A1959,Hospitalization!A960:K3302,11,TRUE)</f>
        <v>R1011</v>
      </c>
      <c r="P1968" s="7" t="str">
        <f>VLOOKUP(A1968,Hospitalization!A969:K3311,10,TRUE)</f>
        <v>tier - 1</v>
      </c>
      <c r="Q1968" s="53">
        <f>VLOOKUP(A1968,Hospitalization!A969:K3311,8,TRUE)</f>
        <v>10493.95</v>
      </c>
      <c r="R1968" s="7" t="str">
        <f>VLOOKUP(A1968,Hospitalization!A969:K3311,9,TRUE)</f>
        <v>tier - 3</v>
      </c>
    </row>
    <row r="1969" spans="1:18" x14ac:dyDescent="0.3">
      <c r="A1969" s="69" t="s">
        <v>1978</v>
      </c>
      <c r="B1969" s="55" t="str">
        <f>VLOOKUP(A1969,'Customer Names'!A1969:E3287,3,TRUE)</f>
        <v xml:space="preserve"> Mr</v>
      </c>
      <c r="C1969" s="55" t="str">
        <f>VLOOKUP(A1969,'Customer Names'!A1967:E2792,4,FALSE)</f>
        <v>Sanford</v>
      </c>
      <c r="D1969" s="54">
        <f>VLOOKUP(HealthCare!A1969,Medical_Examinations!A1968:J4303,2,TRUE)</f>
        <v>30.4</v>
      </c>
      <c r="E1969" s="54">
        <f>VLOOKUP(HealthCare!A1969,Medical_Examinations!A1968:J4303,4,TRUE)</f>
        <v>5.95</v>
      </c>
      <c r="F1969" s="55" t="str">
        <f>VLOOKUP(A1969,Medical_Examinations!A1968:J4303,6,TRUE)</f>
        <v>No</v>
      </c>
      <c r="G1969" s="55" t="str">
        <f>VLOOKUP(A1969,Medical_Examinations!A1968:J4303,7,TRUE)</f>
        <v>yes</v>
      </c>
      <c r="H1969" s="55" t="str">
        <f>VLOOKUP(A1969,Medical_Examinations!A1968:J4303,8,TRUE)</f>
        <v>No</v>
      </c>
      <c r="I1969" s="56">
        <f>VLOOKUP(A1969,Medical_Examinations!A1968:J4303,9,TRUE)</f>
        <v>1</v>
      </c>
      <c r="J1969" s="55" t="str">
        <f>VLOOKUP(A1969,Medical_Examinations!A1968:J4303,10,TRUE)</f>
        <v>No</v>
      </c>
      <c r="K1969" s="55" t="str">
        <f>VLOOKUP(A1969,Medical_Examinations!A1968:J4303,3,TRUE)</f>
        <v>Obesity</v>
      </c>
      <c r="L1969" s="55" t="str">
        <f>VLOOKUP(A1969,Medical_Examinations!A1968:J4303,5,TRUE)</f>
        <v>Prediabetes</v>
      </c>
      <c r="M1969" s="57">
        <f>VLOOKUP(A1969,Hospitalization!A171:K2513,5,FALSE)</f>
        <v>28723</v>
      </c>
      <c r="N1969" s="56">
        <f ca="1">VLOOKUP(A1969,Hospitalization!A171:K2513,6,FALSE)</f>
        <v>57</v>
      </c>
      <c r="O1969" s="55" t="str">
        <f>VLOOKUP(A1960,Hospitalization!A961:K3303,11,TRUE)</f>
        <v>R1012</v>
      </c>
      <c r="P1969" s="55" t="str">
        <f>VLOOKUP(A1969,Hospitalization!A970:K3312,10,TRUE)</f>
        <v>tier - 3</v>
      </c>
      <c r="Q1969" s="58">
        <f>VLOOKUP(A1969,Hospitalization!A970:K3312,8,TRUE)</f>
        <v>10486.55</v>
      </c>
      <c r="R1969" s="55" t="str">
        <f>VLOOKUP(A1969,Hospitalization!A970:K3312,9,TRUE)</f>
        <v>tier - 3</v>
      </c>
    </row>
    <row r="1970" spans="1:18" x14ac:dyDescent="0.3">
      <c r="A1970" s="69" t="s">
        <v>1979</v>
      </c>
      <c r="B1970" s="55" t="str">
        <f>VLOOKUP(A1970,'Customer Names'!A1970:E3288,3,TRUE)</f>
        <v xml:space="preserve"> Mr</v>
      </c>
      <c r="C1970" s="55" t="str">
        <f>VLOOKUP(A1970,'Customer Names'!A1968:E2793,4,FALSE)</f>
        <v>Sprague</v>
      </c>
      <c r="D1970" s="50">
        <f>VLOOKUP(HealthCare!A1970,Medical_Examinations!A1969:J4304,2,TRUE)</f>
        <v>38.94</v>
      </c>
      <c r="E1970" s="50">
        <f>VLOOKUP(HealthCare!A1970,Medical_Examinations!A1969:J4304,4,TRUE)</f>
        <v>4.3600000000000003</v>
      </c>
      <c r="F1970" s="7" t="str">
        <f>VLOOKUP(A1970,Medical_Examinations!A1969:J4304,6,TRUE)</f>
        <v>No</v>
      </c>
      <c r="G1970" s="7" t="str">
        <f>VLOOKUP(A1970,Medical_Examinations!A1969:J4304,7,TRUE)</f>
        <v>No</v>
      </c>
      <c r="H1970" s="7" t="str">
        <f>VLOOKUP(A1970,Medical_Examinations!A1969:J4304,8,TRUE)</f>
        <v>Yes</v>
      </c>
      <c r="I1970" s="51">
        <f>VLOOKUP(A1970,Medical_Examinations!A1969:J4304,9,TRUE)</f>
        <v>1</v>
      </c>
      <c r="J1970" s="7" t="str">
        <f>VLOOKUP(A1970,Medical_Examinations!A1969:J4304,10,TRUE)</f>
        <v>No</v>
      </c>
      <c r="K1970" s="7" t="str">
        <f>VLOOKUP(A1970,Medical_Examinations!A1969:J4304,3,TRUE)</f>
        <v>Obesity</v>
      </c>
      <c r="L1970" s="7" t="str">
        <f>VLOOKUP(A1970,Medical_Examinations!A1969:J4304,5,TRUE)</f>
        <v>Normal</v>
      </c>
      <c r="M1970" s="52">
        <f>VLOOKUP(A1970,Hospitalization!A172:K2514,5,FALSE)</f>
        <v>31956</v>
      </c>
      <c r="N1970" s="51">
        <f ca="1">VLOOKUP(A1970,Hospitalization!A172:K2514,6,FALSE)</f>
        <v>52</v>
      </c>
      <c r="O1970" s="7" t="str">
        <f>VLOOKUP(A1961,Hospitalization!A962:K3304,11,TRUE)</f>
        <v>R1013</v>
      </c>
      <c r="P1970" s="7" t="str">
        <f>VLOOKUP(A1970,Hospitalization!A971:K3313,10,TRUE)</f>
        <v>tier - 1</v>
      </c>
      <c r="Q1970" s="53">
        <f>VLOOKUP(A1970,Hospitalization!A971:K3313,8,TRUE)</f>
        <v>10464.83</v>
      </c>
      <c r="R1970" s="7" t="str">
        <f>VLOOKUP(A1970,Hospitalization!A971:K3313,9,TRUE)</f>
        <v>tier - 3</v>
      </c>
    </row>
    <row r="1971" spans="1:18" x14ac:dyDescent="0.3">
      <c r="A1971" s="69" t="s">
        <v>1980</v>
      </c>
      <c r="B1971" s="55" t="str">
        <f>VLOOKUP(A1971,'Customer Names'!A1971:E3289,3,TRUE)</f>
        <v xml:space="preserve"> Mrs</v>
      </c>
      <c r="C1971" s="55" t="str">
        <f>VLOOKUP(A1971,'Customer Names'!A1969:E2794,4,FALSE)</f>
        <v>Lasseron</v>
      </c>
      <c r="D1971" s="54">
        <f>VLOOKUP(HealthCare!A1971,Medical_Examinations!A1970:J4305,2,TRUE)</f>
        <v>31.02</v>
      </c>
      <c r="E1971" s="54">
        <f>VLOOKUP(HealthCare!A1971,Medical_Examinations!A1970:J4305,4,TRUE)</f>
        <v>4.84</v>
      </c>
      <c r="F1971" s="55" t="str">
        <f>VLOOKUP(A1971,Medical_Examinations!A1970:J4305,6,TRUE)</f>
        <v>No</v>
      </c>
      <c r="G1971" s="55" t="str">
        <f>VLOOKUP(A1971,Medical_Examinations!A1970:J4305,7,TRUE)</f>
        <v>No</v>
      </c>
      <c r="H1971" s="55" t="str">
        <f>VLOOKUP(A1971,Medical_Examinations!A1970:J4305,8,TRUE)</f>
        <v>Yes</v>
      </c>
      <c r="I1971" s="56">
        <f>VLOOKUP(A1971,Medical_Examinations!A1970:J4305,9,TRUE)</f>
        <v>1</v>
      </c>
      <c r="J1971" s="55" t="str">
        <f>VLOOKUP(A1971,Medical_Examinations!A1970:J4305,10,TRUE)</f>
        <v>No</v>
      </c>
      <c r="K1971" s="55" t="str">
        <f>VLOOKUP(A1971,Medical_Examinations!A1970:J4305,3,TRUE)</f>
        <v>Obesity</v>
      </c>
      <c r="L1971" s="55" t="str">
        <f>VLOOKUP(A1971,Medical_Examinations!A1970:J4305,5,TRUE)</f>
        <v>Normal</v>
      </c>
      <c r="M1971" s="57">
        <f>VLOOKUP(A1971,Hospitalization!A173:K2515,5,FALSE)</f>
        <v>23585</v>
      </c>
      <c r="N1971" s="56">
        <f ca="1">VLOOKUP(A1971,Hospitalization!A173:K2515,6,FALSE)</f>
        <v>55</v>
      </c>
      <c r="O1971" s="55" t="str">
        <f>VLOOKUP(A1962,Hospitalization!A963:K3305,11,TRUE)</f>
        <v>R1013</v>
      </c>
      <c r="P1971" s="55" t="str">
        <f>VLOOKUP(A1971,Hospitalization!A972:K3314,10,TRUE)</f>
        <v>tier - 1</v>
      </c>
      <c r="Q1971" s="58">
        <f>VLOOKUP(A1971,Hospitalization!A972:K3314,8,TRUE)</f>
        <v>10459.19</v>
      </c>
      <c r="R1971" s="55" t="str">
        <f>VLOOKUP(A1971,Hospitalization!A972:K3314,9,TRUE)</f>
        <v>tier - 3</v>
      </c>
    </row>
    <row r="1972" spans="1:18" x14ac:dyDescent="0.3">
      <c r="A1972" s="69" t="s">
        <v>1981</v>
      </c>
      <c r="B1972" s="55" t="str">
        <f>VLOOKUP(A1972,'Customer Names'!A1972:E3290,3,TRUE)</f>
        <v xml:space="preserve"> Ms</v>
      </c>
      <c r="C1972" s="55" t="str">
        <f>VLOOKUP(A1972,'Customer Names'!A1970:E2795,4,FALSE)</f>
        <v>Bushong</v>
      </c>
      <c r="D1972" s="50">
        <f>VLOOKUP(HealthCare!A1972,Medical_Examinations!A1971:J4306,2,TRUE)</f>
        <v>17.5</v>
      </c>
      <c r="E1972" s="50">
        <f>VLOOKUP(HealthCare!A1972,Medical_Examinations!A1971:J4306,4,TRUE)</f>
        <v>4.5599999999999996</v>
      </c>
      <c r="F1972" s="7" t="str">
        <f>VLOOKUP(A1972,Medical_Examinations!A1971:J4306,6,TRUE)</f>
        <v>No</v>
      </c>
      <c r="G1972" s="7" t="str">
        <f>VLOOKUP(A1972,Medical_Examinations!A1971:J4306,7,TRUE)</f>
        <v>No</v>
      </c>
      <c r="H1972" s="7" t="str">
        <f>VLOOKUP(A1972,Medical_Examinations!A1971:J4306,8,TRUE)</f>
        <v>No</v>
      </c>
      <c r="I1972" s="51">
        <f>VLOOKUP(A1972,Medical_Examinations!A1971:J4306,9,TRUE)</f>
        <v>1</v>
      </c>
      <c r="J1972" s="7" t="str">
        <f>VLOOKUP(A1972,Medical_Examinations!A1971:J4306,10,TRUE)</f>
        <v>No</v>
      </c>
      <c r="K1972" s="7" t="str">
        <f>VLOOKUP(A1972,Medical_Examinations!A1971:J4306,3,TRUE)</f>
        <v>Underweight</v>
      </c>
      <c r="L1972" s="7" t="str">
        <f>VLOOKUP(A1972,Medical_Examinations!A1971:J4306,5,TRUE)</f>
        <v>Normal</v>
      </c>
      <c r="M1972" s="52">
        <f>VLOOKUP(A1972,Hospitalization!A174:K2516,5,FALSE)</f>
        <v>27975</v>
      </c>
      <c r="N1972" s="51">
        <f ca="1">VLOOKUP(A1972,Hospitalization!A174:K2516,6,FALSE)</f>
        <v>61</v>
      </c>
      <c r="O1972" s="7" t="str">
        <f>VLOOKUP(A1963,Hospitalization!A964:K3306,11,TRUE)</f>
        <v>R1011</v>
      </c>
      <c r="P1972" s="7" t="str">
        <f>VLOOKUP(A1972,Hospitalization!A973:K3315,10,TRUE)</f>
        <v>tier - 2</v>
      </c>
      <c r="Q1972" s="53">
        <f>VLOOKUP(A1972,Hospitalization!A973:K3315,8,TRUE)</f>
        <v>10455.14</v>
      </c>
      <c r="R1972" s="7" t="str">
        <f>VLOOKUP(A1972,Hospitalization!A973:K3315,9,TRUE)</f>
        <v>tier - 3</v>
      </c>
    </row>
    <row r="1973" spans="1:18" x14ac:dyDescent="0.3">
      <c r="A1973" s="69" t="s">
        <v>1982</v>
      </c>
      <c r="B1973" s="55" t="str">
        <f>VLOOKUP(A1973,'Customer Names'!A1973:E3291,3,TRUE)</f>
        <v xml:space="preserve"> Mr</v>
      </c>
      <c r="C1973" s="55" t="str">
        <f>VLOOKUP(A1973,'Customer Names'!A1971:E2796,4,FALSE)</f>
        <v>Dennison</v>
      </c>
      <c r="D1973" s="54">
        <f>VLOOKUP(HealthCare!A1973,Medical_Examinations!A1972:J4307,2,TRUE)</f>
        <v>34.799999999999997</v>
      </c>
      <c r="E1973" s="54">
        <f>VLOOKUP(HealthCare!A1973,Medical_Examinations!A1972:J4307,4,TRUE)</f>
        <v>4.42</v>
      </c>
      <c r="F1973" s="55" t="str">
        <f>VLOOKUP(A1973,Medical_Examinations!A1972:J4307,6,TRUE)</f>
        <v>yes</v>
      </c>
      <c r="G1973" s="55" t="str">
        <f>VLOOKUP(A1973,Medical_Examinations!A1972:J4307,7,TRUE)</f>
        <v>yes</v>
      </c>
      <c r="H1973" s="55" t="str">
        <f>VLOOKUP(A1973,Medical_Examinations!A1972:J4307,8,TRUE)</f>
        <v>No</v>
      </c>
      <c r="I1973" s="56">
        <f>VLOOKUP(A1973,Medical_Examinations!A1972:J4307,9,TRUE)</f>
        <v>2</v>
      </c>
      <c r="J1973" s="55" t="str">
        <f>VLOOKUP(A1973,Medical_Examinations!A1972:J4307,10,TRUE)</f>
        <v>No</v>
      </c>
      <c r="K1973" s="55" t="str">
        <f>VLOOKUP(A1973,Medical_Examinations!A1972:J4307,3,TRUE)</f>
        <v>Obesity</v>
      </c>
      <c r="L1973" s="55" t="str">
        <f>VLOOKUP(A1973,Medical_Examinations!A1972:J4307,5,TRUE)</f>
        <v>Normal</v>
      </c>
      <c r="M1973" s="57">
        <f>VLOOKUP(A1973,Hospitalization!A175:K2517,5,FALSE)</f>
        <v>23664</v>
      </c>
      <c r="N1973" s="56">
        <f ca="1">VLOOKUP(A1973,Hospitalization!A175:K2517,6,FALSE)</f>
        <v>24</v>
      </c>
      <c r="O1973" s="55" t="str">
        <f>VLOOKUP(A1964,Hospitalization!A965:K3307,11,TRUE)</f>
        <v>R1024</v>
      </c>
      <c r="P1973" s="55" t="str">
        <f>VLOOKUP(A1973,Hospitalization!A974:K3316,10,TRUE)</f>
        <v>tier - 1</v>
      </c>
      <c r="Q1973" s="58">
        <f>VLOOKUP(A1973,Hospitalization!A974:K3316,8,TRUE)</f>
        <v>10455.1</v>
      </c>
      <c r="R1973" s="55" t="str">
        <f>VLOOKUP(A1973,Hospitalization!A974:K3316,9,TRUE)</f>
        <v>tier - 3</v>
      </c>
    </row>
    <row r="1974" spans="1:18" x14ac:dyDescent="0.3">
      <c r="A1974" s="69" t="s">
        <v>1983</v>
      </c>
      <c r="B1974" s="55" t="str">
        <f>VLOOKUP(A1974,'Customer Names'!A1974:E3292,3,TRUE)</f>
        <v xml:space="preserve"> Mr</v>
      </c>
      <c r="C1974" s="55" t="str">
        <f>VLOOKUP(A1974,'Customer Names'!A1972:E2797,4,FALSE)</f>
        <v>Lira</v>
      </c>
      <c r="D1974" s="50">
        <f>VLOOKUP(HealthCare!A1974,Medical_Examinations!A1973:J4308,2,TRUE)</f>
        <v>17.3</v>
      </c>
      <c r="E1974" s="50">
        <f>VLOOKUP(HealthCare!A1974,Medical_Examinations!A1973:J4308,4,TRUE)</f>
        <v>7.66</v>
      </c>
      <c r="F1974" s="7" t="str">
        <f>VLOOKUP(A1974,Medical_Examinations!A1973:J4308,6,TRUE)</f>
        <v>yes</v>
      </c>
      <c r="G1974" s="7" t="str">
        <f>VLOOKUP(A1974,Medical_Examinations!A1973:J4308,7,TRUE)</f>
        <v>No</v>
      </c>
      <c r="H1974" s="7" t="str">
        <f>VLOOKUP(A1974,Medical_Examinations!A1973:J4308,8,TRUE)</f>
        <v>No</v>
      </c>
      <c r="I1974" s="51">
        <f>VLOOKUP(A1974,Medical_Examinations!A1973:J4308,9,TRUE)</f>
        <v>1</v>
      </c>
      <c r="J1974" s="7" t="str">
        <f>VLOOKUP(A1974,Medical_Examinations!A1973:J4308,10,TRUE)</f>
        <v>No</v>
      </c>
      <c r="K1974" s="7" t="str">
        <f>VLOOKUP(A1974,Medical_Examinations!A1973:J4308,3,TRUE)</f>
        <v>Underweight</v>
      </c>
      <c r="L1974" s="7" t="str">
        <f>VLOOKUP(A1974,Medical_Examinations!A1973:J4308,5,TRUE)</f>
        <v>Diabetes</v>
      </c>
      <c r="M1974" s="52">
        <f>VLOOKUP(A1974,Hospitalization!A176:K2518,5,FALSE)</f>
        <v>25150</v>
      </c>
      <c r="N1974" s="51">
        <f ca="1">VLOOKUP(A1974,Hospitalization!A176:K2518,6,FALSE)</f>
        <v>50</v>
      </c>
      <c r="O1974" s="7" t="str">
        <f>VLOOKUP(A1965,Hospitalization!A966:K3308,11,TRUE)</f>
        <v>R1013</v>
      </c>
      <c r="P1974" s="7" t="str">
        <f>VLOOKUP(A1974,Hospitalization!A975:K3317,10,TRUE)</f>
        <v>tier - 1</v>
      </c>
      <c r="Q1974" s="53">
        <f>VLOOKUP(A1974,Hospitalization!A975:K3317,8,TRUE)</f>
        <v>10450.549999999999</v>
      </c>
      <c r="R1974" s="7" t="str">
        <f>VLOOKUP(A1974,Hospitalization!A975:K3317,9,TRUE)</f>
        <v>tier - 3</v>
      </c>
    </row>
    <row r="1975" spans="1:18" x14ac:dyDescent="0.3">
      <c r="A1975" s="69" t="s">
        <v>1984</v>
      </c>
      <c r="B1975" s="55" t="str">
        <f>VLOOKUP(A1975,'Customer Names'!A1975:E3293,3,TRUE)</f>
        <v xml:space="preserve"> Ms</v>
      </c>
      <c r="C1975" s="55" t="str">
        <f>VLOOKUP(A1975,'Customer Names'!A1973:E2798,4,FALSE)</f>
        <v>Nahigian</v>
      </c>
      <c r="D1975" s="54">
        <f>VLOOKUP(HealthCare!A1975,Medical_Examinations!A1974:J4309,2,TRUE)</f>
        <v>32.25</v>
      </c>
      <c r="E1975" s="54">
        <f>VLOOKUP(HealthCare!A1975,Medical_Examinations!A1974:J4309,4,TRUE)</f>
        <v>5.2</v>
      </c>
      <c r="F1975" s="55" t="str">
        <f>VLOOKUP(A1975,Medical_Examinations!A1974:J4309,6,TRUE)</f>
        <v>yes</v>
      </c>
      <c r="G1975" s="55" t="str">
        <f>VLOOKUP(A1975,Medical_Examinations!A1974:J4309,7,TRUE)</f>
        <v>No</v>
      </c>
      <c r="H1975" s="55" t="str">
        <f>VLOOKUP(A1975,Medical_Examinations!A1974:J4309,8,TRUE)</f>
        <v>No</v>
      </c>
      <c r="I1975" s="56">
        <f>VLOOKUP(A1975,Medical_Examinations!A1974:J4309,9,TRUE)</f>
        <v>0</v>
      </c>
      <c r="J1975" s="55" t="str">
        <f>VLOOKUP(A1975,Medical_Examinations!A1974:J4309,10,TRUE)</f>
        <v>No</v>
      </c>
      <c r="K1975" s="55" t="str">
        <f>VLOOKUP(A1975,Medical_Examinations!A1974:J4309,3,TRUE)</f>
        <v>Obesity</v>
      </c>
      <c r="L1975" s="55" t="str">
        <f>VLOOKUP(A1975,Medical_Examinations!A1974:J4309,5,TRUE)</f>
        <v>Normal</v>
      </c>
      <c r="M1975" s="57">
        <f>VLOOKUP(A1975,Hospitalization!A177:K2519,5,FALSE)</f>
        <v>25079</v>
      </c>
      <c r="N1975" s="56">
        <f ca="1">VLOOKUP(A1975,Hospitalization!A177:K2519,6,FALSE)</f>
        <v>49</v>
      </c>
      <c r="O1975" s="55" t="str">
        <f>VLOOKUP(A1966,Hospitalization!A967:K3309,11,TRUE)</f>
        <v>R1011</v>
      </c>
      <c r="P1975" s="55" t="str">
        <f>VLOOKUP(A1975,Hospitalization!A976:K3318,10,TRUE)</f>
        <v>tier - 3</v>
      </c>
      <c r="Q1975" s="58">
        <f>VLOOKUP(A1975,Hospitalization!A976:K3318,8,TRUE)</f>
        <v>10436.1</v>
      </c>
      <c r="R1975" s="55" t="str">
        <f>VLOOKUP(A1975,Hospitalization!A976:K3318,9,TRUE)</f>
        <v>tier - 3</v>
      </c>
    </row>
    <row r="1976" spans="1:18" x14ac:dyDescent="0.3">
      <c r="A1976" s="69" t="s">
        <v>1985</v>
      </c>
      <c r="B1976" s="55" t="str">
        <f>VLOOKUP(A1976,'Customer Names'!A1976:E3294,3,TRUE)</f>
        <v xml:space="preserve"> Ms</v>
      </c>
      <c r="C1976" s="55" t="str">
        <f>VLOOKUP(A1976,'Customer Names'!A1974:E2799,4,FALSE)</f>
        <v>Cackett</v>
      </c>
      <c r="D1976" s="50">
        <f>VLOOKUP(HealthCare!A1976,Medical_Examinations!A1975:J4310,2,TRUE)</f>
        <v>42.4</v>
      </c>
      <c r="E1976" s="50">
        <f>VLOOKUP(HealthCare!A1976,Medical_Examinations!A1975:J4310,4,TRUE)</f>
        <v>5.53</v>
      </c>
      <c r="F1976" s="7" t="str">
        <f>VLOOKUP(A1976,Medical_Examinations!A1975:J4310,6,TRUE)</f>
        <v>yes</v>
      </c>
      <c r="G1976" s="7" t="str">
        <f>VLOOKUP(A1976,Medical_Examinations!A1975:J4310,7,TRUE)</f>
        <v>No</v>
      </c>
      <c r="H1976" s="7" t="str">
        <f>VLOOKUP(A1976,Medical_Examinations!A1975:J4310,8,TRUE)</f>
        <v>No</v>
      </c>
      <c r="I1976" s="51">
        <f>VLOOKUP(A1976,Medical_Examinations!A1975:J4310,9,TRUE)</f>
        <v>0</v>
      </c>
      <c r="J1976" s="7" t="str">
        <f>VLOOKUP(A1976,Medical_Examinations!A1975:J4310,10,TRUE)</f>
        <v>No</v>
      </c>
      <c r="K1976" s="7" t="str">
        <f>VLOOKUP(A1976,Medical_Examinations!A1975:J4310,3,TRUE)</f>
        <v>Obesity</v>
      </c>
      <c r="L1976" s="7" t="str">
        <f>VLOOKUP(A1976,Medical_Examinations!A1975:J4310,5,TRUE)</f>
        <v>Normal</v>
      </c>
      <c r="M1976" s="52">
        <f>VLOOKUP(A1976,Hospitalization!A178:K2520,5,FALSE)</f>
        <v>25073</v>
      </c>
      <c r="N1976" s="51">
        <f ca="1">VLOOKUP(A1976,Hospitalization!A178:K2520,6,FALSE)</f>
        <v>38</v>
      </c>
      <c r="O1976" s="7" t="str">
        <f>VLOOKUP(A1967,Hospitalization!A968:K3310,11,TRUE)</f>
        <v>R1012</v>
      </c>
      <c r="P1976" s="7" t="str">
        <f>VLOOKUP(A1976,Hospitalization!A977:K3319,10,TRUE)</f>
        <v>tier - 1</v>
      </c>
      <c r="Q1976" s="53">
        <f>VLOOKUP(A1976,Hospitalization!A977:K3319,8,TRUE)</f>
        <v>10435.07</v>
      </c>
      <c r="R1976" s="7" t="str">
        <f>VLOOKUP(A1976,Hospitalization!A977:K3319,9,TRUE)</f>
        <v>tier - 3</v>
      </c>
    </row>
    <row r="1977" spans="1:18" x14ac:dyDescent="0.3">
      <c r="A1977" s="69" t="s">
        <v>1986</v>
      </c>
      <c r="B1977" s="55" t="str">
        <f>VLOOKUP(A1977,'Customer Names'!A1977:E3295,3,TRUE)</f>
        <v xml:space="preserve"> Ms</v>
      </c>
      <c r="C1977" s="55" t="str">
        <f>VLOOKUP(A1977,'Customer Names'!A1975:E2800,4,FALSE)</f>
        <v>Hunter-Galvan</v>
      </c>
      <c r="D1977" s="54">
        <f>VLOOKUP(HealthCare!A1977,Medical_Examinations!A1976:J4311,2,TRUE)</f>
        <v>38.664999999999999</v>
      </c>
      <c r="E1977" s="54">
        <f>VLOOKUP(HealthCare!A1977,Medical_Examinations!A1976:J4311,4,TRUE)</f>
        <v>4.8600000000000003</v>
      </c>
      <c r="F1977" s="55" t="str">
        <f>VLOOKUP(A1977,Medical_Examinations!A1976:J4311,6,TRUE)</f>
        <v>No</v>
      </c>
      <c r="G1977" s="55" t="str">
        <f>VLOOKUP(A1977,Medical_Examinations!A1976:J4311,7,TRUE)</f>
        <v>yes</v>
      </c>
      <c r="H1977" s="55" t="str">
        <f>VLOOKUP(A1977,Medical_Examinations!A1976:J4311,8,TRUE)</f>
        <v>No</v>
      </c>
      <c r="I1977" s="56">
        <f>VLOOKUP(A1977,Medical_Examinations!A1976:J4311,9,TRUE)</f>
        <v>1</v>
      </c>
      <c r="J1977" s="55" t="str">
        <f>VLOOKUP(A1977,Medical_Examinations!A1976:J4311,10,TRUE)</f>
        <v>No</v>
      </c>
      <c r="K1977" s="55" t="str">
        <f>VLOOKUP(A1977,Medical_Examinations!A1976:J4311,3,TRUE)</f>
        <v>Obesity</v>
      </c>
      <c r="L1977" s="55" t="str">
        <f>VLOOKUP(A1977,Medical_Examinations!A1976:J4311,5,TRUE)</f>
        <v>Normal</v>
      </c>
      <c r="M1977" s="57">
        <f>VLOOKUP(A1977,Hospitalization!A179:K2521,5,FALSE)</f>
        <v>25199</v>
      </c>
      <c r="N1977" s="56">
        <f ca="1">VLOOKUP(A1977,Hospitalization!A179:K2521,6,FALSE)</f>
        <v>50</v>
      </c>
      <c r="O1977" s="55" t="str">
        <f>VLOOKUP(A1968,Hospitalization!A969:K3311,11,TRUE)</f>
        <v>R1012</v>
      </c>
      <c r="P1977" s="55" t="str">
        <f>VLOOKUP(A1977,Hospitalization!A978:K3320,10,TRUE)</f>
        <v>tier - 1</v>
      </c>
      <c r="Q1977" s="58">
        <f>VLOOKUP(A1977,Hospitalization!A978:K3320,8,TRUE)</f>
        <v>10422.92</v>
      </c>
      <c r="R1977" s="55" t="str">
        <f>VLOOKUP(A1977,Hospitalization!A978:K3320,9,TRUE)</f>
        <v>tier - 3</v>
      </c>
    </row>
    <row r="1978" spans="1:18" x14ac:dyDescent="0.3">
      <c r="A1978" s="69" t="s">
        <v>1987</v>
      </c>
      <c r="B1978" s="55" t="str">
        <f>VLOOKUP(A1978,'Customer Names'!A1978:E3296,3,TRUE)</f>
        <v xml:space="preserve"> Ms</v>
      </c>
      <c r="C1978" s="55" t="str">
        <f>VLOOKUP(A1978,'Customer Names'!A1976:E2801,4,FALSE)</f>
        <v>Pierret</v>
      </c>
      <c r="D1978" s="50">
        <f>VLOOKUP(HealthCare!A1978,Medical_Examinations!A1977:J4312,2,TRUE)</f>
        <v>29.92</v>
      </c>
      <c r="E1978" s="50">
        <f>VLOOKUP(HealthCare!A1978,Medical_Examinations!A1977:J4312,4,TRUE)</f>
        <v>5.49</v>
      </c>
      <c r="F1978" s="7" t="str">
        <f>VLOOKUP(A1978,Medical_Examinations!A1977:J4312,6,TRUE)</f>
        <v>yes</v>
      </c>
      <c r="G1978" s="7" t="str">
        <f>VLOOKUP(A1978,Medical_Examinations!A1977:J4312,7,TRUE)</f>
        <v>No</v>
      </c>
      <c r="H1978" s="7" t="str">
        <f>VLOOKUP(A1978,Medical_Examinations!A1977:J4312,8,TRUE)</f>
        <v>No</v>
      </c>
      <c r="I1978" s="51">
        <f>VLOOKUP(A1978,Medical_Examinations!A1977:J4312,9,TRUE)</f>
        <v>0</v>
      </c>
      <c r="J1978" s="7" t="str">
        <f>VLOOKUP(A1978,Medical_Examinations!A1977:J4312,10,TRUE)</f>
        <v>No</v>
      </c>
      <c r="K1978" s="7" t="str">
        <f>VLOOKUP(A1978,Medical_Examinations!A1977:J4312,3,TRUE)</f>
        <v>Overweight</v>
      </c>
      <c r="L1978" s="7" t="str">
        <f>VLOOKUP(A1978,Medical_Examinations!A1977:J4312,5,TRUE)</f>
        <v>Normal</v>
      </c>
      <c r="M1978" s="52">
        <f>VLOOKUP(A1978,Hospitalization!A180:K2522,5,FALSE)</f>
        <v>29184</v>
      </c>
      <c r="N1978" s="51">
        <f ca="1">VLOOKUP(A1978,Hospitalization!A180:K2522,6,FALSE)</f>
        <v>53</v>
      </c>
      <c r="O1978" s="7" t="str">
        <f>VLOOKUP(A1969,Hospitalization!A970:K3312,11,TRUE)</f>
        <v>R1025</v>
      </c>
      <c r="P1978" s="7" t="str">
        <f>VLOOKUP(A1978,Hospitalization!A979:K3321,10,TRUE)</f>
        <v>tier - 2</v>
      </c>
      <c r="Q1978" s="53">
        <f>VLOOKUP(A1978,Hospitalization!A979:K3321,8,TRUE)</f>
        <v>10419.65</v>
      </c>
      <c r="R1978" s="7" t="str">
        <f>VLOOKUP(A1978,Hospitalization!A979:K3321,9,TRUE)</f>
        <v>tier - 3</v>
      </c>
    </row>
    <row r="1979" spans="1:18" x14ac:dyDescent="0.3">
      <c r="A1979" s="69" t="s">
        <v>1988</v>
      </c>
      <c r="B1979" s="55" t="str">
        <f>VLOOKUP(A1979,'Customer Names'!A1979:E3297,3,TRUE)</f>
        <v xml:space="preserve"> Ms</v>
      </c>
      <c r="C1979" s="55" t="str">
        <f>VLOOKUP(A1979,'Customer Names'!A1977:E2802,4,FALSE)</f>
        <v>White</v>
      </c>
      <c r="D1979" s="54">
        <f>VLOOKUP(HealthCare!A1979,Medical_Examinations!A1978:J4313,2,TRUE)</f>
        <v>29.48</v>
      </c>
      <c r="E1979" s="54">
        <f>VLOOKUP(HealthCare!A1979,Medical_Examinations!A1978:J4313,4,TRUE)</f>
        <v>4.09</v>
      </c>
      <c r="F1979" s="55" t="str">
        <f>VLOOKUP(A1979,Medical_Examinations!A1978:J4313,6,TRUE)</f>
        <v>yes</v>
      </c>
      <c r="G1979" s="55" t="str">
        <f>VLOOKUP(A1979,Medical_Examinations!A1978:J4313,7,TRUE)</f>
        <v>No</v>
      </c>
      <c r="H1979" s="55" t="str">
        <f>VLOOKUP(A1979,Medical_Examinations!A1978:J4313,8,TRUE)</f>
        <v>No</v>
      </c>
      <c r="I1979" s="56">
        <f>VLOOKUP(A1979,Medical_Examinations!A1978:J4313,9,TRUE)</f>
        <v>0</v>
      </c>
      <c r="J1979" s="55" t="str">
        <f>VLOOKUP(A1979,Medical_Examinations!A1978:J4313,10,TRUE)</f>
        <v>No</v>
      </c>
      <c r="K1979" s="55" t="str">
        <f>VLOOKUP(A1979,Medical_Examinations!A1978:J4313,3,TRUE)</f>
        <v>Overweight</v>
      </c>
      <c r="L1979" s="55" t="str">
        <f>VLOOKUP(A1979,Medical_Examinations!A1978:J4313,5,TRUE)</f>
        <v>Normal</v>
      </c>
      <c r="M1979" s="57">
        <f>VLOOKUP(A1979,Hospitalization!A181:K2523,5,FALSE)</f>
        <v>26948</v>
      </c>
      <c r="N1979" s="56">
        <f ca="1">VLOOKUP(A1979,Hospitalization!A181:K2523,6,FALSE)</f>
        <v>53</v>
      </c>
      <c r="O1979" s="55" t="str">
        <f>VLOOKUP(A1970,Hospitalization!A971:K3313,11,TRUE)</f>
        <v>R1012</v>
      </c>
      <c r="P1979" s="55" t="str">
        <f>VLOOKUP(A1979,Hospitalization!A980:K3322,10,TRUE)</f>
        <v>tier - 2</v>
      </c>
      <c r="Q1979" s="58">
        <f>VLOOKUP(A1979,Hospitalization!A980:K3322,8,TRUE)</f>
        <v>10419.59</v>
      </c>
      <c r="R1979" s="55" t="str">
        <f>VLOOKUP(A1979,Hospitalization!A980:K3322,9,TRUE)</f>
        <v>tier - 3</v>
      </c>
    </row>
    <row r="1980" spans="1:18" x14ac:dyDescent="0.3">
      <c r="A1980" s="69" t="s">
        <v>1989</v>
      </c>
      <c r="B1980" s="55" t="str">
        <f>VLOOKUP(A1980,'Customer Names'!A1980:E3298,3,TRUE)</f>
        <v xml:space="preserve"> Ms</v>
      </c>
      <c r="C1980" s="55" t="str">
        <f>VLOOKUP(A1980,'Customer Names'!A1978:E2803,4,FALSE)</f>
        <v>O'Neil</v>
      </c>
      <c r="D1980" s="50">
        <f>VLOOKUP(HealthCare!A1980,Medical_Examinations!A1979:J4314,2,TRUE)</f>
        <v>28.785</v>
      </c>
      <c r="E1980" s="50">
        <f>VLOOKUP(HealthCare!A1980,Medical_Examinations!A1979:J4314,4,TRUE)</f>
        <v>4.3099999999999996</v>
      </c>
      <c r="F1980" s="7" t="str">
        <f>VLOOKUP(A1980,Medical_Examinations!A1979:J4314,6,TRUE)</f>
        <v>yes</v>
      </c>
      <c r="G1980" s="7" t="str">
        <f>VLOOKUP(A1980,Medical_Examinations!A1979:J4314,7,TRUE)</f>
        <v>No</v>
      </c>
      <c r="H1980" s="7" t="str">
        <f>VLOOKUP(A1980,Medical_Examinations!A1979:J4314,8,TRUE)</f>
        <v>No</v>
      </c>
      <c r="I1980" s="51">
        <f>VLOOKUP(A1980,Medical_Examinations!A1979:J4314,9,TRUE)</f>
        <v>0</v>
      </c>
      <c r="J1980" s="7" t="str">
        <f>VLOOKUP(A1980,Medical_Examinations!A1979:J4314,10,TRUE)</f>
        <v>No</v>
      </c>
      <c r="K1980" s="7" t="str">
        <f>VLOOKUP(A1980,Medical_Examinations!A1979:J4314,3,TRUE)</f>
        <v>Overweight</v>
      </c>
      <c r="L1980" s="7" t="str">
        <f>VLOOKUP(A1980,Medical_Examinations!A1979:J4314,5,TRUE)</f>
        <v>Normal</v>
      </c>
      <c r="M1980" s="52">
        <f>VLOOKUP(A1980,Hospitalization!A182:K2524,5,FALSE)</f>
        <v>29518</v>
      </c>
      <c r="N1980" s="51">
        <f ca="1">VLOOKUP(A1980,Hospitalization!A182:K2524,6,FALSE)</f>
        <v>52</v>
      </c>
      <c r="O1980" s="7" t="str">
        <f>VLOOKUP(A1971,Hospitalization!A972:K3314,11,TRUE)</f>
        <v>R1013</v>
      </c>
      <c r="P1980" s="7" t="str">
        <f>VLOOKUP(A1980,Hospitalization!A981:K3323,10,TRUE)</f>
        <v>tier - 1</v>
      </c>
      <c r="Q1980" s="53">
        <f>VLOOKUP(A1980,Hospitalization!A981:K3323,8,TRUE)</f>
        <v>10407.98</v>
      </c>
      <c r="R1980" s="7" t="str">
        <f>VLOOKUP(A1980,Hospitalization!A981:K3323,9,TRUE)</f>
        <v>tier - 3</v>
      </c>
    </row>
    <row r="1981" spans="1:18" x14ac:dyDescent="0.3">
      <c r="A1981" s="69" t="s">
        <v>1990</v>
      </c>
      <c r="B1981" s="55" t="str">
        <f>VLOOKUP(A1981,'Customer Names'!A1981:E3299,3,TRUE)</f>
        <v xml:space="preserve"> Ms</v>
      </c>
      <c r="C1981" s="55" t="str">
        <f>VLOOKUP(A1981,'Customer Names'!A1979:E2804,4,FALSE)</f>
        <v>Leitz</v>
      </c>
      <c r="D1981" s="54">
        <f>VLOOKUP(HealthCare!A1981,Medical_Examinations!A1980:J4315,2,TRUE)</f>
        <v>19.8</v>
      </c>
      <c r="E1981" s="54">
        <f>VLOOKUP(HealthCare!A1981,Medical_Examinations!A1980:J4315,4,TRUE)</f>
        <v>4</v>
      </c>
      <c r="F1981" s="55" t="str">
        <f>VLOOKUP(A1981,Medical_Examinations!A1980:J4315,6,TRUE)</f>
        <v>yes</v>
      </c>
      <c r="G1981" s="55" t="str">
        <f>VLOOKUP(A1981,Medical_Examinations!A1980:J4315,7,TRUE)</f>
        <v>No</v>
      </c>
      <c r="H1981" s="55" t="str">
        <f>VLOOKUP(A1981,Medical_Examinations!A1980:J4315,8,TRUE)</f>
        <v>No</v>
      </c>
      <c r="I1981" s="56">
        <f>VLOOKUP(A1981,Medical_Examinations!A1980:J4315,9,TRUE)</f>
        <v>0</v>
      </c>
      <c r="J1981" s="55" t="str">
        <f>VLOOKUP(A1981,Medical_Examinations!A1980:J4315,10,TRUE)</f>
        <v>No</v>
      </c>
      <c r="K1981" s="55" t="str">
        <f>VLOOKUP(A1981,Medical_Examinations!A1980:J4315,3,TRUE)</f>
        <v>Normal Weight</v>
      </c>
      <c r="L1981" s="55" t="str">
        <f>VLOOKUP(A1981,Medical_Examinations!A1980:J4315,5,TRUE)</f>
        <v>Normal</v>
      </c>
      <c r="M1981" s="57">
        <f>VLOOKUP(A1981,Hospitalization!A183:K2525,5,FALSE)</f>
        <v>25391</v>
      </c>
      <c r="N1981" s="56">
        <f ca="1">VLOOKUP(A1981,Hospitalization!A183:K2525,6,FALSE)</f>
        <v>47</v>
      </c>
      <c r="O1981" s="55" t="str">
        <f>VLOOKUP(A1972,Hospitalization!A973:K3315,11,TRUE)</f>
        <v>R1021</v>
      </c>
      <c r="P1981" s="55" t="str">
        <f>VLOOKUP(A1981,Hospitalization!A982:K3324,10,TRUE)</f>
        <v>tier - 2</v>
      </c>
      <c r="Q1981" s="58">
        <f>VLOOKUP(A1981,Hospitalization!A982:K3324,8,TRUE)</f>
        <v>10403.27</v>
      </c>
      <c r="R1981" s="55" t="str">
        <f>VLOOKUP(A1981,Hospitalization!A982:K3324,9,TRUE)</f>
        <v>tier - 3</v>
      </c>
    </row>
    <row r="1982" spans="1:18" x14ac:dyDescent="0.3">
      <c r="A1982" s="69" t="s">
        <v>1991</v>
      </c>
      <c r="B1982" s="55" t="str">
        <f>VLOOKUP(A1982,'Customer Names'!A1982:E3300,3,TRUE)</f>
        <v xml:space="preserve"> Ms</v>
      </c>
      <c r="C1982" s="55" t="str">
        <f>VLOOKUP(A1982,'Customer Names'!A1980:E2805,4,FALSE)</f>
        <v>Durfee</v>
      </c>
      <c r="D1982" s="50">
        <f>VLOOKUP(HealthCare!A1982,Medical_Examinations!A1981:J4316,2,TRUE)</f>
        <v>35.53</v>
      </c>
      <c r="E1982" s="50">
        <f>VLOOKUP(HealthCare!A1982,Medical_Examinations!A1981:J4316,4,TRUE)</f>
        <v>4.68</v>
      </c>
      <c r="F1982" s="7" t="str">
        <f>VLOOKUP(A1982,Medical_Examinations!A1981:J4316,6,TRUE)</f>
        <v>No</v>
      </c>
      <c r="G1982" s="7" t="str">
        <f>VLOOKUP(A1982,Medical_Examinations!A1981:J4316,7,TRUE)</f>
        <v>No</v>
      </c>
      <c r="H1982" s="7" t="str">
        <f>VLOOKUP(A1982,Medical_Examinations!A1981:J4316,8,TRUE)</f>
        <v>Yes</v>
      </c>
      <c r="I1982" s="51">
        <f>VLOOKUP(A1982,Medical_Examinations!A1981:J4316,9,TRUE)</f>
        <v>1</v>
      </c>
      <c r="J1982" s="7" t="str">
        <f>VLOOKUP(A1982,Medical_Examinations!A1981:J4316,10,TRUE)</f>
        <v>No</v>
      </c>
      <c r="K1982" s="7" t="str">
        <f>VLOOKUP(A1982,Medical_Examinations!A1981:J4316,3,TRUE)</f>
        <v>Obesity</v>
      </c>
      <c r="L1982" s="7" t="str">
        <f>VLOOKUP(A1982,Medical_Examinations!A1981:J4316,5,TRUE)</f>
        <v>Normal</v>
      </c>
      <c r="M1982" s="52">
        <f>VLOOKUP(A1982,Hospitalization!A184:K2526,5,FALSE)</f>
        <v>26926</v>
      </c>
      <c r="N1982" s="51">
        <f ca="1">VLOOKUP(A1982,Hospitalization!A184:K2526,6,FALSE)</f>
        <v>28</v>
      </c>
      <c r="O1982" s="7" t="str">
        <f>VLOOKUP(A1973,Hospitalization!A974:K3316,11,TRUE)</f>
        <v>R1012</v>
      </c>
      <c r="P1982" s="7" t="str">
        <f>VLOOKUP(A1982,Hospitalization!A983:K3325,10,TRUE)</f>
        <v>tier - 3</v>
      </c>
      <c r="Q1982" s="53">
        <f>VLOOKUP(A1982,Hospitalization!A983:K3325,8,TRUE)</f>
        <v>10381.48</v>
      </c>
      <c r="R1982" s="7" t="str">
        <f>VLOOKUP(A1982,Hospitalization!A983:K3325,9,TRUE)</f>
        <v>tier - 3</v>
      </c>
    </row>
    <row r="1983" spans="1:18" x14ac:dyDescent="0.3">
      <c r="A1983" s="69" t="s">
        <v>1992</v>
      </c>
      <c r="B1983" s="55" t="str">
        <f>VLOOKUP(A1983,'Customer Names'!A1983:E3301,3,TRUE)</f>
        <v xml:space="preserve"> Ms</v>
      </c>
      <c r="C1983" s="55" t="str">
        <f>VLOOKUP(A1983,'Customer Names'!A1981:E2806,4,FALSE)</f>
        <v>Maylone</v>
      </c>
      <c r="D1983" s="54">
        <f>VLOOKUP(HealthCare!A1983,Medical_Examinations!A1982:J4317,2,TRUE)</f>
        <v>21.47</v>
      </c>
      <c r="E1983" s="54">
        <f>VLOOKUP(HealthCare!A1983,Medical_Examinations!A1982:J4317,4,TRUE)</f>
        <v>4.0199999999999996</v>
      </c>
      <c r="F1983" s="55" t="str">
        <f>VLOOKUP(A1983,Medical_Examinations!A1982:J4317,6,TRUE)</f>
        <v>yes</v>
      </c>
      <c r="G1983" s="55" t="str">
        <f>VLOOKUP(A1983,Medical_Examinations!A1982:J4317,7,TRUE)</f>
        <v>No</v>
      </c>
      <c r="H1983" s="55" t="str">
        <f>VLOOKUP(A1983,Medical_Examinations!A1982:J4317,8,TRUE)</f>
        <v>No</v>
      </c>
      <c r="I1983" s="56">
        <f>VLOOKUP(A1983,Medical_Examinations!A1982:J4317,9,TRUE)</f>
        <v>1</v>
      </c>
      <c r="J1983" s="55" t="str">
        <f>VLOOKUP(A1983,Medical_Examinations!A1982:J4317,10,TRUE)</f>
        <v>No</v>
      </c>
      <c r="K1983" s="55" t="str">
        <f>VLOOKUP(A1983,Medical_Examinations!A1982:J4317,3,TRUE)</f>
        <v>Normal Weight</v>
      </c>
      <c r="L1983" s="55" t="str">
        <f>VLOOKUP(A1983,Medical_Examinations!A1982:J4317,5,TRUE)</f>
        <v>Normal</v>
      </c>
      <c r="M1983" s="57">
        <f>VLOOKUP(A1983,Hospitalization!A185:K2527,5,FALSE)</f>
        <v>26936</v>
      </c>
      <c r="N1983" s="56">
        <f ca="1">VLOOKUP(A1983,Hospitalization!A185:K2527,6,FALSE)</f>
        <v>59</v>
      </c>
      <c r="O1983" s="55" t="str">
        <f>VLOOKUP(A1974,Hospitalization!A975:K3317,11,TRUE)</f>
        <v>R1011</v>
      </c>
      <c r="P1983" s="55" t="str">
        <f>VLOOKUP(A1983,Hospitalization!A984:K3326,10,TRUE)</f>
        <v>tier - 3</v>
      </c>
      <c r="Q1983" s="58">
        <f>VLOOKUP(A1983,Hospitalization!A984:K3326,8,TRUE)</f>
        <v>10370.91</v>
      </c>
      <c r="R1983" s="55" t="str">
        <f>VLOOKUP(A1983,Hospitalization!A984:K3326,9,TRUE)</f>
        <v>tier - 3</v>
      </c>
    </row>
    <row r="1984" spans="1:18" x14ac:dyDescent="0.3">
      <c r="A1984" s="69" t="s">
        <v>1993</v>
      </c>
      <c r="B1984" s="55" t="str">
        <f>VLOOKUP(A1984,'Customer Names'!A1984:E3302,3,TRUE)</f>
        <v xml:space="preserve"> Ms</v>
      </c>
      <c r="C1984" s="55" t="str">
        <f>VLOOKUP(A1984,'Customer Names'!A1982:E2807,4,FALSE)</f>
        <v>Reiland</v>
      </c>
      <c r="D1984" s="50">
        <f>VLOOKUP(HealthCare!A1984,Medical_Examinations!A1983:J4318,2,TRUE)</f>
        <v>25.9</v>
      </c>
      <c r="E1984" s="50">
        <f>VLOOKUP(HealthCare!A1984,Medical_Examinations!A1983:J4318,4,TRUE)</f>
        <v>5.12</v>
      </c>
      <c r="F1984" s="7" t="str">
        <f>VLOOKUP(A1984,Medical_Examinations!A1983:J4318,6,TRUE)</f>
        <v>No</v>
      </c>
      <c r="G1984" s="7" t="str">
        <f>VLOOKUP(A1984,Medical_Examinations!A1983:J4318,7,TRUE)</f>
        <v>No</v>
      </c>
      <c r="H1984" s="7" t="str">
        <f>VLOOKUP(A1984,Medical_Examinations!A1983:J4318,8,TRUE)</f>
        <v>Yes</v>
      </c>
      <c r="I1984" s="51">
        <f>VLOOKUP(A1984,Medical_Examinations!A1983:J4318,9,TRUE)</f>
        <v>1</v>
      </c>
      <c r="J1984" s="7" t="str">
        <f>VLOOKUP(A1984,Medical_Examinations!A1983:J4318,10,TRUE)</f>
        <v>No</v>
      </c>
      <c r="K1984" s="7" t="str">
        <f>VLOOKUP(A1984,Medical_Examinations!A1983:J4318,3,TRUE)</f>
        <v>Overweight</v>
      </c>
      <c r="L1984" s="7" t="str">
        <f>VLOOKUP(A1984,Medical_Examinations!A1983:J4318,5,TRUE)</f>
        <v>Normal</v>
      </c>
      <c r="M1984" s="52">
        <f>VLOOKUP(A1984,Hospitalization!A186:K2528,5,FALSE)</f>
        <v>26182</v>
      </c>
      <c r="N1984" s="51">
        <f ca="1">VLOOKUP(A1984,Hospitalization!A186:K2528,6,FALSE)</f>
        <v>51</v>
      </c>
      <c r="O1984" s="7" t="str">
        <f>VLOOKUP(A1975,Hospitalization!A976:K3318,11,TRUE)</f>
        <v>R1011</v>
      </c>
      <c r="P1984" s="7" t="str">
        <f>VLOOKUP(A1984,Hospitalization!A985:K3327,10,TRUE)</f>
        <v>tier - 1</v>
      </c>
      <c r="Q1984" s="53">
        <f>VLOOKUP(A1984,Hospitalization!A985:K3327,8,TRUE)</f>
        <v>10356.67</v>
      </c>
      <c r="R1984" s="7" t="str">
        <f>VLOOKUP(A1984,Hospitalization!A985:K3327,9,TRUE)</f>
        <v>tier - 3</v>
      </c>
    </row>
    <row r="1985" spans="1:18" x14ac:dyDescent="0.3">
      <c r="A1985" s="69" t="s">
        <v>1994</v>
      </c>
      <c r="B1985" s="55" t="str">
        <f>VLOOKUP(A1985,'Customer Names'!A1985:E3303,3,TRUE)</f>
        <v xml:space="preserve"> Mr</v>
      </c>
      <c r="C1985" s="55" t="str">
        <f>VLOOKUP(A1985,'Customer Names'!A1983:E2808,4,FALSE)</f>
        <v>Hu</v>
      </c>
      <c r="D1985" s="54">
        <f>VLOOKUP(HealthCare!A1985,Medical_Examinations!A1984:J4319,2,TRUE)</f>
        <v>20.81</v>
      </c>
      <c r="E1985" s="54">
        <f>VLOOKUP(HealthCare!A1985,Medical_Examinations!A1984:J4319,4,TRUE)</f>
        <v>5.52</v>
      </c>
      <c r="F1985" s="55" t="str">
        <f>VLOOKUP(A1985,Medical_Examinations!A1984:J4319,6,TRUE)</f>
        <v>No</v>
      </c>
      <c r="G1985" s="55" t="str">
        <f>VLOOKUP(A1985,Medical_Examinations!A1984:J4319,7,TRUE)</f>
        <v>No</v>
      </c>
      <c r="H1985" s="55" t="str">
        <f>VLOOKUP(A1985,Medical_Examinations!A1984:J4319,8,TRUE)</f>
        <v>No</v>
      </c>
      <c r="I1985" s="56">
        <f>VLOOKUP(A1985,Medical_Examinations!A1984:J4319,9,TRUE)</f>
        <v>0</v>
      </c>
      <c r="J1985" s="55" t="str">
        <f>VLOOKUP(A1985,Medical_Examinations!A1984:J4319,10,TRUE)</f>
        <v>No</v>
      </c>
      <c r="K1985" s="55" t="str">
        <f>VLOOKUP(A1985,Medical_Examinations!A1984:J4319,3,TRUE)</f>
        <v>Normal Weight</v>
      </c>
      <c r="L1985" s="55" t="str">
        <f>VLOOKUP(A1985,Medical_Examinations!A1984:J4319,5,TRUE)</f>
        <v>Normal</v>
      </c>
      <c r="M1985" s="57">
        <f>VLOOKUP(A1985,Hospitalization!A187:K2529,5,FALSE)</f>
        <v>25371</v>
      </c>
      <c r="N1985" s="56">
        <f ca="1">VLOOKUP(A1985,Hospitalization!A187:K2529,6,FALSE)</f>
        <v>54</v>
      </c>
      <c r="O1985" s="55" t="str">
        <f>VLOOKUP(A1976,Hospitalization!A977:K3319,11,TRUE)</f>
        <v>R1016</v>
      </c>
      <c r="P1985" s="55" t="str">
        <f>VLOOKUP(A1985,Hospitalization!A986:K3328,10,TRUE)</f>
        <v>tier - 1</v>
      </c>
      <c r="Q1985" s="58">
        <f>VLOOKUP(A1985,Hospitalization!A986:K3328,8,TRUE)</f>
        <v>10355.64</v>
      </c>
      <c r="R1985" s="55" t="str">
        <f>VLOOKUP(A1985,Hospitalization!A986:K3328,9,TRUE)</f>
        <v>tier - 3</v>
      </c>
    </row>
    <row r="1986" spans="1:18" x14ac:dyDescent="0.3">
      <c r="A1986" s="69" t="s">
        <v>1995</v>
      </c>
      <c r="B1986" s="55" t="str">
        <f>VLOOKUP(A1986,'Customer Names'!A1986:E3304,3,TRUE)</f>
        <v xml:space="preserve"> Mr</v>
      </c>
      <c r="C1986" s="55" t="str">
        <f>VLOOKUP(A1986,'Customer Names'!A1984:E2809,4,FALSE)</f>
        <v>Lessek</v>
      </c>
      <c r="D1986" s="50">
        <f>VLOOKUP(HealthCare!A1986,Medical_Examinations!A1985:J4320,2,TRUE)</f>
        <v>25.84</v>
      </c>
      <c r="E1986" s="50">
        <f>VLOOKUP(HealthCare!A1986,Medical_Examinations!A1985:J4320,4,TRUE)</f>
        <v>5.81</v>
      </c>
      <c r="F1986" s="7" t="str">
        <f>VLOOKUP(A1986,Medical_Examinations!A1985:J4320,6,TRUE)</f>
        <v>yes</v>
      </c>
      <c r="G1986" s="7" t="str">
        <f>VLOOKUP(A1986,Medical_Examinations!A1985:J4320,7,TRUE)</f>
        <v>No</v>
      </c>
      <c r="H1986" s="7" t="str">
        <f>VLOOKUP(A1986,Medical_Examinations!A1985:J4320,8,TRUE)</f>
        <v>Yes</v>
      </c>
      <c r="I1986" s="51">
        <f>VLOOKUP(A1986,Medical_Examinations!A1985:J4320,9,TRUE)</f>
        <v>1</v>
      </c>
      <c r="J1986" s="7" t="str">
        <f>VLOOKUP(A1986,Medical_Examinations!A1985:J4320,10,TRUE)</f>
        <v>No</v>
      </c>
      <c r="K1986" s="7" t="str">
        <f>VLOOKUP(A1986,Medical_Examinations!A1985:J4320,3,TRUE)</f>
        <v>Overweight</v>
      </c>
      <c r="L1986" s="7" t="str">
        <f>VLOOKUP(A1986,Medical_Examinations!A1985:J4320,5,TRUE)</f>
        <v>Prediabetes</v>
      </c>
      <c r="M1986" s="52">
        <f>VLOOKUP(A1986,Hospitalization!A188:K2530,5,FALSE)</f>
        <v>27301</v>
      </c>
      <c r="N1986" s="51">
        <f ca="1">VLOOKUP(A1986,Hospitalization!A188:K2530,6,FALSE)</f>
        <v>49</v>
      </c>
      <c r="O1986" s="7" t="str">
        <f>VLOOKUP(A1977,Hospitalization!A978:K3320,11,TRUE)</f>
        <v>R1017</v>
      </c>
      <c r="P1986" s="7" t="str">
        <f>VLOOKUP(A1986,Hospitalization!A987:K3329,10,TRUE)</f>
        <v>tier - 1</v>
      </c>
      <c r="Q1986" s="53">
        <f>VLOOKUP(A1986,Hospitalization!A987:K3329,8,TRUE)</f>
        <v>10352.48</v>
      </c>
      <c r="R1986" s="7" t="str">
        <f>VLOOKUP(A1986,Hospitalization!A987:K3329,9,TRUE)</f>
        <v>tier - 3</v>
      </c>
    </row>
    <row r="1987" spans="1:18" x14ac:dyDescent="0.3">
      <c r="A1987" s="69" t="s">
        <v>1996</v>
      </c>
      <c r="B1987" s="55" t="str">
        <f>VLOOKUP(A1987,'Customer Names'!A1987:E3305,3,TRUE)</f>
        <v xml:space="preserve"> Mr</v>
      </c>
      <c r="C1987" s="55" t="str">
        <f>VLOOKUP(A1987,'Customer Names'!A1985:E2810,4,FALSE)</f>
        <v>Colavincenzo</v>
      </c>
      <c r="D1987" s="54">
        <f>VLOOKUP(HealthCare!A1987,Medical_Examinations!A1986:J4321,2,TRUE)</f>
        <v>30.95</v>
      </c>
      <c r="E1987" s="54">
        <f>VLOOKUP(HealthCare!A1987,Medical_Examinations!A1986:J4321,4,TRUE)</f>
        <v>5.16</v>
      </c>
      <c r="F1987" s="55" t="str">
        <f>VLOOKUP(A1987,Medical_Examinations!A1986:J4321,6,TRUE)</f>
        <v>No</v>
      </c>
      <c r="G1987" s="55" t="str">
        <f>VLOOKUP(A1987,Medical_Examinations!A1986:J4321,7,TRUE)</f>
        <v>No</v>
      </c>
      <c r="H1987" s="55" t="str">
        <f>VLOOKUP(A1987,Medical_Examinations!A1986:J4321,8,TRUE)</f>
        <v>Yes</v>
      </c>
      <c r="I1987" s="56">
        <f>VLOOKUP(A1987,Medical_Examinations!A1986:J4321,9,TRUE)</f>
        <v>1</v>
      </c>
      <c r="J1987" s="55" t="str">
        <f>VLOOKUP(A1987,Medical_Examinations!A1986:J4321,10,TRUE)</f>
        <v>No</v>
      </c>
      <c r="K1987" s="55" t="str">
        <f>VLOOKUP(A1987,Medical_Examinations!A1986:J4321,3,TRUE)</f>
        <v>Obesity</v>
      </c>
      <c r="L1987" s="55" t="str">
        <f>VLOOKUP(A1987,Medical_Examinations!A1986:J4321,5,TRUE)</f>
        <v>Normal</v>
      </c>
      <c r="M1987" s="57">
        <f>VLOOKUP(A1987,Hospitalization!A189:K2531,5,FALSE)</f>
        <v>26884</v>
      </c>
      <c r="N1987" s="56">
        <f ca="1">VLOOKUP(A1987,Hospitalization!A189:K2531,6,FALSE)</f>
        <v>34</v>
      </c>
      <c r="O1987" s="55" t="str">
        <f>VLOOKUP(A1978,Hospitalization!A979:K3321,11,TRUE)</f>
        <v>R1025</v>
      </c>
      <c r="P1987" s="55" t="str">
        <f>VLOOKUP(A1987,Hospitalization!A988:K3330,10,TRUE)</f>
        <v>tier - 2</v>
      </c>
      <c r="Q1987" s="58">
        <f>VLOOKUP(A1987,Hospitalization!A988:K3330,8,TRUE)</f>
        <v>10345.93</v>
      </c>
      <c r="R1987" s="55" t="str">
        <f>VLOOKUP(A1987,Hospitalization!A988:K3330,9,TRUE)</f>
        <v>tier - 3</v>
      </c>
    </row>
    <row r="1988" spans="1:18" x14ac:dyDescent="0.3">
      <c r="A1988" s="69" t="s">
        <v>1997</v>
      </c>
      <c r="B1988" s="55" t="str">
        <f>VLOOKUP(A1988,'Customer Names'!A1988:E3306,3,TRUE)</f>
        <v xml:space="preserve"> Mrs</v>
      </c>
      <c r="C1988" s="55" t="str">
        <f>VLOOKUP(A1988,'Customer Names'!A1986:E2811,4,FALSE)</f>
        <v>Mendez-Karr</v>
      </c>
      <c r="D1988" s="50">
        <f>VLOOKUP(HealthCare!A1988,Medical_Examinations!A1987:J4322,2,TRUE)</f>
        <v>30.54</v>
      </c>
      <c r="E1988" s="50">
        <f>VLOOKUP(HealthCare!A1988,Medical_Examinations!A1987:J4322,4,TRUE)</f>
        <v>5</v>
      </c>
      <c r="F1988" s="7" t="str">
        <f>VLOOKUP(A1988,Medical_Examinations!A1987:J4322,6,TRUE)</f>
        <v>No</v>
      </c>
      <c r="G1988" s="7" t="str">
        <f>VLOOKUP(A1988,Medical_Examinations!A1987:J4322,7,TRUE)</f>
        <v>No</v>
      </c>
      <c r="H1988" s="7" t="str">
        <f>VLOOKUP(A1988,Medical_Examinations!A1987:J4322,8,TRUE)</f>
        <v>Yes</v>
      </c>
      <c r="I1988" s="51">
        <f>VLOOKUP(A1988,Medical_Examinations!A1987:J4322,9,TRUE)</f>
        <v>1</v>
      </c>
      <c r="J1988" s="7" t="str">
        <f>VLOOKUP(A1988,Medical_Examinations!A1987:J4322,10,TRUE)</f>
        <v>No</v>
      </c>
      <c r="K1988" s="7" t="str">
        <f>VLOOKUP(A1988,Medical_Examinations!A1987:J4322,3,TRUE)</f>
        <v>Obesity</v>
      </c>
      <c r="L1988" s="7" t="str">
        <f>VLOOKUP(A1988,Medical_Examinations!A1987:J4322,5,TRUE)</f>
        <v>Normal</v>
      </c>
      <c r="M1988" s="52">
        <f>VLOOKUP(A1988,Hospitalization!A190:K2532,5,FALSE)</f>
        <v>25038</v>
      </c>
      <c r="N1988" s="51">
        <f ca="1">VLOOKUP(A1988,Hospitalization!A190:K2532,6,FALSE)</f>
        <v>52</v>
      </c>
      <c r="O1988" s="7" t="str">
        <f>VLOOKUP(A1979,Hospitalization!A980:K3322,11,TRUE)</f>
        <v>R1025</v>
      </c>
      <c r="P1988" s="7" t="str">
        <f>VLOOKUP(A1988,Hospitalization!A989:K3331,10,TRUE)</f>
        <v>tier - 1</v>
      </c>
      <c r="Q1988" s="53">
        <f>VLOOKUP(A1988,Hospitalization!A989:K3331,8,TRUE)</f>
        <v>10338.93</v>
      </c>
      <c r="R1988" s="7" t="str">
        <f>VLOOKUP(A1988,Hospitalization!A989:K3331,9,TRUE)</f>
        <v>tier - 3</v>
      </c>
    </row>
    <row r="1989" spans="1:18" x14ac:dyDescent="0.3">
      <c r="A1989" s="69" t="s">
        <v>1998</v>
      </c>
      <c r="B1989" s="55" t="str">
        <f>VLOOKUP(A1989,'Customer Names'!A1989:E3307,3,TRUE)</f>
        <v xml:space="preserve"> Mr</v>
      </c>
      <c r="C1989" s="55" t="str">
        <f>VLOOKUP(A1989,'Customer Names'!A1987:E2812,4,FALSE)</f>
        <v>Saulnier</v>
      </c>
      <c r="D1989" s="54">
        <f>VLOOKUP(HealthCare!A1989,Medical_Examinations!A1988:J4323,2,TRUE)</f>
        <v>33.914999999999999</v>
      </c>
      <c r="E1989" s="54">
        <f>VLOOKUP(HealthCare!A1989,Medical_Examinations!A1988:J4323,4,TRUE)</f>
        <v>5.84</v>
      </c>
      <c r="F1989" s="55" t="str">
        <f>VLOOKUP(A1989,Medical_Examinations!A1988:J4323,6,TRUE)</f>
        <v>yes</v>
      </c>
      <c r="G1989" s="55" t="str">
        <f>VLOOKUP(A1989,Medical_Examinations!A1988:J4323,7,TRUE)</f>
        <v>No</v>
      </c>
      <c r="H1989" s="55" t="str">
        <f>VLOOKUP(A1989,Medical_Examinations!A1988:J4323,8,TRUE)</f>
        <v>No</v>
      </c>
      <c r="I1989" s="56">
        <f>VLOOKUP(A1989,Medical_Examinations!A1988:J4323,9,TRUE)</f>
        <v>0</v>
      </c>
      <c r="J1989" s="55" t="str">
        <f>VLOOKUP(A1989,Medical_Examinations!A1988:J4323,10,TRUE)</f>
        <v>No</v>
      </c>
      <c r="K1989" s="55" t="str">
        <f>VLOOKUP(A1989,Medical_Examinations!A1988:J4323,3,TRUE)</f>
        <v>Obesity</v>
      </c>
      <c r="L1989" s="55" t="str">
        <f>VLOOKUP(A1989,Medical_Examinations!A1988:J4323,5,TRUE)</f>
        <v>Prediabetes</v>
      </c>
      <c r="M1989" s="57">
        <f>VLOOKUP(A1989,Hospitalization!A191:K2533,5,FALSE)</f>
        <v>30153</v>
      </c>
      <c r="N1989" s="56">
        <f ca="1">VLOOKUP(A1989,Hospitalization!A191:K2533,6,FALSE)</f>
        <v>43</v>
      </c>
      <c r="O1989" s="55" t="str">
        <f>VLOOKUP(A1980,Hospitalization!A981:K3323,11,TRUE)</f>
        <v>R1021</v>
      </c>
      <c r="P1989" s="55" t="str">
        <f>VLOOKUP(A1989,Hospitalization!A990:K3332,10,TRUE)</f>
        <v>tier - 1</v>
      </c>
      <c r="Q1989" s="58">
        <f>VLOOKUP(A1989,Hospitalization!A990:K3332,8,TRUE)</f>
        <v>10329.06</v>
      </c>
      <c r="R1989" s="55" t="str">
        <f>VLOOKUP(A1989,Hospitalization!A990:K3332,9,TRUE)</f>
        <v>tier - 3</v>
      </c>
    </row>
    <row r="1990" spans="1:18" x14ac:dyDescent="0.3">
      <c r="A1990" s="69" t="s">
        <v>1999</v>
      </c>
      <c r="B1990" s="55" t="str">
        <f>VLOOKUP(A1990,'Customer Names'!A1990:E3308,3,TRUE)</f>
        <v xml:space="preserve"> Ms</v>
      </c>
      <c r="C1990" s="55" t="str">
        <f>VLOOKUP(A1990,'Customer Names'!A1988:E2813,4,FALSE)</f>
        <v>Schoonover</v>
      </c>
      <c r="D1990" s="50">
        <f>VLOOKUP(HealthCare!A1990,Medical_Examinations!A1989:J4324,2,TRUE)</f>
        <v>33.31</v>
      </c>
      <c r="E1990" s="50">
        <f>VLOOKUP(HealthCare!A1990,Medical_Examinations!A1989:J4324,4,TRUE)</f>
        <v>4.1900000000000004</v>
      </c>
      <c r="F1990" s="7" t="str">
        <f>VLOOKUP(A1990,Medical_Examinations!A1989:J4324,6,TRUE)</f>
        <v>No</v>
      </c>
      <c r="G1990" s="7" t="str">
        <f>VLOOKUP(A1990,Medical_Examinations!A1989:J4324,7,TRUE)</f>
        <v>No</v>
      </c>
      <c r="H1990" s="7" t="str">
        <f>VLOOKUP(A1990,Medical_Examinations!A1989:J4324,8,TRUE)</f>
        <v>Yes</v>
      </c>
      <c r="I1990" s="51">
        <f>VLOOKUP(A1990,Medical_Examinations!A1989:J4324,9,TRUE)</f>
        <v>1</v>
      </c>
      <c r="J1990" s="7" t="str">
        <f>VLOOKUP(A1990,Medical_Examinations!A1989:J4324,10,TRUE)</f>
        <v>No</v>
      </c>
      <c r="K1990" s="7" t="str">
        <f>VLOOKUP(A1990,Medical_Examinations!A1989:J4324,3,TRUE)</f>
        <v>Obesity</v>
      </c>
      <c r="L1990" s="7" t="str">
        <f>VLOOKUP(A1990,Medical_Examinations!A1989:J4324,5,TRUE)</f>
        <v>Normal</v>
      </c>
      <c r="M1990" s="52">
        <f>VLOOKUP(A1990,Hospitalization!A192:K2534,5,FALSE)</f>
        <v>25903</v>
      </c>
      <c r="N1990" s="51">
        <f ca="1">VLOOKUP(A1990,Hospitalization!A192:K2534,6,FALSE)</f>
        <v>52</v>
      </c>
      <c r="O1990" s="7" t="str">
        <f>VLOOKUP(A1981,Hospitalization!A982:K3324,11,TRUE)</f>
        <v>R1020</v>
      </c>
      <c r="P1990" s="7" t="str">
        <f>VLOOKUP(A1990,Hospitalization!A991:K3333,10,TRUE)</f>
        <v>tier - 3</v>
      </c>
      <c r="Q1990" s="53">
        <f>VLOOKUP(A1990,Hospitalization!A991:K3333,8,TRUE)</f>
        <v>10325.209999999999</v>
      </c>
      <c r="R1990" s="7" t="str">
        <f>VLOOKUP(A1990,Hospitalization!A991:K3333,9,TRUE)</f>
        <v>tier - 3</v>
      </c>
    </row>
    <row r="1991" spans="1:18" x14ac:dyDescent="0.3">
      <c r="A1991" s="69" t="s">
        <v>2000</v>
      </c>
      <c r="B1991" s="55" t="str">
        <f>VLOOKUP(A1991,'Customer Names'!A1991:E3309,3,TRUE)</f>
        <v xml:space="preserve"> Mr</v>
      </c>
      <c r="C1991" s="55" t="str">
        <f>VLOOKUP(A1991,'Customer Names'!A1989:E2814,4,FALSE)</f>
        <v>Hass</v>
      </c>
      <c r="D1991" s="54">
        <f>VLOOKUP(HealthCare!A1991,Medical_Examinations!A1990:J4325,2,TRUE)</f>
        <v>25.745000000000001</v>
      </c>
      <c r="E1991" s="54">
        <f>VLOOKUP(HealthCare!A1991,Medical_Examinations!A1990:J4325,4,TRUE)</f>
        <v>4.62</v>
      </c>
      <c r="F1991" s="55" t="str">
        <f>VLOOKUP(A1991,Medical_Examinations!A1990:J4325,6,TRUE)</f>
        <v>yes</v>
      </c>
      <c r="G1991" s="55" t="str">
        <f>VLOOKUP(A1991,Medical_Examinations!A1990:J4325,7,TRUE)</f>
        <v>No</v>
      </c>
      <c r="H1991" s="55" t="str">
        <f>VLOOKUP(A1991,Medical_Examinations!A1990:J4325,8,TRUE)</f>
        <v>No</v>
      </c>
      <c r="I1991" s="56">
        <f>VLOOKUP(A1991,Medical_Examinations!A1990:J4325,9,TRUE)</f>
        <v>0</v>
      </c>
      <c r="J1991" s="55" t="str">
        <f>VLOOKUP(A1991,Medical_Examinations!A1990:J4325,10,TRUE)</f>
        <v>No</v>
      </c>
      <c r="K1991" s="55" t="str">
        <f>VLOOKUP(A1991,Medical_Examinations!A1990:J4325,3,TRUE)</f>
        <v>Overweight</v>
      </c>
      <c r="L1991" s="55" t="str">
        <f>VLOOKUP(A1991,Medical_Examinations!A1990:J4325,5,TRUE)</f>
        <v>Normal</v>
      </c>
      <c r="M1991" s="57">
        <f>VLOOKUP(A1991,Hospitalization!A193:K2535,5,FALSE)</f>
        <v>33559</v>
      </c>
      <c r="N1991" s="56">
        <f ca="1">VLOOKUP(A1991,Hospitalization!A193:K2535,6,FALSE)</f>
        <v>53</v>
      </c>
      <c r="O1991" s="55" t="str">
        <f>VLOOKUP(A1982,Hospitalization!A983:K3325,11,TRUE)</f>
        <v>R1013</v>
      </c>
      <c r="P1991" s="55" t="str">
        <f>VLOOKUP(A1991,Hospitalization!A992:K3334,10,TRUE)</f>
        <v>tier - 2</v>
      </c>
      <c r="Q1991" s="58">
        <f>VLOOKUP(A1991,Hospitalization!A992:K3334,8,TRUE)</f>
        <v>10315.91</v>
      </c>
      <c r="R1991" s="55" t="str">
        <f>VLOOKUP(A1991,Hospitalization!A992:K3334,9,TRUE)</f>
        <v>tier - 3</v>
      </c>
    </row>
    <row r="1992" spans="1:18" x14ac:dyDescent="0.3">
      <c r="A1992" s="69" t="s">
        <v>2001</v>
      </c>
      <c r="B1992" s="55" t="str">
        <f>VLOOKUP(A1992,'Customer Names'!A1992:E3310,3,TRUE)</f>
        <v xml:space="preserve"> Mr</v>
      </c>
      <c r="C1992" s="55" t="str">
        <f>VLOOKUP(A1992,'Customer Names'!A1990:E2815,4,FALSE)</f>
        <v>Cadotte</v>
      </c>
      <c r="D1992" s="50">
        <f>VLOOKUP(HealthCare!A1992,Medical_Examinations!A1991:J4326,2,TRUE)</f>
        <v>37.1</v>
      </c>
      <c r="E1992" s="50">
        <f>VLOOKUP(HealthCare!A1992,Medical_Examinations!A1991:J4326,4,TRUE)</f>
        <v>6.24</v>
      </c>
      <c r="F1992" s="7" t="str">
        <f>VLOOKUP(A1992,Medical_Examinations!A1991:J4326,6,TRUE)</f>
        <v>No</v>
      </c>
      <c r="G1992" s="7" t="str">
        <f>VLOOKUP(A1992,Medical_Examinations!A1991:J4326,7,TRUE)</f>
        <v>No</v>
      </c>
      <c r="H1992" s="7" t="str">
        <f>VLOOKUP(A1992,Medical_Examinations!A1991:J4326,8,TRUE)</f>
        <v>No</v>
      </c>
      <c r="I1992" s="51">
        <f>VLOOKUP(A1992,Medical_Examinations!A1991:J4326,9,TRUE)</f>
        <v>0</v>
      </c>
      <c r="J1992" s="7" t="str">
        <f>VLOOKUP(A1992,Medical_Examinations!A1991:J4326,10,TRUE)</f>
        <v>No</v>
      </c>
      <c r="K1992" s="7" t="str">
        <f>VLOOKUP(A1992,Medical_Examinations!A1991:J4326,3,TRUE)</f>
        <v>Obesity</v>
      </c>
      <c r="L1992" s="7" t="str">
        <f>VLOOKUP(A1992,Medical_Examinations!A1991:J4326,5,TRUE)</f>
        <v>Prediabetes</v>
      </c>
      <c r="M1992" s="52">
        <f>VLOOKUP(A1992,Hospitalization!A194:K2536,5,FALSE)</f>
        <v>22839</v>
      </c>
      <c r="N1992" s="51">
        <f ca="1">VLOOKUP(A1992,Hospitalization!A194:K2536,6,FALSE)</f>
        <v>46</v>
      </c>
      <c r="O1992" s="7" t="str">
        <f>VLOOKUP(A1983,Hospitalization!A984:K3326,11,TRUE)</f>
        <v>R1024</v>
      </c>
      <c r="P1992" s="7" t="str">
        <f>VLOOKUP(A1992,Hospitalization!A993:K3335,10,TRUE)</f>
        <v>tier - 3</v>
      </c>
      <c r="Q1992" s="53">
        <f>VLOOKUP(A1992,Hospitalization!A993:K3335,8,TRUE)</f>
        <v>10310.780000000001</v>
      </c>
      <c r="R1992" s="7" t="str">
        <f>VLOOKUP(A1992,Hospitalization!A993:K3335,9,TRUE)</f>
        <v>tier - 3</v>
      </c>
    </row>
    <row r="1993" spans="1:18" x14ac:dyDescent="0.3">
      <c r="A1993" s="69" t="s">
        <v>2002</v>
      </c>
      <c r="B1993" s="55" t="str">
        <f>VLOOKUP(A1993,'Customer Names'!A1993:E3311,3,TRUE)</f>
        <v xml:space="preserve"> Mr</v>
      </c>
      <c r="C1993" s="55" t="str">
        <f>VLOOKUP(A1993,'Customer Names'!A1991:E2816,4,FALSE)</f>
        <v>Cacciapaglia</v>
      </c>
      <c r="D1993" s="54">
        <f>VLOOKUP(HealthCare!A1993,Medical_Examinations!A1992:J4327,2,TRUE)</f>
        <v>35.435000000000002</v>
      </c>
      <c r="E1993" s="54">
        <f>VLOOKUP(HealthCare!A1993,Medical_Examinations!A1992:J4327,4,TRUE)</f>
        <v>5.81</v>
      </c>
      <c r="F1993" s="55" t="str">
        <f>VLOOKUP(A1993,Medical_Examinations!A1992:J4327,6,TRUE)</f>
        <v>No</v>
      </c>
      <c r="G1993" s="55" t="str">
        <f>VLOOKUP(A1993,Medical_Examinations!A1992:J4327,7,TRUE)</f>
        <v>No</v>
      </c>
      <c r="H1993" s="55" t="str">
        <f>VLOOKUP(A1993,Medical_Examinations!A1992:J4327,8,TRUE)</f>
        <v>No</v>
      </c>
      <c r="I1993" s="56">
        <f>VLOOKUP(A1993,Medical_Examinations!A1992:J4327,9,TRUE)</f>
        <v>0</v>
      </c>
      <c r="J1993" s="55" t="str">
        <f>VLOOKUP(A1993,Medical_Examinations!A1992:J4327,10,TRUE)</f>
        <v>No</v>
      </c>
      <c r="K1993" s="55" t="str">
        <f>VLOOKUP(A1993,Medical_Examinations!A1992:J4327,3,TRUE)</f>
        <v>Obesity</v>
      </c>
      <c r="L1993" s="55" t="str">
        <f>VLOOKUP(A1993,Medical_Examinations!A1992:J4327,5,TRUE)</f>
        <v>Prediabetes</v>
      </c>
      <c r="M1993" s="57">
        <f>VLOOKUP(A1993,Hospitalization!A195:K2537,5,FALSE)</f>
        <v>23278</v>
      </c>
      <c r="N1993" s="56">
        <f ca="1">VLOOKUP(A1993,Hospitalization!A195:K2537,6,FALSE)</f>
        <v>32</v>
      </c>
      <c r="O1993" s="55" t="str">
        <f>VLOOKUP(A1984,Hospitalization!A985:K3327,11,TRUE)</f>
        <v>R1025</v>
      </c>
      <c r="P1993" s="55" t="str">
        <f>VLOOKUP(A1993,Hospitalization!A994:K3336,10,TRUE)</f>
        <v>tier - 1</v>
      </c>
      <c r="Q1993" s="58">
        <f>VLOOKUP(A1993,Hospitalization!A994:K3336,8,TRUE)</f>
        <v>10308.040000000001</v>
      </c>
      <c r="R1993" s="55" t="str">
        <f>VLOOKUP(A1993,Hospitalization!A994:K3336,9,TRUE)</f>
        <v>tier - 3</v>
      </c>
    </row>
    <row r="1994" spans="1:18" x14ac:dyDescent="0.3">
      <c r="A1994" s="69" t="s">
        <v>2003</v>
      </c>
      <c r="B1994" s="55" t="str">
        <f>VLOOKUP(A1994,'Customer Names'!A1994:E3312,3,TRUE)</f>
        <v xml:space="preserve"> Mr</v>
      </c>
      <c r="C1994" s="55" t="str">
        <f>VLOOKUP(A1994,'Customer Names'!A1992:E2817,4,FALSE)</f>
        <v>Mininger</v>
      </c>
      <c r="D1994" s="50">
        <f>VLOOKUP(HealthCare!A1994,Medical_Examinations!A1993:J4328,2,TRUE)</f>
        <v>20.399999999999999</v>
      </c>
      <c r="E1994" s="50">
        <f>VLOOKUP(HealthCare!A1994,Medical_Examinations!A1993:J4328,4,TRUE)</f>
        <v>4.83</v>
      </c>
      <c r="F1994" s="7" t="str">
        <f>VLOOKUP(A1994,Medical_Examinations!A1993:J4328,6,TRUE)</f>
        <v>No</v>
      </c>
      <c r="G1994" s="7" t="str">
        <f>VLOOKUP(A1994,Medical_Examinations!A1993:J4328,7,TRUE)</f>
        <v>No</v>
      </c>
      <c r="H1994" s="7" t="str">
        <f>VLOOKUP(A1994,Medical_Examinations!A1993:J4328,8,TRUE)</f>
        <v>No</v>
      </c>
      <c r="I1994" s="51">
        <f>VLOOKUP(A1994,Medical_Examinations!A1993:J4328,9,TRUE)</f>
        <v>0</v>
      </c>
      <c r="J1994" s="7" t="str">
        <f>VLOOKUP(A1994,Medical_Examinations!A1993:J4328,10,TRUE)</f>
        <v>No</v>
      </c>
      <c r="K1994" s="7" t="str">
        <f>VLOOKUP(A1994,Medical_Examinations!A1993:J4328,3,TRUE)</f>
        <v>Normal Weight</v>
      </c>
      <c r="L1994" s="7" t="str">
        <f>VLOOKUP(A1994,Medical_Examinations!A1993:J4328,5,TRUE)</f>
        <v>Normal</v>
      </c>
      <c r="M1994" s="52">
        <f>VLOOKUP(A1994,Hospitalization!A196:K2538,5,FALSE)</f>
        <v>32400</v>
      </c>
      <c r="N1994" s="51">
        <f ca="1">VLOOKUP(A1994,Hospitalization!A196:K2538,6,FALSE)</f>
        <v>53</v>
      </c>
      <c r="O1994" s="7" t="str">
        <f>VLOOKUP(A1985,Hospitalization!A986:K3328,11,TRUE)</f>
        <v>R1012</v>
      </c>
      <c r="P1994" s="7" t="str">
        <f>VLOOKUP(A1994,Hospitalization!A995:K3337,10,TRUE)</f>
        <v>tier - 1</v>
      </c>
      <c r="Q1994" s="53">
        <f>VLOOKUP(A1994,Hospitalization!A995:K3337,8,TRUE)</f>
        <v>10276.99</v>
      </c>
      <c r="R1994" s="7" t="str">
        <f>VLOOKUP(A1994,Hospitalization!A995:K3337,9,TRUE)</f>
        <v>tier - 3</v>
      </c>
    </row>
    <row r="1995" spans="1:18" x14ac:dyDescent="0.3">
      <c r="A1995" s="69" t="s">
        <v>2004</v>
      </c>
      <c r="B1995" s="55" t="str">
        <f>VLOOKUP(A1995,'Customer Names'!A1995:E3313,3,TRUE)</f>
        <v xml:space="preserve"> Ms</v>
      </c>
      <c r="C1995" s="55" t="str">
        <f>VLOOKUP(A1995,'Customer Names'!A1993:E2818,4,FALSE)</f>
        <v>Mayo</v>
      </c>
      <c r="D1995" s="54">
        <f>VLOOKUP(HealthCare!A1995,Medical_Examinations!A1994:J4329,2,TRUE)</f>
        <v>42.13</v>
      </c>
      <c r="E1995" s="54">
        <f>VLOOKUP(HealthCare!A1995,Medical_Examinations!A1994:J4329,4,TRUE)</f>
        <v>5.72</v>
      </c>
      <c r="F1995" s="55" t="str">
        <f>VLOOKUP(A1995,Medical_Examinations!A1994:J4329,6,TRUE)</f>
        <v>yes</v>
      </c>
      <c r="G1995" s="55" t="str">
        <f>VLOOKUP(A1995,Medical_Examinations!A1994:J4329,7,TRUE)</f>
        <v>No</v>
      </c>
      <c r="H1995" s="55" t="str">
        <f>VLOOKUP(A1995,Medical_Examinations!A1994:J4329,8,TRUE)</f>
        <v>Yes</v>
      </c>
      <c r="I1995" s="56">
        <f>VLOOKUP(A1995,Medical_Examinations!A1994:J4329,9,TRUE)</f>
        <v>1</v>
      </c>
      <c r="J1995" s="55" t="str">
        <f>VLOOKUP(A1995,Medical_Examinations!A1994:J4329,10,TRUE)</f>
        <v>No</v>
      </c>
      <c r="K1995" s="55" t="str">
        <f>VLOOKUP(A1995,Medical_Examinations!A1994:J4329,3,TRUE)</f>
        <v>Obesity</v>
      </c>
      <c r="L1995" s="55" t="str">
        <f>VLOOKUP(A1995,Medical_Examinations!A1994:J4329,5,TRUE)</f>
        <v>Prediabetes</v>
      </c>
      <c r="M1995" s="57">
        <f>VLOOKUP(A1995,Hospitalization!A197:K2539,5,FALSE)</f>
        <v>25740</v>
      </c>
      <c r="N1995" s="56">
        <f ca="1">VLOOKUP(A1995,Hospitalization!A197:K2539,6,FALSE)</f>
        <v>53</v>
      </c>
      <c r="O1995" s="55" t="str">
        <f>VLOOKUP(A1986,Hospitalization!A987:K3329,11,TRUE)</f>
        <v>R1012</v>
      </c>
      <c r="P1995" s="55" t="str">
        <f>VLOOKUP(A1995,Hospitalization!A996:K3338,10,TRUE)</f>
        <v>tier - 1</v>
      </c>
      <c r="Q1995" s="58">
        <f>VLOOKUP(A1995,Hospitalization!A996:K3338,8,TRUE)</f>
        <v>10274.33</v>
      </c>
      <c r="R1995" s="55" t="str">
        <f>VLOOKUP(A1995,Hospitalization!A996:K3338,9,TRUE)</f>
        <v>tier - 3</v>
      </c>
    </row>
    <row r="1996" spans="1:18" x14ac:dyDescent="0.3">
      <c r="A1996" s="69" t="s">
        <v>2005</v>
      </c>
      <c r="B1996" s="55" t="str">
        <f>VLOOKUP(A1996,'Customer Names'!A1996:E3314,3,TRUE)</f>
        <v xml:space="preserve"> Ms</v>
      </c>
      <c r="C1996" s="55" t="str">
        <f>VLOOKUP(A1996,'Customer Names'!A1994:E2819,4,FALSE)</f>
        <v>Zicko</v>
      </c>
      <c r="D1996" s="50">
        <f>VLOOKUP(HealthCare!A1996,Medical_Examinations!A1995:J4330,2,TRUE)</f>
        <v>33.99</v>
      </c>
      <c r="E1996" s="50">
        <f>VLOOKUP(HealthCare!A1996,Medical_Examinations!A1995:J4330,4,TRUE)</f>
        <v>4.83</v>
      </c>
      <c r="F1996" s="7" t="str">
        <f>VLOOKUP(A1996,Medical_Examinations!A1995:J4330,6,TRUE)</f>
        <v>yes</v>
      </c>
      <c r="G1996" s="7" t="str">
        <f>VLOOKUP(A1996,Medical_Examinations!A1995:J4330,7,TRUE)</f>
        <v>No</v>
      </c>
      <c r="H1996" s="7" t="str">
        <f>VLOOKUP(A1996,Medical_Examinations!A1995:J4330,8,TRUE)</f>
        <v>Yes</v>
      </c>
      <c r="I1996" s="51">
        <f>VLOOKUP(A1996,Medical_Examinations!A1995:J4330,9,TRUE)</f>
        <v>1</v>
      </c>
      <c r="J1996" s="7" t="str">
        <f>VLOOKUP(A1996,Medical_Examinations!A1995:J4330,10,TRUE)</f>
        <v>No</v>
      </c>
      <c r="K1996" s="7" t="str">
        <f>VLOOKUP(A1996,Medical_Examinations!A1995:J4330,3,TRUE)</f>
        <v>Obesity</v>
      </c>
      <c r="L1996" s="7" t="str">
        <f>VLOOKUP(A1996,Medical_Examinations!A1995:J4330,5,TRUE)</f>
        <v>Normal</v>
      </c>
      <c r="M1996" s="52">
        <f>VLOOKUP(A1996,Hospitalization!A198:K2540,5,FALSE)</f>
        <v>26995</v>
      </c>
      <c r="N1996" s="51">
        <f ca="1">VLOOKUP(A1996,Hospitalization!A198:K2540,6,FALSE)</f>
        <v>48</v>
      </c>
      <c r="O1996" s="7" t="str">
        <f>VLOOKUP(A1987,Hospitalization!A988:K3330,11,TRUE)</f>
        <v>R1021</v>
      </c>
      <c r="P1996" s="7" t="str">
        <f>VLOOKUP(A1996,Hospitalization!A997:K3339,10,TRUE)</f>
        <v>tier - 3</v>
      </c>
      <c r="Q1996" s="53">
        <f>VLOOKUP(A1996,Hospitalization!A997:K3339,8,TRUE)</f>
        <v>10269.459999999999</v>
      </c>
      <c r="R1996" s="7" t="str">
        <f>VLOOKUP(A1996,Hospitalization!A997:K3339,9,TRUE)</f>
        <v>tier - 3</v>
      </c>
    </row>
    <row r="1997" spans="1:18" x14ac:dyDescent="0.3">
      <c r="A1997" s="69" t="s">
        <v>2006</v>
      </c>
      <c r="B1997" s="55" t="str">
        <f>VLOOKUP(A1997,'Customer Names'!A1997:E3315,3,TRUE)</f>
        <v xml:space="preserve"> Ms</v>
      </c>
      <c r="C1997" s="55" t="str">
        <f>VLOOKUP(A1997,'Customer Names'!A1995:E2820,4,FALSE)</f>
        <v>Graham</v>
      </c>
      <c r="D1997" s="54">
        <f>VLOOKUP(HealthCare!A1997,Medical_Examinations!A1996:J4331,2,TRUE)</f>
        <v>28.594999999999999</v>
      </c>
      <c r="E1997" s="54">
        <f>VLOOKUP(HealthCare!A1997,Medical_Examinations!A1996:J4331,4,TRUE)</f>
        <v>4.1399999999999997</v>
      </c>
      <c r="F1997" s="55" t="str">
        <f>VLOOKUP(A1997,Medical_Examinations!A1996:J4331,6,TRUE)</f>
        <v>yes</v>
      </c>
      <c r="G1997" s="55" t="str">
        <f>VLOOKUP(A1997,Medical_Examinations!A1996:J4331,7,TRUE)</f>
        <v>No</v>
      </c>
      <c r="H1997" s="55" t="str">
        <f>VLOOKUP(A1997,Medical_Examinations!A1996:J4331,8,TRUE)</f>
        <v>Yes</v>
      </c>
      <c r="I1997" s="56">
        <f>VLOOKUP(A1997,Medical_Examinations!A1996:J4331,9,TRUE)</f>
        <v>1</v>
      </c>
      <c r="J1997" s="55" t="str">
        <f>VLOOKUP(A1997,Medical_Examinations!A1996:J4331,10,TRUE)</f>
        <v>No</v>
      </c>
      <c r="K1997" s="55" t="str">
        <f>VLOOKUP(A1997,Medical_Examinations!A1996:J4331,3,TRUE)</f>
        <v>Overweight</v>
      </c>
      <c r="L1997" s="55" t="str">
        <f>VLOOKUP(A1997,Medical_Examinations!A1996:J4331,5,TRUE)</f>
        <v>Normal</v>
      </c>
      <c r="M1997" s="57">
        <f>VLOOKUP(A1997,Hospitalization!A199:K2541,5,FALSE)</f>
        <v>26912</v>
      </c>
      <c r="N1997" s="56">
        <f ca="1">VLOOKUP(A1997,Hospitalization!A199:K2541,6,FALSE)</f>
        <v>60</v>
      </c>
      <c r="O1997" s="55" t="str">
        <f>VLOOKUP(A1988,Hospitalization!A989:K3331,11,TRUE)</f>
        <v>R1013</v>
      </c>
      <c r="P1997" s="55" t="str">
        <f>VLOOKUP(A1997,Hospitalization!A998:K3340,10,TRUE)</f>
        <v>tier - 2</v>
      </c>
      <c r="Q1997" s="58">
        <f>VLOOKUP(A1997,Hospitalization!A998:K3340,8,TRUE)</f>
        <v>10264.44</v>
      </c>
      <c r="R1997" s="55" t="str">
        <f>VLOOKUP(A1997,Hospitalization!A998:K3340,9,TRUE)</f>
        <v>tier - 3</v>
      </c>
    </row>
    <row r="1998" spans="1:18" x14ac:dyDescent="0.3">
      <c r="A1998" s="69" t="s">
        <v>2007</v>
      </c>
      <c r="B1998" s="55" t="str">
        <f>VLOOKUP(A1998,'Customer Names'!A1998:E3316,3,TRUE)</f>
        <v xml:space="preserve"> Ms</v>
      </c>
      <c r="C1998" s="55" t="str">
        <f>VLOOKUP(A1998,'Customer Names'!A1996:E2821,4,FALSE)</f>
        <v>Boland</v>
      </c>
      <c r="D1998" s="50">
        <f>VLOOKUP(HealthCare!A1998,Medical_Examinations!A1997:J4332,2,TRUE)</f>
        <v>20.8</v>
      </c>
      <c r="E1998" s="50">
        <f>VLOOKUP(HealthCare!A1998,Medical_Examinations!A1997:J4332,4,TRUE)</f>
        <v>4.07</v>
      </c>
      <c r="F1998" s="7" t="str">
        <f>VLOOKUP(A1998,Medical_Examinations!A1997:J4332,6,TRUE)</f>
        <v>yes</v>
      </c>
      <c r="G1998" s="7" t="str">
        <f>VLOOKUP(A1998,Medical_Examinations!A1997:J4332,7,TRUE)</f>
        <v>No</v>
      </c>
      <c r="H1998" s="7" t="str">
        <f>VLOOKUP(A1998,Medical_Examinations!A1997:J4332,8,TRUE)</f>
        <v>Yes</v>
      </c>
      <c r="I1998" s="51">
        <f>VLOOKUP(A1998,Medical_Examinations!A1997:J4332,9,TRUE)</f>
        <v>1</v>
      </c>
      <c r="J1998" s="7" t="str">
        <f>VLOOKUP(A1998,Medical_Examinations!A1997:J4332,10,TRUE)</f>
        <v>No</v>
      </c>
      <c r="K1998" s="7" t="str">
        <f>VLOOKUP(A1998,Medical_Examinations!A1997:J4332,3,TRUE)</f>
        <v>Normal Weight</v>
      </c>
      <c r="L1998" s="7" t="str">
        <f>VLOOKUP(A1998,Medical_Examinations!A1997:J4332,5,TRUE)</f>
        <v>Normal</v>
      </c>
      <c r="M1998" s="52">
        <f>VLOOKUP(A1998,Hospitalization!A200:K2542,5,FALSE)</f>
        <v>27621</v>
      </c>
      <c r="N1998" s="51">
        <f ca="1">VLOOKUP(A1998,Hospitalization!A200:K2542,6,FALSE)</f>
        <v>48</v>
      </c>
      <c r="O1998" s="7" t="str">
        <f>VLOOKUP(A1989,Hospitalization!A990:K3332,11,TRUE)</f>
        <v>R1021</v>
      </c>
      <c r="P1998" s="7" t="str">
        <f>VLOOKUP(A1998,Hospitalization!A999:K3341,10,TRUE)</f>
        <v>tier - 2</v>
      </c>
      <c r="Q1998" s="53">
        <f>VLOOKUP(A1998,Hospitalization!A999:K3341,8,TRUE)</f>
        <v>10259.129999999999</v>
      </c>
      <c r="R1998" s="7" t="str">
        <f>VLOOKUP(A1998,Hospitalization!A999:K3341,9,TRUE)</f>
        <v>tier - 3</v>
      </c>
    </row>
    <row r="1999" spans="1:18" x14ac:dyDescent="0.3">
      <c r="A1999" s="69" t="s">
        <v>2008</v>
      </c>
      <c r="B1999" s="55" t="str">
        <f>VLOOKUP(A1999,'Customer Names'!A1999:E3317,3,TRUE)</f>
        <v xml:space="preserve"> Ms</v>
      </c>
      <c r="C1999" s="55" t="str">
        <f>VLOOKUP(A1999,'Customer Names'!A1997:E2822,4,FALSE)</f>
        <v>Cupp</v>
      </c>
      <c r="D1999" s="54">
        <f>VLOOKUP(HealthCare!A1999,Medical_Examinations!A1998:J4333,2,TRUE)</f>
        <v>23.465</v>
      </c>
      <c r="E1999" s="54">
        <f>VLOOKUP(HealthCare!A1999,Medical_Examinations!A1998:J4333,4,TRUE)</f>
        <v>6.26</v>
      </c>
      <c r="F1999" s="55" t="str">
        <f>VLOOKUP(A1999,Medical_Examinations!A1998:J4333,6,TRUE)</f>
        <v>yes</v>
      </c>
      <c r="G1999" s="55" t="str">
        <f>VLOOKUP(A1999,Medical_Examinations!A1998:J4333,7,TRUE)</f>
        <v>No</v>
      </c>
      <c r="H1999" s="55" t="str">
        <f>VLOOKUP(A1999,Medical_Examinations!A1998:J4333,8,TRUE)</f>
        <v>Yes</v>
      </c>
      <c r="I1999" s="56">
        <f>VLOOKUP(A1999,Medical_Examinations!A1998:J4333,9,TRUE)</f>
        <v>1</v>
      </c>
      <c r="J1999" s="55" t="str">
        <f>VLOOKUP(A1999,Medical_Examinations!A1998:J4333,10,TRUE)</f>
        <v>No</v>
      </c>
      <c r="K1999" s="55" t="str">
        <f>VLOOKUP(A1999,Medical_Examinations!A1998:J4333,3,TRUE)</f>
        <v>Normal Weight</v>
      </c>
      <c r="L1999" s="55" t="str">
        <f>VLOOKUP(A1999,Medical_Examinations!A1998:J4333,5,TRUE)</f>
        <v>Prediabetes</v>
      </c>
      <c r="M1999" s="57">
        <f>VLOOKUP(A1999,Hospitalization!A201:K2543,5,FALSE)</f>
        <v>25104</v>
      </c>
      <c r="N1999" s="56">
        <f ca="1">VLOOKUP(A1999,Hospitalization!A201:K2543,6,FALSE)</f>
        <v>56</v>
      </c>
      <c r="O1999" s="55" t="str">
        <f>VLOOKUP(A1990,Hospitalization!A991:K3333,11,TRUE)</f>
        <v>R1011</v>
      </c>
      <c r="P1999" s="55" t="str">
        <f>VLOOKUP(A1999,Hospitalization!A1000:K3342,10,TRUE)</f>
        <v>tier - 1</v>
      </c>
      <c r="Q1999" s="58">
        <f>VLOOKUP(A1999,Hospitalization!A1000:K3342,8,TRUE)</f>
        <v>10231.5</v>
      </c>
      <c r="R1999" s="55" t="str">
        <f>VLOOKUP(A1999,Hospitalization!A1000:K3342,9,TRUE)</f>
        <v>tier - 3</v>
      </c>
    </row>
    <row r="2000" spans="1:18" x14ac:dyDescent="0.3">
      <c r="A2000" s="69" t="s">
        <v>2009</v>
      </c>
      <c r="B2000" s="55" t="str">
        <f>VLOOKUP(A2000,'Customer Names'!A2000:E3318,3,TRUE)</f>
        <v xml:space="preserve"> Ms</v>
      </c>
      <c r="C2000" s="55" t="str">
        <f>VLOOKUP(A2000,'Customer Names'!A1998:E2823,4,FALSE)</f>
        <v>Shaw</v>
      </c>
      <c r="D2000" s="50">
        <f>VLOOKUP(HealthCare!A2000,Medical_Examinations!A1999:J4334,2,TRUE)</f>
        <v>40.185000000000002</v>
      </c>
      <c r="E2000" s="50">
        <f>VLOOKUP(HealthCare!A2000,Medical_Examinations!A1999:J4334,4,TRUE)</f>
        <v>5.88</v>
      </c>
      <c r="F2000" s="7" t="str">
        <f>VLOOKUP(A2000,Medical_Examinations!A1999:J4334,6,TRUE)</f>
        <v>yes</v>
      </c>
      <c r="G2000" s="7" t="str">
        <f>VLOOKUP(A2000,Medical_Examinations!A1999:J4334,7,TRUE)</f>
        <v>No</v>
      </c>
      <c r="H2000" s="7" t="str">
        <f>VLOOKUP(A2000,Medical_Examinations!A1999:J4334,8,TRUE)</f>
        <v>No</v>
      </c>
      <c r="I2000" s="51">
        <f>VLOOKUP(A2000,Medical_Examinations!A1999:J4334,9,TRUE)</f>
        <v>0</v>
      </c>
      <c r="J2000" s="7" t="str">
        <f>VLOOKUP(A2000,Medical_Examinations!A1999:J4334,10,TRUE)</f>
        <v>No</v>
      </c>
      <c r="K2000" s="7" t="str">
        <f>VLOOKUP(A2000,Medical_Examinations!A1999:J4334,3,TRUE)</f>
        <v>Obesity</v>
      </c>
      <c r="L2000" s="7" t="str">
        <f>VLOOKUP(A2000,Medical_Examinations!A1999:J4334,5,TRUE)</f>
        <v>Prediabetes</v>
      </c>
      <c r="M2000" s="52">
        <f>VLOOKUP(A2000,Hospitalization!A202:K2544,5,FALSE)</f>
        <v>24651</v>
      </c>
      <c r="N2000" s="51">
        <f ca="1">VLOOKUP(A2000,Hospitalization!A202:K2544,6,FALSE)</f>
        <v>55</v>
      </c>
      <c r="O2000" s="7" t="str">
        <f>VLOOKUP(A1991,Hospitalization!A992:K3334,11,TRUE)</f>
        <v>R1012</v>
      </c>
      <c r="P2000" s="7" t="str">
        <f>VLOOKUP(A2000,Hospitalization!A1001:K3343,10,TRUE)</f>
        <v>tier - 3</v>
      </c>
      <c r="Q2000" s="53">
        <f>VLOOKUP(A2000,Hospitalization!A1001:K3343,8,TRUE)</f>
        <v>10226.280000000001</v>
      </c>
      <c r="R2000" s="7" t="str">
        <f>VLOOKUP(A2000,Hospitalization!A1001:K3343,9,TRUE)</f>
        <v>tier - 3</v>
      </c>
    </row>
    <row r="2001" spans="1:18" x14ac:dyDescent="0.3">
      <c r="A2001" s="69" t="s">
        <v>2010</v>
      </c>
      <c r="B2001" s="55" t="str">
        <f>VLOOKUP(A2001,'Customer Names'!A2001:E3319,3,TRUE)</f>
        <v xml:space="preserve"> Ms</v>
      </c>
      <c r="C2001" s="55" t="str">
        <f>VLOOKUP(A2001,'Customer Names'!A1999:E2824,4,FALSE)</f>
        <v>Klassen</v>
      </c>
      <c r="D2001" s="54">
        <f>VLOOKUP(HealthCare!A2001,Medical_Examinations!A2000:J4335,2,TRUE)</f>
        <v>21.89</v>
      </c>
      <c r="E2001" s="54">
        <f>VLOOKUP(HealthCare!A2001,Medical_Examinations!A2000:J4335,4,TRUE)</f>
        <v>5.72</v>
      </c>
      <c r="F2001" s="55" t="str">
        <f>VLOOKUP(A2001,Medical_Examinations!A2000:J4335,6,TRUE)</f>
        <v>yes</v>
      </c>
      <c r="G2001" s="55" t="str">
        <f>VLOOKUP(A2001,Medical_Examinations!A2000:J4335,7,TRUE)</f>
        <v>No</v>
      </c>
      <c r="H2001" s="55" t="str">
        <f>VLOOKUP(A2001,Medical_Examinations!A2000:J4335,8,TRUE)</f>
        <v>No</v>
      </c>
      <c r="I2001" s="56">
        <f>VLOOKUP(A2001,Medical_Examinations!A2000:J4335,9,TRUE)</f>
        <v>0</v>
      </c>
      <c r="J2001" s="55" t="str">
        <f>VLOOKUP(A2001,Medical_Examinations!A2000:J4335,10,TRUE)</f>
        <v>No</v>
      </c>
      <c r="K2001" s="55" t="str">
        <f>VLOOKUP(A2001,Medical_Examinations!A2000:J4335,3,TRUE)</f>
        <v>Normal Weight</v>
      </c>
      <c r="L2001" s="55" t="str">
        <f>VLOOKUP(A2001,Medical_Examinations!A2000:J4335,5,TRUE)</f>
        <v>Prediabetes</v>
      </c>
      <c r="M2001" s="57">
        <f>VLOOKUP(A2001,Hospitalization!A203:K2545,5,FALSE)</f>
        <v>26490</v>
      </c>
      <c r="N2001" s="56">
        <f ca="1">VLOOKUP(A2001,Hospitalization!A203:K2545,6,FALSE)</f>
        <v>54</v>
      </c>
      <c r="O2001" s="55" t="str">
        <f>VLOOKUP(A1992,Hospitalization!A993:K3335,11,TRUE)</f>
        <v>R1012</v>
      </c>
      <c r="P2001" s="55" t="str">
        <f>VLOOKUP(A2001,Hospitalization!A1002:K3344,10,TRUE)</f>
        <v>tier - 3</v>
      </c>
      <c r="Q2001" s="58">
        <f>VLOOKUP(A2001,Hospitalization!A1002:K3344,8,TRUE)</f>
        <v>10160.870000000001</v>
      </c>
      <c r="R2001" s="55" t="str">
        <f>VLOOKUP(A2001,Hospitalization!A1002:K3344,9,TRUE)</f>
        <v>tier - 3</v>
      </c>
    </row>
    <row r="2002" spans="1:18" x14ac:dyDescent="0.3">
      <c r="A2002" s="69" t="s">
        <v>2011</v>
      </c>
      <c r="B2002" s="55" t="str">
        <f>VLOOKUP(A2002,'Customer Names'!A2002:E3320,3,TRUE)</f>
        <v xml:space="preserve"> Mr</v>
      </c>
      <c r="C2002" s="55" t="str">
        <f>VLOOKUP(A2002,'Customer Names'!A2000:E2825,4,FALSE)</f>
        <v>Musal</v>
      </c>
      <c r="D2002" s="50">
        <f>VLOOKUP(HealthCare!A2002,Medical_Examinations!A2001:J4336,2,TRUE)</f>
        <v>29.34</v>
      </c>
      <c r="E2002" s="50">
        <f>VLOOKUP(HealthCare!A2002,Medical_Examinations!A2001:J4336,4,TRUE)</f>
        <v>6.09</v>
      </c>
      <c r="F2002" s="7" t="str">
        <f>VLOOKUP(A2002,Medical_Examinations!A2001:J4336,6,TRUE)</f>
        <v>yes</v>
      </c>
      <c r="G2002" s="7" t="str">
        <f>VLOOKUP(A2002,Medical_Examinations!A2001:J4336,7,TRUE)</f>
        <v>yes</v>
      </c>
      <c r="H2002" s="7" t="str">
        <f>VLOOKUP(A2002,Medical_Examinations!A2001:J4336,8,TRUE)</f>
        <v>No</v>
      </c>
      <c r="I2002" s="51">
        <f>VLOOKUP(A2002,Medical_Examinations!A2001:J4336,9,TRUE)</f>
        <v>2</v>
      </c>
      <c r="J2002" s="7" t="str">
        <f>VLOOKUP(A2002,Medical_Examinations!A2001:J4336,10,TRUE)</f>
        <v>No</v>
      </c>
      <c r="K2002" s="7" t="str">
        <f>VLOOKUP(A2002,Medical_Examinations!A2001:J4336,3,TRUE)</f>
        <v>Overweight</v>
      </c>
      <c r="L2002" s="7" t="str">
        <f>VLOOKUP(A2002,Medical_Examinations!A2001:J4336,5,TRUE)</f>
        <v>Prediabetes</v>
      </c>
      <c r="M2002" s="52">
        <f>VLOOKUP(A2002,Hospitalization!A204:K2546,5,FALSE)</f>
        <v>26950</v>
      </c>
      <c r="N2002" s="51">
        <f ca="1">VLOOKUP(A2002,Hospitalization!A204:K2546,6,FALSE)</f>
        <v>52</v>
      </c>
      <c r="O2002" s="7" t="str">
        <f>VLOOKUP(A1993,Hospitalization!A994:K3336,11,TRUE)</f>
        <v>R1013</v>
      </c>
      <c r="P2002" s="7" t="str">
        <f>VLOOKUP(A2002,Hospitalization!A1003:K3345,10,TRUE)</f>
        <v>tier - 2</v>
      </c>
      <c r="Q2002" s="53">
        <f>VLOOKUP(A2002,Hospitalization!A1003:K3345,8,TRUE)</f>
        <v>10156.780000000001</v>
      </c>
      <c r="R2002" s="7" t="str">
        <f>VLOOKUP(A2002,Hospitalization!A1003:K3345,9,TRUE)</f>
        <v>tier - 3</v>
      </c>
    </row>
    <row r="2003" spans="1:18" x14ac:dyDescent="0.3">
      <c r="A2003" s="69" t="s">
        <v>2012</v>
      </c>
      <c r="B2003" s="55" t="str">
        <f>VLOOKUP(A2003,'Customer Names'!A2003:E3321,3,TRUE)</f>
        <v xml:space="preserve"> Ms</v>
      </c>
      <c r="C2003" s="55" t="str">
        <f>VLOOKUP(A2003,'Customer Names'!A2001:E2826,4,FALSE)</f>
        <v>Kitayama</v>
      </c>
      <c r="D2003" s="54">
        <f>VLOOKUP(HealthCare!A2003,Medical_Examinations!A2002:J4337,2,TRUE)</f>
        <v>22.61</v>
      </c>
      <c r="E2003" s="54">
        <f>VLOOKUP(HealthCare!A2003,Medical_Examinations!A2002:J4337,4,TRUE)</f>
        <v>4.25</v>
      </c>
      <c r="F2003" s="55" t="str">
        <f>VLOOKUP(A2003,Medical_Examinations!A2002:J4337,6,TRUE)</f>
        <v>yes</v>
      </c>
      <c r="G2003" s="55" t="str">
        <f>VLOOKUP(A2003,Medical_Examinations!A2002:J4337,7,TRUE)</f>
        <v>No</v>
      </c>
      <c r="H2003" s="55" t="str">
        <f>VLOOKUP(A2003,Medical_Examinations!A2002:J4337,8,TRUE)</f>
        <v>No</v>
      </c>
      <c r="I2003" s="56">
        <f>VLOOKUP(A2003,Medical_Examinations!A2002:J4337,9,TRUE)</f>
        <v>0</v>
      </c>
      <c r="J2003" s="55" t="str">
        <f>VLOOKUP(A2003,Medical_Examinations!A2002:J4337,10,TRUE)</f>
        <v>No</v>
      </c>
      <c r="K2003" s="55" t="str">
        <f>VLOOKUP(A2003,Medical_Examinations!A2002:J4337,3,TRUE)</f>
        <v>Normal Weight</v>
      </c>
      <c r="L2003" s="55" t="str">
        <f>VLOOKUP(A2003,Medical_Examinations!A2002:J4337,5,TRUE)</f>
        <v>Normal</v>
      </c>
      <c r="M2003" s="57">
        <f>VLOOKUP(A2003,Hospitalization!A205:K2547,5,FALSE)</f>
        <v>29749</v>
      </c>
      <c r="N2003" s="56">
        <f ca="1">VLOOKUP(A2003,Hospitalization!A205:K2547,6,FALSE)</f>
        <v>50</v>
      </c>
      <c r="O2003" s="55" t="str">
        <f>VLOOKUP(A1994,Hospitalization!A995:K3337,11,TRUE)</f>
        <v>R1021</v>
      </c>
      <c r="P2003" s="55" t="str">
        <f>VLOOKUP(A2003,Hospitalization!A1004:K3346,10,TRUE)</f>
        <v>tier - 1</v>
      </c>
      <c r="Q2003" s="58">
        <f>VLOOKUP(A2003,Hospitalization!A1004:K3346,8,TRUE)</f>
        <v>10146.129999999999</v>
      </c>
      <c r="R2003" s="55" t="str">
        <f>VLOOKUP(A2003,Hospitalization!A1004:K3346,9,TRUE)</f>
        <v>tier - 3</v>
      </c>
    </row>
    <row r="2004" spans="1:18" x14ac:dyDescent="0.3">
      <c r="A2004" s="69" t="s">
        <v>2013</v>
      </c>
      <c r="B2004" s="55" t="str">
        <f>VLOOKUP(A2004,'Customer Names'!A2004:E3322,3,TRUE)</f>
        <v xml:space="preserve"> Ms</v>
      </c>
      <c r="C2004" s="55" t="str">
        <f>VLOOKUP(A2004,'Customer Names'!A2002:E2827,4,FALSE)</f>
        <v>Altman</v>
      </c>
      <c r="D2004" s="50">
        <f>VLOOKUP(HealthCare!A2004,Medical_Examinations!A2003:J4338,2,TRUE)</f>
        <v>22.23</v>
      </c>
      <c r="E2004" s="50">
        <f>VLOOKUP(HealthCare!A2004,Medical_Examinations!A2003:J4338,4,TRUE)</f>
        <v>6.09</v>
      </c>
      <c r="F2004" s="7" t="str">
        <f>VLOOKUP(A2004,Medical_Examinations!A2003:J4338,6,TRUE)</f>
        <v>yes</v>
      </c>
      <c r="G2004" s="7" t="str">
        <f>VLOOKUP(A2004,Medical_Examinations!A2003:J4338,7,TRUE)</f>
        <v>No</v>
      </c>
      <c r="H2004" s="7" t="str">
        <f>VLOOKUP(A2004,Medical_Examinations!A2003:J4338,8,TRUE)</f>
        <v>No</v>
      </c>
      <c r="I2004" s="51">
        <f>VLOOKUP(A2004,Medical_Examinations!A2003:J4338,9,TRUE)</f>
        <v>0</v>
      </c>
      <c r="J2004" s="7" t="str">
        <f>VLOOKUP(A2004,Medical_Examinations!A2003:J4338,10,TRUE)</f>
        <v>No</v>
      </c>
      <c r="K2004" s="7" t="str">
        <f>VLOOKUP(A2004,Medical_Examinations!A2003:J4338,3,TRUE)</f>
        <v>Normal Weight</v>
      </c>
      <c r="L2004" s="7" t="str">
        <f>VLOOKUP(A2004,Medical_Examinations!A2003:J4338,5,TRUE)</f>
        <v>Prediabetes</v>
      </c>
      <c r="M2004" s="52">
        <f>VLOOKUP(A2004,Hospitalization!A206:K2548,5,FALSE)</f>
        <v>27393</v>
      </c>
      <c r="N2004" s="51">
        <f ca="1">VLOOKUP(A2004,Hospitalization!A206:K2548,6,FALSE)</f>
        <v>39</v>
      </c>
      <c r="O2004" s="7" t="str">
        <f>VLOOKUP(A1995,Hospitalization!A996:K3338,11,TRUE)</f>
        <v>R1024</v>
      </c>
      <c r="P2004" s="7" t="str">
        <f>VLOOKUP(A2004,Hospitalization!A1005:K3347,10,TRUE)</f>
        <v>tier - 1</v>
      </c>
      <c r="Q2004" s="53">
        <f>VLOOKUP(A2004,Hospitalization!A1005:K3347,8,TRUE)</f>
        <v>10141.14</v>
      </c>
      <c r="R2004" s="7" t="str">
        <f>VLOOKUP(A2004,Hospitalization!A1005:K3347,9,TRUE)</f>
        <v>tier - 3</v>
      </c>
    </row>
    <row r="2005" spans="1:18" x14ac:dyDescent="0.3">
      <c r="A2005" s="69" t="s">
        <v>2014</v>
      </c>
      <c r="B2005" s="55" t="str">
        <f>VLOOKUP(A2005,'Customer Names'!A2005:E3323,3,TRUE)</f>
        <v xml:space="preserve"> Ms</v>
      </c>
      <c r="C2005" s="55" t="str">
        <f>VLOOKUP(A2005,'Customer Names'!A2003:E2828,4,FALSE)</f>
        <v>Demchko</v>
      </c>
      <c r="D2005" s="54">
        <f>VLOOKUP(HealthCare!A2005,Medical_Examinations!A2004:J4339,2,TRUE)</f>
        <v>33.4</v>
      </c>
      <c r="E2005" s="54">
        <f>VLOOKUP(HealthCare!A2005,Medical_Examinations!A2004:J4339,4,TRUE)</f>
        <v>5.51</v>
      </c>
      <c r="F2005" s="55" t="str">
        <f>VLOOKUP(A2005,Medical_Examinations!A2004:J4339,6,TRUE)</f>
        <v>No</v>
      </c>
      <c r="G2005" s="55" t="str">
        <f>VLOOKUP(A2005,Medical_Examinations!A2004:J4339,7,TRUE)</f>
        <v>No</v>
      </c>
      <c r="H2005" s="55" t="str">
        <f>VLOOKUP(A2005,Medical_Examinations!A2004:J4339,8,TRUE)</f>
        <v>No</v>
      </c>
      <c r="I2005" s="56">
        <f>VLOOKUP(A2005,Medical_Examinations!A2004:J4339,9,TRUE)</f>
        <v>0</v>
      </c>
      <c r="J2005" s="55" t="str">
        <f>VLOOKUP(A2005,Medical_Examinations!A2004:J4339,10,TRUE)</f>
        <v>No</v>
      </c>
      <c r="K2005" s="55" t="str">
        <f>VLOOKUP(A2005,Medical_Examinations!A2004:J4339,3,TRUE)</f>
        <v>Obesity</v>
      </c>
      <c r="L2005" s="55" t="str">
        <f>VLOOKUP(A2005,Medical_Examinations!A2004:J4339,5,TRUE)</f>
        <v>Normal</v>
      </c>
      <c r="M2005" s="57">
        <f>VLOOKUP(A2005,Hospitalization!A207:K2549,5,FALSE)</f>
        <v>35678</v>
      </c>
      <c r="N2005" s="56">
        <f ca="1">VLOOKUP(A2005,Hospitalization!A207:K2549,6,FALSE)</f>
        <v>44</v>
      </c>
      <c r="O2005" s="55" t="str">
        <f>VLOOKUP(A1996,Hospitalization!A997:K3339,11,TRUE)</f>
        <v>R1012</v>
      </c>
      <c r="P2005" s="55" t="str">
        <f>VLOOKUP(A2005,Hospitalization!A1006:K3348,10,TRUE)</f>
        <v>tier - 2</v>
      </c>
      <c r="Q2005" s="58">
        <f>VLOOKUP(A2005,Hospitalization!A1006:K3348,8,TRUE)</f>
        <v>10139.84</v>
      </c>
      <c r="R2005" s="55" t="str">
        <f>VLOOKUP(A2005,Hospitalization!A1006:K3348,9,TRUE)</f>
        <v>tier - 3</v>
      </c>
    </row>
    <row r="2006" spans="1:18" x14ac:dyDescent="0.3">
      <c r="A2006" s="69" t="s">
        <v>2015</v>
      </c>
      <c r="B2006" s="55" t="str">
        <f>VLOOKUP(A2006,'Customer Names'!A2006:E3324,3,TRUE)</f>
        <v xml:space="preserve"> Ms</v>
      </c>
      <c r="C2006" s="55" t="str">
        <f>VLOOKUP(A2006,'Customer Names'!A2004:E2829,4,FALSE)</f>
        <v>Wild</v>
      </c>
      <c r="D2006" s="50">
        <f>VLOOKUP(HealthCare!A2006,Medical_Examinations!A2005:J4340,2,TRUE)</f>
        <v>33.11</v>
      </c>
      <c r="E2006" s="50">
        <f>VLOOKUP(HealthCare!A2006,Medical_Examinations!A2005:J4340,4,TRUE)</f>
        <v>5.63</v>
      </c>
      <c r="F2006" s="7" t="str">
        <f>VLOOKUP(A2006,Medical_Examinations!A2005:J4340,6,TRUE)</f>
        <v>No</v>
      </c>
      <c r="G2006" s="7" t="str">
        <f>VLOOKUP(A2006,Medical_Examinations!A2005:J4340,7,TRUE)</f>
        <v>No</v>
      </c>
      <c r="H2006" s="7" t="str">
        <f>VLOOKUP(A2006,Medical_Examinations!A2005:J4340,8,TRUE)</f>
        <v>No</v>
      </c>
      <c r="I2006" s="51">
        <f>VLOOKUP(A2006,Medical_Examinations!A2005:J4340,9,TRUE)</f>
        <v>0</v>
      </c>
      <c r="J2006" s="7" t="str">
        <f>VLOOKUP(A2006,Medical_Examinations!A2005:J4340,10,TRUE)</f>
        <v>No</v>
      </c>
      <c r="K2006" s="7" t="str">
        <f>VLOOKUP(A2006,Medical_Examinations!A2005:J4340,3,TRUE)</f>
        <v>Obesity</v>
      </c>
      <c r="L2006" s="7" t="str">
        <f>VLOOKUP(A2006,Medical_Examinations!A2005:J4340,5,TRUE)</f>
        <v>Normal</v>
      </c>
      <c r="M2006" s="52">
        <f>VLOOKUP(A2006,Hospitalization!A208:K2550,5,FALSE)</f>
        <v>26619</v>
      </c>
      <c r="N2006" s="51">
        <f ca="1">VLOOKUP(A2006,Hospitalization!A208:K2550,6,FALSE)</f>
        <v>50</v>
      </c>
      <c r="O2006" s="7" t="str">
        <f>VLOOKUP(A1997,Hospitalization!A998:K3340,11,TRUE)</f>
        <v>R1012</v>
      </c>
      <c r="P2006" s="7" t="str">
        <f>VLOOKUP(A2006,Hospitalization!A1007:K3349,10,TRUE)</f>
        <v>tier - 3</v>
      </c>
      <c r="Q2006" s="53">
        <f>VLOOKUP(A2006,Hospitalization!A1007:K3349,8,TRUE)</f>
        <v>10118.42</v>
      </c>
      <c r="R2006" s="7" t="str">
        <f>VLOOKUP(A2006,Hospitalization!A1007:K3349,9,TRUE)</f>
        <v>tier - 3</v>
      </c>
    </row>
    <row r="2007" spans="1:18" x14ac:dyDescent="0.3">
      <c r="A2007" s="69" t="s">
        <v>2016</v>
      </c>
      <c r="B2007" s="55" t="str">
        <f>VLOOKUP(A2007,'Customer Names'!A2007:E3325,3,TRUE)</f>
        <v xml:space="preserve"> Ms</v>
      </c>
      <c r="C2007" s="55" t="str">
        <f>VLOOKUP(A2007,'Customer Names'!A2005:E2830,4,FALSE)</f>
        <v>Betts</v>
      </c>
      <c r="D2007" s="54">
        <f>VLOOKUP(HealthCare!A2007,Medical_Examinations!A2006:J4341,2,TRUE)</f>
        <v>16.815000000000001</v>
      </c>
      <c r="E2007" s="54">
        <f>VLOOKUP(HealthCare!A2007,Medical_Examinations!A2006:J4341,4,TRUE)</f>
        <v>5.29</v>
      </c>
      <c r="F2007" s="55" t="str">
        <f>VLOOKUP(A2007,Medical_Examinations!A2006:J4341,6,TRUE)</f>
        <v>yes</v>
      </c>
      <c r="G2007" s="55" t="str">
        <f>VLOOKUP(A2007,Medical_Examinations!A2006:J4341,7,TRUE)</f>
        <v>No</v>
      </c>
      <c r="H2007" s="55" t="str">
        <f>VLOOKUP(A2007,Medical_Examinations!A2006:J4341,8,TRUE)</f>
        <v>No</v>
      </c>
      <c r="I2007" s="56">
        <f>VLOOKUP(A2007,Medical_Examinations!A2006:J4341,9,TRUE)</f>
        <v>0</v>
      </c>
      <c r="J2007" s="55" t="str">
        <f>VLOOKUP(A2007,Medical_Examinations!A2006:J4341,10,TRUE)</f>
        <v>No</v>
      </c>
      <c r="K2007" s="55" t="str">
        <f>VLOOKUP(A2007,Medical_Examinations!A2006:J4341,3,TRUE)</f>
        <v>Underweight</v>
      </c>
      <c r="L2007" s="55" t="str">
        <f>VLOOKUP(A2007,Medical_Examinations!A2006:J4341,5,TRUE)</f>
        <v>Normal</v>
      </c>
      <c r="M2007" s="57">
        <f>VLOOKUP(A2007,Hospitalization!A209:K2551,5,FALSE)</f>
        <v>27577</v>
      </c>
      <c r="N2007" s="56">
        <f ca="1">VLOOKUP(A2007,Hospitalization!A209:K2551,6,FALSE)</f>
        <v>46</v>
      </c>
      <c r="O2007" s="55" t="str">
        <f>VLOOKUP(A1998,Hospitalization!A999:K3341,11,TRUE)</f>
        <v>R1011</v>
      </c>
      <c r="P2007" s="55" t="str">
        <f>VLOOKUP(A2007,Hospitalization!A1008:K3350,10,TRUE)</f>
        <v>tier - 3</v>
      </c>
      <c r="Q2007" s="58">
        <f>VLOOKUP(A2007,Hospitalization!A1008:K3350,8,TRUE)</f>
        <v>10115.01</v>
      </c>
      <c r="R2007" s="55" t="str">
        <f>VLOOKUP(A2007,Hospitalization!A1008:K3350,9,TRUE)</f>
        <v>tier - 3</v>
      </c>
    </row>
    <row r="2008" spans="1:18" x14ac:dyDescent="0.3">
      <c r="A2008" s="69" t="s">
        <v>2017</v>
      </c>
      <c r="B2008" s="55" t="str">
        <f>VLOOKUP(A2008,'Customer Names'!A2008:E3326,3,TRUE)</f>
        <v xml:space="preserve"> Mrs</v>
      </c>
      <c r="C2008" s="55" t="str">
        <f>VLOOKUP(A2008,'Customer Names'!A2006:E2831,4,FALSE)</f>
        <v>Martin</v>
      </c>
      <c r="D2008" s="50">
        <f>VLOOKUP(HealthCare!A2008,Medical_Examinations!A2007:J4342,2,TRUE)</f>
        <v>25.61</v>
      </c>
      <c r="E2008" s="50">
        <f>VLOOKUP(HealthCare!A2008,Medical_Examinations!A2007:J4342,4,TRUE)</f>
        <v>4</v>
      </c>
      <c r="F2008" s="7" t="str">
        <f>VLOOKUP(A2008,Medical_Examinations!A2007:J4342,6,TRUE)</f>
        <v>No</v>
      </c>
      <c r="G2008" s="7" t="str">
        <f>VLOOKUP(A2008,Medical_Examinations!A2007:J4342,7,TRUE)</f>
        <v>No</v>
      </c>
      <c r="H2008" s="7" t="str">
        <f>VLOOKUP(A2008,Medical_Examinations!A2007:J4342,8,TRUE)</f>
        <v>Yes</v>
      </c>
      <c r="I2008" s="51">
        <f>VLOOKUP(A2008,Medical_Examinations!A2007:J4342,9,TRUE)</f>
        <v>1</v>
      </c>
      <c r="J2008" s="7" t="str">
        <f>VLOOKUP(A2008,Medical_Examinations!A2007:J4342,10,TRUE)</f>
        <v>No</v>
      </c>
      <c r="K2008" s="7" t="str">
        <f>VLOOKUP(A2008,Medical_Examinations!A2007:J4342,3,TRUE)</f>
        <v>Overweight</v>
      </c>
      <c r="L2008" s="7" t="str">
        <f>VLOOKUP(A2008,Medical_Examinations!A2007:J4342,5,TRUE)</f>
        <v>Normal</v>
      </c>
      <c r="M2008" s="52">
        <f>VLOOKUP(A2008,Hospitalization!A210:K2552,5,FALSE)</f>
        <v>26519</v>
      </c>
      <c r="N2008" s="51">
        <f ca="1">VLOOKUP(A2008,Hospitalization!A210:K2552,6,FALSE)</f>
        <v>52</v>
      </c>
      <c r="O2008" s="7" t="str">
        <f>VLOOKUP(A1999,Hospitalization!A1000:K3342,11,TRUE)</f>
        <v>R1012</v>
      </c>
      <c r="P2008" s="7" t="str">
        <f>VLOOKUP(A2008,Hospitalization!A1009:K3351,10,TRUE)</f>
        <v>tier - 1</v>
      </c>
      <c r="Q2008" s="53">
        <f>VLOOKUP(A2008,Hospitalization!A1009:K3351,8,TRUE)</f>
        <v>10107.219999999999</v>
      </c>
      <c r="R2008" s="7" t="str">
        <f>VLOOKUP(A2008,Hospitalization!A1009:K3351,9,TRUE)</f>
        <v>tier - 3</v>
      </c>
    </row>
    <row r="2009" spans="1:18" x14ac:dyDescent="0.3">
      <c r="A2009" s="69" t="s">
        <v>2018</v>
      </c>
      <c r="B2009" s="55" t="str">
        <f>VLOOKUP(A2009,'Customer Names'!A2009:E3327,3,TRUE)</f>
        <v xml:space="preserve"> Ms</v>
      </c>
      <c r="C2009" s="55" t="str">
        <f>VLOOKUP(A2009,'Customer Names'!A2007:E2832,4,FALSE)</f>
        <v>Vandeventer</v>
      </c>
      <c r="D2009" s="54">
        <f>VLOOKUP(HealthCare!A2009,Medical_Examinations!A2008:J4343,2,TRUE)</f>
        <v>25.8</v>
      </c>
      <c r="E2009" s="54">
        <f>VLOOKUP(HealthCare!A2009,Medical_Examinations!A2008:J4343,4,TRUE)</f>
        <v>5.49</v>
      </c>
      <c r="F2009" s="55" t="str">
        <f>VLOOKUP(A2009,Medical_Examinations!A2008:J4343,6,TRUE)</f>
        <v>No</v>
      </c>
      <c r="G2009" s="55" t="str">
        <f>VLOOKUP(A2009,Medical_Examinations!A2008:J4343,7,TRUE)</f>
        <v>No</v>
      </c>
      <c r="H2009" s="55" t="str">
        <f>VLOOKUP(A2009,Medical_Examinations!A2008:J4343,8,TRUE)</f>
        <v>No</v>
      </c>
      <c r="I2009" s="56">
        <f>VLOOKUP(A2009,Medical_Examinations!A2008:J4343,9,TRUE)</f>
        <v>0</v>
      </c>
      <c r="J2009" s="55" t="str">
        <f>VLOOKUP(A2009,Medical_Examinations!A2008:J4343,10,TRUE)</f>
        <v>No</v>
      </c>
      <c r="K2009" s="55" t="str">
        <f>VLOOKUP(A2009,Medical_Examinations!A2008:J4343,3,TRUE)</f>
        <v>Overweight</v>
      </c>
      <c r="L2009" s="55" t="str">
        <f>VLOOKUP(A2009,Medical_Examinations!A2008:J4343,5,TRUE)</f>
        <v>Normal</v>
      </c>
      <c r="M2009" s="57">
        <f>VLOOKUP(A2009,Hospitalization!A211:K2553,5,FALSE)</f>
        <v>26591</v>
      </c>
      <c r="N2009" s="56">
        <f ca="1">VLOOKUP(A2009,Hospitalization!A211:K2553,6,FALSE)</f>
        <v>55</v>
      </c>
      <c r="O2009" s="55" t="str">
        <f>VLOOKUP(A2000,Hospitalization!A1001:K3343,11,TRUE)</f>
        <v>R1013</v>
      </c>
      <c r="P2009" s="55" t="str">
        <f>VLOOKUP(A2009,Hospitalization!A1010:K3352,10,TRUE)</f>
        <v>tier - 1</v>
      </c>
      <c r="Q2009" s="58">
        <f>VLOOKUP(A2009,Hospitalization!A1010:K3352,8,TRUE)</f>
        <v>10106.129999999999</v>
      </c>
      <c r="R2009" s="55" t="str">
        <f>VLOOKUP(A2009,Hospitalization!A1010:K3352,9,TRUE)</f>
        <v>tier - 3</v>
      </c>
    </row>
    <row r="2010" spans="1:18" x14ac:dyDescent="0.3">
      <c r="A2010" s="69" t="s">
        <v>2019</v>
      </c>
      <c r="B2010" s="55" t="str">
        <f>VLOOKUP(A2010,'Customer Names'!A2010:E3328,3,TRUE)</f>
        <v xml:space="preserve"> Mr</v>
      </c>
      <c r="C2010" s="55" t="str">
        <f>VLOOKUP(A2010,'Customer Names'!A2008:E2833,4,FALSE)</f>
        <v>Hirano</v>
      </c>
      <c r="D2010" s="50">
        <f>VLOOKUP(HealthCare!A2010,Medical_Examinations!A2009:J4344,2,TRUE)</f>
        <v>27.39</v>
      </c>
      <c r="E2010" s="50">
        <f>VLOOKUP(HealthCare!A2010,Medical_Examinations!A2009:J4344,4,TRUE)</f>
        <v>5.34</v>
      </c>
      <c r="F2010" s="7" t="str">
        <f>VLOOKUP(A2010,Medical_Examinations!A2009:J4344,6,TRUE)</f>
        <v>No</v>
      </c>
      <c r="G2010" s="7" t="str">
        <f>VLOOKUP(A2010,Medical_Examinations!A2009:J4344,7,TRUE)</f>
        <v>No</v>
      </c>
      <c r="H2010" s="7" t="str">
        <f>VLOOKUP(A2010,Medical_Examinations!A2009:J4344,8,TRUE)</f>
        <v>No</v>
      </c>
      <c r="I2010" s="51">
        <f>VLOOKUP(A2010,Medical_Examinations!A2009:J4344,9,TRUE)</f>
        <v>0</v>
      </c>
      <c r="J2010" s="7" t="str">
        <f>VLOOKUP(A2010,Medical_Examinations!A2009:J4344,10,TRUE)</f>
        <v>No</v>
      </c>
      <c r="K2010" s="7" t="str">
        <f>VLOOKUP(A2010,Medical_Examinations!A2009:J4344,3,TRUE)</f>
        <v>Overweight</v>
      </c>
      <c r="L2010" s="7" t="str">
        <f>VLOOKUP(A2010,Medical_Examinations!A2009:J4344,5,TRUE)</f>
        <v>Normal</v>
      </c>
      <c r="M2010" s="52">
        <f>VLOOKUP(A2010,Hospitalization!A212:K2554,5,FALSE)</f>
        <v>28113</v>
      </c>
      <c r="N2010" s="51">
        <f ca="1">VLOOKUP(A2010,Hospitalization!A212:K2554,6,FALSE)</f>
        <v>52</v>
      </c>
      <c r="O2010" s="7" t="str">
        <f>VLOOKUP(A2001,Hospitalization!A1002:K3344,11,TRUE)</f>
        <v>R1025</v>
      </c>
      <c r="P2010" s="7" t="str">
        <f>VLOOKUP(A2010,Hospitalization!A1011:K3353,10,TRUE)</f>
        <v>tier - 2</v>
      </c>
      <c r="Q2010" s="53">
        <f>VLOOKUP(A2010,Hospitalization!A1011:K3353,8,TRUE)</f>
        <v>10096.969999999999</v>
      </c>
      <c r="R2010" s="7" t="str">
        <f>VLOOKUP(A2010,Hospitalization!A1011:K3353,9,TRUE)</f>
        <v>tier - 3</v>
      </c>
    </row>
    <row r="2011" spans="1:18" x14ac:dyDescent="0.3">
      <c r="A2011" s="69" t="s">
        <v>2020</v>
      </c>
      <c r="B2011" s="55" t="str">
        <f>VLOOKUP(A2011,'Customer Names'!A2011:E3329,3,TRUE)</f>
        <v xml:space="preserve"> Mr</v>
      </c>
      <c r="C2011" s="55" t="str">
        <f>VLOOKUP(A2011,'Customer Names'!A2009:E2834,4,FALSE)</f>
        <v>Davi</v>
      </c>
      <c r="D2011" s="54">
        <f>VLOOKUP(HealthCare!A2011,Medical_Examinations!A2010:J4345,2,TRUE)</f>
        <v>17.03</v>
      </c>
      <c r="E2011" s="54">
        <f>VLOOKUP(HealthCare!A2011,Medical_Examinations!A2010:J4345,4,TRUE)</f>
        <v>4.12</v>
      </c>
      <c r="F2011" s="55" t="str">
        <f>VLOOKUP(A2011,Medical_Examinations!A2010:J4345,6,TRUE)</f>
        <v>No</v>
      </c>
      <c r="G2011" s="55" t="str">
        <f>VLOOKUP(A2011,Medical_Examinations!A2010:J4345,7,TRUE)</f>
        <v>No</v>
      </c>
      <c r="H2011" s="55" t="str">
        <f>VLOOKUP(A2011,Medical_Examinations!A2010:J4345,8,TRUE)</f>
        <v>No</v>
      </c>
      <c r="I2011" s="56">
        <f>VLOOKUP(A2011,Medical_Examinations!A2010:J4345,9,TRUE)</f>
        <v>1</v>
      </c>
      <c r="J2011" s="55" t="str">
        <f>VLOOKUP(A2011,Medical_Examinations!A2010:J4345,10,TRUE)</f>
        <v>No</v>
      </c>
      <c r="K2011" s="55" t="str">
        <f>VLOOKUP(A2011,Medical_Examinations!A2010:J4345,3,TRUE)</f>
        <v>Underweight</v>
      </c>
      <c r="L2011" s="55" t="str">
        <f>VLOOKUP(A2011,Medical_Examinations!A2010:J4345,5,TRUE)</f>
        <v>Normal</v>
      </c>
      <c r="M2011" s="57">
        <f>VLOOKUP(A2011,Hospitalization!A213:K2555,5,FALSE)</f>
        <v>25503</v>
      </c>
      <c r="N2011" s="56">
        <f ca="1">VLOOKUP(A2011,Hospitalization!A213:K2555,6,FALSE)</f>
        <v>56</v>
      </c>
      <c r="O2011" s="55" t="str">
        <f>VLOOKUP(A2002,Hospitalization!A1003:K3345,11,TRUE)</f>
        <v>R1012</v>
      </c>
      <c r="P2011" s="55" t="str">
        <f>VLOOKUP(A2011,Hospitalization!A1012:K3354,10,TRUE)</f>
        <v>tier - 1</v>
      </c>
      <c r="Q2011" s="58">
        <f>VLOOKUP(A2011,Hospitalization!A1012:K3354,8,TRUE)</f>
        <v>10072.06</v>
      </c>
      <c r="R2011" s="55" t="str">
        <f>VLOOKUP(A2011,Hospitalization!A1012:K3354,9,TRUE)</f>
        <v>tier - 3</v>
      </c>
    </row>
    <row r="2012" spans="1:18" x14ac:dyDescent="0.3">
      <c r="A2012" s="69" t="s">
        <v>2021</v>
      </c>
      <c r="B2012" s="55" t="str">
        <f>VLOOKUP(A2012,'Customer Names'!A2012:E3330,3,TRUE)</f>
        <v xml:space="preserve"> Mr</v>
      </c>
      <c r="C2012" s="55" t="str">
        <f>VLOOKUP(A2012,'Customer Names'!A2010:E2835,4,FALSE)</f>
        <v>Sloan</v>
      </c>
      <c r="D2012" s="50">
        <f>VLOOKUP(HealthCare!A2012,Medical_Examinations!A2011:J4346,2,TRUE)</f>
        <v>23.75</v>
      </c>
      <c r="E2012" s="50">
        <f>VLOOKUP(HealthCare!A2012,Medical_Examinations!A2011:J4346,4,TRUE)</f>
        <v>5.49</v>
      </c>
      <c r="F2012" s="7" t="str">
        <f>VLOOKUP(A2012,Medical_Examinations!A2011:J4346,6,TRUE)</f>
        <v>yes</v>
      </c>
      <c r="G2012" s="7" t="str">
        <f>VLOOKUP(A2012,Medical_Examinations!A2011:J4346,7,TRUE)</f>
        <v>No</v>
      </c>
      <c r="H2012" s="7" t="str">
        <f>VLOOKUP(A2012,Medical_Examinations!A2011:J4346,8,TRUE)</f>
        <v>No</v>
      </c>
      <c r="I2012" s="51">
        <f>VLOOKUP(A2012,Medical_Examinations!A2011:J4346,9,TRUE)</f>
        <v>0</v>
      </c>
      <c r="J2012" s="7" t="str">
        <f>VLOOKUP(A2012,Medical_Examinations!A2011:J4346,10,TRUE)</f>
        <v>No</v>
      </c>
      <c r="K2012" s="7" t="str">
        <f>VLOOKUP(A2012,Medical_Examinations!A2011:J4346,3,TRUE)</f>
        <v>Normal Weight</v>
      </c>
      <c r="L2012" s="7" t="str">
        <f>VLOOKUP(A2012,Medical_Examinations!A2011:J4346,5,TRUE)</f>
        <v>Normal</v>
      </c>
      <c r="M2012" s="52">
        <f>VLOOKUP(A2012,Hospitalization!A214:K2556,5,FALSE)</f>
        <v>25437</v>
      </c>
      <c r="N2012" s="51">
        <f ca="1">VLOOKUP(A2012,Hospitalization!A214:K2556,6,FALSE)</f>
        <v>52</v>
      </c>
      <c r="O2012" s="7" t="str">
        <f>VLOOKUP(A2003,Hospitalization!A1004:K3346,11,TRUE)</f>
        <v>R1025</v>
      </c>
      <c r="P2012" s="7" t="str">
        <f>VLOOKUP(A2012,Hospitalization!A1013:K3355,10,TRUE)</f>
        <v>tier - 2</v>
      </c>
      <c r="Q2012" s="53">
        <f>VLOOKUP(A2012,Hospitalization!A1013:K3355,8,TRUE)</f>
        <v>10065.41</v>
      </c>
      <c r="R2012" s="7" t="str">
        <f>VLOOKUP(A2012,Hospitalization!A1013:K3355,9,TRUE)</f>
        <v>tier - 3</v>
      </c>
    </row>
    <row r="2013" spans="1:18" x14ac:dyDescent="0.3">
      <c r="A2013" s="69" t="s">
        <v>2022</v>
      </c>
      <c r="B2013" s="55" t="str">
        <f>VLOOKUP(A2013,'Customer Names'!A2013:E3331,3,TRUE)</f>
        <v xml:space="preserve"> Mr</v>
      </c>
      <c r="C2013" s="55" t="str">
        <f>VLOOKUP(A2013,'Customer Names'!A2011:E2836,4,FALSE)</f>
        <v>Homich</v>
      </c>
      <c r="D2013" s="54">
        <f>VLOOKUP(HealthCare!A2013,Medical_Examinations!A2012:J4347,2,TRUE)</f>
        <v>26.03</v>
      </c>
      <c r="E2013" s="54">
        <f>VLOOKUP(HealthCare!A2013,Medical_Examinations!A2012:J4347,4,TRUE)</f>
        <v>5.1100000000000003</v>
      </c>
      <c r="F2013" s="55" t="str">
        <f>VLOOKUP(A2013,Medical_Examinations!A2012:J4347,6,TRUE)</f>
        <v>yes</v>
      </c>
      <c r="G2013" s="55" t="str">
        <f>VLOOKUP(A2013,Medical_Examinations!A2012:J4347,7,TRUE)</f>
        <v>No</v>
      </c>
      <c r="H2013" s="55" t="str">
        <f>VLOOKUP(A2013,Medical_Examinations!A2012:J4347,8,TRUE)</f>
        <v>No</v>
      </c>
      <c r="I2013" s="56">
        <f>VLOOKUP(A2013,Medical_Examinations!A2012:J4347,9,TRUE)</f>
        <v>1</v>
      </c>
      <c r="J2013" s="55" t="str">
        <f>VLOOKUP(A2013,Medical_Examinations!A2012:J4347,10,TRUE)</f>
        <v>No</v>
      </c>
      <c r="K2013" s="55" t="str">
        <f>VLOOKUP(A2013,Medical_Examinations!A2012:J4347,3,TRUE)</f>
        <v>Overweight</v>
      </c>
      <c r="L2013" s="55" t="str">
        <f>VLOOKUP(A2013,Medical_Examinations!A2012:J4347,5,TRUE)</f>
        <v>Normal</v>
      </c>
      <c r="M2013" s="57">
        <f>VLOOKUP(A2013,Hospitalization!A215:K2557,5,FALSE)</f>
        <v>27271</v>
      </c>
      <c r="N2013" s="56">
        <f ca="1">VLOOKUP(A2013,Hospitalization!A215:K2557,6,FALSE)</f>
        <v>53</v>
      </c>
      <c r="O2013" s="55" t="str">
        <f>VLOOKUP(A2004,Hospitalization!A1005:K3347,11,TRUE)</f>
        <v>R1016</v>
      </c>
      <c r="P2013" s="55" t="str">
        <f>VLOOKUP(A2013,Hospitalization!A1014:K3356,10,TRUE)</f>
        <v>tier - 2</v>
      </c>
      <c r="Q2013" s="58">
        <f>VLOOKUP(A2013,Hospitalization!A1014:K3356,8,TRUE)</f>
        <v>10043.25</v>
      </c>
      <c r="R2013" s="55" t="str">
        <f>VLOOKUP(A2013,Hospitalization!A1014:K3356,9,TRUE)</f>
        <v>tier - 3</v>
      </c>
    </row>
    <row r="2014" spans="1:18" x14ac:dyDescent="0.3">
      <c r="A2014" s="69" t="s">
        <v>2023</v>
      </c>
      <c r="B2014" s="55" t="str">
        <f>VLOOKUP(A2014,'Customer Names'!A2014:E3332,3,TRUE)</f>
        <v xml:space="preserve"> Ms</v>
      </c>
      <c r="C2014" s="55" t="str">
        <f>VLOOKUP(A2014,'Customer Names'!A2012:E2837,4,FALSE)</f>
        <v>Bell</v>
      </c>
      <c r="D2014" s="50">
        <f>VLOOKUP(HealthCare!A2014,Medical_Examinations!A2013:J4348,2,TRUE)</f>
        <v>16.079999999999998</v>
      </c>
      <c r="E2014" s="50">
        <f>VLOOKUP(HealthCare!A2014,Medical_Examinations!A2013:J4348,4,TRUE)</f>
        <v>5.94</v>
      </c>
      <c r="F2014" s="7" t="str">
        <f>VLOOKUP(A2014,Medical_Examinations!A2013:J4348,6,TRUE)</f>
        <v>No</v>
      </c>
      <c r="G2014" s="7" t="str">
        <f>VLOOKUP(A2014,Medical_Examinations!A2013:J4348,7,TRUE)</f>
        <v>No</v>
      </c>
      <c r="H2014" s="7" t="str">
        <f>VLOOKUP(A2014,Medical_Examinations!A2013:J4348,8,TRUE)</f>
        <v>No</v>
      </c>
      <c r="I2014" s="51">
        <f>VLOOKUP(A2014,Medical_Examinations!A2013:J4348,9,TRUE)</f>
        <v>0</v>
      </c>
      <c r="J2014" s="7" t="str">
        <f>VLOOKUP(A2014,Medical_Examinations!A2013:J4348,10,TRUE)</f>
        <v>No</v>
      </c>
      <c r="K2014" s="7" t="str">
        <f>VLOOKUP(A2014,Medical_Examinations!A2013:J4348,3,TRUE)</f>
        <v>Underweight</v>
      </c>
      <c r="L2014" s="7" t="str">
        <f>VLOOKUP(A2014,Medical_Examinations!A2013:J4348,5,TRUE)</f>
        <v>Prediabetes</v>
      </c>
      <c r="M2014" s="52">
        <f>VLOOKUP(A2014,Hospitalization!A216:K2558,5,FALSE)</f>
        <v>29217</v>
      </c>
      <c r="N2014" s="51">
        <f ca="1">VLOOKUP(A2014,Hospitalization!A216:K2558,6,FALSE)</f>
        <v>49</v>
      </c>
      <c r="O2014" s="7" t="str">
        <f>VLOOKUP(A2005,Hospitalization!A1006:K3348,11,TRUE)</f>
        <v>R1012</v>
      </c>
      <c r="P2014" s="7" t="str">
        <f>VLOOKUP(A2014,Hospitalization!A1015:K3357,10,TRUE)</f>
        <v>tier - 1</v>
      </c>
      <c r="Q2014" s="53">
        <f>VLOOKUP(A2014,Hospitalization!A1015:K3357,8,TRUE)</f>
        <v>10027.15</v>
      </c>
      <c r="R2014" s="7" t="str">
        <f>VLOOKUP(A2014,Hospitalization!A1015:K3357,9,TRUE)</f>
        <v>tier - 3</v>
      </c>
    </row>
    <row r="2015" spans="1:18" x14ac:dyDescent="0.3">
      <c r="A2015" s="69" t="s">
        <v>2024</v>
      </c>
      <c r="B2015" s="55" t="str">
        <f>VLOOKUP(A2015,'Customer Names'!A2015:E3333,3,TRUE)</f>
        <v xml:space="preserve"> Mr</v>
      </c>
      <c r="C2015" s="55" t="str">
        <f>VLOOKUP(A2015,'Customer Names'!A2013:E2838,4,FALSE)</f>
        <v>Kristjansson</v>
      </c>
      <c r="D2015" s="54">
        <f>VLOOKUP(HealthCare!A2015,Medical_Examinations!A2014:J4349,2,TRUE)</f>
        <v>30.875</v>
      </c>
      <c r="E2015" s="54">
        <f>VLOOKUP(HealthCare!A2015,Medical_Examinations!A2014:J4349,4,TRUE)</f>
        <v>5.54</v>
      </c>
      <c r="F2015" s="55" t="str">
        <f>VLOOKUP(A2015,Medical_Examinations!A2014:J4349,6,TRUE)</f>
        <v>No</v>
      </c>
      <c r="G2015" s="55" t="str">
        <f>VLOOKUP(A2015,Medical_Examinations!A2014:J4349,7,TRUE)</f>
        <v>No</v>
      </c>
      <c r="H2015" s="55" t="str">
        <f>VLOOKUP(A2015,Medical_Examinations!A2014:J4349,8,TRUE)</f>
        <v>No</v>
      </c>
      <c r="I2015" s="56">
        <f>VLOOKUP(A2015,Medical_Examinations!A2014:J4349,9,TRUE)</f>
        <v>0</v>
      </c>
      <c r="J2015" s="55" t="str">
        <f>VLOOKUP(A2015,Medical_Examinations!A2014:J4349,10,TRUE)</f>
        <v>No</v>
      </c>
      <c r="K2015" s="55" t="str">
        <f>VLOOKUP(A2015,Medical_Examinations!A2014:J4349,3,TRUE)</f>
        <v>Obesity</v>
      </c>
      <c r="L2015" s="55" t="str">
        <f>VLOOKUP(A2015,Medical_Examinations!A2014:J4349,5,TRUE)</f>
        <v>Normal</v>
      </c>
      <c r="M2015" s="57">
        <f>VLOOKUP(A2015,Hospitalization!A217:K2559,5,FALSE)</f>
        <v>32327</v>
      </c>
      <c r="N2015" s="56">
        <f ca="1">VLOOKUP(A2015,Hospitalization!A217:K2559,6,FALSE)</f>
        <v>52</v>
      </c>
      <c r="O2015" s="55" t="str">
        <f>VLOOKUP(A2006,Hospitalization!A1007:K3349,11,TRUE)</f>
        <v>R1011</v>
      </c>
      <c r="P2015" s="55" t="str">
        <f>VLOOKUP(A2015,Hospitalization!A1016:K3358,10,TRUE)</f>
        <v>tier - 3</v>
      </c>
      <c r="Q2015" s="58">
        <f>VLOOKUP(A2015,Hospitalization!A1016:K3358,8,TRUE)</f>
        <v>10011.44</v>
      </c>
      <c r="R2015" s="55" t="str">
        <f>VLOOKUP(A2015,Hospitalization!A1016:K3358,9,TRUE)</f>
        <v>tier - 3</v>
      </c>
    </row>
    <row r="2016" spans="1:18" x14ac:dyDescent="0.3">
      <c r="A2016" s="69" t="s">
        <v>2025</v>
      </c>
      <c r="B2016" s="55" t="str">
        <f>VLOOKUP(A2016,'Customer Names'!A2016:E3334,3,TRUE)</f>
        <v xml:space="preserve"> Ms</v>
      </c>
      <c r="C2016" s="55" t="str">
        <f>VLOOKUP(A2016,'Customer Names'!A2014:E2839,4,FALSE)</f>
        <v>Pitman</v>
      </c>
      <c r="D2016" s="50">
        <f>VLOOKUP(HealthCare!A2016,Medical_Examinations!A2015:J4350,2,TRUE)</f>
        <v>31.79</v>
      </c>
      <c r="E2016" s="50">
        <f>VLOOKUP(HealthCare!A2016,Medical_Examinations!A2015:J4350,4,TRUE)</f>
        <v>7.09</v>
      </c>
      <c r="F2016" s="7" t="str">
        <f>VLOOKUP(A2016,Medical_Examinations!A2015:J4350,6,TRUE)</f>
        <v>No</v>
      </c>
      <c r="G2016" s="7" t="str">
        <f>VLOOKUP(A2016,Medical_Examinations!A2015:J4350,7,TRUE)</f>
        <v>No</v>
      </c>
      <c r="H2016" s="7" t="str">
        <f>VLOOKUP(A2016,Medical_Examinations!A2015:J4350,8,TRUE)</f>
        <v>No</v>
      </c>
      <c r="I2016" s="51">
        <f>VLOOKUP(A2016,Medical_Examinations!A2015:J4350,9,TRUE)</f>
        <v>0</v>
      </c>
      <c r="J2016" s="7" t="str">
        <f>VLOOKUP(A2016,Medical_Examinations!A2015:J4350,10,TRUE)</f>
        <v>No</v>
      </c>
      <c r="K2016" s="7" t="str">
        <f>VLOOKUP(A2016,Medical_Examinations!A2015:J4350,3,TRUE)</f>
        <v>Obesity</v>
      </c>
      <c r="L2016" s="7" t="str">
        <f>VLOOKUP(A2016,Medical_Examinations!A2015:J4350,5,TRUE)</f>
        <v>Diabetes</v>
      </c>
      <c r="M2016" s="52">
        <f>VLOOKUP(A2016,Hospitalization!A218:K2560,5,FALSE)</f>
        <v>25791</v>
      </c>
      <c r="N2016" s="51">
        <f ca="1">VLOOKUP(A2016,Hospitalization!A218:K2560,6,FALSE)</f>
        <v>63</v>
      </c>
      <c r="O2016" s="7" t="str">
        <f>VLOOKUP(A2007,Hospitalization!A1008:K3350,11,TRUE)</f>
        <v>R1012</v>
      </c>
      <c r="P2016" s="7" t="str">
        <f>VLOOKUP(A2016,Hospitalization!A1017:K3359,10,TRUE)</f>
        <v>tier - 3</v>
      </c>
      <c r="Q2016" s="53">
        <f>VLOOKUP(A2016,Hospitalization!A1017:K3359,8,TRUE)</f>
        <v>9991.0400000000009</v>
      </c>
      <c r="R2016" s="7" t="str">
        <f>VLOOKUP(A2016,Hospitalization!A1017:K3359,9,TRUE)</f>
        <v>tier - 2</v>
      </c>
    </row>
    <row r="2017" spans="1:18" x14ac:dyDescent="0.3">
      <c r="A2017" s="69" t="s">
        <v>2026</v>
      </c>
      <c r="B2017" s="55" t="str">
        <f>VLOOKUP(A2017,'Customer Names'!A2017:E3335,3,TRUE)</f>
        <v xml:space="preserve"> Mr</v>
      </c>
      <c r="C2017" s="55" t="str">
        <f>VLOOKUP(A2017,'Customer Names'!A2015:E2840,4,FALSE)</f>
        <v>Curley</v>
      </c>
      <c r="D2017" s="54">
        <f>VLOOKUP(HealthCare!A2017,Medical_Examinations!A2016:J4351,2,TRUE)</f>
        <v>28.48</v>
      </c>
      <c r="E2017" s="54">
        <f>VLOOKUP(HealthCare!A2017,Medical_Examinations!A2016:J4351,4,TRUE)</f>
        <v>6.22</v>
      </c>
      <c r="F2017" s="55" t="str">
        <f>VLOOKUP(A2017,Medical_Examinations!A2016:J4351,6,TRUE)</f>
        <v>yes</v>
      </c>
      <c r="G2017" s="55" t="str">
        <f>VLOOKUP(A2017,Medical_Examinations!A2016:J4351,7,TRUE)</f>
        <v>No</v>
      </c>
      <c r="H2017" s="55" t="str">
        <f>VLOOKUP(A2017,Medical_Examinations!A2016:J4351,8,TRUE)</f>
        <v>Yes</v>
      </c>
      <c r="I2017" s="56">
        <f>VLOOKUP(A2017,Medical_Examinations!A2016:J4351,9,TRUE)</f>
        <v>1</v>
      </c>
      <c r="J2017" s="55" t="str">
        <f>VLOOKUP(A2017,Medical_Examinations!A2016:J4351,10,TRUE)</f>
        <v>No</v>
      </c>
      <c r="K2017" s="55" t="str">
        <f>VLOOKUP(A2017,Medical_Examinations!A2016:J4351,3,TRUE)</f>
        <v>Overweight</v>
      </c>
      <c r="L2017" s="55" t="str">
        <f>VLOOKUP(A2017,Medical_Examinations!A2016:J4351,5,TRUE)</f>
        <v>Prediabetes</v>
      </c>
      <c r="M2017" s="57">
        <f>VLOOKUP(A2017,Hospitalization!A219:K2561,5,FALSE)</f>
        <v>26212</v>
      </c>
      <c r="N2017" s="56">
        <f ca="1">VLOOKUP(A2017,Hospitalization!A219:K2561,6,FALSE)</f>
        <v>49</v>
      </c>
      <c r="O2017" s="55" t="str">
        <f>VLOOKUP(A2008,Hospitalization!A1009:K3351,11,TRUE)</f>
        <v>R1013</v>
      </c>
      <c r="P2017" s="55" t="str">
        <f>VLOOKUP(A2017,Hospitalization!A1018:K3360,10,TRUE)</f>
        <v>tier - 2</v>
      </c>
      <c r="Q2017" s="58">
        <f>VLOOKUP(A2017,Hospitalization!A1018:K3360,8,TRUE)</f>
        <v>9964.06</v>
      </c>
      <c r="R2017" s="55" t="str">
        <f>VLOOKUP(A2017,Hospitalization!A1018:K3360,9,TRUE)</f>
        <v>tier - 2</v>
      </c>
    </row>
    <row r="2018" spans="1:18" x14ac:dyDescent="0.3">
      <c r="A2018" s="69" t="s">
        <v>2027</v>
      </c>
      <c r="B2018" s="55" t="str">
        <f>VLOOKUP(A2018,'Customer Names'!A2018:E3336,3,TRUE)</f>
        <v xml:space="preserve"> Ms</v>
      </c>
      <c r="C2018" s="55" t="str">
        <f>VLOOKUP(A2018,'Customer Names'!A2016:E2841,4,FALSE)</f>
        <v>Zimmer</v>
      </c>
      <c r="D2018" s="50">
        <f>VLOOKUP(HealthCare!A2018,Medical_Examinations!A2017:J4352,2,TRUE)</f>
        <v>26.6</v>
      </c>
      <c r="E2018" s="50">
        <f>VLOOKUP(HealthCare!A2018,Medical_Examinations!A2017:J4352,4,TRUE)</f>
        <v>4.33</v>
      </c>
      <c r="F2018" s="7" t="str">
        <f>VLOOKUP(A2018,Medical_Examinations!A2017:J4352,6,TRUE)</f>
        <v>No</v>
      </c>
      <c r="G2018" s="7" t="str">
        <f>VLOOKUP(A2018,Medical_Examinations!A2017:J4352,7,TRUE)</f>
        <v>No</v>
      </c>
      <c r="H2018" s="7" t="str">
        <f>VLOOKUP(A2018,Medical_Examinations!A2017:J4352,8,TRUE)</f>
        <v>No</v>
      </c>
      <c r="I2018" s="51">
        <f>VLOOKUP(A2018,Medical_Examinations!A2017:J4352,9,TRUE)</f>
        <v>1</v>
      </c>
      <c r="J2018" s="7" t="str">
        <f>VLOOKUP(A2018,Medical_Examinations!A2017:J4352,10,TRUE)</f>
        <v>No</v>
      </c>
      <c r="K2018" s="7" t="str">
        <f>VLOOKUP(A2018,Medical_Examinations!A2017:J4352,3,TRUE)</f>
        <v>Overweight</v>
      </c>
      <c r="L2018" s="7" t="str">
        <f>VLOOKUP(A2018,Medical_Examinations!A2017:J4352,5,TRUE)</f>
        <v>Normal</v>
      </c>
      <c r="M2018" s="52">
        <f>VLOOKUP(A2018,Hospitalization!A220:K2562,5,FALSE)</f>
        <v>26293</v>
      </c>
      <c r="N2018" s="51">
        <f ca="1">VLOOKUP(A2018,Hospitalization!A220:K2562,6,FALSE)</f>
        <v>38</v>
      </c>
      <c r="O2018" s="7" t="str">
        <f>VLOOKUP(A2009,Hospitalization!A1010:K3352,11,TRUE)</f>
        <v>R1024</v>
      </c>
      <c r="P2018" s="7" t="str">
        <f>VLOOKUP(A2018,Hospitalization!A1019:K3361,10,TRUE)</f>
        <v>tier - 3</v>
      </c>
      <c r="Q2018" s="53">
        <f>VLOOKUP(A2018,Hospitalization!A1019:K3361,8,TRUE)</f>
        <v>9957.7199999999993</v>
      </c>
      <c r="R2018" s="7" t="str">
        <f>VLOOKUP(A2018,Hospitalization!A1019:K3361,9,TRUE)</f>
        <v>tier - 2</v>
      </c>
    </row>
    <row r="2019" spans="1:18" x14ac:dyDescent="0.3">
      <c r="A2019" s="69" t="s">
        <v>2028</v>
      </c>
      <c r="B2019" s="55" t="str">
        <f>VLOOKUP(A2019,'Customer Names'!A2019:E3337,3,TRUE)</f>
        <v xml:space="preserve"> Ms</v>
      </c>
      <c r="C2019" s="55" t="str">
        <f>VLOOKUP(A2019,'Customer Names'!A2017:E2842,4,FALSE)</f>
        <v>Granski</v>
      </c>
      <c r="D2019" s="54">
        <f>VLOOKUP(HealthCare!A2019,Medical_Examinations!A2018:J4353,2,TRUE)</f>
        <v>25.27</v>
      </c>
      <c r="E2019" s="54">
        <f>VLOOKUP(HealthCare!A2019,Medical_Examinations!A2018:J4353,4,TRUE)</f>
        <v>5.83</v>
      </c>
      <c r="F2019" s="55" t="str">
        <f>VLOOKUP(A2019,Medical_Examinations!A2018:J4353,6,TRUE)</f>
        <v>No</v>
      </c>
      <c r="G2019" s="55" t="str">
        <f>VLOOKUP(A2019,Medical_Examinations!A2018:J4353,7,TRUE)</f>
        <v>No</v>
      </c>
      <c r="H2019" s="55" t="str">
        <f>VLOOKUP(A2019,Medical_Examinations!A2018:J4353,8,TRUE)</f>
        <v>No</v>
      </c>
      <c r="I2019" s="56">
        <f>VLOOKUP(A2019,Medical_Examinations!A2018:J4353,9,TRUE)</f>
        <v>1</v>
      </c>
      <c r="J2019" s="55" t="str">
        <f>VLOOKUP(A2019,Medical_Examinations!A2018:J4353,10,TRUE)</f>
        <v>No</v>
      </c>
      <c r="K2019" s="55" t="str">
        <f>VLOOKUP(A2019,Medical_Examinations!A2018:J4353,3,TRUE)</f>
        <v>Overweight</v>
      </c>
      <c r="L2019" s="55" t="str">
        <f>VLOOKUP(A2019,Medical_Examinations!A2018:J4353,5,TRUE)</f>
        <v>Prediabetes</v>
      </c>
      <c r="M2019" s="57">
        <f>VLOOKUP(A2019,Hospitalization!A221:K2563,5,FALSE)</f>
        <v>23631</v>
      </c>
      <c r="N2019" s="56">
        <f ca="1">VLOOKUP(A2019,Hospitalization!A221:K2563,6,FALSE)</f>
        <v>30</v>
      </c>
      <c r="O2019" s="55" t="str">
        <f>VLOOKUP(A2010,Hospitalization!A1011:K3353,11,TRUE)</f>
        <v>R1011</v>
      </c>
      <c r="P2019" s="55" t="str">
        <f>VLOOKUP(A2019,Hospitalization!A1020:K3362,10,TRUE)</f>
        <v>tier - 3</v>
      </c>
      <c r="Q2019" s="58">
        <f>VLOOKUP(A2019,Hospitalization!A1020:K3362,8,TRUE)</f>
        <v>9933.44</v>
      </c>
      <c r="R2019" s="55" t="str">
        <f>VLOOKUP(A2019,Hospitalization!A1020:K3362,9,TRUE)</f>
        <v>tier - 3</v>
      </c>
    </row>
    <row r="2020" spans="1:18" x14ac:dyDescent="0.3">
      <c r="A2020" s="69" t="s">
        <v>2029</v>
      </c>
      <c r="B2020" s="55" t="str">
        <f>VLOOKUP(A2020,'Customer Names'!A2020:E3338,3,TRUE)</f>
        <v xml:space="preserve"> Ms</v>
      </c>
      <c r="C2020" s="55" t="str">
        <f>VLOOKUP(A2020,'Customer Names'!A2018:E2843,4,FALSE)</f>
        <v>Dunn</v>
      </c>
      <c r="D2020" s="50">
        <f>VLOOKUP(HealthCare!A2020,Medical_Examinations!A2019:J4354,2,TRUE)</f>
        <v>34.484999999999999</v>
      </c>
      <c r="E2020" s="50">
        <f>VLOOKUP(HealthCare!A2020,Medical_Examinations!A2019:J4354,4,TRUE)</f>
        <v>4.7</v>
      </c>
      <c r="F2020" s="7" t="str">
        <f>VLOOKUP(A2020,Medical_Examinations!A2019:J4354,6,TRUE)</f>
        <v>yes</v>
      </c>
      <c r="G2020" s="7" t="str">
        <f>VLOOKUP(A2020,Medical_Examinations!A2019:J4354,7,TRUE)</f>
        <v>No</v>
      </c>
      <c r="H2020" s="7" t="str">
        <f>VLOOKUP(A2020,Medical_Examinations!A2019:J4354,8,TRUE)</f>
        <v>Yes</v>
      </c>
      <c r="I2020" s="51">
        <f>VLOOKUP(A2020,Medical_Examinations!A2019:J4354,9,TRUE)</f>
        <v>1</v>
      </c>
      <c r="J2020" s="7" t="str">
        <f>VLOOKUP(A2020,Medical_Examinations!A2019:J4354,10,TRUE)</f>
        <v>No</v>
      </c>
      <c r="K2020" s="7" t="str">
        <f>VLOOKUP(A2020,Medical_Examinations!A2019:J4354,3,TRUE)</f>
        <v>Obesity</v>
      </c>
      <c r="L2020" s="7" t="str">
        <f>VLOOKUP(A2020,Medical_Examinations!A2019:J4354,5,TRUE)</f>
        <v>Normal</v>
      </c>
      <c r="M2020" s="52">
        <f>VLOOKUP(A2020,Hospitalization!A222:K2564,5,FALSE)</f>
        <v>30653</v>
      </c>
      <c r="N2020" s="51">
        <f ca="1">VLOOKUP(A2020,Hospitalization!A222:K2564,6,FALSE)</f>
        <v>38</v>
      </c>
      <c r="O2020" s="7" t="str">
        <f>VLOOKUP(A2011,Hospitalization!A1012:K3354,11,TRUE)</f>
        <v>R1017</v>
      </c>
      <c r="P2020" s="7" t="str">
        <f>VLOOKUP(A2020,Hospitalization!A1021:K3363,10,TRUE)</f>
        <v>tier - 2</v>
      </c>
      <c r="Q2020" s="53">
        <f>VLOOKUP(A2020,Hospitalization!A1021:K3363,8,TRUE)</f>
        <v>9931.9599999999991</v>
      </c>
      <c r="R2020" s="7" t="str">
        <f>VLOOKUP(A2020,Hospitalization!A1021:K3363,9,TRUE)</f>
        <v>tier - 2</v>
      </c>
    </row>
    <row r="2021" spans="1:18" x14ac:dyDescent="0.3">
      <c r="A2021" s="69" t="s">
        <v>2030</v>
      </c>
      <c r="B2021" s="55" t="str">
        <f>VLOOKUP(A2021,'Customer Names'!A2021:E3339,3,TRUE)</f>
        <v xml:space="preserve"> Mr</v>
      </c>
      <c r="C2021" s="55" t="str">
        <f>VLOOKUP(A2021,'Customer Names'!A2019:E2844,4,FALSE)</f>
        <v>Regina</v>
      </c>
      <c r="D2021" s="54">
        <f>VLOOKUP(HealthCare!A2021,Medical_Examinations!A2020:J4355,2,TRUE)</f>
        <v>15.57</v>
      </c>
      <c r="E2021" s="54">
        <f>VLOOKUP(HealthCare!A2021,Medical_Examinations!A2020:J4355,4,TRUE)</f>
        <v>4.07</v>
      </c>
      <c r="F2021" s="55" t="str">
        <f>VLOOKUP(A2021,Medical_Examinations!A2020:J4355,6,TRUE)</f>
        <v>yes</v>
      </c>
      <c r="G2021" s="55" t="str">
        <f>VLOOKUP(A2021,Medical_Examinations!A2020:J4355,7,TRUE)</f>
        <v>No</v>
      </c>
      <c r="H2021" s="55" t="str">
        <f>VLOOKUP(A2021,Medical_Examinations!A2020:J4355,8,TRUE)</f>
        <v>No</v>
      </c>
      <c r="I2021" s="56">
        <f>VLOOKUP(A2021,Medical_Examinations!A2020:J4355,9,TRUE)</f>
        <v>1</v>
      </c>
      <c r="J2021" s="55" t="str">
        <f>VLOOKUP(A2021,Medical_Examinations!A2020:J4355,10,TRUE)</f>
        <v>No</v>
      </c>
      <c r="K2021" s="55" t="str">
        <f>VLOOKUP(A2021,Medical_Examinations!A2020:J4355,3,TRUE)</f>
        <v>Underweight</v>
      </c>
      <c r="L2021" s="55" t="str">
        <f>VLOOKUP(A2021,Medical_Examinations!A2020:J4355,5,TRUE)</f>
        <v>Normal</v>
      </c>
      <c r="M2021" s="57">
        <f>VLOOKUP(A2021,Hospitalization!A223:K2565,5,FALSE)</f>
        <v>26556</v>
      </c>
      <c r="N2021" s="56">
        <f ca="1">VLOOKUP(A2021,Hospitalization!A223:K2565,6,FALSE)</f>
        <v>56</v>
      </c>
      <c r="O2021" s="55" t="str">
        <f>VLOOKUP(A2012,Hospitalization!A1013:K3355,11,TRUE)</f>
        <v>R1011</v>
      </c>
      <c r="P2021" s="55" t="str">
        <f>VLOOKUP(A2021,Hospitalization!A1022:K3364,10,TRUE)</f>
        <v>tier - 3</v>
      </c>
      <c r="Q2021" s="58">
        <f>VLOOKUP(A2021,Hospitalization!A1022:K3364,8,TRUE)</f>
        <v>9910.36</v>
      </c>
      <c r="R2021" s="55" t="str">
        <f>VLOOKUP(A2021,Hospitalization!A1022:K3364,9,TRUE)</f>
        <v>tier - 2</v>
      </c>
    </row>
    <row r="2022" spans="1:18" x14ac:dyDescent="0.3">
      <c r="A2022" s="69" t="s">
        <v>2031</v>
      </c>
      <c r="B2022" s="55" t="str">
        <f>VLOOKUP(A2022,'Customer Names'!A2022:E3340,3,TRUE)</f>
        <v xml:space="preserve"> Mr</v>
      </c>
      <c r="C2022" s="55" t="str">
        <f>VLOOKUP(A2022,'Customer Names'!A2020:E2845,4,FALSE)</f>
        <v>O'Connor</v>
      </c>
      <c r="D2022" s="50">
        <f>VLOOKUP(HealthCare!A2022,Medical_Examinations!A2021:J4356,2,TRUE)</f>
        <v>30.36</v>
      </c>
      <c r="E2022" s="50">
        <f>VLOOKUP(HealthCare!A2022,Medical_Examinations!A2021:J4356,4,TRUE)</f>
        <v>9.39</v>
      </c>
      <c r="F2022" s="7" t="str">
        <f>VLOOKUP(A2022,Medical_Examinations!A2021:J4356,6,TRUE)</f>
        <v>No</v>
      </c>
      <c r="G2022" s="7" t="str">
        <f>VLOOKUP(A2022,Medical_Examinations!A2021:J4356,7,TRUE)</f>
        <v>No</v>
      </c>
      <c r="H2022" s="7" t="str">
        <f>VLOOKUP(A2022,Medical_Examinations!A2021:J4356,8,TRUE)</f>
        <v>No</v>
      </c>
      <c r="I2022" s="51">
        <f>VLOOKUP(A2022,Medical_Examinations!A2021:J4356,9,TRUE)</f>
        <v>0</v>
      </c>
      <c r="J2022" s="7" t="str">
        <f>VLOOKUP(A2022,Medical_Examinations!A2021:J4356,10,TRUE)</f>
        <v>No</v>
      </c>
      <c r="K2022" s="7" t="str">
        <f>VLOOKUP(A2022,Medical_Examinations!A2021:J4356,3,TRUE)</f>
        <v>Obesity</v>
      </c>
      <c r="L2022" s="7" t="str">
        <f>VLOOKUP(A2022,Medical_Examinations!A2021:J4356,5,TRUE)</f>
        <v>Diabetes</v>
      </c>
      <c r="M2022" s="52">
        <f>VLOOKUP(A2022,Hospitalization!A224:K2566,5,FALSE)</f>
        <v>22875</v>
      </c>
      <c r="N2022" s="51">
        <f ca="1">VLOOKUP(A2022,Hospitalization!A224:K2566,6,FALSE)</f>
        <v>54</v>
      </c>
      <c r="O2022" s="7" t="str">
        <f>VLOOKUP(A2013,Hospitalization!A1014:K3356,11,TRUE)</f>
        <v>R1024</v>
      </c>
      <c r="P2022" s="7" t="str">
        <f>VLOOKUP(A2022,Hospitalization!A1023:K3365,10,TRUE)</f>
        <v>tier - 2</v>
      </c>
      <c r="Q2022" s="53">
        <f>VLOOKUP(A2022,Hospitalization!A1023:K3365,8,TRUE)</f>
        <v>9907.83</v>
      </c>
      <c r="R2022" s="7" t="str">
        <f>VLOOKUP(A2022,Hospitalization!A1023:K3365,9,TRUE)</f>
        <v>tier - 3</v>
      </c>
    </row>
    <row r="2023" spans="1:18" x14ac:dyDescent="0.3">
      <c r="A2023" s="69" t="s">
        <v>2032</v>
      </c>
      <c r="B2023" s="55" t="str">
        <f>VLOOKUP(A2023,'Customer Names'!A2023:E3341,3,TRUE)</f>
        <v xml:space="preserve"> Ms</v>
      </c>
      <c r="C2023" s="55" t="str">
        <f>VLOOKUP(A2023,'Customer Names'!A2021:E2846,4,FALSE)</f>
        <v>Howe</v>
      </c>
      <c r="D2023" s="54">
        <f>VLOOKUP(HealthCare!A2023,Medical_Examinations!A2022:J4357,2,TRUE)</f>
        <v>19.37</v>
      </c>
      <c r="E2023" s="54">
        <f>VLOOKUP(HealthCare!A2023,Medical_Examinations!A2022:J4357,4,TRUE)</f>
        <v>4.18</v>
      </c>
      <c r="F2023" s="55" t="str">
        <f>VLOOKUP(A2023,Medical_Examinations!A2022:J4357,6,TRUE)</f>
        <v>No</v>
      </c>
      <c r="G2023" s="55" t="str">
        <f>VLOOKUP(A2023,Medical_Examinations!A2022:J4357,7,TRUE)</f>
        <v>No</v>
      </c>
      <c r="H2023" s="55" t="str">
        <f>VLOOKUP(A2023,Medical_Examinations!A2022:J4357,8,TRUE)</f>
        <v>No</v>
      </c>
      <c r="I2023" s="56">
        <f>VLOOKUP(A2023,Medical_Examinations!A2022:J4357,9,TRUE)</f>
        <v>0</v>
      </c>
      <c r="J2023" s="55" t="str">
        <f>VLOOKUP(A2023,Medical_Examinations!A2022:J4357,10,TRUE)</f>
        <v>No</v>
      </c>
      <c r="K2023" s="55" t="str">
        <f>VLOOKUP(A2023,Medical_Examinations!A2022:J4357,3,TRUE)</f>
        <v>Normal Weight</v>
      </c>
      <c r="L2023" s="55" t="str">
        <f>VLOOKUP(A2023,Medical_Examinations!A2022:J4357,5,TRUE)</f>
        <v>Normal</v>
      </c>
      <c r="M2023" s="57">
        <f>VLOOKUP(A2023,Hospitalization!A225:K2567,5,FALSE)</f>
        <v>35254</v>
      </c>
      <c r="N2023" s="56">
        <f ca="1">VLOOKUP(A2023,Hospitalization!A225:K2567,6,FALSE)</f>
        <v>50</v>
      </c>
      <c r="O2023" s="55" t="str">
        <f>VLOOKUP(A2014,Hospitalization!A1015:K3357,11,TRUE)</f>
        <v>R1021</v>
      </c>
      <c r="P2023" s="55" t="str">
        <f>VLOOKUP(A2023,Hospitalization!A1024:K3366,10,TRUE)</f>
        <v>tier - 3</v>
      </c>
      <c r="Q2023" s="58">
        <f>VLOOKUP(A2023,Hospitalization!A1024:K3366,8,TRUE)</f>
        <v>9894.69</v>
      </c>
      <c r="R2023" s="55" t="str">
        <f>VLOOKUP(A2023,Hospitalization!A1024:K3366,9,TRUE)</f>
        <v>tier - 2</v>
      </c>
    </row>
    <row r="2024" spans="1:18" x14ac:dyDescent="0.3">
      <c r="A2024" s="69" t="s">
        <v>2033</v>
      </c>
      <c r="B2024" s="55" t="str">
        <f>VLOOKUP(A2024,'Customer Names'!A2024:E3342,3,TRUE)</f>
        <v xml:space="preserve"> Mr</v>
      </c>
      <c r="C2024" s="55" t="str">
        <f>VLOOKUP(A2024,'Customer Names'!A2022:E2847,4,FALSE)</f>
        <v>Atwater</v>
      </c>
      <c r="D2024" s="50">
        <f>VLOOKUP(HealthCare!A2024,Medical_Examinations!A2023:J4358,2,TRUE)</f>
        <v>16.71</v>
      </c>
      <c r="E2024" s="50">
        <f>VLOOKUP(HealthCare!A2024,Medical_Examinations!A2023:J4358,4,TRUE)</f>
        <v>4.18</v>
      </c>
      <c r="F2024" s="7" t="str">
        <f>VLOOKUP(A2024,Medical_Examinations!A2023:J4358,6,TRUE)</f>
        <v>No</v>
      </c>
      <c r="G2024" s="7" t="str">
        <f>VLOOKUP(A2024,Medical_Examinations!A2023:J4358,7,TRUE)</f>
        <v>No</v>
      </c>
      <c r="H2024" s="7" t="str">
        <f>VLOOKUP(A2024,Medical_Examinations!A2023:J4358,8,TRUE)</f>
        <v>No</v>
      </c>
      <c r="I2024" s="51">
        <f>VLOOKUP(A2024,Medical_Examinations!A2023:J4358,9,TRUE)</f>
        <v>1</v>
      </c>
      <c r="J2024" s="7" t="str">
        <f>VLOOKUP(A2024,Medical_Examinations!A2023:J4358,10,TRUE)</f>
        <v>No</v>
      </c>
      <c r="K2024" s="7" t="str">
        <f>VLOOKUP(A2024,Medical_Examinations!A2023:J4358,3,TRUE)</f>
        <v>Underweight</v>
      </c>
      <c r="L2024" s="7" t="str">
        <f>VLOOKUP(A2024,Medical_Examinations!A2023:J4358,5,TRUE)</f>
        <v>Normal</v>
      </c>
      <c r="M2024" s="52">
        <f>VLOOKUP(A2024,Hospitalization!A226:K2568,5,FALSE)</f>
        <v>24416</v>
      </c>
      <c r="N2024" s="51">
        <f ca="1">VLOOKUP(A2024,Hospitalization!A226:K2568,6,FALSE)</f>
        <v>54</v>
      </c>
      <c r="O2024" s="7" t="str">
        <f>VLOOKUP(A2015,Hospitalization!A1016:K3358,11,TRUE)</f>
        <v>R1026</v>
      </c>
      <c r="P2024" s="7" t="str">
        <f>VLOOKUP(A2024,Hospitalization!A1025:K3367,10,TRUE)</f>
        <v>tier - 3</v>
      </c>
      <c r="Q2024" s="53">
        <f>VLOOKUP(A2024,Hospitalization!A1025:K3367,8,TRUE)</f>
        <v>9890.23</v>
      </c>
      <c r="R2024" s="7" t="str">
        <f>VLOOKUP(A2024,Hospitalization!A1025:K3367,9,TRUE)</f>
        <v>tier - 3</v>
      </c>
    </row>
    <row r="2025" spans="1:18" x14ac:dyDescent="0.3">
      <c r="A2025" s="69" t="s">
        <v>2034</v>
      </c>
      <c r="B2025" s="55" t="str">
        <f>VLOOKUP(A2025,'Customer Names'!A2025:E3343,3,TRUE)</f>
        <v xml:space="preserve"> Ms</v>
      </c>
      <c r="C2025" s="55" t="str">
        <f>VLOOKUP(A2025,'Customer Names'!A2023:E2848,4,FALSE)</f>
        <v>Gurganus</v>
      </c>
      <c r="D2025" s="54">
        <f>VLOOKUP(HealthCare!A2025,Medical_Examinations!A2024:J4359,2,TRUE)</f>
        <v>24.1</v>
      </c>
      <c r="E2025" s="54">
        <f>VLOOKUP(HealthCare!A2025,Medical_Examinations!A2024:J4359,4,TRUE)</f>
        <v>4.4000000000000004</v>
      </c>
      <c r="F2025" s="55" t="str">
        <f>VLOOKUP(A2025,Medical_Examinations!A2024:J4359,6,TRUE)</f>
        <v>yes</v>
      </c>
      <c r="G2025" s="55" t="str">
        <f>VLOOKUP(A2025,Medical_Examinations!A2024:J4359,7,TRUE)</f>
        <v>No</v>
      </c>
      <c r="H2025" s="55" t="str">
        <f>VLOOKUP(A2025,Medical_Examinations!A2024:J4359,8,TRUE)</f>
        <v>No</v>
      </c>
      <c r="I2025" s="56">
        <f>VLOOKUP(A2025,Medical_Examinations!A2024:J4359,9,TRUE)</f>
        <v>1</v>
      </c>
      <c r="J2025" s="55" t="str">
        <f>VLOOKUP(A2025,Medical_Examinations!A2024:J4359,10,TRUE)</f>
        <v>No</v>
      </c>
      <c r="K2025" s="55" t="str">
        <f>VLOOKUP(A2025,Medical_Examinations!A2024:J4359,3,TRUE)</f>
        <v>Normal Weight</v>
      </c>
      <c r="L2025" s="55" t="str">
        <f>VLOOKUP(A2025,Medical_Examinations!A2024:J4359,5,TRUE)</f>
        <v>Normal</v>
      </c>
      <c r="M2025" s="57">
        <f>VLOOKUP(A2025,Hospitalization!A227:K2569,5,FALSE)</f>
        <v>26245</v>
      </c>
      <c r="N2025" s="56">
        <f ca="1">VLOOKUP(A2025,Hospitalization!A227:K2569,6,FALSE)</f>
        <v>54</v>
      </c>
      <c r="O2025" s="55" t="str">
        <f>VLOOKUP(A2016,Hospitalization!A1017:K3359,11,TRUE)</f>
        <v>R1012</v>
      </c>
      <c r="P2025" s="55" t="str">
        <f>VLOOKUP(A2025,Hospitalization!A1026:K3368,10,TRUE)</f>
        <v>tier - 3</v>
      </c>
      <c r="Q2025" s="58">
        <f>VLOOKUP(A2025,Hospitalization!A1026:K3368,8,TRUE)</f>
        <v>9880.07</v>
      </c>
      <c r="R2025" s="55" t="str">
        <f>VLOOKUP(A2025,Hospitalization!A1026:K3368,9,TRUE)</f>
        <v>tier - 2</v>
      </c>
    </row>
    <row r="2026" spans="1:18" x14ac:dyDescent="0.3">
      <c r="A2026" s="69" t="s">
        <v>2035</v>
      </c>
      <c r="B2026" s="55" t="str">
        <f>VLOOKUP(A2026,'Customer Names'!A2026:E3344,3,TRUE)</f>
        <v xml:space="preserve"> Ms</v>
      </c>
      <c r="C2026" s="55" t="str">
        <f>VLOOKUP(A2026,'Customer Names'!A2024:E2849,4,FALSE)</f>
        <v>Holden</v>
      </c>
      <c r="D2026" s="50">
        <f>VLOOKUP(HealthCare!A2026,Medical_Examinations!A2025:J4360,2,TRUE)</f>
        <v>29.77</v>
      </c>
      <c r="E2026" s="50">
        <f>VLOOKUP(HealthCare!A2026,Medical_Examinations!A2025:J4360,4,TRUE)</f>
        <v>9.9</v>
      </c>
      <c r="F2026" s="7" t="str">
        <f>VLOOKUP(A2026,Medical_Examinations!A2025:J4360,6,TRUE)</f>
        <v>No</v>
      </c>
      <c r="G2026" s="7" t="str">
        <f>VLOOKUP(A2026,Medical_Examinations!A2025:J4360,7,TRUE)</f>
        <v>No</v>
      </c>
      <c r="H2026" s="7" t="str">
        <f>VLOOKUP(A2026,Medical_Examinations!A2025:J4360,8,TRUE)</f>
        <v>No</v>
      </c>
      <c r="I2026" s="51">
        <f>VLOOKUP(A2026,Medical_Examinations!A2025:J4360,9,TRUE)</f>
        <v>0</v>
      </c>
      <c r="J2026" s="7" t="str">
        <f>VLOOKUP(A2026,Medical_Examinations!A2025:J4360,10,TRUE)</f>
        <v>No</v>
      </c>
      <c r="K2026" s="7" t="str">
        <f>VLOOKUP(A2026,Medical_Examinations!A2025:J4360,3,TRUE)</f>
        <v>Overweight</v>
      </c>
      <c r="L2026" s="7" t="str">
        <f>VLOOKUP(A2026,Medical_Examinations!A2025:J4360,5,TRUE)</f>
        <v>Diabetes</v>
      </c>
      <c r="M2026" s="52">
        <f>VLOOKUP(A2026,Hospitalization!A228:K2570,5,FALSE)</f>
        <v>26209</v>
      </c>
      <c r="N2026" s="51">
        <f ca="1">VLOOKUP(A2026,Hospitalization!A228:K2570,6,FALSE)</f>
        <v>49</v>
      </c>
      <c r="O2026" s="7" t="str">
        <f>VLOOKUP(A2017,Hospitalization!A1018:K3360,11,TRUE)</f>
        <v>R1019</v>
      </c>
      <c r="P2026" s="7" t="str">
        <f>VLOOKUP(A2026,Hospitalization!A1027:K3369,10,TRUE)</f>
        <v>tier - 1</v>
      </c>
      <c r="Q2026" s="53">
        <f>VLOOKUP(A2026,Hospitalization!A1027:K3369,8,TRUE)</f>
        <v>9877.61</v>
      </c>
      <c r="R2026" s="7" t="str">
        <f>VLOOKUP(A2026,Hospitalization!A1027:K3369,9,TRUE)</f>
        <v>tier - 2</v>
      </c>
    </row>
    <row r="2027" spans="1:18" x14ac:dyDescent="0.3">
      <c r="A2027" s="69" t="s">
        <v>2036</v>
      </c>
      <c r="B2027" s="55" t="str">
        <f>VLOOKUP(A2027,'Customer Names'!A2027:E3345,3,TRUE)</f>
        <v xml:space="preserve"> Mr</v>
      </c>
      <c r="C2027" s="55" t="str">
        <f>VLOOKUP(A2027,'Customer Names'!A2025:E2850,4,FALSE)</f>
        <v>Parton</v>
      </c>
      <c r="D2027" s="54">
        <f>VLOOKUP(HealthCare!A2027,Medical_Examinations!A2026:J4361,2,TRUE)</f>
        <v>46.53</v>
      </c>
      <c r="E2027" s="54">
        <f>VLOOKUP(HealthCare!A2027,Medical_Examinations!A2026:J4361,4,TRUE)</f>
        <v>4.84</v>
      </c>
      <c r="F2027" s="55" t="str">
        <f>VLOOKUP(A2027,Medical_Examinations!A2026:J4361,6,TRUE)</f>
        <v>yes</v>
      </c>
      <c r="G2027" s="55" t="str">
        <f>VLOOKUP(A2027,Medical_Examinations!A2026:J4361,7,TRUE)</f>
        <v>No</v>
      </c>
      <c r="H2027" s="55" t="str">
        <f>VLOOKUP(A2027,Medical_Examinations!A2026:J4361,8,TRUE)</f>
        <v>No</v>
      </c>
      <c r="I2027" s="56">
        <f>VLOOKUP(A2027,Medical_Examinations!A2026:J4361,9,TRUE)</f>
        <v>0</v>
      </c>
      <c r="J2027" s="55" t="str">
        <f>VLOOKUP(A2027,Medical_Examinations!A2026:J4361,10,TRUE)</f>
        <v>No</v>
      </c>
      <c r="K2027" s="55" t="str">
        <f>VLOOKUP(A2027,Medical_Examinations!A2026:J4361,3,TRUE)</f>
        <v>Obesity</v>
      </c>
      <c r="L2027" s="55" t="str">
        <f>VLOOKUP(A2027,Medical_Examinations!A2026:J4361,5,TRUE)</f>
        <v>Normal</v>
      </c>
      <c r="M2027" s="57">
        <f>VLOOKUP(A2027,Hospitalization!A229:K2571,5,FALSE)</f>
        <v>26117</v>
      </c>
      <c r="N2027" s="56">
        <f ca="1">VLOOKUP(A2027,Hospitalization!A229:K2571,6,FALSE)</f>
        <v>49</v>
      </c>
      <c r="O2027" s="55" t="str">
        <f>VLOOKUP(A2018,Hospitalization!A1019:K3361,11,TRUE)</f>
        <v>R1018</v>
      </c>
      <c r="P2027" s="55" t="str">
        <f>VLOOKUP(A2027,Hospitalization!A1028:K3370,10,TRUE)</f>
        <v>tier - 3</v>
      </c>
      <c r="Q2027" s="58">
        <f>VLOOKUP(A2027,Hospitalization!A1028:K3370,8,TRUE)</f>
        <v>9875.68</v>
      </c>
      <c r="R2027" s="55" t="str">
        <f>VLOOKUP(A2027,Hospitalization!A1028:K3370,9,TRUE)</f>
        <v>tier - 2</v>
      </c>
    </row>
    <row r="2028" spans="1:18" x14ac:dyDescent="0.3">
      <c r="A2028" s="69" t="s">
        <v>2037</v>
      </c>
      <c r="B2028" s="55" t="str">
        <f>VLOOKUP(A2028,'Customer Names'!A2028:E3346,3,TRUE)</f>
        <v xml:space="preserve"> Ms</v>
      </c>
      <c r="C2028" s="55" t="str">
        <f>VLOOKUP(A2028,'Customer Names'!A2026:E2851,4,FALSE)</f>
        <v>Downs</v>
      </c>
      <c r="D2028" s="50">
        <f>VLOOKUP(HealthCare!A2028,Medical_Examinations!A2027:J4362,2,TRUE)</f>
        <v>23.4</v>
      </c>
      <c r="E2028" s="50">
        <f>VLOOKUP(HealthCare!A2028,Medical_Examinations!A2027:J4362,4,TRUE)</f>
        <v>5.53</v>
      </c>
      <c r="F2028" s="7" t="str">
        <f>VLOOKUP(A2028,Medical_Examinations!A2027:J4362,6,TRUE)</f>
        <v>No</v>
      </c>
      <c r="G2028" s="7" t="str">
        <f>VLOOKUP(A2028,Medical_Examinations!A2027:J4362,7,TRUE)</f>
        <v>No</v>
      </c>
      <c r="H2028" s="7" t="str">
        <f>VLOOKUP(A2028,Medical_Examinations!A2027:J4362,8,TRUE)</f>
        <v>Yes</v>
      </c>
      <c r="I2028" s="51">
        <f>VLOOKUP(A2028,Medical_Examinations!A2027:J4362,9,TRUE)</f>
        <v>1</v>
      </c>
      <c r="J2028" s="7" t="str">
        <f>VLOOKUP(A2028,Medical_Examinations!A2027:J4362,10,TRUE)</f>
        <v>No</v>
      </c>
      <c r="K2028" s="7" t="str">
        <f>VLOOKUP(A2028,Medical_Examinations!A2027:J4362,3,TRUE)</f>
        <v>Normal Weight</v>
      </c>
      <c r="L2028" s="7" t="str">
        <f>VLOOKUP(A2028,Medical_Examinations!A2027:J4362,5,TRUE)</f>
        <v>Normal</v>
      </c>
      <c r="M2028" s="52">
        <f>VLOOKUP(A2028,Hospitalization!A230:K2572,5,FALSE)</f>
        <v>26289</v>
      </c>
      <c r="N2028" s="51">
        <f ca="1">VLOOKUP(A2028,Hospitalization!A230:K2572,6,FALSE)</f>
        <v>49</v>
      </c>
      <c r="O2028" s="7" t="str">
        <f>VLOOKUP(A2019,Hospitalization!A1020:K3362,11,TRUE)</f>
        <v>R1013</v>
      </c>
      <c r="P2028" s="7" t="str">
        <f>VLOOKUP(A2028,Hospitalization!A1029:K3371,10,TRUE)</f>
        <v>tier - 2</v>
      </c>
      <c r="Q2028" s="53">
        <f>VLOOKUP(A2028,Hospitalization!A1029:K3371,8,TRUE)</f>
        <v>9872.7000000000007</v>
      </c>
      <c r="R2028" s="7" t="str">
        <f>VLOOKUP(A2028,Hospitalization!A1029:K3371,9,TRUE)</f>
        <v>tier - 2</v>
      </c>
    </row>
    <row r="2029" spans="1:18" x14ac:dyDescent="0.3">
      <c r="A2029" s="69" t="s">
        <v>2038</v>
      </c>
      <c r="B2029" s="55" t="str">
        <f>VLOOKUP(A2029,'Customer Names'!A2029:E3347,3,TRUE)</f>
        <v xml:space="preserve"> Mr</v>
      </c>
      <c r="C2029" s="55" t="str">
        <f>VLOOKUP(A2029,'Customer Names'!A2027:E2852,4,FALSE)</f>
        <v>Dent</v>
      </c>
      <c r="D2029" s="54">
        <f>VLOOKUP(HealthCare!A2029,Medical_Examinations!A2028:J4363,2,TRUE)</f>
        <v>30</v>
      </c>
      <c r="E2029" s="54">
        <f>VLOOKUP(HealthCare!A2029,Medical_Examinations!A2028:J4363,4,TRUE)</f>
        <v>4.33</v>
      </c>
      <c r="F2029" s="55" t="str">
        <f>VLOOKUP(A2029,Medical_Examinations!A2028:J4363,6,TRUE)</f>
        <v>yes</v>
      </c>
      <c r="G2029" s="55" t="str">
        <f>VLOOKUP(A2029,Medical_Examinations!A2028:J4363,7,TRUE)</f>
        <v>No</v>
      </c>
      <c r="H2029" s="55" t="str">
        <f>VLOOKUP(A2029,Medical_Examinations!A2028:J4363,8,TRUE)</f>
        <v>No</v>
      </c>
      <c r="I2029" s="56">
        <f>VLOOKUP(A2029,Medical_Examinations!A2028:J4363,9,TRUE)</f>
        <v>0</v>
      </c>
      <c r="J2029" s="55" t="str">
        <f>VLOOKUP(A2029,Medical_Examinations!A2028:J4363,10,TRUE)</f>
        <v>No</v>
      </c>
      <c r="K2029" s="55" t="str">
        <f>VLOOKUP(A2029,Medical_Examinations!A2028:J4363,3,TRUE)</f>
        <v>Obesity</v>
      </c>
      <c r="L2029" s="55" t="str">
        <f>VLOOKUP(A2029,Medical_Examinations!A2028:J4363,5,TRUE)</f>
        <v>Normal</v>
      </c>
      <c r="M2029" s="57">
        <f>VLOOKUP(A2029,Hospitalization!A231:K2573,5,FALSE)</f>
        <v>35982</v>
      </c>
      <c r="N2029" s="56">
        <f ca="1">VLOOKUP(A2029,Hospitalization!A231:K2573,6,FALSE)</f>
        <v>51</v>
      </c>
      <c r="O2029" s="55" t="str">
        <f>VLOOKUP(A2020,Hospitalization!A1021:K3363,11,TRUE)</f>
        <v>R1012</v>
      </c>
      <c r="P2029" s="55" t="str">
        <f>VLOOKUP(A2029,Hospitalization!A1030:K3372,10,TRUE)</f>
        <v>tier - 2</v>
      </c>
      <c r="Q2029" s="58">
        <f>VLOOKUP(A2029,Hospitalization!A1030:K3372,8,TRUE)</f>
        <v>9870.59</v>
      </c>
      <c r="R2029" s="55" t="str">
        <f>VLOOKUP(A2029,Hospitalization!A1030:K3372,9,TRUE)</f>
        <v>tier - 2</v>
      </c>
    </row>
    <row r="2030" spans="1:18" x14ac:dyDescent="0.3">
      <c r="A2030" s="69" t="s">
        <v>2039</v>
      </c>
      <c r="B2030" s="55" t="str">
        <f>VLOOKUP(A2030,'Customer Names'!A2030:E3348,3,TRUE)</f>
        <v xml:space="preserve"> Mr</v>
      </c>
      <c r="C2030" s="55" t="str">
        <f>VLOOKUP(A2030,'Customer Names'!A2028:E2853,4,FALSE)</f>
        <v>Ranti</v>
      </c>
      <c r="D2030" s="50">
        <f>VLOOKUP(HealthCare!A2030,Medical_Examinations!A2029:J4364,2,TRUE)</f>
        <v>29.15</v>
      </c>
      <c r="E2030" s="50">
        <f>VLOOKUP(HealthCare!A2030,Medical_Examinations!A2029:J4364,4,TRUE)</f>
        <v>4.91</v>
      </c>
      <c r="F2030" s="7" t="str">
        <f>VLOOKUP(A2030,Medical_Examinations!A2029:J4364,6,TRUE)</f>
        <v>yes</v>
      </c>
      <c r="G2030" s="7" t="str">
        <f>VLOOKUP(A2030,Medical_Examinations!A2029:J4364,7,TRUE)</f>
        <v>No</v>
      </c>
      <c r="H2030" s="7" t="str">
        <f>VLOOKUP(A2030,Medical_Examinations!A2029:J4364,8,TRUE)</f>
        <v>No</v>
      </c>
      <c r="I2030" s="51">
        <f>VLOOKUP(A2030,Medical_Examinations!A2029:J4364,9,TRUE)</f>
        <v>0</v>
      </c>
      <c r="J2030" s="7" t="str">
        <f>VLOOKUP(A2030,Medical_Examinations!A2029:J4364,10,TRUE)</f>
        <v>No</v>
      </c>
      <c r="K2030" s="7" t="str">
        <f>VLOOKUP(A2030,Medical_Examinations!A2029:J4364,3,TRUE)</f>
        <v>Overweight</v>
      </c>
      <c r="L2030" s="7" t="str">
        <f>VLOOKUP(A2030,Medical_Examinations!A2029:J4364,5,TRUE)</f>
        <v>Normal</v>
      </c>
      <c r="M2030" s="52">
        <f>VLOOKUP(A2030,Hospitalization!A232:K2574,5,FALSE)</f>
        <v>25428</v>
      </c>
      <c r="N2030" s="51">
        <f ca="1">VLOOKUP(A2030,Hospitalization!A232:K2574,6,FALSE)</f>
        <v>52</v>
      </c>
      <c r="O2030" s="7" t="str">
        <f>VLOOKUP(A2021,Hospitalization!A1022:K3364,11,TRUE)</f>
        <v>R1012</v>
      </c>
      <c r="P2030" s="7" t="str">
        <f>VLOOKUP(A2030,Hospitalization!A1031:K3373,10,TRUE)</f>
        <v>tier - 3</v>
      </c>
      <c r="Q2030" s="53">
        <f>VLOOKUP(A2030,Hospitalization!A1031:K3373,8,TRUE)</f>
        <v>9869.81</v>
      </c>
      <c r="R2030" s="7" t="str">
        <f>VLOOKUP(A2030,Hospitalization!A1031:K3373,9,TRUE)</f>
        <v>tier - 3</v>
      </c>
    </row>
    <row r="2031" spans="1:18" x14ac:dyDescent="0.3">
      <c r="A2031" s="69" t="s">
        <v>2040</v>
      </c>
      <c r="B2031" s="55" t="str">
        <f>VLOOKUP(A2031,'Customer Names'!A2031:E3349,3,TRUE)</f>
        <v xml:space="preserve"> Ms</v>
      </c>
      <c r="C2031" s="55" t="str">
        <f>VLOOKUP(A2031,'Customer Names'!A2029:E2854,4,FALSE)</f>
        <v>Ishaq</v>
      </c>
      <c r="D2031" s="54">
        <f>VLOOKUP(HealthCare!A2031,Medical_Examinations!A2030:J4365,2,TRUE)</f>
        <v>34.865000000000002</v>
      </c>
      <c r="E2031" s="54">
        <f>VLOOKUP(HealthCare!A2031,Medical_Examinations!A2030:J4365,4,TRUE)</f>
        <v>4.8</v>
      </c>
      <c r="F2031" s="55" t="str">
        <f>VLOOKUP(A2031,Medical_Examinations!A2030:J4365,6,TRUE)</f>
        <v>No</v>
      </c>
      <c r="G2031" s="55" t="str">
        <f>VLOOKUP(A2031,Medical_Examinations!A2030:J4365,7,TRUE)</f>
        <v>No</v>
      </c>
      <c r="H2031" s="55" t="str">
        <f>VLOOKUP(A2031,Medical_Examinations!A2030:J4365,8,TRUE)</f>
        <v>No</v>
      </c>
      <c r="I2031" s="56">
        <f>VLOOKUP(A2031,Medical_Examinations!A2030:J4365,9,TRUE)</f>
        <v>0</v>
      </c>
      <c r="J2031" s="55" t="str">
        <f>VLOOKUP(A2031,Medical_Examinations!A2030:J4365,10,TRUE)</f>
        <v>No</v>
      </c>
      <c r="K2031" s="55" t="str">
        <f>VLOOKUP(A2031,Medical_Examinations!A2030:J4365,3,TRUE)</f>
        <v>Obesity</v>
      </c>
      <c r="L2031" s="55" t="str">
        <f>VLOOKUP(A2031,Medical_Examinations!A2030:J4365,5,TRUE)</f>
        <v>Normal</v>
      </c>
      <c r="M2031" s="57">
        <f>VLOOKUP(A2031,Hospitalization!A233:K2575,5,FALSE)</f>
        <v>25496</v>
      </c>
      <c r="N2031" s="56">
        <f ca="1">VLOOKUP(A2031,Hospitalization!A233:K2575,6,FALSE)</f>
        <v>47</v>
      </c>
      <c r="O2031" s="55" t="str">
        <f>VLOOKUP(A2022,Hospitalization!A1023:K3365,11,TRUE)</f>
        <v>R1013</v>
      </c>
      <c r="P2031" s="55" t="str">
        <f>VLOOKUP(A2031,Hospitalization!A1032:K3374,10,TRUE)</f>
        <v>tier - 3</v>
      </c>
      <c r="Q2031" s="58">
        <f>VLOOKUP(A2031,Hospitalization!A1032:K3374,8,TRUE)</f>
        <v>9863.4699999999993</v>
      </c>
      <c r="R2031" s="55" t="str">
        <f>VLOOKUP(A2031,Hospitalization!A1032:K3374,9,TRUE)</f>
        <v>tier - 3</v>
      </c>
    </row>
    <row r="2032" spans="1:18" x14ac:dyDescent="0.3">
      <c r="A2032" s="69" t="s">
        <v>2041</v>
      </c>
      <c r="B2032" s="55" t="str">
        <f>VLOOKUP(A2032,'Customer Names'!A2032:E3350,3,TRUE)</f>
        <v xml:space="preserve"> Ms</v>
      </c>
      <c r="C2032" s="55" t="str">
        <f>VLOOKUP(A2032,'Customer Names'!A2030:E2855,4,FALSE)</f>
        <v>Wiles</v>
      </c>
      <c r="D2032" s="50">
        <f>VLOOKUP(HealthCare!A2032,Medical_Examinations!A2031:J4366,2,TRUE)</f>
        <v>28.12</v>
      </c>
      <c r="E2032" s="50">
        <f>VLOOKUP(HealthCare!A2032,Medical_Examinations!A2031:J4366,4,TRUE)</f>
        <v>5.55</v>
      </c>
      <c r="F2032" s="7" t="str">
        <f>VLOOKUP(A2032,Medical_Examinations!A2031:J4366,6,TRUE)</f>
        <v>yes</v>
      </c>
      <c r="G2032" s="7" t="str">
        <f>VLOOKUP(A2032,Medical_Examinations!A2031:J4366,7,TRUE)</f>
        <v>yes</v>
      </c>
      <c r="H2032" s="7" t="str">
        <f>VLOOKUP(A2032,Medical_Examinations!A2031:J4366,8,TRUE)</f>
        <v>No</v>
      </c>
      <c r="I2032" s="51">
        <f>VLOOKUP(A2032,Medical_Examinations!A2031:J4366,9,TRUE)</f>
        <v>2</v>
      </c>
      <c r="J2032" s="7" t="str">
        <f>VLOOKUP(A2032,Medical_Examinations!A2031:J4366,10,TRUE)</f>
        <v>No</v>
      </c>
      <c r="K2032" s="7" t="str">
        <f>VLOOKUP(A2032,Medical_Examinations!A2031:J4366,3,TRUE)</f>
        <v>Overweight</v>
      </c>
      <c r="L2032" s="7" t="str">
        <f>VLOOKUP(A2032,Medical_Examinations!A2031:J4366,5,TRUE)</f>
        <v>Normal</v>
      </c>
      <c r="M2032" s="52">
        <f>VLOOKUP(A2032,Hospitalization!A234:K2576,5,FALSE)</f>
        <v>26131</v>
      </c>
      <c r="N2032" s="51">
        <f ca="1">VLOOKUP(A2032,Hospitalization!A234:K2576,6,FALSE)</f>
        <v>57</v>
      </c>
      <c r="O2032" s="7" t="str">
        <f>VLOOKUP(A2023,Hospitalization!A1024:K3366,11,TRUE)</f>
        <v>R1012</v>
      </c>
      <c r="P2032" s="7" t="str">
        <f>VLOOKUP(A2032,Hospitalization!A1033:K3375,10,TRUE)</f>
        <v>tier - 2</v>
      </c>
      <c r="Q2032" s="53">
        <f>VLOOKUP(A2032,Hospitalization!A1033:K3375,8,TRUE)</f>
        <v>9861.0300000000007</v>
      </c>
      <c r="R2032" s="7" t="str">
        <f>VLOOKUP(A2032,Hospitalization!A1033:K3375,9,TRUE)</f>
        <v>tier - 2</v>
      </c>
    </row>
    <row r="2033" spans="1:18" x14ac:dyDescent="0.3">
      <c r="A2033" s="69" t="s">
        <v>2042</v>
      </c>
      <c r="B2033" s="55" t="str">
        <f>VLOOKUP(A2033,'Customer Names'!A2033:E3351,3,TRUE)</f>
        <v xml:space="preserve"> Mr</v>
      </c>
      <c r="C2033" s="55" t="str">
        <f>VLOOKUP(A2033,'Customer Names'!A2031:E2856,4,FALSE)</f>
        <v>Roberts</v>
      </c>
      <c r="D2033" s="54">
        <f>VLOOKUP(HealthCare!A2033,Medical_Examinations!A2032:J4367,2,TRUE)</f>
        <v>29.45</v>
      </c>
      <c r="E2033" s="54">
        <f>VLOOKUP(HealthCare!A2033,Medical_Examinations!A2032:J4367,4,TRUE)</f>
        <v>5.24</v>
      </c>
      <c r="F2033" s="55" t="str">
        <f>VLOOKUP(A2033,Medical_Examinations!A2032:J4367,6,TRUE)</f>
        <v>yes</v>
      </c>
      <c r="G2033" s="55" t="str">
        <f>VLOOKUP(A2033,Medical_Examinations!A2032:J4367,7,TRUE)</f>
        <v>No</v>
      </c>
      <c r="H2033" s="55" t="str">
        <f>VLOOKUP(A2033,Medical_Examinations!A2032:J4367,8,TRUE)</f>
        <v>No</v>
      </c>
      <c r="I2033" s="56">
        <f>VLOOKUP(A2033,Medical_Examinations!A2032:J4367,9,TRUE)</f>
        <v>0</v>
      </c>
      <c r="J2033" s="55" t="str">
        <f>VLOOKUP(A2033,Medical_Examinations!A2032:J4367,10,TRUE)</f>
        <v>No</v>
      </c>
      <c r="K2033" s="55" t="str">
        <f>VLOOKUP(A2033,Medical_Examinations!A2032:J4367,3,TRUE)</f>
        <v>Overweight</v>
      </c>
      <c r="L2033" s="55" t="str">
        <f>VLOOKUP(A2033,Medical_Examinations!A2032:J4367,5,TRUE)</f>
        <v>Normal</v>
      </c>
      <c r="M2033" s="57">
        <f>VLOOKUP(A2033,Hospitalization!A235:K2577,5,FALSE)</f>
        <v>26229</v>
      </c>
      <c r="N2033" s="56">
        <f ca="1">VLOOKUP(A2033,Hospitalization!A235:K2577,6,FALSE)</f>
        <v>49</v>
      </c>
      <c r="O2033" s="55" t="str">
        <f>VLOOKUP(A2024,Hospitalization!A1025:K3367,11,TRUE)</f>
        <v>R1013</v>
      </c>
      <c r="P2033" s="55" t="str">
        <f>VLOOKUP(A2033,Hospitalization!A1034:K3376,10,TRUE)</f>
        <v>tier - 3</v>
      </c>
      <c r="Q2033" s="58">
        <f>VLOOKUP(A2033,Hospitalization!A1034:K3376,8,TRUE)</f>
        <v>9855.1299999999992</v>
      </c>
      <c r="R2033" s="55" t="str">
        <f>VLOOKUP(A2033,Hospitalization!A1034:K3376,9,TRUE)</f>
        <v>tier - 2</v>
      </c>
    </row>
    <row r="2034" spans="1:18" x14ac:dyDescent="0.3">
      <c r="A2034" s="69" t="s">
        <v>2043</v>
      </c>
      <c r="B2034" s="55" t="str">
        <f>VLOOKUP(A2034,'Customer Names'!A2034:E3352,3,TRUE)</f>
        <v xml:space="preserve"> Mr</v>
      </c>
      <c r="C2034" s="55" t="str">
        <f>VLOOKUP(A2034,'Customer Names'!A2032:E2857,4,FALSE)</f>
        <v>Serafini</v>
      </c>
      <c r="D2034" s="50">
        <f>VLOOKUP(HealthCare!A2034,Medical_Examinations!A2033:J4368,2,TRUE)</f>
        <v>27.94</v>
      </c>
      <c r="E2034" s="50">
        <f>VLOOKUP(HealthCare!A2034,Medical_Examinations!A2033:J4368,4,TRUE)</f>
        <v>6.08</v>
      </c>
      <c r="F2034" s="7" t="str">
        <f>VLOOKUP(A2034,Medical_Examinations!A2033:J4368,6,TRUE)</f>
        <v>No</v>
      </c>
      <c r="G2034" s="7" t="str">
        <f>VLOOKUP(A2034,Medical_Examinations!A2033:J4368,7,TRUE)</f>
        <v>No</v>
      </c>
      <c r="H2034" s="7" t="str">
        <f>VLOOKUP(A2034,Medical_Examinations!A2033:J4368,8,TRUE)</f>
        <v>Yes</v>
      </c>
      <c r="I2034" s="51">
        <f>VLOOKUP(A2034,Medical_Examinations!A2033:J4368,9,TRUE)</f>
        <v>1</v>
      </c>
      <c r="J2034" s="7" t="str">
        <f>VLOOKUP(A2034,Medical_Examinations!A2033:J4368,10,TRUE)</f>
        <v>No</v>
      </c>
      <c r="K2034" s="7" t="str">
        <f>VLOOKUP(A2034,Medical_Examinations!A2033:J4368,3,TRUE)</f>
        <v>Overweight</v>
      </c>
      <c r="L2034" s="7" t="str">
        <f>VLOOKUP(A2034,Medical_Examinations!A2033:J4368,5,TRUE)</f>
        <v>Prediabetes</v>
      </c>
      <c r="M2034" s="52">
        <f>VLOOKUP(A2034,Hospitalization!A236:K2578,5,FALSE)</f>
        <v>25146</v>
      </c>
      <c r="N2034" s="51">
        <f ca="1">VLOOKUP(A2034,Hospitalization!A236:K2578,6,FALSE)</f>
        <v>57</v>
      </c>
      <c r="O2034" s="7" t="str">
        <f>VLOOKUP(A2025,Hospitalization!A1026:K3368,11,TRUE)</f>
        <v>R1011</v>
      </c>
      <c r="P2034" s="7" t="str">
        <f>VLOOKUP(A2034,Hospitalization!A1035:K3377,10,TRUE)</f>
        <v>tier - 3</v>
      </c>
      <c r="Q2034" s="53">
        <f>VLOOKUP(A2034,Hospitalization!A1035:K3377,8,TRUE)</f>
        <v>9850.43</v>
      </c>
      <c r="R2034" s="7" t="str">
        <f>VLOOKUP(A2034,Hospitalization!A1035:K3377,9,TRUE)</f>
        <v>tier - 3</v>
      </c>
    </row>
    <row r="2035" spans="1:18" x14ac:dyDescent="0.3">
      <c r="A2035" s="69" t="s">
        <v>2044</v>
      </c>
      <c r="B2035" s="55" t="str">
        <f>VLOOKUP(A2035,'Customer Names'!A2035:E3353,3,TRUE)</f>
        <v xml:space="preserve"> Mr</v>
      </c>
      <c r="C2035" s="55" t="str">
        <f>VLOOKUP(A2035,'Customer Names'!A2033:E2858,4,FALSE)</f>
        <v>Button</v>
      </c>
      <c r="D2035" s="54">
        <f>VLOOKUP(HealthCare!A2035,Medical_Examinations!A2034:J4369,2,TRUE)</f>
        <v>27.2</v>
      </c>
      <c r="E2035" s="54">
        <f>VLOOKUP(HealthCare!A2035,Medical_Examinations!A2034:J4369,4,TRUE)</f>
        <v>5.83</v>
      </c>
      <c r="F2035" s="55" t="str">
        <f>VLOOKUP(A2035,Medical_Examinations!A2034:J4369,6,TRUE)</f>
        <v>No</v>
      </c>
      <c r="G2035" s="55" t="str">
        <f>VLOOKUP(A2035,Medical_Examinations!A2034:J4369,7,TRUE)</f>
        <v>No</v>
      </c>
      <c r="H2035" s="55" t="str">
        <f>VLOOKUP(A2035,Medical_Examinations!A2034:J4369,8,TRUE)</f>
        <v>Yes</v>
      </c>
      <c r="I2035" s="56">
        <f>VLOOKUP(A2035,Medical_Examinations!A2034:J4369,9,TRUE)</f>
        <v>1</v>
      </c>
      <c r="J2035" s="55" t="str">
        <f>VLOOKUP(A2035,Medical_Examinations!A2034:J4369,10,TRUE)</f>
        <v>No</v>
      </c>
      <c r="K2035" s="55" t="str">
        <f>VLOOKUP(A2035,Medical_Examinations!A2034:J4369,3,TRUE)</f>
        <v>Overweight</v>
      </c>
      <c r="L2035" s="55" t="str">
        <f>VLOOKUP(A2035,Medical_Examinations!A2034:J4369,5,TRUE)</f>
        <v>Prediabetes</v>
      </c>
      <c r="M2035" s="57">
        <f>VLOOKUP(A2035,Hospitalization!A237:K2579,5,FALSE)</f>
        <v>33829</v>
      </c>
      <c r="N2035" s="56">
        <f ca="1">VLOOKUP(A2035,Hospitalization!A237:K2579,6,FALSE)</f>
        <v>34</v>
      </c>
      <c r="O2035" s="55" t="str">
        <f>VLOOKUP(A2026,Hospitalization!A1027:K3369,11,TRUE)</f>
        <v>R1013</v>
      </c>
      <c r="P2035" s="55" t="str">
        <f>VLOOKUP(A2035,Hospitalization!A1036:K3378,10,TRUE)</f>
        <v>tier - 1</v>
      </c>
      <c r="Q2035" s="58">
        <f>VLOOKUP(A2035,Hospitalization!A1036:K3378,8,TRUE)</f>
        <v>9844.4500000000007</v>
      </c>
      <c r="R2035" s="55" t="str">
        <f>VLOOKUP(A2035,Hospitalization!A1036:K3378,9,TRUE)</f>
        <v>tier - 2</v>
      </c>
    </row>
    <row r="2036" spans="1:18" x14ac:dyDescent="0.3">
      <c r="A2036" s="69" t="s">
        <v>2045</v>
      </c>
      <c r="B2036" s="55" t="str">
        <f>VLOOKUP(A2036,'Customer Names'!A2036:E3354,3,TRUE)</f>
        <v xml:space="preserve"> Ms</v>
      </c>
      <c r="C2036" s="55" t="str">
        <f>VLOOKUP(A2036,'Customer Names'!A2034:E2859,4,FALSE)</f>
        <v>Gaal</v>
      </c>
      <c r="D2036" s="50">
        <f>VLOOKUP(HealthCare!A2036,Medical_Examinations!A2035:J4370,2,TRUE)</f>
        <v>33.344999999999999</v>
      </c>
      <c r="E2036" s="50">
        <f>VLOOKUP(HealthCare!A2036,Medical_Examinations!A2035:J4370,4,TRUE)</f>
        <v>4.29</v>
      </c>
      <c r="F2036" s="7" t="str">
        <f>VLOOKUP(A2036,Medical_Examinations!A2035:J4370,6,TRUE)</f>
        <v>No</v>
      </c>
      <c r="G2036" s="7" t="str">
        <f>VLOOKUP(A2036,Medical_Examinations!A2035:J4370,7,TRUE)</f>
        <v>No</v>
      </c>
      <c r="H2036" s="7" t="str">
        <f>VLOOKUP(A2036,Medical_Examinations!A2035:J4370,8,TRUE)</f>
        <v>No</v>
      </c>
      <c r="I2036" s="51">
        <f>VLOOKUP(A2036,Medical_Examinations!A2035:J4370,9,TRUE)</f>
        <v>1</v>
      </c>
      <c r="J2036" s="7" t="str">
        <f>VLOOKUP(A2036,Medical_Examinations!A2035:J4370,10,TRUE)</f>
        <v>No</v>
      </c>
      <c r="K2036" s="7" t="str">
        <f>VLOOKUP(A2036,Medical_Examinations!A2035:J4370,3,TRUE)</f>
        <v>Obesity</v>
      </c>
      <c r="L2036" s="7" t="str">
        <f>VLOOKUP(A2036,Medical_Examinations!A2035:J4370,5,TRUE)</f>
        <v>Normal</v>
      </c>
      <c r="M2036" s="52">
        <f>VLOOKUP(A2036,Hospitalization!A238:K2580,5,FALSE)</f>
        <v>26568</v>
      </c>
      <c r="N2036" s="51">
        <f ca="1">VLOOKUP(A2036,Hospitalization!A238:K2580,6,FALSE)</f>
        <v>54</v>
      </c>
      <c r="O2036" s="7" t="str">
        <f>VLOOKUP(A2027,Hospitalization!A1028:K3370,11,TRUE)</f>
        <v>R1024</v>
      </c>
      <c r="P2036" s="7" t="str">
        <f>VLOOKUP(A2036,Hospitalization!A1037:K3379,10,TRUE)</f>
        <v>tier - 3</v>
      </c>
      <c r="Q2036" s="53">
        <f>VLOOKUP(A2036,Hospitalization!A1037:K3379,8,TRUE)</f>
        <v>9836.2099999999991</v>
      </c>
      <c r="R2036" s="7" t="str">
        <f>VLOOKUP(A2036,Hospitalization!A1037:K3379,9,TRUE)</f>
        <v>tier - 2</v>
      </c>
    </row>
    <row r="2037" spans="1:18" x14ac:dyDescent="0.3">
      <c r="A2037" s="69" t="s">
        <v>2046</v>
      </c>
      <c r="B2037" s="55" t="str">
        <f>VLOOKUP(A2037,'Customer Names'!A2037:E3355,3,TRUE)</f>
        <v xml:space="preserve"> Ms</v>
      </c>
      <c r="C2037" s="55" t="str">
        <f>VLOOKUP(A2037,'Customer Names'!A2035:E2860,4,FALSE)</f>
        <v>Liptak</v>
      </c>
      <c r="D2037" s="54">
        <f>VLOOKUP(HealthCare!A2037,Medical_Examinations!A2036:J4371,2,TRUE)</f>
        <v>29.925000000000001</v>
      </c>
      <c r="E2037" s="54">
        <f>VLOOKUP(HealthCare!A2037,Medical_Examinations!A2036:J4371,4,TRUE)</f>
        <v>5.3</v>
      </c>
      <c r="F2037" s="55" t="str">
        <f>VLOOKUP(A2037,Medical_Examinations!A2036:J4371,6,TRUE)</f>
        <v>No</v>
      </c>
      <c r="G2037" s="55" t="str">
        <f>VLOOKUP(A2037,Medical_Examinations!A2036:J4371,7,TRUE)</f>
        <v>No</v>
      </c>
      <c r="H2037" s="55" t="str">
        <f>VLOOKUP(A2037,Medical_Examinations!A2036:J4371,8,TRUE)</f>
        <v>No</v>
      </c>
      <c r="I2037" s="56">
        <f>VLOOKUP(A2037,Medical_Examinations!A2036:J4371,9,TRUE)</f>
        <v>1</v>
      </c>
      <c r="J2037" s="55" t="str">
        <f>VLOOKUP(A2037,Medical_Examinations!A2036:J4371,10,TRUE)</f>
        <v>No</v>
      </c>
      <c r="K2037" s="55" t="str">
        <f>VLOOKUP(A2037,Medical_Examinations!A2036:J4371,3,TRUE)</f>
        <v>Overweight</v>
      </c>
      <c r="L2037" s="55" t="str">
        <f>VLOOKUP(A2037,Medical_Examinations!A2036:J4371,5,TRUE)</f>
        <v>Normal</v>
      </c>
      <c r="M2037" s="57">
        <f>VLOOKUP(A2037,Hospitalization!A239:K2581,5,FALSE)</f>
        <v>26478</v>
      </c>
      <c r="N2037" s="56">
        <f ca="1">VLOOKUP(A2037,Hospitalization!A239:K2581,6,FALSE)</f>
        <v>52</v>
      </c>
      <c r="O2037" s="55" t="str">
        <f>VLOOKUP(A2028,Hospitalization!A1029:K3371,11,TRUE)</f>
        <v>R1011</v>
      </c>
      <c r="P2037" s="55" t="str">
        <f>VLOOKUP(A2037,Hospitalization!A1038:K3380,10,TRUE)</f>
        <v>tier - 2</v>
      </c>
      <c r="Q2037" s="58">
        <f>VLOOKUP(A2037,Hospitalization!A1038:K3380,8,TRUE)</f>
        <v>9819.25</v>
      </c>
      <c r="R2037" s="55" t="str">
        <f>VLOOKUP(A2037,Hospitalization!A1038:K3380,9,TRUE)</f>
        <v>tier - 2</v>
      </c>
    </row>
    <row r="2038" spans="1:18" x14ac:dyDescent="0.3">
      <c r="A2038" s="69" t="s">
        <v>2047</v>
      </c>
      <c r="B2038" s="55" t="str">
        <f>VLOOKUP(A2038,'Customer Names'!A2038:E3356,3,TRUE)</f>
        <v xml:space="preserve"> Ms</v>
      </c>
      <c r="C2038" s="55" t="str">
        <f>VLOOKUP(A2038,'Customer Names'!A2036:E2861,4,FALSE)</f>
        <v>Kellam</v>
      </c>
      <c r="D2038" s="50">
        <f>VLOOKUP(HealthCare!A2038,Medical_Examinations!A2037:J4372,2,TRUE)</f>
        <v>24.225000000000001</v>
      </c>
      <c r="E2038" s="50">
        <f>VLOOKUP(HealthCare!A2038,Medical_Examinations!A2037:J4372,4,TRUE)</f>
        <v>4.42</v>
      </c>
      <c r="F2038" s="7" t="str">
        <f>VLOOKUP(A2038,Medical_Examinations!A2037:J4372,6,TRUE)</f>
        <v>No</v>
      </c>
      <c r="G2038" s="7" t="str">
        <f>VLOOKUP(A2038,Medical_Examinations!A2037:J4372,7,TRUE)</f>
        <v>No</v>
      </c>
      <c r="H2038" s="7" t="str">
        <f>VLOOKUP(A2038,Medical_Examinations!A2037:J4372,8,TRUE)</f>
        <v>No</v>
      </c>
      <c r="I2038" s="51">
        <f>VLOOKUP(A2038,Medical_Examinations!A2037:J4372,9,TRUE)</f>
        <v>1</v>
      </c>
      <c r="J2038" s="7" t="str">
        <f>VLOOKUP(A2038,Medical_Examinations!A2037:J4372,10,TRUE)</f>
        <v>No</v>
      </c>
      <c r="K2038" s="7" t="str">
        <f>VLOOKUP(A2038,Medical_Examinations!A2037:J4372,3,TRUE)</f>
        <v>Normal Weight</v>
      </c>
      <c r="L2038" s="7" t="str">
        <f>VLOOKUP(A2038,Medical_Examinations!A2037:J4372,5,TRUE)</f>
        <v>Normal</v>
      </c>
      <c r="M2038" s="52">
        <f>VLOOKUP(A2038,Hospitalization!A240:K2582,5,FALSE)</f>
        <v>26924</v>
      </c>
      <c r="N2038" s="51">
        <f ca="1">VLOOKUP(A2038,Hospitalization!A240:K2582,6,FALSE)</f>
        <v>51</v>
      </c>
      <c r="O2038" s="7" t="str">
        <f>VLOOKUP(A2029,Hospitalization!A1030:K3372,11,TRUE)</f>
        <v>R1023</v>
      </c>
      <c r="P2038" s="7" t="str">
        <f>VLOOKUP(A2038,Hospitalization!A1039:K3381,10,TRUE)</f>
        <v>tier - 1</v>
      </c>
      <c r="Q2038" s="53">
        <f>VLOOKUP(A2038,Hospitalization!A1039:K3381,8,TRUE)</f>
        <v>9800.89</v>
      </c>
      <c r="R2038" s="7" t="str">
        <f>VLOOKUP(A2038,Hospitalization!A1039:K3381,9,TRUE)</f>
        <v>tier - 2</v>
      </c>
    </row>
    <row r="2039" spans="1:18" x14ac:dyDescent="0.3">
      <c r="A2039" s="69" t="s">
        <v>2048</v>
      </c>
      <c r="B2039" s="55" t="str">
        <f>VLOOKUP(A2039,'Customer Names'!A2039:E3357,3,TRUE)</f>
        <v xml:space="preserve"> Ms</v>
      </c>
      <c r="C2039" s="55" t="str">
        <f>VLOOKUP(A2039,'Customer Names'!A2037:E2862,4,FALSE)</f>
        <v>Gordon</v>
      </c>
      <c r="D2039" s="54">
        <f>VLOOKUP(HealthCare!A2039,Medical_Examinations!A2038:J4373,2,TRUE)</f>
        <v>29.68</v>
      </c>
      <c r="E2039" s="54">
        <f>VLOOKUP(HealthCare!A2039,Medical_Examinations!A2038:J4373,4,TRUE)</f>
        <v>5.68</v>
      </c>
      <c r="F2039" s="55" t="str">
        <f>VLOOKUP(A2039,Medical_Examinations!A2038:J4373,6,TRUE)</f>
        <v>No</v>
      </c>
      <c r="G2039" s="55" t="str">
        <f>VLOOKUP(A2039,Medical_Examinations!A2038:J4373,7,TRUE)</f>
        <v>yes</v>
      </c>
      <c r="H2039" s="55" t="str">
        <f>VLOOKUP(A2039,Medical_Examinations!A2038:J4373,8,TRUE)</f>
        <v>No</v>
      </c>
      <c r="I2039" s="56">
        <f>VLOOKUP(A2039,Medical_Examinations!A2038:J4373,9,TRUE)</f>
        <v>1</v>
      </c>
      <c r="J2039" s="55" t="str">
        <f>VLOOKUP(A2039,Medical_Examinations!A2038:J4373,10,TRUE)</f>
        <v>No</v>
      </c>
      <c r="K2039" s="55" t="str">
        <f>VLOOKUP(A2039,Medical_Examinations!A2038:J4373,3,TRUE)</f>
        <v>Overweight</v>
      </c>
      <c r="L2039" s="55" t="str">
        <f>VLOOKUP(A2039,Medical_Examinations!A2038:J4373,5,TRUE)</f>
        <v>Normal</v>
      </c>
      <c r="M2039" s="57">
        <f>VLOOKUP(A2039,Hospitalization!A241:K2583,5,FALSE)</f>
        <v>28283</v>
      </c>
      <c r="N2039" s="56">
        <f ca="1">VLOOKUP(A2039,Hospitalization!A241:K2583,6,FALSE)</f>
        <v>54</v>
      </c>
      <c r="O2039" s="55" t="str">
        <f>VLOOKUP(A2030,Hospitalization!A1031:K3373,11,TRUE)</f>
        <v>R1012</v>
      </c>
      <c r="P2039" s="55" t="str">
        <f>VLOOKUP(A2039,Hospitalization!A1040:K3382,10,TRUE)</f>
        <v>tier - 2</v>
      </c>
      <c r="Q2039" s="58">
        <f>VLOOKUP(A2039,Hospitalization!A1040:K3382,8,TRUE)</f>
        <v>9788.8700000000008</v>
      </c>
      <c r="R2039" s="55" t="str">
        <f>VLOOKUP(A2039,Hospitalization!A1040:K3382,9,TRUE)</f>
        <v>tier - 3</v>
      </c>
    </row>
    <row r="2040" spans="1:18" x14ac:dyDescent="0.3">
      <c r="A2040" s="69" t="s">
        <v>2049</v>
      </c>
      <c r="B2040" s="55" t="str">
        <f>VLOOKUP(A2040,'Customer Names'!A2040:E3358,3,TRUE)</f>
        <v xml:space="preserve"> Mr</v>
      </c>
      <c r="C2040" s="55" t="str">
        <f>VLOOKUP(A2040,'Customer Names'!A2038:E2863,4,FALSE)</f>
        <v>Hyland</v>
      </c>
      <c r="D2040" s="50">
        <f>VLOOKUP(HealthCare!A2040,Medical_Examinations!A2039:J4374,2,TRUE)</f>
        <v>20.614999999999998</v>
      </c>
      <c r="E2040" s="50">
        <f>VLOOKUP(HealthCare!A2040,Medical_Examinations!A2039:J4374,4,TRUE)</f>
        <v>6.05</v>
      </c>
      <c r="F2040" s="7" t="str">
        <f>VLOOKUP(A2040,Medical_Examinations!A2039:J4374,6,TRUE)</f>
        <v>No</v>
      </c>
      <c r="G2040" s="7" t="str">
        <f>VLOOKUP(A2040,Medical_Examinations!A2039:J4374,7,TRUE)</f>
        <v>No</v>
      </c>
      <c r="H2040" s="7" t="str">
        <f>VLOOKUP(A2040,Medical_Examinations!A2039:J4374,8,TRUE)</f>
        <v>Yes</v>
      </c>
      <c r="I2040" s="51">
        <f>VLOOKUP(A2040,Medical_Examinations!A2039:J4374,9,TRUE)</f>
        <v>1</v>
      </c>
      <c r="J2040" s="7" t="str">
        <f>VLOOKUP(A2040,Medical_Examinations!A2039:J4374,10,TRUE)</f>
        <v>No</v>
      </c>
      <c r="K2040" s="7" t="str">
        <f>VLOOKUP(A2040,Medical_Examinations!A2039:J4374,3,TRUE)</f>
        <v>Normal Weight</v>
      </c>
      <c r="L2040" s="7" t="str">
        <f>VLOOKUP(A2040,Medical_Examinations!A2039:J4374,5,TRUE)</f>
        <v>Prediabetes</v>
      </c>
      <c r="M2040" s="52">
        <f>VLOOKUP(A2040,Hospitalization!A242:K2584,5,FALSE)</f>
        <v>35285</v>
      </c>
      <c r="N2040" s="51">
        <f ca="1">VLOOKUP(A2040,Hospitalization!A242:K2584,6,FALSE)</f>
        <v>54</v>
      </c>
      <c r="O2040" s="7" t="str">
        <f>VLOOKUP(A2031,Hospitalization!A1032:K3374,11,TRUE)</f>
        <v>R1012</v>
      </c>
      <c r="P2040" s="7" t="str">
        <f>VLOOKUP(A2040,Hospitalization!A1041:K3383,10,TRUE)</f>
        <v>tier - 3</v>
      </c>
      <c r="Q2040" s="53">
        <f>VLOOKUP(A2040,Hospitalization!A1041:K3383,8,TRUE)</f>
        <v>9787.32</v>
      </c>
      <c r="R2040" s="7" t="str">
        <f>VLOOKUP(A2040,Hospitalization!A1041:K3383,9,TRUE)</f>
        <v>tier - 2</v>
      </c>
    </row>
    <row r="2041" spans="1:18" x14ac:dyDescent="0.3">
      <c r="A2041" s="69" t="s">
        <v>2050</v>
      </c>
      <c r="B2041" s="55" t="str">
        <f>VLOOKUP(A2041,'Customer Names'!A2041:E3359,3,TRUE)</f>
        <v xml:space="preserve"> Ms</v>
      </c>
      <c r="C2041" s="55" t="str">
        <f>VLOOKUP(A2041,'Customer Names'!A2039:E2864,4,FALSE)</f>
        <v>Wagoner</v>
      </c>
      <c r="D2041" s="54">
        <f>VLOOKUP(HealthCare!A2041,Medical_Examinations!A2040:J4375,2,TRUE)</f>
        <v>32.119999999999997</v>
      </c>
      <c r="E2041" s="54">
        <f>VLOOKUP(HealthCare!A2041,Medical_Examinations!A2040:J4375,4,TRUE)</f>
        <v>5.33</v>
      </c>
      <c r="F2041" s="55" t="str">
        <f>VLOOKUP(A2041,Medical_Examinations!A2040:J4375,6,TRUE)</f>
        <v>No</v>
      </c>
      <c r="G2041" s="55" t="str">
        <f>VLOOKUP(A2041,Medical_Examinations!A2040:J4375,7,TRUE)</f>
        <v>yes</v>
      </c>
      <c r="H2041" s="55" t="str">
        <f>VLOOKUP(A2041,Medical_Examinations!A2040:J4375,8,TRUE)</f>
        <v>No</v>
      </c>
      <c r="I2041" s="56">
        <f>VLOOKUP(A2041,Medical_Examinations!A2040:J4375,9,TRUE)</f>
        <v>1</v>
      </c>
      <c r="J2041" s="55" t="str">
        <f>VLOOKUP(A2041,Medical_Examinations!A2040:J4375,10,TRUE)</f>
        <v>No</v>
      </c>
      <c r="K2041" s="55" t="str">
        <f>VLOOKUP(A2041,Medical_Examinations!A2040:J4375,3,TRUE)</f>
        <v>Obesity</v>
      </c>
      <c r="L2041" s="55" t="str">
        <f>VLOOKUP(A2041,Medical_Examinations!A2040:J4375,5,TRUE)</f>
        <v>Normal</v>
      </c>
      <c r="M2041" s="57">
        <f>VLOOKUP(A2041,Hospitalization!A243:K2585,5,FALSE)</f>
        <v>23990</v>
      </c>
      <c r="N2041" s="56">
        <f ca="1">VLOOKUP(A2041,Hospitalization!A243:K2585,6,FALSE)</f>
        <v>52</v>
      </c>
      <c r="O2041" s="55" t="str">
        <f>VLOOKUP(A2032,Hospitalization!A1033:K3375,11,TRUE)</f>
        <v>R1011</v>
      </c>
      <c r="P2041" s="55" t="str">
        <f>VLOOKUP(A2041,Hospitalization!A1042:K3384,10,TRUE)</f>
        <v>tier - 1</v>
      </c>
      <c r="Q2041" s="58">
        <f>VLOOKUP(A2041,Hospitalization!A1042:K3384,8,TRUE)</f>
        <v>9764.08</v>
      </c>
      <c r="R2041" s="55" t="str">
        <f>VLOOKUP(A2041,Hospitalization!A1042:K3384,9,TRUE)</f>
        <v>tier - 3</v>
      </c>
    </row>
    <row r="2042" spans="1:18" x14ac:dyDescent="0.3">
      <c r="A2042" s="69" t="s">
        <v>2051</v>
      </c>
      <c r="B2042" s="55" t="str">
        <f>VLOOKUP(A2042,'Customer Names'!A2042:E3360,3,TRUE)</f>
        <v xml:space="preserve"> Mr</v>
      </c>
      <c r="C2042" s="55" t="str">
        <f>VLOOKUP(A2042,'Customer Names'!A2040:E2865,4,FALSE)</f>
        <v>Thomas</v>
      </c>
      <c r="D2042" s="50">
        <f>VLOOKUP(HealthCare!A2042,Medical_Examinations!A2041:J4376,2,TRUE)</f>
        <v>27.36</v>
      </c>
      <c r="E2042" s="50">
        <f>VLOOKUP(HealthCare!A2042,Medical_Examinations!A2041:J4376,4,TRUE)</f>
        <v>6.22</v>
      </c>
      <c r="F2042" s="7" t="str">
        <f>VLOOKUP(A2042,Medical_Examinations!A2041:J4376,6,TRUE)</f>
        <v>No</v>
      </c>
      <c r="G2042" s="7" t="str">
        <f>VLOOKUP(A2042,Medical_Examinations!A2041:J4376,7,TRUE)</f>
        <v>No</v>
      </c>
      <c r="H2042" s="7" t="str">
        <f>VLOOKUP(A2042,Medical_Examinations!A2041:J4376,8,TRUE)</f>
        <v>No</v>
      </c>
      <c r="I2042" s="51">
        <f>VLOOKUP(A2042,Medical_Examinations!A2041:J4376,9,TRUE)</f>
        <v>0</v>
      </c>
      <c r="J2042" s="7" t="str">
        <f>VLOOKUP(A2042,Medical_Examinations!A2041:J4376,10,TRUE)</f>
        <v>No</v>
      </c>
      <c r="K2042" s="7" t="str">
        <f>VLOOKUP(A2042,Medical_Examinations!A2041:J4376,3,TRUE)</f>
        <v>Overweight</v>
      </c>
      <c r="L2042" s="7" t="str">
        <f>VLOOKUP(A2042,Medical_Examinations!A2041:J4376,5,TRUE)</f>
        <v>Prediabetes</v>
      </c>
      <c r="M2042" s="52">
        <f>VLOOKUP(A2042,Hospitalization!A244:K2586,5,FALSE)</f>
        <v>37086</v>
      </c>
      <c r="N2042" s="51">
        <f ca="1">VLOOKUP(A2042,Hospitalization!A244:K2586,6,FALSE)</f>
        <v>59</v>
      </c>
      <c r="O2042" s="7" t="str">
        <f>VLOOKUP(A2033,Hospitalization!A1034:K3376,11,TRUE)</f>
        <v>R1013</v>
      </c>
      <c r="P2042" s="7" t="str">
        <f>VLOOKUP(A2042,Hospitalization!A1043:K3385,10,TRUE)</f>
        <v>tier - 2</v>
      </c>
      <c r="Q2042" s="53">
        <f>VLOOKUP(A2042,Hospitalization!A1043:K3385,8,TRUE)</f>
        <v>9753.49</v>
      </c>
      <c r="R2042" s="7" t="str">
        <f>VLOOKUP(A2042,Hospitalization!A1043:K3385,9,TRUE)</f>
        <v>tier - 2</v>
      </c>
    </row>
    <row r="2043" spans="1:18" x14ac:dyDescent="0.3">
      <c r="A2043" s="69" t="s">
        <v>2052</v>
      </c>
      <c r="B2043" s="55" t="str">
        <f>VLOOKUP(A2043,'Customer Names'!A2043:E3361,3,TRUE)</f>
        <v xml:space="preserve"> Mr</v>
      </c>
      <c r="C2043" s="55" t="str">
        <f>VLOOKUP(A2043,'Customer Names'!A2041:E2866,4,FALSE)</f>
        <v>Goffi</v>
      </c>
      <c r="D2043" s="54">
        <f>VLOOKUP(HealthCare!A2043,Medical_Examinations!A2042:J4377,2,TRUE)</f>
        <v>17.385000000000002</v>
      </c>
      <c r="E2043" s="54">
        <f>VLOOKUP(HealthCare!A2043,Medical_Examinations!A2042:J4377,4,TRUE)</f>
        <v>5.84</v>
      </c>
      <c r="F2043" s="55" t="str">
        <f>VLOOKUP(A2043,Medical_Examinations!A2042:J4377,6,TRUE)</f>
        <v>No</v>
      </c>
      <c r="G2043" s="55" t="str">
        <f>VLOOKUP(A2043,Medical_Examinations!A2042:J4377,7,TRUE)</f>
        <v>No</v>
      </c>
      <c r="H2043" s="55" t="str">
        <f>VLOOKUP(A2043,Medical_Examinations!A2042:J4377,8,TRUE)</f>
        <v>No</v>
      </c>
      <c r="I2043" s="56">
        <f>VLOOKUP(A2043,Medical_Examinations!A2042:J4377,9,TRUE)</f>
        <v>0</v>
      </c>
      <c r="J2043" s="55" t="str">
        <f>VLOOKUP(A2043,Medical_Examinations!A2042:J4377,10,TRUE)</f>
        <v>No</v>
      </c>
      <c r="K2043" s="55" t="str">
        <f>VLOOKUP(A2043,Medical_Examinations!A2042:J4377,3,TRUE)</f>
        <v>Underweight</v>
      </c>
      <c r="L2043" s="55" t="str">
        <f>VLOOKUP(A2043,Medical_Examinations!A2042:J4377,5,TRUE)</f>
        <v>Prediabetes</v>
      </c>
      <c r="M2043" s="57">
        <f>VLOOKUP(A2043,Hospitalization!A245:K2587,5,FALSE)</f>
        <v>25753</v>
      </c>
      <c r="N2043" s="56">
        <f ca="1">VLOOKUP(A2043,Hospitalization!A245:K2587,6,FALSE)</f>
        <v>52</v>
      </c>
      <c r="O2043" s="55" t="str">
        <f>VLOOKUP(A2034,Hospitalization!A1035:K3377,11,TRUE)</f>
        <v>R1011</v>
      </c>
      <c r="P2043" s="55" t="str">
        <f>VLOOKUP(A2043,Hospitalization!A1044:K3386,10,TRUE)</f>
        <v>tier - 1</v>
      </c>
      <c r="Q2043" s="58">
        <f>VLOOKUP(A2043,Hospitalization!A1044:K3386,8,TRUE)</f>
        <v>9748.91</v>
      </c>
      <c r="R2043" s="55" t="str">
        <f>VLOOKUP(A2043,Hospitalization!A1044:K3386,9,TRUE)</f>
        <v>tier - 2</v>
      </c>
    </row>
    <row r="2044" spans="1:18" x14ac:dyDescent="0.3">
      <c r="A2044" s="69" t="s">
        <v>2053</v>
      </c>
      <c r="B2044" s="55" t="str">
        <f>VLOOKUP(A2044,'Customer Names'!A2044:E3362,3,TRUE)</f>
        <v xml:space="preserve"> Mr</v>
      </c>
      <c r="C2044" s="55" t="str">
        <f>VLOOKUP(A2044,'Customer Names'!A2042:E2867,4,FALSE)</f>
        <v>Salovaara</v>
      </c>
      <c r="D2044" s="50">
        <f>VLOOKUP(HealthCare!A2044,Medical_Examinations!A2043:J4378,2,TRUE)</f>
        <v>30.13</v>
      </c>
      <c r="E2044" s="50">
        <f>VLOOKUP(HealthCare!A2044,Medical_Examinations!A2043:J4378,4,TRUE)</f>
        <v>5.71</v>
      </c>
      <c r="F2044" s="7" t="str">
        <f>VLOOKUP(A2044,Medical_Examinations!A2043:J4378,6,TRUE)</f>
        <v>No</v>
      </c>
      <c r="G2044" s="7" t="str">
        <f>VLOOKUP(A2044,Medical_Examinations!A2043:J4378,7,TRUE)</f>
        <v>yes</v>
      </c>
      <c r="H2044" s="7" t="str">
        <f>VLOOKUP(A2044,Medical_Examinations!A2043:J4378,8,TRUE)</f>
        <v>No</v>
      </c>
      <c r="I2044" s="51">
        <f>VLOOKUP(A2044,Medical_Examinations!A2043:J4378,9,TRUE)</f>
        <v>1</v>
      </c>
      <c r="J2044" s="7" t="str">
        <f>VLOOKUP(A2044,Medical_Examinations!A2043:J4378,10,TRUE)</f>
        <v>No</v>
      </c>
      <c r="K2044" s="7" t="str">
        <f>VLOOKUP(A2044,Medical_Examinations!A2043:J4378,3,TRUE)</f>
        <v>Obesity</v>
      </c>
      <c r="L2044" s="7" t="str">
        <f>VLOOKUP(A2044,Medical_Examinations!A2043:J4378,5,TRUE)</f>
        <v>Prediabetes</v>
      </c>
      <c r="M2044" s="52">
        <f>VLOOKUP(A2044,Hospitalization!A246:K2588,5,FALSE)</f>
        <v>25798</v>
      </c>
      <c r="N2044" s="51">
        <f ca="1">VLOOKUP(A2044,Hospitalization!A246:K2588,6,FALSE)</f>
        <v>44</v>
      </c>
      <c r="O2044" s="7" t="str">
        <f>VLOOKUP(A2035,Hospitalization!A1036:K3378,11,TRUE)</f>
        <v>R1012</v>
      </c>
      <c r="P2044" s="7" t="str">
        <f>VLOOKUP(A2044,Hospitalization!A1045:K3387,10,TRUE)</f>
        <v>tier - 1</v>
      </c>
      <c r="Q2044" s="53">
        <f>VLOOKUP(A2044,Hospitalization!A1045:K3387,8,TRUE)</f>
        <v>9724.5300000000007</v>
      </c>
      <c r="R2044" s="7" t="str">
        <f>VLOOKUP(A2044,Hospitalization!A1045:K3387,9,TRUE)</f>
        <v>tier - 3</v>
      </c>
    </row>
    <row r="2045" spans="1:18" x14ac:dyDescent="0.3">
      <c r="A2045" s="69" t="s">
        <v>2054</v>
      </c>
      <c r="B2045" s="55" t="str">
        <f>VLOOKUP(A2045,'Customer Names'!A2045:E3363,3,TRUE)</f>
        <v xml:space="preserve"> Ms</v>
      </c>
      <c r="C2045" s="55" t="str">
        <f>VLOOKUP(A2045,'Customer Names'!A2043:E2868,4,FALSE)</f>
        <v>Reid</v>
      </c>
      <c r="D2045" s="54">
        <f>VLOOKUP(HealthCare!A2045,Medical_Examinations!A2044:J4379,2,TRUE)</f>
        <v>25.44</v>
      </c>
      <c r="E2045" s="54">
        <f>VLOOKUP(HealthCare!A2045,Medical_Examinations!A2044:J4379,4,TRUE)</f>
        <v>6.04</v>
      </c>
      <c r="F2045" s="55" t="str">
        <f>VLOOKUP(A2045,Medical_Examinations!A2044:J4379,6,TRUE)</f>
        <v>yes</v>
      </c>
      <c r="G2045" s="55" t="str">
        <f>VLOOKUP(A2045,Medical_Examinations!A2044:J4379,7,TRUE)</f>
        <v>No</v>
      </c>
      <c r="H2045" s="55" t="str">
        <f>VLOOKUP(A2045,Medical_Examinations!A2044:J4379,8,TRUE)</f>
        <v>Yes</v>
      </c>
      <c r="I2045" s="56">
        <f>VLOOKUP(A2045,Medical_Examinations!A2044:J4379,9,TRUE)</f>
        <v>1</v>
      </c>
      <c r="J2045" s="55" t="str">
        <f>VLOOKUP(A2045,Medical_Examinations!A2044:J4379,10,TRUE)</f>
        <v>No</v>
      </c>
      <c r="K2045" s="55" t="str">
        <f>VLOOKUP(A2045,Medical_Examinations!A2044:J4379,3,TRUE)</f>
        <v>Overweight</v>
      </c>
      <c r="L2045" s="55" t="str">
        <f>VLOOKUP(A2045,Medical_Examinations!A2044:J4379,5,TRUE)</f>
        <v>Prediabetes</v>
      </c>
      <c r="M2045" s="57">
        <f>VLOOKUP(A2045,Hospitalization!A247:K2589,5,FALSE)</f>
        <v>25823</v>
      </c>
      <c r="N2045" s="56">
        <f ca="1">VLOOKUP(A2045,Hospitalization!A247:K2589,6,FALSE)</f>
        <v>61</v>
      </c>
      <c r="O2045" s="55" t="str">
        <f>VLOOKUP(A2036,Hospitalization!A1037:K3379,11,TRUE)</f>
        <v>R1021</v>
      </c>
      <c r="P2045" s="55" t="str">
        <f>VLOOKUP(A2045,Hospitalization!A1046:K3388,10,TRUE)</f>
        <v>tier - 1</v>
      </c>
      <c r="Q2045" s="58">
        <f>VLOOKUP(A2045,Hospitalization!A1046:K3388,8,TRUE)</f>
        <v>9722.77</v>
      </c>
      <c r="R2045" s="55" t="str">
        <f>VLOOKUP(A2045,Hospitalization!A1046:K3388,9,TRUE)</f>
        <v>tier - 3</v>
      </c>
    </row>
    <row r="2046" spans="1:18" x14ac:dyDescent="0.3">
      <c r="A2046" s="69" t="s">
        <v>2055</v>
      </c>
      <c r="B2046" s="55" t="str">
        <f>VLOOKUP(A2046,'Customer Names'!A2046:E3364,3,TRUE)</f>
        <v xml:space="preserve"> Ms</v>
      </c>
      <c r="C2046" s="55" t="str">
        <f>VLOOKUP(A2046,'Customer Names'!A2044:E2869,4,FALSE)</f>
        <v>Allan</v>
      </c>
      <c r="D2046" s="50">
        <f>VLOOKUP(HealthCare!A2046,Medical_Examinations!A2045:J4380,2,TRUE)</f>
        <v>39.805</v>
      </c>
      <c r="E2046" s="50">
        <f>VLOOKUP(HealthCare!A2046,Medical_Examinations!A2045:J4380,4,TRUE)</f>
        <v>4.38</v>
      </c>
      <c r="F2046" s="7" t="str">
        <f>VLOOKUP(A2046,Medical_Examinations!A2045:J4380,6,TRUE)</f>
        <v>No</v>
      </c>
      <c r="G2046" s="7" t="str">
        <f>VLOOKUP(A2046,Medical_Examinations!A2045:J4380,7,TRUE)</f>
        <v>yes</v>
      </c>
      <c r="H2046" s="7" t="str">
        <f>VLOOKUP(A2046,Medical_Examinations!A2045:J4380,8,TRUE)</f>
        <v>No</v>
      </c>
      <c r="I2046" s="51">
        <f>VLOOKUP(A2046,Medical_Examinations!A2045:J4380,9,TRUE)</f>
        <v>1</v>
      </c>
      <c r="J2046" s="7" t="str">
        <f>VLOOKUP(A2046,Medical_Examinations!A2045:J4380,10,TRUE)</f>
        <v>No</v>
      </c>
      <c r="K2046" s="7" t="str">
        <f>VLOOKUP(A2046,Medical_Examinations!A2045:J4380,3,TRUE)</f>
        <v>Obesity</v>
      </c>
      <c r="L2046" s="7" t="str">
        <f>VLOOKUP(A2046,Medical_Examinations!A2045:J4380,5,TRUE)</f>
        <v>Normal</v>
      </c>
      <c r="M2046" s="52">
        <f>VLOOKUP(A2046,Hospitalization!A248:K2590,5,FALSE)</f>
        <v>27572</v>
      </c>
      <c r="N2046" s="51">
        <f ca="1">VLOOKUP(A2046,Hospitalization!A248:K2590,6,FALSE)</f>
        <v>53</v>
      </c>
      <c r="O2046" s="7" t="str">
        <f>VLOOKUP(A2037,Hospitalization!A1038:K3380,11,TRUE)</f>
        <v>R1021</v>
      </c>
      <c r="P2046" s="7" t="str">
        <f>VLOOKUP(A2046,Hospitalization!A1047:K3389,10,TRUE)</f>
        <v>tier - 1</v>
      </c>
      <c r="Q2046" s="53">
        <f>VLOOKUP(A2046,Hospitalization!A1047:K3389,8,TRUE)</f>
        <v>9715.84</v>
      </c>
      <c r="R2046" s="7" t="str">
        <f>VLOOKUP(A2046,Hospitalization!A1047:K3389,9,TRUE)</f>
        <v>tier - 2</v>
      </c>
    </row>
    <row r="2047" spans="1:18" x14ac:dyDescent="0.3">
      <c r="A2047" s="69" t="s">
        <v>2056</v>
      </c>
      <c r="B2047" s="55" t="str">
        <f>VLOOKUP(A2047,'Customer Names'!A2047:E3365,3,TRUE)</f>
        <v xml:space="preserve"> Ms</v>
      </c>
      <c r="C2047" s="55" t="str">
        <f>VLOOKUP(A2047,'Customer Names'!A2045:E2870,4,FALSE)</f>
        <v>McLaughlin</v>
      </c>
      <c r="D2047" s="54">
        <f>VLOOKUP(HealthCare!A2047,Medical_Examinations!A2046:J4381,2,TRUE)</f>
        <v>30.4</v>
      </c>
      <c r="E2047" s="54">
        <f>VLOOKUP(HealthCare!A2047,Medical_Examinations!A2046:J4381,4,TRUE)</f>
        <v>5.56</v>
      </c>
      <c r="F2047" s="55" t="str">
        <f>VLOOKUP(A2047,Medical_Examinations!A2046:J4381,6,TRUE)</f>
        <v>yes</v>
      </c>
      <c r="G2047" s="55" t="str">
        <f>VLOOKUP(A2047,Medical_Examinations!A2046:J4381,7,TRUE)</f>
        <v>yes</v>
      </c>
      <c r="H2047" s="55" t="str">
        <f>VLOOKUP(A2047,Medical_Examinations!A2046:J4381,8,TRUE)</f>
        <v>No</v>
      </c>
      <c r="I2047" s="56">
        <f>VLOOKUP(A2047,Medical_Examinations!A2046:J4381,9,TRUE)</f>
        <v>1</v>
      </c>
      <c r="J2047" s="55" t="str">
        <f>VLOOKUP(A2047,Medical_Examinations!A2046:J4381,10,TRUE)</f>
        <v>No</v>
      </c>
      <c r="K2047" s="55" t="str">
        <f>VLOOKUP(A2047,Medical_Examinations!A2046:J4381,3,TRUE)</f>
        <v>Obesity</v>
      </c>
      <c r="L2047" s="55" t="str">
        <f>VLOOKUP(A2047,Medical_Examinations!A2046:J4381,5,TRUE)</f>
        <v>Normal</v>
      </c>
      <c r="M2047" s="57">
        <f>VLOOKUP(A2047,Hospitalization!A249:K2591,5,FALSE)</f>
        <v>26490</v>
      </c>
      <c r="N2047" s="56">
        <f ca="1">VLOOKUP(A2047,Hospitalization!A249:K2591,6,FALSE)</f>
        <v>44</v>
      </c>
      <c r="O2047" s="55" t="str">
        <f>VLOOKUP(A2038,Hospitalization!A1039:K3381,11,TRUE)</f>
        <v>R1013</v>
      </c>
      <c r="P2047" s="55" t="str">
        <f>VLOOKUP(A2047,Hospitalization!A1048:K3390,10,TRUE)</f>
        <v>tier - 1</v>
      </c>
      <c r="Q2047" s="58">
        <f>VLOOKUP(A2047,Hospitalization!A1048:K3390,8,TRUE)</f>
        <v>9710.7099999999991</v>
      </c>
      <c r="R2047" s="55" t="str">
        <f>VLOOKUP(A2047,Hospitalization!A1048:K3390,9,TRUE)</f>
        <v>tier - 2</v>
      </c>
    </row>
    <row r="2048" spans="1:18" x14ac:dyDescent="0.3">
      <c r="A2048" s="69" t="s">
        <v>2057</v>
      </c>
      <c r="B2048" s="55" t="str">
        <f>VLOOKUP(A2048,'Customer Names'!A2048:E3366,3,TRUE)</f>
        <v xml:space="preserve"> Ms</v>
      </c>
      <c r="C2048" s="55" t="str">
        <f>VLOOKUP(A2048,'Customer Names'!A2046:E2871,4,FALSE)</f>
        <v>Lee</v>
      </c>
      <c r="D2048" s="50">
        <f>VLOOKUP(HealthCare!A2048,Medical_Examinations!A2047:J4382,2,TRUE)</f>
        <v>23.18</v>
      </c>
      <c r="E2048" s="50">
        <f>VLOOKUP(HealthCare!A2048,Medical_Examinations!A2047:J4382,4,TRUE)</f>
        <v>4.24</v>
      </c>
      <c r="F2048" s="7" t="str">
        <f>VLOOKUP(A2048,Medical_Examinations!A2047:J4382,6,TRUE)</f>
        <v>No</v>
      </c>
      <c r="G2048" s="7" t="str">
        <f>VLOOKUP(A2048,Medical_Examinations!A2047:J4382,7,TRUE)</f>
        <v>yes</v>
      </c>
      <c r="H2048" s="7" t="str">
        <f>VLOOKUP(A2048,Medical_Examinations!A2047:J4382,8,TRUE)</f>
        <v>No</v>
      </c>
      <c r="I2048" s="51">
        <f>VLOOKUP(A2048,Medical_Examinations!A2047:J4382,9,TRUE)</f>
        <v>1</v>
      </c>
      <c r="J2048" s="7" t="str">
        <f>VLOOKUP(A2048,Medical_Examinations!A2047:J4382,10,TRUE)</f>
        <v>No</v>
      </c>
      <c r="K2048" s="7" t="str">
        <f>VLOOKUP(A2048,Medical_Examinations!A2047:J4382,3,TRUE)</f>
        <v>Normal Weight</v>
      </c>
      <c r="L2048" s="7" t="str">
        <f>VLOOKUP(A2048,Medical_Examinations!A2047:J4382,5,TRUE)</f>
        <v>Normal</v>
      </c>
      <c r="M2048" s="52">
        <f>VLOOKUP(A2048,Hospitalization!A250:K2592,5,FALSE)</f>
        <v>28387</v>
      </c>
      <c r="N2048" s="51">
        <f ca="1">VLOOKUP(A2048,Hospitalization!A250:K2592,6,FALSE)</f>
        <v>50</v>
      </c>
      <c r="O2048" s="7" t="str">
        <f>VLOOKUP(A2039,Hospitalization!A1040:K3382,11,TRUE)</f>
        <v>R1013</v>
      </c>
      <c r="P2048" s="7" t="str">
        <f>VLOOKUP(A2048,Hospitalization!A1049:K3391,10,TRUE)</f>
        <v>tier - 3</v>
      </c>
      <c r="Q2048" s="53">
        <f>VLOOKUP(A2048,Hospitalization!A1049:K3391,8,TRUE)</f>
        <v>9704.67</v>
      </c>
      <c r="R2048" s="7" t="str">
        <f>VLOOKUP(A2048,Hospitalization!A1049:K3391,9,TRUE)</f>
        <v>tier - 2</v>
      </c>
    </row>
    <row r="2049" spans="1:18" x14ac:dyDescent="0.3">
      <c r="A2049" s="69" t="s">
        <v>2058</v>
      </c>
      <c r="B2049" s="55" t="str">
        <f>VLOOKUP(A2049,'Customer Names'!A2049:E3367,3,TRUE)</f>
        <v xml:space="preserve"> Ms</v>
      </c>
      <c r="C2049" s="55" t="str">
        <f>VLOOKUP(A2049,'Customer Names'!A2047:E2872,4,FALSE)</f>
        <v>Tang</v>
      </c>
      <c r="D2049" s="54">
        <f>VLOOKUP(HealthCare!A2049,Medical_Examinations!A2048:J4383,2,TRUE)</f>
        <v>39.615000000000002</v>
      </c>
      <c r="E2049" s="54">
        <f>VLOOKUP(HealthCare!A2049,Medical_Examinations!A2048:J4383,4,TRUE)</f>
        <v>6.32</v>
      </c>
      <c r="F2049" s="55" t="str">
        <f>VLOOKUP(A2049,Medical_Examinations!A2048:J4383,6,TRUE)</f>
        <v>No</v>
      </c>
      <c r="G2049" s="55" t="str">
        <f>VLOOKUP(A2049,Medical_Examinations!A2048:J4383,7,TRUE)</f>
        <v>No</v>
      </c>
      <c r="H2049" s="55" t="str">
        <f>VLOOKUP(A2049,Medical_Examinations!A2048:J4383,8,TRUE)</f>
        <v>Yes</v>
      </c>
      <c r="I2049" s="56">
        <f>VLOOKUP(A2049,Medical_Examinations!A2048:J4383,9,TRUE)</f>
        <v>1</v>
      </c>
      <c r="J2049" s="55" t="str">
        <f>VLOOKUP(A2049,Medical_Examinations!A2048:J4383,10,TRUE)</f>
        <v>No</v>
      </c>
      <c r="K2049" s="55" t="str">
        <f>VLOOKUP(A2049,Medical_Examinations!A2048:J4383,3,TRUE)</f>
        <v>Obesity</v>
      </c>
      <c r="L2049" s="55" t="str">
        <f>VLOOKUP(A2049,Medical_Examinations!A2048:J4383,5,TRUE)</f>
        <v>Prediabetes</v>
      </c>
      <c r="M2049" s="57">
        <f>VLOOKUP(A2049,Hospitalization!A251:K2593,5,FALSE)</f>
        <v>23688</v>
      </c>
      <c r="N2049" s="56">
        <f ca="1">VLOOKUP(A2049,Hospitalization!A251:K2593,6,FALSE)</f>
        <v>55</v>
      </c>
      <c r="O2049" s="55" t="str">
        <f>VLOOKUP(A2040,Hospitalization!A1041:K3383,11,TRUE)</f>
        <v>R1023</v>
      </c>
      <c r="P2049" s="55" t="str">
        <f>VLOOKUP(A2049,Hospitalization!A1050:K3392,10,TRUE)</f>
        <v>tier - 3</v>
      </c>
      <c r="Q2049" s="58">
        <f>VLOOKUP(A2049,Hospitalization!A1050:K3392,8,TRUE)</f>
        <v>9698.42</v>
      </c>
      <c r="R2049" s="55" t="str">
        <f>VLOOKUP(A2049,Hospitalization!A1050:K3392,9,TRUE)</f>
        <v>tier - 3</v>
      </c>
    </row>
    <row r="2050" spans="1:18" x14ac:dyDescent="0.3">
      <c r="A2050" s="69" t="s">
        <v>2059</v>
      </c>
      <c r="B2050" s="55" t="str">
        <f>VLOOKUP(A2050,'Customer Names'!A2050:E3368,3,TRUE)</f>
        <v xml:space="preserve"> Mr</v>
      </c>
      <c r="C2050" s="55" t="str">
        <f>VLOOKUP(A2050,'Customer Names'!A2048:E2873,4,FALSE)</f>
        <v>Kennedy</v>
      </c>
      <c r="D2050" s="50">
        <f>VLOOKUP(HealthCare!A2050,Medical_Examinations!A2049:J4384,2,TRUE)</f>
        <v>30.59</v>
      </c>
      <c r="E2050" s="50">
        <f>VLOOKUP(HealthCare!A2050,Medical_Examinations!A2049:J4384,4,TRUE)</f>
        <v>6.3</v>
      </c>
      <c r="F2050" s="7" t="str">
        <f>VLOOKUP(A2050,Medical_Examinations!A2049:J4384,6,TRUE)</f>
        <v>yes</v>
      </c>
      <c r="G2050" s="7" t="str">
        <f>VLOOKUP(A2050,Medical_Examinations!A2049:J4384,7,TRUE)</f>
        <v>No</v>
      </c>
      <c r="H2050" s="7" t="str">
        <f>VLOOKUP(A2050,Medical_Examinations!A2049:J4384,8,TRUE)</f>
        <v>Yes</v>
      </c>
      <c r="I2050" s="51">
        <f>VLOOKUP(A2050,Medical_Examinations!A2049:J4384,9,TRUE)</f>
        <v>1</v>
      </c>
      <c r="J2050" s="7" t="str">
        <f>VLOOKUP(A2050,Medical_Examinations!A2049:J4384,10,TRUE)</f>
        <v>No</v>
      </c>
      <c r="K2050" s="7" t="str">
        <f>VLOOKUP(A2050,Medical_Examinations!A2049:J4384,3,TRUE)</f>
        <v>Obesity</v>
      </c>
      <c r="L2050" s="7" t="str">
        <f>VLOOKUP(A2050,Medical_Examinations!A2049:J4384,5,TRUE)</f>
        <v>Prediabetes</v>
      </c>
      <c r="M2050" s="52">
        <f>VLOOKUP(A2050,Hospitalization!A252:K2594,5,FALSE)</f>
        <v>24366</v>
      </c>
      <c r="N2050" s="51">
        <f ca="1">VLOOKUP(A2050,Hospitalization!A252:K2594,6,FALSE)</f>
        <v>28</v>
      </c>
      <c r="O2050" s="7" t="str">
        <f>VLOOKUP(A2041,Hospitalization!A1042:K3384,11,TRUE)</f>
        <v>R1012</v>
      </c>
      <c r="P2050" s="7" t="str">
        <f>VLOOKUP(A2050,Hospitalization!A1051:K3393,10,TRUE)</f>
        <v>tier - 2</v>
      </c>
      <c r="Q2050" s="53">
        <f>VLOOKUP(A2050,Hospitalization!A1051:K3393,8,TRUE)</f>
        <v>9684.2900000000009</v>
      </c>
      <c r="R2050" s="7" t="str">
        <f>VLOOKUP(A2050,Hospitalization!A1051:K3393,9,TRUE)</f>
        <v>tier - 3</v>
      </c>
    </row>
    <row r="2051" spans="1:18" x14ac:dyDescent="0.3">
      <c r="A2051" s="69" t="s">
        <v>2060</v>
      </c>
      <c r="B2051" s="55" t="str">
        <f>VLOOKUP(A2051,'Customer Names'!A2051:E3369,3,TRUE)</f>
        <v xml:space="preserve"> Mr</v>
      </c>
      <c r="C2051" s="55" t="str">
        <f>VLOOKUP(A2051,'Customer Names'!A2049:E2874,4,FALSE)</f>
        <v>Condon</v>
      </c>
      <c r="D2051" s="54">
        <f>VLOOKUP(HealthCare!A2051,Medical_Examinations!A2050:J4385,2,TRUE)</f>
        <v>16.72</v>
      </c>
      <c r="E2051" s="54">
        <f>VLOOKUP(HealthCare!A2051,Medical_Examinations!A2050:J4385,4,TRUE)</f>
        <v>4.38</v>
      </c>
      <c r="F2051" s="55" t="str">
        <f>VLOOKUP(A2051,Medical_Examinations!A2050:J4385,6,TRUE)</f>
        <v>yes</v>
      </c>
      <c r="G2051" s="55" t="str">
        <f>VLOOKUP(A2051,Medical_Examinations!A2050:J4385,7,TRUE)</f>
        <v>No</v>
      </c>
      <c r="H2051" s="55" t="str">
        <f>VLOOKUP(A2051,Medical_Examinations!A2050:J4385,8,TRUE)</f>
        <v>No</v>
      </c>
      <c r="I2051" s="56">
        <f>VLOOKUP(A2051,Medical_Examinations!A2050:J4385,9,TRUE)</f>
        <v>1</v>
      </c>
      <c r="J2051" s="55" t="str">
        <f>VLOOKUP(A2051,Medical_Examinations!A2050:J4385,10,TRUE)</f>
        <v>No</v>
      </c>
      <c r="K2051" s="55" t="str">
        <f>VLOOKUP(A2051,Medical_Examinations!A2050:J4385,3,TRUE)</f>
        <v>Underweight</v>
      </c>
      <c r="L2051" s="55" t="str">
        <f>VLOOKUP(A2051,Medical_Examinations!A2050:J4385,5,TRUE)</f>
        <v>Normal</v>
      </c>
      <c r="M2051" s="57">
        <f>VLOOKUP(A2051,Hospitalization!A253:K2595,5,FALSE)</f>
        <v>27218</v>
      </c>
      <c r="N2051" s="56">
        <f ca="1">VLOOKUP(A2051,Hospitalization!A253:K2595,6,FALSE)</f>
        <v>53</v>
      </c>
      <c r="O2051" s="55" t="str">
        <f>VLOOKUP(A2042,Hospitalization!A1043:K3385,11,TRUE)</f>
        <v>R1012</v>
      </c>
      <c r="P2051" s="55" t="str">
        <f>VLOOKUP(A2051,Hospitalization!A1052:K3394,10,TRUE)</f>
        <v>tier - 2</v>
      </c>
      <c r="Q2051" s="58">
        <f>VLOOKUP(A2051,Hospitalization!A1052:K3394,8,TRUE)</f>
        <v>9653.81</v>
      </c>
      <c r="R2051" s="55" t="str">
        <f>VLOOKUP(A2051,Hospitalization!A1052:K3394,9,TRUE)</f>
        <v>tier - 2</v>
      </c>
    </row>
    <row r="2052" spans="1:18" x14ac:dyDescent="0.3">
      <c r="A2052" s="69" t="s">
        <v>2061</v>
      </c>
      <c r="B2052" s="55" t="str">
        <f>VLOOKUP(A2052,'Customer Names'!A2052:E3370,3,TRUE)</f>
        <v xml:space="preserve"> Mr</v>
      </c>
      <c r="C2052" s="55" t="str">
        <f>VLOOKUP(A2052,'Customer Names'!A2050:E2875,4,FALSE)</f>
        <v>Chepkwony</v>
      </c>
      <c r="D2052" s="50">
        <f>VLOOKUP(HealthCare!A2052,Medical_Examinations!A2051:J4386,2,TRUE)</f>
        <v>26.22</v>
      </c>
      <c r="E2052" s="50">
        <f>VLOOKUP(HealthCare!A2052,Medical_Examinations!A2051:J4386,4,TRUE)</f>
        <v>4.6500000000000004</v>
      </c>
      <c r="F2052" s="7" t="str">
        <f>VLOOKUP(A2052,Medical_Examinations!A2051:J4386,6,TRUE)</f>
        <v>yes</v>
      </c>
      <c r="G2052" s="7" t="str">
        <f>VLOOKUP(A2052,Medical_Examinations!A2051:J4386,7,TRUE)</f>
        <v>No</v>
      </c>
      <c r="H2052" s="7" t="str">
        <f>VLOOKUP(A2052,Medical_Examinations!A2051:J4386,8,TRUE)</f>
        <v>Yes</v>
      </c>
      <c r="I2052" s="51">
        <f>VLOOKUP(A2052,Medical_Examinations!A2051:J4386,9,TRUE)</f>
        <v>1</v>
      </c>
      <c r="J2052" s="7" t="str">
        <f>VLOOKUP(A2052,Medical_Examinations!A2051:J4386,10,TRUE)</f>
        <v>No</v>
      </c>
      <c r="K2052" s="7" t="str">
        <f>VLOOKUP(A2052,Medical_Examinations!A2051:J4386,3,TRUE)</f>
        <v>Overweight</v>
      </c>
      <c r="L2052" s="7" t="str">
        <f>VLOOKUP(A2052,Medical_Examinations!A2051:J4386,5,TRUE)</f>
        <v>Normal</v>
      </c>
      <c r="M2052" s="52">
        <f>VLOOKUP(A2052,Hospitalization!A254:K2596,5,FALSE)</f>
        <v>26133</v>
      </c>
      <c r="N2052" s="51">
        <f ca="1">VLOOKUP(A2052,Hospitalization!A254:K2596,6,FALSE)</f>
        <v>58</v>
      </c>
      <c r="O2052" s="7" t="str">
        <f>VLOOKUP(A2043,Hospitalization!A1044:K3386,11,TRUE)</f>
        <v>R1013</v>
      </c>
      <c r="P2052" s="7" t="str">
        <f>VLOOKUP(A2052,Hospitalization!A1053:K3395,10,TRUE)</f>
        <v>tier - 1</v>
      </c>
      <c r="Q2052" s="53">
        <f>VLOOKUP(A2052,Hospitalization!A1053:K3395,8,TRUE)</f>
        <v>9644.25</v>
      </c>
      <c r="R2052" s="7" t="str">
        <f>VLOOKUP(A2052,Hospitalization!A1053:K3395,9,TRUE)</f>
        <v>tier - 2</v>
      </c>
    </row>
    <row r="2053" spans="1:18" x14ac:dyDescent="0.3">
      <c r="A2053" s="69" t="s">
        <v>2062</v>
      </c>
      <c r="B2053" s="55" t="str">
        <f>VLOOKUP(A2053,'Customer Names'!A2053:E3371,3,TRUE)</f>
        <v xml:space="preserve"> Ms</v>
      </c>
      <c r="C2053" s="55" t="str">
        <f>VLOOKUP(A2053,'Customer Names'!A2051:E2876,4,FALSE)</f>
        <v>Rodriguez</v>
      </c>
      <c r="D2053" s="54">
        <f>VLOOKUP(HealthCare!A2053,Medical_Examinations!A2052:J4387,2,TRUE)</f>
        <v>31.824999999999999</v>
      </c>
      <c r="E2053" s="54">
        <f>VLOOKUP(HealthCare!A2053,Medical_Examinations!A2052:J4387,4,TRUE)</f>
        <v>4.7</v>
      </c>
      <c r="F2053" s="55" t="str">
        <f>VLOOKUP(A2053,Medical_Examinations!A2052:J4387,6,TRUE)</f>
        <v>No</v>
      </c>
      <c r="G2053" s="55" t="str">
        <f>VLOOKUP(A2053,Medical_Examinations!A2052:J4387,7,TRUE)</f>
        <v>No</v>
      </c>
      <c r="H2053" s="55" t="str">
        <f>VLOOKUP(A2053,Medical_Examinations!A2052:J4387,8,TRUE)</f>
        <v>Yes</v>
      </c>
      <c r="I2053" s="56">
        <f>VLOOKUP(A2053,Medical_Examinations!A2052:J4387,9,TRUE)</f>
        <v>1</v>
      </c>
      <c r="J2053" s="55" t="str">
        <f>VLOOKUP(A2053,Medical_Examinations!A2052:J4387,10,TRUE)</f>
        <v>No</v>
      </c>
      <c r="K2053" s="55" t="str">
        <f>VLOOKUP(A2053,Medical_Examinations!A2052:J4387,3,TRUE)</f>
        <v>Obesity</v>
      </c>
      <c r="L2053" s="55" t="str">
        <f>VLOOKUP(A2053,Medical_Examinations!A2052:J4387,5,TRUE)</f>
        <v>Normal</v>
      </c>
      <c r="M2053" s="57">
        <f>VLOOKUP(A2053,Hospitalization!A255:K2597,5,FALSE)</f>
        <v>25841</v>
      </c>
      <c r="N2053" s="56">
        <f ca="1">VLOOKUP(A2053,Hospitalization!A255:K2597,6,FALSE)</f>
        <v>56</v>
      </c>
      <c r="O2053" s="55" t="str">
        <f>VLOOKUP(A2044,Hospitalization!A1045:K3387,11,TRUE)</f>
        <v>R1011</v>
      </c>
      <c r="P2053" s="55" t="str">
        <f>VLOOKUP(A2053,Hospitalization!A1054:K3396,10,TRUE)</f>
        <v>tier - 2</v>
      </c>
      <c r="Q2053" s="58">
        <f>VLOOKUP(A2053,Hospitalization!A1054:K3396,8,TRUE)</f>
        <v>9634.5400000000009</v>
      </c>
      <c r="R2053" s="55" t="str">
        <f>VLOOKUP(A2053,Hospitalization!A1054:K3396,9,TRUE)</f>
        <v>tier - 2</v>
      </c>
    </row>
    <row r="2054" spans="1:18" x14ac:dyDescent="0.3">
      <c r="A2054" s="69" t="s">
        <v>2063</v>
      </c>
      <c r="B2054" s="55" t="str">
        <f>VLOOKUP(A2054,'Customer Names'!A2054:E3372,3,TRUE)</f>
        <v xml:space="preserve"> Ms</v>
      </c>
      <c r="C2054" s="55" t="str">
        <f>VLOOKUP(A2054,'Customer Names'!A2052:E2877,4,FALSE)</f>
        <v>Szynkarczuk</v>
      </c>
      <c r="D2054" s="50">
        <f>VLOOKUP(HealthCare!A2054,Medical_Examinations!A2053:J4388,2,TRUE)</f>
        <v>25.745000000000001</v>
      </c>
      <c r="E2054" s="50">
        <f>VLOOKUP(HealthCare!A2054,Medical_Examinations!A2053:J4388,4,TRUE)</f>
        <v>4.34</v>
      </c>
      <c r="F2054" s="7" t="str">
        <f>VLOOKUP(A2054,Medical_Examinations!A2053:J4388,6,TRUE)</f>
        <v>No</v>
      </c>
      <c r="G2054" s="7" t="str">
        <f>VLOOKUP(A2054,Medical_Examinations!A2053:J4388,7,TRUE)</f>
        <v>No</v>
      </c>
      <c r="H2054" s="7" t="str">
        <f>VLOOKUP(A2054,Medical_Examinations!A2053:J4388,8,TRUE)</f>
        <v>Yes</v>
      </c>
      <c r="I2054" s="51">
        <f>VLOOKUP(A2054,Medical_Examinations!A2053:J4388,9,TRUE)</f>
        <v>1</v>
      </c>
      <c r="J2054" s="7" t="str">
        <f>VLOOKUP(A2054,Medical_Examinations!A2053:J4388,10,TRUE)</f>
        <v>No</v>
      </c>
      <c r="K2054" s="7" t="str">
        <f>VLOOKUP(A2054,Medical_Examinations!A2053:J4388,3,TRUE)</f>
        <v>Overweight</v>
      </c>
      <c r="L2054" s="7" t="str">
        <f>VLOOKUP(A2054,Medical_Examinations!A2053:J4388,5,TRUE)</f>
        <v>Normal</v>
      </c>
      <c r="M2054" s="52">
        <f>VLOOKUP(A2054,Hospitalization!A256:K2598,5,FALSE)</f>
        <v>25011</v>
      </c>
      <c r="N2054" s="51">
        <f ca="1">VLOOKUP(A2054,Hospitalization!A256:K2598,6,FALSE)</f>
        <v>55</v>
      </c>
      <c r="O2054" s="7" t="str">
        <f>VLOOKUP(A2045,Hospitalization!A1046:K3388,11,TRUE)</f>
        <v>R1016</v>
      </c>
      <c r="P2054" s="7" t="str">
        <f>VLOOKUP(A2054,Hospitalization!A1055:K3397,10,TRUE)</f>
        <v>tier - 2</v>
      </c>
      <c r="Q2054" s="53">
        <f>VLOOKUP(A2054,Hospitalization!A1055:K3397,8,TRUE)</f>
        <v>9630.91</v>
      </c>
      <c r="R2054" s="7" t="str">
        <f>VLOOKUP(A2054,Hospitalization!A1055:K3397,9,TRUE)</f>
        <v>tier - 3</v>
      </c>
    </row>
    <row r="2055" spans="1:18" x14ac:dyDescent="0.3">
      <c r="A2055" s="69" t="s">
        <v>2064</v>
      </c>
      <c r="B2055" s="55" t="str">
        <f>VLOOKUP(A2055,'Customer Names'!A2055:E3373,3,TRUE)</f>
        <v xml:space="preserve"> Ms</v>
      </c>
      <c r="C2055" s="55" t="str">
        <f>VLOOKUP(A2055,'Customer Names'!A2053:E2878,4,FALSE)</f>
        <v>Brill</v>
      </c>
      <c r="D2055" s="54">
        <f>VLOOKUP(HealthCare!A2055,Medical_Examinations!A2054:J4389,2,TRUE)</f>
        <v>24.605</v>
      </c>
      <c r="E2055" s="54">
        <f>VLOOKUP(HealthCare!A2055,Medical_Examinations!A2054:J4389,4,TRUE)</f>
        <v>5.62</v>
      </c>
      <c r="F2055" s="55" t="str">
        <f>VLOOKUP(A2055,Medical_Examinations!A2054:J4389,6,TRUE)</f>
        <v>No</v>
      </c>
      <c r="G2055" s="55" t="str">
        <f>VLOOKUP(A2055,Medical_Examinations!A2054:J4389,7,TRUE)</f>
        <v>No</v>
      </c>
      <c r="H2055" s="55" t="str">
        <f>VLOOKUP(A2055,Medical_Examinations!A2054:J4389,8,TRUE)</f>
        <v>Yes</v>
      </c>
      <c r="I2055" s="56">
        <f>VLOOKUP(A2055,Medical_Examinations!A2054:J4389,9,TRUE)</f>
        <v>1</v>
      </c>
      <c r="J2055" s="55" t="str">
        <f>VLOOKUP(A2055,Medical_Examinations!A2054:J4389,10,TRUE)</f>
        <v>No</v>
      </c>
      <c r="K2055" s="55" t="str">
        <f>VLOOKUP(A2055,Medical_Examinations!A2054:J4389,3,TRUE)</f>
        <v>Normal Weight</v>
      </c>
      <c r="L2055" s="55" t="str">
        <f>VLOOKUP(A2055,Medical_Examinations!A2054:J4389,5,TRUE)</f>
        <v>Normal</v>
      </c>
      <c r="M2055" s="57">
        <f>VLOOKUP(A2055,Hospitalization!A257:K2599,5,FALSE)</f>
        <v>26595</v>
      </c>
      <c r="N2055" s="56">
        <f ca="1">VLOOKUP(A2055,Hospitalization!A257:K2599,6,FALSE)</f>
        <v>52</v>
      </c>
      <c r="O2055" s="55" t="str">
        <f>VLOOKUP(A2046,Hospitalization!A1047:K3389,11,TRUE)</f>
        <v>R1024</v>
      </c>
      <c r="P2055" s="55" t="str">
        <f>VLOOKUP(A2055,Hospitalization!A1056:K3398,10,TRUE)</f>
        <v>tier - 2</v>
      </c>
      <c r="Q2055" s="58">
        <f>VLOOKUP(A2055,Hospitalization!A1056:K3398,8,TRUE)</f>
        <v>9630.4</v>
      </c>
      <c r="R2055" s="55" t="str">
        <f>VLOOKUP(A2055,Hospitalization!A1056:K3398,9,TRUE)</f>
        <v>tier - 2</v>
      </c>
    </row>
    <row r="2056" spans="1:18" x14ac:dyDescent="0.3">
      <c r="A2056" s="69" t="s">
        <v>2065</v>
      </c>
      <c r="B2056" s="55" t="str">
        <f>VLOOKUP(A2056,'Customer Names'!A2056:E3374,3,TRUE)</f>
        <v xml:space="preserve"> Ms</v>
      </c>
      <c r="C2056" s="55" t="str">
        <f>VLOOKUP(A2056,'Customer Names'!A2054:E2879,4,FALSE)</f>
        <v>Adams</v>
      </c>
      <c r="D2056" s="50">
        <f>VLOOKUP(HealthCare!A2056,Medical_Examinations!A2055:J4390,2,TRUE)</f>
        <v>24.51</v>
      </c>
      <c r="E2056" s="50">
        <f>VLOOKUP(HealthCare!A2056,Medical_Examinations!A2055:J4390,4,TRUE)</f>
        <v>4.24</v>
      </c>
      <c r="F2056" s="7" t="str">
        <f>VLOOKUP(A2056,Medical_Examinations!A2055:J4390,6,TRUE)</f>
        <v>No</v>
      </c>
      <c r="G2056" s="7" t="str">
        <f>VLOOKUP(A2056,Medical_Examinations!A2055:J4390,7,TRUE)</f>
        <v>No</v>
      </c>
      <c r="H2056" s="7" t="str">
        <f>VLOOKUP(A2056,Medical_Examinations!A2055:J4390,8,TRUE)</f>
        <v>Yes</v>
      </c>
      <c r="I2056" s="51">
        <f>VLOOKUP(A2056,Medical_Examinations!A2055:J4390,9,TRUE)</f>
        <v>1</v>
      </c>
      <c r="J2056" s="7" t="str">
        <f>VLOOKUP(A2056,Medical_Examinations!A2055:J4390,10,TRUE)</f>
        <v>No</v>
      </c>
      <c r="K2056" s="7" t="str">
        <f>VLOOKUP(A2056,Medical_Examinations!A2055:J4390,3,TRUE)</f>
        <v>Normal Weight</v>
      </c>
      <c r="L2056" s="7" t="str">
        <f>VLOOKUP(A2056,Medical_Examinations!A2055:J4390,5,TRUE)</f>
        <v>Normal</v>
      </c>
      <c r="M2056" s="52">
        <f>VLOOKUP(A2056,Hospitalization!A258:K2600,5,FALSE)</f>
        <v>29208</v>
      </c>
      <c r="N2056" s="51">
        <f ca="1">VLOOKUP(A2056,Hospitalization!A258:K2600,6,FALSE)</f>
        <v>45</v>
      </c>
      <c r="O2056" s="7" t="str">
        <f>VLOOKUP(A2047,Hospitalization!A1048:K3390,11,TRUE)</f>
        <v>R1021</v>
      </c>
      <c r="P2056" s="7" t="str">
        <f>VLOOKUP(A2056,Hospitalization!A1057:K3399,10,TRUE)</f>
        <v>tier - 2</v>
      </c>
      <c r="Q2056" s="53">
        <f>VLOOKUP(A2056,Hospitalization!A1057:K3399,8,TRUE)</f>
        <v>9630.2999999999993</v>
      </c>
      <c r="R2056" s="7" t="str">
        <f>VLOOKUP(A2056,Hospitalization!A1057:K3399,9,TRUE)</f>
        <v>tier - 2</v>
      </c>
    </row>
    <row r="2057" spans="1:18" x14ac:dyDescent="0.3">
      <c r="A2057" s="69" t="s">
        <v>2066</v>
      </c>
      <c r="B2057" s="55" t="str">
        <f>VLOOKUP(A2057,'Customer Names'!A2057:E3375,3,TRUE)</f>
        <v xml:space="preserve"> Mr</v>
      </c>
      <c r="C2057" s="55" t="str">
        <f>VLOOKUP(A2057,'Customer Names'!A2055:E2880,4,FALSE)</f>
        <v>Nunn</v>
      </c>
      <c r="D2057" s="54">
        <f>VLOOKUP(HealthCare!A2057,Medical_Examinations!A2056:J4391,2,TRUE)</f>
        <v>31.065000000000001</v>
      </c>
      <c r="E2057" s="54">
        <f>VLOOKUP(HealthCare!A2057,Medical_Examinations!A2056:J4391,4,TRUE)</f>
        <v>4.57</v>
      </c>
      <c r="F2057" s="55" t="str">
        <f>VLOOKUP(A2057,Medical_Examinations!A2056:J4391,6,TRUE)</f>
        <v>yes</v>
      </c>
      <c r="G2057" s="55" t="str">
        <f>VLOOKUP(A2057,Medical_Examinations!A2056:J4391,7,TRUE)</f>
        <v>No</v>
      </c>
      <c r="H2057" s="55" t="str">
        <f>VLOOKUP(A2057,Medical_Examinations!A2056:J4391,8,TRUE)</f>
        <v>No</v>
      </c>
      <c r="I2057" s="56">
        <f>VLOOKUP(A2057,Medical_Examinations!A2056:J4391,9,TRUE)</f>
        <v>0</v>
      </c>
      <c r="J2057" s="55" t="str">
        <f>VLOOKUP(A2057,Medical_Examinations!A2056:J4391,10,TRUE)</f>
        <v>No</v>
      </c>
      <c r="K2057" s="55" t="str">
        <f>VLOOKUP(A2057,Medical_Examinations!A2056:J4391,3,TRUE)</f>
        <v>Obesity</v>
      </c>
      <c r="L2057" s="55" t="str">
        <f>VLOOKUP(A2057,Medical_Examinations!A2056:J4391,5,TRUE)</f>
        <v>Normal</v>
      </c>
      <c r="M2057" s="57">
        <f>VLOOKUP(A2057,Hospitalization!A259:K2601,5,FALSE)</f>
        <v>35969</v>
      </c>
      <c r="N2057" s="56">
        <f ca="1">VLOOKUP(A2057,Hospitalization!A259:K2601,6,FALSE)</f>
        <v>60</v>
      </c>
      <c r="O2057" s="55" t="str">
        <f>VLOOKUP(A2048,Hospitalization!A1049:K3391,11,TRUE)</f>
        <v>R1024</v>
      </c>
      <c r="P2057" s="55" t="str">
        <f>VLOOKUP(A2057,Hospitalization!A1058:K3400,10,TRUE)</f>
        <v>tier - 2</v>
      </c>
      <c r="Q2057" s="58">
        <f>VLOOKUP(A2057,Hospitalization!A1058:K3400,8,TRUE)</f>
        <v>9628.7900000000009</v>
      </c>
      <c r="R2057" s="55" t="str">
        <f>VLOOKUP(A2057,Hospitalization!A1058:K3400,9,TRUE)</f>
        <v>tier - 2</v>
      </c>
    </row>
    <row r="2058" spans="1:18" x14ac:dyDescent="0.3">
      <c r="A2058" s="69" t="s">
        <v>2067</v>
      </c>
      <c r="B2058" s="55" t="str">
        <f>VLOOKUP(A2058,'Customer Names'!A2058:E3376,3,TRUE)</f>
        <v xml:space="preserve"> Ms</v>
      </c>
      <c r="C2058" s="55" t="str">
        <f>VLOOKUP(A2058,'Customer Names'!A2056:E2881,4,FALSE)</f>
        <v>Blair</v>
      </c>
      <c r="D2058" s="50">
        <f>VLOOKUP(HealthCare!A2058,Medical_Examinations!A2057:J4392,2,TRUE)</f>
        <v>28.12</v>
      </c>
      <c r="E2058" s="50">
        <f>VLOOKUP(HealthCare!A2058,Medical_Examinations!A2057:J4392,4,TRUE)</f>
        <v>5.05</v>
      </c>
      <c r="F2058" s="7" t="str">
        <f>VLOOKUP(A2058,Medical_Examinations!A2057:J4392,6,TRUE)</f>
        <v>No</v>
      </c>
      <c r="G2058" s="7" t="str">
        <f>VLOOKUP(A2058,Medical_Examinations!A2057:J4392,7,TRUE)</f>
        <v>No</v>
      </c>
      <c r="H2058" s="7" t="str">
        <f>VLOOKUP(A2058,Medical_Examinations!A2057:J4392,8,TRUE)</f>
        <v>No</v>
      </c>
      <c r="I2058" s="51">
        <f>VLOOKUP(A2058,Medical_Examinations!A2057:J4392,9,TRUE)</f>
        <v>0</v>
      </c>
      <c r="J2058" s="7" t="str">
        <f>VLOOKUP(A2058,Medical_Examinations!A2057:J4392,10,TRUE)</f>
        <v>No</v>
      </c>
      <c r="K2058" s="7" t="str">
        <f>VLOOKUP(A2058,Medical_Examinations!A2057:J4392,3,TRUE)</f>
        <v>Overweight</v>
      </c>
      <c r="L2058" s="7" t="str">
        <f>VLOOKUP(A2058,Medical_Examinations!A2057:J4392,5,TRUE)</f>
        <v>Normal</v>
      </c>
      <c r="M2058" s="52">
        <f>VLOOKUP(A2058,Hospitalization!A260:K2602,5,FALSE)</f>
        <v>25918</v>
      </c>
      <c r="N2058" s="51">
        <f ca="1">VLOOKUP(A2058,Hospitalization!A260:K2602,6,FALSE)</f>
        <v>61</v>
      </c>
      <c r="O2058" s="7" t="str">
        <f>VLOOKUP(A2049,Hospitalization!A1050:K3392,11,TRUE)</f>
        <v>R1013</v>
      </c>
      <c r="P2058" s="7" t="str">
        <f>VLOOKUP(A2058,Hospitalization!A1059:K3401,10,TRUE)</f>
        <v>tier - 3</v>
      </c>
      <c r="Q2058" s="53">
        <f>VLOOKUP(A2058,Hospitalization!A1059:K3401,8,TRUE)</f>
        <v>9625.92</v>
      </c>
      <c r="R2058" s="7" t="str">
        <f>VLOOKUP(A2058,Hospitalization!A1059:K3401,9,TRUE)</f>
        <v>tier - 2</v>
      </c>
    </row>
    <row r="2059" spans="1:18" x14ac:dyDescent="0.3">
      <c r="A2059" s="69" t="s">
        <v>2068</v>
      </c>
      <c r="B2059" s="55" t="str">
        <f>VLOOKUP(A2059,'Customer Names'!A2059:E3377,3,TRUE)</f>
        <v xml:space="preserve"> Mr</v>
      </c>
      <c r="C2059" s="55" t="str">
        <f>VLOOKUP(A2059,'Customer Names'!A2057:E2882,4,FALSE)</f>
        <v>Sharkey</v>
      </c>
      <c r="D2059" s="54">
        <f>VLOOKUP(HealthCare!A2059,Medical_Examinations!A2058:J4393,2,TRUE)</f>
        <v>38.06</v>
      </c>
      <c r="E2059" s="54">
        <f>VLOOKUP(HealthCare!A2059,Medical_Examinations!A2058:J4393,4,TRUE)</f>
        <v>6.16</v>
      </c>
      <c r="F2059" s="55" t="str">
        <f>VLOOKUP(A2059,Medical_Examinations!A2058:J4393,6,TRUE)</f>
        <v>No</v>
      </c>
      <c r="G2059" s="55" t="str">
        <f>VLOOKUP(A2059,Medical_Examinations!A2058:J4393,7,TRUE)</f>
        <v>No</v>
      </c>
      <c r="H2059" s="55" t="str">
        <f>VLOOKUP(A2059,Medical_Examinations!A2058:J4393,8,TRUE)</f>
        <v>No</v>
      </c>
      <c r="I2059" s="56">
        <f>VLOOKUP(A2059,Medical_Examinations!A2058:J4393,9,TRUE)</f>
        <v>0</v>
      </c>
      <c r="J2059" s="55" t="str">
        <f>VLOOKUP(A2059,Medical_Examinations!A2058:J4393,10,TRUE)</f>
        <v>No</v>
      </c>
      <c r="K2059" s="55" t="str">
        <f>VLOOKUP(A2059,Medical_Examinations!A2058:J4393,3,TRUE)</f>
        <v>Obesity</v>
      </c>
      <c r="L2059" s="55" t="str">
        <f>VLOOKUP(A2059,Medical_Examinations!A2058:J4393,5,TRUE)</f>
        <v>Prediabetes</v>
      </c>
      <c r="M2059" s="57">
        <f>VLOOKUP(A2059,Hospitalization!A261:K2603,5,FALSE)</f>
        <v>27696</v>
      </c>
      <c r="N2059" s="56">
        <f ca="1">VLOOKUP(A2059,Hospitalization!A261:K2603,6,FALSE)</f>
        <v>49</v>
      </c>
      <c r="O2059" s="55" t="str">
        <f>VLOOKUP(A2050,Hospitalization!A1051:K3393,11,TRUE)</f>
        <v>R1013</v>
      </c>
      <c r="P2059" s="55" t="str">
        <f>VLOOKUP(A2059,Hospitalization!A1060:K3402,10,TRUE)</f>
        <v>tier - 3</v>
      </c>
      <c r="Q2059" s="58">
        <f>VLOOKUP(A2059,Hospitalization!A1060:K3402,8,TRUE)</f>
        <v>9620.33</v>
      </c>
      <c r="R2059" s="55" t="str">
        <f>VLOOKUP(A2059,Hospitalization!A1060:K3402,9,TRUE)</f>
        <v>tier - 3</v>
      </c>
    </row>
    <row r="2060" spans="1:18" x14ac:dyDescent="0.3">
      <c r="A2060" s="69" t="s">
        <v>2069</v>
      </c>
      <c r="B2060" s="55" t="str">
        <f>VLOOKUP(A2060,'Customer Names'!A2060:E3378,3,TRUE)</f>
        <v xml:space="preserve"> Ms</v>
      </c>
      <c r="C2060" s="55" t="str">
        <f>VLOOKUP(A2060,'Customer Names'!A2058:E2883,4,FALSE)</f>
        <v>Scalard</v>
      </c>
      <c r="D2060" s="50">
        <f>VLOOKUP(HealthCare!A2060,Medical_Examinations!A2059:J4394,2,TRUE)</f>
        <v>24.96</v>
      </c>
      <c r="E2060" s="50">
        <f>VLOOKUP(HealthCare!A2060,Medical_Examinations!A2059:J4394,4,TRUE)</f>
        <v>4.57</v>
      </c>
      <c r="F2060" s="7" t="str">
        <f>VLOOKUP(A2060,Medical_Examinations!A2059:J4394,6,TRUE)</f>
        <v>No</v>
      </c>
      <c r="G2060" s="7" t="str">
        <f>VLOOKUP(A2060,Medical_Examinations!A2059:J4394,7,TRUE)</f>
        <v>No</v>
      </c>
      <c r="H2060" s="7" t="str">
        <f>VLOOKUP(A2060,Medical_Examinations!A2059:J4394,8,TRUE)</f>
        <v>No</v>
      </c>
      <c r="I2060" s="51">
        <f>VLOOKUP(A2060,Medical_Examinations!A2059:J4394,9,TRUE)</f>
        <v>0</v>
      </c>
      <c r="J2060" s="7" t="str">
        <f>VLOOKUP(A2060,Medical_Examinations!A2059:J4394,10,TRUE)</f>
        <v>No</v>
      </c>
      <c r="K2060" s="7" t="str">
        <f>VLOOKUP(A2060,Medical_Examinations!A2059:J4394,3,TRUE)</f>
        <v>Normal Weight</v>
      </c>
      <c r="L2060" s="7" t="str">
        <f>VLOOKUP(A2060,Medical_Examinations!A2059:J4394,5,TRUE)</f>
        <v>Normal</v>
      </c>
      <c r="M2060" s="52">
        <f>VLOOKUP(A2060,Hospitalization!A262:K2604,5,FALSE)</f>
        <v>30192</v>
      </c>
      <c r="N2060" s="51">
        <f ca="1">VLOOKUP(A2060,Hospitalization!A262:K2604,6,FALSE)</f>
        <v>54</v>
      </c>
      <c r="O2060" s="7" t="str">
        <f>VLOOKUP(A2051,Hospitalization!A1052:K3394,11,TRUE)</f>
        <v>R1011</v>
      </c>
      <c r="P2060" s="7" t="str">
        <f>VLOOKUP(A2060,Hospitalization!A1061:K3403,10,TRUE)</f>
        <v>tier - 1</v>
      </c>
      <c r="Q2060" s="53">
        <f>VLOOKUP(A2060,Hospitalization!A1061:K3403,8,TRUE)</f>
        <v>9619.18</v>
      </c>
      <c r="R2060" s="7" t="str">
        <f>VLOOKUP(A2060,Hospitalization!A1061:K3403,9,TRUE)</f>
        <v>tier - 2</v>
      </c>
    </row>
    <row r="2061" spans="1:18" x14ac:dyDescent="0.3">
      <c r="A2061" s="69" t="s">
        <v>2070</v>
      </c>
      <c r="B2061" s="55" t="str">
        <f>VLOOKUP(A2061,'Customer Names'!A2061:E3379,3,TRUE)</f>
        <v xml:space="preserve"> Mr</v>
      </c>
      <c r="C2061" s="55" t="str">
        <f>VLOOKUP(A2061,'Customer Names'!A2059:E2884,4,FALSE)</f>
        <v>Burget</v>
      </c>
      <c r="D2061" s="54">
        <f>VLOOKUP(HealthCare!A2061,Medical_Examinations!A2060:J4395,2,TRUE)</f>
        <v>17.670000000000002</v>
      </c>
      <c r="E2061" s="54">
        <f>VLOOKUP(HealthCare!A2061,Medical_Examinations!A2060:J4395,4,TRUE)</f>
        <v>5.53</v>
      </c>
      <c r="F2061" s="55" t="str">
        <f>VLOOKUP(A2061,Medical_Examinations!A2060:J4395,6,TRUE)</f>
        <v>yes</v>
      </c>
      <c r="G2061" s="55" t="str">
        <f>VLOOKUP(A2061,Medical_Examinations!A2060:J4395,7,TRUE)</f>
        <v>No</v>
      </c>
      <c r="H2061" s="55" t="str">
        <f>VLOOKUP(A2061,Medical_Examinations!A2060:J4395,8,TRUE)</f>
        <v>No</v>
      </c>
      <c r="I2061" s="56">
        <f>VLOOKUP(A2061,Medical_Examinations!A2060:J4395,9,TRUE)</f>
        <v>0</v>
      </c>
      <c r="J2061" s="55" t="str">
        <f>VLOOKUP(A2061,Medical_Examinations!A2060:J4395,10,TRUE)</f>
        <v>No</v>
      </c>
      <c r="K2061" s="55" t="str">
        <f>VLOOKUP(A2061,Medical_Examinations!A2060:J4395,3,TRUE)</f>
        <v>Underweight</v>
      </c>
      <c r="L2061" s="55" t="str">
        <f>VLOOKUP(A2061,Medical_Examinations!A2060:J4395,5,TRUE)</f>
        <v>Normal</v>
      </c>
      <c r="M2061" s="57">
        <f>VLOOKUP(A2061,Hospitalization!A263:K2605,5,FALSE)</f>
        <v>23726</v>
      </c>
      <c r="N2061" s="56">
        <f ca="1">VLOOKUP(A2061,Hospitalization!A263:K2605,6,FALSE)</f>
        <v>56</v>
      </c>
      <c r="O2061" s="55" t="str">
        <f>VLOOKUP(A2052,Hospitalization!A1053:K3395,11,TRUE)</f>
        <v>R1012</v>
      </c>
      <c r="P2061" s="55" t="str">
        <f>VLOOKUP(A2061,Hospitalization!A1062:K3404,10,TRUE)</f>
        <v>tier - 3</v>
      </c>
      <c r="Q2061" s="58">
        <f>VLOOKUP(A2061,Hospitalization!A1062:K3404,8,TRUE)</f>
        <v>9597.6299999999992</v>
      </c>
      <c r="R2061" s="55" t="str">
        <f>VLOOKUP(A2061,Hospitalization!A1062:K3404,9,TRUE)</f>
        <v>tier - 3</v>
      </c>
    </row>
    <row r="2062" spans="1:18" x14ac:dyDescent="0.3">
      <c r="A2062" s="69" t="s">
        <v>2071</v>
      </c>
      <c r="B2062" s="55" t="str">
        <f>VLOOKUP(A2062,'Customer Names'!A2062:E3380,3,TRUE)</f>
        <v xml:space="preserve"> Mr</v>
      </c>
      <c r="C2062" s="55" t="str">
        <f>VLOOKUP(A2062,'Customer Names'!A2060:E2885,4,FALSE)</f>
        <v>English</v>
      </c>
      <c r="D2062" s="50">
        <f>VLOOKUP(HealthCare!A2062,Medical_Examinations!A2061:J4396,2,TRUE)</f>
        <v>31.35</v>
      </c>
      <c r="E2062" s="50">
        <f>VLOOKUP(HealthCare!A2062,Medical_Examinations!A2061:J4396,4,TRUE)</f>
        <v>5.84</v>
      </c>
      <c r="F2062" s="7" t="str">
        <f>VLOOKUP(A2062,Medical_Examinations!A2061:J4396,6,TRUE)</f>
        <v>No</v>
      </c>
      <c r="G2062" s="7" t="str">
        <f>VLOOKUP(A2062,Medical_Examinations!A2061:J4396,7,TRUE)</f>
        <v>yes</v>
      </c>
      <c r="H2062" s="7" t="str">
        <f>VLOOKUP(A2062,Medical_Examinations!A2061:J4396,8,TRUE)</f>
        <v>No</v>
      </c>
      <c r="I2062" s="51">
        <f>VLOOKUP(A2062,Medical_Examinations!A2061:J4396,9,TRUE)</f>
        <v>1</v>
      </c>
      <c r="J2062" s="7" t="str">
        <f>VLOOKUP(A2062,Medical_Examinations!A2061:J4396,10,TRUE)</f>
        <v>No</v>
      </c>
      <c r="K2062" s="7" t="str">
        <f>VLOOKUP(A2062,Medical_Examinations!A2061:J4396,3,TRUE)</f>
        <v>Obesity</v>
      </c>
      <c r="L2062" s="7" t="str">
        <f>VLOOKUP(A2062,Medical_Examinations!A2061:J4396,5,TRUE)</f>
        <v>Prediabetes</v>
      </c>
      <c r="M2062" s="52">
        <f>VLOOKUP(A2062,Hospitalization!A264:K2606,5,FALSE)</f>
        <v>29877</v>
      </c>
      <c r="N2062" s="51">
        <f ca="1">VLOOKUP(A2062,Hospitalization!A264:K2606,6,FALSE)</f>
        <v>56</v>
      </c>
      <c r="O2062" s="7" t="str">
        <f>VLOOKUP(A2053,Hospitalization!A1054:K3396,11,TRUE)</f>
        <v>R1011</v>
      </c>
      <c r="P2062" s="7" t="str">
        <f>VLOOKUP(A2062,Hospitalization!A1063:K3405,10,TRUE)</f>
        <v>tier - 1</v>
      </c>
      <c r="Q2062" s="53">
        <f>VLOOKUP(A2062,Hospitalization!A1063:K3405,8,TRUE)</f>
        <v>9584.0400000000009</v>
      </c>
      <c r="R2062" s="7" t="str">
        <f>VLOOKUP(A2062,Hospitalization!A1063:K3405,9,TRUE)</f>
        <v>tier - 2</v>
      </c>
    </row>
    <row r="2063" spans="1:18" x14ac:dyDescent="0.3">
      <c r="A2063" s="69" t="s">
        <v>2072</v>
      </c>
      <c r="B2063" s="55" t="str">
        <f>VLOOKUP(A2063,'Customer Names'!A2063:E3381,3,TRUE)</f>
        <v xml:space="preserve"> Mr</v>
      </c>
      <c r="C2063" s="55" t="str">
        <f>VLOOKUP(A2063,'Customer Names'!A2061:E2886,4,FALSE)</f>
        <v>Hampton</v>
      </c>
      <c r="D2063" s="54">
        <f>VLOOKUP(HealthCare!A2063,Medical_Examinations!A2062:J4397,2,TRUE)</f>
        <v>28.31</v>
      </c>
      <c r="E2063" s="54">
        <f>VLOOKUP(HealthCare!A2063,Medical_Examinations!A2062:J4397,4,TRUE)</f>
        <v>6.41</v>
      </c>
      <c r="F2063" s="55" t="str">
        <f>VLOOKUP(A2063,Medical_Examinations!A2062:J4397,6,TRUE)</f>
        <v>No</v>
      </c>
      <c r="G2063" s="55" t="str">
        <f>VLOOKUP(A2063,Medical_Examinations!A2062:J4397,7,TRUE)</f>
        <v>yes</v>
      </c>
      <c r="H2063" s="55" t="str">
        <f>VLOOKUP(A2063,Medical_Examinations!A2062:J4397,8,TRUE)</f>
        <v>No</v>
      </c>
      <c r="I2063" s="56">
        <f>VLOOKUP(A2063,Medical_Examinations!A2062:J4397,9,TRUE)</f>
        <v>1</v>
      </c>
      <c r="J2063" s="55" t="str">
        <f>VLOOKUP(A2063,Medical_Examinations!A2062:J4397,10,TRUE)</f>
        <v>No</v>
      </c>
      <c r="K2063" s="55" t="str">
        <f>VLOOKUP(A2063,Medical_Examinations!A2062:J4397,3,TRUE)</f>
        <v>Overweight</v>
      </c>
      <c r="L2063" s="55" t="str">
        <f>VLOOKUP(A2063,Medical_Examinations!A2062:J4397,5,TRUE)</f>
        <v>Prediabetes</v>
      </c>
      <c r="M2063" s="57">
        <f>VLOOKUP(A2063,Hospitalization!A265:K2607,5,FALSE)</f>
        <v>26996</v>
      </c>
      <c r="N2063" s="56">
        <f ca="1">VLOOKUP(A2063,Hospitalization!A265:K2607,6,FALSE)</f>
        <v>56</v>
      </c>
      <c r="O2063" s="55" t="str">
        <f>VLOOKUP(A2054,Hospitalization!A1055:K3397,11,TRUE)</f>
        <v>R1013</v>
      </c>
      <c r="P2063" s="55" t="str">
        <f>VLOOKUP(A2063,Hospitalization!A1064:K3406,10,TRUE)</f>
        <v>tier - 3</v>
      </c>
      <c r="Q2063" s="58">
        <f>VLOOKUP(A2063,Hospitalization!A1064:K3406,8,TRUE)</f>
        <v>9583.89</v>
      </c>
      <c r="R2063" s="55" t="str">
        <f>VLOOKUP(A2063,Hospitalization!A1064:K3406,9,TRUE)</f>
        <v>tier - 2</v>
      </c>
    </row>
    <row r="2064" spans="1:18" x14ac:dyDescent="0.3">
      <c r="A2064" s="69" t="s">
        <v>2073</v>
      </c>
      <c r="B2064" s="55" t="str">
        <f>VLOOKUP(A2064,'Customer Names'!A2064:E3382,3,TRUE)</f>
        <v xml:space="preserve"> Ms</v>
      </c>
      <c r="C2064" s="55" t="str">
        <f>VLOOKUP(A2064,'Customer Names'!A2062:E2887,4,FALSE)</f>
        <v>Flynn</v>
      </c>
      <c r="D2064" s="50">
        <f>VLOOKUP(HealthCare!A2064,Medical_Examinations!A2063:J4398,2,TRUE)</f>
        <v>30.3</v>
      </c>
      <c r="E2064" s="50">
        <f>VLOOKUP(HealthCare!A2064,Medical_Examinations!A2063:J4398,4,TRUE)</f>
        <v>4.7300000000000004</v>
      </c>
      <c r="F2064" s="7" t="str">
        <f>VLOOKUP(A2064,Medical_Examinations!A2063:J4398,6,TRUE)</f>
        <v>yes</v>
      </c>
      <c r="G2064" s="7" t="str">
        <f>VLOOKUP(A2064,Medical_Examinations!A2063:J4398,7,TRUE)</f>
        <v>No</v>
      </c>
      <c r="H2064" s="7" t="str">
        <f>VLOOKUP(A2064,Medical_Examinations!A2063:J4398,8,TRUE)</f>
        <v>Yes</v>
      </c>
      <c r="I2064" s="51">
        <f>VLOOKUP(A2064,Medical_Examinations!A2063:J4398,9,TRUE)</f>
        <v>1</v>
      </c>
      <c r="J2064" s="7" t="str">
        <f>VLOOKUP(A2064,Medical_Examinations!A2063:J4398,10,TRUE)</f>
        <v>No</v>
      </c>
      <c r="K2064" s="7" t="str">
        <f>VLOOKUP(A2064,Medical_Examinations!A2063:J4398,3,TRUE)</f>
        <v>Obesity</v>
      </c>
      <c r="L2064" s="7" t="str">
        <f>VLOOKUP(A2064,Medical_Examinations!A2063:J4398,5,TRUE)</f>
        <v>Normal</v>
      </c>
      <c r="M2064" s="52">
        <f>VLOOKUP(A2064,Hospitalization!A266:K2608,5,FALSE)</f>
        <v>24445</v>
      </c>
      <c r="N2064" s="51">
        <f ca="1">VLOOKUP(A2064,Hospitalization!A266:K2608,6,FALSE)</f>
        <v>25</v>
      </c>
      <c r="O2064" s="7" t="str">
        <f>VLOOKUP(A2055,Hospitalization!A1056:K3398,11,TRUE)</f>
        <v>R1011</v>
      </c>
      <c r="P2064" s="7" t="str">
        <f>VLOOKUP(A2064,Hospitalization!A1065:K3407,10,TRUE)</f>
        <v>tier - 2</v>
      </c>
      <c r="Q2064" s="53">
        <f>VLOOKUP(A2064,Hospitalization!A1065:K3407,8,TRUE)</f>
        <v>9582.5400000000009</v>
      </c>
      <c r="R2064" s="7" t="str">
        <f>VLOOKUP(A2064,Hospitalization!A1065:K3407,9,TRUE)</f>
        <v>tier - 3</v>
      </c>
    </row>
    <row r="2065" spans="1:18" x14ac:dyDescent="0.3">
      <c r="A2065" s="69" t="s">
        <v>2074</v>
      </c>
      <c r="B2065" s="55" t="str">
        <f>VLOOKUP(A2065,'Customer Names'!A2065:E3383,3,TRUE)</f>
        <v xml:space="preserve"> Ms</v>
      </c>
      <c r="C2065" s="55" t="str">
        <f>VLOOKUP(A2065,'Customer Names'!A2063:E2888,4,FALSE)</f>
        <v>Knast</v>
      </c>
      <c r="D2065" s="54">
        <f>VLOOKUP(HealthCare!A2065,Medical_Examinations!A2064:J4399,2,TRUE)</f>
        <v>26.4</v>
      </c>
      <c r="E2065" s="54">
        <f>VLOOKUP(HealthCare!A2065,Medical_Examinations!A2064:J4399,4,TRUE)</f>
        <v>6.22</v>
      </c>
      <c r="F2065" s="55" t="str">
        <f>VLOOKUP(A2065,Medical_Examinations!A2064:J4399,6,TRUE)</f>
        <v>yes</v>
      </c>
      <c r="G2065" s="55" t="str">
        <f>VLOOKUP(A2065,Medical_Examinations!A2064:J4399,7,TRUE)</f>
        <v>No</v>
      </c>
      <c r="H2065" s="55" t="str">
        <f>VLOOKUP(A2065,Medical_Examinations!A2064:J4399,8,TRUE)</f>
        <v>No</v>
      </c>
      <c r="I2065" s="56">
        <f>VLOOKUP(A2065,Medical_Examinations!A2064:J4399,9,TRUE)</f>
        <v>0</v>
      </c>
      <c r="J2065" s="55" t="str">
        <f>VLOOKUP(A2065,Medical_Examinations!A2064:J4399,10,TRUE)</f>
        <v>No</v>
      </c>
      <c r="K2065" s="55" t="str">
        <f>VLOOKUP(A2065,Medical_Examinations!A2064:J4399,3,TRUE)</f>
        <v>Overweight</v>
      </c>
      <c r="L2065" s="55" t="str">
        <f>VLOOKUP(A2065,Medical_Examinations!A2064:J4399,5,TRUE)</f>
        <v>Prediabetes</v>
      </c>
      <c r="M2065" s="57">
        <f>VLOOKUP(A2065,Hospitalization!A267:K2609,5,FALSE)</f>
        <v>26999</v>
      </c>
      <c r="N2065" s="56">
        <f ca="1">VLOOKUP(A2065,Hospitalization!A267:K2609,6,FALSE)</f>
        <v>61</v>
      </c>
      <c r="O2065" s="55" t="str">
        <f>VLOOKUP(A2056,Hospitalization!A1057:K3399,11,TRUE)</f>
        <v>R1021</v>
      </c>
      <c r="P2065" s="55" t="str">
        <f>VLOOKUP(A2065,Hospitalization!A1066:K3408,10,TRUE)</f>
        <v>tier - 1</v>
      </c>
      <c r="Q2065" s="58">
        <f>VLOOKUP(A2065,Hospitalization!A1066:K3408,8,TRUE)</f>
        <v>9566.99</v>
      </c>
      <c r="R2065" s="55" t="str">
        <f>VLOOKUP(A2065,Hospitalization!A1066:K3408,9,TRUE)</f>
        <v>tier - 2</v>
      </c>
    </row>
    <row r="2066" spans="1:18" x14ac:dyDescent="0.3">
      <c r="A2066" s="69" t="s">
        <v>2075</v>
      </c>
      <c r="B2066" s="55" t="str">
        <f>VLOOKUP(A2066,'Customer Names'!A2066:E3384,3,TRUE)</f>
        <v xml:space="preserve"> Ms</v>
      </c>
      <c r="C2066" s="55" t="str">
        <f>VLOOKUP(A2066,'Customer Names'!A2064:E2889,4,FALSE)</f>
        <v>Lucas</v>
      </c>
      <c r="D2066" s="50">
        <f>VLOOKUP(HealthCare!A2066,Medical_Examinations!A2065:J4400,2,TRUE)</f>
        <v>22.135000000000002</v>
      </c>
      <c r="E2066" s="50">
        <f>VLOOKUP(HealthCare!A2066,Medical_Examinations!A2065:J4400,4,TRUE)</f>
        <v>4.46</v>
      </c>
      <c r="F2066" s="7" t="str">
        <f>VLOOKUP(A2066,Medical_Examinations!A2065:J4400,6,TRUE)</f>
        <v>yes</v>
      </c>
      <c r="G2066" s="7" t="str">
        <f>VLOOKUP(A2066,Medical_Examinations!A2065:J4400,7,TRUE)</f>
        <v>No</v>
      </c>
      <c r="H2066" s="7" t="str">
        <f>VLOOKUP(A2066,Medical_Examinations!A2065:J4400,8,TRUE)</f>
        <v>No</v>
      </c>
      <c r="I2066" s="51">
        <f>VLOOKUP(A2066,Medical_Examinations!A2065:J4400,9,TRUE)</f>
        <v>0</v>
      </c>
      <c r="J2066" s="7" t="str">
        <f>VLOOKUP(A2066,Medical_Examinations!A2065:J4400,10,TRUE)</f>
        <v>No</v>
      </c>
      <c r="K2066" s="7" t="str">
        <f>VLOOKUP(A2066,Medical_Examinations!A2065:J4400,3,TRUE)</f>
        <v>Normal Weight</v>
      </c>
      <c r="L2066" s="7" t="str">
        <f>VLOOKUP(A2066,Medical_Examinations!A2065:J4400,5,TRUE)</f>
        <v>Normal</v>
      </c>
      <c r="M2066" s="52">
        <f>VLOOKUP(A2066,Hospitalization!A268:K2610,5,FALSE)</f>
        <v>27255</v>
      </c>
      <c r="N2066" s="51">
        <f ca="1">VLOOKUP(A2066,Hospitalization!A268:K2610,6,FALSE)</f>
        <v>53</v>
      </c>
      <c r="O2066" s="7" t="str">
        <f>VLOOKUP(A2057,Hospitalization!A1058:K3400,11,TRUE)</f>
        <v>R1026</v>
      </c>
      <c r="P2066" s="7" t="str">
        <f>VLOOKUP(A2066,Hospitalization!A1067:K3409,10,TRUE)</f>
        <v>tier - 1</v>
      </c>
      <c r="Q2066" s="53">
        <f>VLOOKUP(A2066,Hospitalization!A1067:K3409,8,TRUE)</f>
        <v>9563.0300000000007</v>
      </c>
      <c r="R2066" s="7" t="str">
        <f>VLOOKUP(A2066,Hospitalization!A1067:K3409,9,TRUE)</f>
        <v>tier - 3</v>
      </c>
    </row>
    <row r="2067" spans="1:18" x14ac:dyDescent="0.3">
      <c r="A2067" s="69" t="s">
        <v>2076</v>
      </c>
      <c r="B2067" s="55" t="str">
        <f>VLOOKUP(A2067,'Customer Names'!A2067:E3385,3,TRUE)</f>
        <v xml:space="preserve"> Ms</v>
      </c>
      <c r="C2067" s="55" t="str">
        <f>VLOOKUP(A2067,'Customer Names'!A2065:E2890,4,FALSE)</f>
        <v>Thomas</v>
      </c>
      <c r="D2067" s="54">
        <f>VLOOKUP(HealthCare!A2067,Medical_Examinations!A2066:J4401,2,TRUE)</f>
        <v>17.399999999999999</v>
      </c>
      <c r="E2067" s="54">
        <f>VLOOKUP(HealthCare!A2067,Medical_Examinations!A2066:J4401,4,TRUE)</f>
        <v>4.5</v>
      </c>
      <c r="F2067" s="55" t="str">
        <f>VLOOKUP(A2067,Medical_Examinations!A2066:J4401,6,TRUE)</f>
        <v>yes</v>
      </c>
      <c r="G2067" s="55" t="str">
        <f>VLOOKUP(A2067,Medical_Examinations!A2066:J4401,7,TRUE)</f>
        <v>No</v>
      </c>
      <c r="H2067" s="55" t="str">
        <f>VLOOKUP(A2067,Medical_Examinations!A2066:J4401,8,TRUE)</f>
        <v>No</v>
      </c>
      <c r="I2067" s="56">
        <f>VLOOKUP(A2067,Medical_Examinations!A2066:J4401,9,TRUE)</f>
        <v>0</v>
      </c>
      <c r="J2067" s="55" t="str">
        <f>VLOOKUP(A2067,Medical_Examinations!A2066:J4401,10,TRUE)</f>
        <v>No</v>
      </c>
      <c r="K2067" s="55" t="str">
        <f>VLOOKUP(A2067,Medical_Examinations!A2066:J4401,3,TRUE)</f>
        <v>Underweight</v>
      </c>
      <c r="L2067" s="55" t="str">
        <f>VLOOKUP(A2067,Medical_Examinations!A2066:J4401,5,TRUE)</f>
        <v>Normal</v>
      </c>
      <c r="M2067" s="57">
        <f>VLOOKUP(A2067,Hospitalization!A269:K2611,5,FALSE)</f>
        <v>26564</v>
      </c>
      <c r="N2067" s="56">
        <f ca="1">VLOOKUP(A2067,Hospitalization!A269:K2611,6,FALSE)</f>
        <v>30</v>
      </c>
      <c r="O2067" s="55" t="str">
        <f>VLOOKUP(A2058,Hospitalization!A1059:K3401,11,TRUE)</f>
        <v>R1011</v>
      </c>
      <c r="P2067" s="55" t="str">
        <f>VLOOKUP(A2067,Hospitalization!A1068:K3410,10,TRUE)</f>
        <v>tier - 1</v>
      </c>
      <c r="Q2067" s="58">
        <f>VLOOKUP(A2067,Hospitalization!A1068:K3410,8,TRUE)</f>
        <v>9549.57</v>
      </c>
      <c r="R2067" s="55" t="str">
        <f>VLOOKUP(A2067,Hospitalization!A1068:K3410,9,TRUE)</f>
        <v>tier - 2</v>
      </c>
    </row>
    <row r="2068" spans="1:18" x14ac:dyDescent="0.3">
      <c r="A2068" s="69" t="s">
        <v>2077</v>
      </c>
      <c r="B2068" s="55" t="str">
        <f>VLOOKUP(A2068,'Customer Names'!A2068:E3386,3,TRUE)</f>
        <v xml:space="preserve"> Mr</v>
      </c>
      <c r="C2068" s="55" t="str">
        <f>VLOOKUP(A2068,'Customer Names'!A2066:E2891,4,FALSE)</f>
        <v>Cherewatti</v>
      </c>
      <c r="D2068" s="50">
        <f>VLOOKUP(HealthCare!A2068,Medical_Examinations!A2067:J4402,2,TRUE)</f>
        <v>28.06</v>
      </c>
      <c r="E2068" s="50">
        <f>VLOOKUP(HealthCare!A2068,Medical_Examinations!A2067:J4402,4,TRUE)</f>
        <v>8.93</v>
      </c>
      <c r="F2068" s="7" t="str">
        <f>VLOOKUP(A2068,Medical_Examinations!A2067:J4402,6,TRUE)</f>
        <v>No</v>
      </c>
      <c r="G2068" s="7" t="str">
        <f>VLOOKUP(A2068,Medical_Examinations!A2067:J4402,7,TRUE)</f>
        <v>No</v>
      </c>
      <c r="H2068" s="7" t="str">
        <f>VLOOKUP(A2068,Medical_Examinations!A2067:J4402,8,TRUE)</f>
        <v>No</v>
      </c>
      <c r="I2068" s="51">
        <f>VLOOKUP(A2068,Medical_Examinations!A2067:J4402,9,TRUE)</f>
        <v>0</v>
      </c>
      <c r="J2068" s="7" t="str">
        <f>VLOOKUP(A2068,Medical_Examinations!A2067:J4402,10,TRUE)</f>
        <v>No</v>
      </c>
      <c r="K2068" s="7" t="str">
        <f>VLOOKUP(A2068,Medical_Examinations!A2067:J4402,3,TRUE)</f>
        <v>Overweight</v>
      </c>
      <c r="L2068" s="7" t="str">
        <f>VLOOKUP(A2068,Medical_Examinations!A2067:J4402,5,TRUE)</f>
        <v>Diabetes</v>
      </c>
      <c r="M2068" s="52">
        <f>VLOOKUP(A2068,Hospitalization!A270:K2612,5,FALSE)</f>
        <v>26564</v>
      </c>
      <c r="N2068" s="51">
        <f ca="1">VLOOKUP(A2068,Hospitalization!A270:K2612,6,FALSE)</f>
        <v>49</v>
      </c>
      <c r="O2068" s="7" t="str">
        <f>VLOOKUP(A2059,Hospitalization!A1060:K3402,11,TRUE)</f>
        <v>R1012</v>
      </c>
      <c r="P2068" s="7" t="str">
        <f>VLOOKUP(A2068,Hospitalization!A1069:K3411,10,TRUE)</f>
        <v>tier - 1</v>
      </c>
      <c r="Q2068" s="53">
        <f>VLOOKUP(A2068,Hospitalization!A1069:K3411,8,TRUE)</f>
        <v>9541.7000000000007</v>
      </c>
      <c r="R2068" s="7" t="str">
        <f>VLOOKUP(A2068,Hospitalization!A1069:K3411,9,TRUE)</f>
        <v>tier - 2</v>
      </c>
    </row>
    <row r="2069" spans="1:18" x14ac:dyDescent="0.3">
      <c r="A2069" s="69" t="s">
        <v>2078</v>
      </c>
      <c r="B2069" s="55" t="str">
        <f>VLOOKUP(A2069,'Customer Names'!A2069:E3387,3,TRUE)</f>
        <v xml:space="preserve"> Mr</v>
      </c>
      <c r="C2069" s="55" t="str">
        <f>VLOOKUP(A2069,'Customer Names'!A2067:E2892,4,FALSE)</f>
        <v>Olle</v>
      </c>
      <c r="D2069" s="54">
        <f>VLOOKUP(HealthCare!A2069,Medical_Examinations!A2068:J4403,2,TRUE)</f>
        <v>31.13</v>
      </c>
      <c r="E2069" s="54">
        <f>VLOOKUP(HealthCare!A2069,Medical_Examinations!A2068:J4403,4,TRUE)</f>
        <v>11.02</v>
      </c>
      <c r="F2069" s="55" t="str">
        <f>VLOOKUP(A2069,Medical_Examinations!A2068:J4403,6,TRUE)</f>
        <v>No</v>
      </c>
      <c r="G2069" s="55" t="str">
        <f>VLOOKUP(A2069,Medical_Examinations!A2068:J4403,7,TRUE)</f>
        <v>No</v>
      </c>
      <c r="H2069" s="55" t="str">
        <f>VLOOKUP(A2069,Medical_Examinations!A2068:J4403,8,TRUE)</f>
        <v>No</v>
      </c>
      <c r="I2069" s="56">
        <f>VLOOKUP(A2069,Medical_Examinations!A2068:J4403,9,TRUE)</f>
        <v>0</v>
      </c>
      <c r="J2069" s="55" t="str">
        <f>VLOOKUP(A2069,Medical_Examinations!A2068:J4403,10,TRUE)</f>
        <v>No</v>
      </c>
      <c r="K2069" s="55" t="str">
        <f>VLOOKUP(A2069,Medical_Examinations!A2068:J4403,3,TRUE)</f>
        <v>Obesity</v>
      </c>
      <c r="L2069" s="55" t="str">
        <f>VLOOKUP(A2069,Medical_Examinations!A2068:J4403,5,TRUE)</f>
        <v>Diabetes</v>
      </c>
      <c r="M2069" s="57">
        <f>VLOOKUP(A2069,Hospitalization!A271:K2613,5,TRUE)</f>
        <v>27603</v>
      </c>
      <c r="N2069" s="56">
        <f ca="1">VLOOKUP(A2069,Hospitalization!A271:K2613,6,TRUE)</f>
        <v>53</v>
      </c>
      <c r="O2069" s="55" t="str">
        <f>VLOOKUP(A2060,Hospitalization!A1061:K3403,11,TRUE)</f>
        <v>R1025</v>
      </c>
      <c r="P2069" s="55" t="str">
        <f>VLOOKUP(A2069,Hospitalization!A1070:K3412,10,TRUE)</f>
        <v>tier - 2</v>
      </c>
      <c r="Q2069" s="58">
        <f>VLOOKUP(A2069,Hospitalization!A1070:K3412,8,TRUE)</f>
        <v>9540.17</v>
      </c>
      <c r="R2069" s="55" t="str">
        <f>VLOOKUP(A2069,Hospitalization!A1070:K3412,9,TRUE)</f>
        <v>tier - 2</v>
      </c>
    </row>
    <row r="2070" spans="1:18" x14ac:dyDescent="0.3">
      <c r="A2070" s="69" t="s">
        <v>2079</v>
      </c>
      <c r="B2070" s="55" t="str">
        <f>VLOOKUP(A2070,'Customer Names'!A2070:E3388,3,TRUE)</f>
        <v xml:space="preserve"> Mr</v>
      </c>
      <c r="C2070" s="55" t="str">
        <f>VLOOKUP(A2070,'Customer Names'!A2068:E2893,4,FALSE)</f>
        <v>Hamsi</v>
      </c>
      <c r="D2070" s="50">
        <f>VLOOKUP(HealthCare!A2070,Medical_Examinations!A2069:J4404,2,TRUE)</f>
        <v>18.46</v>
      </c>
      <c r="E2070" s="50">
        <f>VLOOKUP(HealthCare!A2070,Medical_Examinations!A2069:J4404,4,TRUE)</f>
        <v>5.25</v>
      </c>
      <c r="F2070" s="7" t="str">
        <f>VLOOKUP(A2070,Medical_Examinations!A2069:J4404,6,TRUE)</f>
        <v>No</v>
      </c>
      <c r="G2070" s="7" t="str">
        <f>VLOOKUP(A2070,Medical_Examinations!A2069:J4404,7,TRUE)</f>
        <v>No</v>
      </c>
      <c r="H2070" s="7" t="str">
        <f>VLOOKUP(A2070,Medical_Examinations!A2069:J4404,8,TRUE)</f>
        <v>No</v>
      </c>
      <c r="I2070" s="51">
        <f>VLOOKUP(A2070,Medical_Examinations!A2069:J4404,9,TRUE)</f>
        <v>0</v>
      </c>
      <c r="J2070" s="7" t="str">
        <f>VLOOKUP(A2070,Medical_Examinations!A2069:J4404,10,TRUE)</f>
        <v>No</v>
      </c>
      <c r="K2070" s="7" t="str">
        <f>VLOOKUP(A2070,Medical_Examinations!A2069:J4404,3,TRUE)</f>
        <v>Underweight</v>
      </c>
      <c r="L2070" s="7" t="str">
        <f>VLOOKUP(A2070,Medical_Examinations!A2069:J4404,5,TRUE)</f>
        <v>Normal</v>
      </c>
      <c r="M2070" s="52">
        <f>VLOOKUP(A2070,Hospitalization!A272:K2614,5,TRUE)</f>
        <v>27019</v>
      </c>
      <c r="N2070" s="51">
        <f ca="1">VLOOKUP(A2070,Hospitalization!A272:K2614,6,TRUE)</f>
        <v>54</v>
      </c>
      <c r="O2070" s="7" t="str">
        <f>VLOOKUP(A2061,Hospitalization!A1062:K3404,11,TRUE)</f>
        <v>R1013</v>
      </c>
      <c r="P2070" s="7" t="str">
        <f>VLOOKUP(A2070,Hospitalization!A1071:K3413,10,TRUE)</f>
        <v>tier - 3</v>
      </c>
      <c r="Q2070" s="53">
        <f>VLOOKUP(A2070,Hospitalization!A1071:K3413,8,TRUE)</f>
        <v>9538.65</v>
      </c>
      <c r="R2070" s="7" t="str">
        <f>VLOOKUP(A2070,Hospitalization!A1071:K3413,9,TRUE)</f>
        <v>tier - 2</v>
      </c>
    </row>
    <row r="2071" spans="1:18" x14ac:dyDescent="0.3">
      <c r="A2071" s="69" t="s">
        <v>2080</v>
      </c>
      <c r="B2071" s="55" t="str">
        <f>VLOOKUP(A2071,'Customer Names'!A2071:E3389,3,TRUE)</f>
        <v xml:space="preserve"> Ms</v>
      </c>
      <c r="C2071" s="55" t="str">
        <f>VLOOKUP(A2071,'Customer Names'!A2069:E2894,4,FALSE)</f>
        <v>Finnegan</v>
      </c>
      <c r="D2071" s="54">
        <f>VLOOKUP(HealthCare!A2071,Medical_Examinations!A2070:J4405,2,TRUE)</f>
        <v>17.3</v>
      </c>
      <c r="E2071" s="54">
        <f>VLOOKUP(HealthCare!A2071,Medical_Examinations!A2070:J4405,4,TRUE)</f>
        <v>4.75</v>
      </c>
      <c r="F2071" s="55" t="str">
        <f>VLOOKUP(A2071,Medical_Examinations!A2070:J4405,6,TRUE)</f>
        <v>No</v>
      </c>
      <c r="G2071" s="55" t="str">
        <f>VLOOKUP(A2071,Medical_Examinations!A2070:J4405,7,TRUE)</f>
        <v>No</v>
      </c>
      <c r="H2071" s="55" t="str">
        <f>VLOOKUP(A2071,Medical_Examinations!A2070:J4405,8,TRUE)</f>
        <v>No</v>
      </c>
      <c r="I2071" s="56">
        <f>VLOOKUP(A2071,Medical_Examinations!A2070:J4405,9,TRUE)</f>
        <v>0</v>
      </c>
      <c r="J2071" s="55" t="str">
        <f>VLOOKUP(A2071,Medical_Examinations!A2070:J4405,10,TRUE)</f>
        <v>No</v>
      </c>
      <c r="K2071" s="55" t="str">
        <f>VLOOKUP(A2071,Medical_Examinations!A2070:J4405,3,TRUE)</f>
        <v>Underweight</v>
      </c>
      <c r="L2071" s="55" t="str">
        <f>VLOOKUP(A2071,Medical_Examinations!A2070:J4405,5,TRUE)</f>
        <v>Normal</v>
      </c>
      <c r="M2071" s="57">
        <f>VLOOKUP(A2071,Hospitalization!A273:K2615,5,TRUE)</f>
        <v>33838</v>
      </c>
      <c r="N2071" s="56">
        <f ca="1">VLOOKUP(A2071,Hospitalization!A273:K2615,6,TRUE)</f>
        <v>34</v>
      </c>
      <c r="O2071" s="55" t="str">
        <f>VLOOKUP(A2062,Hospitalization!A1063:K3405,11,TRUE)</f>
        <v>R1021</v>
      </c>
      <c r="P2071" s="55" t="str">
        <f>VLOOKUP(A2071,Hospitalization!A1072:K3414,10,TRUE)</f>
        <v>tier - 1</v>
      </c>
      <c r="Q2071" s="58">
        <f>VLOOKUP(A2071,Hospitalization!A1072:K3414,8,TRUE)</f>
        <v>9507.68</v>
      </c>
      <c r="R2071" s="55" t="str">
        <f>VLOOKUP(A2071,Hospitalization!A1072:K3414,9,TRUE)</f>
        <v>tier - 2</v>
      </c>
    </row>
    <row r="2072" spans="1:18" x14ac:dyDescent="0.3">
      <c r="A2072" s="69" t="s">
        <v>2081</v>
      </c>
      <c r="B2072" s="55" t="str">
        <f>VLOOKUP(A2072,'Customer Names'!A2072:E3390,3,TRUE)</f>
        <v xml:space="preserve"> Mr</v>
      </c>
      <c r="C2072" s="55" t="str">
        <f>VLOOKUP(A2072,'Customer Names'!A2070:E2895,4,FALSE)</f>
        <v>Walsh</v>
      </c>
      <c r="D2072" s="50">
        <f>VLOOKUP(HealthCare!A2072,Medical_Examinations!A2071:J4406,2,TRUE)</f>
        <v>35.625</v>
      </c>
      <c r="E2072" s="50">
        <f>VLOOKUP(HealthCare!A2072,Medical_Examinations!A2071:J4406,4,TRUE)</f>
        <v>4.68</v>
      </c>
      <c r="F2072" s="7" t="str">
        <f>VLOOKUP(A2072,Medical_Examinations!A2071:J4406,6,TRUE)</f>
        <v>yes</v>
      </c>
      <c r="G2072" s="7" t="str">
        <f>VLOOKUP(A2072,Medical_Examinations!A2071:J4406,7,TRUE)</f>
        <v>No</v>
      </c>
      <c r="H2072" s="7" t="str">
        <f>VLOOKUP(A2072,Medical_Examinations!A2071:J4406,8,TRUE)</f>
        <v>Yes</v>
      </c>
      <c r="I2072" s="51">
        <f>VLOOKUP(A2072,Medical_Examinations!A2071:J4406,9,TRUE)</f>
        <v>1</v>
      </c>
      <c r="J2072" s="7" t="str">
        <f>VLOOKUP(A2072,Medical_Examinations!A2071:J4406,10,TRUE)</f>
        <v>No</v>
      </c>
      <c r="K2072" s="7" t="str">
        <f>VLOOKUP(A2072,Medical_Examinations!A2071:J4406,3,TRUE)</f>
        <v>Obesity</v>
      </c>
      <c r="L2072" s="7" t="str">
        <f>VLOOKUP(A2072,Medical_Examinations!A2071:J4406,5,TRUE)</f>
        <v>Normal</v>
      </c>
      <c r="M2072" s="52">
        <f>VLOOKUP(A2072,Hospitalization!A274:K2616,5,TRUE)</f>
        <v>25439</v>
      </c>
      <c r="N2072" s="51">
        <f ca="1">VLOOKUP(A2072,Hospitalization!A274:K2616,6,TRUE)</f>
        <v>57</v>
      </c>
      <c r="O2072" s="7" t="str">
        <f>VLOOKUP(A2063,Hospitalization!A1064:K3406,11,TRUE)</f>
        <v>R1012</v>
      </c>
      <c r="P2072" s="7" t="str">
        <f>VLOOKUP(A2072,Hospitalization!A1073:K3415,10,TRUE)</f>
        <v>tier - 2</v>
      </c>
      <c r="Q2072" s="53">
        <f>VLOOKUP(A2072,Hospitalization!A1073:K3415,8,TRUE)</f>
        <v>9504.31</v>
      </c>
      <c r="R2072" s="7" t="str">
        <f>VLOOKUP(A2072,Hospitalization!A1073:K3415,9,TRUE)</f>
        <v>tier - 3</v>
      </c>
    </row>
    <row r="2073" spans="1:18" x14ac:dyDescent="0.3">
      <c r="A2073" s="69" t="s">
        <v>2082</v>
      </c>
      <c r="B2073" s="55" t="str">
        <f>VLOOKUP(A2073,'Customer Names'!A2073:E3391,3,TRUE)</f>
        <v xml:space="preserve"> Ms</v>
      </c>
      <c r="C2073" s="55" t="str">
        <f>VLOOKUP(A2073,'Customer Names'!A2071:E2896,4,FALSE)</f>
        <v>Villa</v>
      </c>
      <c r="D2073" s="54">
        <f>VLOOKUP(HealthCare!A2073,Medical_Examinations!A2072:J4407,2,TRUE)</f>
        <v>20.234999999999999</v>
      </c>
      <c r="E2073" s="54">
        <f>VLOOKUP(HealthCare!A2073,Medical_Examinations!A2072:J4407,4,TRUE)</f>
        <v>6.17</v>
      </c>
      <c r="F2073" s="55" t="str">
        <f>VLOOKUP(A2073,Medical_Examinations!A2072:J4407,6,TRUE)</f>
        <v>yes</v>
      </c>
      <c r="G2073" s="55" t="str">
        <f>VLOOKUP(A2073,Medical_Examinations!A2072:J4407,7,TRUE)</f>
        <v>yes</v>
      </c>
      <c r="H2073" s="55" t="str">
        <f>VLOOKUP(A2073,Medical_Examinations!A2072:J4407,8,TRUE)</f>
        <v>No</v>
      </c>
      <c r="I2073" s="56">
        <f>VLOOKUP(A2073,Medical_Examinations!A2072:J4407,9,TRUE)</f>
        <v>2</v>
      </c>
      <c r="J2073" s="55" t="str">
        <f>VLOOKUP(A2073,Medical_Examinations!A2072:J4407,10,TRUE)</f>
        <v>No</v>
      </c>
      <c r="K2073" s="55" t="str">
        <f>VLOOKUP(A2073,Medical_Examinations!A2072:J4407,3,TRUE)</f>
        <v>Normal Weight</v>
      </c>
      <c r="L2073" s="55" t="str">
        <f>VLOOKUP(A2073,Medical_Examinations!A2072:J4407,5,TRUE)</f>
        <v>Prediabetes</v>
      </c>
      <c r="M2073" s="57">
        <f>VLOOKUP(A2073,Hospitalization!A275:K2617,5,TRUE)</f>
        <v>28092</v>
      </c>
      <c r="N2073" s="56">
        <f ca="1">VLOOKUP(A2073,Hospitalization!A275:K2617,6,TRUE)</f>
        <v>54</v>
      </c>
      <c r="O2073" s="55" t="str">
        <f>VLOOKUP(A2064,Hospitalization!A1065:K3407,11,TRUE)</f>
        <v>R1013</v>
      </c>
      <c r="P2073" s="55" t="str">
        <f>VLOOKUP(A2073,Hospitalization!A1074:K3416,10,TRUE)</f>
        <v>tier - 3</v>
      </c>
      <c r="Q2073" s="58">
        <f>VLOOKUP(A2073,Hospitalization!A1074:K3416,8,TRUE)</f>
        <v>9500.57</v>
      </c>
      <c r="R2073" s="55" t="str">
        <f>VLOOKUP(A2073,Hospitalization!A1074:K3416,9,TRUE)</f>
        <v>tier - 2</v>
      </c>
    </row>
    <row r="2074" spans="1:18" x14ac:dyDescent="0.3">
      <c r="A2074" s="69" t="s">
        <v>2083</v>
      </c>
      <c r="B2074" s="55" t="str">
        <f>VLOOKUP(A2074,'Customer Names'!A2074:E3392,3,TRUE)</f>
        <v xml:space="preserve"> Mr</v>
      </c>
      <c r="C2074" s="55" t="str">
        <f>VLOOKUP(A2074,'Customer Names'!A2072:E2897,4,FALSE)</f>
        <v>Cable</v>
      </c>
      <c r="D2074" s="50">
        <f>VLOOKUP(HealthCare!A2074,Medical_Examinations!A2073:J4408,2,TRUE)</f>
        <v>27.55</v>
      </c>
      <c r="E2074" s="50">
        <f>VLOOKUP(HealthCare!A2074,Medical_Examinations!A2073:J4408,4,TRUE)</f>
        <v>4.5599999999999996</v>
      </c>
      <c r="F2074" s="7" t="str">
        <f>VLOOKUP(A2074,Medical_Examinations!A2073:J4408,6,TRUE)</f>
        <v>yes</v>
      </c>
      <c r="G2074" s="7" t="str">
        <f>VLOOKUP(A2074,Medical_Examinations!A2073:J4408,7,TRUE)</f>
        <v>No</v>
      </c>
      <c r="H2074" s="7" t="str">
        <f>VLOOKUP(A2074,Medical_Examinations!A2073:J4408,8,TRUE)</f>
        <v>Yes</v>
      </c>
      <c r="I2074" s="51">
        <f>VLOOKUP(A2074,Medical_Examinations!A2073:J4408,9,TRUE)</f>
        <v>1</v>
      </c>
      <c r="J2074" s="7" t="str">
        <f>VLOOKUP(A2074,Medical_Examinations!A2073:J4408,10,TRUE)</f>
        <v>No</v>
      </c>
      <c r="K2074" s="7" t="str">
        <f>VLOOKUP(A2074,Medical_Examinations!A2073:J4408,3,TRUE)</f>
        <v>Overweight</v>
      </c>
      <c r="L2074" s="7" t="str">
        <f>VLOOKUP(A2074,Medical_Examinations!A2073:J4408,5,TRUE)</f>
        <v>Normal</v>
      </c>
      <c r="M2074" s="52">
        <f>VLOOKUP(A2074,Hospitalization!A276:K2618,5,TRUE)</f>
        <v>25358</v>
      </c>
      <c r="N2074" s="51">
        <f ca="1">VLOOKUP(A2074,Hospitalization!A276:K2618,6,TRUE)</f>
        <v>55</v>
      </c>
      <c r="O2074" s="7" t="str">
        <f>VLOOKUP(A2065,Hospitalization!A1066:K3408,11,TRUE)</f>
        <v>R1012</v>
      </c>
      <c r="P2074" s="7" t="str">
        <f>VLOOKUP(A2074,Hospitalization!A1075:K3417,10,TRUE)</f>
        <v>tier - 2</v>
      </c>
      <c r="Q2074" s="53">
        <f>VLOOKUP(A2074,Hospitalization!A1075:K3417,8,TRUE)</f>
        <v>9487.64</v>
      </c>
      <c r="R2074" s="7" t="str">
        <f>VLOOKUP(A2074,Hospitalization!A1075:K3417,9,TRUE)</f>
        <v>tier - 2</v>
      </c>
    </row>
    <row r="2075" spans="1:18" x14ac:dyDescent="0.3">
      <c r="A2075" s="69" t="s">
        <v>2084</v>
      </c>
      <c r="B2075" s="55" t="str">
        <f>VLOOKUP(A2075,'Customer Names'!A2075:E3393,3,TRUE)</f>
        <v xml:space="preserve"> Ms</v>
      </c>
      <c r="C2075" s="55" t="str">
        <f>VLOOKUP(A2075,'Customer Names'!A2073:E2898,4,FALSE)</f>
        <v>Eiring</v>
      </c>
      <c r="D2075" s="54">
        <f>VLOOKUP(HealthCare!A2075,Medical_Examinations!A2074:J4409,2,TRUE)</f>
        <v>17.97</v>
      </c>
      <c r="E2075" s="54">
        <f>VLOOKUP(HealthCare!A2075,Medical_Examinations!A2074:J4409,4,TRUE)</f>
        <v>6.3</v>
      </c>
      <c r="F2075" s="55" t="str">
        <f>VLOOKUP(A2075,Medical_Examinations!A2074:J4409,6,TRUE)</f>
        <v>No</v>
      </c>
      <c r="G2075" s="55" t="str">
        <f>VLOOKUP(A2075,Medical_Examinations!A2074:J4409,7,TRUE)</f>
        <v>No</v>
      </c>
      <c r="H2075" s="55" t="str">
        <f>VLOOKUP(A2075,Medical_Examinations!A2074:J4409,8,TRUE)</f>
        <v>No</v>
      </c>
      <c r="I2075" s="56">
        <f>VLOOKUP(A2075,Medical_Examinations!A2074:J4409,9,TRUE)</f>
        <v>0</v>
      </c>
      <c r="J2075" s="55" t="str">
        <f>VLOOKUP(A2075,Medical_Examinations!A2074:J4409,10,TRUE)</f>
        <v>No</v>
      </c>
      <c r="K2075" s="55" t="str">
        <f>VLOOKUP(A2075,Medical_Examinations!A2074:J4409,3,TRUE)</f>
        <v>Underweight</v>
      </c>
      <c r="L2075" s="55" t="str">
        <f>VLOOKUP(A2075,Medical_Examinations!A2074:J4409,5,TRUE)</f>
        <v>Prediabetes</v>
      </c>
      <c r="M2075" s="57">
        <f>VLOOKUP(A2075,Hospitalization!A277:K2619,5,TRUE)</f>
        <v>29053</v>
      </c>
      <c r="N2075" s="56">
        <f ca="1">VLOOKUP(A2075,Hospitalization!A277:K2619,6,TRUE)</f>
        <v>56</v>
      </c>
      <c r="O2075" s="55" t="str">
        <f>VLOOKUP(A2066,Hospitalization!A1067:K3409,11,TRUE)</f>
        <v>R1011</v>
      </c>
      <c r="P2075" s="55" t="str">
        <f>VLOOKUP(A2075,Hospitalization!A1076:K3418,10,TRUE)</f>
        <v>tier - 2</v>
      </c>
      <c r="Q2075" s="58">
        <f>VLOOKUP(A2075,Hospitalization!A1076:K3418,8,TRUE)</f>
        <v>9453.92</v>
      </c>
      <c r="R2075" s="55" t="str">
        <f>VLOOKUP(A2075,Hospitalization!A1076:K3418,9,TRUE)</f>
        <v>tier - 2</v>
      </c>
    </row>
    <row r="2076" spans="1:18" x14ac:dyDescent="0.3">
      <c r="A2076" s="69" t="s">
        <v>2085</v>
      </c>
      <c r="B2076" s="55" t="str">
        <f>VLOOKUP(A2076,'Customer Names'!A2076:E3394,3,TRUE)</f>
        <v xml:space="preserve"> Ms</v>
      </c>
      <c r="C2076" s="55" t="str">
        <f>VLOOKUP(A2076,'Customer Names'!A2074:E2899,4,FALSE)</f>
        <v>Connor</v>
      </c>
      <c r="D2076" s="50">
        <f>VLOOKUP(HealthCare!A2076,Medical_Examinations!A2075:J4410,2,TRUE)</f>
        <v>29.98</v>
      </c>
      <c r="E2076" s="50">
        <f>VLOOKUP(HealthCare!A2076,Medical_Examinations!A2075:J4410,4,TRUE)</f>
        <v>6.03</v>
      </c>
      <c r="F2076" s="7" t="str">
        <f>VLOOKUP(A2076,Medical_Examinations!A2075:J4410,6,TRUE)</f>
        <v>No</v>
      </c>
      <c r="G2076" s="7" t="str">
        <f>VLOOKUP(A2076,Medical_Examinations!A2075:J4410,7,TRUE)</f>
        <v>yes</v>
      </c>
      <c r="H2076" s="7" t="str">
        <f>VLOOKUP(A2076,Medical_Examinations!A2075:J4410,8,TRUE)</f>
        <v>No</v>
      </c>
      <c r="I2076" s="51">
        <f>VLOOKUP(A2076,Medical_Examinations!A2075:J4410,9,TRUE)</f>
        <v>1</v>
      </c>
      <c r="J2076" s="7" t="str">
        <f>VLOOKUP(A2076,Medical_Examinations!A2075:J4410,10,TRUE)</f>
        <v>No</v>
      </c>
      <c r="K2076" s="7" t="str">
        <f>VLOOKUP(A2076,Medical_Examinations!A2075:J4410,3,TRUE)</f>
        <v>Overweight</v>
      </c>
      <c r="L2076" s="7" t="str">
        <f>VLOOKUP(A2076,Medical_Examinations!A2075:J4410,5,TRUE)</f>
        <v>Prediabetes</v>
      </c>
      <c r="M2076" s="52">
        <f>VLOOKUP(A2076,Hospitalization!A278:K2620,5,TRUE)</f>
        <v>32095</v>
      </c>
      <c r="N2076" s="51">
        <f ca="1">VLOOKUP(A2076,Hospitalization!A278:K2620,6,TRUE)</f>
        <v>54</v>
      </c>
      <c r="O2076" s="7" t="str">
        <f>VLOOKUP(A2067,Hospitalization!A1068:K3410,11,TRUE)</f>
        <v>R1013</v>
      </c>
      <c r="P2076" s="7" t="str">
        <f>VLOOKUP(A2076,Hospitalization!A1077:K3419,10,TRUE)</f>
        <v>tier - 3</v>
      </c>
      <c r="Q2076" s="53">
        <f>VLOOKUP(A2076,Hospitalization!A1077:K3419,8,TRUE)</f>
        <v>9448.42</v>
      </c>
      <c r="R2076" s="7" t="str">
        <f>VLOOKUP(A2076,Hospitalization!A1077:K3419,9,TRUE)</f>
        <v>tier - 2</v>
      </c>
    </row>
    <row r="2077" spans="1:18" x14ac:dyDescent="0.3">
      <c r="A2077" s="69" t="s">
        <v>2086</v>
      </c>
      <c r="B2077" s="55" t="str">
        <f>VLOOKUP(A2077,'Customer Names'!A2077:E3395,3,TRUE)</f>
        <v xml:space="preserve"> Mr</v>
      </c>
      <c r="C2077" s="55" t="str">
        <f>VLOOKUP(A2077,'Customer Names'!A2075:E2900,4,FALSE)</f>
        <v>Friedman</v>
      </c>
      <c r="D2077" s="54">
        <f>VLOOKUP(HealthCare!A2077,Medical_Examinations!A2076:J4411,2,TRUE)</f>
        <v>33.659999999999997</v>
      </c>
      <c r="E2077" s="54">
        <f>VLOOKUP(HealthCare!A2077,Medical_Examinations!A2076:J4411,4,TRUE)</f>
        <v>4.2</v>
      </c>
      <c r="F2077" s="55" t="str">
        <f>VLOOKUP(A2077,Medical_Examinations!A2076:J4411,6,TRUE)</f>
        <v>yes</v>
      </c>
      <c r="G2077" s="55" t="str">
        <f>VLOOKUP(A2077,Medical_Examinations!A2076:J4411,7,TRUE)</f>
        <v>No</v>
      </c>
      <c r="H2077" s="55" t="str">
        <f>VLOOKUP(A2077,Medical_Examinations!A2076:J4411,8,TRUE)</f>
        <v>No</v>
      </c>
      <c r="I2077" s="56">
        <f>VLOOKUP(A2077,Medical_Examinations!A2076:J4411,9,TRUE)</f>
        <v>1</v>
      </c>
      <c r="J2077" s="55" t="str">
        <f>VLOOKUP(A2077,Medical_Examinations!A2076:J4411,10,TRUE)</f>
        <v>No</v>
      </c>
      <c r="K2077" s="55" t="str">
        <f>VLOOKUP(A2077,Medical_Examinations!A2076:J4411,3,TRUE)</f>
        <v>Obesity</v>
      </c>
      <c r="L2077" s="55" t="str">
        <f>VLOOKUP(A2077,Medical_Examinations!A2076:J4411,5,TRUE)</f>
        <v>Normal</v>
      </c>
      <c r="M2077" s="57">
        <f>VLOOKUP(A2077,Hospitalization!A279:K2621,5,TRUE)</f>
        <v>27188</v>
      </c>
      <c r="N2077" s="56">
        <f ca="1">VLOOKUP(A2077,Hospitalization!A279:K2621,6,TRUE)</f>
        <v>57</v>
      </c>
      <c r="O2077" s="55" t="str">
        <f>VLOOKUP(A2068,Hospitalization!A1069:K3411,11,TRUE)</f>
        <v>R1024</v>
      </c>
      <c r="P2077" s="55" t="str">
        <f>VLOOKUP(A2077,Hospitalization!A1078:K3420,10,TRUE)</f>
        <v>tier - 3</v>
      </c>
      <c r="Q2077" s="58">
        <f>VLOOKUP(A2077,Hospitalization!A1078:K3420,8,TRUE)</f>
        <v>9447.3799999999992</v>
      </c>
      <c r="R2077" s="55" t="str">
        <f>VLOOKUP(A2077,Hospitalization!A1078:K3420,9,TRUE)</f>
        <v>tier - 2</v>
      </c>
    </row>
    <row r="2078" spans="1:18" x14ac:dyDescent="0.3">
      <c r="A2078" s="69" t="s">
        <v>2087</v>
      </c>
      <c r="B2078" s="55" t="str">
        <f>VLOOKUP(A2078,'Customer Names'!A2078:E3396,3,TRUE)</f>
        <v xml:space="preserve"> Mr</v>
      </c>
      <c r="C2078" s="55" t="str">
        <f>VLOOKUP(A2078,'Customer Names'!A2076:E2901,4,FALSE)</f>
        <v>Croker</v>
      </c>
      <c r="D2078" s="50">
        <f>VLOOKUP(HealthCare!A2078,Medical_Examinations!A2077:J4412,2,TRUE)</f>
        <v>32.67</v>
      </c>
      <c r="E2078" s="50">
        <f>VLOOKUP(HealthCare!A2078,Medical_Examinations!A2077:J4412,4,TRUE)</f>
        <v>5.61</v>
      </c>
      <c r="F2078" s="7" t="str">
        <f>VLOOKUP(A2078,Medical_Examinations!A2077:J4412,6,TRUE)</f>
        <v>yes</v>
      </c>
      <c r="G2078" s="7" t="str">
        <f>VLOOKUP(A2078,Medical_Examinations!A2077:J4412,7,TRUE)</f>
        <v>No</v>
      </c>
      <c r="H2078" s="7" t="str">
        <f>VLOOKUP(A2078,Medical_Examinations!A2077:J4412,8,TRUE)</f>
        <v>No</v>
      </c>
      <c r="I2078" s="51">
        <f>VLOOKUP(A2078,Medical_Examinations!A2077:J4412,9,TRUE)</f>
        <v>1</v>
      </c>
      <c r="J2078" s="7" t="str">
        <f>VLOOKUP(A2078,Medical_Examinations!A2077:J4412,10,TRUE)</f>
        <v>No</v>
      </c>
      <c r="K2078" s="7" t="str">
        <f>VLOOKUP(A2078,Medical_Examinations!A2077:J4412,3,TRUE)</f>
        <v>Obesity</v>
      </c>
      <c r="L2078" s="7" t="str">
        <f>VLOOKUP(A2078,Medical_Examinations!A2077:J4412,5,TRUE)</f>
        <v>Normal</v>
      </c>
      <c r="M2078" s="52">
        <f>VLOOKUP(A2078,Hospitalization!A280:K2622,5,TRUE)</f>
        <v>27360</v>
      </c>
      <c r="N2078" s="51">
        <f ca="1">VLOOKUP(A2078,Hospitalization!A280:K2622,6,TRUE)</f>
        <v>28</v>
      </c>
      <c r="O2078" s="7" t="str">
        <f>VLOOKUP(A2069,Hospitalization!A1070:K3412,11,TRUE)</f>
        <v>R1024</v>
      </c>
      <c r="P2078" s="7" t="str">
        <f>VLOOKUP(A2078,Hospitalization!A1079:K3421,10,TRUE)</f>
        <v>tier - 1</v>
      </c>
      <c r="Q2078" s="53">
        <f>VLOOKUP(A2078,Hospitalization!A1079:K3421,8,TRUE)</f>
        <v>9447.25</v>
      </c>
      <c r="R2078" s="7" t="str">
        <f>VLOOKUP(A2078,Hospitalization!A1079:K3421,9,TRUE)</f>
        <v>tier - 2</v>
      </c>
    </row>
    <row r="2079" spans="1:18" x14ac:dyDescent="0.3">
      <c r="A2079" s="69" t="s">
        <v>2088</v>
      </c>
      <c r="B2079" s="55" t="str">
        <f>VLOOKUP(A2079,'Customer Names'!A2079:E3397,3,TRUE)</f>
        <v xml:space="preserve"> Mr</v>
      </c>
      <c r="C2079" s="55" t="str">
        <f>VLOOKUP(A2079,'Customer Names'!A2077:E2902,4,FALSE)</f>
        <v>Beganics</v>
      </c>
      <c r="D2079" s="54">
        <f>VLOOKUP(HealthCare!A2079,Medical_Examinations!A2078:J4413,2,TRUE)</f>
        <v>30.5</v>
      </c>
      <c r="E2079" s="54">
        <f>VLOOKUP(HealthCare!A2079,Medical_Examinations!A2078:J4413,4,TRUE)</f>
        <v>5.88</v>
      </c>
      <c r="F2079" s="55" t="str">
        <f>VLOOKUP(A2079,Medical_Examinations!A2078:J4413,6,TRUE)</f>
        <v>yes</v>
      </c>
      <c r="G2079" s="55" t="str">
        <f>VLOOKUP(A2079,Medical_Examinations!A2078:J4413,7,TRUE)</f>
        <v>No</v>
      </c>
      <c r="H2079" s="55" t="str">
        <f>VLOOKUP(A2079,Medical_Examinations!A2078:J4413,8,TRUE)</f>
        <v>No</v>
      </c>
      <c r="I2079" s="56">
        <f>VLOOKUP(A2079,Medical_Examinations!A2078:J4413,9,TRUE)</f>
        <v>1</v>
      </c>
      <c r="J2079" s="55" t="str">
        <f>VLOOKUP(A2079,Medical_Examinations!A2078:J4413,10,TRUE)</f>
        <v>No</v>
      </c>
      <c r="K2079" s="55" t="str">
        <f>VLOOKUP(A2079,Medical_Examinations!A2078:J4413,3,TRUE)</f>
        <v>Obesity</v>
      </c>
      <c r="L2079" s="55" t="str">
        <f>VLOOKUP(A2079,Medical_Examinations!A2078:J4413,5,TRUE)</f>
        <v>Prediabetes</v>
      </c>
      <c r="M2079" s="57">
        <f>VLOOKUP(A2079,Hospitalization!A281:K2623,5,TRUE)</f>
        <v>28067</v>
      </c>
      <c r="N2079" s="56">
        <f ca="1">VLOOKUP(A2079,Hospitalization!A281:K2623,6,TRUE)</f>
        <v>54</v>
      </c>
      <c r="O2079" s="55" t="str">
        <f>VLOOKUP(A2070,Hospitalization!A1071:K3413,11,TRUE)</f>
        <v>R1021</v>
      </c>
      <c r="P2079" s="55" t="str">
        <f>VLOOKUP(A2079,Hospitalization!A1080:K3422,10,TRUE)</f>
        <v>tier - 1</v>
      </c>
      <c r="Q2079" s="58">
        <f>VLOOKUP(A2079,Hospitalization!A1080:K3422,8,TRUE)</f>
        <v>9432.93</v>
      </c>
      <c r="R2079" s="55" t="str">
        <f>VLOOKUP(A2079,Hospitalization!A1080:K3422,9,TRUE)</f>
        <v>tier - 2</v>
      </c>
    </row>
    <row r="2080" spans="1:18" x14ac:dyDescent="0.3">
      <c r="A2080" s="69" t="s">
        <v>2089</v>
      </c>
      <c r="B2080" s="55" t="str">
        <f>VLOOKUP(A2080,'Customer Names'!A2080:E3398,3,TRUE)</f>
        <v xml:space="preserve"> Mr</v>
      </c>
      <c r="C2080" s="55" t="str">
        <f>VLOOKUP(A2080,'Customer Names'!A2078:E2903,4,FALSE)</f>
        <v>Huberty</v>
      </c>
      <c r="D2080" s="50">
        <f>VLOOKUP(HealthCare!A2080,Medical_Examinations!A2079:J4414,2,TRUE)</f>
        <v>23.1</v>
      </c>
      <c r="E2080" s="50">
        <f>VLOOKUP(HealthCare!A2080,Medical_Examinations!A2079:J4414,4,TRUE)</f>
        <v>5.92</v>
      </c>
      <c r="F2080" s="7" t="str">
        <f>VLOOKUP(A2080,Medical_Examinations!A2079:J4414,6,TRUE)</f>
        <v>yes</v>
      </c>
      <c r="G2080" s="7" t="str">
        <f>VLOOKUP(A2080,Medical_Examinations!A2079:J4414,7,TRUE)</f>
        <v>No</v>
      </c>
      <c r="H2080" s="7" t="str">
        <f>VLOOKUP(A2080,Medical_Examinations!A2079:J4414,8,TRUE)</f>
        <v>No</v>
      </c>
      <c r="I2080" s="51">
        <f>VLOOKUP(A2080,Medical_Examinations!A2079:J4414,9,TRUE)</f>
        <v>1</v>
      </c>
      <c r="J2080" s="7" t="str">
        <f>VLOOKUP(A2080,Medical_Examinations!A2079:J4414,10,TRUE)</f>
        <v>No</v>
      </c>
      <c r="K2080" s="7" t="str">
        <f>VLOOKUP(A2080,Medical_Examinations!A2079:J4414,3,TRUE)</f>
        <v>Normal Weight</v>
      </c>
      <c r="L2080" s="7" t="str">
        <f>VLOOKUP(A2080,Medical_Examinations!A2079:J4414,5,TRUE)</f>
        <v>Prediabetes</v>
      </c>
      <c r="M2080" s="52">
        <f>VLOOKUP(A2080,Hospitalization!A282:K2624,5,TRUE)</f>
        <v>28063</v>
      </c>
      <c r="N2080" s="51">
        <f ca="1">VLOOKUP(A2080,Hospitalization!A282:K2624,6,TRUE)</f>
        <v>55</v>
      </c>
      <c r="O2080" s="7" t="str">
        <f>VLOOKUP(A2071,Hospitalization!A1072:K3414,11,TRUE)</f>
        <v>R1012</v>
      </c>
      <c r="P2080" s="7" t="str">
        <f>VLOOKUP(A2080,Hospitalization!A1081:K3423,10,TRUE)</f>
        <v>tier - 2</v>
      </c>
      <c r="Q2080" s="53">
        <f>VLOOKUP(A2080,Hospitalization!A1081:K3423,8,TRUE)</f>
        <v>9414.92</v>
      </c>
      <c r="R2080" s="7" t="str">
        <f>VLOOKUP(A2080,Hospitalization!A1081:K3423,9,TRUE)</f>
        <v>tier - 2</v>
      </c>
    </row>
    <row r="2081" spans="1:18" x14ac:dyDescent="0.3">
      <c r="A2081" s="69" t="s">
        <v>2090</v>
      </c>
      <c r="B2081" s="55" t="str">
        <f>VLOOKUP(A2081,'Customer Names'!A2081:E3399,3,TRUE)</f>
        <v xml:space="preserve"> Ms</v>
      </c>
      <c r="C2081" s="55" t="str">
        <f>VLOOKUP(A2081,'Customer Names'!A2079:E2904,4,FALSE)</f>
        <v>Jacobs</v>
      </c>
      <c r="D2081" s="54">
        <f>VLOOKUP(HealthCare!A2081,Medical_Examinations!A2080:J4415,2,TRUE)</f>
        <v>39.49</v>
      </c>
      <c r="E2081" s="54">
        <f>VLOOKUP(HealthCare!A2081,Medical_Examinations!A2080:J4415,4,TRUE)</f>
        <v>4.8099999999999996</v>
      </c>
      <c r="F2081" s="55" t="str">
        <f>VLOOKUP(A2081,Medical_Examinations!A2080:J4415,6,TRUE)</f>
        <v>No</v>
      </c>
      <c r="G2081" s="55" t="str">
        <f>VLOOKUP(A2081,Medical_Examinations!A2080:J4415,7,TRUE)</f>
        <v>No</v>
      </c>
      <c r="H2081" s="55" t="str">
        <f>VLOOKUP(A2081,Medical_Examinations!A2080:J4415,8,TRUE)</f>
        <v>No</v>
      </c>
      <c r="I2081" s="56">
        <f>VLOOKUP(A2081,Medical_Examinations!A2080:J4415,9,TRUE)</f>
        <v>1</v>
      </c>
      <c r="J2081" s="55" t="str">
        <f>VLOOKUP(A2081,Medical_Examinations!A2080:J4415,10,TRUE)</f>
        <v>No</v>
      </c>
      <c r="K2081" s="55" t="str">
        <f>VLOOKUP(A2081,Medical_Examinations!A2080:J4415,3,TRUE)</f>
        <v>Obesity</v>
      </c>
      <c r="L2081" s="55" t="str">
        <f>VLOOKUP(A2081,Medical_Examinations!A2080:J4415,5,TRUE)</f>
        <v>Normal</v>
      </c>
      <c r="M2081" s="57">
        <f>VLOOKUP(A2081,Hospitalization!A283:K2625,5,TRUE)</f>
        <v>26226</v>
      </c>
      <c r="N2081" s="56">
        <f ca="1">VLOOKUP(A2081,Hospitalization!A283:K2625,6,TRUE)</f>
        <v>54</v>
      </c>
      <c r="O2081" s="55" t="str">
        <f>VLOOKUP(A2072,Hospitalization!A1073:K3415,11,TRUE)</f>
        <v>R1013</v>
      </c>
      <c r="P2081" s="55" t="str">
        <f>VLOOKUP(A2081,Hospitalization!A1082:K3424,10,TRUE)</f>
        <v>tier - 3</v>
      </c>
      <c r="Q2081" s="58">
        <f>VLOOKUP(A2081,Hospitalization!A1082:K3424,8,TRUE)</f>
        <v>9391.35</v>
      </c>
      <c r="R2081" s="55" t="str">
        <f>VLOOKUP(A2081,Hospitalization!A1082:K3424,9,TRUE)</f>
        <v>tier - 3</v>
      </c>
    </row>
    <row r="2082" spans="1:18" x14ac:dyDescent="0.3">
      <c r="A2082" s="69" t="s">
        <v>2091</v>
      </c>
      <c r="B2082" s="55" t="str">
        <f>VLOOKUP(A2082,'Customer Names'!A2082:E3400,3,TRUE)</f>
        <v xml:space="preserve"> Ms</v>
      </c>
      <c r="C2082" s="55" t="str">
        <f>VLOOKUP(A2082,'Customer Names'!A2080:E2905,4,FALSE)</f>
        <v>Hazlehurst</v>
      </c>
      <c r="D2082" s="50">
        <f>VLOOKUP(HealthCare!A2082,Medical_Examinations!A2081:J4416,2,TRUE)</f>
        <v>33.99</v>
      </c>
      <c r="E2082" s="50">
        <f>VLOOKUP(HealthCare!A2082,Medical_Examinations!A2081:J4416,4,TRUE)</f>
        <v>4.55</v>
      </c>
      <c r="F2082" s="7" t="str">
        <f>VLOOKUP(A2082,Medical_Examinations!A2081:J4416,6,TRUE)</f>
        <v>No</v>
      </c>
      <c r="G2082" s="7" t="str">
        <f>VLOOKUP(A2082,Medical_Examinations!A2081:J4416,7,TRUE)</f>
        <v>No</v>
      </c>
      <c r="H2082" s="7" t="str">
        <f>VLOOKUP(A2082,Medical_Examinations!A2081:J4416,8,TRUE)</f>
        <v>No</v>
      </c>
      <c r="I2082" s="51">
        <f>VLOOKUP(A2082,Medical_Examinations!A2081:J4416,9,TRUE)</f>
        <v>1</v>
      </c>
      <c r="J2082" s="7" t="str">
        <f>VLOOKUP(A2082,Medical_Examinations!A2081:J4416,10,TRUE)</f>
        <v>No</v>
      </c>
      <c r="K2082" s="7" t="str">
        <f>VLOOKUP(A2082,Medical_Examinations!A2081:J4416,3,TRUE)</f>
        <v>Obesity</v>
      </c>
      <c r="L2082" s="7" t="str">
        <f>VLOOKUP(A2082,Medical_Examinations!A2081:J4416,5,TRUE)</f>
        <v>Normal</v>
      </c>
      <c r="M2082" s="52">
        <f>VLOOKUP(A2082,Hospitalization!A284:K2626,5,TRUE)</f>
        <v>26296</v>
      </c>
      <c r="N2082" s="51">
        <f ca="1">VLOOKUP(A2082,Hospitalization!A284:K2626,6,TRUE)</f>
        <v>59</v>
      </c>
      <c r="O2082" s="7" t="str">
        <f>VLOOKUP(A2073,Hospitalization!A1074:K3416,11,TRUE)</f>
        <v>R1017</v>
      </c>
      <c r="P2082" s="7" t="str">
        <f>VLOOKUP(A2082,Hospitalization!A1083:K3425,10,TRUE)</f>
        <v>tier - 2</v>
      </c>
      <c r="Q2082" s="53">
        <f>VLOOKUP(A2082,Hospitalization!A1083:K3425,8,TRUE)</f>
        <v>9386.16</v>
      </c>
      <c r="R2082" s="7" t="str">
        <f>VLOOKUP(A2082,Hospitalization!A1083:K3425,9,TRUE)</f>
        <v>tier - 3</v>
      </c>
    </row>
    <row r="2083" spans="1:18" x14ac:dyDescent="0.3">
      <c r="A2083" s="69" t="s">
        <v>2092</v>
      </c>
      <c r="B2083" s="55" t="str">
        <f>VLOOKUP(A2083,'Customer Names'!A2083:E3401,3,TRUE)</f>
        <v xml:space="preserve"> Ms</v>
      </c>
      <c r="C2083" s="55" t="str">
        <f>VLOOKUP(A2083,'Customer Names'!A2081:E2906,4,FALSE)</f>
        <v>Marin</v>
      </c>
      <c r="D2083" s="54">
        <f>VLOOKUP(HealthCare!A2083,Medical_Examinations!A2082:J4417,2,TRUE)</f>
        <v>27.72</v>
      </c>
      <c r="E2083" s="54">
        <f>VLOOKUP(HealthCare!A2083,Medical_Examinations!A2082:J4417,4,TRUE)</f>
        <v>6.43</v>
      </c>
      <c r="F2083" s="55" t="str">
        <f>VLOOKUP(A2083,Medical_Examinations!A2082:J4417,6,TRUE)</f>
        <v>No</v>
      </c>
      <c r="G2083" s="55" t="str">
        <f>VLOOKUP(A2083,Medical_Examinations!A2082:J4417,7,TRUE)</f>
        <v>No</v>
      </c>
      <c r="H2083" s="55" t="str">
        <f>VLOOKUP(A2083,Medical_Examinations!A2082:J4417,8,TRUE)</f>
        <v>No</v>
      </c>
      <c r="I2083" s="56">
        <f>VLOOKUP(A2083,Medical_Examinations!A2082:J4417,9,TRUE)</f>
        <v>1</v>
      </c>
      <c r="J2083" s="55" t="str">
        <f>VLOOKUP(A2083,Medical_Examinations!A2082:J4417,10,TRUE)</f>
        <v>No</v>
      </c>
      <c r="K2083" s="55" t="str">
        <f>VLOOKUP(A2083,Medical_Examinations!A2082:J4417,3,TRUE)</f>
        <v>Overweight</v>
      </c>
      <c r="L2083" s="55" t="str">
        <f>VLOOKUP(A2083,Medical_Examinations!A2082:J4417,5,TRUE)</f>
        <v>Prediabetes</v>
      </c>
      <c r="M2083" s="57">
        <f>VLOOKUP(A2083,Hospitalization!A285:K2627,5,TRUE)</f>
        <v>27730</v>
      </c>
      <c r="N2083" s="56">
        <f ca="1">VLOOKUP(A2083,Hospitalization!A285:K2627,6,TRUE)</f>
        <v>30</v>
      </c>
      <c r="O2083" s="55" t="str">
        <f>VLOOKUP(A2074,Hospitalization!A1075:K3417,11,TRUE)</f>
        <v>R1013</v>
      </c>
      <c r="P2083" s="55" t="str">
        <f>VLOOKUP(A2083,Hospitalization!A1084:K3426,10,TRUE)</f>
        <v>tier - 2</v>
      </c>
      <c r="Q2083" s="58">
        <f>VLOOKUP(A2083,Hospitalization!A1084:K3426,8,TRUE)</f>
        <v>9380.75</v>
      </c>
      <c r="R2083" s="55" t="str">
        <f>VLOOKUP(A2083,Hospitalization!A1084:K3426,9,TRUE)</f>
        <v>tier - 2</v>
      </c>
    </row>
    <row r="2084" spans="1:18" x14ac:dyDescent="0.3">
      <c r="A2084" s="69" t="s">
        <v>2093</v>
      </c>
      <c r="B2084" s="55" t="str">
        <f>VLOOKUP(A2084,'Customer Names'!A2084:E3402,3,TRUE)</f>
        <v xml:space="preserve"> Ms</v>
      </c>
      <c r="C2084" s="55" t="str">
        <f>VLOOKUP(A2084,'Customer Names'!A2082:E2907,4,FALSE)</f>
        <v>Dear</v>
      </c>
      <c r="D2084" s="50">
        <f>VLOOKUP(HealthCare!A2084,Medical_Examinations!A2083:J4418,2,TRUE)</f>
        <v>30.59</v>
      </c>
      <c r="E2084" s="50">
        <f>VLOOKUP(HealthCare!A2084,Medical_Examinations!A2083:J4418,4,TRUE)</f>
        <v>11.62</v>
      </c>
      <c r="F2084" s="7" t="str">
        <f>VLOOKUP(A2084,Medical_Examinations!A2083:J4418,6,TRUE)</f>
        <v>No</v>
      </c>
      <c r="G2084" s="7" t="str">
        <f>VLOOKUP(A2084,Medical_Examinations!A2083:J4418,7,TRUE)</f>
        <v>No</v>
      </c>
      <c r="H2084" s="7" t="str">
        <f>VLOOKUP(A2084,Medical_Examinations!A2083:J4418,8,TRUE)</f>
        <v>No</v>
      </c>
      <c r="I2084" s="51">
        <f>VLOOKUP(A2084,Medical_Examinations!A2083:J4418,9,TRUE)</f>
        <v>0</v>
      </c>
      <c r="J2084" s="7" t="str">
        <f>VLOOKUP(A2084,Medical_Examinations!A2083:J4418,10,TRUE)</f>
        <v>No</v>
      </c>
      <c r="K2084" s="7" t="str">
        <f>VLOOKUP(A2084,Medical_Examinations!A2083:J4418,3,TRUE)</f>
        <v>Obesity</v>
      </c>
      <c r="L2084" s="7" t="str">
        <f>VLOOKUP(A2084,Medical_Examinations!A2083:J4418,5,TRUE)</f>
        <v>Diabetes</v>
      </c>
      <c r="M2084" s="52">
        <f>VLOOKUP(A2084,Hospitalization!A286:K2628,5,TRUE)</f>
        <v>26263</v>
      </c>
      <c r="N2084" s="51">
        <f ca="1">VLOOKUP(A2084,Hospitalization!A286:K2628,6,TRUE)</f>
        <v>64</v>
      </c>
      <c r="O2084" s="7" t="str">
        <f>VLOOKUP(A2075,Hospitalization!A1076:K3418,11,TRUE)</f>
        <v>R1021</v>
      </c>
      <c r="P2084" s="7" t="str">
        <f>VLOOKUP(A2084,Hospitalization!A1085:K3427,10,TRUE)</f>
        <v>tier - 1</v>
      </c>
      <c r="Q2084" s="53">
        <f>VLOOKUP(A2084,Hospitalization!A1085:K3427,8,TRUE)</f>
        <v>9377.9</v>
      </c>
      <c r="R2084" s="7" t="str">
        <f>VLOOKUP(A2084,Hospitalization!A1085:K3427,9,TRUE)</f>
        <v>tier - 2</v>
      </c>
    </row>
    <row r="2085" spans="1:18" x14ac:dyDescent="0.3">
      <c r="A2085" s="69" t="s">
        <v>2094</v>
      </c>
      <c r="B2085" s="55" t="str">
        <f>VLOOKUP(A2085,'Customer Names'!A2085:E3403,3,TRUE)</f>
        <v xml:space="preserve"> Ms</v>
      </c>
      <c r="C2085" s="55" t="str">
        <f>VLOOKUP(A2085,'Customer Names'!A2083:E2908,4,FALSE)</f>
        <v>Lederer</v>
      </c>
      <c r="D2085" s="54">
        <f>VLOOKUP(HealthCare!A2085,Medical_Examinations!A2084:J4419,2,TRUE)</f>
        <v>22.6</v>
      </c>
      <c r="E2085" s="54">
        <f>VLOOKUP(HealthCare!A2085,Medical_Examinations!A2084:J4419,4,TRUE)</f>
        <v>6.04</v>
      </c>
      <c r="F2085" s="55" t="str">
        <f>VLOOKUP(A2085,Medical_Examinations!A2084:J4419,6,TRUE)</f>
        <v>No</v>
      </c>
      <c r="G2085" s="55" t="str">
        <f>VLOOKUP(A2085,Medical_Examinations!A2084:J4419,7,TRUE)</f>
        <v>No</v>
      </c>
      <c r="H2085" s="55" t="str">
        <f>VLOOKUP(A2085,Medical_Examinations!A2084:J4419,8,TRUE)</f>
        <v>No</v>
      </c>
      <c r="I2085" s="56">
        <f>VLOOKUP(A2085,Medical_Examinations!A2084:J4419,9,TRUE)</f>
        <v>1</v>
      </c>
      <c r="J2085" s="55" t="str">
        <f>VLOOKUP(A2085,Medical_Examinations!A2084:J4419,10,TRUE)</f>
        <v>No</v>
      </c>
      <c r="K2085" s="55" t="str">
        <f>VLOOKUP(A2085,Medical_Examinations!A2084:J4419,3,TRUE)</f>
        <v>Normal Weight</v>
      </c>
      <c r="L2085" s="55" t="str">
        <f>VLOOKUP(A2085,Medical_Examinations!A2084:J4419,5,TRUE)</f>
        <v>Prediabetes</v>
      </c>
      <c r="M2085" s="57">
        <f>VLOOKUP(A2085,Hospitalization!A287:K2629,5,TRUE)</f>
        <v>25531</v>
      </c>
      <c r="N2085" s="56">
        <f ca="1">VLOOKUP(A2085,Hospitalization!A287:K2629,6,TRUE)</f>
        <v>54</v>
      </c>
      <c r="O2085" s="55" t="str">
        <f>VLOOKUP(A2076,Hospitalization!A1077:K3419,11,TRUE)</f>
        <v>R1021</v>
      </c>
      <c r="P2085" s="55" t="str">
        <f>VLOOKUP(A2085,Hospitalization!A1086:K3428,10,TRUE)</f>
        <v>tier - 3</v>
      </c>
      <c r="Q2085" s="58">
        <f>VLOOKUP(A2085,Hospitalization!A1086:K3428,8,TRUE)</f>
        <v>9377.4500000000007</v>
      </c>
      <c r="R2085" s="55" t="str">
        <f>VLOOKUP(A2085,Hospitalization!A1086:K3428,9,TRUE)</f>
        <v>tier - 2</v>
      </c>
    </row>
    <row r="2086" spans="1:18" x14ac:dyDescent="0.3">
      <c r="A2086" s="69" t="s">
        <v>2095</v>
      </c>
      <c r="B2086" s="55" t="str">
        <f>VLOOKUP(A2086,'Customer Names'!A2086:E3404,3,TRUE)</f>
        <v xml:space="preserve"> Ms</v>
      </c>
      <c r="C2086" s="55" t="str">
        <f>VLOOKUP(A2086,'Customer Names'!A2084:E2909,4,FALSE)</f>
        <v>Robson</v>
      </c>
      <c r="D2086" s="50">
        <f>VLOOKUP(HealthCare!A2086,Medical_Examinations!A2085:J4420,2,TRUE)</f>
        <v>28.785</v>
      </c>
      <c r="E2086" s="50">
        <f>VLOOKUP(HealthCare!A2086,Medical_Examinations!A2085:J4420,4,TRUE)</f>
        <v>8.82</v>
      </c>
      <c r="F2086" s="7" t="str">
        <f>VLOOKUP(A2086,Medical_Examinations!A2085:J4420,6,TRUE)</f>
        <v>No</v>
      </c>
      <c r="G2086" s="7" t="str">
        <f>VLOOKUP(A2086,Medical_Examinations!A2085:J4420,7,TRUE)</f>
        <v>No</v>
      </c>
      <c r="H2086" s="7" t="str">
        <f>VLOOKUP(A2086,Medical_Examinations!A2085:J4420,8,TRUE)</f>
        <v>No</v>
      </c>
      <c r="I2086" s="51">
        <f>VLOOKUP(A2086,Medical_Examinations!A2085:J4420,9,TRUE)</f>
        <v>0</v>
      </c>
      <c r="J2086" s="7" t="str">
        <f>VLOOKUP(A2086,Medical_Examinations!A2085:J4420,10,TRUE)</f>
        <v>No</v>
      </c>
      <c r="K2086" s="7" t="str">
        <f>VLOOKUP(A2086,Medical_Examinations!A2085:J4420,3,TRUE)</f>
        <v>Overweight</v>
      </c>
      <c r="L2086" s="7" t="str">
        <f>VLOOKUP(A2086,Medical_Examinations!A2085:J4420,5,TRUE)</f>
        <v>Diabetes</v>
      </c>
      <c r="M2086" s="52">
        <f>VLOOKUP(A2086,Hospitalization!A288:K2630,5,TRUE)</f>
        <v>26214</v>
      </c>
      <c r="N2086" s="51">
        <f ca="1">VLOOKUP(A2086,Hospitalization!A288:K2630,6,TRUE)</f>
        <v>41</v>
      </c>
      <c r="O2086" s="7" t="str">
        <f>VLOOKUP(A2077,Hospitalization!A1078:K3420,11,TRUE)</f>
        <v>R1024</v>
      </c>
      <c r="P2086" s="7" t="str">
        <f>VLOOKUP(A2086,Hospitalization!A1087:K3429,10,TRUE)</f>
        <v>tier - 1</v>
      </c>
      <c r="Q2086" s="53">
        <f>VLOOKUP(A2086,Hospitalization!A1087:K3429,8,TRUE)</f>
        <v>9361.33</v>
      </c>
      <c r="R2086" s="7" t="str">
        <f>VLOOKUP(A2086,Hospitalization!A1087:K3429,9,TRUE)</f>
        <v>tier - 3</v>
      </c>
    </row>
    <row r="2087" spans="1:18" x14ac:dyDescent="0.3">
      <c r="A2087" s="69" t="s">
        <v>2096</v>
      </c>
      <c r="B2087" s="55" t="str">
        <f>VLOOKUP(A2087,'Customer Names'!A2087:E3405,3,TRUE)</f>
        <v xml:space="preserve"> Mr</v>
      </c>
      <c r="C2087" s="55" t="str">
        <f>VLOOKUP(A2087,'Customer Names'!A2085:E2910,4,FALSE)</f>
        <v>Galvan</v>
      </c>
      <c r="D2087" s="54">
        <f>VLOOKUP(HealthCare!A2087,Medical_Examinations!A2086:J4421,2,TRUE)</f>
        <v>50.38</v>
      </c>
      <c r="E2087" s="54">
        <f>VLOOKUP(HealthCare!A2087,Medical_Examinations!A2086:J4421,4,TRUE)</f>
        <v>5.8</v>
      </c>
      <c r="F2087" s="55" t="str">
        <f>VLOOKUP(A2087,Medical_Examinations!A2086:J4421,6,TRUE)</f>
        <v>No</v>
      </c>
      <c r="G2087" s="55" t="str">
        <f>VLOOKUP(A2087,Medical_Examinations!A2086:J4421,7,TRUE)</f>
        <v>No</v>
      </c>
      <c r="H2087" s="55" t="str">
        <f>VLOOKUP(A2087,Medical_Examinations!A2086:J4421,8,TRUE)</f>
        <v>No</v>
      </c>
      <c r="I2087" s="56">
        <f>VLOOKUP(A2087,Medical_Examinations!A2086:J4421,9,TRUE)</f>
        <v>0</v>
      </c>
      <c r="J2087" s="55" t="str">
        <f>VLOOKUP(A2087,Medical_Examinations!A2086:J4421,10,TRUE)</f>
        <v>No</v>
      </c>
      <c r="K2087" s="55" t="str">
        <f>VLOOKUP(A2087,Medical_Examinations!A2086:J4421,3,TRUE)</f>
        <v>Obesity</v>
      </c>
      <c r="L2087" s="55" t="str">
        <f>VLOOKUP(A2087,Medical_Examinations!A2086:J4421,5,TRUE)</f>
        <v>Prediabetes</v>
      </c>
      <c r="M2087" s="57">
        <f>VLOOKUP(A2087,Hospitalization!A289:K2631,5,TRUE)</f>
        <v>32325</v>
      </c>
      <c r="N2087" s="56">
        <f ca="1">VLOOKUP(A2087,Hospitalization!A289:K2631,6,TRUE)</f>
        <v>42</v>
      </c>
      <c r="O2087" s="55" t="str">
        <f>VLOOKUP(A2078,Hospitalization!A1079:K3421,11,TRUE)</f>
        <v>R1024</v>
      </c>
      <c r="P2087" s="55" t="str">
        <f>VLOOKUP(A2087,Hospitalization!A1088:K3430,10,TRUE)</f>
        <v>tier - 1</v>
      </c>
      <c r="Q2087" s="58">
        <f>VLOOKUP(A2087,Hospitalization!A1088:K3430,8,TRUE)</f>
        <v>9344.2000000000007</v>
      </c>
      <c r="R2087" s="55" t="str">
        <f>VLOOKUP(A2087,Hospitalization!A1088:K3430,9,TRUE)</f>
        <v>tier - 2</v>
      </c>
    </row>
    <row r="2088" spans="1:18" x14ac:dyDescent="0.3">
      <c r="A2088" s="69" t="s">
        <v>2097</v>
      </c>
      <c r="B2088" s="55" t="str">
        <f>VLOOKUP(A2088,'Customer Names'!A2088:E3406,3,TRUE)</f>
        <v xml:space="preserve"> Mr</v>
      </c>
      <c r="C2088" s="55" t="str">
        <f>VLOOKUP(A2088,'Customer Names'!A2086:E2911,4,FALSE)</f>
        <v>Walsh</v>
      </c>
      <c r="D2088" s="50">
        <f>VLOOKUP(HealthCare!A2088,Medical_Examinations!A2087:J4422,2,TRUE)</f>
        <v>35.200000000000003</v>
      </c>
      <c r="E2088" s="50">
        <f>VLOOKUP(HealthCare!A2088,Medical_Examinations!A2087:J4422,4,TRUE)</f>
        <v>4.28</v>
      </c>
      <c r="F2088" s="7" t="str">
        <f>VLOOKUP(A2088,Medical_Examinations!A2087:J4422,6,TRUE)</f>
        <v>No</v>
      </c>
      <c r="G2088" s="7" t="str">
        <f>VLOOKUP(A2088,Medical_Examinations!A2087:J4422,7,TRUE)</f>
        <v>No</v>
      </c>
      <c r="H2088" s="7" t="str">
        <f>VLOOKUP(A2088,Medical_Examinations!A2087:J4422,8,TRUE)</f>
        <v>No</v>
      </c>
      <c r="I2088" s="51">
        <f>VLOOKUP(A2088,Medical_Examinations!A2087:J4422,9,TRUE)</f>
        <v>0</v>
      </c>
      <c r="J2088" s="7" t="str">
        <f>VLOOKUP(A2088,Medical_Examinations!A2087:J4422,10,TRUE)</f>
        <v>No</v>
      </c>
      <c r="K2088" s="7" t="str">
        <f>VLOOKUP(A2088,Medical_Examinations!A2087:J4422,3,TRUE)</f>
        <v>Obesity</v>
      </c>
      <c r="L2088" s="7" t="str">
        <f>VLOOKUP(A2088,Medical_Examinations!A2087:J4422,5,TRUE)</f>
        <v>Normal</v>
      </c>
      <c r="M2088" s="52">
        <f>VLOOKUP(A2088,Hospitalization!A290:K2632,5,TRUE)</f>
        <v>35350</v>
      </c>
      <c r="N2088" s="51">
        <f ca="1">VLOOKUP(A2088,Hospitalization!A290:K2632,6,TRUE)</f>
        <v>62</v>
      </c>
      <c r="O2088" s="7" t="str">
        <f>VLOOKUP(A2079,Hospitalization!A1080:K3422,11,TRUE)</f>
        <v>R1024</v>
      </c>
      <c r="P2088" s="7" t="str">
        <f>VLOOKUP(A2088,Hospitalization!A1089:K3431,10,TRUE)</f>
        <v>tier - 1</v>
      </c>
      <c r="Q2088" s="53">
        <f>VLOOKUP(A2088,Hospitalization!A1089:K3431,8,TRUE)</f>
        <v>9338.61</v>
      </c>
      <c r="R2088" s="7" t="str">
        <f>VLOOKUP(A2088,Hospitalization!A1089:K3431,9,TRUE)</f>
        <v>tier - 2</v>
      </c>
    </row>
    <row r="2089" spans="1:18" x14ac:dyDescent="0.3">
      <c r="A2089" s="69" t="s">
        <v>2098</v>
      </c>
      <c r="B2089" s="55" t="str">
        <f>VLOOKUP(A2089,'Customer Names'!A2089:E3407,3,TRUE)</f>
        <v xml:space="preserve"> Ms</v>
      </c>
      <c r="C2089" s="55" t="str">
        <f>VLOOKUP(A2089,'Customer Names'!A2087:E2912,4,FALSE)</f>
        <v>Teeuwen</v>
      </c>
      <c r="D2089" s="54">
        <f>VLOOKUP(HealthCare!A2089,Medical_Examinations!A2088:J4423,2,TRUE)</f>
        <v>35.72</v>
      </c>
      <c r="E2089" s="54">
        <f>VLOOKUP(HealthCare!A2089,Medical_Examinations!A2088:J4423,4,TRUE)</f>
        <v>5.5</v>
      </c>
      <c r="F2089" s="55" t="str">
        <f>VLOOKUP(A2089,Medical_Examinations!A2088:J4423,6,TRUE)</f>
        <v>yes</v>
      </c>
      <c r="G2089" s="55" t="str">
        <f>VLOOKUP(A2089,Medical_Examinations!A2088:J4423,7,TRUE)</f>
        <v>No</v>
      </c>
      <c r="H2089" s="55" t="str">
        <f>VLOOKUP(A2089,Medical_Examinations!A2088:J4423,8,TRUE)</f>
        <v>No</v>
      </c>
      <c r="I2089" s="56">
        <f>VLOOKUP(A2089,Medical_Examinations!A2088:J4423,9,TRUE)</f>
        <v>0</v>
      </c>
      <c r="J2089" s="55" t="str">
        <f>VLOOKUP(A2089,Medical_Examinations!A2088:J4423,10,TRUE)</f>
        <v>No</v>
      </c>
      <c r="K2089" s="55" t="str">
        <f>VLOOKUP(A2089,Medical_Examinations!A2088:J4423,3,TRUE)</f>
        <v>Obesity</v>
      </c>
      <c r="L2089" s="55" t="str">
        <f>VLOOKUP(A2089,Medical_Examinations!A2088:J4423,5,TRUE)</f>
        <v>Normal</v>
      </c>
      <c r="M2089" s="57">
        <f>VLOOKUP(A2089,Hospitalization!A291:K2633,5,TRUE)</f>
        <v>32333</v>
      </c>
      <c r="N2089" s="56">
        <f ca="1">VLOOKUP(A2089,Hospitalization!A291:K2633,6,TRUE)</f>
        <v>54</v>
      </c>
      <c r="O2089" s="55" t="str">
        <f>VLOOKUP(A2080,Hospitalization!A1081:K3423,11,TRUE)</f>
        <v>R1011</v>
      </c>
      <c r="P2089" s="55" t="str">
        <f>VLOOKUP(A2089,Hospitalization!A1090:K3432,10,TRUE)</f>
        <v>tier - 1</v>
      </c>
      <c r="Q2089" s="58">
        <f>VLOOKUP(A2089,Hospitalization!A1090:K3432,8,TRUE)</f>
        <v>9320.26</v>
      </c>
      <c r="R2089" s="55" t="str">
        <f>VLOOKUP(A2089,Hospitalization!A1090:K3432,9,TRUE)</f>
        <v>tier - 2</v>
      </c>
    </row>
    <row r="2090" spans="1:18" x14ac:dyDescent="0.3">
      <c r="A2090" s="69" t="s">
        <v>2099</v>
      </c>
      <c r="B2090" s="55" t="str">
        <f>VLOOKUP(A2090,'Customer Names'!A2090:E3408,3,TRUE)</f>
        <v xml:space="preserve"> Mr</v>
      </c>
      <c r="C2090" s="55" t="str">
        <f>VLOOKUP(A2090,'Customer Names'!A2088:E2913,4,FALSE)</f>
        <v>List</v>
      </c>
      <c r="D2090" s="50">
        <f>VLOOKUP(HealthCare!A2090,Medical_Examinations!A2089:J4424,2,TRUE)</f>
        <v>24.51</v>
      </c>
      <c r="E2090" s="50">
        <f>VLOOKUP(HealthCare!A2090,Medical_Examinations!A2089:J4424,4,TRUE)</f>
        <v>4.6900000000000004</v>
      </c>
      <c r="F2090" s="7" t="str">
        <f>VLOOKUP(A2090,Medical_Examinations!A2089:J4424,6,TRUE)</f>
        <v>No</v>
      </c>
      <c r="G2090" s="7" t="str">
        <f>VLOOKUP(A2090,Medical_Examinations!A2089:J4424,7,TRUE)</f>
        <v>No</v>
      </c>
      <c r="H2090" s="7" t="str">
        <f>VLOOKUP(A2090,Medical_Examinations!A2089:J4424,8,TRUE)</f>
        <v>No</v>
      </c>
      <c r="I2090" s="51">
        <f>VLOOKUP(A2090,Medical_Examinations!A2089:J4424,9,TRUE)</f>
        <v>0</v>
      </c>
      <c r="J2090" s="7" t="str">
        <f>VLOOKUP(A2090,Medical_Examinations!A2089:J4424,10,TRUE)</f>
        <v>No</v>
      </c>
      <c r="K2090" s="7" t="str">
        <f>VLOOKUP(A2090,Medical_Examinations!A2089:J4424,3,TRUE)</f>
        <v>Normal Weight</v>
      </c>
      <c r="L2090" s="7" t="str">
        <f>VLOOKUP(A2090,Medical_Examinations!A2089:J4424,5,TRUE)</f>
        <v>Normal</v>
      </c>
      <c r="M2090" s="52">
        <f>VLOOKUP(A2090,Hospitalization!A292:K2634,5,TRUE)</f>
        <v>28410</v>
      </c>
      <c r="N2090" s="51">
        <f ca="1">VLOOKUP(A2090,Hospitalization!A292:K2634,6,TRUE)</f>
        <v>55</v>
      </c>
      <c r="O2090" s="7" t="str">
        <f>VLOOKUP(A2081,Hospitalization!A1082:K3424,11,TRUE)</f>
        <v>R1011</v>
      </c>
      <c r="P2090" s="7" t="str">
        <f>VLOOKUP(A2090,Hospitalization!A1091:K3433,10,TRUE)</f>
        <v>tier - 1</v>
      </c>
      <c r="Q2090" s="53">
        <f>VLOOKUP(A2090,Hospitalization!A1091:K3433,8,TRUE)</f>
        <v>9315.41</v>
      </c>
      <c r="R2090" s="7" t="str">
        <f>VLOOKUP(A2090,Hospitalization!A1091:K3433,9,TRUE)</f>
        <v>tier - 2</v>
      </c>
    </row>
    <row r="2091" spans="1:18" x14ac:dyDescent="0.3">
      <c r="A2091" s="69" t="s">
        <v>2100</v>
      </c>
      <c r="B2091" s="55" t="str">
        <f>VLOOKUP(A2091,'Customer Names'!A2091:E3409,3,TRUE)</f>
        <v xml:space="preserve"> Mr</v>
      </c>
      <c r="C2091" s="55" t="str">
        <f>VLOOKUP(A2091,'Customer Names'!A2089:E2914,4,FALSE)</f>
        <v>Shafar</v>
      </c>
      <c r="D2091" s="54">
        <f>VLOOKUP(HealthCare!A2091,Medical_Examinations!A2090:J4425,2,TRUE)</f>
        <v>23.844999999999999</v>
      </c>
      <c r="E2091" s="54">
        <f>VLOOKUP(HealthCare!A2091,Medical_Examinations!A2090:J4425,4,TRUE)</f>
        <v>4.43</v>
      </c>
      <c r="F2091" s="55" t="str">
        <f>VLOOKUP(A2091,Medical_Examinations!A2090:J4425,6,TRUE)</f>
        <v>No</v>
      </c>
      <c r="G2091" s="55" t="str">
        <f>VLOOKUP(A2091,Medical_Examinations!A2090:J4425,7,TRUE)</f>
        <v>No</v>
      </c>
      <c r="H2091" s="55" t="str">
        <f>VLOOKUP(A2091,Medical_Examinations!A2090:J4425,8,TRUE)</f>
        <v>No</v>
      </c>
      <c r="I2091" s="56">
        <f>VLOOKUP(A2091,Medical_Examinations!A2090:J4425,9,TRUE)</f>
        <v>0</v>
      </c>
      <c r="J2091" s="55" t="str">
        <f>VLOOKUP(A2091,Medical_Examinations!A2090:J4425,10,TRUE)</f>
        <v>No</v>
      </c>
      <c r="K2091" s="55" t="str">
        <f>VLOOKUP(A2091,Medical_Examinations!A2090:J4425,3,TRUE)</f>
        <v>Normal Weight</v>
      </c>
      <c r="L2091" s="55" t="str">
        <f>VLOOKUP(A2091,Medical_Examinations!A2090:J4425,5,TRUE)</f>
        <v>Normal</v>
      </c>
      <c r="M2091" s="57">
        <f>VLOOKUP(A2091,Hospitalization!A293:K2635,5,TRUE)</f>
        <v>26953</v>
      </c>
      <c r="N2091" s="56">
        <f ca="1">VLOOKUP(A2091,Hospitalization!A293:K2635,6,TRUE)</f>
        <v>38</v>
      </c>
      <c r="O2091" s="55" t="str">
        <f>VLOOKUP(A2082,Hospitalization!A1083:K3425,11,TRUE)</f>
        <v>R1013</v>
      </c>
      <c r="P2091" s="55" t="str">
        <f>VLOOKUP(A2091,Hospitalization!A1092:K3434,10,TRUE)</f>
        <v>tier - 3</v>
      </c>
      <c r="Q2091" s="58">
        <f>VLOOKUP(A2091,Hospitalization!A1092:K3434,8,TRUE)</f>
        <v>9304.7000000000007</v>
      </c>
      <c r="R2091" s="55" t="str">
        <f>VLOOKUP(A2091,Hospitalization!A1092:K3434,9,TRUE)</f>
        <v>tier - 3</v>
      </c>
    </row>
    <row r="2092" spans="1:18" x14ac:dyDescent="0.3">
      <c r="A2092" s="69" t="s">
        <v>2101</v>
      </c>
      <c r="B2092" s="55" t="str">
        <f>VLOOKUP(A2092,'Customer Names'!A2092:E3410,3,TRUE)</f>
        <v xml:space="preserve"> Mr</v>
      </c>
      <c r="C2092" s="55" t="str">
        <f>VLOOKUP(A2092,'Customer Names'!A2090:E2915,4,FALSE)</f>
        <v>Copenhaver</v>
      </c>
      <c r="D2092" s="50">
        <f>VLOOKUP(HealthCare!A2092,Medical_Examinations!A2091:J4426,2,TRUE)</f>
        <v>15.68</v>
      </c>
      <c r="E2092" s="50">
        <f>VLOOKUP(HealthCare!A2092,Medical_Examinations!A2091:J4426,4,TRUE)</f>
        <v>6.16</v>
      </c>
      <c r="F2092" s="7" t="str">
        <f>VLOOKUP(A2092,Medical_Examinations!A2091:J4426,6,TRUE)</f>
        <v>yes</v>
      </c>
      <c r="G2092" s="7" t="str">
        <f>VLOOKUP(A2092,Medical_Examinations!A2091:J4426,7,TRUE)</f>
        <v>No</v>
      </c>
      <c r="H2092" s="7" t="str">
        <f>VLOOKUP(A2092,Medical_Examinations!A2091:J4426,8,TRUE)</f>
        <v>No</v>
      </c>
      <c r="I2092" s="51">
        <f>VLOOKUP(A2092,Medical_Examinations!A2091:J4426,9,TRUE)</f>
        <v>1</v>
      </c>
      <c r="J2092" s="7" t="str">
        <f>VLOOKUP(A2092,Medical_Examinations!A2091:J4426,10,TRUE)</f>
        <v>No</v>
      </c>
      <c r="K2092" s="7" t="str">
        <f>VLOOKUP(A2092,Medical_Examinations!A2091:J4426,3,TRUE)</f>
        <v>Underweight</v>
      </c>
      <c r="L2092" s="7" t="str">
        <f>VLOOKUP(A2092,Medical_Examinations!A2091:J4426,5,TRUE)</f>
        <v>Prediabetes</v>
      </c>
      <c r="M2092" s="52">
        <f>VLOOKUP(A2092,Hospitalization!A294:K2636,5,TRUE)</f>
        <v>28067</v>
      </c>
      <c r="N2092" s="51">
        <f ca="1">VLOOKUP(A2092,Hospitalization!A294:K2636,6,TRUE)</f>
        <v>46</v>
      </c>
      <c r="O2092" s="7" t="str">
        <f>VLOOKUP(A2083,Hospitalization!A1084:K3426,11,TRUE)</f>
        <v>R1024</v>
      </c>
      <c r="P2092" s="7" t="str">
        <f>VLOOKUP(A2092,Hospitalization!A1093:K3435,10,TRUE)</f>
        <v>tier - 1</v>
      </c>
      <c r="Q2092" s="53">
        <f>VLOOKUP(A2092,Hospitalization!A1093:K3435,8,TRUE)</f>
        <v>9301.89</v>
      </c>
      <c r="R2092" s="7" t="str">
        <f>VLOOKUP(A2092,Hospitalization!A1093:K3435,9,TRUE)</f>
        <v>tier - 2</v>
      </c>
    </row>
    <row r="2093" spans="1:18" x14ac:dyDescent="0.3">
      <c r="A2093" s="69" t="s">
        <v>2102</v>
      </c>
      <c r="B2093" s="55" t="str">
        <f>VLOOKUP(A2093,'Customer Names'!A2093:E3411,3,TRUE)</f>
        <v xml:space="preserve"> Mr</v>
      </c>
      <c r="C2093" s="55" t="str">
        <f>VLOOKUP(A2093,'Customer Names'!A2091:E2916,4,FALSE)</f>
        <v>Stump</v>
      </c>
      <c r="D2093" s="54">
        <f>VLOOKUP(HealthCare!A2093,Medical_Examinations!A2092:J4427,2,TRUE)</f>
        <v>32.395000000000003</v>
      </c>
      <c r="E2093" s="54">
        <f>VLOOKUP(HealthCare!A2093,Medical_Examinations!A2092:J4427,4,TRUE)</f>
        <v>6.66</v>
      </c>
      <c r="F2093" s="55" t="str">
        <f>VLOOKUP(A2093,Medical_Examinations!A2092:J4427,6,TRUE)</f>
        <v>No</v>
      </c>
      <c r="G2093" s="55" t="str">
        <f>VLOOKUP(A2093,Medical_Examinations!A2092:J4427,7,TRUE)</f>
        <v>No</v>
      </c>
      <c r="H2093" s="55" t="str">
        <f>VLOOKUP(A2093,Medical_Examinations!A2092:J4427,8,TRUE)</f>
        <v>No</v>
      </c>
      <c r="I2093" s="56">
        <f>VLOOKUP(A2093,Medical_Examinations!A2092:J4427,9,TRUE)</f>
        <v>0</v>
      </c>
      <c r="J2093" s="55" t="str">
        <f>VLOOKUP(A2093,Medical_Examinations!A2092:J4427,10,TRUE)</f>
        <v>No</v>
      </c>
      <c r="K2093" s="55" t="str">
        <f>VLOOKUP(A2093,Medical_Examinations!A2092:J4427,3,TRUE)</f>
        <v>Obesity</v>
      </c>
      <c r="L2093" s="55" t="str">
        <f>VLOOKUP(A2093,Medical_Examinations!A2092:J4427,5,TRUE)</f>
        <v>Diabetes</v>
      </c>
      <c r="M2093" s="57">
        <f>VLOOKUP(A2093,Hospitalization!A295:K2637,5,TRUE)</f>
        <v>26925</v>
      </c>
      <c r="N2093" s="56">
        <f ca="1">VLOOKUP(A2093,Hospitalization!A295:K2637,6,TRUE)</f>
        <v>52</v>
      </c>
      <c r="O2093" s="55" t="str">
        <f>VLOOKUP(A2084,Hospitalization!A1085:K3427,11,TRUE)</f>
        <v>R1013</v>
      </c>
      <c r="P2093" s="55" t="str">
        <f>VLOOKUP(A2093,Hospitalization!A1094:K3436,10,TRUE)</f>
        <v>tier - 3</v>
      </c>
      <c r="Q2093" s="58">
        <f>VLOOKUP(A2093,Hospitalization!A1094:K3436,8,TRUE)</f>
        <v>9290.14</v>
      </c>
      <c r="R2093" s="55" t="str">
        <f>VLOOKUP(A2093,Hospitalization!A1094:K3436,9,TRUE)</f>
        <v>tier - 3</v>
      </c>
    </row>
    <row r="2094" spans="1:18" x14ac:dyDescent="0.3">
      <c r="A2094" s="69" t="s">
        <v>2103</v>
      </c>
      <c r="B2094" s="55" t="str">
        <f>VLOOKUP(A2094,'Customer Names'!A2094:E3412,3,TRUE)</f>
        <v xml:space="preserve"> Mr</v>
      </c>
      <c r="C2094" s="55" t="str">
        <f>VLOOKUP(A2094,'Customer Names'!A2092:E2917,4,FALSE)</f>
        <v>Wehrman</v>
      </c>
      <c r="D2094" s="50">
        <f>VLOOKUP(HealthCare!A2094,Medical_Examinations!A2093:J4428,2,TRUE)</f>
        <v>23.655000000000001</v>
      </c>
      <c r="E2094" s="50">
        <f>VLOOKUP(HealthCare!A2094,Medical_Examinations!A2093:J4428,4,TRUE)</f>
        <v>5.92</v>
      </c>
      <c r="F2094" s="7" t="str">
        <f>VLOOKUP(A2094,Medical_Examinations!A2093:J4428,6,TRUE)</f>
        <v>No</v>
      </c>
      <c r="G2094" s="7" t="str">
        <f>VLOOKUP(A2094,Medical_Examinations!A2093:J4428,7,TRUE)</f>
        <v>No</v>
      </c>
      <c r="H2094" s="7" t="str">
        <f>VLOOKUP(A2094,Medical_Examinations!A2093:J4428,8,TRUE)</f>
        <v>No</v>
      </c>
      <c r="I2094" s="51">
        <f>VLOOKUP(A2094,Medical_Examinations!A2093:J4428,9,TRUE)</f>
        <v>1</v>
      </c>
      <c r="J2094" s="7" t="str">
        <f>VLOOKUP(A2094,Medical_Examinations!A2093:J4428,10,TRUE)</f>
        <v>No</v>
      </c>
      <c r="K2094" s="7" t="str">
        <f>VLOOKUP(A2094,Medical_Examinations!A2093:J4428,3,TRUE)</f>
        <v>Normal Weight</v>
      </c>
      <c r="L2094" s="7" t="str">
        <f>VLOOKUP(A2094,Medical_Examinations!A2093:J4428,5,TRUE)</f>
        <v>Prediabetes</v>
      </c>
      <c r="M2094" s="52">
        <f>VLOOKUP(A2094,Hospitalization!A296:K2638,5,TRUE)</f>
        <v>26953</v>
      </c>
      <c r="N2094" s="51">
        <f ca="1">VLOOKUP(A2094,Hospitalization!A296:K2638,6,TRUE)</f>
        <v>57</v>
      </c>
      <c r="O2094" s="7" t="str">
        <f>VLOOKUP(A2085,Hospitalization!A1086:K3428,11,TRUE)</f>
        <v>R1013</v>
      </c>
      <c r="P2094" s="7" t="str">
        <f>VLOOKUP(A2094,Hospitalization!A1095:K3437,10,TRUE)</f>
        <v>tier - 3</v>
      </c>
      <c r="Q2094" s="53">
        <f>VLOOKUP(A2094,Hospitalization!A1095:K3437,8,TRUE)</f>
        <v>9288.0300000000007</v>
      </c>
      <c r="R2094" s="7" t="str">
        <f>VLOOKUP(A2094,Hospitalization!A1095:K3437,9,TRUE)</f>
        <v>tier - 2</v>
      </c>
    </row>
    <row r="2095" spans="1:18" x14ac:dyDescent="0.3">
      <c r="A2095" s="69" t="s">
        <v>2104</v>
      </c>
      <c r="B2095" s="55" t="str">
        <f>VLOOKUP(A2095,'Customer Names'!A2095:E3413,3,TRUE)</f>
        <v xml:space="preserve"> Ms</v>
      </c>
      <c r="C2095" s="55" t="str">
        <f>VLOOKUP(A2095,'Customer Names'!A2093:E2918,4,FALSE)</f>
        <v>Sischo</v>
      </c>
      <c r="D2095" s="54">
        <f>VLOOKUP(HealthCare!A2095,Medical_Examinations!A2094:J4429,2,TRUE)</f>
        <v>28.4</v>
      </c>
      <c r="E2095" s="54">
        <f>VLOOKUP(HealthCare!A2095,Medical_Examinations!A2094:J4429,4,TRUE)</f>
        <v>5.97</v>
      </c>
      <c r="F2095" s="55" t="str">
        <f>VLOOKUP(A2095,Medical_Examinations!A2094:J4429,6,TRUE)</f>
        <v>No</v>
      </c>
      <c r="G2095" s="55" t="str">
        <f>VLOOKUP(A2095,Medical_Examinations!A2094:J4429,7,TRUE)</f>
        <v>No</v>
      </c>
      <c r="H2095" s="55" t="str">
        <f>VLOOKUP(A2095,Medical_Examinations!A2094:J4429,8,TRUE)</f>
        <v>Yes</v>
      </c>
      <c r="I2095" s="56">
        <f>VLOOKUP(A2095,Medical_Examinations!A2094:J4429,9,TRUE)</f>
        <v>1</v>
      </c>
      <c r="J2095" s="55" t="str">
        <f>VLOOKUP(A2095,Medical_Examinations!A2094:J4429,10,TRUE)</f>
        <v>No</v>
      </c>
      <c r="K2095" s="55" t="str">
        <f>VLOOKUP(A2095,Medical_Examinations!A2094:J4429,3,TRUE)</f>
        <v>Overweight</v>
      </c>
      <c r="L2095" s="55" t="str">
        <f>VLOOKUP(A2095,Medical_Examinations!A2094:J4429,5,TRUE)</f>
        <v>Prediabetes</v>
      </c>
      <c r="M2095" s="57">
        <f>VLOOKUP(A2095,Hospitalization!A297:K2639,5,TRUE)</f>
        <v>25533</v>
      </c>
      <c r="N2095" s="56">
        <f ca="1">VLOOKUP(A2095,Hospitalization!A297:K2639,6,TRUE)</f>
        <v>56</v>
      </c>
      <c r="O2095" s="55" t="str">
        <f>VLOOKUP(A2086,Hospitalization!A1087:K3429,11,TRUE)</f>
        <v>R1016</v>
      </c>
      <c r="P2095" s="55" t="str">
        <f>VLOOKUP(A2095,Hospitalization!A1096:K3438,10,TRUE)</f>
        <v>tier - 3</v>
      </c>
      <c r="Q2095" s="58">
        <f>VLOOKUP(A2095,Hospitalization!A1096:K3438,8,TRUE)</f>
        <v>9285.8700000000008</v>
      </c>
      <c r="R2095" s="55" t="str">
        <f>VLOOKUP(A2095,Hospitalization!A1096:K3438,9,TRUE)</f>
        <v>tier - 2</v>
      </c>
    </row>
    <row r="2096" spans="1:18" x14ac:dyDescent="0.3">
      <c r="A2096" s="69" t="s">
        <v>2105</v>
      </c>
      <c r="B2096" s="55" t="str">
        <f>VLOOKUP(A2096,'Customer Names'!A2096:E3414,3,TRUE)</f>
        <v xml:space="preserve"> Mr</v>
      </c>
      <c r="C2096" s="55" t="str">
        <f>VLOOKUP(A2096,'Customer Names'!A2094:E2919,4,FALSE)</f>
        <v>Fonti</v>
      </c>
      <c r="D2096" s="50">
        <f>VLOOKUP(HealthCare!A2096,Medical_Examinations!A2095:J4430,2,TRUE)</f>
        <v>35.42</v>
      </c>
      <c r="E2096" s="50">
        <f>VLOOKUP(HealthCare!A2096,Medical_Examinations!A2095:J4430,4,TRUE)</f>
        <v>4.6399999999999997</v>
      </c>
      <c r="F2096" s="7" t="str">
        <f>VLOOKUP(A2096,Medical_Examinations!A2095:J4430,6,TRUE)</f>
        <v>yes</v>
      </c>
      <c r="G2096" s="7" t="str">
        <f>VLOOKUP(A2096,Medical_Examinations!A2095:J4430,7,TRUE)</f>
        <v>No</v>
      </c>
      <c r="H2096" s="7" t="str">
        <f>VLOOKUP(A2096,Medical_Examinations!A2095:J4430,8,TRUE)</f>
        <v>No</v>
      </c>
      <c r="I2096" s="51">
        <f>VLOOKUP(A2096,Medical_Examinations!A2095:J4430,9,TRUE)</f>
        <v>0</v>
      </c>
      <c r="J2096" s="7" t="str">
        <f>VLOOKUP(A2096,Medical_Examinations!A2095:J4430,10,TRUE)</f>
        <v>No</v>
      </c>
      <c r="K2096" s="7" t="str">
        <f>VLOOKUP(A2096,Medical_Examinations!A2095:J4430,3,TRUE)</f>
        <v>Obesity</v>
      </c>
      <c r="L2096" s="7" t="str">
        <f>VLOOKUP(A2096,Medical_Examinations!A2095:J4430,5,TRUE)</f>
        <v>Normal</v>
      </c>
      <c r="M2096" s="52">
        <f>VLOOKUP(A2096,Hospitalization!A298:K2640,5,TRUE)</f>
        <v>26116</v>
      </c>
      <c r="N2096" s="51">
        <f ca="1">VLOOKUP(A2096,Hospitalization!A298:K2640,6,TRUE)</f>
        <v>57</v>
      </c>
      <c r="O2096" s="7" t="str">
        <f>VLOOKUP(A2087,Hospitalization!A1088:K3430,11,TRUE)</f>
        <v>R1021</v>
      </c>
      <c r="P2096" s="7" t="str">
        <f>VLOOKUP(A2096,Hospitalization!A1097:K3439,10,TRUE)</f>
        <v>tier - 3</v>
      </c>
      <c r="Q2096" s="53">
        <f>VLOOKUP(A2096,Hospitalization!A1097:K3439,8,TRUE)</f>
        <v>9283.56</v>
      </c>
      <c r="R2096" s="7" t="str">
        <f>VLOOKUP(A2096,Hospitalization!A1097:K3439,9,TRUE)</f>
        <v>tier - 2</v>
      </c>
    </row>
    <row r="2097" spans="1:18" x14ac:dyDescent="0.3">
      <c r="A2097" s="69" t="s">
        <v>2106</v>
      </c>
      <c r="B2097" s="55" t="str">
        <f>VLOOKUP(A2097,'Customer Names'!A2097:E3415,3,TRUE)</f>
        <v xml:space="preserve"> Mr</v>
      </c>
      <c r="C2097" s="55" t="str">
        <f>VLOOKUP(A2097,'Customer Names'!A2095:E2920,4,FALSE)</f>
        <v>Merlis</v>
      </c>
      <c r="D2097" s="54">
        <f>VLOOKUP(HealthCare!A2097,Medical_Examinations!A2096:J4431,2,TRUE)</f>
        <v>26.18</v>
      </c>
      <c r="E2097" s="54">
        <f>VLOOKUP(HealthCare!A2097,Medical_Examinations!A2096:J4431,4,TRUE)</f>
        <v>6.12</v>
      </c>
      <c r="F2097" s="55" t="str">
        <f>VLOOKUP(A2097,Medical_Examinations!A2096:J4431,6,TRUE)</f>
        <v>No</v>
      </c>
      <c r="G2097" s="55" t="str">
        <f>VLOOKUP(A2097,Medical_Examinations!A2096:J4431,7,TRUE)</f>
        <v>yes</v>
      </c>
      <c r="H2097" s="55" t="str">
        <f>VLOOKUP(A2097,Medical_Examinations!A2096:J4431,8,TRUE)</f>
        <v>No</v>
      </c>
      <c r="I2097" s="56">
        <f>VLOOKUP(A2097,Medical_Examinations!A2096:J4431,9,TRUE)</f>
        <v>1</v>
      </c>
      <c r="J2097" s="55" t="str">
        <f>VLOOKUP(A2097,Medical_Examinations!A2096:J4431,10,TRUE)</f>
        <v>No</v>
      </c>
      <c r="K2097" s="55" t="str">
        <f>VLOOKUP(A2097,Medical_Examinations!A2096:J4431,3,TRUE)</f>
        <v>Overweight</v>
      </c>
      <c r="L2097" s="55" t="str">
        <f>VLOOKUP(A2097,Medical_Examinations!A2096:J4431,5,TRUE)</f>
        <v>Prediabetes</v>
      </c>
      <c r="M2097" s="57">
        <f>VLOOKUP(A2097,Hospitalization!A299:K2641,5,TRUE)</f>
        <v>26964</v>
      </c>
      <c r="N2097" s="56">
        <f ca="1">VLOOKUP(A2097,Hospitalization!A299:K2641,6,TRUE)</f>
        <v>49</v>
      </c>
      <c r="O2097" s="55" t="str">
        <f>VLOOKUP(A2088,Hospitalization!A1089:K3431,11,TRUE)</f>
        <v>R1026</v>
      </c>
      <c r="P2097" s="55" t="str">
        <f>VLOOKUP(A2097,Hospitalization!A1098:K3440,10,TRUE)</f>
        <v>tier - 2</v>
      </c>
      <c r="Q2097" s="58">
        <f>VLOOKUP(A2097,Hospitalization!A1098:K3440,8,TRUE)</f>
        <v>9282.48</v>
      </c>
      <c r="R2097" s="55" t="str">
        <f>VLOOKUP(A2097,Hospitalization!A1098:K3440,9,TRUE)</f>
        <v>tier - 3</v>
      </c>
    </row>
    <row r="2098" spans="1:18" x14ac:dyDescent="0.3">
      <c r="A2098" s="69" t="s">
        <v>2107</v>
      </c>
      <c r="B2098" s="55" t="str">
        <f>VLOOKUP(A2098,'Customer Names'!A2098:E3416,3,TRUE)</f>
        <v xml:space="preserve"> Mr</v>
      </c>
      <c r="C2098" s="55" t="str">
        <f>VLOOKUP(A2098,'Customer Names'!A2096:E2921,4,FALSE)</f>
        <v>Hasegawa</v>
      </c>
      <c r="D2098" s="50">
        <f>VLOOKUP(HealthCare!A2098,Medical_Examinations!A2097:J4432,2,TRUE)</f>
        <v>20.8</v>
      </c>
      <c r="E2098" s="50">
        <f>VLOOKUP(HealthCare!A2098,Medical_Examinations!A2097:J4432,4,TRUE)</f>
        <v>4.87</v>
      </c>
      <c r="F2098" s="7" t="str">
        <f>VLOOKUP(A2098,Medical_Examinations!A2097:J4432,6,TRUE)</f>
        <v>yes</v>
      </c>
      <c r="G2098" s="7" t="str">
        <f>VLOOKUP(A2098,Medical_Examinations!A2097:J4432,7,TRUE)</f>
        <v>No</v>
      </c>
      <c r="H2098" s="7" t="str">
        <f>VLOOKUP(A2098,Medical_Examinations!A2097:J4432,8,TRUE)</f>
        <v>No</v>
      </c>
      <c r="I2098" s="51">
        <f>VLOOKUP(A2098,Medical_Examinations!A2097:J4432,9,TRUE)</f>
        <v>0</v>
      </c>
      <c r="J2098" s="7" t="str">
        <f>VLOOKUP(A2098,Medical_Examinations!A2097:J4432,10,TRUE)</f>
        <v>No</v>
      </c>
      <c r="K2098" s="7" t="str">
        <f>VLOOKUP(A2098,Medical_Examinations!A2097:J4432,3,TRUE)</f>
        <v>Normal Weight</v>
      </c>
      <c r="L2098" s="7" t="str">
        <f>VLOOKUP(A2098,Medical_Examinations!A2097:J4432,5,TRUE)</f>
        <v>Normal</v>
      </c>
      <c r="M2098" s="52">
        <f>VLOOKUP(A2098,Hospitalization!A300:K2642,5,TRUE)</f>
        <v>26151</v>
      </c>
      <c r="N2098" s="51">
        <f ca="1">VLOOKUP(A2098,Hospitalization!A300:K2642,6,TRUE)</f>
        <v>53</v>
      </c>
      <c r="O2098" s="7" t="str">
        <f>VLOOKUP(A2089,Hospitalization!A1090:K3432,11,TRUE)</f>
        <v>R1012</v>
      </c>
      <c r="P2098" s="7" t="str">
        <f>VLOOKUP(A2098,Hospitalization!A1099:K3441,10,TRUE)</f>
        <v>tier - 1</v>
      </c>
      <c r="Q2098" s="53">
        <f>VLOOKUP(A2098,Hospitalization!A1099:K3441,8,TRUE)</f>
        <v>9264.7999999999993</v>
      </c>
      <c r="R2098" s="7" t="str">
        <f>VLOOKUP(A2098,Hospitalization!A1099:K3441,9,TRUE)</f>
        <v>tier - 2</v>
      </c>
    </row>
    <row r="2099" spans="1:18" x14ac:dyDescent="0.3">
      <c r="A2099" s="69" t="s">
        <v>2108</v>
      </c>
      <c r="B2099" s="55" t="str">
        <f>VLOOKUP(A2099,'Customer Names'!A2099:E3417,3,TRUE)</f>
        <v xml:space="preserve"> Ms</v>
      </c>
      <c r="C2099" s="55" t="str">
        <f>VLOOKUP(A2099,'Customer Names'!A2097:E2922,4,FALSE)</f>
        <v>Haselden</v>
      </c>
      <c r="D2099" s="54">
        <f>VLOOKUP(HealthCare!A2099,Medical_Examinations!A2098:J4433,2,TRUE)</f>
        <v>15.82</v>
      </c>
      <c r="E2099" s="54">
        <f>VLOOKUP(HealthCare!A2099,Medical_Examinations!A2098:J4433,4,TRUE)</f>
        <v>4.5999999999999996</v>
      </c>
      <c r="F2099" s="55" t="str">
        <f>VLOOKUP(A2099,Medical_Examinations!A2098:J4433,6,TRUE)</f>
        <v>No</v>
      </c>
      <c r="G2099" s="55" t="str">
        <f>VLOOKUP(A2099,Medical_Examinations!A2098:J4433,7,TRUE)</f>
        <v>No</v>
      </c>
      <c r="H2099" s="55" t="str">
        <f>VLOOKUP(A2099,Medical_Examinations!A2098:J4433,8,TRUE)</f>
        <v>No</v>
      </c>
      <c r="I2099" s="56">
        <f>VLOOKUP(A2099,Medical_Examinations!A2098:J4433,9,TRUE)</f>
        <v>0</v>
      </c>
      <c r="J2099" s="55" t="str">
        <f>VLOOKUP(A2099,Medical_Examinations!A2098:J4433,10,TRUE)</f>
        <v>No</v>
      </c>
      <c r="K2099" s="55" t="str">
        <f>VLOOKUP(A2099,Medical_Examinations!A2098:J4433,3,TRUE)</f>
        <v>Underweight</v>
      </c>
      <c r="L2099" s="55" t="str">
        <f>VLOOKUP(A2099,Medical_Examinations!A2098:J4433,5,TRUE)</f>
        <v>Normal</v>
      </c>
      <c r="M2099" s="57">
        <f>VLOOKUP(A2099,Hospitalization!A301:K2643,5,TRUE)</f>
        <v>27262</v>
      </c>
      <c r="N2099" s="56">
        <f ca="1">VLOOKUP(A2099,Hospitalization!A301:K2643,6,TRUE)</f>
        <v>54</v>
      </c>
      <c r="O2099" s="55" t="str">
        <f>VLOOKUP(A2090,Hospitalization!A1091:K3433,11,TRUE)</f>
        <v>R1024</v>
      </c>
      <c r="P2099" s="55" t="str">
        <f>VLOOKUP(A2099,Hospitalization!A1100:K3442,10,TRUE)</f>
        <v>tier - 1</v>
      </c>
      <c r="Q2099" s="58">
        <f>VLOOKUP(A2099,Hospitalization!A1100:K3442,8,TRUE)</f>
        <v>9249.5</v>
      </c>
      <c r="R2099" s="55" t="str">
        <f>VLOOKUP(A2099,Hospitalization!A1100:K3442,9,TRUE)</f>
        <v>tier - 2</v>
      </c>
    </row>
    <row r="2100" spans="1:18" x14ac:dyDescent="0.3">
      <c r="A2100" s="69" t="s">
        <v>2109</v>
      </c>
      <c r="B2100" s="55" t="str">
        <f>VLOOKUP(A2100,'Customer Names'!A2100:E3418,3,TRUE)</f>
        <v xml:space="preserve"> Mr</v>
      </c>
      <c r="C2100" s="55" t="str">
        <f>VLOOKUP(A2100,'Customer Names'!A2098:E2923,4,FALSE)</f>
        <v>Simonson</v>
      </c>
      <c r="D2100" s="50">
        <f>VLOOKUP(HealthCare!A2100,Medical_Examinations!A2099:J4434,2,TRUE)</f>
        <v>17.670000000000002</v>
      </c>
      <c r="E2100" s="50">
        <f>VLOOKUP(HealthCare!A2100,Medical_Examinations!A2099:J4434,4,TRUE)</f>
        <v>4.78</v>
      </c>
      <c r="F2100" s="7" t="str">
        <f>VLOOKUP(A2100,Medical_Examinations!A2099:J4434,6,TRUE)</f>
        <v>No</v>
      </c>
      <c r="G2100" s="7" t="str">
        <f>VLOOKUP(A2100,Medical_Examinations!A2099:J4434,7,TRUE)</f>
        <v>No</v>
      </c>
      <c r="H2100" s="7" t="str">
        <f>VLOOKUP(A2100,Medical_Examinations!A2099:J4434,8,TRUE)</f>
        <v>No</v>
      </c>
      <c r="I2100" s="51">
        <f>VLOOKUP(A2100,Medical_Examinations!A2099:J4434,9,TRUE)</f>
        <v>0</v>
      </c>
      <c r="J2100" s="7" t="str">
        <f>VLOOKUP(A2100,Medical_Examinations!A2099:J4434,10,TRUE)</f>
        <v>No</v>
      </c>
      <c r="K2100" s="7" t="str">
        <f>VLOOKUP(A2100,Medical_Examinations!A2099:J4434,3,TRUE)</f>
        <v>Underweight</v>
      </c>
      <c r="L2100" s="7" t="str">
        <f>VLOOKUP(A2100,Medical_Examinations!A2099:J4434,5,TRUE)</f>
        <v>Normal</v>
      </c>
      <c r="M2100" s="52">
        <f>VLOOKUP(A2100,Hospitalization!A302:K2644,5,TRUE)</f>
        <v>29499</v>
      </c>
      <c r="N2100" s="51">
        <f ca="1">VLOOKUP(A2100,Hospitalization!A302:K2644,6,TRUE)</f>
        <v>51</v>
      </c>
      <c r="O2100" s="7" t="str">
        <f>VLOOKUP(A2091,Hospitalization!A1092:K3434,11,TRUE)</f>
        <v>R1013</v>
      </c>
      <c r="P2100" s="7" t="str">
        <f>VLOOKUP(A2100,Hospitalization!A1101:K3443,10,TRUE)</f>
        <v>tier - 1</v>
      </c>
      <c r="Q2100" s="53">
        <f>VLOOKUP(A2100,Hospitalization!A1101:K3443,8,TRUE)</f>
        <v>9247.94</v>
      </c>
      <c r="R2100" s="7" t="str">
        <f>VLOOKUP(A2100,Hospitalization!A1101:K3443,9,TRUE)</f>
        <v>tier - 2</v>
      </c>
    </row>
    <row r="2101" spans="1:18" x14ac:dyDescent="0.3">
      <c r="A2101" s="69" t="s">
        <v>2110</v>
      </c>
      <c r="B2101" s="55" t="str">
        <f>VLOOKUP(A2101,'Customer Names'!A2101:E3419,3,TRUE)</f>
        <v xml:space="preserve"> Ms</v>
      </c>
      <c r="C2101" s="55" t="str">
        <f>VLOOKUP(A2101,'Customer Names'!A2099:E2924,4,FALSE)</f>
        <v>Montag</v>
      </c>
      <c r="D2101" s="54">
        <f>VLOOKUP(HealthCare!A2101,Medical_Examinations!A2100:J4435,2,TRUE)</f>
        <v>31.92</v>
      </c>
      <c r="E2101" s="54">
        <f>VLOOKUP(HealthCare!A2101,Medical_Examinations!A2100:J4435,4,TRUE)</f>
        <v>11.05</v>
      </c>
      <c r="F2101" s="55" t="str">
        <f>VLOOKUP(A2101,Medical_Examinations!A2100:J4435,6,TRUE)</f>
        <v>No</v>
      </c>
      <c r="G2101" s="55" t="str">
        <f>VLOOKUP(A2101,Medical_Examinations!A2100:J4435,7,TRUE)</f>
        <v>No</v>
      </c>
      <c r="H2101" s="55" t="str">
        <f>VLOOKUP(A2101,Medical_Examinations!A2100:J4435,8,TRUE)</f>
        <v>No</v>
      </c>
      <c r="I2101" s="56">
        <f>VLOOKUP(A2101,Medical_Examinations!A2100:J4435,9,TRUE)</f>
        <v>0</v>
      </c>
      <c r="J2101" s="55" t="str">
        <f>VLOOKUP(A2101,Medical_Examinations!A2100:J4435,10,TRUE)</f>
        <v>No</v>
      </c>
      <c r="K2101" s="55" t="str">
        <f>VLOOKUP(A2101,Medical_Examinations!A2100:J4435,3,TRUE)</f>
        <v>Obesity</v>
      </c>
      <c r="L2101" s="55" t="str">
        <f>VLOOKUP(A2101,Medical_Examinations!A2100:J4435,5,TRUE)</f>
        <v>Diabetes</v>
      </c>
      <c r="M2101" s="57">
        <f>VLOOKUP(A2101,Hospitalization!A303:K2645,5,TRUE)</f>
        <v>31771</v>
      </c>
      <c r="N2101" s="56">
        <f ca="1">VLOOKUP(A2101,Hospitalization!A303:K2645,6,TRUE)</f>
        <v>51</v>
      </c>
      <c r="O2101" s="55" t="str">
        <f>VLOOKUP(A2092,Hospitalization!A1093:K3435,11,TRUE)</f>
        <v>R1012</v>
      </c>
      <c r="P2101" s="55" t="str">
        <f>VLOOKUP(A2101,Hospitalization!A1102:K3444,10,TRUE)</f>
        <v>tier - 3</v>
      </c>
      <c r="Q2101" s="58">
        <f>VLOOKUP(A2101,Hospitalization!A1102:K3444,8,TRUE)</f>
        <v>9210.06</v>
      </c>
      <c r="R2101" s="55" t="str">
        <f>VLOOKUP(A2101,Hospitalization!A1102:K3444,9,TRUE)</f>
        <v>tier - 2</v>
      </c>
    </row>
    <row r="2102" spans="1:18" x14ac:dyDescent="0.3">
      <c r="A2102" s="69" t="s">
        <v>2111</v>
      </c>
      <c r="B2102" s="55" t="str">
        <f>VLOOKUP(A2102,'Customer Names'!A2102:E3420,3,TRUE)</f>
        <v xml:space="preserve"> Ms</v>
      </c>
      <c r="C2102" s="55" t="str">
        <f>VLOOKUP(A2102,'Customer Names'!A2100:E2925,4,FALSE)</f>
        <v>Deroian</v>
      </c>
      <c r="D2102" s="50">
        <f>VLOOKUP(HealthCare!A2102,Medical_Examinations!A2101:J4436,2,TRUE)</f>
        <v>28.975000000000001</v>
      </c>
      <c r="E2102" s="50">
        <f>VLOOKUP(HealthCare!A2102,Medical_Examinations!A2101:J4436,4,TRUE)</f>
        <v>7.62</v>
      </c>
      <c r="F2102" s="7" t="str">
        <f>VLOOKUP(A2102,Medical_Examinations!A2101:J4436,6,TRUE)</f>
        <v>No</v>
      </c>
      <c r="G2102" s="7" t="str">
        <f>VLOOKUP(A2102,Medical_Examinations!A2101:J4436,7,TRUE)</f>
        <v>No</v>
      </c>
      <c r="H2102" s="7" t="str">
        <f>VLOOKUP(A2102,Medical_Examinations!A2101:J4436,8,TRUE)</f>
        <v>No</v>
      </c>
      <c r="I2102" s="51">
        <f>VLOOKUP(A2102,Medical_Examinations!A2101:J4436,9,TRUE)</f>
        <v>0</v>
      </c>
      <c r="J2102" s="7" t="str">
        <f>VLOOKUP(A2102,Medical_Examinations!A2101:J4436,10,TRUE)</f>
        <v>No</v>
      </c>
      <c r="K2102" s="7" t="str">
        <f>VLOOKUP(A2102,Medical_Examinations!A2101:J4436,3,TRUE)</f>
        <v>Overweight</v>
      </c>
      <c r="L2102" s="7" t="str">
        <f>VLOOKUP(A2102,Medical_Examinations!A2101:J4436,5,TRUE)</f>
        <v>Diabetes</v>
      </c>
      <c r="M2102" s="52">
        <f>VLOOKUP(A2102,Hospitalization!A304:K2646,5,TRUE)</f>
        <v>28013</v>
      </c>
      <c r="N2102" s="51">
        <f ca="1">VLOOKUP(A2102,Hospitalization!A304:K2646,6,TRUE)</f>
        <v>45</v>
      </c>
      <c r="O2102" s="7" t="str">
        <f>VLOOKUP(A2093,Hospitalization!A1094:K3436,11,TRUE)</f>
        <v>R1016</v>
      </c>
      <c r="P2102" s="7" t="str">
        <f>VLOOKUP(A2102,Hospitalization!A1103:K3445,10,TRUE)</f>
        <v>tier - 1</v>
      </c>
      <c r="Q2102" s="53">
        <f>VLOOKUP(A2102,Hospitalization!A1103:K3445,8,TRUE)</f>
        <v>9193.84</v>
      </c>
      <c r="R2102" s="7" t="str">
        <f>VLOOKUP(A2102,Hospitalization!A1103:K3445,9,TRUE)</f>
        <v>tier - 2</v>
      </c>
    </row>
    <row r="2103" spans="1:18" x14ac:dyDescent="0.3">
      <c r="A2103" s="69" t="s">
        <v>2112</v>
      </c>
      <c r="B2103" s="55" t="str">
        <f>VLOOKUP(A2103,'Customer Names'!A2103:E3421,3,TRUE)</f>
        <v xml:space="preserve"> Mr</v>
      </c>
      <c r="C2103" s="55" t="str">
        <f>VLOOKUP(A2103,'Customer Names'!A2101:E2926,4,FALSE)</f>
        <v>Goetz</v>
      </c>
      <c r="D2103" s="54">
        <f>VLOOKUP(HealthCare!A2103,Medical_Examinations!A2102:J4437,2,TRUE)</f>
        <v>31.73</v>
      </c>
      <c r="E2103" s="54">
        <f>VLOOKUP(HealthCare!A2103,Medical_Examinations!A2102:J4437,4,TRUE)</f>
        <v>4.78</v>
      </c>
      <c r="F2103" s="55" t="str">
        <f>VLOOKUP(A2103,Medical_Examinations!A2102:J4437,6,TRUE)</f>
        <v>yes</v>
      </c>
      <c r="G2103" s="55" t="str">
        <f>VLOOKUP(A2103,Medical_Examinations!A2102:J4437,7,TRUE)</f>
        <v>yes</v>
      </c>
      <c r="H2103" s="55" t="str">
        <f>VLOOKUP(A2103,Medical_Examinations!A2102:J4437,8,TRUE)</f>
        <v>No</v>
      </c>
      <c r="I2103" s="56">
        <f>VLOOKUP(A2103,Medical_Examinations!A2102:J4437,9,TRUE)</f>
        <v>2</v>
      </c>
      <c r="J2103" s="55" t="str">
        <f>VLOOKUP(A2103,Medical_Examinations!A2102:J4437,10,TRUE)</f>
        <v>No</v>
      </c>
      <c r="K2103" s="55" t="str">
        <f>VLOOKUP(A2103,Medical_Examinations!A2102:J4437,3,TRUE)</f>
        <v>Obesity</v>
      </c>
      <c r="L2103" s="55" t="str">
        <f>VLOOKUP(A2103,Medical_Examinations!A2102:J4437,5,TRUE)</f>
        <v>Normal</v>
      </c>
      <c r="M2103" s="57">
        <f>VLOOKUP(A2103,Hospitalization!A305:K2647,5,TRUE)</f>
        <v>27023</v>
      </c>
      <c r="N2103" s="56">
        <f ca="1">VLOOKUP(A2103,Hospitalization!A305:K2647,6,TRUE)</f>
        <v>53</v>
      </c>
      <c r="O2103" s="55" t="str">
        <f>VLOOKUP(A2094,Hospitalization!A1095:K3437,11,TRUE)</f>
        <v>R1018</v>
      </c>
      <c r="P2103" s="55" t="str">
        <f>VLOOKUP(A2103,Hospitalization!A1104:K3446,10,TRUE)</f>
        <v>tier - 3</v>
      </c>
      <c r="Q2103" s="58">
        <f>VLOOKUP(A2103,Hospitalization!A1104:K3446,8,TRUE)</f>
        <v>9182.17</v>
      </c>
      <c r="R2103" s="55" t="str">
        <f>VLOOKUP(A2103,Hospitalization!A1104:K3446,9,TRUE)</f>
        <v>tier - 2</v>
      </c>
    </row>
    <row r="2104" spans="1:18" x14ac:dyDescent="0.3">
      <c r="A2104" s="69" t="s">
        <v>2113</v>
      </c>
      <c r="B2104" s="55" t="str">
        <f>VLOOKUP(A2104,'Customer Names'!A2104:E3422,3,TRUE)</f>
        <v xml:space="preserve"> Mr</v>
      </c>
      <c r="C2104" s="55" t="str">
        <f>VLOOKUP(A2104,'Customer Names'!A2102:E2927,4,FALSE)</f>
        <v>Brady</v>
      </c>
      <c r="D2104" s="50">
        <f>VLOOKUP(HealthCare!A2104,Medical_Examinations!A2103:J4438,2,TRUE)</f>
        <v>28.88</v>
      </c>
      <c r="E2104" s="50">
        <f>VLOOKUP(HealthCare!A2104,Medical_Examinations!A2103:J4438,4,TRUE)</f>
        <v>6.09</v>
      </c>
      <c r="F2104" s="7" t="str">
        <f>VLOOKUP(A2104,Medical_Examinations!A2103:J4438,6,TRUE)</f>
        <v>yes</v>
      </c>
      <c r="G2104" s="7" t="str">
        <f>VLOOKUP(A2104,Medical_Examinations!A2103:J4438,7,TRUE)</f>
        <v>yes</v>
      </c>
      <c r="H2104" s="7" t="str">
        <f>VLOOKUP(A2104,Medical_Examinations!A2103:J4438,8,TRUE)</f>
        <v>No</v>
      </c>
      <c r="I2104" s="51">
        <f>VLOOKUP(A2104,Medical_Examinations!A2103:J4438,9,TRUE)</f>
        <v>2</v>
      </c>
      <c r="J2104" s="7" t="str">
        <f>VLOOKUP(A2104,Medical_Examinations!A2103:J4438,10,TRUE)</f>
        <v>No</v>
      </c>
      <c r="K2104" s="7" t="str">
        <f>VLOOKUP(A2104,Medical_Examinations!A2103:J4438,3,TRUE)</f>
        <v>Overweight</v>
      </c>
      <c r="L2104" s="7" t="str">
        <f>VLOOKUP(A2104,Medical_Examinations!A2103:J4438,5,TRUE)</f>
        <v>Prediabetes</v>
      </c>
      <c r="M2104" s="52">
        <f>VLOOKUP(A2104,Hospitalization!A306:K2648,5,TRUE)</f>
        <v>26296</v>
      </c>
      <c r="N2104" s="51">
        <f ca="1">VLOOKUP(A2104,Hospitalization!A306:K2648,6,TRUE)</f>
        <v>54</v>
      </c>
      <c r="O2104" s="7" t="str">
        <f>VLOOKUP(A2095,Hospitalization!A1096:K3438,11,TRUE)</f>
        <v>R1013</v>
      </c>
      <c r="P2104" s="7" t="str">
        <f>VLOOKUP(A2104,Hospitalization!A1105:K3447,10,TRUE)</f>
        <v>tier - 1</v>
      </c>
      <c r="Q2104" s="53">
        <f>VLOOKUP(A2104,Hospitalization!A1105:K3447,8,TRUE)</f>
        <v>9174.14</v>
      </c>
      <c r="R2104" s="7" t="str">
        <f>VLOOKUP(A2104,Hospitalization!A1105:K3447,9,TRUE)</f>
        <v>tier - 3</v>
      </c>
    </row>
    <row r="2105" spans="1:18" x14ac:dyDescent="0.3">
      <c r="A2105" s="69" t="s">
        <v>2114</v>
      </c>
      <c r="B2105" s="55" t="str">
        <f>VLOOKUP(A2105,'Customer Names'!A2105:E3423,3,TRUE)</f>
        <v xml:space="preserve"> Mr</v>
      </c>
      <c r="C2105" s="55" t="str">
        <f>VLOOKUP(A2105,'Customer Names'!A2103:E2928,4,FALSE)</f>
        <v>Moran</v>
      </c>
      <c r="D2105" s="54">
        <f>VLOOKUP(HealthCare!A2105,Medical_Examinations!A2104:J4439,2,TRUE)</f>
        <v>25.555</v>
      </c>
      <c r="E2105" s="54">
        <f>VLOOKUP(HealthCare!A2105,Medical_Examinations!A2104:J4439,4,TRUE)</f>
        <v>5.1100000000000003</v>
      </c>
      <c r="F2105" s="55" t="str">
        <f>VLOOKUP(A2105,Medical_Examinations!A2104:J4439,6,TRUE)</f>
        <v>No</v>
      </c>
      <c r="G2105" s="55" t="str">
        <f>VLOOKUP(A2105,Medical_Examinations!A2104:J4439,7,TRUE)</f>
        <v>No</v>
      </c>
      <c r="H2105" s="55" t="str">
        <f>VLOOKUP(A2105,Medical_Examinations!A2104:J4439,8,TRUE)</f>
        <v>Yes</v>
      </c>
      <c r="I2105" s="56">
        <f>VLOOKUP(A2105,Medical_Examinations!A2104:J4439,9,TRUE)</f>
        <v>1</v>
      </c>
      <c r="J2105" s="55" t="str">
        <f>VLOOKUP(A2105,Medical_Examinations!A2104:J4439,10,TRUE)</f>
        <v>No</v>
      </c>
      <c r="K2105" s="55" t="str">
        <f>VLOOKUP(A2105,Medical_Examinations!A2104:J4439,3,TRUE)</f>
        <v>Overweight</v>
      </c>
      <c r="L2105" s="55" t="str">
        <f>VLOOKUP(A2105,Medical_Examinations!A2104:J4439,5,TRUE)</f>
        <v>Normal</v>
      </c>
      <c r="M2105" s="57">
        <f>VLOOKUP(A2105,Hospitalization!A307:K2649,5,TRUE)</f>
        <v>25865</v>
      </c>
      <c r="N2105" s="56">
        <f ca="1">VLOOKUP(A2105,Hospitalization!A307:K2649,6,TRUE)</f>
        <v>40</v>
      </c>
      <c r="O2105" s="55" t="str">
        <f>VLOOKUP(A2096,Hospitalization!A1097:K3439,11,TRUE)</f>
        <v>R1013</v>
      </c>
      <c r="P2105" s="55" t="str">
        <f>VLOOKUP(A2105,Hospitalization!A1106:K3448,10,TRUE)</f>
        <v>tier - 2</v>
      </c>
      <c r="Q2105" s="58">
        <f>VLOOKUP(A2105,Hospitalization!A1106:K3448,8,TRUE)</f>
        <v>9171.75</v>
      </c>
      <c r="R2105" s="55" t="str">
        <f>VLOOKUP(A2105,Hospitalization!A1106:K3448,9,TRUE)</f>
        <v>tier - 2</v>
      </c>
    </row>
    <row r="2106" spans="1:18" x14ac:dyDescent="0.3">
      <c r="A2106" s="69" t="s">
        <v>2115</v>
      </c>
      <c r="B2106" s="55" t="str">
        <f>VLOOKUP(A2106,'Customer Names'!A2106:E3424,3,TRUE)</f>
        <v xml:space="preserve"> Ms</v>
      </c>
      <c r="C2106" s="55" t="str">
        <f>VLOOKUP(A2106,'Customer Names'!A2104:E2929,4,FALSE)</f>
        <v>Strickler</v>
      </c>
      <c r="D2106" s="50">
        <f>VLOOKUP(HealthCare!A2106,Medical_Examinations!A2105:J4440,2,TRUE)</f>
        <v>37.29</v>
      </c>
      <c r="E2106" s="50">
        <f>VLOOKUP(HealthCare!A2106,Medical_Examinations!A2105:J4440,4,TRUE)</f>
        <v>4.46</v>
      </c>
      <c r="F2106" s="7" t="str">
        <f>VLOOKUP(A2106,Medical_Examinations!A2105:J4440,6,TRUE)</f>
        <v>No</v>
      </c>
      <c r="G2106" s="7" t="str">
        <f>VLOOKUP(A2106,Medical_Examinations!A2105:J4440,7,TRUE)</f>
        <v>yes</v>
      </c>
      <c r="H2106" s="7" t="str">
        <f>VLOOKUP(A2106,Medical_Examinations!A2105:J4440,8,TRUE)</f>
        <v>No</v>
      </c>
      <c r="I2106" s="51">
        <f>VLOOKUP(A2106,Medical_Examinations!A2105:J4440,9,TRUE)</f>
        <v>1</v>
      </c>
      <c r="J2106" s="7" t="str">
        <f>VLOOKUP(A2106,Medical_Examinations!A2105:J4440,10,TRUE)</f>
        <v>No</v>
      </c>
      <c r="K2106" s="7" t="str">
        <f>VLOOKUP(A2106,Medical_Examinations!A2105:J4440,3,TRUE)</f>
        <v>Obesity</v>
      </c>
      <c r="L2106" s="7" t="str">
        <f>VLOOKUP(A2106,Medical_Examinations!A2105:J4440,5,TRUE)</f>
        <v>Normal</v>
      </c>
      <c r="M2106" s="52">
        <f>VLOOKUP(A2106,Hospitalization!A2:K2344,5,FALSE)</f>
        <v>33108</v>
      </c>
      <c r="N2106" s="51">
        <f ca="1">VLOOKUP(A2106,Hospitalization!A308:K2650,6,TRUE)</f>
        <v>55</v>
      </c>
      <c r="O2106" s="7" t="str">
        <f>VLOOKUP(A2097,Hospitalization!A1098:K3440,11,TRUE)</f>
        <v>R1016</v>
      </c>
      <c r="P2106" s="7" t="str">
        <f>VLOOKUP(A2106,Hospitalization!A1107:K3449,10,TRUE)</f>
        <v>tier - 2</v>
      </c>
      <c r="Q2106" s="53">
        <f>VLOOKUP(A2106,Hospitalization!A1107:K3449,8,TRUE)</f>
        <v>9159.51</v>
      </c>
      <c r="R2106" s="7" t="str">
        <f>VLOOKUP(A2106,Hospitalization!A1107:K3449,9,TRUE)</f>
        <v>tier - 2</v>
      </c>
    </row>
    <row r="2107" spans="1:18" x14ac:dyDescent="0.3">
      <c r="A2107" s="69" t="s">
        <v>2116</v>
      </c>
      <c r="B2107" s="55" t="str">
        <f>VLOOKUP(A2107,'Customer Names'!A2107:E3425,3,TRUE)</f>
        <v xml:space="preserve"> Ms</v>
      </c>
      <c r="C2107" s="55" t="str">
        <f>VLOOKUP(A2107,'Customer Names'!A2105:E2930,4,FALSE)</f>
        <v>Simone</v>
      </c>
      <c r="D2107" s="54">
        <f>VLOOKUP(HealthCare!A2107,Medical_Examinations!A2106:J4441,2,TRUE)</f>
        <v>40.28</v>
      </c>
      <c r="E2107" s="54">
        <f>VLOOKUP(HealthCare!A2107,Medical_Examinations!A2106:J4441,4,TRUE)</f>
        <v>6.11</v>
      </c>
      <c r="F2107" s="55" t="str">
        <f>VLOOKUP(A2107,Medical_Examinations!A2106:J4441,6,TRUE)</f>
        <v>No</v>
      </c>
      <c r="G2107" s="55" t="str">
        <f>VLOOKUP(A2107,Medical_Examinations!A2106:J4441,7,TRUE)</f>
        <v>yes</v>
      </c>
      <c r="H2107" s="55" t="str">
        <f>VLOOKUP(A2107,Medical_Examinations!A2106:J4441,8,TRUE)</f>
        <v>No</v>
      </c>
      <c r="I2107" s="56">
        <f>VLOOKUP(A2107,Medical_Examinations!A2106:J4441,9,TRUE)</f>
        <v>1</v>
      </c>
      <c r="J2107" s="55" t="str">
        <f>VLOOKUP(A2107,Medical_Examinations!A2106:J4441,10,TRUE)</f>
        <v>No</v>
      </c>
      <c r="K2107" s="55" t="str">
        <f>VLOOKUP(A2107,Medical_Examinations!A2106:J4441,3,TRUE)</f>
        <v>Obesity</v>
      </c>
      <c r="L2107" s="55" t="str">
        <f>VLOOKUP(A2107,Medical_Examinations!A2106:J4441,5,TRUE)</f>
        <v>Prediabetes</v>
      </c>
      <c r="M2107" s="57">
        <f>VLOOKUP(A2107,Hospitalization!A3:K2345,5,FALSE)</f>
        <v>30293</v>
      </c>
      <c r="N2107" s="56">
        <f ca="1">VLOOKUP(A2107,Hospitalization!A309:K2651,6,TRUE)</f>
        <v>59</v>
      </c>
      <c r="O2107" s="55" t="str">
        <f>VLOOKUP(A2098,Hospitalization!A1099:K3441,11,TRUE)</f>
        <v>R1011</v>
      </c>
      <c r="P2107" s="55" t="str">
        <f>VLOOKUP(A2107,Hospitalization!A1108:K3450,10,TRUE)</f>
        <v>tier - 1</v>
      </c>
      <c r="Q2107" s="58">
        <f>VLOOKUP(A2107,Hospitalization!A1108:K3450,8,TRUE)</f>
        <v>9147.5</v>
      </c>
      <c r="R2107" s="55" t="str">
        <f>VLOOKUP(A2107,Hospitalization!A1108:K3450,9,TRUE)</f>
        <v>tier - 2</v>
      </c>
    </row>
    <row r="2108" spans="1:18" x14ac:dyDescent="0.3">
      <c r="A2108" s="69" t="s">
        <v>2117</v>
      </c>
      <c r="B2108" s="55" t="str">
        <f>VLOOKUP(A2108,'Customer Names'!A2108:E3426,3,TRUE)</f>
        <v xml:space="preserve"> Ms</v>
      </c>
      <c r="C2108" s="55" t="str">
        <f>VLOOKUP(A2108,'Customer Names'!A2106:E2931,4,FALSE)</f>
        <v>Von Rock</v>
      </c>
      <c r="D2108" s="50">
        <f>VLOOKUP(HealthCare!A2108,Medical_Examinations!A2107:J4442,2,TRUE)</f>
        <v>40.185000000000002</v>
      </c>
      <c r="E2108" s="50">
        <f>VLOOKUP(HealthCare!A2108,Medical_Examinations!A2107:J4442,4,TRUE)</f>
        <v>4.66</v>
      </c>
      <c r="F2108" s="7" t="str">
        <f>VLOOKUP(A2108,Medical_Examinations!A2107:J4442,6,TRUE)</f>
        <v>No</v>
      </c>
      <c r="G2108" s="7" t="str">
        <f>VLOOKUP(A2108,Medical_Examinations!A2107:J4442,7,TRUE)</f>
        <v>yes</v>
      </c>
      <c r="H2108" s="7" t="str">
        <f>VLOOKUP(A2108,Medical_Examinations!A2107:J4442,8,TRUE)</f>
        <v>No</v>
      </c>
      <c r="I2108" s="51">
        <f>VLOOKUP(A2108,Medical_Examinations!A2107:J4442,9,TRUE)</f>
        <v>1</v>
      </c>
      <c r="J2108" s="7" t="str">
        <f>VLOOKUP(A2108,Medical_Examinations!A2107:J4442,10,TRUE)</f>
        <v>No</v>
      </c>
      <c r="K2108" s="7" t="str">
        <f>VLOOKUP(A2108,Medical_Examinations!A2107:J4442,3,TRUE)</f>
        <v>Obesity</v>
      </c>
      <c r="L2108" s="7" t="str">
        <f>VLOOKUP(A2108,Medical_Examinations!A2107:J4442,5,TRUE)</f>
        <v>Normal</v>
      </c>
      <c r="M2108" s="52">
        <f>VLOOKUP(A2108,Hospitalization!A4:K2346,5,FALSE)</f>
        <v>25859</v>
      </c>
      <c r="N2108" s="51">
        <f ca="1">VLOOKUP(A2108,Hospitalization!A310:K2652,6,TRUE)</f>
        <v>59</v>
      </c>
      <c r="O2108" s="7" t="str">
        <f>VLOOKUP(A2099,Hospitalization!A1100:K3442,11,TRUE)</f>
        <v>R1012</v>
      </c>
      <c r="P2108" s="7" t="str">
        <f>VLOOKUP(A2108,Hospitalization!A1109:K3451,10,TRUE)</f>
        <v>tier - 2</v>
      </c>
      <c r="Q2108" s="53">
        <f>VLOOKUP(A2108,Hospitalization!A1109:K3451,8,TRUE)</f>
        <v>9144.57</v>
      </c>
      <c r="R2108" s="7" t="str">
        <f>VLOOKUP(A2108,Hospitalization!A1109:K3451,9,TRUE)</f>
        <v>tier - 3</v>
      </c>
    </row>
    <row r="2109" spans="1:18" x14ac:dyDescent="0.3">
      <c r="A2109" s="69" t="s">
        <v>2118</v>
      </c>
      <c r="B2109" s="55" t="str">
        <f>VLOOKUP(A2109,'Customer Names'!A2109:E3427,3,TRUE)</f>
        <v xml:space="preserve"> Ms</v>
      </c>
      <c r="C2109" s="55" t="str">
        <f>VLOOKUP(A2109,'Customer Names'!A2107:E2932,4,FALSE)</f>
        <v>Woodard</v>
      </c>
      <c r="D2109" s="54">
        <f>VLOOKUP(HealthCare!A2109,Medical_Examinations!A2108:J4443,2,TRUE)</f>
        <v>23.57</v>
      </c>
      <c r="E2109" s="54">
        <f>VLOOKUP(HealthCare!A2109,Medical_Examinations!A2108:J4443,4,TRUE)</f>
        <v>6.14</v>
      </c>
      <c r="F2109" s="55" t="str">
        <f>VLOOKUP(A2109,Medical_Examinations!A2108:J4443,6,TRUE)</f>
        <v>No</v>
      </c>
      <c r="G2109" s="55" t="str">
        <f>VLOOKUP(A2109,Medical_Examinations!A2108:J4443,7,TRUE)</f>
        <v>No</v>
      </c>
      <c r="H2109" s="55" t="str">
        <f>VLOOKUP(A2109,Medical_Examinations!A2108:J4443,8,TRUE)</f>
        <v>No</v>
      </c>
      <c r="I2109" s="56">
        <f>VLOOKUP(A2109,Medical_Examinations!A2108:J4443,9,TRUE)</f>
        <v>0</v>
      </c>
      <c r="J2109" s="55" t="str">
        <f>VLOOKUP(A2109,Medical_Examinations!A2108:J4443,10,TRUE)</f>
        <v>No</v>
      </c>
      <c r="K2109" s="55" t="str">
        <f>VLOOKUP(A2109,Medical_Examinations!A2108:J4443,3,TRUE)</f>
        <v>Normal Weight</v>
      </c>
      <c r="L2109" s="55" t="str">
        <f>VLOOKUP(A2109,Medical_Examinations!A2108:J4443,5,TRUE)</f>
        <v>Prediabetes</v>
      </c>
      <c r="M2109" s="57">
        <f>VLOOKUP(A2109,Hospitalization!A5:K2347,5,FALSE)</f>
        <v>25792</v>
      </c>
      <c r="N2109" s="56">
        <f ca="1">VLOOKUP(A2109,Hospitalization!A311:K2653,6,TRUE)</f>
        <v>58</v>
      </c>
      <c r="O2109" s="55" t="str">
        <f>VLOOKUP(A2100,Hospitalization!A1101:K3443,11,TRUE)</f>
        <v>R1021</v>
      </c>
      <c r="P2109" s="55" t="str">
        <f>VLOOKUP(A2109,Hospitalization!A1110:K3452,10,TRUE)</f>
        <v>tier - 3</v>
      </c>
      <c r="Q2109" s="58">
        <f>VLOOKUP(A2109,Hospitalization!A1110:K3452,8,TRUE)</f>
        <v>9140.9500000000007</v>
      </c>
      <c r="R2109" s="55" t="str">
        <f>VLOOKUP(A2109,Hospitalization!A1110:K3452,9,TRUE)</f>
        <v>tier - 3</v>
      </c>
    </row>
    <row r="2110" spans="1:18" x14ac:dyDescent="0.3">
      <c r="A2110" s="69" t="s">
        <v>2119</v>
      </c>
      <c r="B2110" s="55" t="str">
        <f>VLOOKUP(A2110,'Customer Names'!A2110:E3428,3,TRUE)</f>
        <v xml:space="preserve"> Ms</v>
      </c>
      <c r="C2110" s="55" t="str">
        <f>VLOOKUP(A2110,'Customer Names'!A2108:E2933,4,FALSE)</f>
        <v>Li</v>
      </c>
      <c r="D2110" s="50">
        <f>VLOOKUP(HealthCare!A2110,Medical_Examinations!A2109:J4444,2,TRUE)</f>
        <v>35.625</v>
      </c>
      <c r="E2110" s="50">
        <f>VLOOKUP(HealthCare!A2110,Medical_Examinations!A2109:J4444,4,TRUE)</f>
        <v>6.21</v>
      </c>
      <c r="F2110" s="7" t="str">
        <f>VLOOKUP(A2110,Medical_Examinations!A2109:J4444,6,TRUE)</f>
        <v>No</v>
      </c>
      <c r="G2110" s="7" t="str">
        <f>VLOOKUP(A2110,Medical_Examinations!A2109:J4444,7,TRUE)</f>
        <v>yes</v>
      </c>
      <c r="H2110" s="7" t="str">
        <f>VLOOKUP(A2110,Medical_Examinations!A2109:J4444,8,TRUE)</f>
        <v>No</v>
      </c>
      <c r="I2110" s="51">
        <f>VLOOKUP(A2110,Medical_Examinations!A2109:J4444,9,TRUE)</f>
        <v>1</v>
      </c>
      <c r="J2110" s="7" t="str">
        <f>VLOOKUP(A2110,Medical_Examinations!A2109:J4444,10,TRUE)</f>
        <v>No</v>
      </c>
      <c r="K2110" s="7" t="str">
        <f>VLOOKUP(A2110,Medical_Examinations!A2109:J4444,3,TRUE)</f>
        <v>Obesity</v>
      </c>
      <c r="L2110" s="7" t="str">
        <f>VLOOKUP(A2110,Medical_Examinations!A2109:J4444,5,TRUE)</f>
        <v>Prediabetes</v>
      </c>
      <c r="M2110" s="52">
        <f>VLOOKUP(A2110,Hospitalization!A6:K2348,5,FALSE)</f>
        <v>28461</v>
      </c>
      <c r="N2110" s="51">
        <f ca="1">VLOOKUP(A2110,Hospitalization!A312:K2654,6,TRUE)</f>
        <v>51</v>
      </c>
      <c r="O2110" s="7" t="str">
        <f>VLOOKUP(A2101,Hospitalization!A1102:K3444,11,TRUE)</f>
        <v>R1021</v>
      </c>
      <c r="P2110" s="7" t="str">
        <f>VLOOKUP(A2110,Hospitalization!A1111:K3453,10,TRUE)</f>
        <v>tier - 1</v>
      </c>
      <c r="Q2110" s="53">
        <f>VLOOKUP(A2110,Hospitalization!A1111:K3453,8,TRUE)</f>
        <v>9101.7999999999993</v>
      </c>
      <c r="R2110" s="7" t="str">
        <f>VLOOKUP(A2110,Hospitalization!A1111:K3453,9,TRUE)</f>
        <v>tier - 2</v>
      </c>
    </row>
    <row r="2111" spans="1:18" x14ac:dyDescent="0.3">
      <c r="A2111" s="69" t="s">
        <v>2120</v>
      </c>
      <c r="B2111" s="55" t="str">
        <f>VLOOKUP(A2111,'Customer Names'!A2111:E3429,3,TRUE)</f>
        <v xml:space="preserve"> Ms</v>
      </c>
      <c r="C2111" s="55" t="str">
        <f>VLOOKUP(A2111,'Customer Names'!A2109:E2934,4,FALSE)</f>
        <v>Sinda</v>
      </c>
      <c r="D2111" s="54">
        <f>VLOOKUP(HealthCare!A2111,Medical_Examinations!A2110:J4445,2,TRUE)</f>
        <v>33.155000000000001</v>
      </c>
      <c r="E2111" s="54">
        <f>VLOOKUP(HealthCare!A2111,Medical_Examinations!A2110:J4445,4,TRUE)</f>
        <v>4.5999999999999996</v>
      </c>
      <c r="F2111" s="55" t="str">
        <f>VLOOKUP(A2111,Medical_Examinations!A2110:J4445,6,TRUE)</f>
        <v>No</v>
      </c>
      <c r="G2111" s="55" t="str">
        <f>VLOOKUP(A2111,Medical_Examinations!A2110:J4445,7,TRUE)</f>
        <v>yes</v>
      </c>
      <c r="H2111" s="55" t="str">
        <f>VLOOKUP(A2111,Medical_Examinations!A2110:J4445,8,TRUE)</f>
        <v>No</v>
      </c>
      <c r="I2111" s="56">
        <f>VLOOKUP(A2111,Medical_Examinations!A2110:J4445,9,TRUE)</f>
        <v>1</v>
      </c>
      <c r="J2111" s="55" t="str">
        <f>VLOOKUP(A2111,Medical_Examinations!A2110:J4445,10,TRUE)</f>
        <v>No</v>
      </c>
      <c r="K2111" s="55" t="str">
        <f>VLOOKUP(A2111,Medical_Examinations!A2110:J4445,3,TRUE)</f>
        <v>Obesity</v>
      </c>
      <c r="L2111" s="55" t="str">
        <f>VLOOKUP(A2111,Medical_Examinations!A2110:J4445,5,TRUE)</f>
        <v>Normal</v>
      </c>
      <c r="M2111" s="57">
        <f>VLOOKUP(A2111,Hospitalization!A7:K2349,5,FALSE)</f>
        <v>28433</v>
      </c>
      <c r="N2111" s="56">
        <f ca="1">VLOOKUP(A2111,Hospitalization!A313:K2655,6,TRUE)</f>
        <v>52</v>
      </c>
      <c r="O2111" s="55" t="str">
        <f>VLOOKUP(A2102,Hospitalization!A1103:K3445,11,TRUE)</f>
        <v>R1012</v>
      </c>
      <c r="P2111" s="55" t="str">
        <f>VLOOKUP(A2111,Hospitalization!A1112:K3454,10,TRUE)</f>
        <v>tier - 2</v>
      </c>
      <c r="Q2111" s="58">
        <f>VLOOKUP(A2111,Hospitalization!A1112:K3454,8,TRUE)</f>
        <v>9095.07</v>
      </c>
      <c r="R2111" s="55" t="str">
        <f>VLOOKUP(A2111,Hospitalization!A1112:K3454,9,TRUE)</f>
        <v>tier - 2</v>
      </c>
    </row>
    <row r="2112" spans="1:18" x14ac:dyDescent="0.3">
      <c r="A2112" s="69" t="s">
        <v>2121</v>
      </c>
      <c r="B2112" s="55" t="str">
        <f>VLOOKUP(A2112,'Customer Names'!A2112:E3430,3,TRUE)</f>
        <v xml:space="preserve"> Ms</v>
      </c>
      <c r="C2112" s="55" t="str">
        <f>VLOOKUP(A2112,'Customer Names'!A2110:E2935,4,FALSE)</f>
        <v>Rydland</v>
      </c>
      <c r="D2112" s="50">
        <f>VLOOKUP(HealthCare!A2112,Medical_Examinations!A2111:J4446,2,TRUE)</f>
        <v>31.92</v>
      </c>
      <c r="E2112" s="50">
        <f>VLOOKUP(HealthCare!A2112,Medical_Examinations!A2111:J4446,4,TRUE)</f>
        <v>5.04</v>
      </c>
      <c r="F2112" s="7" t="str">
        <f>VLOOKUP(A2112,Medical_Examinations!A2111:J4446,6,TRUE)</f>
        <v>No</v>
      </c>
      <c r="G2112" s="7" t="str">
        <f>VLOOKUP(A2112,Medical_Examinations!A2111:J4446,7,TRUE)</f>
        <v>yes</v>
      </c>
      <c r="H2112" s="7" t="str">
        <f>VLOOKUP(A2112,Medical_Examinations!A2111:J4446,8,TRUE)</f>
        <v>No</v>
      </c>
      <c r="I2112" s="51">
        <f>VLOOKUP(A2112,Medical_Examinations!A2111:J4446,9,TRUE)</f>
        <v>1</v>
      </c>
      <c r="J2112" s="7" t="str">
        <f>VLOOKUP(A2112,Medical_Examinations!A2111:J4446,10,TRUE)</f>
        <v>No</v>
      </c>
      <c r="K2112" s="7" t="str">
        <f>VLOOKUP(A2112,Medical_Examinations!A2111:J4446,3,TRUE)</f>
        <v>Obesity</v>
      </c>
      <c r="L2112" s="7" t="str">
        <f>VLOOKUP(A2112,Medical_Examinations!A2111:J4446,5,TRUE)</f>
        <v>Normal</v>
      </c>
      <c r="M2112" s="52">
        <f>VLOOKUP(A2112,Hospitalization!A8:K2350,5,FALSE)</f>
        <v>26635</v>
      </c>
      <c r="N2112" s="51">
        <f ca="1">VLOOKUP(A2112,Hospitalization!A314:K2656,6,TRUE)</f>
        <v>56</v>
      </c>
      <c r="O2112" s="7" t="str">
        <f>VLOOKUP(A2103,Hospitalization!A1104:K3446,11,TRUE)</f>
        <v>R1011</v>
      </c>
      <c r="P2112" s="7" t="str">
        <f>VLOOKUP(A2112,Hospitalization!A1113:K3455,10,TRUE)</f>
        <v>tier - 2</v>
      </c>
      <c r="Q2112" s="53">
        <f>VLOOKUP(A2112,Hospitalization!A1113:K3455,8,TRUE)</f>
        <v>9058.73</v>
      </c>
      <c r="R2112" s="7" t="str">
        <f>VLOOKUP(A2112,Hospitalization!A1113:K3455,9,TRUE)</f>
        <v>tier - 3</v>
      </c>
    </row>
    <row r="2113" spans="1:18" x14ac:dyDescent="0.3">
      <c r="A2113" s="69" t="s">
        <v>2122</v>
      </c>
      <c r="B2113" s="55" t="str">
        <f>VLOOKUP(A2113,'Customer Names'!A2113:E3431,3,TRUE)</f>
        <v xml:space="preserve"> Ms</v>
      </c>
      <c r="C2113" s="55" t="str">
        <f>VLOOKUP(A2113,'Customer Names'!A2111:E2936,4,FALSE)</f>
        <v>Vespa</v>
      </c>
      <c r="D2113" s="54">
        <f>VLOOKUP(HealthCare!A2113,Medical_Examinations!A2112:J4447,2,TRUE)</f>
        <v>30.305</v>
      </c>
      <c r="E2113" s="54">
        <f>VLOOKUP(HealthCare!A2113,Medical_Examinations!A2112:J4447,4,TRUE)</f>
        <v>5.08</v>
      </c>
      <c r="F2113" s="55" t="str">
        <f>VLOOKUP(A2113,Medical_Examinations!A2112:J4447,6,TRUE)</f>
        <v>No</v>
      </c>
      <c r="G2113" s="55" t="str">
        <f>VLOOKUP(A2113,Medical_Examinations!A2112:J4447,7,TRUE)</f>
        <v>yes</v>
      </c>
      <c r="H2113" s="55" t="str">
        <f>VLOOKUP(A2113,Medical_Examinations!A2112:J4447,8,TRUE)</f>
        <v>No</v>
      </c>
      <c r="I2113" s="56">
        <f>VLOOKUP(A2113,Medical_Examinations!A2112:J4447,9,TRUE)</f>
        <v>1</v>
      </c>
      <c r="J2113" s="55" t="str">
        <f>VLOOKUP(A2113,Medical_Examinations!A2112:J4447,10,TRUE)</f>
        <v>No</v>
      </c>
      <c r="K2113" s="55" t="str">
        <f>VLOOKUP(A2113,Medical_Examinations!A2112:J4447,3,TRUE)</f>
        <v>Obesity</v>
      </c>
      <c r="L2113" s="55" t="str">
        <f>VLOOKUP(A2113,Medical_Examinations!A2112:J4447,5,TRUE)</f>
        <v>Normal</v>
      </c>
      <c r="M2113" s="57">
        <f>VLOOKUP(A2113,Hospitalization!A9:K2351,5,FALSE)</f>
        <v>26640</v>
      </c>
      <c r="N2113" s="56">
        <f ca="1">VLOOKUP(A2113,Hospitalization!A315:K2657,6,TRUE)</f>
        <v>38</v>
      </c>
      <c r="O2113" s="55" t="str">
        <f>VLOOKUP(A2104,Hospitalization!A1105:K3447,11,TRUE)</f>
        <v>R1012</v>
      </c>
      <c r="P2113" s="55" t="str">
        <f>VLOOKUP(A2113,Hospitalization!A1114:K3456,10,TRUE)</f>
        <v>tier - 2</v>
      </c>
      <c r="Q2113" s="58">
        <f>VLOOKUP(A2113,Hospitalization!A1114:K3456,8,TRUE)</f>
        <v>9048.0300000000007</v>
      </c>
      <c r="R2113" s="55" t="str">
        <f>VLOOKUP(A2113,Hospitalization!A1114:K3456,9,TRUE)</f>
        <v>tier - 2</v>
      </c>
    </row>
    <row r="2114" spans="1:18" x14ac:dyDescent="0.3">
      <c r="A2114" s="69" t="s">
        <v>2123</v>
      </c>
      <c r="B2114" s="55" t="str">
        <f>VLOOKUP(A2114,'Customer Names'!A2114:E3432,3,TRUE)</f>
        <v xml:space="preserve"> Ms</v>
      </c>
      <c r="C2114" s="55" t="str">
        <f>VLOOKUP(A2114,'Customer Names'!A2112:E2937,4,FALSE)</f>
        <v>Meadows</v>
      </c>
      <c r="D2114" s="50">
        <f>VLOOKUP(HealthCare!A2114,Medical_Examinations!A2113:J4448,2,TRUE)</f>
        <v>30.114999999999998</v>
      </c>
      <c r="E2114" s="50">
        <f>VLOOKUP(HealthCare!A2114,Medical_Examinations!A2113:J4448,4,TRUE)</f>
        <v>4.38</v>
      </c>
      <c r="F2114" s="7" t="str">
        <f>VLOOKUP(A2114,Medical_Examinations!A2113:J4448,6,TRUE)</f>
        <v>No</v>
      </c>
      <c r="G2114" s="7" t="str">
        <f>VLOOKUP(A2114,Medical_Examinations!A2113:J4448,7,TRUE)</f>
        <v>yes</v>
      </c>
      <c r="H2114" s="7" t="str">
        <f>VLOOKUP(A2114,Medical_Examinations!A2113:J4448,8,TRUE)</f>
        <v>No</v>
      </c>
      <c r="I2114" s="51">
        <f>VLOOKUP(A2114,Medical_Examinations!A2113:J4448,9,TRUE)</f>
        <v>1</v>
      </c>
      <c r="J2114" s="7" t="str">
        <f>VLOOKUP(A2114,Medical_Examinations!A2113:J4448,10,TRUE)</f>
        <v>No</v>
      </c>
      <c r="K2114" s="7" t="str">
        <f>VLOOKUP(A2114,Medical_Examinations!A2113:J4448,3,TRUE)</f>
        <v>Obesity</v>
      </c>
      <c r="L2114" s="7" t="str">
        <f>VLOOKUP(A2114,Medical_Examinations!A2113:J4448,5,TRUE)</f>
        <v>Normal</v>
      </c>
      <c r="M2114" s="52">
        <f>VLOOKUP(A2114,Hospitalization!A10:K2352,5,FALSE)</f>
        <v>34304</v>
      </c>
      <c r="N2114" s="51">
        <f ca="1">VLOOKUP(A2114,Hospitalization!A316:K2658,6,TRUE)</f>
        <v>63</v>
      </c>
      <c r="O2114" s="7" t="str">
        <f>VLOOKUP(A2105,Hospitalization!A1106:K3448,11,TRUE)</f>
        <v>R1012</v>
      </c>
      <c r="P2114" s="7" t="str">
        <f>VLOOKUP(A2114,Hospitalization!A1115:K3457,10,TRUE)</f>
        <v>tier - 3</v>
      </c>
      <c r="Q2114" s="53">
        <f>VLOOKUP(A2114,Hospitalization!A1115:K3457,8,TRUE)</f>
        <v>9010.2000000000007</v>
      </c>
      <c r="R2114" s="7" t="str">
        <f>VLOOKUP(A2114,Hospitalization!A1115:K3457,9,TRUE)</f>
        <v>tier - 2</v>
      </c>
    </row>
    <row r="2115" spans="1:18" x14ac:dyDescent="0.3">
      <c r="A2115" s="69" t="s">
        <v>2124</v>
      </c>
      <c r="B2115" s="55" t="str">
        <f>VLOOKUP(A2115,'Customer Names'!A2115:E3433,3,TRUE)</f>
        <v xml:space="preserve"> Ms</v>
      </c>
      <c r="C2115" s="55" t="str">
        <f>VLOOKUP(A2115,'Customer Names'!A2113:E2938,4,FALSE)</f>
        <v>Toppen</v>
      </c>
      <c r="D2115" s="54">
        <f>VLOOKUP(HealthCare!A2115,Medical_Examinations!A2114:J4449,2,TRUE)</f>
        <v>24.09</v>
      </c>
      <c r="E2115" s="54">
        <f>VLOOKUP(HealthCare!A2115,Medical_Examinations!A2114:J4449,4,TRUE)</f>
        <v>4.79</v>
      </c>
      <c r="F2115" s="55" t="str">
        <f>VLOOKUP(A2115,Medical_Examinations!A2114:J4449,6,TRUE)</f>
        <v>No</v>
      </c>
      <c r="G2115" s="55" t="str">
        <f>VLOOKUP(A2115,Medical_Examinations!A2114:J4449,7,TRUE)</f>
        <v>yes</v>
      </c>
      <c r="H2115" s="55" t="str">
        <f>VLOOKUP(A2115,Medical_Examinations!A2114:J4449,8,TRUE)</f>
        <v>No</v>
      </c>
      <c r="I2115" s="56">
        <f>VLOOKUP(A2115,Medical_Examinations!A2114:J4449,9,TRUE)</f>
        <v>1</v>
      </c>
      <c r="J2115" s="55" t="str">
        <f>VLOOKUP(A2115,Medical_Examinations!A2114:J4449,10,TRUE)</f>
        <v>No</v>
      </c>
      <c r="K2115" s="55" t="str">
        <f>VLOOKUP(A2115,Medical_Examinations!A2114:J4449,3,TRUE)</f>
        <v>Normal Weight</v>
      </c>
      <c r="L2115" s="55" t="str">
        <f>VLOOKUP(A2115,Medical_Examinations!A2114:J4449,5,TRUE)</f>
        <v>Normal</v>
      </c>
      <c r="M2115" s="57">
        <f>VLOOKUP(A2115,Hospitalization!A11:K2353,5,FALSE)</f>
        <v>29205</v>
      </c>
      <c r="N2115" s="56">
        <f ca="1">VLOOKUP(A2115,Hospitalization!A317:K2659,6,TRUE)</f>
        <v>64</v>
      </c>
      <c r="O2115" s="55" t="str">
        <f>VLOOKUP(A2106,Hospitalization!A1107:K3449,11,TRUE)</f>
        <v>R1021</v>
      </c>
      <c r="P2115" s="55" t="str">
        <f>VLOOKUP(A2115,Hospitalization!A1116:K3458,10,TRUE)</f>
        <v>tier - 1</v>
      </c>
      <c r="Q2115" s="58">
        <f>VLOOKUP(A2115,Hospitalization!A1116:K3458,8,TRUE)</f>
        <v>8998.43</v>
      </c>
      <c r="R2115" s="55" t="str">
        <f>VLOOKUP(A2115,Hospitalization!A1116:K3458,9,TRUE)</f>
        <v>tier - 2</v>
      </c>
    </row>
    <row r="2116" spans="1:18" x14ac:dyDescent="0.3">
      <c r="A2116" s="69" t="s">
        <v>2125</v>
      </c>
      <c r="B2116" s="55" t="str">
        <f>VLOOKUP(A2116,'Customer Names'!A2116:E3434,3,TRUE)</f>
        <v xml:space="preserve"> Ms</v>
      </c>
      <c r="C2116" s="55" t="str">
        <f>VLOOKUP(A2116,'Customer Names'!A2114:E2939,4,FALSE)</f>
        <v>Ermer</v>
      </c>
      <c r="D2116" s="50">
        <f>VLOOKUP(HealthCare!A2116,Medical_Examinations!A2115:J4450,2,TRUE)</f>
        <v>28.215</v>
      </c>
      <c r="E2116" s="50">
        <f>VLOOKUP(HealthCare!A2116,Medical_Examinations!A2115:J4450,4,TRUE)</f>
        <v>4.21</v>
      </c>
      <c r="F2116" s="7" t="str">
        <f>VLOOKUP(A2116,Medical_Examinations!A2115:J4450,6,TRUE)</f>
        <v>No</v>
      </c>
      <c r="G2116" s="7" t="str">
        <f>VLOOKUP(A2116,Medical_Examinations!A2115:J4450,7,TRUE)</f>
        <v>yes</v>
      </c>
      <c r="H2116" s="7" t="str">
        <f>VLOOKUP(A2116,Medical_Examinations!A2115:J4450,8,TRUE)</f>
        <v>No</v>
      </c>
      <c r="I2116" s="51">
        <f>VLOOKUP(A2116,Medical_Examinations!A2115:J4450,9,TRUE)</f>
        <v>1</v>
      </c>
      <c r="J2116" s="7" t="str">
        <f>VLOOKUP(A2116,Medical_Examinations!A2115:J4450,10,TRUE)</f>
        <v>No</v>
      </c>
      <c r="K2116" s="7" t="str">
        <f>VLOOKUP(A2116,Medical_Examinations!A2115:J4450,3,TRUE)</f>
        <v>Overweight</v>
      </c>
      <c r="L2116" s="7" t="str">
        <f>VLOOKUP(A2116,Medical_Examinations!A2115:J4450,5,TRUE)</f>
        <v>Normal</v>
      </c>
      <c r="M2116" s="52">
        <f>VLOOKUP(A2116,Hospitalization!A12:K2354,5,FALSE)</f>
        <v>26948</v>
      </c>
      <c r="N2116" s="51">
        <f ca="1">VLOOKUP(A2116,Hospitalization!A318:K2660,6,TRUE)</f>
        <v>34</v>
      </c>
      <c r="O2116" s="7" t="str">
        <f>VLOOKUP(A2107,Hospitalization!A1108:K3450,11,TRUE)</f>
        <v>R1012</v>
      </c>
      <c r="P2116" s="7" t="str">
        <f>VLOOKUP(A2116,Hospitalization!A1117:K3459,10,TRUE)</f>
        <v>tier - 1</v>
      </c>
      <c r="Q2116" s="53">
        <f>VLOOKUP(A2116,Hospitalization!A1117:K3459,8,TRUE)</f>
        <v>8988.16</v>
      </c>
      <c r="R2116" s="7" t="str">
        <f>VLOOKUP(A2116,Hospitalization!A1117:K3459,9,TRUE)</f>
        <v>tier - 2</v>
      </c>
    </row>
    <row r="2117" spans="1:18" x14ac:dyDescent="0.3">
      <c r="A2117" s="69" t="s">
        <v>2126</v>
      </c>
      <c r="B2117" s="55" t="str">
        <f>VLOOKUP(A2117,'Customer Names'!A2117:E3435,3,TRUE)</f>
        <v xml:space="preserve"> Ms</v>
      </c>
      <c r="C2117" s="55" t="str">
        <f>VLOOKUP(A2117,'Customer Names'!A2115:E2940,4,FALSE)</f>
        <v>Dionne</v>
      </c>
      <c r="D2117" s="54">
        <f>VLOOKUP(HealthCare!A2117,Medical_Examinations!A2116:J4451,2,TRUE)</f>
        <v>26.315000000000001</v>
      </c>
      <c r="E2117" s="54">
        <f>VLOOKUP(HealthCare!A2117,Medical_Examinations!A2116:J4451,4,TRUE)</f>
        <v>5.47</v>
      </c>
      <c r="F2117" s="55" t="str">
        <f>VLOOKUP(A2117,Medical_Examinations!A2116:J4451,6,TRUE)</f>
        <v>No</v>
      </c>
      <c r="G2117" s="55" t="str">
        <f>VLOOKUP(A2117,Medical_Examinations!A2116:J4451,7,TRUE)</f>
        <v>yes</v>
      </c>
      <c r="H2117" s="55" t="str">
        <f>VLOOKUP(A2117,Medical_Examinations!A2116:J4451,8,TRUE)</f>
        <v>No</v>
      </c>
      <c r="I2117" s="56">
        <f>VLOOKUP(A2117,Medical_Examinations!A2116:J4451,9,TRUE)</f>
        <v>1</v>
      </c>
      <c r="J2117" s="55" t="str">
        <f>VLOOKUP(A2117,Medical_Examinations!A2116:J4451,10,TRUE)</f>
        <v>No</v>
      </c>
      <c r="K2117" s="55" t="str">
        <f>VLOOKUP(A2117,Medical_Examinations!A2116:J4451,3,TRUE)</f>
        <v>Overweight</v>
      </c>
      <c r="L2117" s="55" t="str">
        <f>VLOOKUP(A2117,Medical_Examinations!A2116:J4451,5,TRUE)</f>
        <v>Normal</v>
      </c>
      <c r="M2117" s="57">
        <f>VLOOKUP(A2117,Hospitalization!A13:K2355,5,FALSE)</f>
        <v>27231</v>
      </c>
      <c r="N2117" s="56">
        <f ca="1">VLOOKUP(A2117,Hospitalization!A319:K2661,6,TRUE)</f>
        <v>35</v>
      </c>
      <c r="O2117" s="55" t="str">
        <f>VLOOKUP(A2108,Hospitalization!A1109:K3451,11,TRUE)</f>
        <v>R1011</v>
      </c>
      <c r="P2117" s="55" t="str">
        <f>VLOOKUP(A2117,Hospitalization!A1118:K3460,10,TRUE)</f>
        <v>tier - 2</v>
      </c>
      <c r="Q2117" s="58">
        <f>VLOOKUP(A2117,Hospitalization!A1118:K3460,8,TRUE)</f>
        <v>8978.19</v>
      </c>
      <c r="R2117" s="55" t="str">
        <f>VLOOKUP(A2117,Hospitalization!A1118:K3460,9,TRUE)</f>
        <v>tier - 2</v>
      </c>
    </row>
    <row r="2118" spans="1:18" x14ac:dyDescent="0.3">
      <c r="A2118" s="69" t="s">
        <v>2127</v>
      </c>
      <c r="B2118" s="55" t="str">
        <f>VLOOKUP(A2118,'Customer Names'!A2118:E3436,3,TRUE)</f>
        <v xml:space="preserve"> Ms</v>
      </c>
      <c r="C2118" s="55" t="str">
        <f>VLOOKUP(A2118,'Customer Names'!A2116:E2941,4,FALSE)</f>
        <v>Stasulli</v>
      </c>
      <c r="D2118" s="50">
        <f>VLOOKUP(HealthCare!A2118,Medical_Examinations!A2117:J4452,2,TRUE)</f>
        <v>25.08</v>
      </c>
      <c r="E2118" s="50">
        <f>VLOOKUP(HealthCare!A2118,Medical_Examinations!A2117:J4452,4,TRUE)</f>
        <v>5.09</v>
      </c>
      <c r="F2118" s="7" t="str">
        <f>VLOOKUP(A2118,Medical_Examinations!A2117:J4452,6,TRUE)</f>
        <v>No</v>
      </c>
      <c r="G2118" s="7" t="str">
        <f>VLOOKUP(A2118,Medical_Examinations!A2117:J4452,7,TRUE)</f>
        <v>yes</v>
      </c>
      <c r="H2118" s="7" t="str">
        <f>VLOOKUP(A2118,Medical_Examinations!A2117:J4452,8,TRUE)</f>
        <v>No</v>
      </c>
      <c r="I2118" s="51">
        <f>VLOOKUP(A2118,Medical_Examinations!A2117:J4452,9,TRUE)</f>
        <v>1</v>
      </c>
      <c r="J2118" s="7" t="str">
        <f>VLOOKUP(A2118,Medical_Examinations!A2117:J4452,10,TRUE)</f>
        <v>No</v>
      </c>
      <c r="K2118" s="7" t="str">
        <f>VLOOKUP(A2118,Medical_Examinations!A2117:J4452,3,TRUE)</f>
        <v>Overweight</v>
      </c>
      <c r="L2118" s="7" t="str">
        <f>VLOOKUP(A2118,Medical_Examinations!A2117:J4452,5,TRUE)</f>
        <v>Normal</v>
      </c>
      <c r="M2118" s="52">
        <f>VLOOKUP(A2118,Hospitalization!A14:K2356,5,FALSE)</f>
        <v>27280</v>
      </c>
      <c r="N2118" s="51">
        <f ca="1">VLOOKUP(A2118,Hospitalization!A320:K2662,6,TRUE)</f>
        <v>55</v>
      </c>
      <c r="O2118" s="7" t="str">
        <f>VLOOKUP(A2109,Hospitalization!A1110:K3452,11,TRUE)</f>
        <v>R1013</v>
      </c>
      <c r="P2118" s="7" t="str">
        <f>VLOOKUP(A2118,Hospitalization!A1119:K3461,10,TRUE)</f>
        <v>tier - 2</v>
      </c>
      <c r="Q2118" s="53">
        <f>VLOOKUP(A2118,Hospitalization!A1119:K3461,8,TRUE)</f>
        <v>8968.33</v>
      </c>
      <c r="R2118" s="7" t="str">
        <f>VLOOKUP(A2118,Hospitalization!A1119:K3461,9,TRUE)</f>
        <v>tier - 3</v>
      </c>
    </row>
    <row r="2119" spans="1:18" x14ac:dyDescent="0.3">
      <c r="A2119" s="69" t="s">
        <v>2128</v>
      </c>
      <c r="B2119" s="55" t="str">
        <f>VLOOKUP(A2119,'Customer Names'!A2119:E3437,3,TRUE)</f>
        <v xml:space="preserve"> Mr</v>
      </c>
      <c r="C2119" s="55" t="str">
        <f>VLOOKUP(A2119,'Customer Names'!A2117:E2942,4,FALSE)</f>
        <v>Duran</v>
      </c>
      <c r="D2119" s="54">
        <f>VLOOKUP(HealthCare!A2119,Medical_Examinations!A2118:J4453,2,TRUE)</f>
        <v>15.41</v>
      </c>
      <c r="E2119" s="54">
        <f>VLOOKUP(HealthCare!A2119,Medical_Examinations!A2118:J4453,4,TRUE)</f>
        <v>5.08</v>
      </c>
      <c r="F2119" s="55" t="str">
        <f>VLOOKUP(A2119,Medical_Examinations!A2118:J4453,6,TRUE)</f>
        <v>No</v>
      </c>
      <c r="G2119" s="55" t="str">
        <f>VLOOKUP(A2119,Medical_Examinations!A2118:J4453,7,TRUE)</f>
        <v>No</v>
      </c>
      <c r="H2119" s="55" t="str">
        <f>VLOOKUP(A2119,Medical_Examinations!A2118:J4453,8,TRUE)</f>
        <v>No</v>
      </c>
      <c r="I2119" s="56">
        <f>VLOOKUP(A2119,Medical_Examinations!A2118:J4453,9,TRUE)</f>
        <v>0</v>
      </c>
      <c r="J2119" s="55" t="str">
        <f>VLOOKUP(A2119,Medical_Examinations!A2118:J4453,10,TRUE)</f>
        <v>No</v>
      </c>
      <c r="K2119" s="55" t="str">
        <f>VLOOKUP(A2119,Medical_Examinations!A2118:J4453,3,TRUE)</f>
        <v>Underweight</v>
      </c>
      <c r="L2119" s="55" t="str">
        <f>VLOOKUP(A2119,Medical_Examinations!A2118:J4453,5,TRUE)</f>
        <v>Normal</v>
      </c>
      <c r="M2119" s="57">
        <f>VLOOKUP(A2119,Hospitalization!A15:K2357,5,FALSE)</f>
        <v>30512</v>
      </c>
      <c r="N2119" s="56">
        <f ca="1">VLOOKUP(A2119,Hospitalization!A321:K2663,6,TRUE)</f>
        <v>44</v>
      </c>
      <c r="O2119" s="55" t="str">
        <f>VLOOKUP(A2110,Hospitalization!A1111:K3453,11,TRUE)</f>
        <v>R1011</v>
      </c>
      <c r="P2119" s="55" t="str">
        <f>VLOOKUP(A2119,Hospitalization!A1120:K3462,10,TRUE)</f>
        <v>tier - 3</v>
      </c>
      <c r="Q2119" s="58">
        <f>VLOOKUP(A2119,Hospitalization!A1120:K3462,8,TRUE)</f>
        <v>8965.7999999999993</v>
      </c>
      <c r="R2119" s="55" t="str">
        <f>VLOOKUP(A2119,Hospitalization!A1120:K3462,9,TRUE)</f>
        <v>tier - 2</v>
      </c>
    </row>
    <row r="2120" spans="1:18" x14ac:dyDescent="0.3">
      <c r="A2120" s="69" t="s">
        <v>2129</v>
      </c>
      <c r="B2120" s="55" t="str">
        <f>VLOOKUP(A2120,'Customer Names'!A2120:E3438,3,TRUE)</f>
        <v xml:space="preserve"> Mr</v>
      </c>
      <c r="C2120" s="55" t="str">
        <f>VLOOKUP(A2120,'Customer Names'!A2118:E2943,4,FALSE)</f>
        <v>Klundt</v>
      </c>
      <c r="D2120" s="50">
        <f>VLOOKUP(HealthCare!A2120,Medical_Examinations!A2119:J4454,2,TRUE)</f>
        <v>23.83</v>
      </c>
      <c r="E2120" s="50">
        <f>VLOOKUP(HealthCare!A2120,Medical_Examinations!A2119:J4454,4,TRUE)</f>
        <v>5.68</v>
      </c>
      <c r="F2120" s="7" t="str">
        <f>VLOOKUP(A2120,Medical_Examinations!A2119:J4454,6,TRUE)</f>
        <v>No</v>
      </c>
      <c r="G2120" s="7" t="str">
        <f>VLOOKUP(A2120,Medical_Examinations!A2119:J4454,7,TRUE)</f>
        <v>No</v>
      </c>
      <c r="H2120" s="7" t="str">
        <f>VLOOKUP(A2120,Medical_Examinations!A2119:J4454,8,TRUE)</f>
        <v>No</v>
      </c>
      <c r="I2120" s="51">
        <f>VLOOKUP(A2120,Medical_Examinations!A2119:J4454,9,TRUE)</f>
        <v>0</v>
      </c>
      <c r="J2120" s="7" t="str">
        <f>VLOOKUP(A2120,Medical_Examinations!A2119:J4454,10,TRUE)</f>
        <v>No</v>
      </c>
      <c r="K2120" s="7" t="str">
        <f>VLOOKUP(A2120,Medical_Examinations!A2119:J4454,3,TRUE)</f>
        <v>Normal Weight</v>
      </c>
      <c r="L2120" s="7" t="str">
        <f>VLOOKUP(A2120,Medical_Examinations!A2119:J4454,5,TRUE)</f>
        <v>Normal</v>
      </c>
      <c r="M2120" s="52">
        <f>VLOOKUP(A2120,Hospitalization!A16:K2358,5,FALSE)</f>
        <v>27258</v>
      </c>
      <c r="N2120" s="51">
        <f ca="1">VLOOKUP(A2120,Hospitalization!A322:K2664,6,TRUE)</f>
        <v>58</v>
      </c>
      <c r="O2120" s="7" t="str">
        <f>VLOOKUP(A2111,Hospitalization!A1112:K3454,11,TRUE)</f>
        <v>R1024</v>
      </c>
      <c r="P2120" s="7" t="str">
        <f>VLOOKUP(A2120,Hospitalization!A1121:K3463,10,TRUE)</f>
        <v>tier - 2</v>
      </c>
      <c r="Q2120" s="53">
        <f>VLOOKUP(A2120,Hospitalization!A1121:K3463,8,TRUE)</f>
        <v>8964.06</v>
      </c>
      <c r="R2120" s="7" t="str">
        <f>VLOOKUP(A2120,Hospitalization!A1121:K3463,9,TRUE)</f>
        <v>tier - 3</v>
      </c>
    </row>
    <row r="2121" spans="1:18" x14ac:dyDescent="0.3">
      <c r="A2121" s="69" t="s">
        <v>2130</v>
      </c>
      <c r="B2121" s="55" t="str">
        <f>VLOOKUP(A2121,'Customer Names'!A2121:E3439,3,TRUE)</f>
        <v xml:space="preserve"> Ms</v>
      </c>
      <c r="C2121" s="55" t="str">
        <f>VLOOKUP(A2121,'Customer Names'!A2119:E2944,4,FALSE)</f>
        <v>Waters</v>
      </c>
      <c r="D2121" s="54">
        <f>VLOOKUP(HealthCare!A2121,Medical_Examinations!A2120:J4455,2,TRUE)</f>
        <v>36</v>
      </c>
      <c r="E2121" s="54">
        <f>VLOOKUP(HealthCare!A2121,Medical_Examinations!A2120:J4455,4,TRUE)</f>
        <v>4.66</v>
      </c>
      <c r="F2121" s="55" t="str">
        <f>VLOOKUP(A2121,Medical_Examinations!A2120:J4455,6,TRUE)</f>
        <v>No</v>
      </c>
      <c r="G2121" s="55" t="str">
        <f>VLOOKUP(A2121,Medical_Examinations!A2120:J4455,7,TRUE)</f>
        <v>yes</v>
      </c>
      <c r="H2121" s="55" t="str">
        <f>VLOOKUP(A2121,Medical_Examinations!A2120:J4455,8,TRUE)</f>
        <v>No</v>
      </c>
      <c r="I2121" s="56">
        <f>VLOOKUP(A2121,Medical_Examinations!A2120:J4455,9,TRUE)</f>
        <v>1</v>
      </c>
      <c r="J2121" s="55" t="str">
        <f>VLOOKUP(A2121,Medical_Examinations!A2120:J4455,10,TRUE)</f>
        <v>No</v>
      </c>
      <c r="K2121" s="55" t="str">
        <f>VLOOKUP(A2121,Medical_Examinations!A2120:J4455,3,TRUE)</f>
        <v>Obesity</v>
      </c>
      <c r="L2121" s="55" t="str">
        <f>VLOOKUP(A2121,Medical_Examinations!A2120:J4455,5,TRUE)</f>
        <v>Normal</v>
      </c>
      <c r="M2121" s="57">
        <f>VLOOKUP(A2121,Hospitalization!A17:K2359,5,FALSE)</f>
        <v>28119</v>
      </c>
      <c r="N2121" s="56">
        <f ca="1">VLOOKUP(A2121,Hospitalization!A323:K2665,6,TRUE)</f>
        <v>52</v>
      </c>
      <c r="O2121" s="55" t="str">
        <f>VLOOKUP(A2112,Hospitalization!A1113:K3455,11,TRUE)</f>
        <v>R1013</v>
      </c>
      <c r="P2121" s="55" t="str">
        <f>VLOOKUP(A2121,Hospitalization!A1122:K3464,10,TRUE)</f>
        <v>tier - 2</v>
      </c>
      <c r="Q2121" s="58">
        <f>VLOOKUP(A2121,Hospitalization!A1122:K3464,8,TRUE)</f>
        <v>8944.1200000000008</v>
      </c>
      <c r="R2121" s="55" t="str">
        <f>VLOOKUP(A2121,Hospitalization!A1122:K3464,9,TRUE)</f>
        <v>tier - 3</v>
      </c>
    </row>
    <row r="2122" spans="1:18" x14ac:dyDescent="0.3">
      <c r="A2122" s="69" t="s">
        <v>2131</v>
      </c>
      <c r="B2122" s="55" t="str">
        <f>VLOOKUP(A2122,'Customer Names'!A2122:E3440,3,TRUE)</f>
        <v xml:space="preserve"> Ms</v>
      </c>
      <c r="C2122" s="55" t="str">
        <f>VLOOKUP(A2122,'Customer Names'!A2120:E2945,4,FALSE)</f>
        <v>Rusk</v>
      </c>
      <c r="D2122" s="50">
        <f>VLOOKUP(HealthCare!A2122,Medical_Examinations!A2121:J4456,2,TRUE)</f>
        <v>28.82</v>
      </c>
      <c r="E2122" s="50">
        <f>VLOOKUP(HealthCare!A2122,Medical_Examinations!A2121:J4456,4,TRUE)</f>
        <v>5.59</v>
      </c>
      <c r="F2122" s="7" t="str">
        <f>VLOOKUP(A2122,Medical_Examinations!A2121:J4456,6,TRUE)</f>
        <v>No</v>
      </c>
      <c r="G2122" s="7" t="str">
        <f>VLOOKUP(A2122,Medical_Examinations!A2121:J4456,7,TRUE)</f>
        <v>yes</v>
      </c>
      <c r="H2122" s="7" t="str">
        <f>VLOOKUP(A2122,Medical_Examinations!A2121:J4456,8,TRUE)</f>
        <v>No</v>
      </c>
      <c r="I2122" s="51">
        <f>VLOOKUP(A2122,Medical_Examinations!A2121:J4456,9,TRUE)</f>
        <v>1</v>
      </c>
      <c r="J2122" s="7" t="str">
        <f>VLOOKUP(A2122,Medical_Examinations!A2121:J4456,10,TRUE)</f>
        <v>No</v>
      </c>
      <c r="K2122" s="7" t="str">
        <f>VLOOKUP(A2122,Medical_Examinations!A2121:J4456,3,TRUE)</f>
        <v>Overweight</v>
      </c>
      <c r="L2122" s="7" t="str">
        <f>VLOOKUP(A2122,Medical_Examinations!A2121:J4456,5,TRUE)</f>
        <v>Normal</v>
      </c>
      <c r="M2122" s="52">
        <f>VLOOKUP(A2122,Hospitalization!A18:K2360,5,FALSE)</f>
        <v>26456</v>
      </c>
      <c r="N2122" s="51">
        <f ca="1">VLOOKUP(A2122,Hospitalization!A324:K2666,6,TRUE)</f>
        <v>57</v>
      </c>
      <c r="O2122" s="7" t="str">
        <f>VLOOKUP(A2113,Hospitalization!A1114:K3456,11,TRUE)</f>
        <v>R1013</v>
      </c>
      <c r="P2122" s="7" t="str">
        <f>VLOOKUP(A2122,Hospitalization!A1123:K3465,10,TRUE)</f>
        <v>tier - 1</v>
      </c>
      <c r="Q2122" s="53">
        <f>VLOOKUP(A2122,Hospitalization!A1123:K3465,8,TRUE)</f>
        <v>8932.08</v>
      </c>
      <c r="R2122" s="7" t="str">
        <f>VLOOKUP(A2122,Hospitalization!A1123:K3465,9,TRUE)</f>
        <v>tier - 2</v>
      </c>
    </row>
    <row r="2123" spans="1:18" x14ac:dyDescent="0.3">
      <c r="A2123" s="69" t="s">
        <v>2132</v>
      </c>
      <c r="B2123" s="55" t="str">
        <f>VLOOKUP(A2123,'Customer Names'!A2123:E3441,3,TRUE)</f>
        <v xml:space="preserve"> Ms</v>
      </c>
      <c r="C2123" s="55" t="str">
        <f>VLOOKUP(A2123,'Customer Names'!A2121:E2946,4,FALSE)</f>
        <v>Gersbach</v>
      </c>
      <c r="D2123" s="54">
        <f>VLOOKUP(HealthCare!A2123,Medical_Examinations!A2122:J4457,2,TRUE)</f>
        <v>28.05</v>
      </c>
      <c r="E2123" s="54">
        <f>VLOOKUP(HealthCare!A2123,Medical_Examinations!A2122:J4457,4,TRUE)</f>
        <v>6.2</v>
      </c>
      <c r="F2123" s="55" t="str">
        <f>VLOOKUP(A2123,Medical_Examinations!A2122:J4457,6,TRUE)</f>
        <v>No</v>
      </c>
      <c r="G2123" s="55" t="str">
        <f>VLOOKUP(A2123,Medical_Examinations!A2122:J4457,7,TRUE)</f>
        <v>yes</v>
      </c>
      <c r="H2123" s="55" t="str">
        <f>VLOOKUP(A2123,Medical_Examinations!A2122:J4457,8,TRUE)</f>
        <v>No</v>
      </c>
      <c r="I2123" s="56">
        <f>VLOOKUP(A2123,Medical_Examinations!A2122:J4457,9,TRUE)</f>
        <v>1</v>
      </c>
      <c r="J2123" s="55" t="str">
        <f>VLOOKUP(A2123,Medical_Examinations!A2122:J4457,10,TRUE)</f>
        <v>No</v>
      </c>
      <c r="K2123" s="55" t="str">
        <f>VLOOKUP(A2123,Medical_Examinations!A2122:J4457,3,TRUE)</f>
        <v>Overweight</v>
      </c>
      <c r="L2123" s="55" t="str">
        <f>VLOOKUP(A2123,Medical_Examinations!A2122:J4457,5,TRUE)</f>
        <v>Prediabetes</v>
      </c>
      <c r="M2123" s="57">
        <f>VLOOKUP(A2123,Hospitalization!A19:K2361,5,FALSE)</f>
        <v>27582</v>
      </c>
      <c r="N2123" s="56">
        <f ca="1">VLOOKUP(A2123,Hospitalization!A325:K2667,6,TRUE)</f>
        <v>55</v>
      </c>
      <c r="O2123" s="55" t="str">
        <f>VLOOKUP(A2114,Hospitalization!A1115:K3457,11,TRUE)</f>
        <v>R1026</v>
      </c>
      <c r="P2123" s="55" t="str">
        <f>VLOOKUP(A2123,Hospitalization!A1124:K3466,10,TRUE)</f>
        <v>tier - 2</v>
      </c>
      <c r="Q2123" s="58">
        <f>VLOOKUP(A2123,Hospitalization!A1124:K3466,8,TRUE)</f>
        <v>8930.93</v>
      </c>
      <c r="R2123" s="55" t="str">
        <f>VLOOKUP(A2123,Hospitalization!A1124:K3466,9,TRUE)</f>
        <v>tier - 2</v>
      </c>
    </row>
    <row r="2124" spans="1:18" x14ac:dyDescent="0.3">
      <c r="A2124" s="69" t="s">
        <v>2133</v>
      </c>
      <c r="B2124" s="55" t="str">
        <f>VLOOKUP(A2124,'Customer Names'!A2124:E3442,3,TRUE)</f>
        <v xml:space="preserve"> Ms</v>
      </c>
      <c r="C2124" s="55" t="str">
        <f>VLOOKUP(A2124,'Customer Names'!A2122:E2947,4,FALSE)</f>
        <v>Taylor-Watson</v>
      </c>
      <c r="D2124" s="50">
        <f>VLOOKUP(HealthCare!A2124,Medical_Examinations!A2123:J4458,2,TRUE)</f>
        <v>27.1</v>
      </c>
      <c r="E2124" s="50">
        <f>VLOOKUP(HealthCare!A2124,Medical_Examinations!A2123:J4458,4,TRUE)</f>
        <v>4.45</v>
      </c>
      <c r="F2124" s="7" t="str">
        <f>VLOOKUP(A2124,Medical_Examinations!A2123:J4458,6,TRUE)</f>
        <v>No</v>
      </c>
      <c r="G2124" s="7" t="str">
        <f>VLOOKUP(A2124,Medical_Examinations!A2123:J4458,7,TRUE)</f>
        <v>yes</v>
      </c>
      <c r="H2124" s="7" t="str">
        <f>VLOOKUP(A2124,Medical_Examinations!A2123:J4458,8,TRUE)</f>
        <v>No</v>
      </c>
      <c r="I2124" s="51">
        <f>VLOOKUP(A2124,Medical_Examinations!A2123:J4458,9,TRUE)</f>
        <v>1</v>
      </c>
      <c r="J2124" s="7" t="str">
        <f>VLOOKUP(A2124,Medical_Examinations!A2123:J4458,10,TRUE)</f>
        <v>No</v>
      </c>
      <c r="K2124" s="7" t="str">
        <f>VLOOKUP(A2124,Medical_Examinations!A2123:J4458,3,TRUE)</f>
        <v>Overweight</v>
      </c>
      <c r="L2124" s="7" t="str">
        <f>VLOOKUP(A2124,Medical_Examinations!A2123:J4458,5,TRUE)</f>
        <v>Normal</v>
      </c>
      <c r="M2124" s="52">
        <f>VLOOKUP(A2124,Hospitalization!A20:K2362,5,FALSE)</f>
        <v>24721</v>
      </c>
      <c r="N2124" s="51">
        <f ca="1">VLOOKUP(A2124,Hospitalization!A326:K2668,6,TRUE)</f>
        <v>53</v>
      </c>
      <c r="O2124" s="7" t="str">
        <f>VLOOKUP(A2115,Hospitalization!A1116:K3458,11,TRUE)</f>
        <v>R1025</v>
      </c>
      <c r="P2124" s="7" t="str">
        <f>VLOOKUP(A2124,Hospitalization!A1125:K3467,10,TRUE)</f>
        <v>tier - 2</v>
      </c>
      <c r="Q2124" s="53">
        <f>VLOOKUP(A2124,Hospitalization!A1125:K3467,8,TRUE)</f>
        <v>8908.4699999999993</v>
      </c>
      <c r="R2124" s="7" t="str">
        <f>VLOOKUP(A2124,Hospitalization!A1125:K3467,9,TRUE)</f>
        <v>tier - 3</v>
      </c>
    </row>
    <row r="2125" spans="1:18" x14ac:dyDescent="0.3">
      <c r="A2125" s="69" t="s">
        <v>2134</v>
      </c>
      <c r="B2125" s="55" t="str">
        <f>VLOOKUP(A2125,'Customer Names'!A2125:E3443,3,TRUE)</f>
        <v xml:space="preserve"> Ms</v>
      </c>
      <c r="C2125" s="55" t="str">
        <f>VLOOKUP(A2125,'Customer Names'!A2123:E2948,4,FALSE)</f>
        <v>Crawford</v>
      </c>
      <c r="D2125" s="54">
        <f>VLOOKUP(HealthCare!A2125,Medical_Examinations!A2124:J4459,2,TRUE)</f>
        <v>24.3</v>
      </c>
      <c r="E2125" s="54">
        <f>VLOOKUP(HealthCare!A2125,Medical_Examinations!A2124:J4459,4,TRUE)</f>
        <v>6.1</v>
      </c>
      <c r="F2125" s="55" t="str">
        <f>VLOOKUP(A2125,Medical_Examinations!A2124:J4459,6,TRUE)</f>
        <v>yes</v>
      </c>
      <c r="G2125" s="55" t="str">
        <f>VLOOKUP(A2125,Medical_Examinations!A2124:J4459,7,TRUE)</f>
        <v>yes</v>
      </c>
      <c r="H2125" s="55" t="str">
        <f>VLOOKUP(A2125,Medical_Examinations!A2124:J4459,8,TRUE)</f>
        <v>No</v>
      </c>
      <c r="I2125" s="56">
        <f>VLOOKUP(A2125,Medical_Examinations!A2124:J4459,9,TRUE)</f>
        <v>1</v>
      </c>
      <c r="J2125" s="55" t="str">
        <f>VLOOKUP(A2125,Medical_Examinations!A2124:J4459,10,TRUE)</f>
        <v>No</v>
      </c>
      <c r="K2125" s="55" t="str">
        <f>VLOOKUP(A2125,Medical_Examinations!A2124:J4459,3,TRUE)</f>
        <v>Normal Weight</v>
      </c>
      <c r="L2125" s="55" t="str">
        <f>VLOOKUP(A2125,Medical_Examinations!A2124:J4459,5,TRUE)</f>
        <v>Prediabetes</v>
      </c>
      <c r="M2125" s="57">
        <f>VLOOKUP(A2125,Hospitalization!A21:K2363,5,FALSE)</f>
        <v>35762</v>
      </c>
      <c r="N2125" s="56">
        <f ca="1">VLOOKUP(A2125,Hospitalization!A327:K2669,6,TRUE)</f>
        <v>53</v>
      </c>
      <c r="O2125" s="55" t="str">
        <f>VLOOKUP(A2116,Hospitalization!A1117:K3459,11,TRUE)</f>
        <v>R1012</v>
      </c>
      <c r="P2125" s="55" t="str">
        <f>VLOOKUP(A2125,Hospitalization!A1126:K3468,10,TRUE)</f>
        <v>tier - 2</v>
      </c>
      <c r="Q2125" s="58">
        <f>VLOOKUP(A2125,Hospitalization!A1126:K3468,8,TRUE)</f>
        <v>8906.14</v>
      </c>
      <c r="R2125" s="55" t="str">
        <f>VLOOKUP(A2125,Hospitalization!A1126:K3468,9,TRUE)</f>
        <v>tier - 2</v>
      </c>
    </row>
    <row r="2126" spans="1:18" x14ac:dyDescent="0.3">
      <c r="A2126" s="69" t="s">
        <v>2135</v>
      </c>
      <c r="B2126" s="55" t="str">
        <f>VLOOKUP(A2126,'Customer Names'!A2126:E3444,3,TRUE)</f>
        <v xml:space="preserve"> Ms</v>
      </c>
      <c r="C2126" s="55" t="str">
        <f>VLOOKUP(A2126,'Customer Names'!A2124:E2949,4,FALSE)</f>
        <v>Levitsky</v>
      </c>
      <c r="D2126" s="50">
        <f>VLOOKUP(HealthCare!A2126,Medical_Examinations!A2125:J4460,2,TRUE)</f>
        <v>30.72</v>
      </c>
      <c r="E2126" s="50">
        <f>VLOOKUP(HealthCare!A2126,Medical_Examinations!A2125:J4460,4,TRUE)</f>
        <v>6.06</v>
      </c>
      <c r="F2126" s="7" t="str">
        <f>VLOOKUP(A2126,Medical_Examinations!A2125:J4460,6,TRUE)</f>
        <v>No</v>
      </c>
      <c r="G2126" s="7" t="str">
        <f>VLOOKUP(A2126,Medical_Examinations!A2125:J4460,7,TRUE)</f>
        <v>yes</v>
      </c>
      <c r="H2126" s="7" t="str">
        <f>VLOOKUP(A2126,Medical_Examinations!A2125:J4460,8,TRUE)</f>
        <v>No</v>
      </c>
      <c r="I2126" s="51">
        <f>VLOOKUP(A2126,Medical_Examinations!A2125:J4460,9,TRUE)</f>
        <v>1</v>
      </c>
      <c r="J2126" s="7" t="str">
        <f>VLOOKUP(A2126,Medical_Examinations!A2125:J4460,10,TRUE)</f>
        <v>No</v>
      </c>
      <c r="K2126" s="7" t="str">
        <f>VLOOKUP(A2126,Medical_Examinations!A2125:J4460,3,TRUE)</f>
        <v>Obesity</v>
      </c>
      <c r="L2126" s="7" t="str">
        <f>VLOOKUP(A2126,Medical_Examinations!A2125:J4460,5,TRUE)</f>
        <v>Prediabetes</v>
      </c>
      <c r="M2126" s="52">
        <f>VLOOKUP(A2126,Hospitalization!A22:K2364,5,FALSE)</f>
        <v>28840</v>
      </c>
      <c r="N2126" s="51">
        <f ca="1">VLOOKUP(A2126,Hospitalization!A328:K2670,6,TRUE)</f>
        <v>57</v>
      </c>
      <c r="O2126" s="7" t="str">
        <f>VLOOKUP(A2117,Hospitalization!A1118:K3460,11,TRUE)</f>
        <v>R1013</v>
      </c>
      <c r="P2126" s="7" t="str">
        <f>VLOOKUP(A2126,Hospitalization!A1127:K3469,10,TRUE)</f>
        <v>tier - 3</v>
      </c>
      <c r="Q2126" s="53">
        <f>VLOOKUP(A2126,Hospitalization!A1127:K3469,8,TRUE)</f>
        <v>8891.14</v>
      </c>
      <c r="R2126" s="7" t="str">
        <f>VLOOKUP(A2126,Hospitalization!A1127:K3469,9,TRUE)</f>
        <v>tier - 2</v>
      </c>
    </row>
    <row r="2127" spans="1:18" x14ac:dyDescent="0.3">
      <c r="A2127" s="69" t="s">
        <v>2136</v>
      </c>
      <c r="B2127" s="55" t="str">
        <f>VLOOKUP(A2127,'Customer Names'!A2127:E3445,3,TRUE)</f>
        <v xml:space="preserve"> Ms</v>
      </c>
      <c r="C2127" s="55" t="str">
        <f>VLOOKUP(A2127,'Customer Names'!A2125:E2950,4,FALSE)</f>
        <v>Carroll</v>
      </c>
      <c r="D2127" s="54">
        <f>VLOOKUP(HealthCare!A2127,Medical_Examinations!A2126:J4461,2,TRUE)</f>
        <v>37.43</v>
      </c>
      <c r="E2127" s="54">
        <f>VLOOKUP(HealthCare!A2127,Medical_Examinations!A2126:J4461,4,TRUE)</f>
        <v>4.5599999999999996</v>
      </c>
      <c r="F2127" s="55" t="str">
        <f>VLOOKUP(A2127,Medical_Examinations!A2126:J4461,6,TRUE)</f>
        <v>No</v>
      </c>
      <c r="G2127" s="55" t="str">
        <f>VLOOKUP(A2127,Medical_Examinations!A2126:J4461,7,TRUE)</f>
        <v>No</v>
      </c>
      <c r="H2127" s="55" t="str">
        <f>VLOOKUP(A2127,Medical_Examinations!A2126:J4461,8,TRUE)</f>
        <v>Yes</v>
      </c>
      <c r="I2127" s="56">
        <f>VLOOKUP(A2127,Medical_Examinations!A2126:J4461,9,TRUE)</f>
        <v>1</v>
      </c>
      <c r="J2127" s="55" t="str">
        <f>VLOOKUP(A2127,Medical_Examinations!A2126:J4461,10,TRUE)</f>
        <v>No</v>
      </c>
      <c r="K2127" s="55" t="str">
        <f>VLOOKUP(A2127,Medical_Examinations!A2126:J4461,3,TRUE)</f>
        <v>Obesity</v>
      </c>
      <c r="L2127" s="55" t="str">
        <f>VLOOKUP(A2127,Medical_Examinations!A2126:J4461,5,TRUE)</f>
        <v>Normal</v>
      </c>
      <c r="M2127" s="57">
        <f>VLOOKUP(A2127,Hospitalization!A23:K2365,5,FALSE)</f>
        <v>26916</v>
      </c>
      <c r="N2127" s="56">
        <f ca="1">VLOOKUP(A2127,Hospitalization!A329:K2671,6,TRUE)</f>
        <v>51</v>
      </c>
      <c r="O2127" s="55" t="str">
        <f>VLOOKUP(A2118,Hospitalization!A1119:K3461,11,TRUE)</f>
        <v>R1011</v>
      </c>
      <c r="P2127" s="55" t="str">
        <f>VLOOKUP(A2127,Hospitalization!A1128:K3470,10,TRUE)</f>
        <v>tier - 3</v>
      </c>
      <c r="Q2127" s="58">
        <f>VLOOKUP(A2127,Hospitalization!A1128:K3470,8,TRUE)</f>
        <v>8890.59</v>
      </c>
      <c r="R2127" s="55" t="str">
        <f>VLOOKUP(A2127,Hospitalization!A1128:K3470,9,TRUE)</f>
        <v>tier - 2</v>
      </c>
    </row>
    <row r="2128" spans="1:18" x14ac:dyDescent="0.3">
      <c r="A2128" s="69" t="s">
        <v>2137</v>
      </c>
      <c r="B2128" s="55" t="str">
        <f>VLOOKUP(A2128,'Customer Names'!A2128:E3446,3,TRUE)</f>
        <v xml:space="preserve"> Mr</v>
      </c>
      <c r="C2128" s="55" t="str">
        <f>VLOOKUP(A2128,'Customer Names'!A2126:E2951,4,FALSE)</f>
        <v>Campos</v>
      </c>
      <c r="D2128" s="50">
        <f>VLOOKUP(HealthCare!A2128,Medical_Examinations!A2127:J4462,2,TRUE)</f>
        <v>25.74</v>
      </c>
      <c r="E2128" s="50">
        <f>VLOOKUP(HealthCare!A2128,Medical_Examinations!A2127:J4462,4,TRUE)</f>
        <v>6.41</v>
      </c>
      <c r="F2128" s="7" t="str">
        <f>VLOOKUP(A2128,Medical_Examinations!A2127:J4462,6,TRUE)</f>
        <v>yes</v>
      </c>
      <c r="G2128" s="7" t="str">
        <f>VLOOKUP(A2128,Medical_Examinations!A2127:J4462,7,TRUE)</f>
        <v>No</v>
      </c>
      <c r="H2128" s="7" t="str">
        <f>VLOOKUP(A2128,Medical_Examinations!A2127:J4462,8,TRUE)</f>
        <v>Yes</v>
      </c>
      <c r="I2128" s="51">
        <f>VLOOKUP(A2128,Medical_Examinations!A2127:J4462,9,TRUE)</f>
        <v>1</v>
      </c>
      <c r="J2128" s="7" t="str">
        <f>VLOOKUP(A2128,Medical_Examinations!A2127:J4462,10,TRUE)</f>
        <v>No</v>
      </c>
      <c r="K2128" s="7" t="str">
        <f>VLOOKUP(A2128,Medical_Examinations!A2127:J4462,3,TRUE)</f>
        <v>Overweight</v>
      </c>
      <c r="L2128" s="7" t="str">
        <f>VLOOKUP(A2128,Medical_Examinations!A2127:J4462,5,TRUE)</f>
        <v>Prediabetes</v>
      </c>
      <c r="M2128" s="52">
        <f>VLOOKUP(A2128,Hospitalization!A24:K2366,5,FALSE)</f>
        <v>27198</v>
      </c>
      <c r="N2128" s="51">
        <f ca="1">VLOOKUP(A2128,Hospitalization!A330:K2672,6,TRUE)</f>
        <v>45</v>
      </c>
      <c r="O2128" s="7" t="str">
        <f>VLOOKUP(A2119,Hospitalization!A1120:K3462,11,TRUE)</f>
        <v>R1012</v>
      </c>
      <c r="P2128" s="7" t="str">
        <f>VLOOKUP(A2128,Hospitalization!A1129:K3471,10,TRUE)</f>
        <v>tier - 3</v>
      </c>
      <c r="Q2128" s="53">
        <f>VLOOKUP(A2128,Hospitalization!A1129:K3471,8,TRUE)</f>
        <v>8871.15</v>
      </c>
      <c r="R2128" s="7" t="str">
        <f>VLOOKUP(A2128,Hospitalization!A1129:K3471,9,TRUE)</f>
        <v>tier - 2</v>
      </c>
    </row>
    <row r="2129" spans="1:18" x14ac:dyDescent="0.3">
      <c r="A2129" s="69" t="s">
        <v>2138</v>
      </c>
      <c r="B2129" s="55" t="str">
        <f>VLOOKUP(A2129,'Customer Names'!A2129:E3447,3,TRUE)</f>
        <v xml:space="preserve"> Ms</v>
      </c>
      <c r="C2129" s="55" t="str">
        <f>VLOOKUP(A2129,'Customer Names'!A2127:E2952,4,FALSE)</f>
        <v>Flajslik</v>
      </c>
      <c r="D2129" s="54">
        <f>VLOOKUP(HealthCare!A2129,Medical_Examinations!A2128:J4463,2,TRUE)</f>
        <v>36.575000000000003</v>
      </c>
      <c r="E2129" s="54">
        <f>VLOOKUP(HealthCare!A2129,Medical_Examinations!A2128:J4463,4,TRUE)</f>
        <v>5.57</v>
      </c>
      <c r="F2129" s="55" t="str">
        <f>VLOOKUP(A2129,Medical_Examinations!A2128:J4463,6,TRUE)</f>
        <v>No</v>
      </c>
      <c r="G2129" s="55" t="str">
        <f>VLOOKUP(A2129,Medical_Examinations!A2128:J4463,7,TRUE)</f>
        <v>No</v>
      </c>
      <c r="H2129" s="55" t="str">
        <f>VLOOKUP(A2129,Medical_Examinations!A2128:J4463,8,TRUE)</f>
        <v>Yes</v>
      </c>
      <c r="I2129" s="56">
        <f>VLOOKUP(A2129,Medical_Examinations!A2128:J4463,9,TRUE)</f>
        <v>1</v>
      </c>
      <c r="J2129" s="55" t="str">
        <f>VLOOKUP(A2129,Medical_Examinations!A2128:J4463,10,TRUE)</f>
        <v>No</v>
      </c>
      <c r="K2129" s="55" t="str">
        <f>VLOOKUP(A2129,Medical_Examinations!A2128:J4463,3,TRUE)</f>
        <v>Obesity</v>
      </c>
      <c r="L2129" s="55" t="str">
        <f>VLOOKUP(A2129,Medical_Examinations!A2128:J4463,5,TRUE)</f>
        <v>Normal</v>
      </c>
      <c r="M2129" s="57">
        <f>VLOOKUP(A2129,Hospitalization!A25:K2367,5,FALSE)</f>
        <v>26625</v>
      </c>
      <c r="N2129" s="56">
        <f ca="1">VLOOKUP(A2129,Hospitalization!A331:K2673,6,TRUE)</f>
        <v>53</v>
      </c>
      <c r="O2129" s="55" t="str">
        <f>VLOOKUP(A2120,Hospitalization!A1121:K3463,11,TRUE)</f>
        <v>R1016</v>
      </c>
      <c r="P2129" s="55" t="str">
        <f>VLOOKUP(A2129,Hospitalization!A1130:K3472,10,TRUE)</f>
        <v>tier - 2</v>
      </c>
      <c r="Q2129" s="58">
        <f>VLOOKUP(A2129,Hospitalization!A1130:K3472,8,TRUE)</f>
        <v>8835.26</v>
      </c>
      <c r="R2129" s="55" t="str">
        <f>VLOOKUP(A2129,Hospitalization!A1130:K3472,9,TRUE)</f>
        <v>tier - 3</v>
      </c>
    </row>
    <row r="2130" spans="1:18" x14ac:dyDescent="0.3">
      <c r="A2130" s="69" t="s">
        <v>2139</v>
      </c>
      <c r="B2130" s="55" t="str">
        <f>VLOOKUP(A2130,'Customer Names'!A2130:E3448,3,TRUE)</f>
        <v xml:space="preserve"> Ms</v>
      </c>
      <c r="C2130" s="55" t="str">
        <f>VLOOKUP(A2130,'Customer Names'!A2128:E2953,4,FALSE)</f>
        <v>Chua</v>
      </c>
      <c r="D2130" s="50">
        <f>VLOOKUP(HealthCare!A2130,Medical_Examinations!A2129:J4464,2,TRUE)</f>
        <v>35.15</v>
      </c>
      <c r="E2130" s="50">
        <f>VLOOKUP(HealthCare!A2130,Medical_Examinations!A2129:J4464,4,TRUE)</f>
        <v>5.47</v>
      </c>
      <c r="F2130" s="7" t="str">
        <f>VLOOKUP(A2130,Medical_Examinations!A2129:J4464,6,TRUE)</f>
        <v>No</v>
      </c>
      <c r="G2130" s="7" t="str">
        <f>VLOOKUP(A2130,Medical_Examinations!A2129:J4464,7,TRUE)</f>
        <v>No</v>
      </c>
      <c r="H2130" s="7" t="str">
        <f>VLOOKUP(A2130,Medical_Examinations!A2129:J4464,8,TRUE)</f>
        <v>Yes</v>
      </c>
      <c r="I2130" s="51">
        <f>VLOOKUP(A2130,Medical_Examinations!A2129:J4464,9,TRUE)</f>
        <v>1</v>
      </c>
      <c r="J2130" s="7" t="str">
        <f>VLOOKUP(A2130,Medical_Examinations!A2129:J4464,10,TRUE)</f>
        <v>No</v>
      </c>
      <c r="K2130" s="7" t="str">
        <f>VLOOKUP(A2130,Medical_Examinations!A2129:J4464,3,TRUE)</f>
        <v>Obesity</v>
      </c>
      <c r="L2130" s="7" t="str">
        <f>VLOOKUP(A2130,Medical_Examinations!A2129:J4464,5,TRUE)</f>
        <v>Normal</v>
      </c>
      <c r="M2130" s="52">
        <f>VLOOKUP(A2130,Hospitalization!A26:K2368,5,FALSE)</f>
        <v>26617</v>
      </c>
      <c r="N2130" s="51">
        <f ca="1">VLOOKUP(A2130,Hospitalization!A332:K2674,6,TRUE)</f>
        <v>46</v>
      </c>
      <c r="O2130" s="7" t="str">
        <f>VLOOKUP(A2121,Hospitalization!A1122:K3464,11,TRUE)</f>
        <v>R1013</v>
      </c>
      <c r="P2130" s="7" t="str">
        <f>VLOOKUP(A2130,Hospitalization!A1131:K3473,10,TRUE)</f>
        <v>tier - 1</v>
      </c>
      <c r="Q2130" s="53">
        <f>VLOOKUP(A2130,Hospitalization!A1131:K3473,8,TRUE)</f>
        <v>8827.2099999999991</v>
      </c>
      <c r="R2130" s="7" t="str">
        <f>VLOOKUP(A2130,Hospitalization!A1131:K3473,9,TRUE)</f>
        <v>tier - 3</v>
      </c>
    </row>
    <row r="2131" spans="1:18" x14ac:dyDescent="0.3">
      <c r="A2131" s="69" t="s">
        <v>2140</v>
      </c>
      <c r="B2131" s="55" t="str">
        <f>VLOOKUP(A2131,'Customer Names'!A2131:E3449,3,TRUE)</f>
        <v xml:space="preserve"> Ms</v>
      </c>
      <c r="C2131" s="55" t="str">
        <f>VLOOKUP(A2131,'Customer Names'!A2129:E2954,4,FALSE)</f>
        <v>Wiltse</v>
      </c>
      <c r="D2131" s="54">
        <f>VLOOKUP(HealthCare!A2131,Medical_Examinations!A2130:J4465,2,TRUE)</f>
        <v>32.11</v>
      </c>
      <c r="E2131" s="54">
        <f>VLOOKUP(HealthCare!A2131,Medical_Examinations!A2130:J4465,4,TRUE)</f>
        <v>4.43</v>
      </c>
      <c r="F2131" s="55" t="str">
        <f>VLOOKUP(A2131,Medical_Examinations!A2130:J4465,6,TRUE)</f>
        <v>No</v>
      </c>
      <c r="G2131" s="55" t="str">
        <f>VLOOKUP(A2131,Medical_Examinations!A2130:J4465,7,TRUE)</f>
        <v>No</v>
      </c>
      <c r="H2131" s="55" t="str">
        <f>VLOOKUP(A2131,Medical_Examinations!A2130:J4465,8,TRUE)</f>
        <v>Yes</v>
      </c>
      <c r="I2131" s="56">
        <f>VLOOKUP(A2131,Medical_Examinations!A2130:J4465,9,TRUE)</f>
        <v>1</v>
      </c>
      <c r="J2131" s="55" t="str">
        <f>VLOOKUP(A2131,Medical_Examinations!A2130:J4465,10,TRUE)</f>
        <v>No</v>
      </c>
      <c r="K2131" s="55" t="str">
        <f>VLOOKUP(A2131,Medical_Examinations!A2130:J4465,3,TRUE)</f>
        <v>Obesity</v>
      </c>
      <c r="L2131" s="55" t="str">
        <f>VLOOKUP(A2131,Medical_Examinations!A2130:J4465,5,TRUE)</f>
        <v>Normal</v>
      </c>
      <c r="M2131" s="57">
        <f>VLOOKUP(A2131,Hospitalization!A27:K2369,5,FALSE)</f>
        <v>32377</v>
      </c>
      <c r="N2131" s="56">
        <f ca="1">VLOOKUP(A2131,Hospitalization!A333:K2675,6,TRUE)</f>
        <v>58</v>
      </c>
      <c r="O2131" s="55" t="str">
        <f>VLOOKUP(A2122,Hospitalization!A1123:K3465,11,TRUE)</f>
        <v>R1011</v>
      </c>
      <c r="P2131" s="55" t="str">
        <f>VLOOKUP(A2131,Hospitalization!A1132:K3474,10,TRUE)</f>
        <v>tier - 1</v>
      </c>
      <c r="Q2131" s="58">
        <f>VLOOKUP(A2131,Hospitalization!A1132:K3474,8,TRUE)</f>
        <v>8824.27</v>
      </c>
      <c r="R2131" s="55" t="str">
        <f>VLOOKUP(A2131,Hospitalization!A1132:K3474,9,TRUE)</f>
        <v>tier - 2</v>
      </c>
    </row>
    <row r="2132" spans="1:18" x14ac:dyDescent="0.3">
      <c r="A2132" s="69" t="s">
        <v>2141</v>
      </c>
      <c r="B2132" s="55" t="str">
        <f>VLOOKUP(A2132,'Customer Names'!A2132:E3450,3,TRUE)</f>
        <v xml:space="preserve"> Ms</v>
      </c>
      <c r="C2132" s="55" t="str">
        <f>VLOOKUP(A2132,'Customer Names'!A2130:E2955,4,FALSE)</f>
        <v>Fisher</v>
      </c>
      <c r="D2132" s="50">
        <f>VLOOKUP(HealthCare!A2132,Medical_Examinations!A2131:J4466,2,TRUE)</f>
        <v>30.495000000000001</v>
      </c>
      <c r="E2132" s="50">
        <f>VLOOKUP(HealthCare!A2132,Medical_Examinations!A2131:J4466,4,TRUE)</f>
        <v>4.95</v>
      </c>
      <c r="F2132" s="7" t="str">
        <f>VLOOKUP(A2132,Medical_Examinations!A2131:J4466,6,TRUE)</f>
        <v>No</v>
      </c>
      <c r="G2132" s="7" t="str">
        <f>VLOOKUP(A2132,Medical_Examinations!A2131:J4466,7,TRUE)</f>
        <v>No</v>
      </c>
      <c r="H2132" s="7" t="str">
        <f>VLOOKUP(A2132,Medical_Examinations!A2131:J4466,8,TRUE)</f>
        <v>Yes</v>
      </c>
      <c r="I2132" s="51">
        <f>VLOOKUP(A2132,Medical_Examinations!A2131:J4466,9,TRUE)</f>
        <v>1</v>
      </c>
      <c r="J2132" s="7" t="str">
        <f>VLOOKUP(A2132,Medical_Examinations!A2131:J4466,10,TRUE)</f>
        <v>No</v>
      </c>
      <c r="K2132" s="7" t="str">
        <f>VLOOKUP(A2132,Medical_Examinations!A2131:J4466,3,TRUE)</f>
        <v>Obesity</v>
      </c>
      <c r="L2132" s="7" t="str">
        <f>VLOOKUP(A2132,Medical_Examinations!A2131:J4466,5,TRUE)</f>
        <v>Normal</v>
      </c>
      <c r="M2132" s="52">
        <f>VLOOKUP(A2132,Hospitalization!A28:K2370,5,FALSE)</f>
        <v>28052</v>
      </c>
      <c r="N2132" s="51">
        <f ca="1">VLOOKUP(A2132,Hospitalization!A334:K2676,6,TRUE)</f>
        <v>58</v>
      </c>
      <c r="O2132" s="7" t="str">
        <f>VLOOKUP(A2123,Hospitalization!A1124:K3466,11,TRUE)</f>
        <v>R1012</v>
      </c>
      <c r="P2132" s="7" t="str">
        <f>VLOOKUP(A2132,Hospitalization!A1133:K3475,10,TRUE)</f>
        <v>tier - 3</v>
      </c>
      <c r="Q2132" s="53">
        <f>VLOOKUP(A2132,Hospitalization!A1133:K3475,8,TRUE)</f>
        <v>8823.99</v>
      </c>
      <c r="R2132" s="7" t="str">
        <f>VLOOKUP(A2132,Hospitalization!A1133:K3475,9,TRUE)</f>
        <v>tier - 2</v>
      </c>
    </row>
    <row r="2133" spans="1:18" x14ac:dyDescent="0.3">
      <c r="A2133" s="69" t="s">
        <v>2142</v>
      </c>
      <c r="B2133" s="55" t="str">
        <f>VLOOKUP(A2133,'Customer Names'!A2133:E3451,3,TRUE)</f>
        <v xml:space="preserve"> Mr</v>
      </c>
      <c r="C2133" s="55" t="str">
        <f>VLOOKUP(A2133,'Customer Names'!A2131:E2956,4,FALSE)</f>
        <v>Wilzbacher</v>
      </c>
      <c r="D2133" s="54">
        <f>VLOOKUP(HealthCare!A2133,Medical_Examinations!A2132:J4467,2,TRUE)</f>
        <v>29.24</v>
      </c>
      <c r="E2133" s="54">
        <f>VLOOKUP(HealthCare!A2133,Medical_Examinations!A2132:J4467,4,TRUE)</f>
        <v>4.04</v>
      </c>
      <c r="F2133" s="55" t="str">
        <f>VLOOKUP(A2133,Medical_Examinations!A2132:J4467,6,TRUE)</f>
        <v>No</v>
      </c>
      <c r="G2133" s="55" t="str">
        <f>VLOOKUP(A2133,Medical_Examinations!A2132:J4467,7,TRUE)</f>
        <v>yes</v>
      </c>
      <c r="H2133" s="55" t="str">
        <f>VLOOKUP(A2133,Medical_Examinations!A2132:J4467,8,TRUE)</f>
        <v>No</v>
      </c>
      <c r="I2133" s="56">
        <f>VLOOKUP(A2133,Medical_Examinations!A2132:J4467,9,TRUE)</f>
        <v>1</v>
      </c>
      <c r="J2133" s="55" t="str">
        <f>VLOOKUP(A2133,Medical_Examinations!A2132:J4467,10,TRUE)</f>
        <v>No</v>
      </c>
      <c r="K2133" s="55" t="str">
        <f>VLOOKUP(A2133,Medical_Examinations!A2132:J4467,3,TRUE)</f>
        <v>Overweight</v>
      </c>
      <c r="L2133" s="55" t="str">
        <f>VLOOKUP(A2133,Medical_Examinations!A2132:J4467,5,TRUE)</f>
        <v>Normal</v>
      </c>
      <c r="M2133" s="57">
        <f>VLOOKUP(A2133,Hospitalization!A29:K2371,5,FALSE)</f>
        <v>27925</v>
      </c>
      <c r="N2133" s="56">
        <f ca="1">VLOOKUP(A2133,Hospitalization!A335:K2677,6,TRUE)</f>
        <v>57</v>
      </c>
      <c r="O2133" s="55" t="str">
        <f>VLOOKUP(A2124,Hospitalization!A1125:K3467,11,TRUE)</f>
        <v>R1013</v>
      </c>
      <c r="P2133" s="55" t="str">
        <f>VLOOKUP(A2133,Hospitalization!A1134:K3476,10,TRUE)</f>
        <v>tier - 1</v>
      </c>
      <c r="Q2133" s="58">
        <f>VLOOKUP(A2133,Hospitalization!A1134:K3476,8,TRUE)</f>
        <v>8823.2800000000007</v>
      </c>
      <c r="R2133" s="55" t="str">
        <f>VLOOKUP(A2133,Hospitalization!A1134:K3476,9,TRUE)</f>
        <v>tier - 2</v>
      </c>
    </row>
    <row r="2134" spans="1:18" x14ac:dyDescent="0.3">
      <c r="A2134" s="69" t="s">
        <v>2143</v>
      </c>
      <c r="B2134" s="55" t="str">
        <f>VLOOKUP(A2134,'Customer Names'!A2134:E3452,3,TRUE)</f>
        <v xml:space="preserve"> Ms</v>
      </c>
      <c r="C2134" s="55" t="str">
        <f>VLOOKUP(A2134,'Customer Names'!A2132:E2957,4,FALSE)</f>
        <v>Thayer</v>
      </c>
      <c r="D2134" s="50">
        <f>VLOOKUP(HealthCare!A2134,Medical_Examinations!A2133:J4468,2,TRUE)</f>
        <v>22.515000000000001</v>
      </c>
      <c r="E2134" s="50">
        <f>VLOOKUP(HealthCare!A2134,Medical_Examinations!A2133:J4468,4,TRUE)</f>
        <v>5.93</v>
      </c>
      <c r="F2134" s="7" t="str">
        <f>VLOOKUP(A2134,Medical_Examinations!A2133:J4468,6,TRUE)</f>
        <v>No</v>
      </c>
      <c r="G2134" s="7" t="str">
        <f>VLOOKUP(A2134,Medical_Examinations!A2133:J4468,7,TRUE)</f>
        <v>No</v>
      </c>
      <c r="H2134" s="7" t="str">
        <f>VLOOKUP(A2134,Medical_Examinations!A2133:J4468,8,TRUE)</f>
        <v>Yes</v>
      </c>
      <c r="I2134" s="51">
        <f>VLOOKUP(A2134,Medical_Examinations!A2133:J4468,9,TRUE)</f>
        <v>1</v>
      </c>
      <c r="J2134" s="7" t="str">
        <f>VLOOKUP(A2134,Medical_Examinations!A2133:J4468,10,TRUE)</f>
        <v>No</v>
      </c>
      <c r="K2134" s="7" t="str">
        <f>VLOOKUP(A2134,Medical_Examinations!A2133:J4468,3,TRUE)</f>
        <v>Normal Weight</v>
      </c>
      <c r="L2134" s="7" t="str">
        <f>VLOOKUP(A2134,Medical_Examinations!A2133:J4468,5,TRUE)</f>
        <v>Prediabetes</v>
      </c>
      <c r="M2134" s="52">
        <f>VLOOKUP(A2134,Hospitalization!A30:K2372,5,FALSE)</f>
        <v>37202</v>
      </c>
      <c r="N2134" s="51">
        <f ca="1">VLOOKUP(A2134,Hospitalization!A336:K2678,6,TRUE)</f>
        <v>62</v>
      </c>
      <c r="O2134" s="7" t="str">
        <f>VLOOKUP(A2125,Hospitalization!A1126:K3468,11,TRUE)</f>
        <v>R1012</v>
      </c>
      <c r="P2134" s="7" t="str">
        <f>VLOOKUP(A2134,Hospitalization!A1135:K3477,10,TRUE)</f>
        <v>tier - 3</v>
      </c>
      <c r="Q2134" s="53">
        <f>VLOOKUP(A2134,Hospitalization!A1135:K3477,8,TRUE)</f>
        <v>8821.8799999999992</v>
      </c>
      <c r="R2134" s="7" t="str">
        <f>VLOOKUP(A2134,Hospitalization!A1135:K3477,9,TRUE)</f>
        <v>tier - 2</v>
      </c>
    </row>
    <row r="2135" spans="1:18" x14ac:dyDescent="0.3">
      <c r="A2135" s="69" t="s">
        <v>2144</v>
      </c>
      <c r="B2135" s="55" t="str">
        <f>VLOOKUP(A2135,'Customer Names'!A2135:E3453,3,TRUE)</f>
        <v xml:space="preserve"> Mr</v>
      </c>
      <c r="C2135" s="55" t="str">
        <f>VLOOKUP(A2135,'Customer Names'!A2133:E2958,4,FALSE)</f>
        <v>Brosseau</v>
      </c>
      <c r="D2135" s="54">
        <f>VLOOKUP(HealthCare!A2135,Medical_Examinations!A2134:J4469,2,TRUE)</f>
        <v>15.65</v>
      </c>
      <c r="E2135" s="54">
        <f>VLOOKUP(HealthCare!A2135,Medical_Examinations!A2134:J4469,4,TRUE)</f>
        <v>4.2300000000000004</v>
      </c>
      <c r="F2135" s="55" t="str">
        <f>VLOOKUP(A2135,Medical_Examinations!A2134:J4469,6,TRUE)</f>
        <v>No</v>
      </c>
      <c r="G2135" s="55" t="str">
        <f>VLOOKUP(A2135,Medical_Examinations!A2134:J4469,7,TRUE)</f>
        <v>No</v>
      </c>
      <c r="H2135" s="55" t="str">
        <f>VLOOKUP(A2135,Medical_Examinations!A2134:J4469,8,TRUE)</f>
        <v>No</v>
      </c>
      <c r="I2135" s="56">
        <f>VLOOKUP(A2135,Medical_Examinations!A2134:J4469,9,TRUE)</f>
        <v>0</v>
      </c>
      <c r="J2135" s="55" t="str">
        <f>VLOOKUP(A2135,Medical_Examinations!A2134:J4469,10,TRUE)</f>
        <v>No</v>
      </c>
      <c r="K2135" s="55" t="str">
        <f>VLOOKUP(A2135,Medical_Examinations!A2134:J4469,3,TRUE)</f>
        <v>Underweight</v>
      </c>
      <c r="L2135" s="55" t="str">
        <f>VLOOKUP(A2135,Medical_Examinations!A2134:J4469,5,TRUE)</f>
        <v>Normal</v>
      </c>
      <c r="M2135" s="57">
        <f>VLOOKUP(A2135,Hospitalization!A31:K2373,5,FALSE)</f>
        <v>23983</v>
      </c>
      <c r="N2135" s="56">
        <f ca="1">VLOOKUP(A2135,Hospitalization!A337:K2679,6,TRUE)</f>
        <v>50</v>
      </c>
      <c r="O2135" s="55" t="str">
        <f>VLOOKUP(A2126,Hospitalization!A1127:K3469,11,TRUE)</f>
        <v>R1017</v>
      </c>
      <c r="P2135" s="55" t="str">
        <f>VLOOKUP(A2135,Hospitalization!A1136:K3478,10,TRUE)</f>
        <v>tier - 2</v>
      </c>
      <c r="Q2135" s="58">
        <f>VLOOKUP(A2135,Hospitalization!A1136:K3478,8,TRUE)</f>
        <v>8800.49</v>
      </c>
      <c r="R2135" s="55" t="str">
        <f>VLOOKUP(A2135,Hospitalization!A1136:K3478,9,TRUE)</f>
        <v>tier - 3</v>
      </c>
    </row>
    <row r="2136" spans="1:18" x14ac:dyDescent="0.3">
      <c r="A2136" s="69" t="s">
        <v>2145</v>
      </c>
      <c r="B2136" s="55" t="str">
        <f>VLOOKUP(A2136,'Customer Names'!A2136:E3454,3,TRUE)</f>
        <v xml:space="preserve"> Mr</v>
      </c>
      <c r="C2136" s="55" t="str">
        <f>VLOOKUP(A2136,'Customer Names'!A2134:E2959,4,FALSE)</f>
        <v>Phares</v>
      </c>
      <c r="D2136" s="50">
        <f>VLOOKUP(HealthCare!A2136,Medical_Examinations!A2135:J4470,2,TRUE)</f>
        <v>27.36</v>
      </c>
      <c r="E2136" s="50">
        <f>VLOOKUP(HealthCare!A2136,Medical_Examinations!A2135:J4470,4,TRUE)</f>
        <v>5.59</v>
      </c>
      <c r="F2136" s="7" t="str">
        <f>VLOOKUP(A2136,Medical_Examinations!A2135:J4470,6,TRUE)</f>
        <v>yes</v>
      </c>
      <c r="G2136" s="7" t="str">
        <f>VLOOKUP(A2136,Medical_Examinations!A2135:J4470,7,TRUE)</f>
        <v>No</v>
      </c>
      <c r="H2136" s="7" t="str">
        <f>VLOOKUP(A2136,Medical_Examinations!A2135:J4470,8,TRUE)</f>
        <v>No</v>
      </c>
      <c r="I2136" s="51">
        <f>VLOOKUP(A2136,Medical_Examinations!A2135:J4470,9,TRUE)</f>
        <v>0</v>
      </c>
      <c r="J2136" s="7" t="str">
        <f>VLOOKUP(A2136,Medical_Examinations!A2135:J4470,10,TRUE)</f>
        <v>No</v>
      </c>
      <c r="K2136" s="7" t="str">
        <f>VLOOKUP(A2136,Medical_Examinations!A2135:J4470,3,TRUE)</f>
        <v>Overweight</v>
      </c>
      <c r="L2136" s="7" t="str">
        <f>VLOOKUP(A2136,Medical_Examinations!A2135:J4470,5,TRUE)</f>
        <v>Normal</v>
      </c>
      <c r="M2136" s="52">
        <f>VLOOKUP(A2136,Hospitalization!A32:K2374,5,FALSE)</f>
        <v>26102</v>
      </c>
      <c r="N2136" s="51">
        <f ca="1">VLOOKUP(A2136,Hospitalization!A338:K2680,6,TRUE)</f>
        <v>62</v>
      </c>
      <c r="O2136" s="7" t="str">
        <f>VLOOKUP(A2127,Hospitalization!A1128:K3470,11,TRUE)</f>
        <v>R1012</v>
      </c>
      <c r="P2136" s="7" t="str">
        <f>VLOOKUP(A2136,Hospitalization!A1137:K3479,10,TRUE)</f>
        <v>tier - 1</v>
      </c>
      <c r="Q2136" s="53">
        <f>VLOOKUP(A2136,Hospitalization!A1137:K3479,8,TRUE)</f>
        <v>8798.59</v>
      </c>
      <c r="R2136" s="7" t="str">
        <f>VLOOKUP(A2136,Hospitalization!A1137:K3479,9,TRUE)</f>
        <v>tier - 2</v>
      </c>
    </row>
    <row r="2137" spans="1:18" x14ac:dyDescent="0.3">
      <c r="A2137" s="69" t="s">
        <v>2146</v>
      </c>
      <c r="B2137" s="55" t="str">
        <f>VLOOKUP(A2137,'Customer Names'!A2137:E3455,3,TRUE)</f>
        <v xml:space="preserve"> Mr</v>
      </c>
      <c r="C2137" s="55" t="str">
        <f>VLOOKUP(A2137,'Customer Names'!A2135:E2960,4,FALSE)</f>
        <v>Curley</v>
      </c>
      <c r="D2137" s="54">
        <f>VLOOKUP(HealthCare!A2137,Medical_Examinations!A2136:J4471,2,TRUE)</f>
        <v>22.3</v>
      </c>
      <c r="E2137" s="54">
        <f>VLOOKUP(HealthCare!A2137,Medical_Examinations!A2136:J4471,4,TRUE)</f>
        <v>4.8899999999999997</v>
      </c>
      <c r="F2137" s="55" t="str">
        <f>VLOOKUP(A2137,Medical_Examinations!A2136:J4471,6,TRUE)</f>
        <v>yes</v>
      </c>
      <c r="G2137" s="55" t="str">
        <f>VLOOKUP(A2137,Medical_Examinations!A2136:J4471,7,TRUE)</f>
        <v>No</v>
      </c>
      <c r="H2137" s="55" t="str">
        <f>VLOOKUP(A2137,Medical_Examinations!A2136:J4471,8,TRUE)</f>
        <v>No</v>
      </c>
      <c r="I2137" s="56">
        <f>VLOOKUP(A2137,Medical_Examinations!A2136:J4471,9,TRUE)</f>
        <v>0</v>
      </c>
      <c r="J2137" s="55" t="str">
        <f>VLOOKUP(A2137,Medical_Examinations!A2136:J4471,10,TRUE)</f>
        <v>No</v>
      </c>
      <c r="K2137" s="55" t="str">
        <f>VLOOKUP(A2137,Medical_Examinations!A2136:J4471,3,TRUE)</f>
        <v>Normal Weight</v>
      </c>
      <c r="L2137" s="55" t="str">
        <f>VLOOKUP(A2137,Medical_Examinations!A2136:J4471,5,TRUE)</f>
        <v>Normal</v>
      </c>
      <c r="M2137" s="57">
        <f>VLOOKUP(A2137,Hospitalization!A33:K2375,5,FALSE)</f>
        <v>26168</v>
      </c>
      <c r="N2137" s="56">
        <f ca="1">VLOOKUP(A2137,Hospitalization!A339:K2681,6,TRUE)</f>
        <v>57</v>
      </c>
      <c r="O2137" s="55" t="str">
        <f>VLOOKUP(A2128,Hospitalization!A1129:K3471,11,TRUE)</f>
        <v>R1013</v>
      </c>
      <c r="P2137" s="55" t="str">
        <f>VLOOKUP(A2137,Hospitalization!A1138:K3480,10,TRUE)</f>
        <v>tier - 3</v>
      </c>
      <c r="Q2137" s="58">
        <f>VLOOKUP(A2137,Hospitalization!A1138:K3480,8,TRUE)</f>
        <v>8782.4699999999993</v>
      </c>
      <c r="R2137" s="55" t="str">
        <f>VLOOKUP(A2137,Hospitalization!A1138:K3480,9,TRUE)</f>
        <v>tier - 2</v>
      </c>
    </row>
    <row r="2138" spans="1:18" x14ac:dyDescent="0.3">
      <c r="A2138" s="69" t="s">
        <v>2147</v>
      </c>
      <c r="B2138" s="55" t="str">
        <f>VLOOKUP(A2138,'Customer Names'!A2138:E3456,3,TRUE)</f>
        <v xml:space="preserve"> Mr</v>
      </c>
      <c r="C2138" s="55" t="str">
        <f>VLOOKUP(A2138,'Customer Names'!A2136:E2961,4,FALSE)</f>
        <v>Johnston</v>
      </c>
      <c r="D2138" s="50">
        <f>VLOOKUP(HealthCare!A2138,Medical_Examinations!A2137:J4472,2,TRUE)</f>
        <v>26.03</v>
      </c>
      <c r="E2138" s="50">
        <f>VLOOKUP(HealthCare!A2138,Medical_Examinations!A2137:J4472,4,TRUE)</f>
        <v>5.81</v>
      </c>
      <c r="F2138" s="7" t="str">
        <f>VLOOKUP(A2138,Medical_Examinations!A2137:J4472,6,TRUE)</f>
        <v>yes</v>
      </c>
      <c r="G2138" s="7" t="str">
        <f>VLOOKUP(A2138,Medical_Examinations!A2137:J4472,7,TRUE)</f>
        <v>No</v>
      </c>
      <c r="H2138" s="7" t="str">
        <f>VLOOKUP(A2138,Medical_Examinations!A2137:J4472,8,TRUE)</f>
        <v>No</v>
      </c>
      <c r="I2138" s="51">
        <f>VLOOKUP(A2138,Medical_Examinations!A2137:J4472,9,TRUE)</f>
        <v>0</v>
      </c>
      <c r="J2138" s="7" t="str">
        <f>VLOOKUP(A2138,Medical_Examinations!A2137:J4472,10,TRUE)</f>
        <v>No</v>
      </c>
      <c r="K2138" s="7" t="str">
        <f>VLOOKUP(A2138,Medical_Examinations!A2137:J4472,3,TRUE)</f>
        <v>Overweight</v>
      </c>
      <c r="L2138" s="7" t="str">
        <f>VLOOKUP(A2138,Medical_Examinations!A2137:J4472,5,TRUE)</f>
        <v>Prediabetes</v>
      </c>
      <c r="M2138" s="52">
        <f>VLOOKUP(A2138,Hospitalization!A34:K2376,5,FALSE)</f>
        <v>27278</v>
      </c>
      <c r="N2138" s="51">
        <f ca="1">VLOOKUP(A2138,Hospitalization!A340:K2682,6,TRUE)</f>
        <v>39</v>
      </c>
      <c r="O2138" s="7" t="str">
        <f>VLOOKUP(A2129,Hospitalization!A1130:K3472,11,TRUE)</f>
        <v>R1012</v>
      </c>
      <c r="P2138" s="7" t="str">
        <f>VLOOKUP(A2138,Hospitalization!A1139:K3481,10,TRUE)</f>
        <v>tier - 3</v>
      </c>
      <c r="Q2138" s="53">
        <f>VLOOKUP(A2138,Hospitalization!A1139:K3481,8,TRUE)</f>
        <v>8765.25</v>
      </c>
      <c r="R2138" s="7" t="str">
        <f>VLOOKUP(A2138,Hospitalization!A1139:K3481,9,TRUE)</f>
        <v>tier - 2</v>
      </c>
    </row>
    <row r="2139" spans="1:18" x14ac:dyDescent="0.3">
      <c r="A2139" s="69" t="s">
        <v>2148</v>
      </c>
      <c r="B2139" s="55" t="str">
        <f>VLOOKUP(A2139,'Customer Names'!A2139:E3457,3,TRUE)</f>
        <v xml:space="preserve"> Mrs</v>
      </c>
      <c r="C2139" s="55" t="str">
        <f>VLOOKUP(A2139,'Customer Names'!A2137:E2962,4,FALSE)</f>
        <v>Padula</v>
      </c>
      <c r="D2139" s="54">
        <f>VLOOKUP(HealthCare!A2139,Medical_Examinations!A2138:J4473,2,TRUE)</f>
        <v>27.74</v>
      </c>
      <c r="E2139" s="54">
        <f>VLOOKUP(HealthCare!A2139,Medical_Examinations!A2138:J4473,4,TRUE)</f>
        <v>4.29</v>
      </c>
      <c r="F2139" s="55" t="str">
        <f>VLOOKUP(A2139,Medical_Examinations!A2138:J4473,6,TRUE)</f>
        <v>No</v>
      </c>
      <c r="G2139" s="55" t="str">
        <f>VLOOKUP(A2139,Medical_Examinations!A2138:J4473,7,TRUE)</f>
        <v>yes</v>
      </c>
      <c r="H2139" s="55" t="str">
        <f>VLOOKUP(A2139,Medical_Examinations!A2138:J4473,8,TRUE)</f>
        <v>No</v>
      </c>
      <c r="I2139" s="56">
        <f>VLOOKUP(A2139,Medical_Examinations!A2138:J4473,9,TRUE)</f>
        <v>1</v>
      </c>
      <c r="J2139" s="55" t="str">
        <f>VLOOKUP(A2139,Medical_Examinations!A2138:J4473,10,TRUE)</f>
        <v>No</v>
      </c>
      <c r="K2139" s="55" t="str">
        <f>VLOOKUP(A2139,Medical_Examinations!A2138:J4473,3,TRUE)</f>
        <v>Overweight</v>
      </c>
      <c r="L2139" s="55" t="str">
        <f>VLOOKUP(A2139,Medical_Examinations!A2138:J4473,5,TRUE)</f>
        <v>Normal</v>
      </c>
      <c r="M2139" s="57">
        <f>VLOOKUP(A2139,Hospitalization!A35:K2377,5,FALSE)</f>
        <v>25455</v>
      </c>
      <c r="N2139" s="56">
        <f ca="1">VLOOKUP(A2139,Hospitalization!A341:K2683,6,TRUE)</f>
        <v>48</v>
      </c>
      <c r="O2139" s="55" t="str">
        <f>VLOOKUP(A2130,Hospitalization!A1131:K3473,11,TRUE)</f>
        <v>R1012</v>
      </c>
      <c r="P2139" s="55" t="str">
        <f>VLOOKUP(A2139,Hospitalization!A1140:K3482,10,TRUE)</f>
        <v>tier - 1</v>
      </c>
      <c r="Q2139" s="58">
        <f>VLOOKUP(A2139,Hospitalization!A1140:K3482,8,TRUE)</f>
        <v>8760.1200000000008</v>
      </c>
      <c r="R2139" s="55" t="str">
        <f>VLOOKUP(A2139,Hospitalization!A1140:K3482,9,TRUE)</f>
        <v>tier - 2</v>
      </c>
    </row>
    <row r="2140" spans="1:18" x14ac:dyDescent="0.3">
      <c r="A2140" s="69" t="s">
        <v>2149</v>
      </c>
      <c r="B2140" s="55" t="str">
        <f>VLOOKUP(A2140,'Customer Names'!A2140:E3458,3,TRUE)</f>
        <v xml:space="preserve"> Mr</v>
      </c>
      <c r="C2140" s="55" t="str">
        <f>VLOOKUP(A2140,'Customer Names'!A2138:E2963,4,FALSE)</f>
        <v>Gamirov</v>
      </c>
      <c r="D2140" s="50">
        <f>VLOOKUP(HealthCare!A2140,Medical_Examinations!A2139:J4474,2,TRUE)</f>
        <v>32.11</v>
      </c>
      <c r="E2140" s="50">
        <f>VLOOKUP(HealthCare!A2140,Medical_Examinations!A2139:J4474,4,TRUE)</f>
        <v>4.03</v>
      </c>
      <c r="F2140" s="7" t="str">
        <f>VLOOKUP(A2140,Medical_Examinations!A2139:J4474,6,TRUE)</f>
        <v>yes</v>
      </c>
      <c r="G2140" s="7" t="str">
        <f>VLOOKUP(A2140,Medical_Examinations!A2139:J4474,7,TRUE)</f>
        <v>yes</v>
      </c>
      <c r="H2140" s="7" t="str">
        <f>VLOOKUP(A2140,Medical_Examinations!A2139:J4474,8,TRUE)</f>
        <v>No</v>
      </c>
      <c r="I2140" s="51">
        <f>VLOOKUP(A2140,Medical_Examinations!A2139:J4474,9,TRUE)</f>
        <v>2</v>
      </c>
      <c r="J2140" s="7" t="str">
        <f>VLOOKUP(A2140,Medical_Examinations!A2139:J4474,10,TRUE)</f>
        <v>No</v>
      </c>
      <c r="K2140" s="7" t="str">
        <f>VLOOKUP(A2140,Medical_Examinations!A2139:J4474,3,TRUE)</f>
        <v>Obesity</v>
      </c>
      <c r="L2140" s="7" t="str">
        <f>VLOOKUP(A2140,Medical_Examinations!A2139:J4474,5,TRUE)</f>
        <v>Normal</v>
      </c>
      <c r="M2140" s="52">
        <f>VLOOKUP(A2140,Hospitalization!A36:K2378,5,FALSE)</f>
        <v>36395</v>
      </c>
      <c r="N2140" s="51">
        <f ca="1">VLOOKUP(A2140,Hospitalization!A342:K2684,6,TRUE)</f>
        <v>53</v>
      </c>
      <c r="O2140" s="7" t="str">
        <f>VLOOKUP(A2131,Hospitalization!A1132:K3474,11,TRUE)</f>
        <v>R1025</v>
      </c>
      <c r="P2140" s="7" t="str">
        <f>VLOOKUP(A2140,Hospitalization!A1141:K3483,10,TRUE)</f>
        <v>tier - 3</v>
      </c>
      <c r="Q2140" s="53">
        <f>VLOOKUP(A2140,Hospitalization!A1141:K3483,8,TRUE)</f>
        <v>8747.68</v>
      </c>
      <c r="R2140" s="7" t="str">
        <f>VLOOKUP(A2140,Hospitalization!A1141:K3483,9,TRUE)</f>
        <v>tier - 2</v>
      </c>
    </row>
    <row r="2141" spans="1:18" x14ac:dyDescent="0.3">
      <c r="A2141" s="69" t="s">
        <v>2150</v>
      </c>
      <c r="B2141" s="55" t="str">
        <f>VLOOKUP(A2141,'Customer Names'!A2141:E3459,3,TRUE)</f>
        <v xml:space="preserve"> Mr</v>
      </c>
      <c r="C2141" s="55" t="str">
        <f>VLOOKUP(A2141,'Customer Names'!A2139:E2964,4,FALSE)</f>
        <v>Briot</v>
      </c>
      <c r="D2141" s="54">
        <f>VLOOKUP(HealthCare!A2141,Medical_Examinations!A2140:J4475,2,TRUE)</f>
        <v>25.175000000000001</v>
      </c>
      <c r="E2141" s="54">
        <f>VLOOKUP(HealthCare!A2141,Medical_Examinations!A2140:J4475,4,TRUE)</f>
        <v>6.29</v>
      </c>
      <c r="F2141" s="55" t="str">
        <f>VLOOKUP(A2141,Medical_Examinations!A2140:J4475,6,TRUE)</f>
        <v>yes</v>
      </c>
      <c r="G2141" s="55" t="str">
        <f>VLOOKUP(A2141,Medical_Examinations!A2140:J4475,7,TRUE)</f>
        <v>yes</v>
      </c>
      <c r="H2141" s="55" t="str">
        <f>VLOOKUP(A2141,Medical_Examinations!A2140:J4475,8,TRUE)</f>
        <v>No</v>
      </c>
      <c r="I2141" s="56">
        <f>VLOOKUP(A2141,Medical_Examinations!A2140:J4475,9,TRUE)</f>
        <v>2</v>
      </c>
      <c r="J2141" s="55" t="str">
        <f>VLOOKUP(A2141,Medical_Examinations!A2140:J4475,10,TRUE)</f>
        <v>No</v>
      </c>
      <c r="K2141" s="55" t="str">
        <f>VLOOKUP(A2141,Medical_Examinations!A2140:J4475,3,TRUE)</f>
        <v>Overweight</v>
      </c>
      <c r="L2141" s="55" t="str">
        <f>VLOOKUP(A2141,Medical_Examinations!A2140:J4475,5,TRUE)</f>
        <v>Prediabetes</v>
      </c>
      <c r="M2141" s="57">
        <f>VLOOKUP(A2141,Hospitalization!A37:K2379,5,FALSE)</f>
        <v>26840</v>
      </c>
      <c r="N2141" s="56">
        <f ca="1">VLOOKUP(A2141,Hospitalization!A343:K2685,6,TRUE)</f>
        <v>55</v>
      </c>
      <c r="O2141" s="55" t="str">
        <f>VLOOKUP(A2132,Hospitalization!A1133:K3475,11,TRUE)</f>
        <v>R1024</v>
      </c>
      <c r="P2141" s="55" t="str">
        <f>VLOOKUP(A2141,Hospitalization!A1142:K3484,10,TRUE)</f>
        <v>tier - 3</v>
      </c>
      <c r="Q2141" s="58">
        <f>VLOOKUP(A2141,Hospitalization!A1142:K3484,8,TRUE)</f>
        <v>8703.4599999999991</v>
      </c>
      <c r="R2141" s="55" t="str">
        <f>VLOOKUP(A2141,Hospitalization!A1142:K3484,9,TRUE)</f>
        <v>tier - 3</v>
      </c>
    </row>
    <row r="2142" spans="1:18" x14ac:dyDescent="0.3">
      <c r="A2142" s="69" t="s">
        <v>2151</v>
      </c>
      <c r="B2142" s="55" t="str">
        <f>VLOOKUP(A2142,'Customer Names'!A2142:E3460,3,TRUE)</f>
        <v xml:space="preserve"> Ms</v>
      </c>
      <c r="C2142" s="55" t="str">
        <f>VLOOKUP(A2142,'Customer Names'!A2140:E2965,4,FALSE)</f>
        <v>De Hueck</v>
      </c>
      <c r="D2142" s="50">
        <f>VLOOKUP(HealthCare!A2142,Medical_Examinations!A2141:J4476,2,TRUE)</f>
        <v>39.49</v>
      </c>
      <c r="E2142" s="50">
        <f>VLOOKUP(HealthCare!A2142,Medical_Examinations!A2141:J4476,4,TRUE)</f>
        <v>4.4800000000000004</v>
      </c>
      <c r="F2142" s="7" t="str">
        <f>VLOOKUP(A2142,Medical_Examinations!A2141:J4476,6,TRUE)</f>
        <v>yes</v>
      </c>
      <c r="G2142" s="7" t="str">
        <f>VLOOKUP(A2142,Medical_Examinations!A2141:J4476,7,TRUE)</f>
        <v>No</v>
      </c>
      <c r="H2142" s="7" t="str">
        <f>VLOOKUP(A2142,Medical_Examinations!A2141:J4476,8,TRUE)</f>
        <v>No</v>
      </c>
      <c r="I2142" s="51">
        <f>VLOOKUP(A2142,Medical_Examinations!A2141:J4476,9,TRUE)</f>
        <v>0</v>
      </c>
      <c r="J2142" s="7" t="str">
        <f>VLOOKUP(A2142,Medical_Examinations!A2141:J4476,10,TRUE)</f>
        <v>No</v>
      </c>
      <c r="K2142" s="7" t="str">
        <f>VLOOKUP(A2142,Medical_Examinations!A2141:J4476,3,TRUE)</f>
        <v>Obesity</v>
      </c>
      <c r="L2142" s="7" t="str">
        <f>VLOOKUP(A2142,Medical_Examinations!A2141:J4476,5,TRUE)</f>
        <v>Normal</v>
      </c>
      <c r="M2142" s="52">
        <f>VLOOKUP(A2142,Hospitalization!A38:K2380,5,FALSE)</f>
        <v>29522</v>
      </c>
      <c r="N2142" s="51">
        <f ca="1">VLOOKUP(A2142,Hospitalization!A344:K2686,6,TRUE)</f>
        <v>55</v>
      </c>
      <c r="O2142" s="7" t="str">
        <f>VLOOKUP(A2133,Hospitalization!A1134:K3476,11,TRUE)</f>
        <v>R1011</v>
      </c>
      <c r="P2142" s="7" t="str">
        <f>VLOOKUP(A2142,Hospitalization!A1143:K3485,10,TRUE)</f>
        <v>tier - 3</v>
      </c>
      <c r="Q2142" s="53">
        <f>VLOOKUP(A2142,Hospitalization!A1143:K3485,8,TRUE)</f>
        <v>8701.84</v>
      </c>
      <c r="R2142" s="7" t="str">
        <f>VLOOKUP(A2142,Hospitalization!A1143:K3485,9,TRUE)</f>
        <v>tier - 2</v>
      </c>
    </row>
    <row r="2143" spans="1:18" x14ac:dyDescent="0.3">
      <c r="A2143" s="69" t="s">
        <v>2152</v>
      </c>
      <c r="B2143" s="55" t="str">
        <f>VLOOKUP(A2143,'Customer Names'!A2143:E3461,3,TRUE)</f>
        <v xml:space="preserve"> Ms</v>
      </c>
      <c r="C2143" s="55" t="str">
        <f>VLOOKUP(A2143,'Customer Names'!A2141:E2966,4,FALSE)</f>
        <v>Putt</v>
      </c>
      <c r="D2143" s="54">
        <f>VLOOKUP(HealthCare!A2143,Medical_Examinations!A2142:J4477,2,TRUE)</f>
        <v>34.869999999999997</v>
      </c>
      <c r="E2143" s="54">
        <f>VLOOKUP(HealthCare!A2143,Medical_Examinations!A2142:J4477,4,TRUE)</f>
        <v>5.51</v>
      </c>
      <c r="F2143" s="55" t="str">
        <f>VLOOKUP(A2143,Medical_Examinations!A2142:J4477,6,TRUE)</f>
        <v>yes</v>
      </c>
      <c r="G2143" s="55" t="str">
        <f>VLOOKUP(A2143,Medical_Examinations!A2142:J4477,7,TRUE)</f>
        <v>No</v>
      </c>
      <c r="H2143" s="55" t="str">
        <f>VLOOKUP(A2143,Medical_Examinations!A2142:J4477,8,TRUE)</f>
        <v>No</v>
      </c>
      <c r="I2143" s="56">
        <f>VLOOKUP(A2143,Medical_Examinations!A2142:J4477,9,TRUE)</f>
        <v>0</v>
      </c>
      <c r="J2143" s="55" t="str">
        <f>VLOOKUP(A2143,Medical_Examinations!A2142:J4477,10,TRUE)</f>
        <v>No</v>
      </c>
      <c r="K2143" s="55" t="str">
        <f>VLOOKUP(A2143,Medical_Examinations!A2142:J4477,3,TRUE)</f>
        <v>Obesity</v>
      </c>
      <c r="L2143" s="55" t="str">
        <f>VLOOKUP(A2143,Medical_Examinations!A2142:J4477,5,TRUE)</f>
        <v>Normal</v>
      </c>
      <c r="M2143" s="57">
        <f>VLOOKUP(A2143,Hospitalization!A39:K2381,5,FALSE)</f>
        <v>26948</v>
      </c>
      <c r="N2143" s="56">
        <f ca="1">VLOOKUP(A2143,Hospitalization!A345:K2687,6,TRUE)</f>
        <v>57</v>
      </c>
      <c r="O2143" s="55" t="str">
        <f>VLOOKUP(A2134,Hospitalization!A1135:K3477,11,TRUE)</f>
        <v>R1023</v>
      </c>
      <c r="P2143" s="55" t="str">
        <f>VLOOKUP(A2143,Hospitalization!A1144:K3486,10,TRUE)</f>
        <v>tier - 1</v>
      </c>
      <c r="Q2143" s="58">
        <f>VLOOKUP(A2143,Hospitalization!A1144:K3486,8,TRUE)</f>
        <v>8688.86</v>
      </c>
      <c r="R2143" s="55" t="str">
        <f>VLOOKUP(A2143,Hospitalization!A1144:K3486,9,TRUE)</f>
        <v>tier - 2</v>
      </c>
    </row>
    <row r="2144" spans="1:18" x14ac:dyDescent="0.3">
      <c r="A2144" s="69" t="s">
        <v>2153</v>
      </c>
      <c r="B2144" s="55" t="str">
        <f>VLOOKUP(A2144,'Customer Names'!A2144:E3462,3,TRUE)</f>
        <v xml:space="preserve"> Ms</v>
      </c>
      <c r="C2144" s="55" t="str">
        <f>VLOOKUP(A2144,'Customer Names'!A2142:E2967,4,FALSE)</f>
        <v>Deiman</v>
      </c>
      <c r="D2144" s="50">
        <f>VLOOKUP(HealthCare!A2144,Medical_Examinations!A2143:J4478,2,TRUE)</f>
        <v>34.6</v>
      </c>
      <c r="E2144" s="50">
        <f>VLOOKUP(HealthCare!A2144,Medical_Examinations!A2143:J4478,4,TRUE)</f>
        <v>4.5</v>
      </c>
      <c r="F2144" s="7" t="str">
        <f>VLOOKUP(A2144,Medical_Examinations!A2143:J4478,6,TRUE)</f>
        <v>yes</v>
      </c>
      <c r="G2144" s="7" t="str">
        <f>VLOOKUP(A2144,Medical_Examinations!A2143:J4478,7,TRUE)</f>
        <v>No</v>
      </c>
      <c r="H2144" s="7" t="str">
        <f>VLOOKUP(A2144,Medical_Examinations!A2143:J4478,8,TRUE)</f>
        <v>No</v>
      </c>
      <c r="I2144" s="51">
        <f>VLOOKUP(A2144,Medical_Examinations!A2143:J4478,9,TRUE)</f>
        <v>0</v>
      </c>
      <c r="J2144" s="7" t="str">
        <f>VLOOKUP(A2144,Medical_Examinations!A2143:J4478,10,TRUE)</f>
        <v>No</v>
      </c>
      <c r="K2144" s="7" t="str">
        <f>VLOOKUP(A2144,Medical_Examinations!A2143:J4478,3,TRUE)</f>
        <v>Obesity</v>
      </c>
      <c r="L2144" s="7" t="str">
        <f>VLOOKUP(A2144,Medical_Examinations!A2143:J4478,5,TRUE)</f>
        <v>Normal</v>
      </c>
      <c r="M2144" s="52">
        <f>VLOOKUP(A2144,Hospitalization!A40:K2382,5,FALSE)</f>
        <v>27257</v>
      </c>
      <c r="N2144" s="51">
        <f ca="1">VLOOKUP(A2144,Hospitalization!A346:K2688,6,TRUE)</f>
        <v>59</v>
      </c>
      <c r="O2144" s="7" t="str">
        <f>VLOOKUP(A2135,Hospitalization!A1136:K3478,11,TRUE)</f>
        <v>R1013</v>
      </c>
      <c r="P2144" s="7" t="str">
        <f>VLOOKUP(A2144,Hospitalization!A1145:K3487,10,TRUE)</f>
        <v>tier - 1</v>
      </c>
      <c r="Q2144" s="53">
        <f>VLOOKUP(A2144,Hospitalization!A1145:K3487,8,TRUE)</f>
        <v>8671.19</v>
      </c>
      <c r="R2144" s="7" t="str">
        <f>VLOOKUP(A2144,Hospitalization!A1145:K3487,9,TRUE)</f>
        <v>tier - 2</v>
      </c>
    </row>
    <row r="2145" spans="1:18" x14ac:dyDescent="0.3">
      <c r="A2145" s="69" t="s">
        <v>2154</v>
      </c>
      <c r="B2145" s="55" t="str">
        <f>VLOOKUP(A2145,'Customer Names'!A2145:E3463,3,TRUE)</f>
        <v xml:space="preserve"> Ms</v>
      </c>
      <c r="C2145" s="55" t="str">
        <f>VLOOKUP(A2145,'Customer Names'!A2143:E2968,4,FALSE)</f>
        <v>Bonanni</v>
      </c>
      <c r="D2145" s="54">
        <f>VLOOKUP(HealthCare!A2145,Medical_Examinations!A2144:J4479,2,TRUE)</f>
        <v>25.8</v>
      </c>
      <c r="E2145" s="54">
        <f>VLOOKUP(HealthCare!A2145,Medical_Examinations!A2144:J4479,4,TRUE)</f>
        <v>6.29</v>
      </c>
      <c r="F2145" s="55" t="str">
        <f>VLOOKUP(A2145,Medical_Examinations!A2144:J4479,6,TRUE)</f>
        <v>yes</v>
      </c>
      <c r="G2145" s="55" t="str">
        <f>VLOOKUP(A2145,Medical_Examinations!A2144:J4479,7,TRUE)</f>
        <v>No</v>
      </c>
      <c r="H2145" s="55" t="str">
        <f>VLOOKUP(A2145,Medical_Examinations!A2144:J4479,8,TRUE)</f>
        <v>No</v>
      </c>
      <c r="I2145" s="56">
        <f>VLOOKUP(A2145,Medical_Examinations!A2144:J4479,9,TRUE)</f>
        <v>0</v>
      </c>
      <c r="J2145" s="55" t="str">
        <f>VLOOKUP(A2145,Medical_Examinations!A2144:J4479,10,TRUE)</f>
        <v>No</v>
      </c>
      <c r="K2145" s="55" t="str">
        <f>VLOOKUP(A2145,Medical_Examinations!A2144:J4479,3,TRUE)</f>
        <v>Overweight</v>
      </c>
      <c r="L2145" s="55" t="str">
        <f>VLOOKUP(A2145,Medical_Examinations!A2144:J4479,5,TRUE)</f>
        <v>Prediabetes</v>
      </c>
      <c r="M2145" s="57">
        <f>VLOOKUP(A2145,Hospitalization!A41:K2383,5,FALSE)</f>
        <v>25425</v>
      </c>
      <c r="N2145" s="56">
        <f ca="1">VLOOKUP(A2145,Hospitalization!A347:K2689,6,TRUE)</f>
        <v>56</v>
      </c>
      <c r="O2145" s="55" t="str">
        <f>VLOOKUP(A2136,Hospitalization!A1137:K3479,11,TRUE)</f>
        <v>R1011</v>
      </c>
      <c r="P2145" s="55" t="str">
        <f>VLOOKUP(A2145,Hospitalization!A1146:K3488,10,TRUE)</f>
        <v>tier - 3</v>
      </c>
      <c r="Q2145" s="58">
        <f>VLOOKUP(A2145,Hospitalization!A1146:K3488,8,TRUE)</f>
        <v>8665.14</v>
      </c>
      <c r="R2145" s="55" t="str">
        <f>VLOOKUP(A2145,Hospitalization!A1146:K3488,9,TRUE)</f>
        <v>tier - 2</v>
      </c>
    </row>
    <row r="2146" spans="1:18" x14ac:dyDescent="0.3">
      <c r="A2146" s="69" t="s">
        <v>2155</v>
      </c>
      <c r="B2146" s="55" t="str">
        <f>VLOOKUP(A2146,'Customer Names'!A2146:E3464,3,TRUE)</f>
        <v xml:space="preserve"> Mr</v>
      </c>
      <c r="C2146" s="55" t="str">
        <f>VLOOKUP(A2146,'Customer Names'!A2144:E2969,4,FALSE)</f>
        <v>Stein</v>
      </c>
      <c r="D2146" s="50">
        <f>VLOOKUP(HealthCare!A2146,Medical_Examinations!A2145:J4480,2,TRUE)</f>
        <v>35.86</v>
      </c>
      <c r="E2146" s="50">
        <f>VLOOKUP(HealthCare!A2146,Medical_Examinations!A2145:J4480,4,TRUE)</f>
        <v>4.33</v>
      </c>
      <c r="F2146" s="7" t="str">
        <f>VLOOKUP(A2146,Medical_Examinations!A2145:J4480,6,TRUE)</f>
        <v>No</v>
      </c>
      <c r="G2146" s="7" t="str">
        <f>VLOOKUP(A2146,Medical_Examinations!A2145:J4480,7,TRUE)</f>
        <v>No</v>
      </c>
      <c r="H2146" s="7" t="str">
        <f>VLOOKUP(A2146,Medical_Examinations!A2145:J4480,8,TRUE)</f>
        <v>No</v>
      </c>
      <c r="I2146" s="51">
        <f>VLOOKUP(A2146,Medical_Examinations!A2145:J4480,9,TRUE)</f>
        <v>1</v>
      </c>
      <c r="J2146" s="7" t="str">
        <f>VLOOKUP(A2146,Medical_Examinations!A2145:J4480,10,TRUE)</f>
        <v>No</v>
      </c>
      <c r="K2146" s="7" t="str">
        <f>VLOOKUP(A2146,Medical_Examinations!A2145:J4480,3,TRUE)</f>
        <v>Obesity</v>
      </c>
      <c r="L2146" s="7" t="str">
        <f>VLOOKUP(A2146,Medical_Examinations!A2145:J4480,5,TRUE)</f>
        <v>Normal</v>
      </c>
      <c r="M2146" s="52">
        <f>VLOOKUP(A2146,Hospitalization!A42:K2384,5,FALSE)</f>
        <v>24036</v>
      </c>
      <c r="N2146" s="51">
        <f ca="1">VLOOKUP(A2146,Hospitalization!A348:K2690,6,TRUE)</f>
        <v>59</v>
      </c>
      <c r="O2146" s="7" t="str">
        <f>VLOOKUP(A2137,Hospitalization!A1138:K3480,11,TRUE)</f>
        <v>R1011</v>
      </c>
      <c r="P2146" s="7" t="str">
        <f>VLOOKUP(A2146,Hospitalization!A1147:K3489,10,TRUE)</f>
        <v>tier - 2</v>
      </c>
      <c r="Q2146" s="53">
        <f>VLOOKUP(A2146,Hospitalization!A1147:K3489,8,TRUE)</f>
        <v>8665.09</v>
      </c>
      <c r="R2146" s="7" t="str">
        <f>VLOOKUP(A2146,Hospitalization!A1147:K3489,9,TRUE)</f>
        <v>tier - 3</v>
      </c>
    </row>
    <row r="2147" spans="1:18" x14ac:dyDescent="0.3">
      <c r="A2147" s="69" t="s">
        <v>2156</v>
      </c>
      <c r="B2147" s="55" t="str">
        <f>VLOOKUP(A2147,'Customer Names'!A2147:E3465,3,TRUE)</f>
        <v xml:space="preserve"> Mr</v>
      </c>
      <c r="C2147" s="55" t="str">
        <f>VLOOKUP(A2147,'Customer Names'!A2145:E2970,4,FALSE)</f>
        <v>Laumann</v>
      </c>
      <c r="D2147" s="54">
        <f>VLOOKUP(HealthCare!A2147,Medical_Examinations!A2146:J4481,2,TRUE)</f>
        <v>40.47</v>
      </c>
      <c r="E2147" s="54">
        <f>VLOOKUP(HealthCare!A2147,Medical_Examinations!A2146:J4481,4,TRUE)</f>
        <v>11.15</v>
      </c>
      <c r="F2147" s="55" t="str">
        <f>VLOOKUP(A2147,Medical_Examinations!A2146:J4481,6,TRUE)</f>
        <v>No</v>
      </c>
      <c r="G2147" s="55" t="str">
        <f>VLOOKUP(A2147,Medical_Examinations!A2146:J4481,7,TRUE)</f>
        <v>No</v>
      </c>
      <c r="H2147" s="55" t="str">
        <f>VLOOKUP(A2147,Medical_Examinations!A2146:J4481,8,TRUE)</f>
        <v>No</v>
      </c>
      <c r="I2147" s="56">
        <f>VLOOKUP(A2147,Medical_Examinations!A2146:J4481,9,TRUE)</f>
        <v>0</v>
      </c>
      <c r="J2147" s="55" t="str">
        <f>VLOOKUP(A2147,Medical_Examinations!A2146:J4481,10,TRUE)</f>
        <v>No</v>
      </c>
      <c r="K2147" s="55" t="str">
        <f>VLOOKUP(A2147,Medical_Examinations!A2146:J4481,3,TRUE)</f>
        <v>Obesity</v>
      </c>
      <c r="L2147" s="55" t="str">
        <f>VLOOKUP(A2147,Medical_Examinations!A2146:J4481,5,TRUE)</f>
        <v>Diabetes</v>
      </c>
      <c r="M2147" s="57">
        <f>VLOOKUP(A2147,Hospitalization!A43:K2385,5,FALSE)</f>
        <v>27609</v>
      </c>
      <c r="N2147" s="56">
        <f ca="1">VLOOKUP(A2147,Hospitalization!A349:K2691,6,TRUE)</f>
        <v>58</v>
      </c>
      <c r="O2147" s="55" t="str">
        <f>VLOOKUP(A2138,Hospitalization!A1139:K3481,11,TRUE)</f>
        <v>R1012</v>
      </c>
      <c r="P2147" s="55" t="str">
        <f>VLOOKUP(A2147,Hospitalization!A1148:K3490,10,TRUE)</f>
        <v>tier - 2</v>
      </c>
      <c r="Q2147" s="58">
        <f>VLOOKUP(A2147,Hospitalization!A1148:K3490,8,TRUE)</f>
        <v>8627.5400000000009</v>
      </c>
      <c r="R2147" s="55" t="str">
        <f>VLOOKUP(A2147,Hospitalization!A1148:K3490,9,TRUE)</f>
        <v>tier - 2</v>
      </c>
    </row>
    <row r="2148" spans="1:18" x14ac:dyDescent="0.3">
      <c r="A2148" s="69" t="s">
        <v>2157</v>
      </c>
      <c r="B2148" s="55" t="str">
        <f>VLOOKUP(A2148,'Customer Names'!A2148:E3466,3,TRUE)</f>
        <v xml:space="preserve"> Mr</v>
      </c>
      <c r="C2148" s="55" t="str">
        <f>VLOOKUP(A2148,'Customer Names'!A2146:E2971,4,FALSE)</f>
        <v>Galaviz</v>
      </c>
      <c r="D2148" s="50">
        <f>VLOOKUP(HealthCare!A2148,Medical_Examinations!A2147:J4482,2,TRUE)</f>
        <v>32.01</v>
      </c>
      <c r="E2148" s="50">
        <f>VLOOKUP(HealthCare!A2148,Medical_Examinations!A2147:J4482,4,TRUE)</f>
        <v>6.45</v>
      </c>
      <c r="F2148" s="7" t="str">
        <f>VLOOKUP(A2148,Medical_Examinations!A2147:J4482,6,TRUE)</f>
        <v>No</v>
      </c>
      <c r="G2148" s="7" t="str">
        <f>VLOOKUP(A2148,Medical_Examinations!A2147:J4482,7,TRUE)</f>
        <v>No</v>
      </c>
      <c r="H2148" s="7" t="str">
        <f>VLOOKUP(A2148,Medical_Examinations!A2147:J4482,8,TRUE)</f>
        <v>No</v>
      </c>
      <c r="I2148" s="51">
        <f>VLOOKUP(A2148,Medical_Examinations!A2147:J4482,9,TRUE)</f>
        <v>1</v>
      </c>
      <c r="J2148" s="7" t="str">
        <f>VLOOKUP(A2148,Medical_Examinations!A2147:J4482,10,TRUE)</f>
        <v>No</v>
      </c>
      <c r="K2148" s="7" t="str">
        <f>VLOOKUP(A2148,Medical_Examinations!A2147:J4482,3,TRUE)</f>
        <v>Obesity</v>
      </c>
      <c r="L2148" s="7" t="str">
        <f>VLOOKUP(A2148,Medical_Examinations!A2147:J4482,5,TRUE)</f>
        <v>Prediabetes</v>
      </c>
      <c r="M2148" s="52">
        <f>VLOOKUP(A2148,Hospitalization!A44:K2386,5,FALSE)</f>
        <v>28370</v>
      </c>
      <c r="N2148" s="51">
        <f ca="1">VLOOKUP(A2148,Hospitalization!A350:K2692,6,TRUE)</f>
        <v>53</v>
      </c>
      <c r="O2148" s="7" t="str">
        <f>VLOOKUP(A2139,Hospitalization!A1140:K3482,11,TRUE)</f>
        <v>R1013</v>
      </c>
      <c r="P2148" s="7" t="str">
        <f>VLOOKUP(A2148,Hospitalization!A1149:K3491,10,TRUE)</f>
        <v>tier - 3</v>
      </c>
      <c r="Q2148" s="53">
        <f>VLOOKUP(A2148,Hospitalization!A1149:K3491,8,TRUE)</f>
        <v>8615.2999999999993</v>
      </c>
      <c r="R2148" s="7" t="str">
        <f>VLOOKUP(A2148,Hospitalization!A1149:K3491,9,TRUE)</f>
        <v>tier - 2</v>
      </c>
    </row>
    <row r="2149" spans="1:18" x14ac:dyDescent="0.3">
      <c r="A2149" s="69" t="s">
        <v>2158</v>
      </c>
      <c r="B2149" s="55" t="str">
        <f>VLOOKUP(A2149,'Customer Names'!A2149:E3467,3,TRUE)</f>
        <v xml:space="preserve"> Mr</v>
      </c>
      <c r="C2149" s="55" t="str">
        <f>VLOOKUP(A2149,'Customer Names'!A2147:E2972,4,FALSE)</f>
        <v>Piper</v>
      </c>
      <c r="D2149" s="54">
        <f>VLOOKUP(HealthCare!A2149,Medical_Examinations!A2148:J4483,2,TRUE)</f>
        <v>33</v>
      </c>
      <c r="E2149" s="54">
        <f>VLOOKUP(HealthCare!A2149,Medical_Examinations!A2148:J4483,4,TRUE)</f>
        <v>9.27</v>
      </c>
      <c r="F2149" s="55" t="str">
        <f>VLOOKUP(A2149,Medical_Examinations!A2148:J4483,6,TRUE)</f>
        <v>No</v>
      </c>
      <c r="G2149" s="55" t="str">
        <f>VLOOKUP(A2149,Medical_Examinations!A2148:J4483,7,TRUE)</f>
        <v>No</v>
      </c>
      <c r="H2149" s="55" t="str">
        <f>VLOOKUP(A2149,Medical_Examinations!A2148:J4483,8,TRUE)</f>
        <v>No</v>
      </c>
      <c r="I2149" s="56">
        <f>VLOOKUP(A2149,Medical_Examinations!A2148:J4483,9,TRUE)</f>
        <v>0</v>
      </c>
      <c r="J2149" s="55" t="str">
        <f>VLOOKUP(A2149,Medical_Examinations!A2148:J4483,10,TRUE)</f>
        <v>No</v>
      </c>
      <c r="K2149" s="55" t="str">
        <f>VLOOKUP(A2149,Medical_Examinations!A2148:J4483,3,TRUE)</f>
        <v>Obesity</v>
      </c>
      <c r="L2149" s="55" t="str">
        <f>VLOOKUP(A2149,Medical_Examinations!A2148:J4483,5,TRUE)</f>
        <v>Diabetes</v>
      </c>
      <c r="M2149" s="57">
        <f>VLOOKUP(A2149,Hospitalization!A45:K2387,5,FALSE)</f>
        <v>29053</v>
      </c>
      <c r="N2149" s="56">
        <f ca="1">VLOOKUP(A2149,Hospitalization!A351:K2693,6,TRUE)</f>
        <v>60</v>
      </c>
      <c r="O2149" s="55" t="str">
        <f>VLOOKUP(A2140,Hospitalization!A1141:K3483,11,TRUE)</f>
        <v>R1011</v>
      </c>
      <c r="P2149" s="55" t="str">
        <f>VLOOKUP(A2149,Hospitalization!A1150:K3492,10,TRUE)</f>
        <v>tier - 2</v>
      </c>
      <c r="Q2149" s="58">
        <f>VLOOKUP(A2149,Hospitalization!A1150:K3492,8,TRUE)</f>
        <v>8606.2199999999993</v>
      </c>
      <c r="R2149" s="55" t="str">
        <f>VLOOKUP(A2149,Hospitalization!A1150:K3492,9,TRUE)</f>
        <v>tier - 1</v>
      </c>
    </row>
    <row r="2150" spans="1:18" x14ac:dyDescent="0.3">
      <c r="A2150" s="69" t="s">
        <v>2159</v>
      </c>
      <c r="B2150" s="55" t="str">
        <f>VLOOKUP(A2150,'Customer Names'!A2150:E3468,3,TRUE)</f>
        <v xml:space="preserve"> Mr</v>
      </c>
      <c r="C2150" s="55" t="str">
        <f>VLOOKUP(A2150,'Customer Names'!A2148:E2973,4,FALSE)</f>
        <v>Cantini</v>
      </c>
      <c r="D2150" s="50">
        <f>VLOOKUP(HealthCare!A2150,Medical_Examinations!A2149:J4484,2,TRUE)</f>
        <v>29.3</v>
      </c>
      <c r="E2150" s="50">
        <f>VLOOKUP(HealthCare!A2150,Medical_Examinations!A2149:J4484,4,TRUE)</f>
        <v>6.15</v>
      </c>
      <c r="F2150" s="7" t="str">
        <f>VLOOKUP(A2150,Medical_Examinations!A2149:J4484,6,TRUE)</f>
        <v>No</v>
      </c>
      <c r="G2150" s="7" t="str">
        <f>VLOOKUP(A2150,Medical_Examinations!A2149:J4484,7,TRUE)</f>
        <v>No</v>
      </c>
      <c r="H2150" s="7" t="str">
        <f>VLOOKUP(A2150,Medical_Examinations!A2149:J4484,8,TRUE)</f>
        <v>No</v>
      </c>
      <c r="I2150" s="51">
        <f>VLOOKUP(A2150,Medical_Examinations!A2149:J4484,9,TRUE)</f>
        <v>1</v>
      </c>
      <c r="J2150" s="7" t="str">
        <f>VLOOKUP(A2150,Medical_Examinations!A2149:J4484,10,TRUE)</f>
        <v>No</v>
      </c>
      <c r="K2150" s="7" t="str">
        <f>VLOOKUP(A2150,Medical_Examinations!A2149:J4484,3,TRUE)</f>
        <v>Overweight</v>
      </c>
      <c r="L2150" s="7" t="str">
        <f>VLOOKUP(A2150,Medical_Examinations!A2149:J4484,5,TRUE)</f>
        <v>Prediabetes</v>
      </c>
      <c r="M2150" s="52">
        <f>VLOOKUP(A2150,Hospitalization!A46:K2388,5,FALSE)</f>
        <v>28413</v>
      </c>
      <c r="N2150" s="51">
        <f ca="1">VLOOKUP(A2150,Hospitalization!A352:K2694,6,TRUE)</f>
        <v>59</v>
      </c>
      <c r="O2150" s="7" t="str">
        <f>VLOOKUP(A2141,Hospitalization!A1142:K3484,11,TRUE)</f>
        <v>R1011</v>
      </c>
      <c r="P2150" s="7" t="str">
        <f>VLOOKUP(A2150,Hospitalization!A1151:K3493,10,TRUE)</f>
        <v>tier - 2</v>
      </c>
      <c r="Q2150" s="53">
        <f>VLOOKUP(A2150,Hospitalization!A1151:K3493,8,TRUE)</f>
        <v>8605.36</v>
      </c>
      <c r="R2150" s="7" t="str">
        <f>VLOOKUP(A2150,Hospitalization!A1151:K3493,9,TRUE)</f>
        <v>tier - 2</v>
      </c>
    </row>
    <row r="2151" spans="1:18" x14ac:dyDescent="0.3">
      <c r="A2151" s="69" t="s">
        <v>2160</v>
      </c>
      <c r="B2151" s="55" t="str">
        <f>VLOOKUP(A2151,'Customer Names'!A2151:E3469,3,TRUE)</f>
        <v xml:space="preserve"> Mr</v>
      </c>
      <c r="C2151" s="55" t="str">
        <f>VLOOKUP(A2151,'Customer Names'!A2149:E2974,4,FALSE)</f>
        <v>Hartman</v>
      </c>
      <c r="D2151" s="54">
        <f>VLOOKUP(HealthCare!A2151,Medical_Examinations!A2150:J4485,2,TRUE)</f>
        <v>25.8</v>
      </c>
      <c r="E2151" s="54">
        <f>VLOOKUP(HealthCare!A2151,Medical_Examinations!A2150:J4485,4,TRUE)</f>
        <v>4.13</v>
      </c>
      <c r="F2151" s="55" t="str">
        <f>VLOOKUP(A2151,Medical_Examinations!A2150:J4485,6,TRUE)</f>
        <v>No</v>
      </c>
      <c r="G2151" s="55" t="str">
        <f>VLOOKUP(A2151,Medical_Examinations!A2150:J4485,7,TRUE)</f>
        <v>No</v>
      </c>
      <c r="H2151" s="55" t="str">
        <f>VLOOKUP(A2151,Medical_Examinations!A2150:J4485,8,TRUE)</f>
        <v>No</v>
      </c>
      <c r="I2151" s="56">
        <f>VLOOKUP(A2151,Medical_Examinations!A2150:J4485,9,TRUE)</f>
        <v>1</v>
      </c>
      <c r="J2151" s="55" t="str">
        <f>VLOOKUP(A2151,Medical_Examinations!A2150:J4485,10,TRUE)</f>
        <v>No</v>
      </c>
      <c r="K2151" s="55" t="str">
        <f>VLOOKUP(A2151,Medical_Examinations!A2150:J4485,3,TRUE)</f>
        <v>Overweight</v>
      </c>
      <c r="L2151" s="55" t="str">
        <f>VLOOKUP(A2151,Medical_Examinations!A2150:J4485,5,TRUE)</f>
        <v>Normal</v>
      </c>
      <c r="M2151" s="57">
        <f>VLOOKUP(A2151,Hospitalization!A47:K2389,5,FALSE)</f>
        <v>28392</v>
      </c>
      <c r="N2151" s="56">
        <f ca="1">VLOOKUP(A2151,Hospitalization!A353:K2695,6,TRUE)</f>
        <v>61</v>
      </c>
      <c r="O2151" s="55" t="str">
        <f>VLOOKUP(A2142,Hospitalization!A1143:K3485,11,TRUE)</f>
        <v>R1021</v>
      </c>
      <c r="P2151" s="55" t="str">
        <f>VLOOKUP(A2151,Hospitalization!A1152:K3494,10,TRUE)</f>
        <v>tier - 1</v>
      </c>
      <c r="Q2151" s="58">
        <f>VLOOKUP(A2151,Hospitalization!A1152:K3494,8,TRUE)</f>
        <v>8603.82</v>
      </c>
      <c r="R2151" s="55" t="str">
        <f>VLOOKUP(A2151,Hospitalization!A1152:K3494,9,TRUE)</f>
        <v>tier - 2</v>
      </c>
    </row>
    <row r="2152" spans="1:18" x14ac:dyDescent="0.3">
      <c r="A2152" s="69" t="s">
        <v>2161</v>
      </c>
      <c r="B2152" s="55" t="str">
        <f>VLOOKUP(A2152,'Customer Names'!A2152:E3470,3,TRUE)</f>
        <v xml:space="preserve"> Mr</v>
      </c>
      <c r="C2152" s="55" t="str">
        <f>VLOOKUP(A2152,'Customer Names'!A2150:E2975,4,FALSE)</f>
        <v>Werhane</v>
      </c>
      <c r="D2152" s="50">
        <f>VLOOKUP(HealthCare!A2152,Medical_Examinations!A2151:J4486,2,TRUE)</f>
        <v>23.4</v>
      </c>
      <c r="E2152" s="50">
        <f>VLOOKUP(HealthCare!A2152,Medical_Examinations!A2151:J4486,4,TRUE)</f>
        <v>4.24</v>
      </c>
      <c r="F2152" s="7" t="str">
        <f>VLOOKUP(A2152,Medical_Examinations!A2151:J4486,6,TRUE)</f>
        <v>No</v>
      </c>
      <c r="G2152" s="7" t="str">
        <f>VLOOKUP(A2152,Medical_Examinations!A2151:J4486,7,TRUE)</f>
        <v>No</v>
      </c>
      <c r="H2152" s="7" t="str">
        <f>VLOOKUP(A2152,Medical_Examinations!A2151:J4486,8,TRUE)</f>
        <v>No</v>
      </c>
      <c r="I2152" s="51">
        <f>VLOOKUP(A2152,Medical_Examinations!A2151:J4486,9,TRUE)</f>
        <v>1</v>
      </c>
      <c r="J2152" s="7" t="str">
        <f>VLOOKUP(A2152,Medical_Examinations!A2151:J4486,10,TRUE)</f>
        <v>No</v>
      </c>
      <c r="K2152" s="7" t="str">
        <f>VLOOKUP(A2152,Medical_Examinations!A2151:J4486,3,TRUE)</f>
        <v>Normal Weight</v>
      </c>
      <c r="L2152" s="7" t="str">
        <f>VLOOKUP(A2152,Medical_Examinations!A2151:J4486,5,TRUE)</f>
        <v>Normal</v>
      </c>
      <c r="M2152" s="52">
        <f>VLOOKUP(A2152,Hospitalization!A48:K2390,5,FALSE)</f>
        <v>26856</v>
      </c>
      <c r="N2152" s="51">
        <f ca="1">VLOOKUP(A2152,Hospitalization!A354:K2696,6,TRUE)</f>
        <v>34</v>
      </c>
      <c r="O2152" s="7" t="str">
        <f>VLOOKUP(A2143,Hospitalization!A1144:K3486,11,TRUE)</f>
        <v>R1017</v>
      </c>
      <c r="P2152" s="7" t="str">
        <f>VLOOKUP(A2152,Hospitalization!A1153:K3495,10,TRUE)</f>
        <v>tier - 1</v>
      </c>
      <c r="Q2152" s="53">
        <f>VLOOKUP(A2152,Hospitalization!A1153:K3495,8,TRUE)</f>
        <v>8601.33</v>
      </c>
      <c r="R2152" s="7" t="str">
        <f>VLOOKUP(A2152,Hospitalization!A1153:K3495,9,TRUE)</f>
        <v>tier - 2</v>
      </c>
    </row>
    <row r="2153" spans="1:18" x14ac:dyDescent="0.3">
      <c r="A2153" s="69" t="s">
        <v>2162</v>
      </c>
      <c r="B2153" s="55" t="str">
        <f>VLOOKUP(A2153,'Customer Names'!A2153:E3471,3,TRUE)</f>
        <v xml:space="preserve"> Mr</v>
      </c>
      <c r="C2153" s="55" t="str">
        <f>VLOOKUP(A2153,'Customer Names'!A2151:E2976,4,FALSE)</f>
        <v>Davies</v>
      </c>
      <c r="D2153" s="54">
        <f>VLOOKUP(HealthCare!A2153,Medical_Examinations!A2152:J4487,2,TRUE)</f>
        <v>27.93</v>
      </c>
      <c r="E2153" s="54">
        <f>VLOOKUP(HealthCare!A2153,Medical_Examinations!A2152:J4487,4,TRUE)</f>
        <v>9.8800000000000008</v>
      </c>
      <c r="F2153" s="55" t="str">
        <f>VLOOKUP(A2153,Medical_Examinations!A2152:J4487,6,TRUE)</f>
        <v>No</v>
      </c>
      <c r="G2153" s="55" t="str">
        <f>VLOOKUP(A2153,Medical_Examinations!A2152:J4487,7,TRUE)</f>
        <v>No</v>
      </c>
      <c r="H2153" s="55" t="str">
        <f>VLOOKUP(A2153,Medical_Examinations!A2152:J4487,8,TRUE)</f>
        <v>No</v>
      </c>
      <c r="I2153" s="56">
        <f>VLOOKUP(A2153,Medical_Examinations!A2152:J4487,9,TRUE)</f>
        <v>0</v>
      </c>
      <c r="J2153" s="55" t="str">
        <f>VLOOKUP(A2153,Medical_Examinations!A2152:J4487,10,TRUE)</f>
        <v>No</v>
      </c>
      <c r="K2153" s="55" t="str">
        <f>VLOOKUP(A2153,Medical_Examinations!A2152:J4487,3,TRUE)</f>
        <v>Overweight</v>
      </c>
      <c r="L2153" s="55" t="str">
        <f>VLOOKUP(A2153,Medical_Examinations!A2152:J4487,5,TRUE)</f>
        <v>Diabetes</v>
      </c>
      <c r="M2153" s="57">
        <f>VLOOKUP(A2153,Hospitalization!A49:K2391,5,FALSE)</f>
        <v>30522</v>
      </c>
      <c r="N2153" s="56">
        <f ca="1">VLOOKUP(A2153,Hospitalization!A355:K2697,6,TRUE)</f>
        <v>36</v>
      </c>
      <c r="O2153" s="55" t="str">
        <f>VLOOKUP(A2144,Hospitalization!A1145:K3487,11,TRUE)</f>
        <v>R1012</v>
      </c>
      <c r="P2153" s="55" t="str">
        <f>VLOOKUP(A2153,Hospitalization!A1154:K3496,10,TRUE)</f>
        <v>tier - 3</v>
      </c>
      <c r="Q2153" s="58">
        <f>VLOOKUP(A2153,Hospitalization!A1154:K3496,8,TRUE)</f>
        <v>8596.83</v>
      </c>
      <c r="R2153" s="55" t="str">
        <f>VLOOKUP(A2153,Hospitalization!A1154:K3496,9,TRUE)</f>
        <v>tier - 2</v>
      </c>
    </row>
    <row r="2154" spans="1:18" x14ac:dyDescent="0.3">
      <c r="A2154" s="69" t="s">
        <v>2163</v>
      </c>
      <c r="B2154" s="55" t="str">
        <f>VLOOKUP(A2154,'Customer Names'!A2154:E3472,3,TRUE)</f>
        <v xml:space="preserve"> Mr</v>
      </c>
      <c r="C2154" s="55" t="str">
        <f>VLOOKUP(A2154,'Customer Names'!A2152:E2977,4,FALSE)</f>
        <v>Hummel</v>
      </c>
      <c r="D2154" s="50">
        <f>VLOOKUP(HealthCare!A2154,Medical_Examinations!A2153:J4488,2,TRUE)</f>
        <v>22</v>
      </c>
      <c r="E2154" s="50">
        <f>VLOOKUP(HealthCare!A2154,Medical_Examinations!A2153:J4488,4,TRUE)</f>
        <v>9.5</v>
      </c>
      <c r="F2154" s="7" t="str">
        <f>VLOOKUP(A2154,Medical_Examinations!A2153:J4488,6,TRUE)</f>
        <v>No</v>
      </c>
      <c r="G2154" s="7" t="str">
        <f>VLOOKUP(A2154,Medical_Examinations!A2153:J4488,7,TRUE)</f>
        <v>No</v>
      </c>
      <c r="H2154" s="7" t="str">
        <f>VLOOKUP(A2154,Medical_Examinations!A2153:J4488,8,TRUE)</f>
        <v>No</v>
      </c>
      <c r="I2154" s="51">
        <f>VLOOKUP(A2154,Medical_Examinations!A2153:J4488,9,TRUE)</f>
        <v>0</v>
      </c>
      <c r="J2154" s="7" t="str">
        <f>VLOOKUP(A2154,Medical_Examinations!A2153:J4488,10,TRUE)</f>
        <v>No</v>
      </c>
      <c r="K2154" s="7" t="str">
        <f>VLOOKUP(A2154,Medical_Examinations!A2153:J4488,3,TRUE)</f>
        <v>Normal Weight</v>
      </c>
      <c r="L2154" s="7" t="str">
        <f>VLOOKUP(A2154,Medical_Examinations!A2153:J4488,5,TRUE)</f>
        <v>Diabetes</v>
      </c>
      <c r="M2154" s="52">
        <f>VLOOKUP(A2154,Hospitalization!A50:K2392,5,FALSE)</f>
        <v>30680</v>
      </c>
      <c r="N2154" s="51">
        <f ca="1">VLOOKUP(A2154,Hospitalization!A356:K2698,6,TRUE)</f>
        <v>62</v>
      </c>
      <c r="O2154" s="7" t="str">
        <f>VLOOKUP(A2145,Hospitalization!A1146:K3488,11,TRUE)</f>
        <v>R1013</v>
      </c>
      <c r="P2154" s="7" t="str">
        <f>VLOOKUP(A2154,Hospitalization!A1155:K3497,10,TRUE)</f>
        <v>tier - 1</v>
      </c>
      <c r="Q2154" s="53">
        <f>VLOOKUP(A2154,Hospitalization!A1155:K3497,8,TRUE)</f>
        <v>8582.2999999999993</v>
      </c>
      <c r="R2154" s="7" t="str">
        <f>VLOOKUP(A2154,Hospitalization!A1155:K3497,9,TRUE)</f>
        <v>tier - 2</v>
      </c>
    </row>
    <row r="2155" spans="1:18" x14ac:dyDescent="0.3">
      <c r="A2155" s="69" t="s">
        <v>2164</v>
      </c>
      <c r="B2155" s="55" t="str">
        <f>VLOOKUP(A2155,'Customer Names'!A2155:E3473,3,TRUE)</f>
        <v xml:space="preserve"> Mr</v>
      </c>
      <c r="C2155" s="55" t="str">
        <f>VLOOKUP(A2155,'Customer Names'!A2153:E2978,4,FALSE)</f>
        <v>Lutz</v>
      </c>
      <c r="D2155" s="54">
        <f>VLOOKUP(HealthCare!A2155,Medical_Examinations!A2154:J4489,2,TRUE)</f>
        <v>36.86</v>
      </c>
      <c r="E2155" s="54">
        <f>VLOOKUP(HealthCare!A2155,Medical_Examinations!A2154:J4489,4,TRUE)</f>
        <v>4.97</v>
      </c>
      <c r="F2155" s="55" t="str">
        <f>VLOOKUP(A2155,Medical_Examinations!A2154:J4489,6,TRUE)</f>
        <v>yes</v>
      </c>
      <c r="G2155" s="55" t="str">
        <f>VLOOKUP(A2155,Medical_Examinations!A2154:J4489,7,TRUE)</f>
        <v>No</v>
      </c>
      <c r="H2155" s="55" t="str">
        <f>VLOOKUP(A2155,Medical_Examinations!A2154:J4489,8,TRUE)</f>
        <v>No</v>
      </c>
      <c r="I2155" s="56">
        <f>VLOOKUP(A2155,Medical_Examinations!A2154:J4489,9,TRUE)</f>
        <v>0</v>
      </c>
      <c r="J2155" s="55" t="str">
        <f>VLOOKUP(A2155,Medical_Examinations!A2154:J4489,10,TRUE)</f>
        <v>No</v>
      </c>
      <c r="K2155" s="55" t="str">
        <f>VLOOKUP(A2155,Medical_Examinations!A2154:J4489,3,TRUE)</f>
        <v>Obesity</v>
      </c>
      <c r="L2155" s="55" t="str">
        <f>VLOOKUP(A2155,Medical_Examinations!A2154:J4489,5,TRUE)</f>
        <v>Normal</v>
      </c>
      <c r="M2155" s="57">
        <f>VLOOKUP(A2155,Hospitalization!A51:K2393,5,FALSE)</f>
        <v>32092</v>
      </c>
      <c r="N2155" s="56">
        <f ca="1">VLOOKUP(A2155,Hospitalization!A357:K2699,6,TRUE)</f>
        <v>49</v>
      </c>
      <c r="O2155" s="55" t="str">
        <f>VLOOKUP(A2146,Hospitalization!A1147:K3489,11,TRUE)</f>
        <v>R1012</v>
      </c>
      <c r="P2155" s="55" t="str">
        <f>VLOOKUP(A2155,Hospitalization!A1156:K3498,10,TRUE)</f>
        <v>tier - 2</v>
      </c>
      <c r="Q2155" s="58">
        <f>VLOOKUP(A2155,Hospitalization!A1156:K3498,8,TRUE)</f>
        <v>8573.2999999999993</v>
      </c>
      <c r="R2155" s="55" t="str">
        <f>VLOOKUP(A2155,Hospitalization!A1156:K3498,9,TRUE)</f>
        <v>tier - 2</v>
      </c>
    </row>
    <row r="2156" spans="1:18" x14ac:dyDescent="0.3">
      <c r="A2156" s="69" t="s">
        <v>2165</v>
      </c>
      <c r="B2156" s="55" t="str">
        <f>VLOOKUP(A2156,'Customer Names'!A2156:E3474,3,TRUE)</f>
        <v xml:space="preserve"> Mr</v>
      </c>
      <c r="C2156" s="55" t="str">
        <f>VLOOKUP(A2156,'Customer Names'!A2154:E2979,4,FALSE)</f>
        <v>Waters</v>
      </c>
      <c r="D2156" s="50">
        <f>VLOOKUP(HealthCare!A2156,Medical_Examinations!A2155:J4490,2,TRUE)</f>
        <v>31.254999999999999</v>
      </c>
      <c r="E2156" s="50">
        <f>VLOOKUP(HealthCare!A2156,Medical_Examinations!A2155:J4490,4,TRUE)</f>
        <v>5.49</v>
      </c>
      <c r="F2156" s="7" t="str">
        <f>VLOOKUP(A2156,Medical_Examinations!A2155:J4490,6,TRUE)</f>
        <v>yes</v>
      </c>
      <c r="G2156" s="7" t="str">
        <f>VLOOKUP(A2156,Medical_Examinations!A2155:J4490,7,TRUE)</f>
        <v>No</v>
      </c>
      <c r="H2156" s="7" t="str">
        <f>VLOOKUP(A2156,Medical_Examinations!A2155:J4490,8,TRUE)</f>
        <v>No</v>
      </c>
      <c r="I2156" s="51">
        <f>VLOOKUP(A2156,Medical_Examinations!A2155:J4490,9,TRUE)</f>
        <v>0</v>
      </c>
      <c r="J2156" s="7" t="str">
        <f>VLOOKUP(A2156,Medical_Examinations!A2155:J4490,10,TRUE)</f>
        <v>No</v>
      </c>
      <c r="K2156" s="7" t="str">
        <f>VLOOKUP(A2156,Medical_Examinations!A2155:J4490,3,TRUE)</f>
        <v>Obesity</v>
      </c>
      <c r="L2156" s="7" t="str">
        <f>VLOOKUP(A2156,Medical_Examinations!A2155:J4490,5,TRUE)</f>
        <v>Normal</v>
      </c>
      <c r="M2156" s="52">
        <f>VLOOKUP(A2156,Hospitalization!A52:K2394,5,FALSE)</f>
        <v>30291</v>
      </c>
      <c r="N2156" s="51">
        <f ca="1">VLOOKUP(A2156,Hospitalization!A358:K2700,6,TRUE)</f>
        <v>64</v>
      </c>
      <c r="O2156" s="7" t="str">
        <f>VLOOKUP(A2147,Hospitalization!A1148:K3490,11,TRUE)</f>
        <v>R1017</v>
      </c>
      <c r="P2156" s="7" t="str">
        <f>VLOOKUP(A2156,Hospitalization!A1157:K3499,10,TRUE)</f>
        <v>tier - 2</v>
      </c>
      <c r="Q2156" s="53">
        <f>VLOOKUP(A2156,Hospitalization!A1157:K3499,8,TRUE)</f>
        <v>8572.0400000000009</v>
      </c>
      <c r="R2156" s="7" t="str">
        <f>VLOOKUP(A2156,Hospitalization!A1157:K3499,9,TRUE)</f>
        <v>tier - 2</v>
      </c>
    </row>
    <row r="2157" spans="1:18" x14ac:dyDescent="0.3">
      <c r="A2157" s="69" t="s">
        <v>2166</v>
      </c>
      <c r="B2157" s="55" t="str">
        <f>VLOOKUP(A2157,'Customer Names'!A2157:E3475,3,TRUE)</f>
        <v xml:space="preserve"> Mr</v>
      </c>
      <c r="C2157" s="55" t="str">
        <f>VLOOKUP(A2157,'Customer Names'!A2155:E2980,4,FALSE)</f>
        <v>Viglienzoni</v>
      </c>
      <c r="D2157" s="54">
        <f>VLOOKUP(HealthCare!A2157,Medical_Examinations!A2156:J4491,2,TRUE)</f>
        <v>23.06</v>
      </c>
      <c r="E2157" s="54">
        <f>VLOOKUP(HealthCare!A2157,Medical_Examinations!A2156:J4491,4,TRUE)</f>
        <v>4.47</v>
      </c>
      <c r="F2157" s="55" t="str">
        <f>VLOOKUP(A2157,Medical_Examinations!A2156:J4491,6,TRUE)</f>
        <v>No</v>
      </c>
      <c r="G2157" s="55" t="str">
        <f>VLOOKUP(A2157,Medical_Examinations!A2156:J4491,7,TRUE)</f>
        <v>No</v>
      </c>
      <c r="H2157" s="55" t="str">
        <f>VLOOKUP(A2157,Medical_Examinations!A2156:J4491,8,TRUE)</f>
        <v>No</v>
      </c>
      <c r="I2157" s="56">
        <f>VLOOKUP(A2157,Medical_Examinations!A2156:J4491,9,TRUE)</f>
        <v>0</v>
      </c>
      <c r="J2157" s="55" t="str">
        <f>VLOOKUP(A2157,Medical_Examinations!A2156:J4491,10,TRUE)</f>
        <v>No</v>
      </c>
      <c r="K2157" s="55" t="str">
        <f>VLOOKUP(A2157,Medical_Examinations!A2156:J4491,3,TRUE)</f>
        <v>Normal Weight</v>
      </c>
      <c r="L2157" s="55" t="str">
        <f>VLOOKUP(A2157,Medical_Examinations!A2156:J4491,5,TRUE)</f>
        <v>Normal</v>
      </c>
      <c r="M2157" s="57">
        <f>VLOOKUP(A2157,Hospitalization!A53:K2395,5,FALSE)</f>
        <v>27663</v>
      </c>
      <c r="N2157" s="56">
        <f ca="1">VLOOKUP(A2157,Hospitalization!A359:K2701,6,TRUE)</f>
        <v>49</v>
      </c>
      <c r="O2157" s="55" t="str">
        <f>VLOOKUP(A2148,Hospitalization!A1149:K3491,11,TRUE)</f>
        <v>R1011</v>
      </c>
      <c r="P2157" s="55" t="str">
        <f>VLOOKUP(A2157,Hospitalization!A1158:K3500,10,TRUE)</f>
        <v>tier - 3</v>
      </c>
      <c r="Q2157" s="58">
        <f>VLOOKUP(A2157,Hospitalization!A1158:K3500,8,TRUE)</f>
        <v>8569.86</v>
      </c>
      <c r="R2157" s="55" t="str">
        <f>VLOOKUP(A2157,Hospitalization!A1158:K3500,9,TRUE)</f>
        <v>tier - 2</v>
      </c>
    </row>
    <row r="2158" spans="1:18" x14ac:dyDescent="0.3">
      <c r="A2158" s="69" t="s">
        <v>2167</v>
      </c>
      <c r="B2158" s="55" t="str">
        <f>VLOOKUP(A2158,'Customer Names'!A2158:E3476,3,TRUE)</f>
        <v xml:space="preserve"> Mr</v>
      </c>
      <c r="C2158" s="55" t="str">
        <f>VLOOKUP(A2158,'Customer Names'!A2156:E2981,4,FALSE)</f>
        <v>Rathbun</v>
      </c>
      <c r="D2158" s="50">
        <f>VLOOKUP(HealthCare!A2158,Medical_Examinations!A2157:J4492,2,TRUE)</f>
        <v>28.975000000000001</v>
      </c>
      <c r="E2158" s="50">
        <f>VLOOKUP(HealthCare!A2158,Medical_Examinations!A2157:J4492,4,TRUE)</f>
        <v>4.34</v>
      </c>
      <c r="F2158" s="7" t="str">
        <f>VLOOKUP(A2158,Medical_Examinations!A2157:J4492,6,TRUE)</f>
        <v>yes</v>
      </c>
      <c r="G2158" s="7" t="str">
        <f>VLOOKUP(A2158,Medical_Examinations!A2157:J4492,7,TRUE)</f>
        <v>No</v>
      </c>
      <c r="H2158" s="7" t="str">
        <f>VLOOKUP(A2158,Medical_Examinations!A2157:J4492,8,TRUE)</f>
        <v>No</v>
      </c>
      <c r="I2158" s="51">
        <f>VLOOKUP(A2158,Medical_Examinations!A2157:J4492,9,TRUE)</f>
        <v>0</v>
      </c>
      <c r="J2158" s="7" t="str">
        <f>VLOOKUP(A2158,Medical_Examinations!A2157:J4492,10,TRUE)</f>
        <v>No</v>
      </c>
      <c r="K2158" s="7" t="str">
        <f>VLOOKUP(A2158,Medical_Examinations!A2157:J4492,3,TRUE)</f>
        <v>Overweight</v>
      </c>
      <c r="L2158" s="7" t="str">
        <f>VLOOKUP(A2158,Medical_Examinations!A2157:J4492,5,TRUE)</f>
        <v>Normal</v>
      </c>
      <c r="M2158" s="52">
        <f>VLOOKUP(A2158,Hospitalization!A54:K2396,5,FALSE)</f>
        <v>32407</v>
      </c>
      <c r="N2158" s="51">
        <f ca="1">VLOOKUP(A2158,Hospitalization!A360:K2702,6,TRUE)</f>
        <v>50</v>
      </c>
      <c r="O2158" s="7" t="str">
        <f>VLOOKUP(A2149,Hospitalization!A1150:K3492,11,TRUE)</f>
        <v>R1014</v>
      </c>
      <c r="P2158" s="7" t="str">
        <f>VLOOKUP(A2158,Hospitalization!A1159:K3501,10,TRUE)</f>
        <v>tier - 1</v>
      </c>
      <c r="Q2158" s="53">
        <f>VLOOKUP(A2158,Hospitalization!A1159:K3501,8,TRUE)</f>
        <v>8567.25</v>
      </c>
      <c r="R2158" s="7" t="str">
        <f>VLOOKUP(A2158,Hospitalization!A1159:K3501,9,TRUE)</f>
        <v>tier - 2</v>
      </c>
    </row>
    <row r="2159" spans="1:18" x14ac:dyDescent="0.3">
      <c r="A2159" s="69" t="s">
        <v>2168</v>
      </c>
      <c r="B2159" s="55" t="str">
        <f>VLOOKUP(A2159,'Customer Names'!A2159:E3477,3,TRUE)</f>
        <v xml:space="preserve"> Ms</v>
      </c>
      <c r="C2159" s="55" t="str">
        <f>VLOOKUP(A2159,'Customer Names'!A2157:E2982,4,FALSE)</f>
        <v>crane</v>
      </c>
      <c r="D2159" s="54">
        <f>VLOOKUP(HealthCare!A2159,Medical_Examinations!A2158:J4493,2,TRUE)</f>
        <v>33.299999999999997</v>
      </c>
      <c r="E2159" s="54">
        <f>VLOOKUP(HealthCare!A2159,Medical_Examinations!A2158:J4493,4,TRUE)</f>
        <v>9.49</v>
      </c>
      <c r="F2159" s="55" t="str">
        <f>VLOOKUP(A2159,Medical_Examinations!A2158:J4493,6,TRUE)</f>
        <v>No</v>
      </c>
      <c r="G2159" s="55" t="str">
        <f>VLOOKUP(A2159,Medical_Examinations!A2158:J4493,7,TRUE)</f>
        <v>No</v>
      </c>
      <c r="H2159" s="55" t="str">
        <f>VLOOKUP(A2159,Medical_Examinations!A2158:J4493,8,TRUE)</f>
        <v>No</v>
      </c>
      <c r="I2159" s="56">
        <f>VLOOKUP(A2159,Medical_Examinations!A2158:J4493,9,TRUE)</f>
        <v>0</v>
      </c>
      <c r="J2159" s="55" t="str">
        <f>VLOOKUP(A2159,Medical_Examinations!A2158:J4493,10,TRUE)</f>
        <v>No</v>
      </c>
      <c r="K2159" s="55" t="str">
        <f>VLOOKUP(A2159,Medical_Examinations!A2158:J4493,3,TRUE)</f>
        <v>Obesity</v>
      </c>
      <c r="L2159" s="55" t="str">
        <f>VLOOKUP(A2159,Medical_Examinations!A2158:J4493,5,TRUE)</f>
        <v>Diabetes</v>
      </c>
      <c r="M2159" s="57">
        <f>VLOOKUP(A2159,Hospitalization!A55:K2397,5,FALSE)</f>
        <v>27627</v>
      </c>
      <c r="N2159" s="56">
        <f ca="1">VLOOKUP(A2159,Hospitalization!A361:K2703,6,TRUE)</f>
        <v>53</v>
      </c>
      <c r="O2159" s="55" t="str">
        <f>VLOOKUP(A2150,Hospitalization!A1151:K3493,11,TRUE)</f>
        <v>R1013</v>
      </c>
      <c r="P2159" s="55" t="str">
        <f>VLOOKUP(A2159,Hospitalization!A1160:K3502,10,TRUE)</f>
        <v>tier - 1</v>
      </c>
      <c r="Q2159" s="58">
        <f>VLOOKUP(A2159,Hospitalization!A1160:K3502,8,TRUE)</f>
        <v>8556.91</v>
      </c>
      <c r="R2159" s="55" t="str">
        <f>VLOOKUP(A2159,Hospitalization!A1160:K3502,9,TRUE)</f>
        <v>tier - 2</v>
      </c>
    </row>
    <row r="2160" spans="1:18" x14ac:dyDescent="0.3">
      <c r="A2160" s="69" t="s">
        <v>2169</v>
      </c>
      <c r="B2160" s="55" t="str">
        <f>VLOOKUP(A2160,'Customer Names'!A2160:E3478,3,TRUE)</f>
        <v xml:space="preserve"> Ms</v>
      </c>
      <c r="C2160" s="55" t="str">
        <f>VLOOKUP(A2160,'Customer Names'!A2158:E2983,4,FALSE)</f>
        <v>Conant</v>
      </c>
      <c r="D2160" s="50">
        <f>VLOOKUP(HealthCare!A2160,Medical_Examinations!A2159:J4494,2,TRUE)</f>
        <v>33</v>
      </c>
      <c r="E2160" s="50">
        <f>VLOOKUP(HealthCare!A2160,Medical_Examinations!A2159:J4494,4,TRUE)</f>
        <v>10.16</v>
      </c>
      <c r="F2160" s="7" t="str">
        <f>VLOOKUP(A2160,Medical_Examinations!A2159:J4494,6,TRUE)</f>
        <v>No</v>
      </c>
      <c r="G2160" s="7" t="str">
        <f>VLOOKUP(A2160,Medical_Examinations!A2159:J4494,7,TRUE)</f>
        <v>No</v>
      </c>
      <c r="H2160" s="7" t="str">
        <f>VLOOKUP(A2160,Medical_Examinations!A2159:J4494,8,TRUE)</f>
        <v>No</v>
      </c>
      <c r="I2160" s="51">
        <f>VLOOKUP(A2160,Medical_Examinations!A2159:J4494,9,TRUE)</f>
        <v>0</v>
      </c>
      <c r="J2160" s="7" t="str">
        <f>VLOOKUP(A2160,Medical_Examinations!A2159:J4494,10,TRUE)</f>
        <v>No</v>
      </c>
      <c r="K2160" s="7" t="str">
        <f>VLOOKUP(A2160,Medical_Examinations!A2159:J4494,3,TRUE)</f>
        <v>Obesity</v>
      </c>
      <c r="L2160" s="7" t="str">
        <f>VLOOKUP(A2160,Medical_Examinations!A2159:J4494,5,TRUE)</f>
        <v>Diabetes</v>
      </c>
      <c r="M2160" s="52">
        <f>VLOOKUP(A2160,Hospitalization!A56:K2398,5,FALSE)</f>
        <v>27612</v>
      </c>
      <c r="N2160" s="51">
        <f ca="1">VLOOKUP(A2160,Hospitalization!A362:K2704,6,TRUE)</f>
        <v>59</v>
      </c>
      <c r="O2160" s="7" t="str">
        <f>VLOOKUP(A2151,Hospitalization!A1152:K3494,11,TRUE)</f>
        <v>R1019</v>
      </c>
      <c r="P2160" s="7" t="str">
        <f>VLOOKUP(A2160,Hospitalization!A1161:K3503,10,TRUE)</f>
        <v>tier - 2</v>
      </c>
      <c r="Q2160" s="53">
        <f>VLOOKUP(A2160,Hospitalization!A1161:K3503,8,TRUE)</f>
        <v>8551.35</v>
      </c>
      <c r="R2160" s="7" t="str">
        <f>VLOOKUP(A2160,Hospitalization!A1161:K3503,9,TRUE)</f>
        <v>tier - 2</v>
      </c>
    </row>
    <row r="2161" spans="1:18" x14ac:dyDescent="0.3">
      <c r="A2161" s="69" t="s">
        <v>2170</v>
      </c>
      <c r="B2161" s="55" t="str">
        <f>VLOOKUP(A2161,'Customer Names'!A2161:E3479,3,TRUE)</f>
        <v xml:space="preserve"> Ms</v>
      </c>
      <c r="C2161" s="55" t="str">
        <f>VLOOKUP(A2161,'Customer Names'!A2159:E2984,4,FALSE)</f>
        <v>Huyser-Wierenga</v>
      </c>
      <c r="D2161" s="54">
        <f>VLOOKUP(HealthCare!A2161,Medical_Examinations!A2160:J4495,2,TRUE)</f>
        <v>31.46</v>
      </c>
      <c r="E2161" s="54">
        <f>VLOOKUP(HealthCare!A2161,Medical_Examinations!A2160:J4495,4,TRUE)</f>
        <v>11.19</v>
      </c>
      <c r="F2161" s="55" t="str">
        <f>VLOOKUP(A2161,Medical_Examinations!A2160:J4495,6,TRUE)</f>
        <v>No</v>
      </c>
      <c r="G2161" s="55" t="str">
        <f>VLOOKUP(A2161,Medical_Examinations!A2160:J4495,7,TRUE)</f>
        <v>No</v>
      </c>
      <c r="H2161" s="55" t="str">
        <f>VLOOKUP(A2161,Medical_Examinations!A2160:J4495,8,TRUE)</f>
        <v>No</v>
      </c>
      <c r="I2161" s="56">
        <f>VLOOKUP(A2161,Medical_Examinations!A2160:J4495,9,TRUE)</f>
        <v>0</v>
      </c>
      <c r="J2161" s="55" t="str">
        <f>VLOOKUP(A2161,Medical_Examinations!A2160:J4495,10,TRUE)</f>
        <v>No</v>
      </c>
      <c r="K2161" s="55" t="str">
        <f>VLOOKUP(A2161,Medical_Examinations!A2160:J4495,3,TRUE)</f>
        <v>Obesity</v>
      </c>
      <c r="L2161" s="55" t="str">
        <f>VLOOKUP(A2161,Medical_Examinations!A2160:J4495,5,TRUE)</f>
        <v>Diabetes</v>
      </c>
      <c r="M2161" s="57">
        <f>VLOOKUP(A2161,Hospitalization!A57:K2399,5,FALSE)</f>
        <v>27704</v>
      </c>
      <c r="N2161" s="56">
        <f ca="1">VLOOKUP(A2161,Hospitalization!A363:K2705,6,TRUE)</f>
        <v>34</v>
      </c>
      <c r="O2161" s="55" t="str">
        <f>VLOOKUP(A2152,Hospitalization!A1153:K3495,11,TRUE)</f>
        <v>R1013</v>
      </c>
      <c r="P2161" s="55" t="str">
        <f>VLOOKUP(A2161,Hospitalization!A1162:K3504,10,TRUE)</f>
        <v>tier - 3</v>
      </c>
      <c r="Q2161" s="58">
        <f>VLOOKUP(A2161,Hospitalization!A1162:K3504,8,TRUE)</f>
        <v>8539.67</v>
      </c>
      <c r="R2161" s="55" t="str">
        <f>VLOOKUP(A2161,Hospitalization!A1162:K3504,9,TRUE)</f>
        <v>tier - 2</v>
      </c>
    </row>
    <row r="2162" spans="1:18" x14ac:dyDescent="0.3">
      <c r="A2162" s="69" t="s">
        <v>2171</v>
      </c>
      <c r="B2162" s="55" t="str">
        <f>VLOOKUP(A2162,'Customer Names'!A2162:E3480,3,TRUE)</f>
        <v xml:space="preserve"> Ms</v>
      </c>
      <c r="C2162" s="55" t="str">
        <f>VLOOKUP(A2162,'Customer Names'!A2160:E2985,4,FALSE)</f>
        <v>Natalini</v>
      </c>
      <c r="D2162" s="50">
        <f>VLOOKUP(HealthCare!A2162,Medical_Examinations!A2161:J4496,2,TRUE)</f>
        <v>29.6</v>
      </c>
      <c r="E2162" s="50">
        <f>VLOOKUP(HealthCare!A2162,Medical_Examinations!A2161:J4496,4,TRUE)</f>
        <v>11.03</v>
      </c>
      <c r="F2162" s="7" t="str">
        <f>VLOOKUP(A2162,Medical_Examinations!A2161:J4496,6,TRUE)</f>
        <v>No</v>
      </c>
      <c r="G2162" s="7" t="str">
        <f>VLOOKUP(A2162,Medical_Examinations!A2161:J4496,7,TRUE)</f>
        <v>No</v>
      </c>
      <c r="H2162" s="7" t="str">
        <f>VLOOKUP(A2162,Medical_Examinations!A2161:J4496,8,TRUE)</f>
        <v>No</v>
      </c>
      <c r="I2162" s="51">
        <f>VLOOKUP(A2162,Medical_Examinations!A2161:J4496,9,TRUE)</f>
        <v>0</v>
      </c>
      <c r="J2162" s="7" t="str">
        <f>VLOOKUP(A2162,Medical_Examinations!A2161:J4496,10,TRUE)</f>
        <v>No</v>
      </c>
      <c r="K2162" s="7" t="str">
        <f>VLOOKUP(A2162,Medical_Examinations!A2161:J4496,3,TRUE)</f>
        <v>Overweight</v>
      </c>
      <c r="L2162" s="7" t="str">
        <f>VLOOKUP(A2162,Medical_Examinations!A2161:J4496,5,TRUE)</f>
        <v>Diabetes</v>
      </c>
      <c r="M2162" s="52">
        <f>VLOOKUP(A2162,Hospitalization!A58:K2400,5,FALSE)</f>
        <v>29947</v>
      </c>
      <c r="N2162" s="51">
        <f ca="1">VLOOKUP(A2162,Hospitalization!A364:K2706,6,TRUE)</f>
        <v>51</v>
      </c>
      <c r="O2162" s="7" t="str">
        <f>VLOOKUP(A2153,Hospitalization!A1154:K3496,11,TRUE)</f>
        <v>R1013</v>
      </c>
      <c r="P2162" s="7" t="str">
        <f>VLOOKUP(A2162,Hospitalization!A1163:K3505,10,TRUE)</f>
        <v>tier - 3</v>
      </c>
      <c r="Q2162" s="53">
        <f>VLOOKUP(A2162,Hospitalization!A1163:K3505,8,TRUE)</f>
        <v>8538.2900000000009</v>
      </c>
      <c r="R2162" s="7" t="str">
        <f>VLOOKUP(A2162,Hospitalization!A1163:K3505,9,TRUE)</f>
        <v>tier - 2</v>
      </c>
    </row>
    <row r="2163" spans="1:18" x14ac:dyDescent="0.3">
      <c r="A2163" s="69" t="s">
        <v>2172</v>
      </c>
      <c r="B2163" s="55" t="str">
        <f>VLOOKUP(A2163,'Customer Names'!A2163:E3481,3,TRUE)</f>
        <v xml:space="preserve"> Ms</v>
      </c>
      <c r="C2163" s="55" t="str">
        <f>VLOOKUP(A2163,'Customer Names'!A2161:E2986,4,FALSE)</f>
        <v>Robbins</v>
      </c>
      <c r="D2163" s="54">
        <f>VLOOKUP(HealthCare!A2163,Medical_Examinations!A2162:J4497,2,TRUE)</f>
        <v>22.05</v>
      </c>
      <c r="E2163" s="54">
        <f>VLOOKUP(HealthCare!A2163,Medical_Examinations!A2162:J4497,4,TRUE)</f>
        <v>4.43</v>
      </c>
      <c r="F2163" s="55" t="str">
        <f>VLOOKUP(A2163,Medical_Examinations!A2162:J4497,6,TRUE)</f>
        <v>yes</v>
      </c>
      <c r="G2163" s="55" t="str">
        <f>VLOOKUP(A2163,Medical_Examinations!A2162:J4497,7,TRUE)</f>
        <v>No</v>
      </c>
      <c r="H2163" s="55" t="str">
        <f>VLOOKUP(A2163,Medical_Examinations!A2162:J4497,8,TRUE)</f>
        <v>No</v>
      </c>
      <c r="I2163" s="56">
        <f>VLOOKUP(A2163,Medical_Examinations!A2162:J4497,9,TRUE)</f>
        <v>0</v>
      </c>
      <c r="J2163" s="55" t="str">
        <f>VLOOKUP(A2163,Medical_Examinations!A2162:J4497,10,TRUE)</f>
        <v>No</v>
      </c>
      <c r="K2163" s="55" t="str">
        <f>VLOOKUP(A2163,Medical_Examinations!A2162:J4497,3,TRUE)</f>
        <v>Normal Weight</v>
      </c>
      <c r="L2163" s="55" t="str">
        <f>VLOOKUP(A2163,Medical_Examinations!A2162:J4497,5,TRUE)</f>
        <v>Normal</v>
      </c>
      <c r="M2163" s="57">
        <f>VLOOKUP(A2163,Hospitalization!A59:K2401,5,FALSE)</f>
        <v>30521</v>
      </c>
      <c r="N2163" s="56">
        <f ca="1">VLOOKUP(A2163,Hospitalization!A365:K2707,6,TRUE)</f>
        <v>40</v>
      </c>
      <c r="O2163" s="55" t="str">
        <f>VLOOKUP(A2154,Hospitalization!A1155:K3497,11,TRUE)</f>
        <v>R1013</v>
      </c>
      <c r="P2163" s="55" t="str">
        <f>VLOOKUP(A2163,Hospitalization!A1164:K3506,10,TRUE)</f>
        <v>tier - 3</v>
      </c>
      <c r="Q2163" s="58">
        <f>VLOOKUP(A2163,Hospitalization!A1164:K3506,8,TRUE)</f>
        <v>8534.67</v>
      </c>
      <c r="R2163" s="55" t="str">
        <f>VLOOKUP(A2163,Hospitalization!A1164:K3506,9,TRUE)</f>
        <v>tier - 2</v>
      </c>
    </row>
    <row r="2164" spans="1:18" x14ac:dyDescent="0.3">
      <c r="A2164" s="69" t="s">
        <v>2173</v>
      </c>
      <c r="B2164" s="55" t="str">
        <f>VLOOKUP(A2164,'Customer Names'!A2164:E3482,3,TRUE)</f>
        <v xml:space="preserve"> Mrs</v>
      </c>
      <c r="C2164" s="55" t="str">
        <f>VLOOKUP(A2164,'Customer Names'!A2162:E2987,4,FALSE)</f>
        <v>Stanislav</v>
      </c>
      <c r="D2164" s="50">
        <f>VLOOKUP(HealthCare!A2164,Medical_Examinations!A2163:J4498,2,TRUE)</f>
        <v>27.06</v>
      </c>
      <c r="E2164" s="50">
        <f>VLOOKUP(HealthCare!A2164,Medical_Examinations!A2163:J4498,4,TRUE)</f>
        <v>6.14</v>
      </c>
      <c r="F2164" s="7" t="str">
        <f>VLOOKUP(A2164,Medical_Examinations!A2163:J4498,6,TRUE)</f>
        <v>No</v>
      </c>
      <c r="G2164" s="7" t="str">
        <f>VLOOKUP(A2164,Medical_Examinations!A2163:J4498,7,TRUE)</f>
        <v>yes</v>
      </c>
      <c r="H2164" s="7" t="str">
        <f>VLOOKUP(A2164,Medical_Examinations!A2163:J4498,8,TRUE)</f>
        <v>No</v>
      </c>
      <c r="I2164" s="51">
        <f>VLOOKUP(A2164,Medical_Examinations!A2163:J4498,9,TRUE)</f>
        <v>1</v>
      </c>
      <c r="J2164" s="7" t="str">
        <f>VLOOKUP(A2164,Medical_Examinations!A2163:J4498,10,TRUE)</f>
        <v>No</v>
      </c>
      <c r="K2164" s="7" t="str">
        <f>VLOOKUP(A2164,Medical_Examinations!A2163:J4498,3,TRUE)</f>
        <v>Overweight</v>
      </c>
      <c r="L2164" s="7" t="str">
        <f>VLOOKUP(A2164,Medical_Examinations!A2163:J4498,5,TRUE)</f>
        <v>Prediabetes</v>
      </c>
      <c r="M2164" s="52">
        <f>VLOOKUP(A2164,Hospitalization!A60:K2402,5,FALSE)</f>
        <v>28332</v>
      </c>
      <c r="N2164" s="51">
        <f ca="1">VLOOKUP(A2164,Hospitalization!A366:K2708,6,TRUE)</f>
        <v>36</v>
      </c>
      <c r="O2164" s="7" t="str">
        <f>VLOOKUP(A2155,Hospitalization!A1156:K3498,11,TRUE)</f>
        <v>R1021</v>
      </c>
      <c r="P2164" s="7" t="str">
        <f>VLOOKUP(A2164,Hospitalization!A1165:K3507,10,TRUE)</f>
        <v>tier - 2</v>
      </c>
      <c r="Q2164" s="53">
        <f>VLOOKUP(A2164,Hospitalization!A1165:K3507,8,TRUE)</f>
        <v>8527.5300000000007</v>
      </c>
      <c r="R2164" s="7" t="str">
        <f>VLOOKUP(A2164,Hospitalization!A1165:K3507,9,TRUE)</f>
        <v>tier - 2</v>
      </c>
    </row>
    <row r="2165" spans="1:18" x14ac:dyDescent="0.3">
      <c r="A2165" s="69" t="s">
        <v>2174</v>
      </c>
      <c r="B2165" s="55" t="str">
        <f>VLOOKUP(A2165,'Customer Names'!A2165:E3483,3,TRUE)</f>
        <v xml:space="preserve"> Ms</v>
      </c>
      <c r="C2165" s="55" t="str">
        <f>VLOOKUP(A2165,'Customer Names'!A2163:E2988,4,FALSE)</f>
        <v>Meyer</v>
      </c>
      <c r="D2165" s="54">
        <f>VLOOKUP(HealthCare!A2165,Medical_Examinations!A2164:J4499,2,TRUE)</f>
        <v>20.49</v>
      </c>
      <c r="E2165" s="54">
        <f>VLOOKUP(HealthCare!A2165,Medical_Examinations!A2164:J4499,4,TRUE)</f>
        <v>4.87</v>
      </c>
      <c r="F2165" s="55" t="str">
        <f>VLOOKUP(A2165,Medical_Examinations!A2164:J4499,6,TRUE)</f>
        <v>No</v>
      </c>
      <c r="G2165" s="55" t="str">
        <f>VLOOKUP(A2165,Medical_Examinations!A2164:J4499,7,TRUE)</f>
        <v>No</v>
      </c>
      <c r="H2165" s="55" t="str">
        <f>VLOOKUP(A2165,Medical_Examinations!A2164:J4499,8,TRUE)</f>
        <v>No</v>
      </c>
      <c r="I2165" s="56">
        <f>VLOOKUP(A2165,Medical_Examinations!A2164:J4499,9,TRUE)</f>
        <v>0</v>
      </c>
      <c r="J2165" s="55" t="str">
        <f>VLOOKUP(A2165,Medical_Examinations!A2164:J4499,10,TRUE)</f>
        <v>No</v>
      </c>
      <c r="K2165" s="55" t="str">
        <f>VLOOKUP(A2165,Medical_Examinations!A2164:J4499,3,TRUE)</f>
        <v>Normal Weight</v>
      </c>
      <c r="L2165" s="55" t="str">
        <f>VLOOKUP(A2165,Medical_Examinations!A2164:J4499,5,TRUE)</f>
        <v>Normal</v>
      </c>
      <c r="M2165" s="57">
        <f>VLOOKUP(A2165,Hospitalization!A61:K2403,5,FALSE)</f>
        <v>29080</v>
      </c>
      <c r="N2165" s="56">
        <f ca="1">VLOOKUP(A2165,Hospitalization!A367:K2709,6,TRUE)</f>
        <v>58</v>
      </c>
      <c r="O2165" s="55" t="str">
        <f>VLOOKUP(A2156,Hospitalization!A1157:K3499,11,TRUE)</f>
        <v>R1021</v>
      </c>
      <c r="P2165" s="55" t="str">
        <f>VLOOKUP(A2165,Hospitalization!A1166:K3508,10,TRUE)</f>
        <v>tier - 2</v>
      </c>
      <c r="Q2165" s="58">
        <f>VLOOKUP(A2165,Hospitalization!A1166:K3508,8,TRUE)</f>
        <v>8522</v>
      </c>
      <c r="R2165" s="55" t="str">
        <f>VLOOKUP(A2165,Hospitalization!A1166:K3508,9,TRUE)</f>
        <v>tier - 2</v>
      </c>
    </row>
    <row r="2166" spans="1:18" x14ac:dyDescent="0.3">
      <c r="A2166" s="69" t="s">
        <v>2175</v>
      </c>
      <c r="B2166" s="55" t="str">
        <f>VLOOKUP(A2166,'Customer Names'!A2166:E3484,3,TRUE)</f>
        <v xml:space="preserve"> Mr</v>
      </c>
      <c r="C2166" s="55" t="str">
        <f>VLOOKUP(A2166,'Customer Names'!A2164:E2989,4,FALSE)</f>
        <v>Mears</v>
      </c>
      <c r="D2166" s="50">
        <f>VLOOKUP(HealthCare!A2166,Medical_Examinations!A2165:J4500,2,TRUE)</f>
        <v>28.4</v>
      </c>
      <c r="E2166" s="50">
        <f>VLOOKUP(HealthCare!A2166,Medical_Examinations!A2165:J4500,4,TRUE)</f>
        <v>4.3</v>
      </c>
      <c r="F2166" s="7" t="str">
        <f>VLOOKUP(A2166,Medical_Examinations!A2165:J4500,6,TRUE)</f>
        <v>No</v>
      </c>
      <c r="G2166" s="7" t="str">
        <f>VLOOKUP(A2166,Medical_Examinations!A2165:J4500,7,TRUE)</f>
        <v>No</v>
      </c>
      <c r="H2166" s="7" t="str">
        <f>VLOOKUP(A2166,Medical_Examinations!A2165:J4500,8,TRUE)</f>
        <v>Yes</v>
      </c>
      <c r="I2166" s="51">
        <f>VLOOKUP(A2166,Medical_Examinations!A2165:J4500,9,TRUE)</f>
        <v>1</v>
      </c>
      <c r="J2166" s="7" t="str">
        <f>VLOOKUP(A2166,Medical_Examinations!A2165:J4500,10,TRUE)</f>
        <v>No</v>
      </c>
      <c r="K2166" s="7" t="str">
        <f>VLOOKUP(A2166,Medical_Examinations!A2165:J4500,3,TRUE)</f>
        <v>Overweight</v>
      </c>
      <c r="L2166" s="7" t="str">
        <f>VLOOKUP(A2166,Medical_Examinations!A2165:J4500,5,TRUE)</f>
        <v>Normal</v>
      </c>
      <c r="M2166" s="52">
        <f>VLOOKUP(A2166,Hospitalization!A62:K2404,5,FALSE)</f>
        <v>28488</v>
      </c>
      <c r="N2166" s="51">
        <f ca="1">VLOOKUP(A2166,Hospitalization!A368:K2710,6,TRUE)</f>
        <v>26</v>
      </c>
      <c r="O2166" s="7" t="str">
        <f>VLOOKUP(A2157,Hospitalization!A1158:K3500,11,TRUE)</f>
        <v>R1013</v>
      </c>
      <c r="P2166" s="7" t="str">
        <f>VLOOKUP(A2166,Hospitalization!A1167:K3509,10,TRUE)</f>
        <v>tier - 3</v>
      </c>
      <c r="Q2166" s="53">
        <f>VLOOKUP(A2166,Hospitalization!A1167:K3509,8,TRUE)</f>
        <v>8520.0300000000007</v>
      </c>
      <c r="R2166" s="7" t="str">
        <f>VLOOKUP(A2166,Hospitalization!A1167:K3509,9,TRUE)</f>
        <v>tier - 2</v>
      </c>
    </row>
    <row r="2167" spans="1:18" x14ac:dyDescent="0.3">
      <c r="A2167" s="69" t="s">
        <v>2176</v>
      </c>
      <c r="B2167" s="55" t="str">
        <f>VLOOKUP(A2167,'Customer Names'!A2167:E3485,3,TRUE)</f>
        <v xml:space="preserve"> Mr</v>
      </c>
      <c r="C2167" s="55" t="str">
        <f>VLOOKUP(A2167,'Customer Names'!A2165:E2990,4,FALSE)</f>
        <v>Neill</v>
      </c>
      <c r="D2167" s="54">
        <f>VLOOKUP(HealthCare!A2167,Medical_Examinations!A2166:J4501,2,TRUE)</f>
        <v>41.91</v>
      </c>
      <c r="E2167" s="54">
        <f>VLOOKUP(HealthCare!A2167,Medical_Examinations!A2166:J4501,4,TRUE)</f>
        <v>6.19</v>
      </c>
      <c r="F2167" s="55" t="str">
        <f>VLOOKUP(A2167,Medical_Examinations!A2166:J4501,6,TRUE)</f>
        <v>No</v>
      </c>
      <c r="G2167" s="55" t="str">
        <f>VLOOKUP(A2167,Medical_Examinations!A2166:J4501,7,TRUE)</f>
        <v>No</v>
      </c>
      <c r="H2167" s="55" t="str">
        <f>VLOOKUP(A2167,Medical_Examinations!A2166:J4501,8,TRUE)</f>
        <v>No</v>
      </c>
      <c r="I2167" s="56">
        <f>VLOOKUP(A2167,Medical_Examinations!A2166:J4501,9,TRUE)</f>
        <v>0</v>
      </c>
      <c r="J2167" s="55" t="str">
        <f>VLOOKUP(A2167,Medical_Examinations!A2166:J4501,10,TRUE)</f>
        <v>No</v>
      </c>
      <c r="K2167" s="55" t="str">
        <f>VLOOKUP(A2167,Medical_Examinations!A2166:J4501,3,TRUE)</f>
        <v>Obesity</v>
      </c>
      <c r="L2167" s="55" t="str">
        <f>VLOOKUP(A2167,Medical_Examinations!A2166:J4501,5,TRUE)</f>
        <v>Prediabetes</v>
      </c>
      <c r="M2167" s="57">
        <f>VLOOKUP(A2167,Hospitalization!A63:K2405,5,FALSE)</f>
        <v>28297</v>
      </c>
      <c r="N2167" s="56">
        <f ca="1">VLOOKUP(A2167,Hospitalization!A369:K2711,6,TRUE)</f>
        <v>58</v>
      </c>
      <c r="O2167" s="55" t="str">
        <f>VLOOKUP(A2158,Hospitalization!A1159:K3501,11,TRUE)</f>
        <v>R1012</v>
      </c>
      <c r="P2167" s="55" t="str">
        <f>VLOOKUP(A2167,Hospitalization!A1168:K3510,10,TRUE)</f>
        <v>tier - 1</v>
      </c>
      <c r="Q2167" s="58">
        <f>VLOOKUP(A2167,Hospitalization!A1168:K3510,8,TRUE)</f>
        <v>8516.83</v>
      </c>
      <c r="R2167" s="55" t="str">
        <f>VLOOKUP(A2167,Hospitalization!A1168:K3510,9,TRUE)</f>
        <v>tier - 2</v>
      </c>
    </row>
    <row r="2168" spans="1:18" x14ac:dyDescent="0.3">
      <c r="A2168" s="69" t="s">
        <v>2177</v>
      </c>
      <c r="B2168" s="55" t="str">
        <f>VLOOKUP(A2168,'Customer Names'!A2168:E3486,3,TRUE)</f>
        <v xml:space="preserve"> Mr</v>
      </c>
      <c r="C2168" s="55" t="str">
        <f>VLOOKUP(A2168,'Customer Names'!A2166:E2991,4,FALSE)</f>
        <v>Tola</v>
      </c>
      <c r="D2168" s="50">
        <f>VLOOKUP(HealthCare!A2168,Medical_Examinations!A2167:J4502,2,TRUE)</f>
        <v>24.6</v>
      </c>
      <c r="E2168" s="50">
        <f>VLOOKUP(HealthCare!A2168,Medical_Examinations!A2167:J4502,4,TRUE)</f>
        <v>6.19</v>
      </c>
      <c r="F2168" s="7" t="str">
        <f>VLOOKUP(A2168,Medical_Examinations!A2167:J4502,6,TRUE)</f>
        <v>No</v>
      </c>
      <c r="G2168" s="7" t="str">
        <f>VLOOKUP(A2168,Medical_Examinations!A2167:J4502,7,TRUE)</f>
        <v>No</v>
      </c>
      <c r="H2168" s="7" t="str">
        <f>VLOOKUP(A2168,Medical_Examinations!A2167:J4502,8,TRUE)</f>
        <v>Yes</v>
      </c>
      <c r="I2168" s="51">
        <f>VLOOKUP(A2168,Medical_Examinations!A2167:J4502,9,TRUE)</f>
        <v>1</v>
      </c>
      <c r="J2168" s="7" t="str">
        <f>VLOOKUP(A2168,Medical_Examinations!A2167:J4502,10,TRUE)</f>
        <v>No</v>
      </c>
      <c r="K2168" s="7" t="str">
        <f>VLOOKUP(A2168,Medical_Examinations!A2167:J4502,3,TRUE)</f>
        <v>Normal Weight</v>
      </c>
      <c r="L2168" s="7" t="str">
        <f>VLOOKUP(A2168,Medical_Examinations!A2167:J4502,5,TRUE)</f>
        <v>Prediabetes</v>
      </c>
      <c r="M2168" s="52">
        <f>VLOOKUP(A2168,Hospitalization!A64:K2406,5,FALSE)</f>
        <v>28485</v>
      </c>
      <c r="N2168" s="51">
        <f ca="1">VLOOKUP(A2168,Hospitalization!A370:K2712,6,TRUE)</f>
        <v>55</v>
      </c>
      <c r="O2168" s="7" t="str">
        <f>VLOOKUP(A2159,Hospitalization!A1160:K3502,11,TRUE)</f>
        <v>R1011</v>
      </c>
      <c r="P2168" s="7" t="str">
        <f>VLOOKUP(A2168,Hospitalization!A1169:K3511,10,TRUE)</f>
        <v>tier - 2</v>
      </c>
      <c r="Q2168" s="53">
        <f>VLOOKUP(A2168,Hospitalization!A1169:K3511,8,TRUE)</f>
        <v>8515.76</v>
      </c>
      <c r="R2168" s="7" t="str">
        <f>VLOOKUP(A2168,Hospitalization!A1169:K3511,9,TRUE)</f>
        <v>tier - 2</v>
      </c>
    </row>
    <row r="2169" spans="1:18" x14ac:dyDescent="0.3">
      <c r="A2169" s="69" t="s">
        <v>2178</v>
      </c>
      <c r="B2169" s="55" t="str">
        <f>VLOOKUP(A2169,'Customer Names'!A2169:E3487,3,TRUE)</f>
        <v xml:space="preserve"> Mr</v>
      </c>
      <c r="C2169" s="55" t="str">
        <f>VLOOKUP(A2169,'Customer Names'!A2167:E2992,4,FALSE)</f>
        <v>Briskman</v>
      </c>
      <c r="D2169" s="54">
        <f>VLOOKUP(HealthCare!A2169,Medical_Examinations!A2168:J4503,2,TRUE)</f>
        <v>20.9</v>
      </c>
      <c r="E2169" s="54">
        <f>VLOOKUP(HealthCare!A2169,Medical_Examinations!A2168:J4503,4,TRUE)</f>
        <v>5.12</v>
      </c>
      <c r="F2169" s="55" t="str">
        <f>VLOOKUP(A2169,Medical_Examinations!A2168:J4503,6,TRUE)</f>
        <v>No</v>
      </c>
      <c r="G2169" s="55" t="str">
        <f>VLOOKUP(A2169,Medical_Examinations!A2168:J4503,7,TRUE)</f>
        <v>No</v>
      </c>
      <c r="H2169" s="55" t="str">
        <f>VLOOKUP(A2169,Medical_Examinations!A2168:J4503,8,TRUE)</f>
        <v>Yes</v>
      </c>
      <c r="I2169" s="56">
        <f>VLOOKUP(A2169,Medical_Examinations!A2168:J4503,9,TRUE)</f>
        <v>1</v>
      </c>
      <c r="J2169" s="55" t="str">
        <f>VLOOKUP(A2169,Medical_Examinations!A2168:J4503,10,TRUE)</f>
        <v>No</v>
      </c>
      <c r="K2169" s="55" t="str">
        <f>VLOOKUP(A2169,Medical_Examinations!A2168:J4503,3,TRUE)</f>
        <v>Normal Weight</v>
      </c>
      <c r="L2169" s="55" t="str">
        <f>VLOOKUP(A2169,Medical_Examinations!A2168:J4503,5,TRUE)</f>
        <v>Normal</v>
      </c>
      <c r="M2169" s="57">
        <f>VLOOKUP(A2169,Hospitalization!A65:K2407,5,FALSE)</f>
        <v>34283</v>
      </c>
      <c r="N2169" s="56">
        <f ca="1">VLOOKUP(A2169,Hospitalization!A371:K2713,6,TRUE)</f>
        <v>55</v>
      </c>
      <c r="O2169" s="55" t="str">
        <f>VLOOKUP(A2160,Hospitalization!A1161:K3503,11,TRUE)</f>
        <v>R1011</v>
      </c>
      <c r="P2169" s="55" t="str">
        <f>VLOOKUP(A2169,Hospitalization!A1170:K3512,10,TRUE)</f>
        <v>tier - 1</v>
      </c>
      <c r="Q2169" s="58">
        <f>VLOOKUP(A2169,Hospitalization!A1170:K3512,8,TRUE)</f>
        <v>8471.65</v>
      </c>
      <c r="R2169" s="55" t="str">
        <f>VLOOKUP(A2169,Hospitalization!A1170:K3512,9,TRUE)</f>
        <v>tier - 2</v>
      </c>
    </row>
    <row r="2170" spans="1:18" x14ac:dyDescent="0.3">
      <c r="A2170" s="69" t="s">
        <v>2179</v>
      </c>
      <c r="B2170" s="55" t="str">
        <f>VLOOKUP(A2170,'Customer Names'!A2170:E3488,3,TRUE)</f>
        <v xml:space="preserve"> Mr</v>
      </c>
      <c r="C2170" s="55" t="str">
        <f>VLOOKUP(A2170,'Customer Names'!A2168:E2993,4,FALSE)</f>
        <v>Ritzenhein</v>
      </c>
      <c r="D2170" s="50">
        <f>VLOOKUP(HealthCare!A2170,Medical_Examinations!A2169:J4504,2,TRUE)</f>
        <v>34.4</v>
      </c>
      <c r="E2170" s="50">
        <f>VLOOKUP(HealthCare!A2170,Medical_Examinations!A2169:J4504,4,TRUE)</f>
        <v>4.04</v>
      </c>
      <c r="F2170" s="7" t="str">
        <f>VLOOKUP(A2170,Medical_Examinations!A2169:J4504,6,TRUE)</f>
        <v>No</v>
      </c>
      <c r="G2170" s="7" t="str">
        <f>VLOOKUP(A2170,Medical_Examinations!A2169:J4504,7,TRUE)</f>
        <v>No</v>
      </c>
      <c r="H2170" s="7" t="str">
        <f>VLOOKUP(A2170,Medical_Examinations!A2169:J4504,8,TRUE)</f>
        <v>No</v>
      </c>
      <c r="I2170" s="51">
        <f>VLOOKUP(A2170,Medical_Examinations!A2169:J4504,9,TRUE)</f>
        <v>0</v>
      </c>
      <c r="J2170" s="7" t="str">
        <f>VLOOKUP(A2170,Medical_Examinations!A2169:J4504,10,TRUE)</f>
        <v>No</v>
      </c>
      <c r="K2170" s="7" t="str">
        <f>VLOOKUP(A2170,Medical_Examinations!A2169:J4504,3,TRUE)</f>
        <v>Obesity</v>
      </c>
      <c r="L2170" s="7" t="str">
        <f>VLOOKUP(A2170,Medical_Examinations!A2169:J4504,5,TRUE)</f>
        <v>Normal</v>
      </c>
      <c r="M2170" s="52">
        <f>VLOOKUP(A2170,Hospitalization!A66:K2408,5,FALSE)</f>
        <v>33856</v>
      </c>
      <c r="N2170" s="51">
        <f ca="1">VLOOKUP(A2170,Hospitalization!A372:K2714,6,TRUE)</f>
        <v>59</v>
      </c>
      <c r="O2170" s="7" t="str">
        <f>VLOOKUP(A2161,Hospitalization!A1162:K3504,11,TRUE)</f>
        <v>R1011</v>
      </c>
      <c r="P2170" s="7" t="str">
        <f>VLOOKUP(A2170,Hospitalization!A1171:K3513,10,TRUE)</f>
        <v>tier - 2</v>
      </c>
      <c r="Q2170" s="53">
        <f>VLOOKUP(A2170,Hospitalization!A1171:K3513,8,TRUE)</f>
        <v>8466.35</v>
      </c>
      <c r="R2170" s="7" t="str">
        <f>VLOOKUP(A2170,Hospitalization!A1171:K3513,9,TRUE)</f>
        <v>tier - 2</v>
      </c>
    </row>
    <row r="2171" spans="1:18" x14ac:dyDescent="0.3">
      <c r="A2171" s="69" t="s">
        <v>2180</v>
      </c>
      <c r="B2171" s="55" t="str">
        <f>VLOOKUP(A2171,'Customer Names'!A2171:E3489,3,TRUE)</f>
        <v xml:space="preserve"> Mr</v>
      </c>
      <c r="C2171" s="55" t="str">
        <f>VLOOKUP(A2171,'Customer Names'!A2169:E2994,4,FALSE)</f>
        <v>Malkowski</v>
      </c>
      <c r="D2171" s="54">
        <f>VLOOKUP(HealthCare!A2171,Medical_Examinations!A2170:J4505,2,TRUE)</f>
        <v>32.56</v>
      </c>
      <c r="E2171" s="54">
        <f>VLOOKUP(HealthCare!A2171,Medical_Examinations!A2170:J4505,4,TRUE)</f>
        <v>5.36</v>
      </c>
      <c r="F2171" s="55" t="str">
        <f>VLOOKUP(A2171,Medical_Examinations!A2170:J4505,6,TRUE)</f>
        <v>No</v>
      </c>
      <c r="G2171" s="55" t="str">
        <f>VLOOKUP(A2171,Medical_Examinations!A2170:J4505,7,TRUE)</f>
        <v>No</v>
      </c>
      <c r="H2171" s="55" t="str">
        <f>VLOOKUP(A2171,Medical_Examinations!A2170:J4505,8,TRUE)</f>
        <v>No</v>
      </c>
      <c r="I2171" s="56">
        <f>VLOOKUP(A2171,Medical_Examinations!A2170:J4505,9,TRUE)</f>
        <v>0</v>
      </c>
      <c r="J2171" s="55" t="str">
        <f>VLOOKUP(A2171,Medical_Examinations!A2170:J4505,10,TRUE)</f>
        <v>No</v>
      </c>
      <c r="K2171" s="55" t="str">
        <f>VLOOKUP(A2171,Medical_Examinations!A2170:J4505,3,TRUE)</f>
        <v>Obesity</v>
      </c>
      <c r="L2171" s="55" t="str">
        <f>VLOOKUP(A2171,Medical_Examinations!A2170:J4505,5,TRUE)</f>
        <v>Normal</v>
      </c>
      <c r="M2171" s="57">
        <f>VLOOKUP(A2171,Hospitalization!A67:K2409,5,FALSE)</f>
        <v>30852</v>
      </c>
      <c r="N2171" s="56">
        <f ca="1">VLOOKUP(A2171,Hospitalization!A373:K2715,6,TRUE)</f>
        <v>54</v>
      </c>
      <c r="O2171" s="55" t="str">
        <f>VLOOKUP(A2162,Hospitalization!A1163:K3505,11,TRUE)</f>
        <v>R1024</v>
      </c>
      <c r="P2171" s="55" t="str">
        <f>VLOOKUP(A2171,Hospitalization!A1172:K3514,10,TRUE)</f>
        <v>tier - 2</v>
      </c>
      <c r="Q2171" s="58">
        <f>VLOOKUP(A2171,Hospitalization!A1172:K3514,8,TRUE)</f>
        <v>8450.82</v>
      </c>
      <c r="R2171" s="55" t="str">
        <f>VLOOKUP(A2171,Hospitalization!A1172:K3514,9,TRUE)</f>
        <v>tier - 2</v>
      </c>
    </row>
    <row r="2172" spans="1:18" x14ac:dyDescent="0.3">
      <c r="A2172" s="69" t="s">
        <v>2181</v>
      </c>
      <c r="B2172" s="55" t="str">
        <f>VLOOKUP(A2172,'Customer Names'!A2172:E3490,3,TRUE)</f>
        <v xml:space="preserve"> Ms</v>
      </c>
      <c r="C2172" s="55" t="str">
        <f>VLOOKUP(A2172,'Customer Names'!A2170:E2995,4,FALSE)</f>
        <v>Andreyko</v>
      </c>
      <c r="D2172" s="50">
        <f>VLOOKUP(HealthCare!A2172,Medical_Examinations!A2171:J4506,2,TRUE)</f>
        <v>27.98</v>
      </c>
      <c r="E2172" s="50">
        <f>VLOOKUP(HealthCare!A2172,Medical_Examinations!A2171:J4506,4,TRUE)</f>
        <v>4.38</v>
      </c>
      <c r="F2172" s="7" t="str">
        <f>VLOOKUP(A2172,Medical_Examinations!A2171:J4506,6,TRUE)</f>
        <v>No</v>
      </c>
      <c r="G2172" s="7" t="str">
        <f>VLOOKUP(A2172,Medical_Examinations!A2171:J4506,7,TRUE)</f>
        <v>yes</v>
      </c>
      <c r="H2172" s="7" t="str">
        <f>VLOOKUP(A2172,Medical_Examinations!A2171:J4506,8,TRUE)</f>
        <v>No</v>
      </c>
      <c r="I2172" s="51">
        <f>VLOOKUP(A2172,Medical_Examinations!A2171:J4506,9,TRUE)</f>
        <v>1</v>
      </c>
      <c r="J2172" s="7" t="str">
        <f>VLOOKUP(A2172,Medical_Examinations!A2171:J4506,10,TRUE)</f>
        <v>No</v>
      </c>
      <c r="K2172" s="7" t="str">
        <f>VLOOKUP(A2172,Medical_Examinations!A2171:J4506,3,TRUE)</f>
        <v>Overweight</v>
      </c>
      <c r="L2172" s="7" t="str">
        <f>VLOOKUP(A2172,Medical_Examinations!A2171:J4506,5,TRUE)</f>
        <v>Normal</v>
      </c>
      <c r="M2172" s="52">
        <f>VLOOKUP(A2172,Hospitalization!A68:K2410,5,FALSE)</f>
        <v>24270</v>
      </c>
      <c r="N2172" s="51">
        <f ca="1">VLOOKUP(A2172,Hospitalization!A374:K2716,6,TRUE)</f>
        <v>32</v>
      </c>
      <c r="O2172" s="7" t="str">
        <f>VLOOKUP(A2163,Hospitalization!A1164:K3506,11,TRUE)</f>
        <v>R1024</v>
      </c>
      <c r="P2172" s="7" t="str">
        <f>VLOOKUP(A2172,Hospitalization!A1173:K3515,10,TRUE)</f>
        <v>tier - 1</v>
      </c>
      <c r="Q2172" s="53">
        <f>VLOOKUP(A2172,Hospitalization!A1173:K3515,8,TRUE)</f>
        <v>8448.66</v>
      </c>
      <c r="R2172" s="7" t="str">
        <f>VLOOKUP(A2172,Hospitalization!A1173:K3515,9,TRUE)</f>
        <v>tier - 3</v>
      </c>
    </row>
    <row r="2173" spans="1:18" x14ac:dyDescent="0.3">
      <c r="A2173" s="69" t="s">
        <v>2182</v>
      </c>
      <c r="B2173" s="55" t="str">
        <f>VLOOKUP(A2173,'Customer Names'!A2173:E3491,3,TRUE)</f>
        <v xml:space="preserve"> Mr</v>
      </c>
      <c r="C2173" s="55" t="str">
        <f>VLOOKUP(A2173,'Customer Names'!A2171:E2996,4,FALSE)</f>
        <v>Landry</v>
      </c>
      <c r="D2173" s="54">
        <f>VLOOKUP(HealthCare!A2173,Medical_Examinations!A2172:J4507,2,TRUE)</f>
        <v>26.51</v>
      </c>
      <c r="E2173" s="54">
        <f>VLOOKUP(HealthCare!A2173,Medical_Examinations!A2172:J4507,4,TRUE)</f>
        <v>4.58</v>
      </c>
      <c r="F2173" s="55" t="str">
        <f>VLOOKUP(A2173,Medical_Examinations!A2172:J4507,6,TRUE)</f>
        <v>No</v>
      </c>
      <c r="G2173" s="55" t="str">
        <f>VLOOKUP(A2173,Medical_Examinations!A2172:J4507,7,TRUE)</f>
        <v>No</v>
      </c>
      <c r="H2173" s="55" t="str">
        <f>VLOOKUP(A2173,Medical_Examinations!A2172:J4507,8,TRUE)</f>
        <v>No</v>
      </c>
      <c r="I2173" s="56">
        <f>VLOOKUP(A2173,Medical_Examinations!A2172:J4507,9,TRUE)</f>
        <v>0</v>
      </c>
      <c r="J2173" s="55" t="str">
        <f>VLOOKUP(A2173,Medical_Examinations!A2172:J4507,10,TRUE)</f>
        <v>No</v>
      </c>
      <c r="K2173" s="55" t="str">
        <f>VLOOKUP(A2173,Medical_Examinations!A2172:J4507,3,TRUE)</f>
        <v>Overweight</v>
      </c>
      <c r="L2173" s="55" t="str">
        <f>VLOOKUP(A2173,Medical_Examinations!A2172:J4507,5,TRUE)</f>
        <v>Normal</v>
      </c>
      <c r="M2173" s="57">
        <f>VLOOKUP(A2173,Hospitalization!A69:K2411,5,FALSE)</f>
        <v>26546</v>
      </c>
      <c r="N2173" s="56">
        <f ca="1">VLOOKUP(A2173,Hospitalization!A375:K2717,6,TRUE)</f>
        <v>57</v>
      </c>
      <c r="O2173" s="55" t="str">
        <f>VLOOKUP(A2164,Hospitalization!A1165:K3507,11,TRUE)</f>
        <v>R1013</v>
      </c>
      <c r="P2173" s="55" t="str">
        <f>VLOOKUP(A2173,Hospitalization!A1174:K3516,10,TRUE)</f>
        <v>tier - 1</v>
      </c>
      <c r="Q2173" s="58">
        <f>VLOOKUP(A2173,Hospitalization!A1174:K3516,8,TRUE)</f>
        <v>8444.4699999999993</v>
      </c>
      <c r="R2173" s="55" t="str">
        <f>VLOOKUP(A2173,Hospitalization!A1174:K3516,9,TRUE)</f>
        <v>tier - 3</v>
      </c>
    </row>
    <row r="2174" spans="1:18" x14ac:dyDescent="0.3">
      <c r="A2174" s="69" t="s">
        <v>2183</v>
      </c>
      <c r="B2174" s="55" t="str">
        <f>VLOOKUP(A2174,'Customer Names'!A2174:E3492,3,TRUE)</f>
        <v xml:space="preserve"> Mr</v>
      </c>
      <c r="C2174" s="55" t="str">
        <f>VLOOKUP(A2174,'Customer Names'!A2172:E2997,4,FALSE)</f>
        <v>Lozier</v>
      </c>
      <c r="D2174" s="50">
        <f>VLOOKUP(HealthCare!A2174,Medical_Examinations!A2173:J4508,2,TRUE)</f>
        <v>29.734999999999999</v>
      </c>
      <c r="E2174" s="50">
        <f>VLOOKUP(HealthCare!A2174,Medical_Examinations!A2173:J4508,4,TRUE)</f>
        <v>11.92</v>
      </c>
      <c r="F2174" s="7" t="str">
        <f>VLOOKUP(A2174,Medical_Examinations!A2173:J4508,6,TRUE)</f>
        <v>No</v>
      </c>
      <c r="G2174" s="7" t="str">
        <f>VLOOKUP(A2174,Medical_Examinations!A2173:J4508,7,TRUE)</f>
        <v>No</v>
      </c>
      <c r="H2174" s="7" t="str">
        <f>VLOOKUP(A2174,Medical_Examinations!A2173:J4508,8,TRUE)</f>
        <v>No</v>
      </c>
      <c r="I2174" s="51">
        <f>VLOOKUP(A2174,Medical_Examinations!A2173:J4508,9,TRUE)</f>
        <v>0</v>
      </c>
      <c r="J2174" s="7" t="str">
        <f>VLOOKUP(A2174,Medical_Examinations!A2173:J4508,10,TRUE)</f>
        <v>No</v>
      </c>
      <c r="K2174" s="7" t="str">
        <f>VLOOKUP(A2174,Medical_Examinations!A2173:J4508,3,TRUE)</f>
        <v>Overweight</v>
      </c>
      <c r="L2174" s="7" t="str">
        <f>VLOOKUP(A2174,Medical_Examinations!A2173:J4508,5,TRUE)</f>
        <v>Diabetes</v>
      </c>
      <c r="M2174" s="52">
        <f>VLOOKUP(A2174,Hospitalization!A70:K2412,5,FALSE)</f>
        <v>26551</v>
      </c>
      <c r="N2174" s="51">
        <f ca="1">VLOOKUP(A2174,Hospitalization!A376:K2718,6,TRUE)</f>
        <v>57</v>
      </c>
      <c r="O2174" s="7" t="str">
        <f>VLOOKUP(A2165,Hospitalization!A1166:K3508,11,TRUE)</f>
        <v>R1011</v>
      </c>
      <c r="P2174" s="7" t="str">
        <f>VLOOKUP(A2174,Hospitalization!A1175:K3517,10,TRUE)</f>
        <v>tier - 3</v>
      </c>
      <c r="Q2174" s="53">
        <f>VLOOKUP(A2174,Hospitalization!A1175:K3517,8,TRUE)</f>
        <v>8442.67</v>
      </c>
      <c r="R2174" s="7" t="str">
        <f>VLOOKUP(A2174,Hospitalization!A1175:K3517,9,TRUE)</f>
        <v>tier - 2</v>
      </c>
    </row>
    <row r="2175" spans="1:18" x14ac:dyDescent="0.3">
      <c r="A2175" s="69" t="s">
        <v>2184</v>
      </c>
      <c r="B2175" s="55" t="str">
        <f>VLOOKUP(A2175,'Customer Names'!A2175:E3493,3,TRUE)</f>
        <v xml:space="preserve"> Ms</v>
      </c>
      <c r="C2175" s="55" t="str">
        <f>VLOOKUP(A2175,'Customer Names'!A2173:E2998,4,FALSE)</f>
        <v>O'Brien</v>
      </c>
      <c r="D2175" s="54">
        <f>VLOOKUP(HealthCare!A2175,Medical_Examinations!A2174:J4509,2,TRUE)</f>
        <v>40.5</v>
      </c>
      <c r="E2175" s="54">
        <f>VLOOKUP(HealthCare!A2175,Medical_Examinations!A2174:J4509,4,TRUE)</f>
        <v>5.4</v>
      </c>
      <c r="F2175" s="55" t="str">
        <f>VLOOKUP(A2175,Medical_Examinations!A2174:J4509,6,TRUE)</f>
        <v>No</v>
      </c>
      <c r="G2175" s="55" t="str">
        <f>VLOOKUP(A2175,Medical_Examinations!A2174:J4509,7,TRUE)</f>
        <v>No</v>
      </c>
      <c r="H2175" s="55" t="str">
        <f>VLOOKUP(A2175,Medical_Examinations!A2174:J4509,8,TRUE)</f>
        <v>Yes</v>
      </c>
      <c r="I2175" s="56">
        <f>VLOOKUP(A2175,Medical_Examinations!A2174:J4509,9,TRUE)</f>
        <v>1</v>
      </c>
      <c r="J2175" s="55" t="str">
        <f>VLOOKUP(A2175,Medical_Examinations!A2174:J4509,10,TRUE)</f>
        <v>No</v>
      </c>
      <c r="K2175" s="55" t="str">
        <f>VLOOKUP(A2175,Medical_Examinations!A2174:J4509,3,TRUE)</f>
        <v>Obesity</v>
      </c>
      <c r="L2175" s="55" t="str">
        <f>VLOOKUP(A2175,Medical_Examinations!A2174:J4509,5,TRUE)</f>
        <v>Normal</v>
      </c>
      <c r="M2175" s="57">
        <f>VLOOKUP(A2175,Hospitalization!A71:K2413,5,FALSE)</f>
        <v>23278</v>
      </c>
      <c r="N2175" s="56">
        <f ca="1">VLOOKUP(A2175,Hospitalization!A377:K2719,6,TRUE)</f>
        <v>56</v>
      </c>
      <c r="O2175" s="55" t="str">
        <f>VLOOKUP(A2166,Hospitalization!A1167:K3509,11,TRUE)</f>
        <v>R1011</v>
      </c>
      <c r="P2175" s="55" t="str">
        <f>VLOOKUP(A2175,Hospitalization!A1176:K3518,10,TRUE)</f>
        <v>tier - 2</v>
      </c>
      <c r="Q2175" s="58">
        <f>VLOOKUP(A2175,Hospitalization!A1176:K3518,8,TRUE)</f>
        <v>8440.0499999999993</v>
      </c>
      <c r="R2175" s="55" t="str">
        <f>VLOOKUP(A2175,Hospitalization!A1176:K3518,9,TRUE)</f>
        <v>tier - 3</v>
      </c>
    </row>
    <row r="2176" spans="1:18" x14ac:dyDescent="0.3">
      <c r="A2176" s="69" t="s">
        <v>2185</v>
      </c>
      <c r="B2176" s="55" t="str">
        <f>VLOOKUP(A2176,'Customer Names'!A2176:E3494,3,TRUE)</f>
        <v xml:space="preserve"> Mr</v>
      </c>
      <c r="C2176" s="55" t="str">
        <f>VLOOKUP(A2176,'Customer Names'!A2174:E2999,4,FALSE)</f>
        <v>Rodas</v>
      </c>
      <c r="D2176" s="50">
        <f>VLOOKUP(HealthCare!A2176,Medical_Examinations!A2175:J4510,2,TRUE)</f>
        <v>25.64</v>
      </c>
      <c r="E2176" s="50">
        <f>VLOOKUP(HealthCare!A2176,Medical_Examinations!A2175:J4510,4,TRUE)</f>
        <v>4.76</v>
      </c>
      <c r="F2176" s="7" t="str">
        <f>VLOOKUP(A2176,Medical_Examinations!A2175:J4510,6,TRUE)</f>
        <v>No</v>
      </c>
      <c r="G2176" s="7" t="str">
        <f>VLOOKUP(A2176,Medical_Examinations!A2175:J4510,7,TRUE)</f>
        <v>No</v>
      </c>
      <c r="H2176" s="7" t="str">
        <f>VLOOKUP(A2176,Medical_Examinations!A2175:J4510,8,TRUE)</f>
        <v>No</v>
      </c>
      <c r="I2176" s="51">
        <f>VLOOKUP(A2176,Medical_Examinations!A2175:J4510,9,TRUE)</f>
        <v>1</v>
      </c>
      <c r="J2176" s="7" t="str">
        <f>VLOOKUP(A2176,Medical_Examinations!A2175:J4510,10,TRUE)</f>
        <v>No</v>
      </c>
      <c r="K2176" s="7" t="str">
        <f>VLOOKUP(A2176,Medical_Examinations!A2175:J4510,3,TRUE)</f>
        <v>Overweight</v>
      </c>
      <c r="L2176" s="7" t="str">
        <f>VLOOKUP(A2176,Medical_Examinations!A2175:J4510,5,TRUE)</f>
        <v>Normal</v>
      </c>
      <c r="M2176" s="52">
        <f>VLOOKUP(A2176,Hospitalization!A72:K2414,5,FALSE)</f>
        <v>27665</v>
      </c>
      <c r="N2176" s="51">
        <f ca="1">VLOOKUP(A2176,Hospitalization!A378:K2720,6,TRUE)</f>
        <v>60</v>
      </c>
      <c r="O2176" s="7" t="str">
        <f>VLOOKUP(A2167,Hospitalization!A1168:K3510,11,TRUE)</f>
        <v>R1013</v>
      </c>
      <c r="P2176" s="7" t="str">
        <f>VLOOKUP(A2176,Hospitalization!A1177:K3519,10,TRUE)</f>
        <v>tier - 2</v>
      </c>
      <c r="Q2176" s="53">
        <f>VLOOKUP(A2176,Hospitalization!A1177:K3519,8,TRUE)</f>
        <v>8428.07</v>
      </c>
      <c r="R2176" s="7" t="str">
        <f>VLOOKUP(A2176,Hospitalization!A1177:K3519,9,TRUE)</f>
        <v>tier - 3</v>
      </c>
    </row>
    <row r="2177" spans="1:18" x14ac:dyDescent="0.3">
      <c r="A2177" s="69" t="s">
        <v>2186</v>
      </c>
      <c r="B2177" s="55" t="str">
        <f>VLOOKUP(A2177,'Customer Names'!A2177:E3495,3,TRUE)</f>
        <v xml:space="preserve"> Ms</v>
      </c>
      <c r="C2177" s="55" t="str">
        <f>VLOOKUP(A2177,'Customer Names'!A2175:E3000,4,FALSE)</f>
        <v>O'Connor</v>
      </c>
      <c r="D2177" s="54">
        <f>VLOOKUP(HealthCare!A2177,Medical_Examinations!A2176:J4511,2,TRUE)</f>
        <v>32.9</v>
      </c>
      <c r="E2177" s="54">
        <f>VLOOKUP(HealthCare!A2177,Medical_Examinations!A2176:J4511,4,TRUE)</f>
        <v>4.78</v>
      </c>
      <c r="F2177" s="55" t="str">
        <f>VLOOKUP(A2177,Medical_Examinations!A2176:J4511,6,TRUE)</f>
        <v>No</v>
      </c>
      <c r="G2177" s="55" t="str">
        <f>VLOOKUP(A2177,Medical_Examinations!A2176:J4511,7,TRUE)</f>
        <v>No</v>
      </c>
      <c r="H2177" s="55" t="str">
        <f>VLOOKUP(A2177,Medical_Examinations!A2176:J4511,8,TRUE)</f>
        <v>Yes</v>
      </c>
      <c r="I2177" s="56">
        <f>VLOOKUP(A2177,Medical_Examinations!A2176:J4511,9,TRUE)</f>
        <v>1</v>
      </c>
      <c r="J2177" s="55" t="str">
        <f>VLOOKUP(A2177,Medical_Examinations!A2176:J4511,10,TRUE)</f>
        <v>No</v>
      </c>
      <c r="K2177" s="55" t="str">
        <f>VLOOKUP(A2177,Medical_Examinations!A2176:J4511,3,TRUE)</f>
        <v>Obesity</v>
      </c>
      <c r="L2177" s="55" t="str">
        <f>VLOOKUP(A2177,Medical_Examinations!A2176:J4511,5,TRUE)</f>
        <v>Normal</v>
      </c>
      <c r="M2177" s="57">
        <f>VLOOKUP(A2177,Hospitalization!A73:K2415,5,FALSE)</f>
        <v>28372</v>
      </c>
      <c r="N2177" s="56">
        <f ca="1">VLOOKUP(A2177,Hospitalization!A379:K2721,6,TRUE)</f>
        <v>57</v>
      </c>
      <c r="O2177" s="55" t="str">
        <f>VLOOKUP(A2168,Hospitalization!A1169:K3511,11,TRUE)</f>
        <v>R1013</v>
      </c>
      <c r="P2177" s="55" t="str">
        <f>VLOOKUP(A2177,Hospitalization!A1178:K3520,10,TRUE)</f>
        <v>tier - 1</v>
      </c>
      <c r="Q2177" s="58">
        <f>VLOOKUP(A2177,Hospitalization!A1178:K3520,8,TRUE)</f>
        <v>8413.4599999999991</v>
      </c>
      <c r="R2177" s="55" t="str">
        <f>VLOOKUP(A2177,Hospitalization!A1178:K3520,9,TRUE)</f>
        <v>tier - 3</v>
      </c>
    </row>
    <row r="2178" spans="1:18" x14ac:dyDescent="0.3">
      <c r="A2178" s="69" t="s">
        <v>2187</v>
      </c>
      <c r="B2178" s="55" t="str">
        <f>VLOOKUP(A2178,'Customer Names'!A2178:E3496,3,TRUE)</f>
        <v xml:space="preserve"> Ms</v>
      </c>
      <c r="C2178" s="55" t="str">
        <f>VLOOKUP(A2178,'Customer Names'!A2176:E3001,4,FALSE)</f>
        <v>White</v>
      </c>
      <c r="D2178" s="50">
        <f>VLOOKUP(HealthCare!A2178,Medical_Examinations!A2177:J4512,2,TRUE)</f>
        <v>29.8</v>
      </c>
      <c r="E2178" s="50">
        <f>VLOOKUP(HealthCare!A2178,Medical_Examinations!A2177:J4512,4,TRUE)</f>
        <v>4.26</v>
      </c>
      <c r="F2178" s="7" t="str">
        <f>VLOOKUP(A2178,Medical_Examinations!A2177:J4512,6,TRUE)</f>
        <v>No</v>
      </c>
      <c r="G2178" s="7" t="str">
        <f>VLOOKUP(A2178,Medical_Examinations!A2177:J4512,7,TRUE)</f>
        <v>No</v>
      </c>
      <c r="H2178" s="7" t="str">
        <f>VLOOKUP(A2178,Medical_Examinations!A2177:J4512,8,TRUE)</f>
        <v>Yes</v>
      </c>
      <c r="I2178" s="51">
        <f>VLOOKUP(A2178,Medical_Examinations!A2177:J4512,9,TRUE)</f>
        <v>1</v>
      </c>
      <c r="J2178" s="7" t="str">
        <f>VLOOKUP(A2178,Medical_Examinations!A2177:J4512,10,TRUE)</f>
        <v>No</v>
      </c>
      <c r="K2178" s="7" t="str">
        <f>VLOOKUP(A2178,Medical_Examinations!A2177:J4512,3,TRUE)</f>
        <v>Overweight</v>
      </c>
      <c r="L2178" s="7" t="str">
        <f>VLOOKUP(A2178,Medical_Examinations!A2177:J4512,5,TRUE)</f>
        <v>Normal</v>
      </c>
      <c r="M2178" s="52">
        <f>VLOOKUP(A2178,Hospitalization!A74:K2416,5,FALSE)</f>
        <v>29017</v>
      </c>
      <c r="N2178" s="51">
        <f ca="1">VLOOKUP(A2178,Hospitalization!A380:K2722,6,TRUE)</f>
        <v>61</v>
      </c>
      <c r="O2178" s="7" t="str">
        <f>VLOOKUP(A2169,Hospitalization!A1170:K3512,11,TRUE)</f>
        <v>R1012</v>
      </c>
      <c r="P2178" s="7" t="str">
        <f>VLOOKUP(A2178,Hospitalization!A1179:K3521,10,TRUE)</f>
        <v>tier - 2</v>
      </c>
      <c r="Q2178" s="53">
        <f>VLOOKUP(A2178,Hospitalization!A1179:K3521,8,TRUE)</f>
        <v>8410.0499999999993</v>
      </c>
      <c r="R2178" s="7" t="str">
        <f>VLOOKUP(A2178,Hospitalization!A1179:K3521,9,TRUE)</f>
        <v>tier - 2</v>
      </c>
    </row>
    <row r="2179" spans="1:18" x14ac:dyDescent="0.3">
      <c r="A2179" s="69" t="s">
        <v>2188</v>
      </c>
      <c r="B2179" s="55" t="str">
        <f>VLOOKUP(A2179,'Customer Names'!A2179:E3497,3,TRUE)</f>
        <v xml:space="preserve"> Ms</v>
      </c>
      <c r="C2179" s="55" t="str">
        <f>VLOOKUP(A2179,'Customer Names'!A2177:E3002,4,FALSE)</f>
        <v>Davenport</v>
      </c>
      <c r="D2179" s="54">
        <f>VLOOKUP(HealthCare!A2179,Medical_Examinations!A2178:J4513,2,TRUE)</f>
        <v>28.9</v>
      </c>
      <c r="E2179" s="54">
        <f>VLOOKUP(HealthCare!A2179,Medical_Examinations!A2178:J4513,4,TRUE)</f>
        <v>5.85</v>
      </c>
      <c r="F2179" s="55" t="str">
        <f>VLOOKUP(A2179,Medical_Examinations!A2178:J4513,6,TRUE)</f>
        <v>No</v>
      </c>
      <c r="G2179" s="55" t="str">
        <f>VLOOKUP(A2179,Medical_Examinations!A2178:J4513,7,TRUE)</f>
        <v>No</v>
      </c>
      <c r="H2179" s="55" t="str">
        <f>VLOOKUP(A2179,Medical_Examinations!A2178:J4513,8,TRUE)</f>
        <v>Yes</v>
      </c>
      <c r="I2179" s="56">
        <f>VLOOKUP(A2179,Medical_Examinations!A2178:J4513,9,TRUE)</f>
        <v>1</v>
      </c>
      <c r="J2179" s="55" t="str">
        <f>VLOOKUP(A2179,Medical_Examinations!A2178:J4513,10,TRUE)</f>
        <v>No</v>
      </c>
      <c r="K2179" s="55" t="str">
        <f>VLOOKUP(A2179,Medical_Examinations!A2178:J4513,3,TRUE)</f>
        <v>Overweight</v>
      </c>
      <c r="L2179" s="55" t="str">
        <f>VLOOKUP(A2179,Medical_Examinations!A2178:J4513,5,TRUE)</f>
        <v>Prediabetes</v>
      </c>
      <c r="M2179" s="57">
        <f>VLOOKUP(A2179,Hospitalization!A75:K2417,5,FALSE)</f>
        <v>26194</v>
      </c>
      <c r="N2179" s="56">
        <f ca="1">VLOOKUP(A2179,Hospitalization!A381:K2723,6,TRUE)</f>
        <v>60</v>
      </c>
      <c r="O2179" s="55" t="str">
        <f>VLOOKUP(A2170,Hospitalization!A1171:K3513,11,TRUE)</f>
        <v>R1012</v>
      </c>
      <c r="P2179" s="55" t="str">
        <f>VLOOKUP(A2179,Hospitalization!A1180:K3522,10,TRUE)</f>
        <v>tier - 3</v>
      </c>
      <c r="Q2179" s="58">
        <f>VLOOKUP(A2179,Hospitalization!A1180:K3522,8,TRUE)</f>
        <v>8400.01</v>
      </c>
      <c r="R2179" s="55" t="str">
        <f>VLOOKUP(A2179,Hospitalization!A1180:K3522,9,TRUE)</f>
        <v>tier - 2</v>
      </c>
    </row>
    <row r="2180" spans="1:18" x14ac:dyDescent="0.3">
      <c r="A2180" s="69" t="s">
        <v>2189</v>
      </c>
      <c r="B2180" s="55" t="str">
        <f>VLOOKUP(A2180,'Customer Names'!A2180:E3498,3,TRUE)</f>
        <v xml:space="preserve"> Ms</v>
      </c>
      <c r="C2180" s="55" t="str">
        <f>VLOOKUP(A2180,'Customer Names'!A2178:E3003,4,FALSE)</f>
        <v>Karmen</v>
      </c>
      <c r="D2180" s="50">
        <f>VLOOKUP(HealthCare!A2180,Medical_Examinations!A2179:J4514,2,TRUE)</f>
        <v>24.7</v>
      </c>
      <c r="E2180" s="50">
        <f>VLOOKUP(HealthCare!A2180,Medical_Examinations!A2179:J4514,4,TRUE)</f>
        <v>5.32</v>
      </c>
      <c r="F2180" s="7" t="str">
        <f>VLOOKUP(A2180,Medical_Examinations!A2179:J4514,6,TRUE)</f>
        <v>No</v>
      </c>
      <c r="G2180" s="7" t="str">
        <f>VLOOKUP(A2180,Medical_Examinations!A2179:J4514,7,TRUE)</f>
        <v>No</v>
      </c>
      <c r="H2180" s="7" t="str">
        <f>VLOOKUP(A2180,Medical_Examinations!A2179:J4514,8,TRUE)</f>
        <v>Yes</v>
      </c>
      <c r="I2180" s="51">
        <f>VLOOKUP(A2180,Medical_Examinations!A2179:J4514,9,TRUE)</f>
        <v>1</v>
      </c>
      <c r="J2180" s="7" t="str">
        <f>VLOOKUP(A2180,Medical_Examinations!A2179:J4514,10,TRUE)</f>
        <v>No</v>
      </c>
      <c r="K2180" s="7" t="str">
        <f>VLOOKUP(A2180,Medical_Examinations!A2179:J4514,3,TRUE)</f>
        <v>Normal Weight</v>
      </c>
      <c r="L2180" s="7" t="str">
        <f>VLOOKUP(A2180,Medical_Examinations!A2179:J4514,5,TRUE)</f>
        <v>Normal</v>
      </c>
      <c r="M2180" s="52">
        <f>VLOOKUP(A2180,Hospitalization!A76:K2418,5,FALSE)</f>
        <v>26180</v>
      </c>
      <c r="N2180" s="51">
        <f ca="1">VLOOKUP(A2180,Hospitalization!A382:K2724,6,TRUE)</f>
        <v>52</v>
      </c>
      <c r="O2180" s="7" t="str">
        <f>VLOOKUP(A2171,Hospitalization!A1172:K3514,11,TRUE)</f>
        <v>R1025</v>
      </c>
      <c r="P2180" s="7" t="str">
        <f>VLOOKUP(A2180,Hospitalization!A1181:K3523,10,TRUE)</f>
        <v>tier - 3</v>
      </c>
      <c r="Q2180" s="53">
        <f>VLOOKUP(A2180,Hospitalization!A1181:K3523,8,TRUE)</f>
        <v>8396.6200000000008</v>
      </c>
      <c r="R2180" s="7" t="str">
        <f>VLOOKUP(A2180,Hospitalization!A1181:K3523,9,TRUE)</f>
        <v>tier - 2</v>
      </c>
    </row>
    <row r="2181" spans="1:18" x14ac:dyDescent="0.3">
      <c r="A2181" s="69" t="s">
        <v>2190</v>
      </c>
      <c r="B2181" s="55" t="str">
        <f>VLOOKUP(A2181,'Customer Names'!A2181:E3499,3,TRUE)</f>
        <v xml:space="preserve"> Ms</v>
      </c>
      <c r="C2181" s="55" t="str">
        <f>VLOOKUP(A2181,'Customer Names'!A2179:E3004,4,FALSE)</f>
        <v>Miller</v>
      </c>
      <c r="D2181" s="54">
        <f>VLOOKUP(HealthCare!A2181,Medical_Examinations!A2180:J4515,2,TRUE)</f>
        <v>20.6</v>
      </c>
      <c r="E2181" s="54">
        <f>VLOOKUP(HealthCare!A2181,Medical_Examinations!A2180:J4515,4,TRUE)</f>
        <v>5.14</v>
      </c>
      <c r="F2181" s="55" t="str">
        <f>VLOOKUP(A2181,Medical_Examinations!A2180:J4515,6,TRUE)</f>
        <v>No</v>
      </c>
      <c r="G2181" s="55" t="str">
        <f>VLOOKUP(A2181,Medical_Examinations!A2180:J4515,7,TRUE)</f>
        <v>No</v>
      </c>
      <c r="H2181" s="55" t="str">
        <f>VLOOKUP(A2181,Medical_Examinations!A2180:J4515,8,TRUE)</f>
        <v>Yes</v>
      </c>
      <c r="I2181" s="56">
        <f>VLOOKUP(A2181,Medical_Examinations!A2180:J4515,9,TRUE)</f>
        <v>1</v>
      </c>
      <c r="J2181" s="55" t="str">
        <f>VLOOKUP(A2181,Medical_Examinations!A2180:J4515,10,TRUE)</f>
        <v>No</v>
      </c>
      <c r="K2181" s="55" t="str">
        <f>VLOOKUP(A2181,Medical_Examinations!A2180:J4515,3,TRUE)</f>
        <v>Normal Weight</v>
      </c>
      <c r="L2181" s="55" t="str">
        <f>VLOOKUP(A2181,Medical_Examinations!A2180:J4515,5,TRUE)</f>
        <v>Normal</v>
      </c>
      <c r="M2181" s="57">
        <f>VLOOKUP(A2181,Hospitalization!A77:K2419,5,FALSE)</f>
        <v>27923</v>
      </c>
      <c r="N2181" s="56">
        <f ca="1">VLOOKUP(A2181,Hospitalization!A383:K2725,6,TRUE)</f>
        <v>26</v>
      </c>
      <c r="O2181" s="55" t="str">
        <f>VLOOKUP(A2172,Hospitalization!A1173:K3515,11,TRUE)</f>
        <v>R1013</v>
      </c>
      <c r="P2181" s="55" t="str">
        <f>VLOOKUP(A2181,Hospitalization!A1182:K3524,10,TRUE)</f>
        <v>tier - 1</v>
      </c>
      <c r="Q2181" s="58">
        <f>VLOOKUP(A2181,Hospitalization!A1182:K3524,8,TRUE)</f>
        <v>8347.16</v>
      </c>
      <c r="R2181" s="55" t="str">
        <f>VLOOKUP(A2181,Hospitalization!A1182:K3524,9,TRUE)</f>
        <v>tier - 2</v>
      </c>
    </row>
    <row r="2182" spans="1:18" x14ac:dyDescent="0.3">
      <c r="A2182" s="69" t="s">
        <v>2191</v>
      </c>
      <c r="B2182" s="55" t="str">
        <f>VLOOKUP(A2182,'Customer Names'!A2182:E3500,3,TRUE)</f>
        <v xml:space="preserve"> Ms</v>
      </c>
      <c r="C2182" s="55" t="str">
        <f>VLOOKUP(A2182,'Customer Names'!A2180:E3005,4,FALSE)</f>
        <v>Lippmann</v>
      </c>
      <c r="D2182" s="50">
        <f>VLOOKUP(HealthCare!A2182,Medical_Examinations!A2181:J4516,2,TRUE)</f>
        <v>18.600000000000001</v>
      </c>
      <c r="E2182" s="50">
        <f>VLOOKUP(HealthCare!A2182,Medical_Examinations!A2181:J4516,4,TRUE)</f>
        <v>5</v>
      </c>
      <c r="F2182" s="7" t="str">
        <f>VLOOKUP(A2182,Medical_Examinations!A2181:J4516,6,TRUE)</f>
        <v>No</v>
      </c>
      <c r="G2182" s="7" t="str">
        <f>VLOOKUP(A2182,Medical_Examinations!A2181:J4516,7,TRUE)</f>
        <v>No</v>
      </c>
      <c r="H2182" s="7" t="str">
        <f>VLOOKUP(A2182,Medical_Examinations!A2181:J4516,8,TRUE)</f>
        <v>Yes</v>
      </c>
      <c r="I2182" s="51">
        <f>VLOOKUP(A2182,Medical_Examinations!A2181:J4516,9,TRUE)</f>
        <v>1</v>
      </c>
      <c r="J2182" s="7" t="str">
        <f>VLOOKUP(A2182,Medical_Examinations!A2181:J4516,10,TRUE)</f>
        <v>No</v>
      </c>
      <c r="K2182" s="7" t="str">
        <f>VLOOKUP(A2182,Medical_Examinations!A2181:J4516,3,TRUE)</f>
        <v>Normal Weight</v>
      </c>
      <c r="L2182" s="7" t="str">
        <f>VLOOKUP(A2182,Medical_Examinations!A2181:J4516,5,TRUE)</f>
        <v>Normal</v>
      </c>
      <c r="M2182" s="52">
        <f>VLOOKUP(A2182,Hospitalization!A78:K2420,5,FALSE)</f>
        <v>27948</v>
      </c>
      <c r="N2182" s="51">
        <f ca="1">VLOOKUP(A2182,Hospitalization!A384:K2726,6,TRUE)</f>
        <v>57</v>
      </c>
      <c r="O2182" s="7" t="str">
        <f>VLOOKUP(A2173,Hospitalization!A1174:K3516,11,TRUE)</f>
        <v>R1011</v>
      </c>
      <c r="P2182" s="7" t="str">
        <f>VLOOKUP(A2182,Hospitalization!A1183:K3525,10,TRUE)</f>
        <v>tier - 1</v>
      </c>
      <c r="Q2182" s="53">
        <f>VLOOKUP(A2182,Hospitalization!A1183:K3525,8,TRUE)</f>
        <v>8342.91</v>
      </c>
      <c r="R2182" s="7" t="str">
        <f>VLOOKUP(A2182,Hospitalization!A1183:K3525,9,TRUE)</f>
        <v>tier - 3</v>
      </c>
    </row>
    <row r="2183" spans="1:18" x14ac:dyDescent="0.3">
      <c r="A2183" s="69" t="s">
        <v>2192</v>
      </c>
      <c r="B2183" s="55" t="str">
        <f>VLOOKUP(A2183,'Customer Names'!A2183:E3501,3,TRUE)</f>
        <v xml:space="preserve"> Ms</v>
      </c>
      <c r="C2183" s="55" t="str">
        <f>VLOOKUP(A2183,'Customer Names'!A2181:E3006,4,FALSE)</f>
        <v>Klehm</v>
      </c>
      <c r="D2183" s="54">
        <f>VLOOKUP(HealthCare!A2183,Medical_Examinations!A2182:J4517,2,TRUE)</f>
        <v>17.8</v>
      </c>
      <c r="E2183" s="54">
        <f>VLOOKUP(HealthCare!A2183,Medical_Examinations!A2182:J4517,4,TRUE)</f>
        <v>4.55</v>
      </c>
      <c r="F2183" s="55" t="str">
        <f>VLOOKUP(A2183,Medical_Examinations!A2182:J4517,6,TRUE)</f>
        <v>No</v>
      </c>
      <c r="G2183" s="55" t="str">
        <f>VLOOKUP(A2183,Medical_Examinations!A2182:J4517,7,TRUE)</f>
        <v>No</v>
      </c>
      <c r="H2183" s="55" t="str">
        <f>VLOOKUP(A2183,Medical_Examinations!A2182:J4517,8,TRUE)</f>
        <v>Yes</v>
      </c>
      <c r="I2183" s="56">
        <f>VLOOKUP(A2183,Medical_Examinations!A2182:J4517,9,TRUE)</f>
        <v>1</v>
      </c>
      <c r="J2183" s="55" t="str">
        <f>VLOOKUP(A2183,Medical_Examinations!A2182:J4517,10,TRUE)</f>
        <v>No</v>
      </c>
      <c r="K2183" s="55" t="str">
        <f>VLOOKUP(A2183,Medical_Examinations!A2182:J4517,3,TRUE)</f>
        <v>Underweight</v>
      </c>
      <c r="L2183" s="55" t="str">
        <f>VLOOKUP(A2183,Medical_Examinations!A2182:J4517,5,TRUE)</f>
        <v>Normal</v>
      </c>
      <c r="M2183" s="57">
        <f>VLOOKUP(A2183,Hospitalization!A79:K2421,5,FALSE)</f>
        <v>27961</v>
      </c>
      <c r="N2183" s="56">
        <f ca="1">VLOOKUP(A2183,Hospitalization!A385:K2727,6,TRUE)</f>
        <v>51</v>
      </c>
      <c r="O2183" s="55" t="str">
        <f>VLOOKUP(A2174,Hospitalization!A1175:K3517,11,TRUE)</f>
        <v>R1013</v>
      </c>
      <c r="P2183" s="55" t="str">
        <f>VLOOKUP(A2183,Hospitalization!A1184:K3526,10,TRUE)</f>
        <v>tier - 2</v>
      </c>
      <c r="Q2183" s="58">
        <f>VLOOKUP(A2183,Hospitalization!A1184:K3526,8,TRUE)</f>
        <v>8334.59</v>
      </c>
      <c r="R2183" s="55" t="str">
        <f>VLOOKUP(A2183,Hospitalization!A1184:K3526,9,TRUE)</f>
        <v>tier - 3</v>
      </c>
    </row>
    <row r="2184" spans="1:18" x14ac:dyDescent="0.3">
      <c r="A2184" s="69" t="s">
        <v>2193</v>
      </c>
      <c r="B2184" s="55" t="str">
        <f>VLOOKUP(A2184,'Customer Names'!A2184:E3502,3,TRUE)</f>
        <v xml:space="preserve"> Mr</v>
      </c>
      <c r="C2184" s="55" t="str">
        <f>VLOOKUP(A2184,'Customer Names'!A2182:E3007,4,FALSE)</f>
        <v>Murphy</v>
      </c>
      <c r="D2184" s="50">
        <f>VLOOKUP(HealthCare!A2184,Medical_Examinations!A2183:J4518,2,TRUE)</f>
        <v>35.200000000000003</v>
      </c>
      <c r="E2184" s="50">
        <f>VLOOKUP(HealthCare!A2184,Medical_Examinations!A2183:J4518,4,TRUE)</f>
        <v>5.97</v>
      </c>
      <c r="F2184" s="7" t="str">
        <f>VLOOKUP(A2184,Medical_Examinations!A2183:J4518,6,TRUE)</f>
        <v>No</v>
      </c>
      <c r="G2184" s="7" t="str">
        <f>VLOOKUP(A2184,Medical_Examinations!A2183:J4518,7,TRUE)</f>
        <v>yes</v>
      </c>
      <c r="H2184" s="7" t="str">
        <f>VLOOKUP(A2184,Medical_Examinations!A2183:J4518,8,TRUE)</f>
        <v>No</v>
      </c>
      <c r="I2184" s="51">
        <f>VLOOKUP(A2184,Medical_Examinations!A2183:J4518,9,TRUE)</f>
        <v>1</v>
      </c>
      <c r="J2184" s="7" t="str">
        <f>VLOOKUP(A2184,Medical_Examinations!A2183:J4518,10,TRUE)</f>
        <v>No</v>
      </c>
      <c r="K2184" s="7" t="str">
        <f>VLOOKUP(A2184,Medical_Examinations!A2183:J4518,3,TRUE)</f>
        <v>Obesity</v>
      </c>
      <c r="L2184" s="7" t="str">
        <f>VLOOKUP(A2184,Medical_Examinations!A2183:J4518,5,TRUE)</f>
        <v>Prediabetes</v>
      </c>
      <c r="M2184" s="52">
        <f>VLOOKUP(A2184,Hospitalization!A80:K2422,5,FALSE)</f>
        <v>27953</v>
      </c>
      <c r="N2184" s="51">
        <f ca="1">VLOOKUP(A2184,Hospitalization!A386:K2728,6,TRUE)</f>
        <v>35</v>
      </c>
      <c r="O2184" s="7" t="str">
        <f>VLOOKUP(A2175,Hospitalization!A1176:K3518,11,TRUE)</f>
        <v>R1013</v>
      </c>
      <c r="P2184" s="7" t="str">
        <f>VLOOKUP(A2184,Hospitalization!A1185:K3527,10,TRUE)</f>
        <v>tier - 2</v>
      </c>
      <c r="Q2184" s="53">
        <f>VLOOKUP(A2184,Hospitalization!A1185:K3527,8,TRUE)</f>
        <v>8334.4599999999991</v>
      </c>
      <c r="R2184" s="7" t="str">
        <f>VLOOKUP(A2184,Hospitalization!A1185:K3527,9,TRUE)</f>
        <v>tier - 3</v>
      </c>
    </row>
    <row r="2185" spans="1:18" x14ac:dyDescent="0.3">
      <c r="A2185" s="69" t="s">
        <v>2194</v>
      </c>
      <c r="B2185" s="55" t="str">
        <f>VLOOKUP(A2185,'Customer Names'!A2185:E3503,3,TRUE)</f>
        <v xml:space="preserve"> Mr</v>
      </c>
      <c r="C2185" s="55" t="str">
        <f>VLOOKUP(A2185,'Customer Names'!A2183:E3008,4,FALSE)</f>
        <v>Desisa</v>
      </c>
      <c r="D2185" s="54">
        <f>VLOOKUP(HealthCare!A2185,Medical_Examinations!A2184:J4519,2,TRUE)</f>
        <v>33.770000000000003</v>
      </c>
      <c r="E2185" s="54">
        <f>VLOOKUP(HealthCare!A2185,Medical_Examinations!A2184:J4519,4,TRUE)</f>
        <v>4.0199999999999996</v>
      </c>
      <c r="F2185" s="55" t="str">
        <f>VLOOKUP(A2185,Medical_Examinations!A2184:J4519,6,TRUE)</f>
        <v>No</v>
      </c>
      <c r="G2185" s="55" t="str">
        <f>VLOOKUP(A2185,Medical_Examinations!A2184:J4519,7,TRUE)</f>
        <v>yes</v>
      </c>
      <c r="H2185" s="55" t="str">
        <f>VLOOKUP(A2185,Medical_Examinations!A2184:J4519,8,TRUE)</f>
        <v>No</v>
      </c>
      <c r="I2185" s="56">
        <f>VLOOKUP(A2185,Medical_Examinations!A2184:J4519,9,TRUE)</f>
        <v>1</v>
      </c>
      <c r="J2185" s="55" t="str">
        <f>VLOOKUP(A2185,Medical_Examinations!A2184:J4519,10,TRUE)</f>
        <v>No</v>
      </c>
      <c r="K2185" s="55" t="str">
        <f>VLOOKUP(A2185,Medical_Examinations!A2184:J4519,3,TRUE)</f>
        <v>Obesity</v>
      </c>
      <c r="L2185" s="55" t="str">
        <f>VLOOKUP(A2185,Medical_Examinations!A2184:J4519,5,TRUE)</f>
        <v>Normal</v>
      </c>
      <c r="M2185" s="57">
        <f>VLOOKUP(A2185,Hospitalization!A81:K2423,5,FALSE)</f>
        <v>34142</v>
      </c>
      <c r="N2185" s="56">
        <f ca="1">VLOOKUP(A2185,Hospitalization!A387:K2729,6,TRUE)</f>
        <v>30</v>
      </c>
      <c r="O2185" s="55" t="str">
        <f>VLOOKUP(A2176,Hospitalization!A1177:K3519,11,TRUE)</f>
        <v>R1012</v>
      </c>
      <c r="P2185" s="55" t="str">
        <f>VLOOKUP(A2185,Hospitalization!A1186:K3528,10,TRUE)</f>
        <v>tier - 1</v>
      </c>
      <c r="Q2185" s="58">
        <f>VLOOKUP(A2185,Hospitalization!A1186:K3528,8,TRUE)</f>
        <v>8314.65</v>
      </c>
      <c r="R2185" s="55" t="str">
        <f>VLOOKUP(A2185,Hospitalization!A1186:K3528,9,TRUE)</f>
        <v>tier - 2</v>
      </c>
    </row>
    <row r="2186" spans="1:18" x14ac:dyDescent="0.3">
      <c r="A2186" s="69" t="s">
        <v>2195</v>
      </c>
      <c r="B2186" s="55" t="str">
        <f>VLOOKUP(A2186,'Customer Names'!A2186:E3504,3,TRUE)</f>
        <v xml:space="preserve"> Mr</v>
      </c>
      <c r="C2186" s="55" t="str">
        <f>VLOOKUP(A2186,'Customer Names'!A2184:E3009,4,FALSE)</f>
        <v>Brooks</v>
      </c>
      <c r="D2186" s="50">
        <f>VLOOKUP(HealthCare!A2186,Medical_Examinations!A2185:J4520,2,TRUE)</f>
        <v>30.03</v>
      </c>
      <c r="E2186" s="50">
        <f>VLOOKUP(HealthCare!A2186,Medical_Examinations!A2185:J4520,4,TRUE)</f>
        <v>4.04</v>
      </c>
      <c r="F2186" s="7" t="str">
        <f>VLOOKUP(A2186,Medical_Examinations!A2185:J4520,6,TRUE)</f>
        <v>No</v>
      </c>
      <c r="G2186" s="7" t="str">
        <f>VLOOKUP(A2186,Medical_Examinations!A2185:J4520,7,TRUE)</f>
        <v>yes</v>
      </c>
      <c r="H2186" s="7" t="str">
        <f>VLOOKUP(A2186,Medical_Examinations!A2185:J4520,8,TRUE)</f>
        <v>No</v>
      </c>
      <c r="I2186" s="51">
        <f>VLOOKUP(A2186,Medical_Examinations!A2185:J4520,9,TRUE)</f>
        <v>1</v>
      </c>
      <c r="J2186" s="7" t="str">
        <f>VLOOKUP(A2186,Medical_Examinations!A2185:J4520,10,TRUE)</f>
        <v>No</v>
      </c>
      <c r="K2186" s="7" t="str">
        <f>VLOOKUP(A2186,Medical_Examinations!A2185:J4520,3,TRUE)</f>
        <v>Obesity</v>
      </c>
      <c r="L2186" s="7" t="str">
        <f>VLOOKUP(A2186,Medical_Examinations!A2185:J4520,5,TRUE)</f>
        <v>Normal</v>
      </c>
      <c r="M2186" s="52">
        <f>VLOOKUP(A2186,Hospitalization!A82:K2424,5,FALSE)</f>
        <v>29074</v>
      </c>
      <c r="N2186" s="51">
        <f ca="1">VLOOKUP(A2186,Hospitalization!A388:K2730,6,TRUE)</f>
        <v>51</v>
      </c>
      <c r="O2186" s="7" t="str">
        <f>VLOOKUP(A2177,Hospitalization!A1178:K3520,11,TRUE)</f>
        <v>R1012</v>
      </c>
      <c r="P2186" s="7" t="str">
        <f>VLOOKUP(A2186,Hospitalization!A1187:K3529,10,TRUE)</f>
        <v>tier - 2</v>
      </c>
      <c r="Q2186" s="53">
        <f>VLOOKUP(A2186,Hospitalization!A1187:K3529,8,TRUE)</f>
        <v>8310.84</v>
      </c>
      <c r="R2186" s="7" t="str">
        <f>VLOOKUP(A2186,Hospitalization!A1187:K3529,9,TRUE)</f>
        <v>tier - 2</v>
      </c>
    </row>
    <row r="2187" spans="1:18" x14ac:dyDescent="0.3">
      <c r="A2187" s="69" t="s">
        <v>2196</v>
      </c>
      <c r="B2187" s="55" t="str">
        <f>VLOOKUP(A2187,'Customer Names'!A2187:E3505,3,TRUE)</f>
        <v xml:space="preserve"> Mr</v>
      </c>
      <c r="C2187" s="55" t="str">
        <f>VLOOKUP(A2187,'Customer Names'!A2185:E3010,4,FALSE)</f>
        <v>Stone</v>
      </c>
      <c r="D2187" s="54">
        <f>VLOOKUP(HealthCare!A2187,Medical_Examinations!A2186:J4521,2,TRUE)</f>
        <v>29.37</v>
      </c>
      <c r="E2187" s="54">
        <f>VLOOKUP(HealthCare!A2187,Medical_Examinations!A2186:J4521,4,TRUE)</f>
        <v>5.54</v>
      </c>
      <c r="F2187" s="55" t="str">
        <f>VLOOKUP(A2187,Medical_Examinations!A2186:J4521,6,TRUE)</f>
        <v>No</v>
      </c>
      <c r="G2187" s="55" t="str">
        <f>VLOOKUP(A2187,Medical_Examinations!A2186:J4521,7,TRUE)</f>
        <v>yes</v>
      </c>
      <c r="H2187" s="55" t="str">
        <f>VLOOKUP(A2187,Medical_Examinations!A2186:J4521,8,TRUE)</f>
        <v>No</v>
      </c>
      <c r="I2187" s="56">
        <f>VLOOKUP(A2187,Medical_Examinations!A2186:J4521,9,TRUE)</f>
        <v>1</v>
      </c>
      <c r="J2187" s="55" t="str">
        <f>VLOOKUP(A2187,Medical_Examinations!A2186:J4521,10,TRUE)</f>
        <v>No</v>
      </c>
      <c r="K2187" s="55" t="str">
        <f>VLOOKUP(A2187,Medical_Examinations!A2186:J4521,3,TRUE)</f>
        <v>Overweight</v>
      </c>
      <c r="L2187" s="55" t="str">
        <f>VLOOKUP(A2187,Medical_Examinations!A2186:J4521,5,TRUE)</f>
        <v>Normal</v>
      </c>
      <c r="M2187" s="57">
        <f>VLOOKUP(A2187,Hospitalization!A83:K2425,5,FALSE)</f>
        <v>28667</v>
      </c>
      <c r="N2187" s="56">
        <f ca="1">VLOOKUP(A2187,Hospitalization!A389:K2731,6,TRUE)</f>
        <v>36</v>
      </c>
      <c r="O2187" s="55" t="str">
        <f>VLOOKUP(A2178,Hospitalization!A1179:K3521,11,TRUE)</f>
        <v>R1012</v>
      </c>
      <c r="P2187" s="55" t="str">
        <f>VLOOKUP(A2187,Hospitalization!A1188:K3530,10,TRUE)</f>
        <v>tier - 3</v>
      </c>
      <c r="Q2187" s="58">
        <f>VLOOKUP(A2187,Hospitalization!A1188:K3530,8,TRUE)</f>
        <v>8302.5400000000009</v>
      </c>
      <c r="R2187" s="55" t="str">
        <f>VLOOKUP(A2187,Hospitalization!A1188:K3530,9,TRUE)</f>
        <v>tier - 3</v>
      </c>
    </row>
    <row r="2188" spans="1:18" x14ac:dyDescent="0.3">
      <c r="A2188" s="69" t="s">
        <v>2197</v>
      </c>
      <c r="B2188" s="55" t="str">
        <f>VLOOKUP(A2188,'Customer Names'!A2188:E3506,3,TRUE)</f>
        <v xml:space="preserve"> Mr</v>
      </c>
      <c r="C2188" s="55" t="str">
        <f>VLOOKUP(A2188,'Customer Names'!A2186:E3011,4,FALSE)</f>
        <v>Weispfennig</v>
      </c>
      <c r="D2188" s="50">
        <f>VLOOKUP(HealthCare!A2188,Medical_Examinations!A2187:J4522,2,TRUE)</f>
        <v>28.5</v>
      </c>
      <c r="E2188" s="50">
        <f>VLOOKUP(HealthCare!A2188,Medical_Examinations!A2187:J4522,4,TRUE)</f>
        <v>4.03</v>
      </c>
      <c r="F2188" s="7" t="str">
        <f>VLOOKUP(A2188,Medical_Examinations!A2187:J4522,6,TRUE)</f>
        <v>No</v>
      </c>
      <c r="G2188" s="7" t="str">
        <f>VLOOKUP(A2188,Medical_Examinations!A2187:J4522,7,TRUE)</f>
        <v>yes</v>
      </c>
      <c r="H2188" s="7" t="str">
        <f>VLOOKUP(A2188,Medical_Examinations!A2187:J4522,8,TRUE)</f>
        <v>No</v>
      </c>
      <c r="I2188" s="51">
        <f>VLOOKUP(A2188,Medical_Examinations!A2187:J4522,9,TRUE)</f>
        <v>1</v>
      </c>
      <c r="J2188" s="7" t="str">
        <f>VLOOKUP(A2188,Medical_Examinations!A2187:J4522,10,TRUE)</f>
        <v>No</v>
      </c>
      <c r="K2188" s="7" t="str">
        <f>VLOOKUP(A2188,Medical_Examinations!A2187:J4522,3,TRUE)</f>
        <v>Overweight</v>
      </c>
      <c r="L2188" s="7" t="str">
        <f>VLOOKUP(A2188,Medical_Examinations!A2187:J4522,5,TRUE)</f>
        <v>Normal</v>
      </c>
      <c r="M2188" s="52">
        <f>VLOOKUP(A2188,Hospitalization!A84:K2426,5,FALSE)</f>
        <v>27186</v>
      </c>
      <c r="N2188" s="51">
        <f ca="1">VLOOKUP(A2188,Hospitalization!A390:K2732,6,TRUE)</f>
        <v>52</v>
      </c>
      <c r="O2188" s="7" t="str">
        <f>VLOOKUP(A2179,Hospitalization!A1180:K3522,11,TRUE)</f>
        <v>R1013</v>
      </c>
      <c r="P2188" s="7" t="str">
        <f>VLOOKUP(A2188,Hospitalization!A1189:K3531,10,TRUE)</f>
        <v>tier - 3</v>
      </c>
      <c r="Q2188" s="53">
        <f>VLOOKUP(A2188,Hospitalization!A1189:K3531,8,TRUE)</f>
        <v>8283.68</v>
      </c>
      <c r="R2188" s="7" t="str">
        <f>VLOOKUP(A2188,Hospitalization!A1189:K3531,9,TRUE)</f>
        <v>tier - 2</v>
      </c>
    </row>
    <row r="2189" spans="1:18" x14ac:dyDescent="0.3">
      <c r="A2189" s="69" t="s">
        <v>2198</v>
      </c>
      <c r="B2189" s="55" t="str">
        <f>VLOOKUP(A2189,'Customer Names'!A2189:E3507,3,TRUE)</f>
        <v xml:space="preserve"> Mr</v>
      </c>
      <c r="C2189" s="55" t="str">
        <f>VLOOKUP(A2189,'Customer Names'!A2187:E3012,4,FALSE)</f>
        <v>Sorrell</v>
      </c>
      <c r="D2189" s="54">
        <f>VLOOKUP(HealthCare!A2189,Medical_Examinations!A2188:J4523,2,TRUE)</f>
        <v>23.32</v>
      </c>
      <c r="E2189" s="54">
        <f>VLOOKUP(HealthCare!A2189,Medical_Examinations!A2188:J4523,4,TRUE)</f>
        <v>5.62</v>
      </c>
      <c r="F2189" s="55" t="str">
        <f>VLOOKUP(A2189,Medical_Examinations!A2188:J4523,6,TRUE)</f>
        <v>No</v>
      </c>
      <c r="G2189" s="55" t="str">
        <f>VLOOKUP(A2189,Medical_Examinations!A2188:J4523,7,TRUE)</f>
        <v>yes</v>
      </c>
      <c r="H2189" s="55" t="str">
        <f>VLOOKUP(A2189,Medical_Examinations!A2188:J4523,8,TRUE)</f>
        <v>No</v>
      </c>
      <c r="I2189" s="56">
        <f>VLOOKUP(A2189,Medical_Examinations!A2188:J4523,9,TRUE)</f>
        <v>1</v>
      </c>
      <c r="J2189" s="55" t="str">
        <f>VLOOKUP(A2189,Medical_Examinations!A2188:J4523,10,TRUE)</f>
        <v>No</v>
      </c>
      <c r="K2189" s="55" t="str">
        <f>VLOOKUP(A2189,Medical_Examinations!A2188:J4523,3,TRUE)</f>
        <v>Normal Weight</v>
      </c>
      <c r="L2189" s="55" t="str">
        <f>VLOOKUP(A2189,Medical_Examinations!A2188:J4523,5,TRUE)</f>
        <v>Normal</v>
      </c>
      <c r="M2189" s="57">
        <f>VLOOKUP(A2189,Hospitalization!A85:K2427,5,FALSE)</f>
        <v>27385</v>
      </c>
      <c r="N2189" s="56">
        <f ca="1">VLOOKUP(A2189,Hospitalization!A391:K2733,6,TRUE)</f>
        <v>24</v>
      </c>
      <c r="O2189" s="55" t="str">
        <f>VLOOKUP(A2180,Hospitalization!A1181:K3523,11,TRUE)</f>
        <v>R1013</v>
      </c>
      <c r="P2189" s="55" t="str">
        <f>VLOOKUP(A2189,Hospitalization!A1190:K3532,10,TRUE)</f>
        <v>tier - 2</v>
      </c>
      <c r="Q2189" s="58">
        <f>VLOOKUP(A2189,Hospitalization!A1190:K3532,8,TRUE)</f>
        <v>8280.6200000000008</v>
      </c>
      <c r="R2189" s="55" t="str">
        <f>VLOOKUP(A2189,Hospitalization!A1190:K3532,9,TRUE)</f>
        <v>tier - 2</v>
      </c>
    </row>
    <row r="2190" spans="1:18" x14ac:dyDescent="0.3">
      <c r="A2190" s="69" t="s">
        <v>2199</v>
      </c>
      <c r="B2190" s="55" t="str">
        <f>VLOOKUP(A2190,'Customer Names'!A2190:E3508,3,TRUE)</f>
        <v xml:space="preserve"> Mr</v>
      </c>
      <c r="C2190" s="55" t="str">
        <f>VLOOKUP(A2190,'Customer Names'!A2188:E3013,4,FALSE)</f>
        <v>Morris</v>
      </c>
      <c r="D2190" s="50">
        <f>VLOOKUP(HealthCare!A2190,Medical_Examinations!A2189:J4524,2,TRUE)</f>
        <v>26.125</v>
      </c>
      <c r="E2190" s="50">
        <f>VLOOKUP(HealthCare!A2190,Medical_Examinations!A2189:J4524,4,TRUE)</f>
        <v>5.27</v>
      </c>
      <c r="F2190" s="7" t="str">
        <f>VLOOKUP(A2190,Medical_Examinations!A2189:J4524,6,TRUE)</f>
        <v>No</v>
      </c>
      <c r="G2190" s="7" t="str">
        <f>VLOOKUP(A2190,Medical_Examinations!A2189:J4524,7,TRUE)</f>
        <v>yes</v>
      </c>
      <c r="H2190" s="7" t="str">
        <f>VLOOKUP(A2190,Medical_Examinations!A2189:J4524,8,TRUE)</f>
        <v>No</v>
      </c>
      <c r="I2190" s="51">
        <f>VLOOKUP(A2190,Medical_Examinations!A2189:J4524,9,TRUE)</f>
        <v>1</v>
      </c>
      <c r="J2190" s="7" t="str">
        <f>VLOOKUP(A2190,Medical_Examinations!A2189:J4524,10,TRUE)</f>
        <v>No</v>
      </c>
      <c r="K2190" s="7" t="str">
        <f>VLOOKUP(A2190,Medical_Examinations!A2189:J4524,3,TRUE)</f>
        <v>Overweight</v>
      </c>
      <c r="L2190" s="7" t="str">
        <f>VLOOKUP(A2190,Medical_Examinations!A2189:J4524,5,TRUE)</f>
        <v>Normal</v>
      </c>
      <c r="M2190" s="52">
        <f>VLOOKUP(A2190,Hospitalization!A86:K2428,5,FALSE)</f>
        <v>27298</v>
      </c>
      <c r="N2190" s="51">
        <f ca="1">VLOOKUP(A2190,Hospitalization!A392:K2734,6,TRUE)</f>
        <v>26</v>
      </c>
      <c r="O2190" s="7" t="str">
        <f>VLOOKUP(A2181,Hospitalization!A1182:K3524,11,TRUE)</f>
        <v>R1013</v>
      </c>
      <c r="P2190" s="7" t="str">
        <f>VLOOKUP(A2190,Hospitalization!A1191:K3533,10,TRUE)</f>
        <v>tier - 2</v>
      </c>
      <c r="Q2190" s="53">
        <f>VLOOKUP(A2190,Hospitalization!A1191:K3533,8,TRUE)</f>
        <v>8277.52</v>
      </c>
      <c r="R2190" s="7" t="str">
        <f>VLOOKUP(A2190,Hospitalization!A1191:K3533,9,TRUE)</f>
        <v>tier - 2</v>
      </c>
    </row>
    <row r="2191" spans="1:18" x14ac:dyDescent="0.3">
      <c r="A2191" s="69" t="s">
        <v>2200</v>
      </c>
      <c r="B2191" s="55" t="str">
        <f>VLOOKUP(A2191,'Customer Names'!A2191:E3509,3,TRUE)</f>
        <v xml:space="preserve"> Mr</v>
      </c>
      <c r="C2191" s="55" t="str">
        <f>VLOOKUP(A2191,'Customer Names'!A2189:E3014,4,FALSE)</f>
        <v>Marek</v>
      </c>
      <c r="D2191" s="54">
        <f>VLOOKUP(HealthCare!A2191,Medical_Examinations!A2190:J4525,2,TRUE)</f>
        <v>25.46</v>
      </c>
      <c r="E2191" s="54">
        <f>VLOOKUP(HealthCare!A2191,Medical_Examinations!A2190:J4525,4,TRUE)</f>
        <v>5.18</v>
      </c>
      <c r="F2191" s="55" t="str">
        <f>VLOOKUP(A2191,Medical_Examinations!A2190:J4525,6,TRUE)</f>
        <v>No</v>
      </c>
      <c r="G2191" s="55" t="str">
        <f>VLOOKUP(A2191,Medical_Examinations!A2190:J4525,7,TRUE)</f>
        <v>yes</v>
      </c>
      <c r="H2191" s="55" t="str">
        <f>VLOOKUP(A2191,Medical_Examinations!A2190:J4525,8,TRUE)</f>
        <v>No</v>
      </c>
      <c r="I2191" s="56">
        <f>VLOOKUP(A2191,Medical_Examinations!A2190:J4525,9,TRUE)</f>
        <v>1</v>
      </c>
      <c r="J2191" s="55" t="str">
        <f>VLOOKUP(A2191,Medical_Examinations!A2190:J4525,10,TRUE)</f>
        <v>No</v>
      </c>
      <c r="K2191" s="55" t="str">
        <f>VLOOKUP(A2191,Medical_Examinations!A2190:J4525,3,TRUE)</f>
        <v>Overweight</v>
      </c>
      <c r="L2191" s="55" t="str">
        <f>VLOOKUP(A2191,Medical_Examinations!A2190:J4525,5,TRUE)</f>
        <v>Normal</v>
      </c>
      <c r="M2191" s="57">
        <f>VLOOKUP(A2191,Hospitalization!A87:K2429,5,FALSE)</f>
        <v>27246</v>
      </c>
      <c r="N2191" s="56">
        <f ca="1">VLOOKUP(A2191,Hospitalization!A393:K2735,6,TRUE)</f>
        <v>59</v>
      </c>
      <c r="O2191" s="55" t="str">
        <f>VLOOKUP(A2182,Hospitalization!A1183:K3525,11,TRUE)</f>
        <v>R1016</v>
      </c>
      <c r="P2191" s="55" t="str">
        <f>VLOOKUP(A2191,Hospitalization!A1192:K3534,10,TRUE)</f>
        <v>tier - 1</v>
      </c>
      <c r="Q2191" s="58">
        <f>VLOOKUP(A2191,Hospitalization!A1192:K3534,8,TRUE)</f>
        <v>8269.0400000000009</v>
      </c>
      <c r="R2191" s="55" t="str">
        <f>VLOOKUP(A2191,Hospitalization!A1192:K3534,9,TRUE)</f>
        <v>tier - 2</v>
      </c>
    </row>
    <row r="2192" spans="1:18" x14ac:dyDescent="0.3">
      <c r="A2192" s="69" t="s">
        <v>2201</v>
      </c>
      <c r="B2192" s="55" t="str">
        <f>VLOOKUP(A2192,'Customer Names'!A2192:E3510,3,TRUE)</f>
        <v xml:space="preserve"> Mr</v>
      </c>
      <c r="C2192" s="55" t="str">
        <f>VLOOKUP(A2192,'Customer Names'!A2190:E3015,4,FALSE)</f>
        <v>Armstrong</v>
      </c>
      <c r="D2192" s="50">
        <f>VLOOKUP(HealthCare!A2192,Medical_Examinations!A2191:J4526,2,TRUE)</f>
        <v>23.75</v>
      </c>
      <c r="E2192" s="50">
        <f>VLOOKUP(HealthCare!A2192,Medical_Examinations!A2191:J4526,4,TRUE)</f>
        <v>5.27</v>
      </c>
      <c r="F2192" s="7" t="str">
        <f>VLOOKUP(A2192,Medical_Examinations!A2191:J4526,6,TRUE)</f>
        <v>No</v>
      </c>
      <c r="G2192" s="7" t="str">
        <f>VLOOKUP(A2192,Medical_Examinations!A2191:J4526,7,TRUE)</f>
        <v>yes</v>
      </c>
      <c r="H2192" s="7" t="str">
        <f>VLOOKUP(A2192,Medical_Examinations!A2191:J4526,8,TRUE)</f>
        <v>No</v>
      </c>
      <c r="I2192" s="51">
        <f>VLOOKUP(A2192,Medical_Examinations!A2191:J4526,9,TRUE)</f>
        <v>1</v>
      </c>
      <c r="J2192" s="7" t="str">
        <f>VLOOKUP(A2192,Medical_Examinations!A2191:J4526,10,TRUE)</f>
        <v>No</v>
      </c>
      <c r="K2192" s="7" t="str">
        <f>VLOOKUP(A2192,Medical_Examinations!A2191:J4526,3,TRUE)</f>
        <v>Normal Weight</v>
      </c>
      <c r="L2192" s="7" t="str">
        <f>VLOOKUP(A2192,Medical_Examinations!A2191:J4526,5,TRUE)</f>
        <v>Normal</v>
      </c>
      <c r="M2192" s="52">
        <f>VLOOKUP(A2192,Hospitalization!A88:K2430,5,FALSE)</f>
        <v>23625</v>
      </c>
      <c r="N2192" s="51">
        <f ca="1">VLOOKUP(A2192,Hospitalization!A394:K2736,6,TRUE)</f>
        <v>59</v>
      </c>
      <c r="O2192" s="7" t="str">
        <f>VLOOKUP(A2183,Hospitalization!A1184:K3526,11,TRUE)</f>
        <v>R1016</v>
      </c>
      <c r="P2192" s="7" t="str">
        <f>VLOOKUP(A2192,Hospitalization!A1193:K3535,10,TRUE)</f>
        <v>tier - 3</v>
      </c>
      <c r="Q2192" s="53">
        <f>VLOOKUP(A2192,Hospitalization!A1193:K3535,8,TRUE)</f>
        <v>8268</v>
      </c>
      <c r="R2192" s="7" t="str">
        <f>VLOOKUP(A2192,Hospitalization!A1193:K3535,9,TRUE)</f>
        <v>tier - 3</v>
      </c>
    </row>
    <row r="2193" spans="1:18" x14ac:dyDescent="0.3">
      <c r="A2193" s="69" t="s">
        <v>2202</v>
      </c>
      <c r="B2193" s="55" t="str">
        <f>VLOOKUP(A2193,'Customer Names'!A2193:E3511,3,TRUE)</f>
        <v xml:space="preserve"> Mr</v>
      </c>
      <c r="C2193" s="55" t="str">
        <f>VLOOKUP(A2193,'Customer Names'!A2191:E3016,4,FALSE)</f>
        <v>Werner</v>
      </c>
      <c r="D2193" s="54">
        <f>VLOOKUP(HealthCare!A2193,Medical_Examinations!A2192:J4527,2,TRUE)</f>
        <v>23.085000000000001</v>
      </c>
      <c r="E2193" s="54">
        <f>VLOOKUP(HealthCare!A2193,Medical_Examinations!A2192:J4527,4,TRUE)</f>
        <v>5.62</v>
      </c>
      <c r="F2193" s="55" t="str">
        <f>VLOOKUP(A2193,Medical_Examinations!A2192:J4527,6,TRUE)</f>
        <v>No</v>
      </c>
      <c r="G2193" s="55" t="str">
        <f>VLOOKUP(A2193,Medical_Examinations!A2192:J4527,7,TRUE)</f>
        <v>yes</v>
      </c>
      <c r="H2193" s="55" t="str">
        <f>VLOOKUP(A2193,Medical_Examinations!A2192:J4527,8,TRUE)</f>
        <v>No</v>
      </c>
      <c r="I2193" s="56">
        <f>VLOOKUP(A2193,Medical_Examinations!A2192:J4527,9,TRUE)</f>
        <v>1</v>
      </c>
      <c r="J2193" s="55" t="str">
        <f>VLOOKUP(A2193,Medical_Examinations!A2192:J4527,10,TRUE)</f>
        <v>No</v>
      </c>
      <c r="K2193" s="55" t="str">
        <f>VLOOKUP(A2193,Medical_Examinations!A2192:J4527,3,TRUE)</f>
        <v>Normal Weight</v>
      </c>
      <c r="L2193" s="55" t="str">
        <f>VLOOKUP(A2193,Medical_Examinations!A2192:J4527,5,TRUE)</f>
        <v>Normal</v>
      </c>
      <c r="M2193" s="57">
        <f>VLOOKUP(A2193,Hospitalization!A89:K2431,5,FALSE)</f>
        <v>30221</v>
      </c>
      <c r="N2193" s="56">
        <f ca="1">VLOOKUP(A2193,Hospitalization!A395:K2737,6,TRUE)</f>
        <v>59</v>
      </c>
      <c r="O2193" s="55" t="str">
        <f>VLOOKUP(A2184,Hospitalization!A1185:K3527,11,TRUE)</f>
        <v>R1016</v>
      </c>
      <c r="P2193" s="55" t="str">
        <f>VLOOKUP(A2193,Hospitalization!A1194:K3536,10,TRUE)</f>
        <v>tier - 2</v>
      </c>
      <c r="Q2193" s="58">
        <f>VLOOKUP(A2193,Hospitalization!A1194:K3536,8,TRUE)</f>
        <v>8252.2800000000007</v>
      </c>
      <c r="R2193" s="55" t="str">
        <f>VLOOKUP(A2193,Hospitalization!A1194:K3536,9,TRUE)</f>
        <v>tier - 2</v>
      </c>
    </row>
    <row r="2194" spans="1:18" x14ac:dyDescent="0.3">
      <c r="A2194" s="69" t="s">
        <v>2203</v>
      </c>
      <c r="B2194" s="55" t="str">
        <f>VLOOKUP(A2194,'Customer Names'!A2194:E3512,3,TRUE)</f>
        <v xml:space="preserve"> Mr</v>
      </c>
      <c r="C2194" s="55" t="str">
        <f>VLOOKUP(A2194,'Customer Names'!A2192:E3017,4,FALSE)</f>
        <v>Gries</v>
      </c>
      <c r="D2194" s="50">
        <f>VLOOKUP(HealthCare!A2194,Medical_Examinations!A2193:J4528,2,TRUE)</f>
        <v>22.99</v>
      </c>
      <c r="E2194" s="50">
        <f>VLOOKUP(HealthCare!A2194,Medical_Examinations!A2193:J4528,4,TRUE)</f>
        <v>5.0599999999999996</v>
      </c>
      <c r="F2194" s="7" t="str">
        <f>VLOOKUP(A2194,Medical_Examinations!A2193:J4528,6,TRUE)</f>
        <v>No</v>
      </c>
      <c r="G2194" s="7" t="str">
        <f>VLOOKUP(A2194,Medical_Examinations!A2193:J4528,7,TRUE)</f>
        <v>yes</v>
      </c>
      <c r="H2194" s="7" t="str">
        <f>VLOOKUP(A2194,Medical_Examinations!A2193:J4528,8,TRUE)</f>
        <v>No</v>
      </c>
      <c r="I2194" s="51">
        <f>VLOOKUP(A2194,Medical_Examinations!A2193:J4528,9,TRUE)</f>
        <v>1</v>
      </c>
      <c r="J2194" s="7" t="str">
        <f>VLOOKUP(A2194,Medical_Examinations!A2193:J4528,10,TRUE)</f>
        <v>No</v>
      </c>
      <c r="K2194" s="7" t="str">
        <f>VLOOKUP(A2194,Medical_Examinations!A2193:J4528,3,TRUE)</f>
        <v>Normal Weight</v>
      </c>
      <c r="L2194" s="7" t="str">
        <f>VLOOKUP(A2194,Medical_Examinations!A2193:J4528,5,TRUE)</f>
        <v>Normal</v>
      </c>
      <c r="M2194" s="52">
        <f>VLOOKUP(A2194,Hospitalization!A90:K2432,5,FALSE)</f>
        <v>28005</v>
      </c>
      <c r="N2194" s="51">
        <f ca="1">VLOOKUP(A2194,Hospitalization!A396:K2738,6,TRUE)</f>
        <v>54</v>
      </c>
      <c r="O2194" s="7" t="str">
        <f>VLOOKUP(A2185,Hospitalization!A1186:K3528,11,TRUE)</f>
        <v>R1012</v>
      </c>
      <c r="P2194" s="7" t="str">
        <f>VLOOKUP(A2194,Hospitalization!A1195:K3537,10,TRUE)</f>
        <v>tier - 2</v>
      </c>
      <c r="Q2194" s="53">
        <f>VLOOKUP(A2194,Hospitalization!A1195:K3537,8,TRUE)</f>
        <v>8240.59</v>
      </c>
      <c r="R2194" s="7" t="str">
        <f>VLOOKUP(A2194,Hospitalization!A1195:K3537,9,TRUE)</f>
        <v>tier - 2</v>
      </c>
    </row>
    <row r="2195" spans="1:18" x14ac:dyDescent="0.3">
      <c r="A2195" s="69" t="s">
        <v>2204</v>
      </c>
      <c r="B2195" s="55" t="str">
        <f>VLOOKUP(A2195,'Customer Names'!A2195:E3513,3,TRUE)</f>
        <v xml:space="preserve"> Mr</v>
      </c>
      <c r="C2195" s="55" t="str">
        <f>VLOOKUP(A2195,'Customer Names'!A2193:E3018,4,FALSE)</f>
        <v>Mills</v>
      </c>
      <c r="D2195" s="54">
        <f>VLOOKUP(HealthCare!A2195,Medical_Examinations!A2194:J4529,2,TRUE)</f>
        <v>21.47</v>
      </c>
      <c r="E2195" s="54">
        <f>VLOOKUP(HealthCare!A2195,Medical_Examinations!A2194:J4529,4,TRUE)</f>
        <v>4.6900000000000004</v>
      </c>
      <c r="F2195" s="55" t="str">
        <f>VLOOKUP(A2195,Medical_Examinations!A2194:J4529,6,TRUE)</f>
        <v>No</v>
      </c>
      <c r="G2195" s="55" t="str">
        <f>VLOOKUP(A2195,Medical_Examinations!A2194:J4529,7,TRUE)</f>
        <v>yes</v>
      </c>
      <c r="H2195" s="55" t="str">
        <f>VLOOKUP(A2195,Medical_Examinations!A2194:J4529,8,TRUE)</f>
        <v>No</v>
      </c>
      <c r="I2195" s="56">
        <f>VLOOKUP(A2195,Medical_Examinations!A2194:J4529,9,TRUE)</f>
        <v>1</v>
      </c>
      <c r="J2195" s="55" t="str">
        <f>VLOOKUP(A2195,Medical_Examinations!A2194:J4529,10,TRUE)</f>
        <v>No</v>
      </c>
      <c r="K2195" s="55" t="str">
        <f>VLOOKUP(A2195,Medical_Examinations!A2194:J4529,3,TRUE)</f>
        <v>Normal Weight</v>
      </c>
      <c r="L2195" s="55" t="str">
        <f>VLOOKUP(A2195,Medical_Examinations!A2194:J4529,5,TRUE)</f>
        <v>Normal</v>
      </c>
      <c r="M2195" s="57">
        <f>VLOOKUP(A2195,Hospitalization!A91:K2433,5,FALSE)</f>
        <v>27941</v>
      </c>
      <c r="N2195" s="56">
        <f ca="1">VLOOKUP(A2195,Hospitalization!A397:K2739,6,TRUE)</f>
        <v>60</v>
      </c>
      <c r="O2195" s="55" t="str">
        <f>VLOOKUP(A2186,Hospitalization!A1187:K3529,11,TRUE)</f>
        <v>R1012</v>
      </c>
      <c r="P2195" s="55" t="str">
        <f>VLOOKUP(A2195,Hospitalization!A1196:K3538,10,TRUE)</f>
        <v>tier - 2</v>
      </c>
      <c r="Q2195" s="58">
        <f>VLOOKUP(A2195,Hospitalization!A1196:K3538,8,TRUE)</f>
        <v>8233.1</v>
      </c>
      <c r="R2195" s="55" t="str">
        <f>VLOOKUP(A2195,Hospitalization!A1196:K3538,9,TRUE)</f>
        <v>tier - 2</v>
      </c>
    </row>
    <row r="2196" spans="1:18" x14ac:dyDescent="0.3">
      <c r="A2196" s="69" t="s">
        <v>2205</v>
      </c>
      <c r="B2196" s="55" t="str">
        <f>VLOOKUP(A2196,'Customer Names'!A2196:E3514,3,TRUE)</f>
        <v xml:space="preserve"> Mr</v>
      </c>
      <c r="C2196" s="55" t="str">
        <f>VLOOKUP(A2196,'Customer Names'!A2194:E3019,4,FALSE)</f>
        <v>Penny</v>
      </c>
      <c r="D2196" s="50">
        <f>VLOOKUP(HealthCare!A2196,Medical_Examinations!A2195:J4530,2,TRUE)</f>
        <v>15.96</v>
      </c>
      <c r="E2196" s="50">
        <f>VLOOKUP(HealthCare!A2196,Medical_Examinations!A2195:J4530,4,TRUE)</f>
        <v>5.44</v>
      </c>
      <c r="F2196" s="7" t="str">
        <f>VLOOKUP(A2196,Medical_Examinations!A2195:J4530,6,TRUE)</f>
        <v>No</v>
      </c>
      <c r="G2196" s="7" t="str">
        <f>VLOOKUP(A2196,Medical_Examinations!A2195:J4530,7,TRUE)</f>
        <v>yes</v>
      </c>
      <c r="H2196" s="7" t="str">
        <f>VLOOKUP(A2196,Medical_Examinations!A2195:J4530,8,TRUE)</f>
        <v>No</v>
      </c>
      <c r="I2196" s="51">
        <f>VLOOKUP(A2196,Medical_Examinations!A2195:J4530,9,TRUE)</f>
        <v>1</v>
      </c>
      <c r="J2196" s="7" t="str">
        <f>VLOOKUP(A2196,Medical_Examinations!A2195:J4530,10,TRUE)</f>
        <v>No</v>
      </c>
      <c r="K2196" s="7" t="str">
        <f>VLOOKUP(A2196,Medical_Examinations!A2195:J4530,3,TRUE)</f>
        <v>Underweight</v>
      </c>
      <c r="L2196" s="7" t="str">
        <f>VLOOKUP(A2196,Medical_Examinations!A2195:J4530,5,TRUE)</f>
        <v>Normal</v>
      </c>
      <c r="M2196" s="52">
        <f>VLOOKUP(A2196,Hospitalization!A92:K2434,5,FALSE)</f>
        <v>28006</v>
      </c>
      <c r="N2196" s="51">
        <f ca="1">VLOOKUP(A2196,Hospitalization!A398:K2740,6,TRUE)</f>
        <v>60</v>
      </c>
      <c r="O2196" s="7" t="str">
        <f>VLOOKUP(A2187,Hospitalization!A1188:K3530,11,TRUE)</f>
        <v>R1016</v>
      </c>
      <c r="P2196" s="7" t="str">
        <f>VLOOKUP(A2196,Hospitalization!A1197:K3539,10,TRUE)</f>
        <v>tier - 3</v>
      </c>
      <c r="Q2196" s="53">
        <f>VLOOKUP(A2196,Hospitalization!A1197:K3539,8,TRUE)</f>
        <v>8232.64</v>
      </c>
      <c r="R2196" s="7" t="str">
        <f>VLOOKUP(A2196,Hospitalization!A1197:K3539,9,TRUE)</f>
        <v>tier - 2</v>
      </c>
    </row>
    <row r="2197" spans="1:18" x14ac:dyDescent="0.3">
      <c r="A2197" s="69" t="s">
        <v>2206</v>
      </c>
      <c r="B2197" s="55" t="str">
        <f>VLOOKUP(A2197,'Customer Names'!A2197:E3515,3,TRUE)</f>
        <v xml:space="preserve"> Mr</v>
      </c>
      <c r="C2197" s="55" t="str">
        <f>VLOOKUP(A2197,'Customer Names'!A2195:E3020,4,FALSE)</f>
        <v>Hicks</v>
      </c>
      <c r="D2197" s="54">
        <f>VLOOKUP(HealthCare!A2197,Medical_Examinations!A2196:J4531,2,TRUE)</f>
        <v>39.5</v>
      </c>
      <c r="E2197" s="54">
        <f>VLOOKUP(HealthCare!A2197,Medical_Examinations!A2196:J4531,4,TRUE)</f>
        <v>5.05</v>
      </c>
      <c r="F2197" s="55" t="str">
        <f>VLOOKUP(A2197,Medical_Examinations!A2196:J4531,6,TRUE)</f>
        <v>No</v>
      </c>
      <c r="G2197" s="55" t="str">
        <f>VLOOKUP(A2197,Medical_Examinations!A2196:J4531,7,TRUE)</f>
        <v>yes</v>
      </c>
      <c r="H2197" s="55" t="str">
        <f>VLOOKUP(A2197,Medical_Examinations!A2196:J4531,8,TRUE)</f>
        <v>No</v>
      </c>
      <c r="I2197" s="56">
        <f>VLOOKUP(A2197,Medical_Examinations!A2196:J4531,9,TRUE)</f>
        <v>1</v>
      </c>
      <c r="J2197" s="55" t="str">
        <f>VLOOKUP(A2197,Medical_Examinations!A2196:J4531,10,TRUE)</f>
        <v>No</v>
      </c>
      <c r="K2197" s="55" t="str">
        <f>VLOOKUP(A2197,Medical_Examinations!A2196:J4531,3,TRUE)</f>
        <v>Obesity</v>
      </c>
      <c r="L2197" s="55" t="str">
        <f>VLOOKUP(A2197,Medical_Examinations!A2196:J4531,5,TRUE)</f>
        <v>Normal</v>
      </c>
      <c r="M2197" s="57">
        <f>VLOOKUP(A2197,Hospitalization!A93:K2435,5,FALSE)</f>
        <v>28671</v>
      </c>
      <c r="N2197" s="56">
        <f ca="1">VLOOKUP(A2197,Hospitalization!A399:K2741,6,TRUE)</f>
        <v>46</v>
      </c>
      <c r="O2197" s="55" t="str">
        <f>VLOOKUP(A2188,Hospitalization!A1189:K3531,11,TRUE)</f>
        <v>R1013</v>
      </c>
      <c r="P2197" s="55" t="str">
        <f>VLOOKUP(A2197,Hospitalization!A1198:K3540,10,TRUE)</f>
        <v>tier - 2</v>
      </c>
      <c r="Q2197" s="58">
        <f>VLOOKUP(A2197,Hospitalization!A1198:K3540,8,TRUE)</f>
        <v>8219.2000000000007</v>
      </c>
      <c r="R2197" s="55" t="str">
        <f>VLOOKUP(A2197,Hospitalization!A1198:K3540,9,TRUE)</f>
        <v>tier - 2</v>
      </c>
    </row>
    <row r="2198" spans="1:18" x14ac:dyDescent="0.3">
      <c r="A2198" s="69" t="s">
        <v>2207</v>
      </c>
      <c r="B2198" s="55" t="str">
        <f>VLOOKUP(A2198,'Customer Names'!A2198:E3516,3,TRUE)</f>
        <v xml:space="preserve"> Mr</v>
      </c>
      <c r="C2198" s="55" t="str">
        <f>VLOOKUP(A2198,'Customer Names'!A2196:E3021,4,FALSE)</f>
        <v>Masayesva</v>
      </c>
      <c r="D2198" s="50">
        <f>VLOOKUP(HealthCare!A2198,Medical_Examinations!A2197:J4532,2,TRUE)</f>
        <v>33.770000000000003</v>
      </c>
      <c r="E2198" s="50">
        <f>VLOOKUP(HealthCare!A2198,Medical_Examinations!A2197:J4532,4,TRUE)</f>
        <v>6</v>
      </c>
      <c r="F2198" s="7" t="str">
        <f>VLOOKUP(A2198,Medical_Examinations!A2197:J4532,6,TRUE)</f>
        <v>No</v>
      </c>
      <c r="G2198" s="7" t="str">
        <f>VLOOKUP(A2198,Medical_Examinations!A2197:J4532,7,TRUE)</f>
        <v>yes</v>
      </c>
      <c r="H2198" s="7" t="str">
        <f>VLOOKUP(A2198,Medical_Examinations!A2197:J4532,8,TRUE)</f>
        <v>No</v>
      </c>
      <c r="I2198" s="51">
        <f>VLOOKUP(A2198,Medical_Examinations!A2197:J4532,9,TRUE)</f>
        <v>1</v>
      </c>
      <c r="J2198" s="7" t="str">
        <f>VLOOKUP(A2198,Medical_Examinations!A2197:J4532,10,TRUE)</f>
        <v>No</v>
      </c>
      <c r="K2198" s="7" t="str">
        <f>VLOOKUP(A2198,Medical_Examinations!A2197:J4532,3,TRUE)</f>
        <v>Obesity</v>
      </c>
      <c r="L2198" s="7" t="str">
        <f>VLOOKUP(A2198,Medical_Examinations!A2197:J4532,5,TRUE)</f>
        <v>Prediabetes</v>
      </c>
      <c r="M2198" s="52">
        <f>VLOOKUP(A2198,Hospitalization!A94:K2436,5,FALSE)</f>
        <v>28787</v>
      </c>
      <c r="N2198" s="51">
        <f ca="1">VLOOKUP(A2198,Hospitalization!A400:K2742,6,TRUE)</f>
        <v>56</v>
      </c>
      <c r="O2198" s="7" t="str">
        <f>VLOOKUP(A2189,Hospitalization!A1190:K3532,11,TRUE)</f>
        <v>R1013</v>
      </c>
      <c r="P2198" s="7" t="str">
        <f>VLOOKUP(A2198,Hospitalization!A1199:K3541,10,TRUE)</f>
        <v>tier - 3</v>
      </c>
      <c r="Q2198" s="53">
        <f>VLOOKUP(A2198,Hospitalization!A1199:K3541,8,TRUE)</f>
        <v>8211.1</v>
      </c>
      <c r="R2198" s="7" t="str">
        <f>VLOOKUP(A2198,Hospitalization!A1199:K3541,9,TRUE)</f>
        <v>tier - 2</v>
      </c>
    </row>
    <row r="2199" spans="1:18" x14ac:dyDescent="0.3">
      <c r="A2199" s="69" t="s">
        <v>2208</v>
      </c>
      <c r="B2199" s="55" t="str">
        <f>VLOOKUP(A2199,'Customer Names'!A2199:E3517,3,TRUE)</f>
        <v xml:space="preserve"> Mr</v>
      </c>
      <c r="C2199" s="55" t="str">
        <f>VLOOKUP(A2199,'Customer Names'!A2197:E3022,4,FALSE)</f>
        <v>Paavola</v>
      </c>
      <c r="D2199" s="54">
        <f>VLOOKUP(HealthCare!A2199,Medical_Examinations!A2198:J4533,2,TRUE)</f>
        <v>26.84</v>
      </c>
      <c r="E2199" s="54">
        <f>VLOOKUP(HealthCare!A2199,Medical_Examinations!A2198:J4533,4,TRUE)</f>
        <v>5.99</v>
      </c>
      <c r="F2199" s="55" t="str">
        <f>VLOOKUP(A2199,Medical_Examinations!A2198:J4533,6,TRUE)</f>
        <v>yes</v>
      </c>
      <c r="G2199" s="55" t="str">
        <f>VLOOKUP(A2199,Medical_Examinations!A2198:J4533,7,TRUE)</f>
        <v>yes</v>
      </c>
      <c r="H2199" s="55" t="str">
        <f>VLOOKUP(A2199,Medical_Examinations!A2198:J4533,8,TRUE)</f>
        <v>No</v>
      </c>
      <c r="I2199" s="56">
        <f>VLOOKUP(A2199,Medical_Examinations!A2198:J4533,9,TRUE)</f>
        <v>1</v>
      </c>
      <c r="J2199" s="55" t="str">
        <f>VLOOKUP(A2199,Medical_Examinations!A2198:J4533,10,TRUE)</f>
        <v>No</v>
      </c>
      <c r="K2199" s="55" t="str">
        <f>VLOOKUP(A2199,Medical_Examinations!A2198:J4533,3,TRUE)</f>
        <v>Overweight</v>
      </c>
      <c r="L2199" s="55" t="str">
        <f>VLOOKUP(A2199,Medical_Examinations!A2198:J4533,5,TRUE)</f>
        <v>Prediabetes</v>
      </c>
      <c r="M2199" s="57">
        <f>VLOOKUP(A2199,Hospitalization!A95:K2437,5,FALSE)</f>
        <v>22973</v>
      </c>
      <c r="N2199" s="56">
        <f ca="1">VLOOKUP(A2199,Hospitalization!A401:K2743,6,TRUE)</f>
        <v>57</v>
      </c>
      <c r="O2199" s="55" t="str">
        <f>VLOOKUP(A2190,Hospitalization!A1191:K3533,11,TRUE)</f>
        <v>R1011</v>
      </c>
      <c r="P2199" s="55" t="str">
        <f>VLOOKUP(A2199,Hospitalization!A1200:K3542,10,TRUE)</f>
        <v>tier - 3</v>
      </c>
      <c r="Q2199" s="58">
        <f>VLOOKUP(A2199,Hospitalization!A1200:K3542,8,TRUE)</f>
        <v>8188.12</v>
      </c>
      <c r="R2199" s="55" t="str">
        <f>VLOOKUP(A2199,Hospitalization!A1200:K3542,9,TRUE)</f>
        <v>tier - 3</v>
      </c>
    </row>
    <row r="2200" spans="1:18" x14ac:dyDescent="0.3">
      <c r="A2200" s="69" t="s">
        <v>2209</v>
      </c>
      <c r="B2200" s="55" t="str">
        <f>VLOOKUP(A2200,'Customer Names'!A2200:E3518,3,TRUE)</f>
        <v xml:space="preserve"> Mr</v>
      </c>
      <c r="C2200" s="55" t="str">
        <f>VLOOKUP(A2200,'Customer Names'!A2198:E3023,4,FALSE)</f>
        <v>Gehlsen</v>
      </c>
      <c r="D2200" s="50">
        <f>VLOOKUP(HealthCare!A2200,Medical_Examinations!A2199:J4534,2,TRUE)</f>
        <v>35.53</v>
      </c>
      <c r="E2200" s="50">
        <f>VLOOKUP(HealthCare!A2200,Medical_Examinations!A2199:J4534,4,TRUE)</f>
        <v>4.3600000000000003</v>
      </c>
      <c r="F2200" s="7" t="str">
        <f>VLOOKUP(A2200,Medical_Examinations!A2199:J4534,6,TRUE)</f>
        <v>No</v>
      </c>
      <c r="G2200" s="7" t="str">
        <f>VLOOKUP(A2200,Medical_Examinations!A2199:J4534,7,TRUE)</f>
        <v>No</v>
      </c>
      <c r="H2200" s="7" t="str">
        <f>VLOOKUP(A2200,Medical_Examinations!A2199:J4534,8,TRUE)</f>
        <v>Yes</v>
      </c>
      <c r="I2200" s="51">
        <f>VLOOKUP(A2200,Medical_Examinations!A2199:J4534,9,TRUE)</f>
        <v>1</v>
      </c>
      <c r="J2200" s="7" t="str">
        <f>VLOOKUP(A2200,Medical_Examinations!A2199:J4534,10,TRUE)</f>
        <v>No</v>
      </c>
      <c r="K2200" s="7" t="str">
        <f>VLOOKUP(A2200,Medical_Examinations!A2199:J4534,3,TRUE)</f>
        <v>Obesity</v>
      </c>
      <c r="L2200" s="7" t="str">
        <f>VLOOKUP(A2200,Medical_Examinations!A2199:J4534,5,TRUE)</f>
        <v>Normal</v>
      </c>
      <c r="M2200" s="52">
        <f>VLOOKUP(A2200,Hospitalization!A96:K2438,5,FALSE)</f>
        <v>35724</v>
      </c>
      <c r="N2200" s="51">
        <f ca="1">VLOOKUP(A2200,Hospitalization!A402:K2744,6,TRUE)</f>
        <v>60</v>
      </c>
      <c r="O2200" s="7" t="str">
        <f>VLOOKUP(A2191,Hospitalization!A1192:K3534,11,TRUE)</f>
        <v>R1011</v>
      </c>
      <c r="P2200" s="7" t="str">
        <f>VLOOKUP(A2200,Hospitalization!A1201:K3543,10,TRUE)</f>
        <v>tier - 1</v>
      </c>
      <c r="Q2200" s="53">
        <f>VLOOKUP(A2200,Hospitalization!A1201:K3543,8,TRUE)</f>
        <v>8182.89</v>
      </c>
      <c r="R2200" s="7" t="str">
        <f>VLOOKUP(A2200,Hospitalization!A1201:K3543,9,TRUE)</f>
        <v>tier - 2</v>
      </c>
    </row>
    <row r="2201" spans="1:18" x14ac:dyDescent="0.3">
      <c r="A2201" s="69" t="s">
        <v>2210</v>
      </c>
      <c r="B2201" s="55" t="str">
        <f>VLOOKUP(A2201,'Customer Names'!A2201:E3519,3,TRUE)</f>
        <v xml:space="preserve"> Mr</v>
      </c>
      <c r="C2201" s="55" t="str">
        <f>VLOOKUP(A2201,'Customer Names'!A2199:E3024,4,FALSE)</f>
        <v>Roche</v>
      </c>
      <c r="D2201" s="54">
        <f>VLOOKUP(HealthCare!A2201,Medical_Examinations!A2200:J4535,2,TRUE)</f>
        <v>30.59</v>
      </c>
      <c r="E2201" s="54">
        <f>VLOOKUP(HealthCare!A2201,Medical_Examinations!A2200:J4535,4,TRUE)</f>
        <v>4.41</v>
      </c>
      <c r="F2201" s="55" t="str">
        <f>VLOOKUP(A2201,Medical_Examinations!A2200:J4535,6,TRUE)</f>
        <v>No</v>
      </c>
      <c r="G2201" s="55" t="str">
        <f>VLOOKUP(A2201,Medical_Examinations!A2200:J4535,7,TRUE)</f>
        <v>No</v>
      </c>
      <c r="H2201" s="55" t="str">
        <f>VLOOKUP(A2201,Medical_Examinations!A2200:J4535,8,TRUE)</f>
        <v>Yes</v>
      </c>
      <c r="I2201" s="56">
        <f>VLOOKUP(A2201,Medical_Examinations!A2200:J4535,9,TRUE)</f>
        <v>1</v>
      </c>
      <c r="J2201" s="55" t="str">
        <f>VLOOKUP(A2201,Medical_Examinations!A2200:J4535,10,TRUE)</f>
        <v>No</v>
      </c>
      <c r="K2201" s="55" t="str">
        <f>VLOOKUP(A2201,Medical_Examinations!A2200:J4535,3,TRUE)</f>
        <v>Obesity</v>
      </c>
      <c r="L2201" s="55" t="str">
        <f>VLOOKUP(A2201,Medical_Examinations!A2200:J4535,5,TRUE)</f>
        <v>Normal</v>
      </c>
      <c r="M2201" s="57">
        <f>VLOOKUP(A2201,Hospitalization!A97:K2439,5,FALSE)</f>
        <v>30130</v>
      </c>
      <c r="N2201" s="56">
        <f ca="1">VLOOKUP(A2201,Hospitalization!A403:K2745,6,TRUE)</f>
        <v>50</v>
      </c>
      <c r="O2201" s="55" t="str">
        <f>VLOOKUP(A2192,Hospitalization!A1193:K3535,11,TRUE)</f>
        <v>R1013</v>
      </c>
      <c r="P2201" s="55" t="str">
        <f>VLOOKUP(A2201,Hospitalization!A1202:K3544,10,TRUE)</f>
        <v>tier - 3</v>
      </c>
      <c r="Q2201" s="58">
        <f>VLOOKUP(A2201,Hospitalization!A1202:K3544,8,TRUE)</f>
        <v>8162.72</v>
      </c>
      <c r="R2201" s="55" t="str">
        <f>VLOOKUP(A2201,Hospitalization!A1202:K3544,9,TRUE)</f>
        <v>tier - 3</v>
      </c>
    </row>
    <row r="2202" spans="1:18" x14ac:dyDescent="0.3">
      <c r="A2202" s="69" t="s">
        <v>2211</v>
      </c>
      <c r="B2202" s="55" t="str">
        <f>VLOOKUP(A2202,'Customer Names'!A2202:E3520,3,TRUE)</f>
        <v xml:space="preserve"> Mr</v>
      </c>
      <c r="C2202" s="55" t="str">
        <f>VLOOKUP(A2202,'Customer Names'!A2200:E3025,4,FALSE)</f>
        <v>Hearn</v>
      </c>
      <c r="D2202" s="50">
        <f>VLOOKUP(HealthCare!A2202,Medical_Examinations!A2201:J4536,2,TRUE)</f>
        <v>30.59</v>
      </c>
      <c r="E2202" s="50">
        <f>VLOOKUP(HealthCare!A2202,Medical_Examinations!A2201:J4536,4,TRUE)</f>
        <v>4.17</v>
      </c>
      <c r="F2202" s="7" t="str">
        <f>VLOOKUP(A2202,Medical_Examinations!A2201:J4536,6,TRUE)</f>
        <v>No</v>
      </c>
      <c r="G2202" s="7" t="str">
        <f>VLOOKUP(A2202,Medical_Examinations!A2201:J4536,7,TRUE)</f>
        <v>No</v>
      </c>
      <c r="H2202" s="7" t="str">
        <f>VLOOKUP(A2202,Medical_Examinations!A2201:J4536,8,TRUE)</f>
        <v>Yes</v>
      </c>
      <c r="I2202" s="51">
        <f>VLOOKUP(A2202,Medical_Examinations!A2201:J4536,9,TRUE)</f>
        <v>1</v>
      </c>
      <c r="J2202" s="7" t="str">
        <f>VLOOKUP(A2202,Medical_Examinations!A2201:J4536,10,TRUE)</f>
        <v>No</v>
      </c>
      <c r="K2202" s="7" t="str">
        <f>VLOOKUP(A2202,Medical_Examinations!A2201:J4536,3,TRUE)</f>
        <v>Obesity</v>
      </c>
      <c r="L2202" s="7" t="str">
        <f>VLOOKUP(A2202,Medical_Examinations!A2201:J4536,5,TRUE)</f>
        <v>Normal</v>
      </c>
      <c r="M2202" s="52">
        <f>VLOOKUP(A2202,Hospitalization!A98:K2440,5,FALSE)</f>
        <v>33045</v>
      </c>
      <c r="N2202" s="51">
        <f ca="1">VLOOKUP(A2202,Hospitalization!A404:K2746,6,TRUE)</f>
        <v>56</v>
      </c>
      <c r="O2202" s="7" t="str">
        <f>VLOOKUP(A2193,Hospitalization!A1194:K3536,11,TRUE)</f>
        <v>R1024</v>
      </c>
      <c r="P2202" s="7" t="str">
        <f>VLOOKUP(A2202,Hospitalization!A1203:K3545,10,TRUE)</f>
        <v>tier - 3</v>
      </c>
      <c r="Q2202" s="53">
        <f>VLOOKUP(A2202,Hospitalization!A1203:K3545,8,TRUE)</f>
        <v>8157.92</v>
      </c>
      <c r="R2202" s="7" t="str">
        <f>VLOOKUP(A2202,Hospitalization!A1203:K3545,9,TRUE)</f>
        <v>tier - 2</v>
      </c>
    </row>
    <row r="2203" spans="1:18" x14ac:dyDescent="0.3">
      <c r="A2203" s="69" t="s">
        <v>2212</v>
      </c>
      <c r="B2203" s="55" t="str">
        <f>VLOOKUP(A2203,'Customer Names'!A2203:E3521,3,TRUE)</f>
        <v xml:space="preserve"> Mr</v>
      </c>
      <c r="C2203" s="55" t="str">
        <f>VLOOKUP(A2203,'Customer Names'!A2201:E3026,4,FALSE)</f>
        <v>Dimson</v>
      </c>
      <c r="D2203" s="54">
        <f>VLOOKUP(HealthCare!A2203,Medical_Examinations!A2202:J4537,2,TRUE)</f>
        <v>27.835000000000001</v>
      </c>
      <c r="E2203" s="54">
        <f>VLOOKUP(HealthCare!A2203,Medical_Examinations!A2202:J4537,4,TRUE)</f>
        <v>4.4400000000000004</v>
      </c>
      <c r="F2203" s="55" t="str">
        <f>VLOOKUP(A2203,Medical_Examinations!A2202:J4537,6,TRUE)</f>
        <v>No</v>
      </c>
      <c r="G2203" s="55" t="str">
        <f>VLOOKUP(A2203,Medical_Examinations!A2202:J4537,7,TRUE)</f>
        <v>No</v>
      </c>
      <c r="H2203" s="55" t="str">
        <f>VLOOKUP(A2203,Medical_Examinations!A2202:J4537,8,TRUE)</f>
        <v>Yes</v>
      </c>
      <c r="I2203" s="56">
        <f>VLOOKUP(A2203,Medical_Examinations!A2202:J4537,9,TRUE)</f>
        <v>1</v>
      </c>
      <c r="J2203" s="55" t="str">
        <f>VLOOKUP(A2203,Medical_Examinations!A2202:J4537,10,TRUE)</f>
        <v>No</v>
      </c>
      <c r="K2203" s="55" t="str">
        <f>VLOOKUP(A2203,Medical_Examinations!A2202:J4537,3,TRUE)</f>
        <v>Overweight</v>
      </c>
      <c r="L2203" s="55" t="str">
        <f>VLOOKUP(A2203,Medical_Examinations!A2202:J4537,5,TRUE)</f>
        <v>Normal</v>
      </c>
      <c r="M2203" s="57">
        <f>VLOOKUP(A2203,Hospitalization!A99:K2441,5,FALSE)</f>
        <v>26910</v>
      </c>
      <c r="N2203" s="56">
        <f ca="1">VLOOKUP(A2203,Hospitalization!A405:K2747,6,TRUE)</f>
        <v>36</v>
      </c>
      <c r="O2203" s="55" t="str">
        <f>VLOOKUP(A2194,Hospitalization!A1195:K3537,11,TRUE)</f>
        <v>R1013</v>
      </c>
      <c r="P2203" s="55" t="str">
        <f>VLOOKUP(A2203,Hospitalization!A1204:K3546,10,TRUE)</f>
        <v>tier - 2</v>
      </c>
      <c r="Q2203" s="58">
        <f>VLOOKUP(A2203,Hospitalization!A1204:K3546,8,TRUE)</f>
        <v>8125.78</v>
      </c>
      <c r="R2203" s="55" t="str">
        <f>VLOOKUP(A2203,Hospitalization!A1204:K3546,9,TRUE)</f>
        <v>tier - 2</v>
      </c>
    </row>
    <row r="2204" spans="1:18" x14ac:dyDescent="0.3">
      <c r="A2204" s="69" t="s">
        <v>2213</v>
      </c>
      <c r="B2204" s="55" t="str">
        <f>VLOOKUP(A2204,'Customer Names'!A2204:E3522,3,TRUE)</f>
        <v xml:space="preserve"> Ms</v>
      </c>
      <c r="C2204" s="55" t="str">
        <f>VLOOKUP(A2204,'Customer Names'!A2202:E3027,4,FALSE)</f>
        <v>Slason</v>
      </c>
      <c r="D2204" s="50">
        <f>VLOOKUP(HealthCare!A2204,Medical_Examinations!A2203:J4538,2,TRUE)</f>
        <v>40.26</v>
      </c>
      <c r="E2204" s="50">
        <f>VLOOKUP(HealthCare!A2204,Medical_Examinations!A2203:J4538,4,TRUE)</f>
        <v>5.52</v>
      </c>
      <c r="F2204" s="7" t="str">
        <f>VLOOKUP(A2204,Medical_Examinations!A2203:J4538,6,TRUE)</f>
        <v>No</v>
      </c>
      <c r="G2204" s="7" t="str">
        <f>VLOOKUP(A2204,Medical_Examinations!A2203:J4538,7,TRUE)</f>
        <v>yes</v>
      </c>
      <c r="H2204" s="7" t="str">
        <f>VLOOKUP(A2204,Medical_Examinations!A2203:J4538,8,TRUE)</f>
        <v>No</v>
      </c>
      <c r="I2204" s="51">
        <f>VLOOKUP(A2204,Medical_Examinations!A2203:J4538,9,TRUE)</f>
        <v>1</v>
      </c>
      <c r="J2204" s="7" t="str">
        <f>VLOOKUP(A2204,Medical_Examinations!A2203:J4538,10,TRUE)</f>
        <v>No</v>
      </c>
      <c r="K2204" s="7" t="str">
        <f>VLOOKUP(A2204,Medical_Examinations!A2203:J4538,3,TRUE)</f>
        <v>Obesity</v>
      </c>
      <c r="L2204" s="7" t="str">
        <f>VLOOKUP(A2204,Medical_Examinations!A2203:J4538,5,TRUE)</f>
        <v>Normal</v>
      </c>
      <c r="M2204" s="52">
        <f>VLOOKUP(A2204,Hospitalization!A100:K2442,5,FALSE)</f>
        <v>26906</v>
      </c>
      <c r="N2204" s="51">
        <f ca="1">VLOOKUP(A2204,Hospitalization!A406:K2748,6,TRUE)</f>
        <v>57</v>
      </c>
      <c r="O2204" s="7" t="str">
        <f>VLOOKUP(A2195,Hospitalization!A1196:K3538,11,TRUE)</f>
        <v>R1013</v>
      </c>
      <c r="P2204" s="7" t="str">
        <f>VLOOKUP(A2204,Hospitalization!A1205:K3547,10,TRUE)</f>
        <v>tier - 1</v>
      </c>
      <c r="Q2204" s="53">
        <f>VLOOKUP(A2204,Hospitalization!A1205:K3547,8,TRUE)</f>
        <v>8124.41</v>
      </c>
      <c r="R2204" s="7" t="str">
        <f>VLOOKUP(A2204,Hospitalization!A1205:K3547,9,TRUE)</f>
        <v>tier - 3</v>
      </c>
    </row>
    <row r="2205" spans="1:18" x14ac:dyDescent="0.3">
      <c r="A2205" s="69" t="s">
        <v>2214</v>
      </c>
      <c r="B2205" s="55" t="str">
        <f>VLOOKUP(A2205,'Customer Names'!A2205:E3523,3,TRUE)</f>
        <v xml:space="preserve"> Ms</v>
      </c>
      <c r="C2205" s="55" t="str">
        <f>VLOOKUP(A2205,'Customer Names'!A2203:E3028,4,FALSE)</f>
        <v>Gibson</v>
      </c>
      <c r="D2205" s="54">
        <f>VLOOKUP(HealthCare!A2205,Medical_Examinations!A2204:J4539,2,TRUE)</f>
        <v>39.82</v>
      </c>
      <c r="E2205" s="54">
        <f>VLOOKUP(HealthCare!A2205,Medical_Examinations!A2204:J4539,4,TRUE)</f>
        <v>6.01</v>
      </c>
      <c r="F2205" s="55" t="str">
        <f>VLOOKUP(A2205,Medical_Examinations!A2204:J4539,6,TRUE)</f>
        <v>No</v>
      </c>
      <c r="G2205" s="55" t="str">
        <f>VLOOKUP(A2205,Medical_Examinations!A2204:J4539,7,TRUE)</f>
        <v>yes</v>
      </c>
      <c r="H2205" s="55" t="str">
        <f>VLOOKUP(A2205,Medical_Examinations!A2204:J4539,8,TRUE)</f>
        <v>No</v>
      </c>
      <c r="I2205" s="56">
        <f>VLOOKUP(A2205,Medical_Examinations!A2204:J4539,9,TRUE)</f>
        <v>1</v>
      </c>
      <c r="J2205" s="55" t="str">
        <f>VLOOKUP(A2205,Medical_Examinations!A2204:J4539,10,TRUE)</f>
        <v>No</v>
      </c>
      <c r="K2205" s="55" t="str">
        <f>VLOOKUP(A2205,Medical_Examinations!A2204:J4539,3,TRUE)</f>
        <v>Obesity</v>
      </c>
      <c r="L2205" s="55" t="str">
        <f>VLOOKUP(A2205,Medical_Examinations!A2204:J4539,5,TRUE)</f>
        <v>Prediabetes</v>
      </c>
      <c r="M2205" s="57">
        <f>VLOOKUP(A2205,Hospitalization!A101:K2443,5,FALSE)</f>
        <v>27014</v>
      </c>
      <c r="N2205" s="56">
        <f ca="1">VLOOKUP(A2205,Hospitalization!A407:K2749,6,TRUE)</f>
        <v>45</v>
      </c>
      <c r="O2205" s="55" t="str">
        <f>VLOOKUP(A2196,Hospitalization!A1197:K3539,11,TRUE)</f>
        <v>R1013</v>
      </c>
      <c r="P2205" s="55" t="str">
        <f>VLOOKUP(A2205,Hospitalization!A1206:K3548,10,TRUE)</f>
        <v>tier - 1</v>
      </c>
      <c r="Q2205" s="58">
        <f>VLOOKUP(A2205,Hospitalization!A1206:K3548,8,TRUE)</f>
        <v>8116.68</v>
      </c>
      <c r="R2205" s="55" t="str">
        <f>VLOOKUP(A2205,Hospitalization!A1206:K3548,9,TRUE)</f>
        <v>tier - 3</v>
      </c>
    </row>
    <row r="2206" spans="1:18" x14ac:dyDescent="0.3">
      <c r="A2206" s="69" t="s">
        <v>2215</v>
      </c>
      <c r="B2206" s="55" t="str">
        <f>VLOOKUP(A2206,'Customer Names'!A2206:E3524,3,TRUE)</f>
        <v xml:space="preserve"> Ms</v>
      </c>
      <c r="C2206" s="55" t="str">
        <f>VLOOKUP(A2206,'Customer Names'!A2204:E3029,4,FALSE)</f>
        <v>Erdos</v>
      </c>
      <c r="D2206" s="50">
        <f>VLOOKUP(HealthCare!A2206,Medical_Examinations!A2205:J4540,2,TRUE)</f>
        <v>39.159999999999997</v>
      </c>
      <c r="E2206" s="50">
        <f>VLOOKUP(HealthCare!A2206,Medical_Examinations!A2205:J4540,4,TRUE)</f>
        <v>5.81</v>
      </c>
      <c r="F2206" s="7" t="str">
        <f>VLOOKUP(A2206,Medical_Examinations!A2205:J4540,6,TRUE)</f>
        <v>No</v>
      </c>
      <c r="G2206" s="7" t="str">
        <f>VLOOKUP(A2206,Medical_Examinations!A2205:J4540,7,TRUE)</f>
        <v>yes</v>
      </c>
      <c r="H2206" s="7" t="str">
        <f>VLOOKUP(A2206,Medical_Examinations!A2205:J4540,8,TRUE)</f>
        <v>No</v>
      </c>
      <c r="I2206" s="51">
        <f>VLOOKUP(A2206,Medical_Examinations!A2205:J4540,9,TRUE)</f>
        <v>1</v>
      </c>
      <c r="J2206" s="7" t="str">
        <f>VLOOKUP(A2206,Medical_Examinations!A2205:J4540,10,TRUE)</f>
        <v>No</v>
      </c>
      <c r="K2206" s="7" t="str">
        <f>VLOOKUP(A2206,Medical_Examinations!A2205:J4540,3,TRUE)</f>
        <v>Obesity</v>
      </c>
      <c r="L2206" s="7" t="str">
        <f>VLOOKUP(A2206,Medical_Examinations!A2205:J4540,5,TRUE)</f>
        <v>Prediabetes</v>
      </c>
      <c r="M2206" s="52">
        <f>VLOOKUP(A2206,Hospitalization!A102:K2444,5,FALSE)</f>
        <v>28734</v>
      </c>
      <c r="N2206" s="51">
        <f ca="1">VLOOKUP(A2206,Hospitalization!A408:K2750,6,TRUE)</f>
        <v>57</v>
      </c>
      <c r="O2206" s="7" t="str">
        <f>VLOOKUP(A2197,Hospitalization!A1198:K3540,11,TRUE)</f>
        <v>R1013</v>
      </c>
      <c r="P2206" s="7" t="str">
        <f>VLOOKUP(A2206,Hospitalization!A1207:K3549,10,TRUE)</f>
        <v>tier - 1</v>
      </c>
      <c r="Q2206" s="53">
        <f>VLOOKUP(A2206,Hospitalization!A1207:K3549,8,TRUE)</f>
        <v>8116.27</v>
      </c>
      <c r="R2206" s="7" t="str">
        <f>VLOOKUP(A2206,Hospitalization!A1207:K3549,9,TRUE)</f>
        <v>tier - 3</v>
      </c>
    </row>
    <row r="2207" spans="1:18" x14ac:dyDescent="0.3">
      <c r="A2207" s="69" t="s">
        <v>2216</v>
      </c>
      <c r="B2207" s="55" t="str">
        <f>VLOOKUP(A2207,'Customer Names'!A2207:E3525,3,TRUE)</f>
        <v xml:space="preserve"> Mr</v>
      </c>
      <c r="C2207" s="55" t="str">
        <f>VLOOKUP(A2207,'Customer Names'!A2205:E3030,4,FALSE)</f>
        <v>Cushman</v>
      </c>
      <c r="D2207" s="54">
        <f>VLOOKUP(HealthCare!A2207,Medical_Examinations!A2206:J4541,2,TRUE)</f>
        <v>25.555</v>
      </c>
      <c r="E2207" s="54">
        <f>VLOOKUP(HealthCare!A2207,Medical_Examinations!A2206:J4541,4,TRUE)</f>
        <v>4.37</v>
      </c>
      <c r="F2207" s="55" t="str">
        <f>VLOOKUP(A2207,Medical_Examinations!A2206:J4541,6,TRUE)</f>
        <v>No</v>
      </c>
      <c r="G2207" s="55" t="str">
        <f>VLOOKUP(A2207,Medical_Examinations!A2206:J4541,7,TRUE)</f>
        <v>No</v>
      </c>
      <c r="H2207" s="55" t="str">
        <f>VLOOKUP(A2207,Medical_Examinations!A2206:J4541,8,TRUE)</f>
        <v>Yes</v>
      </c>
      <c r="I2207" s="56">
        <f>VLOOKUP(A2207,Medical_Examinations!A2206:J4541,9,TRUE)</f>
        <v>1</v>
      </c>
      <c r="J2207" s="55" t="str">
        <f>VLOOKUP(A2207,Medical_Examinations!A2206:J4541,10,TRUE)</f>
        <v>No</v>
      </c>
      <c r="K2207" s="55" t="str">
        <f>VLOOKUP(A2207,Medical_Examinations!A2206:J4541,3,TRUE)</f>
        <v>Overweight</v>
      </c>
      <c r="L2207" s="55" t="str">
        <f>VLOOKUP(A2207,Medical_Examinations!A2206:J4541,5,TRUE)</f>
        <v>Normal</v>
      </c>
      <c r="M2207" s="57">
        <f>VLOOKUP(A2207,Hospitalization!A103:K2445,5,FALSE)</f>
        <v>26948</v>
      </c>
      <c r="N2207" s="56">
        <f ca="1">VLOOKUP(A2207,Hospitalization!A409:K2751,6,TRUE)</f>
        <v>54</v>
      </c>
      <c r="O2207" s="55" t="str">
        <f>VLOOKUP(A2198,Hospitalization!A1199:K3541,11,TRUE)</f>
        <v>R1013</v>
      </c>
      <c r="P2207" s="55" t="str">
        <f>VLOOKUP(A2207,Hospitalization!A1208:K3550,10,TRUE)</f>
        <v>tier - 2</v>
      </c>
      <c r="Q2207" s="58">
        <f>VLOOKUP(A2207,Hospitalization!A1208:K3550,8,TRUE)</f>
        <v>8112.59</v>
      </c>
      <c r="R2207" s="55" t="str">
        <f>VLOOKUP(A2207,Hospitalization!A1208:K3550,9,TRUE)</f>
        <v>tier - 2</v>
      </c>
    </row>
    <row r="2208" spans="1:18" x14ac:dyDescent="0.3">
      <c r="A2208" s="69" t="s">
        <v>2217</v>
      </c>
      <c r="B2208" s="55" t="str">
        <f>VLOOKUP(A2208,'Customer Names'!A2208:E3526,3,TRUE)</f>
        <v xml:space="preserve"> Mr</v>
      </c>
      <c r="C2208" s="55" t="str">
        <f>VLOOKUP(A2208,'Customer Names'!A2206:E3031,4,FALSE)</f>
        <v>Hammel</v>
      </c>
      <c r="D2208" s="50">
        <f>VLOOKUP(HealthCare!A2208,Medical_Examinations!A2207:J4542,2,TRUE)</f>
        <v>25.175000000000001</v>
      </c>
      <c r="E2208" s="50">
        <f>VLOOKUP(HealthCare!A2208,Medical_Examinations!A2207:J4542,4,TRUE)</f>
        <v>5.74</v>
      </c>
      <c r="F2208" s="7" t="str">
        <f>VLOOKUP(A2208,Medical_Examinations!A2207:J4542,6,TRUE)</f>
        <v>No</v>
      </c>
      <c r="G2208" s="7" t="str">
        <f>VLOOKUP(A2208,Medical_Examinations!A2207:J4542,7,TRUE)</f>
        <v>No</v>
      </c>
      <c r="H2208" s="7" t="str">
        <f>VLOOKUP(A2208,Medical_Examinations!A2207:J4542,8,TRUE)</f>
        <v>Yes</v>
      </c>
      <c r="I2208" s="51">
        <f>VLOOKUP(A2208,Medical_Examinations!A2207:J4542,9,TRUE)</f>
        <v>1</v>
      </c>
      <c r="J2208" s="7" t="str">
        <f>VLOOKUP(A2208,Medical_Examinations!A2207:J4542,10,TRUE)</f>
        <v>No</v>
      </c>
      <c r="K2208" s="7" t="str">
        <f>VLOOKUP(A2208,Medical_Examinations!A2207:J4542,3,TRUE)</f>
        <v>Overweight</v>
      </c>
      <c r="L2208" s="7" t="str">
        <f>VLOOKUP(A2208,Medical_Examinations!A2207:J4542,5,TRUE)</f>
        <v>Prediabetes</v>
      </c>
      <c r="M2208" s="52">
        <f>VLOOKUP(A2208,Hospitalization!A104:K2446,5,FALSE)</f>
        <v>24633</v>
      </c>
      <c r="N2208" s="51">
        <f ca="1">VLOOKUP(A2208,Hospitalization!A410:K2752,6,TRUE)</f>
        <v>22</v>
      </c>
      <c r="O2208" s="7" t="str">
        <f>VLOOKUP(A2199,Hospitalization!A1200:K3542,11,TRUE)</f>
        <v>R1013</v>
      </c>
      <c r="P2208" s="7" t="str">
        <f>VLOOKUP(A2208,Hospitalization!A1209:K3551,10,TRUE)</f>
        <v>tier - 1</v>
      </c>
      <c r="Q2208" s="53">
        <f>VLOOKUP(A2208,Hospitalization!A1209:K3551,8,TRUE)</f>
        <v>8091.3</v>
      </c>
      <c r="R2208" s="7" t="str">
        <f>VLOOKUP(A2208,Hospitalization!A1209:K3551,9,TRUE)</f>
        <v>tier - 3</v>
      </c>
    </row>
    <row r="2209" spans="1:18" x14ac:dyDescent="0.3">
      <c r="A2209" s="69" t="s">
        <v>2218</v>
      </c>
      <c r="B2209" s="55" t="str">
        <f>VLOOKUP(A2209,'Customer Names'!A2209:E3527,3,TRUE)</f>
        <v xml:space="preserve"> Ms</v>
      </c>
      <c r="C2209" s="55" t="str">
        <f>VLOOKUP(A2209,'Customer Names'!A2207:E3032,4,FALSE)</f>
        <v>Ytterstad</v>
      </c>
      <c r="D2209" s="54">
        <f>VLOOKUP(HealthCare!A2209,Medical_Examinations!A2208:J4543,2,TRUE)</f>
        <v>38.28</v>
      </c>
      <c r="E2209" s="54">
        <f>VLOOKUP(HealthCare!A2209,Medical_Examinations!A2208:J4543,4,TRUE)</f>
        <v>5.39</v>
      </c>
      <c r="F2209" s="55" t="str">
        <f>VLOOKUP(A2209,Medical_Examinations!A2208:J4543,6,TRUE)</f>
        <v>No</v>
      </c>
      <c r="G2209" s="55" t="str">
        <f>VLOOKUP(A2209,Medical_Examinations!A2208:J4543,7,TRUE)</f>
        <v>yes</v>
      </c>
      <c r="H2209" s="55" t="str">
        <f>VLOOKUP(A2209,Medical_Examinations!A2208:J4543,8,TRUE)</f>
        <v>No</v>
      </c>
      <c r="I2209" s="56">
        <f>VLOOKUP(A2209,Medical_Examinations!A2208:J4543,9,TRUE)</f>
        <v>1</v>
      </c>
      <c r="J2209" s="55" t="str">
        <f>VLOOKUP(A2209,Medical_Examinations!A2208:J4543,10,TRUE)</f>
        <v>No</v>
      </c>
      <c r="K2209" s="55" t="str">
        <f>VLOOKUP(A2209,Medical_Examinations!A2208:J4543,3,TRUE)</f>
        <v>Obesity</v>
      </c>
      <c r="L2209" s="55" t="str">
        <f>VLOOKUP(A2209,Medical_Examinations!A2208:J4543,5,TRUE)</f>
        <v>Normal</v>
      </c>
      <c r="M2209" s="57">
        <f>VLOOKUP(A2209,Hospitalization!A105:K2447,5,FALSE)</f>
        <v>27749</v>
      </c>
      <c r="N2209" s="56">
        <f ca="1">VLOOKUP(A2209,Hospitalization!A411:K2753,6,TRUE)</f>
        <v>59</v>
      </c>
      <c r="O2209" s="55" t="str">
        <f>VLOOKUP(A2200,Hospitalization!A1201:K3543,11,TRUE)</f>
        <v>R1026</v>
      </c>
      <c r="P2209" s="55" t="str">
        <f>VLOOKUP(A2209,Hospitalization!A1210:K3552,10,TRUE)</f>
        <v>tier - 3</v>
      </c>
      <c r="Q2209" s="58">
        <f>VLOOKUP(A2209,Hospitalization!A1210:K3552,8,TRUE)</f>
        <v>8083.92</v>
      </c>
      <c r="R2209" s="55" t="str">
        <f>VLOOKUP(A2209,Hospitalization!A1210:K3552,9,TRUE)</f>
        <v>tier - 3</v>
      </c>
    </row>
    <row r="2210" spans="1:18" x14ac:dyDescent="0.3">
      <c r="A2210" s="69" t="s">
        <v>2219</v>
      </c>
      <c r="B2210" s="55" t="str">
        <f>VLOOKUP(A2210,'Customer Names'!A2210:E3528,3,TRUE)</f>
        <v xml:space="preserve"> Ms</v>
      </c>
      <c r="C2210" s="55" t="str">
        <f>VLOOKUP(A2210,'Customer Names'!A2208:E3033,4,FALSE)</f>
        <v>Prince</v>
      </c>
      <c r="D2210" s="50">
        <f>VLOOKUP(HealthCare!A2210,Medical_Examinations!A2209:J4544,2,TRUE)</f>
        <v>38.17</v>
      </c>
      <c r="E2210" s="50">
        <f>VLOOKUP(HealthCare!A2210,Medical_Examinations!A2209:J4544,4,TRUE)</f>
        <v>4.07</v>
      </c>
      <c r="F2210" s="7" t="str">
        <f>VLOOKUP(A2210,Medical_Examinations!A2209:J4544,6,TRUE)</f>
        <v>No</v>
      </c>
      <c r="G2210" s="7" t="str">
        <f>VLOOKUP(A2210,Medical_Examinations!A2209:J4544,7,TRUE)</f>
        <v>yes</v>
      </c>
      <c r="H2210" s="7" t="str">
        <f>VLOOKUP(A2210,Medical_Examinations!A2209:J4544,8,TRUE)</f>
        <v>No</v>
      </c>
      <c r="I2210" s="51">
        <f>VLOOKUP(A2210,Medical_Examinations!A2209:J4544,9,TRUE)</f>
        <v>1</v>
      </c>
      <c r="J2210" s="7" t="str">
        <f>VLOOKUP(A2210,Medical_Examinations!A2209:J4544,10,TRUE)</f>
        <v>No</v>
      </c>
      <c r="K2210" s="7" t="str">
        <f>VLOOKUP(A2210,Medical_Examinations!A2209:J4544,3,TRUE)</f>
        <v>Obesity</v>
      </c>
      <c r="L2210" s="7" t="str">
        <f>VLOOKUP(A2210,Medical_Examinations!A2209:J4544,5,TRUE)</f>
        <v>Normal</v>
      </c>
      <c r="M2210" s="52">
        <f>VLOOKUP(A2210,Hospitalization!A106:K2448,5,FALSE)</f>
        <v>34619</v>
      </c>
      <c r="N2210" s="51">
        <f ca="1">VLOOKUP(A2210,Hospitalization!A412:K2754,6,TRUE)</f>
        <v>56</v>
      </c>
      <c r="O2210" s="7" t="str">
        <f>VLOOKUP(A2201,Hospitalization!A1202:K3544,11,TRUE)</f>
        <v>R1012</v>
      </c>
      <c r="P2210" s="7" t="str">
        <f>VLOOKUP(A2210,Hospitalization!A1211:K3553,10,TRUE)</f>
        <v>tier - 2</v>
      </c>
      <c r="Q2210" s="53">
        <f>VLOOKUP(A2210,Hospitalization!A1211:K3553,8,TRUE)</f>
        <v>8081.74</v>
      </c>
      <c r="R2210" s="7" t="str">
        <f>VLOOKUP(A2210,Hospitalization!A1211:K3553,9,TRUE)</f>
        <v>tier - 2</v>
      </c>
    </row>
    <row r="2211" spans="1:18" x14ac:dyDescent="0.3">
      <c r="A2211" s="69" t="s">
        <v>2220</v>
      </c>
      <c r="B2211" s="55" t="str">
        <f>VLOOKUP(A2211,'Customer Names'!A2211:E3529,3,TRUE)</f>
        <v xml:space="preserve"> Ms</v>
      </c>
      <c r="C2211" s="55" t="str">
        <f>VLOOKUP(A2211,'Customer Names'!A2209:E3034,4,FALSE)</f>
        <v>Freeman</v>
      </c>
      <c r="D2211" s="54">
        <f>VLOOKUP(HealthCare!A2211,Medical_Examinations!A2210:J4545,2,TRUE)</f>
        <v>36.85</v>
      </c>
      <c r="E2211" s="54">
        <f>VLOOKUP(HealthCare!A2211,Medical_Examinations!A2210:J4545,4,TRUE)</f>
        <v>5.49</v>
      </c>
      <c r="F2211" s="55" t="str">
        <f>VLOOKUP(A2211,Medical_Examinations!A2210:J4545,6,TRUE)</f>
        <v>No</v>
      </c>
      <c r="G2211" s="55" t="str">
        <f>VLOOKUP(A2211,Medical_Examinations!A2210:J4545,7,TRUE)</f>
        <v>yes</v>
      </c>
      <c r="H2211" s="55" t="str">
        <f>VLOOKUP(A2211,Medical_Examinations!A2210:J4545,8,TRUE)</f>
        <v>No</v>
      </c>
      <c r="I2211" s="56">
        <f>VLOOKUP(A2211,Medical_Examinations!A2210:J4545,9,TRUE)</f>
        <v>1</v>
      </c>
      <c r="J2211" s="55" t="str">
        <f>VLOOKUP(A2211,Medical_Examinations!A2210:J4545,10,TRUE)</f>
        <v>No</v>
      </c>
      <c r="K2211" s="55" t="str">
        <f>VLOOKUP(A2211,Medical_Examinations!A2210:J4545,3,TRUE)</f>
        <v>Obesity</v>
      </c>
      <c r="L2211" s="55" t="str">
        <f>VLOOKUP(A2211,Medical_Examinations!A2210:J4545,5,TRUE)</f>
        <v>Normal</v>
      </c>
      <c r="M2211" s="57">
        <f>VLOOKUP(A2211,Hospitalization!A107:K2449,5,FALSE)</f>
        <v>34280</v>
      </c>
      <c r="N2211" s="56">
        <f ca="1">VLOOKUP(A2211,Hospitalization!A413:K2755,6,TRUE)</f>
        <v>54</v>
      </c>
      <c r="O2211" s="55" t="str">
        <f>VLOOKUP(A2202,Hospitalization!A1203:K3545,11,TRUE)</f>
        <v>R1025</v>
      </c>
      <c r="P2211" s="55" t="str">
        <f>VLOOKUP(A2211,Hospitalization!A1212:K3554,10,TRUE)</f>
        <v>tier - 1</v>
      </c>
      <c r="Q2211" s="58">
        <f>VLOOKUP(A2211,Hospitalization!A1212:K3554,8,TRUE)</f>
        <v>8077.41</v>
      </c>
      <c r="R2211" s="55" t="str">
        <f>VLOOKUP(A2211,Hospitalization!A1212:K3554,9,TRUE)</f>
        <v>tier - 2</v>
      </c>
    </row>
    <row r="2212" spans="1:18" x14ac:dyDescent="0.3">
      <c r="A2212" s="69" t="s">
        <v>2221</v>
      </c>
      <c r="B2212" s="55" t="str">
        <f>VLOOKUP(A2212,'Customer Names'!A2212:E3530,3,TRUE)</f>
        <v xml:space="preserve"> Mr</v>
      </c>
      <c r="C2212" s="55" t="str">
        <f>VLOOKUP(A2212,'Customer Names'!A2210:E3035,4,FALSE)</f>
        <v>Petrulak</v>
      </c>
      <c r="D2212" s="50">
        <f>VLOOKUP(HealthCare!A2212,Medical_Examinations!A2211:J4546,2,TRUE)</f>
        <v>22.61</v>
      </c>
      <c r="E2212" s="50">
        <f>VLOOKUP(HealthCare!A2212,Medical_Examinations!A2211:J4546,4,TRUE)</f>
        <v>5.68</v>
      </c>
      <c r="F2212" s="7" t="str">
        <f>VLOOKUP(A2212,Medical_Examinations!A2211:J4546,6,TRUE)</f>
        <v>No</v>
      </c>
      <c r="G2212" s="7" t="str">
        <f>VLOOKUP(A2212,Medical_Examinations!A2211:J4546,7,TRUE)</f>
        <v>No</v>
      </c>
      <c r="H2212" s="7" t="str">
        <f>VLOOKUP(A2212,Medical_Examinations!A2211:J4546,8,TRUE)</f>
        <v>Yes</v>
      </c>
      <c r="I2212" s="51">
        <f>VLOOKUP(A2212,Medical_Examinations!A2211:J4546,9,TRUE)</f>
        <v>1</v>
      </c>
      <c r="J2212" s="7" t="str">
        <f>VLOOKUP(A2212,Medical_Examinations!A2211:J4546,10,TRUE)</f>
        <v>No</v>
      </c>
      <c r="K2212" s="7" t="str">
        <f>VLOOKUP(A2212,Medical_Examinations!A2211:J4546,3,TRUE)</f>
        <v>Normal Weight</v>
      </c>
      <c r="L2212" s="7" t="str">
        <f>VLOOKUP(A2212,Medical_Examinations!A2211:J4546,5,TRUE)</f>
        <v>Normal</v>
      </c>
      <c r="M2212" s="52">
        <f>VLOOKUP(A2212,Hospitalization!A108:K2450,5,FALSE)</f>
        <v>24036</v>
      </c>
      <c r="N2212" s="51">
        <f ca="1">VLOOKUP(A2212,Hospitalization!A414:K2756,6,TRUE)</f>
        <v>58</v>
      </c>
      <c r="O2212" s="7" t="str">
        <f>VLOOKUP(A2203,Hospitalization!A1204:K3546,11,TRUE)</f>
        <v>R1013</v>
      </c>
      <c r="P2212" s="7" t="str">
        <f>VLOOKUP(A2212,Hospitalization!A1213:K3555,10,TRUE)</f>
        <v>tier - 1</v>
      </c>
      <c r="Q2212" s="53">
        <f>VLOOKUP(A2212,Hospitalization!A1213:K3555,8,TRUE)</f>
        <v>8071.57</v>
      </c>
      <c r="R2212" s="7" t="str">
        <f>VLOOKUP(A2212,Hospitalization!A1213:K3555,9,TRUE)</f>
        <v>tier - 3</v>
      </c>
    </row>
    <row r="2213" spans="1:18" x14ac:dyDescent="0.3">
      <c r="A2213" s="69" t="s">
        <v>2222</v>
      </c>
      <c r="B2213" s="55" t="str">
        <f>VLOOKUP(A2213,'Customer Names'!A2213:E3531,3,TRUE)</f>
        <v xml:space="preserve"> Mr</v>
      </c>
      <c r="C2213" s="55" t="str">
        <f>VLOOKUP(A2213,'Customer Names'!A2211:E3036,4,FALSE)</f>
        <v>Lloyd</v>
      </c>
      <c r="D2213" s="54">
        <f>VLOOKUP(HealthCare!A2213,Medical_Examinations!A2212:J4547,2,TRUE)</f>
        <v>21.754999999999999</v>
      </c>
      <c r="E2213" s="54">
        <f>VLOOKUP(HealthCare!A2213,Medical_Examinations!A2212:J4547,4,TRUE)</f>
        <v>6.09</v>
      </c>
      <c r="F2213" s="55" t="str">
        <f>VLOOKUP(A2213,Medical_Examinations!A2212:J4547,6,TRUE)</f>
        <v>No</v>
      </c>
      <c r="G2213" s="55" t="str">
        <f>VLOOKUP(A2213,Medical_Examinations!A2212:J4547,7,TRUE)</f>
        <v>No</v>
      </c>
      <c r="H2213" s="55" t="str">
        <f>VLOOKUP(A2213,Medical_Examinations!A2212:J4547,8,TRUE)</f>
        <v>Yes</v>
      </c>
      <c r="I2213" s="56">
        <f>VLOOKUP(A2213,Medical_Examinations!A2212:J4547,9,TRUE)</f>
        <v>1</v>
      </c>
      <c r="J2213" s="55" t="str">
        <f>VLOOKUP(A2213,Medical_Examinations!A2212:J4547,10,TRUE)</f>
        <v>No</v>
      </c>
      <c r="K2213" s="55" t="str">
        <f>VLOOKUP(A2213,Medical_Examinations!A2212:J4547,3,TRUE)</f>
        <v>Normal Weight</v>
      </c>
      <c r="L2213" s="55" t="str">
        <f>VLOOKUP(A2213,Medical_Examinations!A2212:J4547,5,TRUE)</f>
        <v>Prediabetes</v>
      </c>
      <c r="M2213" s="57">
        <f>VLOOKUP(A2213,Hospitalization!A109:K2451,5,FALSE)</f>
        <v>27743</v>
      </c>
      <c r="N2213" s="56">
        <f ca="1">VLOOKUP(A2213,Hospitalization!A415:K2757,6,TRUE)</f>
        <v>62</v>
      </c>
      <c r="O2213" s="55" t="str">
        <f>VLOOKUP(A2204,Hospitalization!A1205:K3547,11,TRUE)</f>
        <v>R1013</v>
      </c>
      <c r="P2213" s="55" t="str">
        <f>VLOOKUP(A2213,Hospitalization!A1214:K3556,10,TRUE)</f>
        <v>tier - 2</v>
      </c>
      <c r="Q2213" s="58">
        <f>VLOOKUP(A2213,Hospitalization!A1214:K3556,8,TRUE)</f>
        <v>8068.19</v>
      </c>
      <c r="R2213" s="55" t="str">
        <f>VLOOKUP(A2213,Hospitalization!A1214:K3556,9,TRUE)</f>
        <v>tier - 3</v>
      </c>
    </row>
    <row r="2214" spans="1:18" x14ac:dyDescent="0.3">
      <c r="A2214" s="69" t="s">
        <v>2223</v>
      </c>
      <c r="B2214" s="55" t="str">
        <f>VLOOKUP(A2214,'Customer Names'!A2214:E3532,3,TRUE)</f>
        <v xml:space="preserve"> Mr</v>
      </c>
      <c r="C2214" s="55" t="str">
        <f>VLOOKUP(A2214,'Customer Names'!A2212:E3037,4,FALSE)</f>
        <v>Zablocki</v>
      </c>
      <c r="D2214" s="50">
        <f>VLOOKUP(HealthCare!A2214,Medical_Examinations!A2213:J4548,2,TRUE)</f>
        <v>20.425000000000001</v>
      </c>
      <c r="E2214" s="50">
        <f>VLOOKUP(HealthCare!A2214,Medical_Examinations!A2213:J4548,4,TRUE)</f>
        <v>5.53</v>
      </c>
      <c r="F2214" s="7" t="str">
        <f>VLOOKUP(A2214,Medical_Examinations!A2213:J4548,6,TRUE)</f>
        <v>No</v>
      </c>
      <c r="G2214" s="7" t="str">
        <f>VLOOKUP(A2214,Medical_Examinations!A2213:J4548,7,TRUE)</f>
        <v>No</v>
      </c>
      <c r="H2214" s="7" t="str">
        <f>VLOOKUP(A2214,Medical_Examinations!A2213:J4548,8,TRUE)</f>
        <v>Yes</v>
      </c>
      <c r="I2214" s="51">
        <f>VLOOKUP(A2214,Medical_Examinations!A2213:J4548,9,TRUE)</f>
        <v>1</v>
      </c>
      <c r="J2214" s="7" t="str">
        <f>VLOOKUP(A2214,Medical_Examinations!A2213:J4548,10,TRUE)</f>
        <v>No</v>
      </c>
      <c r="K2214" s="7" t="str">
        <f>VLOOKUP(A2214,Medical_Examinations!A2213:J4548,3,TRUE)</f>
        <v>Normal Weight</v>
      </c>
      <c r="L2214" s="7" t="str">
        <f>VLOOKUP(A2214,Medical_Examinations!A2213:J4548,5,TRUE)</f>
        <v>Normal</v>
      </c>
      <c r="M2214" s="52">
        <f>VLOOKUP(A2214,Hospitalization!A110:K2452,5,FALSE)</f>
        <v>23965</v>
      </c>
      <c r="N2214" s="51">
        <f ca="1">VLOOKUP(A2214,Hospitalization!A416:K2758,6,TRUE)</f>
        <v>30</v>
      </c>
      <c r="O2214" s="7" t="str">
        <f>VLOOKUP(A2205,Hospitalization!A1206:K3548,11,TRUE)</f>
        <v>R1011</v>
      </c>
      <c r="P2214" s="7" t="str">
        <f>VLOOKUP(A2214,Hospitalization!A1215:K3557,10,TRUE)</f>
        <v>tier - 1</v>
      </c>
      <c r="Q2214" s="53">
        <f>VLOOKUP(A2214,Hospitalization!A1215:K3557,8,TRUE)</f>
        <v>8067.83</v>
      </c>
      <c r="R2214" s="7" t="str">
        <f>VLOOKUP(A2214,Hospitalization!A1215:K3557,9,TRUE)</f>
        <v>tier - 3</v>
      </c>
    </row>
    <row r="2215" spans="1:18" x14ac:dyDescent="0.3">
      <c r="A2215" s="69" t="s">
        <v>2224</v>
      </c>
      <c r="B2215" s="55" t="str">
        <f>VLOOKUP(A2215,'Customer Names'!A2215:E3533,3,TRUE)</f>
        <v xml:space="preserve"> Ms</v>
      </c>
      <c r="C2215" s="55" t="str">
        <f>VLOOKUP(A2215,'Customer Names'!A2213:E3038,4,FALSE)</f>
        <v>Van Meter</v>
      </c>
      <c r="D2215" s="54">
        <f>VLOOKUP(HealthCare!A2215,Medical_Examinations!A2214:J4549,2,TRUE)</f>
        <v>31.35</v>
      </c>
      <c r="E2215" s="54">
        <f>VLOOKUP(HealthCare!A2215,Medical_Examinations!A2214:J4549,4,TRUE)</f>
        <v>4.28</v>
      </c>
      <c r="F2215" s="55" t="str">
        <f>VLOOKUP(A2215,Medical_Examinations!A2214:J4549,6,TRUE)</f>
        <v>No</v>
      </c>
      <c r="G2215" s="55" t="str">
        <f>VLOOKUP(A2215,Medical_Examinations!A2214:J4549,7,TRUE)</f>
        <v>yes</v>
      </c>
      <c r="H2215" s="55" t="str">
        <f>VLOOKUP(A2215,Medical_Examinations!A2214:J4549,8,TRUE)</f>
        <v>No</v>
      </c>
      <c r="I2215" s="56">
        <f>VLOOKUP(A2215,Medical_Examinations!A2214:J4549,9,TRUE)</f>
        <v>1</v>
      </c>
      <c r="J2215" s="55" t="str">
        <f>VLOOKUP(A2215,Medical_Examinations!A2214:J4549,10,TRUE)</f>
        <v>No</v>
      </c>
      <c r="K2215" s="55" t="str">
        <f>VLOOKUP(A2215,Medical_Examinations!A2214:J4549,3,TRUE)</f>
        <v>Obesity</v>
      </c>
      <c r="L2215" s="55" t="str">
        <f>VLOOKUP(A2215,Medical_Examinations!A2214:J4549,5,TRUE)</f>
        <v>Normal</v>
      </c>
      <c r="M2215" s="57">
        <f>VLOOKUP(A2215,Hospitalization!A111:K2453,5,FALSE)</f>
        <v>27573</v>
      </c>
      <c r="N2215" s="56">
        <f ca="1">VLOOKUP(A2215,Hospitalization!A417:K2759,6,TRUE)</f>
        <v>63</v>
      </c>
      <c r="O2215" s="55" t="str">
        <f>VLOOKUP(A2206,Hospitalization!A1207:K3549,11,TRUE)</f>
        <v>R1012</v>
      </c>
      <c r="P2215" s="55" t="str">
        <f>VLOOKUP(A2215,Hospitalization!A1216:K3558,10,TRUE)</f>
        <v>tier - 3</v>
      </c>
      <c r="Q2215" s="58">
        <f>VLOOKUP(A2215,Hospitalization!A1216:K3558,8,TRUE)</f>
        <v>8062.76</v>
      </c>
      <c r="R2215" s="55" t="str">
        <f>VLOOKUP(A2215,Hospitalization!A1216:K3558,9,TRUE)</f>
        <v>tier - 3</v>
      </c>
    </row>
    <row r="2216" spans="1:18" x14ac:dyDescent="0.3">
      <c r="A2216" s="69" t="s">
        <v>2225</v>
      </c>
      <c r="B2216" s="55" t="str">
        <f>VLOOKUP(A2216,'Customer Names'!A2216:E3534,3,TRUE)</f>
        <v xml:space="preserve"> Ms</v>
      </c>
      <c r="C2216" s="55" t="str">
        <f>VLOOKUP(A2216,'Customer Names'!A2214:E3039,4,FALSE)</f>
        <v>Babay</v>
      </c>
      <c r="D2216" s="50">
        <f>VLOOKUP(HealthCare!A2216,Medical_Examinations!A2215:J4550,2,TRUE)</f>
        <v>31.13</v>
      </c>
      <c r="E2216" s="50">
        <f>VLOOKUP(HealthCare!A2216,Medical_Examinations!A2215:J4550,4,TRUE)</f>
        <v>6.01</v>
      </c>
      <c r="F2216" s="7" t="str">
        <f>VLOOKUP(A2216,Medical_Examinations!A2215:J4550,6,TRUE)</f>
        <v>No</v>
      </c>
      <c r="G2216" s="7" t="str">
        <f>VLOOKUP(A2216,Medical_Examinations!A2215:J4550,7,TRUE)</f>
        <v>yes</v>
      </c>
      <c r="H2216" s="7" t="str">
        <f>VLOOKUP(A2216,Medical_Examinations!A2215:J4550,8,TRUE)</f>
        <v>No</v>
      </c>
      <c r="I2216" s="51">
        <f>VLOOKUP(A2216,Medical_Examinations!A2215:J4550,9,TRUE)</f>
        <v>1</v>
      </c>
      <c r="J2216" s="7" t="str">
        <f>VLOOKUP(A2216,Medical_Examinations!A2215:J4550,10,TRUE)</f>
        <v>No</v>
      </c>
      <c r="K2216" s="7" t="str">
        <f>VLOOKUP(A2216,Medical_Examinations!A2215:J4550,3,TRUE)</f>
        <v>Obesity</v>
      </c>
      <c r="L2216" s="7" t="str">
        <f>VLOOKUP(A2216,Medical_Examinations!A2215:J4550,5,TRUE)</f>
        <v>Prediabetes</v>
      </c>
      <c r="M2216" s="52">
        <f>VLOOKUP(A2216,Hospitalization!A112:K2454,5,FALSE)</f>
        <v>25914</v>
      </c>
      <c r="N2216" s="51">
        <f ca="1">VLOOKUP(A2216,Hospitalization!A418:K2760,6,TRUE)</f>
        <v>24</v>
      </c>
      <c r="O2216" s="7" t="str">
        <f>VLOOKUP(A2207,Hospitalization!A1208:K3550,11,TRUE)</f>
        <v>R1013</v>
      </c>
      <c r="P2216" s="7" t="str">
        <f>VLOOKUP(A2216,Hospitalization!A1217:K3559,10,TRUE)</f>
        <v>tier - 1</v>
      </c>
      <c r="Q2216" s="53">
        <f>VLOOKUP(A2216,Hospitalization!A1217:K3559,8,TRUE)</f>
        <v>8062.31</v>
      </c>
      <c r="R2216" s="7" t="str">
        <f>VLOOKUP(A2216,Hospitalization!A1217:K3559,9,TRUE)</f>
        <v>tier - 2</v>
      </c>
    </row>
    <row r="2217" spans="1:18" x14ac:dyDescent="0.3">
      <c r="A2217" s="69" t="s">
        <v>2226</v>
      </c>
      <c r="B2217" s="55" t="str">
        <f>VLOOKUP(A2217,'Customer Names'!A2217:E3535,3,TRUE)</f>
        <v xml:space="preserve"> Mr</v>
      </c>
      <c r="C2217" s="55" t="str">
        <f>VLOOKUP(A2217,'Customer Names'!A2215:E3040,4,FALSE)</f>
        <v>Taylor</v>
      </c>
      <c r="D2217" s="54">
        <f>VLOOKUP(HealthCare!A2217,Medical_Examinations!A2216:J4551,2,TRUE)</f>
        <v>17.48</v>
      </c>
      <c r="E2217" s="54">
        <f>VLOOKUP(HealthCare!A2217,Medical_Examinations!A2216:J4551,4,TRUE)</f>
        <v>4.59</v>
      </c>
      <c r="F2217" s="55" t="str">
        <f>VLOOKUP(A2217,Medical_Examinations!A2216:J4551,6,TRUE)</f>
        <v>No</v>
      </c>
      <c r="G2217" s="55" t="str">
        <f>VLOOKUP(A2217,Medical_Examinations!A2216:J4551,7,TRUE)</f>
        <v>No</v>
      </c>
      <c r="H2217" s="55" t="str">
        <f>VLOOKUP(A2217,Medical_Examinations!A2216:J4551,8,TRUE)</f>
        <v>Yes</v>
      </c>
      <c r="I2217" s="56">
        <f>VLOOKUP(A2217,Medical_Examinations!A2216:J4551,9,TRUE)</f>
        <v>1</v>
      </c>
      <c r="J2217" s="55" t="str">
        <f>VLOOKUP(A2217,Medical_Examinations!A2216:J4551,10,TRUE)</f>
        <v>No</v>
      </c>
      <c r="K2217" s="55" t="str">
        <f>VLOOKUP(A2217,Medical_Examinations!A2216:J4551,3,TRUE)</f>
        <v>Underweight</v>
      </c>
      <c r="L2217" s="55" t="str">
        <f>VLOOKUP(A2217,Medical_Examinations!A2216:J4551,5,TRUE)</f>
        <v>Normal</v>
      </c>
      <c r="M2217" s="57">
        <f>VLOOKUP(A2217,Hospitalization!A113:K2455,5,FALSE)</f>
        <v>30312</v>
      </c>
      <c r="N2217" s="56">
        <f ca="1">VLOOKUP(A2217,Hospitalization!A419:K2761,6,TRUE)</f>
        <v>37</v>
      </c>
      <c r="O2217" s="55" t="str">
        <f>VLOOKUP(A2208,Hospitalization!A1209:K3551,11,TRUE)</f>
        <v>R1012</v>
      </c>
      <c r="P2217" s="55" t="str">
        <f>VLOOKUP(A2217,Hospitalization!A1218:K3560,10,TRUE)</f>
        <v>tier - 3</v>
      </c>
      <c r="Q2217" s="58">
        <f>VLOOKUP(A2217,Hospitalization!A1218:K3560,8,TRUE)</f>
        <v>8059.68</v>
      </c>
      <c r="R2217" s="55" t="str">
        <f>VLOOKUP(A2217,Hospitalization!A1218:K3560,9,TRUE)</f>
        <v>tier - 2</v>
      </c>
    </row>
    <row r="2218" spans="1:18" x14ac:dyDescent="0.3">
      <c r="A2218" s="69" t="s">
        <v>2227</v>
      </c>
      <c r="B2218" s="55" t="str">
        <f>VLOOKUP(A2218,'Customer Names'!A2218:E3536,3,TRUE)</f>
        <v xml:space="preserve"> Ms</v>
      </c>
      <c r="C2218" s="55" t="str">
        <f>VLOOKUP(A2218,'Customer Names'!A2216:E3041,4,FALSE)</f>
        <v>Smith</v>
      </c>
      <c r="D2218" s="50">
        <f>VLOOKUP(HealthCare!A2218,Medical_Examinations!A2217:J4552,2,TRUE)</f>
        <v>22.57</v>
      </c>
      <c r="E2218" s="50">
        <f>VLOOKUP(HealthCare!A2218,Medical_Examinations!A2217:J4552,4,TRUE)</f>
        <v>5.8</v>
      </c>
      <c r="F2218" s="7" t="str">
        <f>VLOOKUP(A2218,Medical_Examinations!A2217:J4552,6,TRUE)</f>
        <v>yes</v>
      </c>
      <c r="G2218" s="7" t="str">
        <f>VLOOKUP(A2218,Medical_Examinations!A2217:J4552,7,TRUE)</f>
        <v>No</v>
      </c>
      <c r="H2218" s="7" t="str">
        <f>VLOOKUP(A2218,Medical_Examinations!A2217:J4552,8,TRUE)</f>
        <v>No</v>
      </c>
      <c r="I2218" s="51">
        <f>VLOOKUP(A2218,Medical_Examinations!A2217:J4552,9,TRUE)</f>
        <v>1</v>
      </c>
      <c r="J2218" s="7" t="str">
        <f>VLOOKUP(A2218,Medical_Examinations!A2217:J4552,10,TRUE)</f>
        <v>No</v>
      </c>
      <c r="K2218" s="7" t="str">
        <f>VLOOKUP(A2218,Medical_Examinations!A2217:J4552,3,TRUE)</f>
        <v>Normal Weight</v>
      </c>
      <c r="L2218" s="7" t="str">
        <f>VLOOKUP(A2218,Medical_Examinations!A2217:J4552,5,TRUE)</f>
        <v>Prediabetes</v>
      </c>
      <c r="M2218" s="52">
        <f>VLOOKUP(A2218,Hospitalization!A114:K2456,5,FALSE)</f>
        <v>31379</v>
      </c>
      <c r="N2218" s="51">
        <f ca="1">VLOOKUP(A2218,Hospitalization!A420:K2762,6,TRUE)</f>
        <v>57</v>
      </c>
      <c r="O2218" s="7" t="str">
        <f>VLOOKUP(A2209,Hospitalization!A1210:K3552,11,TRUE)</f>
        <v>R1013</v>
      </c>
      <c r="P2218" s="7" t="str">
        <f>VLOOKUP(A2218,Hospitalization!A1219:K3561,10,TRUE)</f>
        <v>tier - 3</v>
      </c>
      <c r="Q2218" s="53">
        <f>VLOOKUP(A2218,Hospitalization!A1219:K3561,8,TRUE)</f>
        <v>8059.06</v>
      </c>
      <c r="R2218" s="7" t="str">
        <f>VLOOKUP(A2218,Hospitalization!A1219:K3561,9,TRUE)</f>
        <v>tier - 2</v>
      </c>
    </row>
    <row r="2219" spans="1:18" x14ac:dyDescent="0.3">
      <c r="A2219" s="69" t="s">
        <v>2228</v>
      </c>
      <c r="B2219" s="55" t="str">
        <f>VLOOKUP(A2219,'Customer Names'!A2219:E3537,3,TRUE)</f>
        <v xml:space="preserve"> Ms</v>
      </c>
      <c r="C2219" s="55" t="str">
        <f>VLOOKUP(A2219,'Customer Names'!A2217:E3042,4,FALSE)</f>
        <v>Moody</v>
      </c>
      <c r="D2219" s="54">
        <f>VLOOKUP(HealthCare!A2219,Medical_Examinations!A2218:J4553,2,TRUE)</f>
        <v>26.73</v>
      </c>
      <c r="E2219" s="54">
        <f>VLOOKUP(HealthCare!A2219,Medical_Examinations!A2218:J4553,4,TRUE)</f>
        <v>5.08</v>
      </c>
      <c r="F2219" s="55" t="str">
        <f>VLOOKUP(A2219,Medical_Examinations!A2218:J4553,6,TRUE)</f>
        <v>No</v>
      </c>
      <c r="G2219" s="55" t="str">
        <f>VLOOKUP(A2219,Medical_Examinations!A2218:J4553,7,TRUE)</f>
        <v>yes</v>
      </c>
      <c r="H2219" s="55" t="str">
        <f>VLOOKUP(A2219,Medical_Examinations!A2218:J4553,8,TRUE)</f>
        <v>No</v>
      </c>
      <c r="I2219" s="56">
        <f>VLOOKUP(A2219,Medical_Examinations!A2218:J4553,9,TRUE)</f>
        <v>1</v>
      </c>
      <c r="J2219" s="55" t="str">
        <f>VLOOKUP(A2219,Medical_Examinations!A2218:J4553,10,TRUE)</f>
        <v>No</v>
      </c>
      <c r="K2219" s="55" t="str">
        <f>VLOOKUP(A2219,Medical_Examinations!A2218:J4553,3,TRUE)</f>
        <v>Overweight</v>
      </c>
      <c r="L2219" s="55" t="str">
        <f>VLOOKUP(A2219,Medical_Examinations!A2218:J4553,5,TRUE)</f>
        <v>Normal</v>
      </c>
      <c r="M2219" s="57">
        <f>VLOOKUP(A2219,Hospitalization!A115:K2457,5,FALSE)</f>
        <v>37967</v>
      </c>
      <c r="N2219" s="56">
        <f ca="1">VLOOKUP(A2219,Hospitalization!A421:K2763,6,TRUE)</f>
        <v>62</v>
      </c>
      <c r="O2219" s="55" t="str">
        <f>VLOOKUP(A2210,Hospitalization!A1211:K3553,11,TRUE)</f>
        <v>R1026</v>
      </c>
      <c r="P2219" s="55" t="str">
        <f>VLOOKUP(A2219,Hospitalization!A1220:K3562,10,TRUE)</f>
        <v>tier - 2</v>
      </c>
      <c r="Q2219" s="58">
        <f>VLOOKUP(A2219,Hospitalization!A1220:K3562,8,TRUE)</f>
        <v>8035.64</v>
      </c>
      <c r="R2219" s="55" t="str">
        <f>VLOOKUP(A2219,Hospitalization!A1220:K3562,9,TRUE)</f>
        <v>tier - 2</v>
      </c>
    </row>
    <row r="2220" spans="1:18" x14ac:dyDescent="0.3">
      <c r="A2220" s="69" t="s">
        <v>2229</v>
      </c>
      <c r="B2220" s="55" t="str">
        <f>VLOOKUP(A2220,'Customer Names'!A2220:E3538,3,TRUE)</f>
        <v xml:space="preserve"> Ms</v>
      </c>
      <c r="C2220" s="55" t="str">
        <f>VLOOKUP(A2220,'Customer Names'!A2218:E3043,4,FALSE)</f>
        <v>Swierzbinski</v>
      </c>
      <c r="D2220" s="50">
        <f>VLOOKUP(HealthCare!A2220,Medical_Examinations!A2219:J4554,2,TRUE)</f>
        <v>20.79</v>
      </c>
      <c r="E2220" s="50">
        <f>VLOOKUP(HealthCare!A2220,Medical_Examinations!A2219:J4554,4,TRUE)</f>
        <v>5.84</v>
      </c>
      <c r="F2220" s="7" t="str">
        <f>VLOOKUP(A2220,Medical_Examinations!A2219:J4554,6,TRUE)</f>
        <v>No</v>
      </c>
      <c r="G2220" s="7" t="str">
        <f>VLOOKUP(A2220,Medical_Examinations!A2219:J4554,7,TRUE)</f>
        <v>yes</v>
      </c>
      <c r="H2220" s="7" t="str">
        <f>VLOOKUP(A2220,Medical_Examinations!A2219:J4554,8,TRUE)</f>
        <v>No</v>
      </c>
      <c r="I2220" s="51">
        <f>VLOOKUP(A2220,Medical_Examinations!A2219:J4554,9,TRUE)</f>
        <v>1</v>
      </c>
      <c r="J2220" s="7" t="str">
        <f>VLOOKUP(A2220,Medical_Examinations!A2219:J4554,10,TRUE)</f>
        <v>No</v>
      </c>
      <c r="K2220" s="7" t="str">
        <f>VLOOKUP(A2220,Medical_Examinations!A2219:J4554,3,TRUE)</f>
        <v>Normal Weight</v>
      </c>
      <c r="L2220" s="7" t="str">
        <f>VLOOKUP(A2220,Medical_Examinations!A2219:J4554,5,TRUE)</f>
        <v>Prediabetes</v>
      </c>
      <c r="M2220" s="52">
        <f>VLOOKUP(A2220,Hospitalization!A116:K2458,5,FALSE)</f>
        <v>28435</v>
      </c>
      <c r="N2220" s="51">
        <f ca="1">VLOOKUP(A2220,Hospitalization!A422:K2764,6,TRUE)</f>
        <v>60</v>
      </c>
      <c r="O2220" s="7" t="str">
        <f>VLOOKUP(A2211,Hospitalization!A1212:K3554,11,TRUE)</f>
        <v>R1026</v>
      </c>
      <c r="P2220" s="7" t="str">
        <f>VLOOKUP(A2220,Hospitalization!A1221:K3563,10,TRUE)</f>
        <v>tier - 2</v>
      </c>
      <c r="Q2220" s="53">
        <f>VLOOKUP(A2220,Hospitalization!A1221:K3563,8,TRUE)</f>
        <v>8027.97</v>
      </c>
      <c r="R2220" s="7" t="str">
        <f>VLOOKUP(A2220,Hospitalization!A1221:K3563,9,TRUE)</f>
        <v>tier - 3</v>
      </c>
    </row>
    <row r="2221" spans="1:18" x14ac:dyDescent="0.3">
      <c r="A2221" s="69" t="s">
        <v>2230</v>
      </c>
      <c r="B2221" s="55" t="str">
        <f>VLOOKUP(A2221,'Customer Names'!A2221:E3539,3,TRUE)</f>
        <v xml:space="preserve"> Ms</v>
      </c>
      <c r="C2221" s="55" t="str">
        <f>VLOOKUP(A2221,'Customer Names'!A2219:E3044,4,FALSE)</f>
        <v>Schwartz</v>
      </c>
      <c r="D2221" s="54">
        <f>VLOOKUP(HealthCare!A2221,Medical_Examinations!A2220:J4555,2,TRUE)</f>
        <v>20.149999999999999</v>
      </c>
      <c r="E2221" s="54">
        <f>VLOOKUP(HealthCare!A2221,Medical_Examinations!A2220:J4555,4,TRUE)</f>
        <v>4.1500000000000004</v>
      </c>
      <c r="F2221" s="55" t="str">
        <f>VLOOKUP(A2221,Medical_Examinations!A2220:J4555,6,TRUE)</f>
        <v>No</v>
      </c>
      <c r="G2221" s="55" t="str">
        <f>VLOOKUP(A2221,Medical_Examinations!A2220:J4555,7,TRUE)</f>
        <v>No</v>
      </c>
      <c r="H2221" s="55" t="str">
        <f>VLOOKUP(A2221,Medical_Examinations!A2220:J4555,8,TRUE)</f>
        <v>No</v>
      </c>
      <c r="I2221" s="56">
        <f>VLOOKUP(A2221,Medical_Examinations!A2220:J4555,9,TRUE)</f>
        <v>1</v>
      </c>
      <c r="J2221" s="55" t="str">
        <f>VLOOKUP(A2221,Medical_Examinations!A2220:J4555,10,TRUE)</f>
        <v>No</v>
      </c>
      <c r="K2221" s="55" t="str">
        <f>VLOOKUP(A2221,Medical_Examinations!A2220:J4555,3,TRUE)</f>
        <v>Normal Weight</v>
      </c>
      <c r="L2221" s="55" t="str">
        <f>VLOOKUP(A2221,Medical_Examinations!A2220:J4555,5,TRUE)</f>
        <v>Normal</v>
      </c>
      <c r="M2221" s="57">
        <f>VLOOKUP(A2221,Hospitalization!A117:K2459,5,FALSE)</f>
        <v>28688</v>
      </c>
      <c r="N2221" s="56">
        <f ca="1">VLOOKUP(A2221,Hospitalization!A423:K2765,6,TRUE)</f>
        <v>62</v>
      </c>
      <c r="O2221" s="55" t="str">
        <f>VLOOKUP(A2212,Hospitalization!A1213:K3555,11,TRUE)</f>
        <v>R1011</v>
      </c>
      <c r="P2221" s="55" t="str">
        <f>VLOOKUP(A2221,Hospitalization!A1222:K3564,10,TRUE)</f>
        <v>tier - 3</v>
      </c>
      <c r="Q2221" s="58">
        <f>VLOOKUP(A2221,Hospitalization!A1222:K3564,8,TRUE)</f>
        <v>8023.14</v>
      </c>
      <c r="R2221" s="55" t="str">
        <f>VLOOKUP(A2221,Hospitalization!A1222:K3564,9,TRUE)</f>
        <v>tier - 2</v>
      </c>
    </row>
    <row r="2222" spans="1:18" x14ac:dyDescent="0.3">
      <c r="A2222" s="69" t="s">
        <v>2231</v>
      </c>
      <c r="B2222" s="55" t="str">
        <f>VLOOKUP(A2222,'Customer Names'!A2222:E3540,3,TRUE)</f>
        <v xml:space="preserve"> Mr</v>
      </c>
      <c r="C2222" s="55" t="str">
        <f>VLOOKUP(A2222,'Customer Names'!A2220:E3045,4,FALSE)</f>
        <v>Sanseverino</v>
      </c>
      <c r="D2222" s="50">
        <f>VLOOKUP(HealthCare!A2222,Medical_Examinations!A2221:J4556,2,TRUE)</f>
        <v>36.85</v>
      </c>
      <c r="E2222" s="50">
        <f>VLOOKUP(HealthCare!A2222,Medical_Examinations!A2221:J4556,4,TRUE)</f>
        <v>4.3600000000000003</v>
      </c>
      <c r="F2222" s="7" t="str">
        <f>VLOOKUP(A2222,Medical_Examinations!A2221:J4556,6,TRUE)</f>
        <v>yes</v>
      </c>
      <c r="G2222" s="7" t="str">
        <f>VLOOKUP(A2222,Medical_Examinations!A2221:J4556,7,TRUE)</f>
        <v>No</v>
      </c>
      <c r="H2222" s="7" t="str">
        <f>VLOOKUP(A2222,Medical_Examinations!A2221:J4556,8,TRUE)</f>
        <v>No</v>
      </c>
      <c r="I2222" s="51">
        <f>VLOOKUP(A2222,Medical_Examinations!A2221:J4556,9,TRUE)</f>
        <v>0</v>
      </c>
      <c r="J2222" s="7" t="str">
        <f>VLOOKUP(A2222,Medical_Examinations!A2221:J4556,10,TRUE)</f>
        <v>No</v>
      </c>
      <c r="K2222" s="7" t="str">
        <f>VLOOKUP(A2222,Medical_Examinations!A2221:J4556,3,TRUE)</f>
        <v>Obesity</v>
      </c>
      <c r="L2222" s="7" t="str">
        <f>VLOOKUP(A2222,Medical_Examinations!A2221:J4556,5,TRUE)</f>
        <v>Normal</v>
      </c>
      <c r="M2222" s="52">
        <f>VLOOKUP(A2222,Hospitalization!A118:K2460,5,TRUE)</f>
        <v>32815</v>
      </c>
      <c r="N2222" s="51">
        <f ca="1">VLOOKUP(A2222,Hospitalization!A424:K2766,6,TRUE)</f>
        <v>62</v>
      </c>
      <c r="O2222" s="7" t="str">
        <f>VLOOKUP(A2213,Hospitalization!A1214:K3556,11,TRUE)</f>
        <v>R1011</v>
      </c>
      <c r="P2222" s="7" t="str">
        <f>VLOOKUP(A2222,Hospitalization!A1223:K3565,10,TRUE)</f>
        <v>tier - 1</v>
      </c>
      <c r="Q2222" s="53">
        <f>VLOOKUP(A2222,Hospitalization!A1223:K3565,8,TRUE)</f>
        <v>8021.11</v>
      </c>
      <c r="R2222" s="7" t="str">
        <f>VLOOKUP(A2222,Hospitalization!A1223:K3565,9,TRUE)</f>
        <v>tier - 2</v>
      </c>
    </row>
    <row r="2223" spans="1:18" x14ac:dyDescent="0.3">
      <c r="A2223" s="69" t="s">
        <v>2232</v>
      </c>
      <c r="B2223" s="55" t="str">
        <f>VLOOKUP(A2223,'Customer Names'!A2223:E3541,3,TRUE)</f>
        <v xml:space="preserve"> Mr</v>
      </c>
      <c r="C2223" s="55" t="str">
        <f>VLOOKUP(A2223,'Customer Names'!A2221:E3046,4,FALSE)</f>
        <v>Lawder</v>
      </c>
      <c r="D2223" s="54">
        <f>VLOOKUP(HealthCare!A2223,Medical_Examinations!A2222:J4557,2,TRUE)</f>
        <v>35.53</v>
      </c>
      <c r="E2223" s="54">
        <f>VLOOKUP(HealthCare!A2223,Medical_Examinations!A2222:J4557,4,TRUE)</f>
        <v>4.55</v>
      </c>
      <c r="F2223" s="55" t="str">
        <f>VLOOKUP(A2223,Medical_Examinations!A2222:J4557,6,TRUE)</f>
        <v>yes</v>
      </c>
      <c r="G2223" s="55" t="str">
        <f>VLOOKUP(A2223,Medical_Examinations!A2222:J4557,7,TRUE)</f>
        <v>No</v>
      </c>
      <c r="H2223" s="55" t="str">
        <f>VLOOKUP(A2223,Medical_Examinations!A2222:J4557,8,TRUE)</f>
        <v>No</v>
      </c>
      <c r="I2223" s="56">
        <f>VLOOKUP(A2223,Medical_Examinations!A2222:J4557,9,TRUE)</f>
        <v>0</v>
      </c>
      <c r="J2223" s="55" t="str">
        <f>VLOOKUP(A2223,Medical_Examinations!A2222:J4557,10,TRUE)</f>
        <v>No</v>
      </c>
      <c r="K2223" s="55" t="str">
        <f>VLOOKUP(A2223,Medical_Examinations!A2222:J4557,3,TRUE)</f>
        <v>Obesity</v>
      </c>
      <c r="L2223" s="55" t="str">
        <f>VLOOKUP(A2223,Medical_Examinations!A2222:J4557,5,TRUE)</f>
        <v>Normal</v>
      </c>
      <c r="M2223" s="57">
        <f>VLOOKUP(A2223,Hospitalization!A119:K2461,5,TRUE)</f>
        <v>29533</v>
      </c>
      <c r="N2223" s="56">
        <f ca="1">VLOOKUP(A2223,Hospitalization!A425:K2767,6,TRUE)</f>
        <v>61</v>
      </c>
      <c r="O2223" s="55" t="str">
        <f>VLOOKUP(A2214,Hospitalization!A1215:K3557,11,TRUE)</f>
        <v>R1013</v>
      </c>
      <c r="P2223" s="55" t="str">
        <f>VLOOKUP(A2223,Hospitalization!A1224:K3566,10,TRUE)</f>
        <v>tier - 2</v>
      </c>
      <c r="Q2223" s="58">
        <f>VLOOKUP(A2223,Hospitalization!A1224:K3566,8,TRUE)</f>
        <v>8017.06</v>
      </c>
      <c r="R2223" s="55" t="str">
        <f>VLOOKUP(A2223,Hospitalization!A1224:K3566,9,TRUE)</f>
        <v>tier - 2</v>
      </c>
    </row>
    <row r="2224" spans="1:18" x14ac:dyDescent="0.3">
      <c r="A2224" s="69" t="s">
        <v>2233</v>
      </c>
      <c r="B2224" s="55" t="str">
        <f>VLOOKUP(A2224,'Customer Names'!A2224:E3542,3,TRUE)</f>
        <v xml:space="preserve"> Mr</v>
      </c>
      <c r="C2224" s="55" t="str">
        <f>VLOOKUP(A2224,'Customer Names'!A2222:E3047,4,FALSE)</f>
        <v>Young</v>
      </c>
      <c r="D2224" s="50">
        <f>VLOOKUP(HealthCare!A2224,Medical_Examinations!A2223:J4558,2,TRUE)</f>
        <v>31.1</v>
      </c>
      <c r="E2224" s="50">
        <f>VLOOKUP(HealthCare!A2224,Medical_Examinations!A2223:J4558,4,TRUE)</f>
        <v>4.37</v>
      </c>
      <c r="F2224" s="7" t="str">
        <f>VLOOKUP(A2224,Medical_Examinations!A2223:J4558,6,TRUE)</f>
        <v>yes</v>
      </c>
      <c r="G2224" s="7" t="str">
        <f>VLOOKUP(A2224,Medical_Examinations!A2223:J4558,7,TRUE)</f>
        <v>No</v>
      </c>
      <c r="H2224" s="7" t="str">
        <f>VLOOKUP(A2224,Medical_Examinations!A2223:J4558,8,TRUE)</f>
        <v>No</v>
      </c>
      <c r="I2224" s="51">
        <f>VLOOKUP(A2224,Medical_Examinations!A2223:J4558,9,TRUE)</f>
        <v>0</v>
      </c>
      <c r="J2224" s="7" t="str">
        <f>VLOOKUP(A2224,Medical_Examinations!A2223:J4558,10,TRUE)</f>
        <v>No</v>
      </c>
      <c r="K2224" s="7" t="str">
        <f>VLOOKUP(A2224,Medical_Examinations!A2223:J4558,3,TRUE)</f>
        <v>Obesity</v>
      </c>
      <c r="L2224" s="7" t="str">
        <f>VLOOKUP(A2224,Medical_Examinations!A2223:J4558,5,TRUE)</f>
        <v>Normal</v>
      </c>
      <c r="M2224" s="52">
        <f>VLOOKUP(A2224,Hospitalization!A120:K2462,5,TRUE)</f>
        <v>34960</v>
      </c>
      <c r="N2224" s="51">
        <f ca="1">VLOOKUP(A2224,Hospitalization!A426:K2768,6,TRUE)</f>
        <v>47</v>
      </c>
      <c r="O2224" s="7" t="str">
        <f>VLOOKUP(A2215,Hospitalization!A1216:K3558,11,TRUE)</f>
        <v>R1011</v>
      </c>
      <c r="P2224" s="7" t="str">
        <f>VLOOKUP(A2224,Hospitalization!A1225:K3567,10,TRUE)</f>
        <v>tier - 3</v>
      </c>
      <c r="Q2224" s="53">
        <f>VLOOKUP(A2224,Hospitalization!A1225:K3567,8,TRUE)</f>
        <v>8014.62</v>
      </c>
      <c r="R2224" s="7" t="str">
        <f>VLOOKUP(A2224,Hospitalization!A1225:K3567,9,TRUE)</f>
        <v>tier - 2</v>
      </c>
    </row>
    <row r="2225" spans="1:18" x14ac:dyDescent="0.3">
      <c r="A2225" s="69" t="s">
        <v>2234</v>
      </c>
      <c r="B2225" s="55" t="str">
        <f>VLOOKUP(A2225,'Customer Names'!A2225:E3543,3,TRUE)</f>
        <v xml:space="preserve"> Mr</v>
      </c>
      <c r="C2225" s="55" t="str">
        <f>VLOOKUP(A2225,'Customer Names'!A2223:E3048,4,FALSE)</f>
        <v>Hoerner</v>
      </c>
      <c r="D2225" s="54">
        <f>VLOOKUP(HealthCare!A2225,Medical_Examinations!A2224:J4559,2,TRUE)</f>
        <v>23.21</v>
      </c>
      <c r="E2225" s="54">
        <f>VLOOKUP(HealthCare!A2225,Medical_Examinations!A2224:J4559,4,TRUE)</f>
        <v>5.24</v>
      </c>
      <c r="F2225" s="55" t="str">
        <f>VLOOKUP(A2225,Medical_Examinations!A2224:J4559,6,TRUE)</f>
        <v>yes</v>
      </c>
      <c r="G2225" s="55" t="str">
        <f>VLOOKUP(A2225,Medical_Examinations!A2224:J4559,7,TRUE)</f>
        <v>No</v>
      </c>
      <c r="H2225" s="55" t="str">
        <f>VLOOKUP(A2225,Medical_Examinations!A2224:J4559,8,TRUE)</f>
        <v>No</v>
      </c>
      <c r="I2225" s="56">
        <f>VLOOKUP(A2225,Medical_Examinations!A2224:J4559,9,TRUE)</f>
        <v>0</v>
      </c>
      <c r="J2225" s="55" t="str">
        <f>VLOOKUP(A2225,Medical_Examinations!A2224:J4559,10,TRUE)</f>
        <v>No</v>
      </c>
      <c r="K2225" s="55" t="str">
        <f>VLOOKUP(A2225,Medical_Examinations!A2224:J4559,3,TRUE)</f>
        <v>Normal Weight</v>
      </c>
      <c r="L2225" s="55" t="str">
        <f>VLOOKUP(A2225,Medical_Examinations!A2224:J4559,5,TRUE)</f>
        <v>Normal</v>
      </c>
      <c r="M2225" s="57">
        <f>VLOOKUP(A2225,Hospitalization!A121:K2463,5,TRUE)</f>
        <v>22880</v>
      </c>
      <c r="N2225" s="56">
        <f ca="1">VLOOKUP(A2225,Hospitalization!A427:K2769,6,TRUE)</f>
        <v>53</v>
      </c>
      <c r="O2225" s="55" t="str">
        <f>VLOOKUP(A2216,Hospitalization!A1217:K3559,11,TRUE)</f>
        <v>R1013</v>
      </c>
      <c r="P2225" s="55" t="str">
        <f>VLOOKUP(A2225,Hospitalization!A1226:K3568,10,TRUE)</f>
        <v>tier - 1</v>
      </c>
      <c r="Q2225" s="58">
        <f>VLOOKUP(A2225,Hospitalization!A1226:K3568,8,TRUE)</f>
        <v>8004.96</v>
      </c>
      <c r="R2225" s="55" t="str">
        <f>VLOOKUP(A2225,Hospitalization!A1226:K3568,9,TRUE)</f>
        <v>tier - 3</v>
      </c>
    </row>
    <row r="2226" spans="1:18" x14ac:dyDescent="0.3">
      <c r="A2226" s="69" t="s">
        <v>2235</v>
      </c>
      <c r="B2226" s="55" t="str">
        <f>VLOOKUP(A2226,'Customer Names'!A2226:E3544,3,TRUE)</f>
        <v xml:space="preserve"> Mr</v>
      </c>
      <c r="C2226" s="55" t="str">
        <f>VLOOKUP(A2226,'Customer Names'!A2224:E3049,4,FALSE)</f>
        <v>Benson</v>
      </c>
      <c r="D2226" s="50">
        <f>VLOOKUP(HealthCare!A2226,Medical_Examinations!A2225:J4560,2,TRUE)</f>
        <v>18.36</v>
      </c>
      <c r="E2226" s="50">
        <f>VLOOKUP(HealthCare!A2226,Medical_Examinations!A2225:J4560,4,TRUE)</f>
        <v>5.96</v>
      </c>
      <c r="F2226" s="7" t="str">
        <f>VLOOKUP(A2226,Medical_Examinations!A2225:J4560,6,TRUE)</f>
        <v>No</v>
      </c>
      <c r="G2226" s="7" t="str">
        <f>VLOOKUP(A2226,Medical_Examinations!A2225:J4560,7,TRUE)</f>
        <v>No</v>
      </c>
      <c r="H2226" s="7" t="str">
        <f>VLOOKUP(A2226,Medical_Examinations!A2225:J4560,8,TRUE)</f>
        <v>No</v>
      </c>
      <c r="I2226" s="51">
        <f>VLOOKUP(A2226,Medical_Examinations!A2225:J4560,9,TRUE)</f>
        <v>1</v>
      </c>
      <c r="J2226" s="7" t="str">
        <f>VLOOKUP(A2226,Medical_Examinations!A2225:J4560,10,TRUE)</f>
        <v>No</v>
      </c>
      <c r="K2226" s="7" t="str">
        <f>VLOOKUP(A2226,Medical_Examinations!A2225:J4560,3,TRUE)</f>
        <v>Underweight</v>
      </c>
      <c r="L2226" s="7" t="str">
        <f>VLOOKUP(A2226,Medical_Examinations!A2225:J4560,5,TRUE)</f>
        <v>Prediabetes</v>
      </c>
      <c r="M2226" s="52">
        <f>VLOOKUP(A2226,Hospitalization!A122:K2464,5,TRUE)</f>
        <v>30548</v>
      </c>
      <c r="N2226" s="51">
        <f ca="1">VLOOKUP(A2226,Hospitalization!A428:K2770,6,TRUE)</f>
        <v>62</v>
      </c>
      <c r="O2226" s="7" t="str">
        <f>VLOOKUP(A2217,Hospitalization!A1218:K3560,11,TRUE)</f>
        <v>R1012</v>
      </c>
      <c r="P2226" s="7" t="str">
        <f>VLOOKUP(A2226,Hospitalization!A1227:K3569,10,TRUE)</f>
        <v>tier - 3</v>
      </c>
      <c r="Q2226" s="53">
        <f>VLOOKUP(A2226,Hospitalization!A1227:K3569,8,TRUE)</f>
        <v>7986.48</v>
      </c>
      <c r="R2226" s="7" t="str">
        <f>VLOOKUP(A2226,Hospitalization!A1227:K3569,9,TRUE)</f>
        <v>tier - 2</v>
      </c>
    </row>
    <row r="2227" spans="1:18" x14ac:dyDescent="0.3">
      <c r="A2227" s="69" t="s">
        <v>2236</v>
      </c>
      <c r="B2227" s="55" t="str">
        <f>VLOOKUP(A2227,'Customer Names'!A2227:E3545,3,TRUE)</f>
        <v xml:space="preserve"> Ms</v>
      </c>
      <c r="C2227" s="55" t="str">
        <f>VLOOKUP(A2227,'Customer Names'!A2225:E3050,4,FALSE)</f>
        <v>Horton</v>
      </c>
      <c r="D2227" s="54">
        <f>VLOOKUP(HealthCare!A2227,Medical_Examinations!A2226:J4561,2,TRUE)</f>
        <v>15.92</v>
      </c>
      <c r="E2227" s="54">
        <f>VLOOKUP(HealthCare!A2227,Medical_Examinations!A2226:J4561,4,TRUE)</f>
        <v>4.76</v>
      </c>
      <c r="F2227" s="55" t="str">
        <f>VLOOKUP(A2227,Medical_Examinations!A2226:J4561,6,TRUE)</f>
        <v>yes</v>
      </c>
      <c r="G2227" s="55" t="str">
        <f>VLOOKUP(A2227,Medical_Examinations!A2226:J4561,7,TRUE)</f>
        <v>No</v>
      </c>
      <c r="H2227" s="55" t="str">
        <f>VLOOKUP(A2227,Medical_Examinations!A2226:J4561,8,TRUE)</f>
        <v>No</v>
      </c>
      <c r="I2227" s="56">
        <f>VLOOKUP(A2227,Medical_Examinations!A2226:J4561,9,TRUE)</f>
        <v>1</v>
      </c>
      <c r="J2227" s="55" t="str">
        <f>VLOOKUP(A2227,Medical_Examinations!A2226:J4561,10,TRUE)</f>
        <v>No</v>
      </c>
      <c r="K2227" s="55" t="str">
        <f>VLOOKUP(A2227,Medical_Examinations!A2226:J4561,3,TRUE)</f>
        <v>Underweight</v>
      </c>
      <c r="L2227" s="55" t="str">
        <f>VLOOKUP(A2227,Medical_Examinations!A2226:J4561,5,TRUE)</f>
        <v>Normal</v>
      </c>
      <c r="M2227" s="57">
        <f>VLOOKUP(A2227,Hospitalization!A123:K2465,5,TRUE)</f>
        <v>30556</v>
      </c>
      <c r="N2227" s="56">
        <f ca="1">VLOOKUP(A2227,Hospitalization!A429:K2771,6,TRUE)</f>
        <v>29</v>
      </c>
      <c r="O2227" s="55" t="str">
        <f>VLOOKUP(A2218,Hospitalization!A1219:K3561,11,TRUE)</f>
        <v>R1012</v>
      </c>
      <c r="P2227" s="55" t="str">
        <f>VLOOKUP(A2227,Hospitalization!A1228:K3570,10,TRUE)</f>
        <v>tier - 1</v>
      </c>
      <c r="Q2227" s="58">
        <f>VLOOKUP(A2227,Hospitalization!A1228:K3570,8,TRUE)</f>
        <v>7985.82</v>
      </c>
      <c r="R2227" s="55" t="str">
        <f>VLOOKUP(A2227,Hospitalization!A1228:K3570,9,TRUE)</f>
        <v>tier - 2</v>
      </c>
    </row>
    <row r="2228" spans="1:18" x14ac:dyDescent="0.3">
      <c r="A2228" s="69" t="s">
        <v>2237</v>
      </c>
      <c r="B2228" s="55" t="str">
        <f>VLOOKUP(A2228,'Customer Names'!A2228:E3546,3,TRUE)</f>
        <v xml:space="preserve"> Ms</v>
      </c>
      <c r="C2228" s="55" t="str">
        <f>VLOOKUP(A2228,'Customer Names'!A2226:E3051,4,FALSE)</f>
        <v>McGraw</v>
      </c>
      <c r="D2228" s="50">
        <f>VLOOKUP(HealthCare!A2228,Medical_Examinations!A2227:J4562,2,TRUE)</f>
        <v>15.17</v>
      </c>
      <c r="E2228" s="50">
        <f>VLOOKUP(HealthCare!A2228,Medical_Examinations!A2227:J4562,4,TRUE)</f>
        <v>4.3</v>
      </c>
      <c r="F2228" s="7" t="str">
        <f>VLOOKUP(A2228,Medical_Examinations!A2227:J4562,6,TRUE)</f>
        <v>yes</v>
      </c>
      <c r="G2228" s="7" t="str">
        <f>VLOOKUP(A2228,Medical_Examinations!A2227:J4562,7,TRUE)</f>
        <v>No</v>
      </c>
      <c r="H2228" s="7" t="str">
        <f>VLOOKUP(A2228,Medical_Examinations!A2227:J4562,8,TRUE)</f>
        <v>Yes</v>
      </c>
      <c r="I2228" s="51">
        <f>VLOOKUP(A2228,Medical_Examinations!A2227:J4562,9,TRUE)</f>
        <v>1</v>
      </c>
      <c r="J2228" s="7" t="str">
        <f>VLOOKUP(A2228,Medical_Examinations!A2227:J4562,10,TRUE)</f>
        <v>No</v>
      </c>
      <c r="K2228" s="7" t="str">
        <f>VLOOKUP(A2228,Medical_Examinations!A2227:J4562,3,TRUE)</f>
        <v>Underweight</v>
      </c>
      <c r="L2228" s="7" t="str">
        <f>VLOOKUP(A2228,Medical_Examinations!A2227:J4562,5,TRUE)</f>
        <v>Normal</v>
      </c>
      <c r="M2228" s="52">
        <f>VLOOKUP(A2228,Hospitalization!A124:K2466,5,TRUE)</f>
        <v>26626</v>
      </c>
      <c r="N2228" s="51">
        <f ca="1">VLOOKUP(A2228,Hospitalization!A430:K2772,6,TRUE)</f>
        <v>58</v>
      </c>
      <c r="O2228" s="7" t="str">
        <f>VLOOKUP(A2219,Hospitalization!A1220:K3562,11,TRUE)</f>
        <v>R1012</v>
      </c>
      <c r="P2228" s="7" t="str">
        <f>VLOOKUP(A2228,Hospitalization!A1229:K3571,10,TRUE)</f>
        <v>tier - 2</v>
      </c>
      <c r="Q2228" s="53">
        <f>VLOOKUP(A2228,Hospitalization!A1229:K3571,8,TRUE)</f>
        <v>7980.34</v>
      </c>
      <c r="R2228" s="7" t="str">
        <f>VLOOKUP(A2228,Hospitalization!A1229:K3571,9,TRUE)</f>
        <v>tier - 2</v>
      </c>
    </row>
    <row r="2229" spans="1:18" x14ac:dyDescent="0.3">
      <c r="A2229" s="69" t="s">
        <v>2238</v>
      </c>
      <c r="B2229" s="55" t="str">
        <f>VLOOKUP(A2229,'Customer Names'!A2229:E3547,3,TRUE)</f>
        <v xml:space="preserve"> Ms</v>
      </c>
      <c r="C2229" s="55" t="str">
        <f>VLOOKUP(A2229,'Customer Names'!A2227:E3052,4,FALSE)</f>
        <v>Beaulne</v>
      </c>
      <c r="D2229" s="54">
        <f>VLOOKUP(HealthCare!A2229,Medical_Examinations!A2228:J4563,2,TRUE)</f>
        <v>16.63</v>
      </c>
      <c r="E2229" s="54">
        <f>VLOOKUP(HealthCare!A2229,Medical_Examinations!A2228:J4563,4,TRUE)</f>
        <v>4.5</v>
      </c>
      <c r="F2229" s="55" t="str">
        <f>VLOOKUP(A2229,Medical_Examinations!A2228:J4563,6,TRUE)</f>
        <v>No</v>
      </c>
      <c r="G2229" s="55" t="str">
        <f>VLOOKUP(A2229,Medical_Examinations!A2228:J4563,7,TRUE)</f>
        <v>No</v>
      </c>
      <c r="H2229" s="55" t="str">
        <f>VLOOKUP(A2229,Medical_Examinations!A2228:J4563,8,TRUE)</f>
        <v>No</v>
      </c>
      <c r="I2229" s="56">
        <f>VLOOKUP(A2229,Medical_Examinations!A2228:J4563,9,TRUE)</f>
        <v>1</v>
      </c>
      <c r="J2229" s="55" t="str">
        <f>VLOOKUP(A2229,Medical_Examinations!A2228:J4563,10,TRUE)</f>
        <v>No</v>
      </c>
      <c r="K2229" s="55" t="str">
        <f>VLOOKUP(A2229,Medical_Examinations!A2228:J4563,3,TRUE)</f>
        <v>Underweight</v>
      </c>
      <c r="L2229" s="55" t="str">
        <f>VLOOKUP(A2229,Medical_Examinations!A2228:J4563,5,TRUE)</f>
        <v>Normal</v>
      </c>
      <c r="M2229" s="57">
        <f>VLOOKUP(A2229,Hospitalization!A125:K2467,5,TRUE)</f>
        <v>27616</v>
      </c>
      <c r="N2229" s="56">
        <f ca="1">VLOOKUP(A2229,Hospitalization!A431:K2773,6,TRUE)</f>
        <v>56</v>
      </c>
      <c r="O2229" s="55" t="str">
        <f>VLOOKUP(A2220,Hospitalization!A1221:K3563,11,TRUE)</f>
        <v>R1011</v>
      </c>
      <c r="P2229" s="55" t="str">
        <f>VLOOKUP(A2229,Hospitalization!A1230:K3572,10,TRUE)</f>
        <v>tier - 2</v>
      </c>
      <c r="Q2229" s="58">
        <f>VLOOKUP(A2229,Hospitalization!A1230:K3572,8,TRUE)</f>
        <v>7966.81</v>
      </c>
      <c r="R2229" s="55" t="str">
        <f>VLOOKUP(A2229,Hospitalization!A1230:K3572,9,TRUE)</f>
        <v>tier - 2</v>
      </c>
    </row>
    <row r="2230" spans="1:18" x14ac:dyDescent="0.3">
      <c r="A2230" s="69" t="s">
        <v>2239</v>
      </c>
      <c r="B2230" s="55" t="str">
        <f>VLOOKUP(A2230,'Customer Names'!A2230:E3548,3,TRUE)</f>
        <v xml:space="preserve"> Ms</v>
      </c>
      <c r="C2230" s="55" t="str">
        <f>VLOOKUP(A2230,'Customer Names'!A2228:E3053,4,FALSE)</f>
        <v>Lunz</v>
      </c>
      <c r="D2230" s="50">
        <f>VLOOKUP(HealthCare!A2230,Medical_Examinations!A2229:J4564,2,TRUE)</f>
        <v>19.39</v>
      </c>
      <c r="E2230" s="50">
        <f>VLOOKUP(HealthCare!A2230,Medical_Examinations!A2229:J4564,4,TRUE)</f>
        <v>5.59</v>
      </c>
      <c r="F2230" s="7" t="str">
        <f>VLOOKUP(A2230,Medical_Examinations!A2229:J4564,6,TRUE)</f>
        <v>No</v>
      </c>
      <c r="G2230" s="7" t="str">
        <f>VLOOKUP(A2230,Medical_Examinations!A2229:J4564,7,TRUE)</f>
        <v>No</v>
      </c>
      <c r="H2230" s="7" t="str">
        <f>VLOOKUP(A2230,Medical_Examinations!A2229:J4564,8,TRUE)</f>
        <v>Yes</v>
      </c>
      <c r="I2230" s="51">
        <f>VLOOKUP(A2230,Medical_Examinations!A2229:J4564,9,TRUE)</f>
        <v>1</v>
      </c>
      <c r="J2230" s="7" t="str">
        <f>VLOOKUP(A2230,Medical_Examinations!A2229:J4564,10,TRUE)</f>
        <v>No</v>
      </c>
      <c r="K2230" s="7" t="str">
        <f>VLOOKUP(A2230,Medical_Examinations!A2229:J4564,3,TRUE)</f>
        <v>Normal Weight</v>
      </c>
      <c r="L2230" s="7" t="str">
        <f>VLOOKUP(A2230,Medical_Examinations!A2229:J4564,5,TRUE)</f>
        <v>Normal</v>
      </c>
      <c r="M2230" s="52">
        <f>VLOOKUP(A2230,Hospitalization!A126:K2468,5,TRUE)</f>
        <v>25738</v>
      </c>
      <c r="N2230" s="51">
        <f ca="1">VLOOKUP(A2230,Hospitalization!A432:K2774,6,TRUE)</f>
        <v>56</v>
      </c>
      <c r="O2230" s="7" t="str">
        <f>VLOOKUP(A2221,Hospitalization!A1222:K3564,11,TRUE)</f>
        <v>R1012</v>
      </c>
      <c r="P2230" s="7" t="str">
        <f>VLOOKUP(A2230,Hospitalization!A1231:K3573,10,TRUE)</f>
        <v>tier - 2</v>
      </c>
      <c r="Q2230" s="53">
        <f>VLOOKUP(A2230,Hospitalization!A1231:K3573,8,TRUE)</f>
        <v>7958.13</v>
      </c>
      <c r="R2230" s="7" t="str">
        <f>VLOOKUP(A2230,Hospitalization!A1231:K3573,9,TRUE)</f>
        <v>tier - 2</v>
      </c>
    </row>
    <row r="2231" spans="1:18" x14ac:dyDescent="0.3">
      <c r="A2231" s="69" t="s">
        <v>2240</v>
      </c>
      <c r="B2231" s="55" t="str">
        <f>VLOOKUP(A2231,'Customer Names'!A2231:E3549,3,TRUE)</f>
        <v xml:space="preserve"> Mr</v>
      </c>
      <c r="C2231" s="55" t="str">
        <f>VLOOKUP(A2231,'Customer Names'!A2229:E3054,4,FALSE)</f>
        <v>Kyle</v>
      </c>
      <c r="D2231" s="54">
        <f>VLOOKUP(HealthCare!A2231,Medical_Examinations!A2230:J4565,2,TRUE)</f>
        <v>17.34</v>
      </c>
      <c r="E2231" s="54">
        <f>VLOOKUP(HealthCare!A2231,Medical_Examinations!A2230:J4565,4,TRUE)</f>
        <v>6.29</v>
      </c>
      <c r="F2231" s="55" t="str">
        <f>VLOOKUP(A2231,Medical_Examinations!A2230:J4565,6,TRUE)</f>
        <v>yes</v>
      </c>
      <c r="G2231" s="55" t="str">
        <f>VLOOKUP(A2231,Medical_Examinations!A2230:J4565,7,TRUE)</f>
        <v>No</v>
      </c>
      <c r="H2231" s="55" t="str">
        <f>VLOOKUP(A2231,Medical_Examinations!A2230:J4565,8,TRUE)</f>
        <v>Yes</v>
      </c>
      <c r="I2231" s="56">
        <f>VLOOKUP(A2231,Medical_Examinations!A2230:J4565,9,TRUE)</f>
        <v>1</v>
      </c>
      <c r="J2231" s="55" t="str">
        <f>VLOOKUP(A2231,Medical_Examinations!A2230:J4565,10,TRUE)</f>
        <v>No</v>
      </c>
      <c r="K2231" s="55" t="str">
        <f>VLOOKUP(A2231,Medical_Examinations!A2230:J4565,3,TRUE)</f>
        <v>Underweight</v>
      </c>
      <c r="L2231" s="55" t="str">
        <f>VLOOKUP(A2231,Medical_Examinations!A2230:J4565,5,TRUE)</f>
        <v>Prediabetes</v>
      </c>
      <c r="M2231" s="57">
        <f>VLOOKUP(A2231,Hospitalization!A127:K2469,5,TRUE)</f>
        <v>24297</v>
      </c>
      <c r="N2231" s="56">
        <f ca="1">VLOOKUP(A2231,Hospitalization!A433:K2775,6,TRUE)</f>
        <v>41</v>
      </c>
      <c r="O2231" s="55" t="str">
        <f>VLOOKUP(A2222,Hospitalization!A1223:K3565,11,TRUE)</f>
        <v>R1012</v>
      </c>
      <c r="P2231" s="55" t="str">
        <f>VLOOKUP(A2231,Hospitalization!A1232:K3574,10,TRUE)</f>
        <v>tier - 3</v>
      </c>
      <c r="Q2231" s="58">
        <f>VLOOKUP(A2231,Hospitalization!A1232:K3574,8,TRUE)</f>
        <v>7953.72</v>
      </c>
      <c r="R2231" s="55" t="str">
        <f>VLOOKUP(A2231,Hospitalization!A1232:K3574,9,TRUE)</f>
        <v>tier - 3</v>
      </c>
    </row>
    <row r="2232" spans="1:18" x14ac:dyDescent="0.3">
      <c r="A2232" s="69" t="s">
        <v>2241</v>
      </c>
      <c r="B2232" s="55" t="str">
        <f>VLOOKUP(A2232,'Customer Names'!A2232:E3550,3,TRUE)</f>
        <v xml:space="preserve"> Ms</v>
      </c>
      <c r="C2232" s="55" t="str">
        <f>VLOOKUP(A2232,'Customer Names'!A2230:E3055,4,FALSE)</f>
        <v>Brackenwagen</v>
      </c>
      <c r="D2232" s="50">
        <f>VLOOKUP(HealthCare!A2232,Medical_Examinations!A2231:J4566,2,TRUE)</f>
        <v>17.940000000000001</v>
      </c>
      <c r="E2232" s="50">
        <f>VLOOKUP(HealthCare!A2232,Medical_Examinations!A2231:J4566,4,TRUE)</f>
        <v>4.1900000000000004</v>
      </c>
      <c r="F2232" s="7" t="str">
        <f>VLOOKUP(A2232,Medical_Examinations!A2231:J4566,6,TRUE)</f>
        <v>No</v>
      </c>
      <c r="G2232" s="7" t="str">
        <f>VLOOKUP(A2232,Medical_Examinations!A2231:J4566,7,TRUE)</f>
        <v>yes</v>
      </c>
      <c r="H2232" s="7" t="str">
        <f>VLOOKUP(A2232,Medical_Examinations!A2231:J4566,8,TRUE)</f>
        <v>No</v>
      </c>
      <c r="I2232" s="51">
        <f>VLOOKUP(A2232,Medical_Examinations!A2231:J4566,9,TRUE)</f>
        <v>1</v>
      </c>
      <c r="J2232" s="7" t="str">
        <f>VLOOKUP(A2232,Medical_Examinations!A2231:J4566,10,TRUE)</f>
        <v>No</v>
      </c>
      <c r="K2232" s="7" t="str">
        <f>VLOOKUP(A2232,Medical_Examinations!A2231:J4566,3,TRUE)</f>
        <v>Underweight</v>
      </c>
      <c r="L2232" s="7" t="str">
        <f>VLOOKUP(A2232,Medical_Examinations!A2231:J4566,5,TRUE)</f>
        <v>Normal</v>
      </c>
      <c r="M2232" s="52">
        <f>VLOOKUP(A2232,Hospitalization!A128:K2470,5,TRUE)</f>
        <v>32079</v>
      </c>
      <c r="N2232" s="51">
        <f ca="1">VLOOKUP(A2232,Hospitalization!A434:K2776,6,TRUE)</f>
        <v>46</v>
      </c>
      <c r="O2232" s="7" t="str">
        <f>VLOOKUP(A2223,Hospitalization!A1224:K3566,11,TRUE)</f>
        <v>R1012</v>
      </c>
      <c r="P2232" s="7" t="str">
        <f>VLOOKUP(A2232,Hospitalization!A1233:K3575,10,TRUE)</f>
        <v>tier - 3</v>
      </c>
      <c r="Q2232" s="53">
        <f>VLOOKUP(A2232,Hospitalization!A1233:K3575,8,TRUE)</f>
        <v>7948.22</v>
      </c>
      <c r="R2232" s="7" t="str">
        <f>VLOOKUP(A2232,Hospitalization!A1233:K3575,9,TRUE)</f>
        <v>tier - 2</v>
      </c>
    </row>
    <row r="2233" spans="1:18" x14ac:dyDescent="0.3">
      <c r="A2233" s="69" t="s">
        <v>2242</v>
      </c>
      <c r="B2233" s="55" t="str">
        <f>VLOOKUP(A2233,'Customer Names'!A2233:E3551,3,TRUE)</f>
        <v xml:space="preserve"> Ms</v>
      </c>
      <c r="C2233" s="55" t="str">
        <f>VLOOKUP(A2233,'Customer Names'!A2231:E3056,4,FALSE)</f>
        <v>Schmitt</v>
      </c>
      <c r="D2233" s="54">
        <f>VLOOKUP(HealthCare!A2233,Medical_Examinations!A2232:J4567,2,TRUE)</f>
        <v>16.670000000000002</v>
      </c>
      <c r="E2233" s="54">
        <f>VLOOKUP(HealthCare!A2233,Medical_Examinations!A2232:J4567,4,TRUE)</f>
        <v>4.7</v>
      </c>
      <c r="F2233" s="55" t="str">
        <f>VLOOKUP(A2233,Medical_Examinations!A2232:J4567,6,TRUE)</f>
        <v>yes</v>
      </c>
      <c r="G2233" s="55" t="str">
        <f>VLOOKUP(A2233,Medical_Examinations!A2232:J4567,7,TRUE)</f>
        <v>No</v>
      </c>
      <c r="H2233" s="55" t="str">
        <f>VLOOKUP(A2233,Medical_Examinations!A2232:J4567,8,TRUE)</f>
        <v>Yes</v>
      </c>
      <c r="I2233" s="56">
        <f>VLOOKUP(A2233,Medical_Examinations!A2232:J4567,9,TRUE)</f>
        <v>1</v>
      </c>
      <c r="J2233" s="55" t="str">
        <f>VLOOKUP(A2233,Medical_Examinations!A2232:J4567,10,TRUE)</f>
        <v>No</v>
      </c>
      <c r="K2233" s="55" t="str">
        <f>VLOOKUP(A2233,Medical_Examinations!A2232:J4567,3,TRUE)</f>
        <v>Underweight</v>
      </c>
      <c r="L2233" s="55" t="str">
        <f>VLOOKUP(A2233,Medical_Examinations!A2232:J4567,5,TRUE)</f>
        <v>Normal</v>
      </c>
      <c r="M2233" s="57">
        <f>VLOOKUP(A2233,Hospitalization!A129:K2471,5,TRUE)</f>
        <v>28326</v>
      </c>
      <c r="N2233" s="56">
        <f ca="1">VLOOKUP(A2233,Hospitalization!A435:K2777,6,TRUE)</f>
        <v>55</v>
      </c>
      <c r="O2233" s="55" t="str">
        <f>VLOOKUP(A2224,Hospitalization!A1225:K3567,11,TRUE)</f>
        <v>R1012</v>
      </c>
      <c r="P2233" s="55" t="str">
        <f>VLOOKUP(A2233,Hospitalization!A1234:K3576,10,TRUE)</f>
        <v>tier - 1</v>
      </c>
      <c r="Q2233" s="58">
        <f>VLOOKUP(A2233,Hospitalization!A1234:K3576,8,TRUE)</f>
        <v>7935.29</v>
      </c>
      <c r="R2233" s="55" t="str">
        <f>VLOOKUP(A2233,Hospitalization!A1234:K3576,9,TRUE)</f>
        <v>tier - 2</v>
      </c>
    </row>
    <row r="2234" spans="1:18" x14ac:dyDescent="0.3">
      <c r="A2234" s="69" t="s">
        <v>2243</v>
      </c>
      <c r="B2234" s="55" t="str">
        <f>VLOOKUP(A2234,'Customer Names'!A2234:E3552,3,TRUE)</f>
        <v xml:space="preserve"> Ms</v>
      </c>
      <c r="C2234" s="55" t="str">
        <f>VLOOKUP(A2234,'Customer Names'!A2232:E3057,4,FALSE)</f>
        <v>Borden</v>
      </c>
      <c r="D2234" s="50">
        <f>VLOOKUP(HealthCare!A2234,Medical_Examinations!A2233:J4568,2,TRUE)</f>
        <v>20.58</v>
      </c>
      <c r="E2234" s="50">
        <f>VLOOKUP(HealthCare!A2234,Medical_Examinations!A2233:J4568,4,TRUE)</f>
        <v>5.64</v>
      </c>
      <c r="F2234" s="7" t="str">
        <f>VLOOKUP(A2234,Medical_Examinations!A2233:J4568,6,TRUE)</f>
        <v>yes</v>
      </c>
      <c r="G2234" s="7" t="str">
        <f>VLOOKUP(A2234,Medical_Examinations!A2233:J4568,7,TRUE)</f>
        <v>No</v>
      </c>
      <c r="H2234" s="7" t="str">
        <f>VLOOKUP(A2234,Medical_Examinations!A2233:J4568,8,TRUE)</f>
        <v>No</v>
      </c>
      <c r="I2234" s="51">
        <f>VLOOKUP(A2234,Medical_Examinations!A2233:J4568,9,TRUE)</f>
        <v>0</v>
      </c>
      <c r="J2234" s="7" t="str">
        <f>VLOOKUP(A2234,Medical_Examinations!A2233:J4568,10,TRUE)</f>
        <v>No</v>
      </c>
      <c r="K2234" s="7" t="str">
        <f>VLOOKUP(A2234,Medical_Examinations!A2233:J4568,3,TRUE)</f>
        <v>Normal Weight</v>
      </c>
      <c r="L2234" s="7" t="str">
        <f>VLOOKUP(A2234,Medical_Examinations!A2233:J4568,5,TRUE)</f>
        <v>Normal</v>
      </c>
      <c r="M2234" s="52">
        <f>VLOOKUP(A2234,Hospitalization!A130:K2472,5,TRUE)</f>
        <v>22929</v>
      </c>
      <c r="N2234" s="51">
        <f ca="1">VLOOKUP(A2234,Hospitalization!A436:K2778,6,TRUE)</f>
        <v>60</v>
      </c>
      <c r="O2234" s="7" t="str">
        <f>VLOOKUP(A2225,Hospitalization!A1226:K3568,11,TRUE)</f>
        <v>R1013</v>
      </c>
      <c r="P2234" s="7" t="str">
        <f>VLOOKUP(A2234,Hospitalization!A1235:K3577,10,TRUE)</f>
        <v>tier - 2</v>
      </c>
      <c r="Q2234" s="53">
        <f>VLOOKUP(A2234,Hospitalization!A1235:K3577,8,TRUE)</f>
        <v>7896.41</v>
      </c>
      <c r="R2234" s="7" t="str">
        <f>VLOOKUP(A2234,Hospitalization!A1235:K3577,9,TRUE)</f>
        <v>tier - 3</v>
      </c>
    </row>
    <row r="2235" spans="1:18" x14ac:dyDescent="0.3">
      <c r="A2235" s="69" t="s">
        <v>2244</v>
      </c>
      <c r="B2235" s="55" t="str">
        <f>VLOOKUP(A2235,'Customer Names'!A2235:E3553,3,TRUE)</f>
        <v xml:space="preserve"> Mr</v>
      </c>
      <c r="C2235" s="55" t="str">
        <f>VLOOKUP(A2235,'Customer Names'!A2233:E3058,4,FALSE)</f>
        <v>McLean</v>
      </c>
      <c r="D2235" s="54">
        <f>VLOOKUP(HealthCare!A2235,Medical_Examinations!A2234:J4569,2,TRUE)</f>
        <v>16.5</v>
      </c>
      <c r="E2235" s="54">
        <f>VLOOKUP(HealthCare!A2235,Medical_Examinations!A2234:J4569,4,TRUE)</f>
        <v>4.1100000000000003</v>
      </c>
      <c r="F2235" s="55" t="str">
        <f>VLOOKUP(A2235,Medical_Examinations!A2234:J4569,6,TRUE)</f>
        <v>yes</v>
      </c>
      <c r="G2235" s="55" t="str">
        <f>VLOOKUP(A2235,Medical_Examinations!A2234:J4569,7,TRUE)</f>
        <v>No</v>
      </c>
      <c r="H2235" s="55" t="str">
        <f>VLOOKUP(A2235,Medical_Examinations!A2234:J4569,8,TRUE)</f>
        <v>No</v>
      </c>
      <c r="I2235" s="56">
        <f>VLOOKUP(A2235,Medical_Examinations!A2234:J4569,9,TRUE)</f>
        <v>0</v>
      </c>
      <c r="J2235" s="55" t="str">
        <f>VLOOKUP(A2235,Medical_Examinations!A2234:J4569,10,TRUE)</f>
        <v>No</v>
      </c>
      <c r="K2235" s="55" t="str">
        <f>VLOOKUP(A2235,Medical_Examinations!A2234:J4569,3,TRUE)</f>
        <v>Underweight</v>
      </c>
      <c r="L2235" s="55" t="str">
        <f>VLOOKUP(A2235,Medical_Examinations!A2234:J4569,5,TRUE)</f>
        <v>Normal</v>
      </c>
      <c r="M2235" s="57">
        <f>VLOOKUP(A2235,Hospitalization!A131:K2473,5,TRUE)</f>
        <v>34655</v>
      </c>
      <c r="N2235" s="56">
        <f ca="1">VLOOKUP(A2235,Hospitalization!A437:K2779,6,TRUE)</f>
        <v>61</v>
      </c>
      <c r="O2235" s="55" t="str">
        <f>VLOOKUP(A2226,Hospitalization!A1227:K3569,11,TRUE)</f>
        <v>R1024</v>
      </c>
      <c r="P2235" s="55" t="str">
        <f>VLOOKUP(A2235,Hospitalization!A1236:K3578,10,TRUE)</f>
        <v>tier - 3</v>
      </c>
      <c r="Q2235" s="58">
        <f>VLOOKUP(A2235,Hospitalization!A1236:K3578,8,TRUE)</f>
        <v>7851.85</v>
      </c>
      <c r="R2235" s="55" t="str">
        <f>VLOOKUP(A2235,Hospitalization!A1236:K3578,9,TRUE)</f>
        <v>tier - 2</v>
      </c>
    </row>
    <row r="2236" spans="1:18" x14ac:dyDescent="0.3">
      <c r="A2236" s="69" t="s">
        <v>2245</v>
      </c>
      <c r="B2236" s="55" t="str">
        <f>VLOOKUP(A2236,'Customer Names'!A2236:E3554,3,TRUE)</f>
        <v xml:space="preserve"> Mr</v>
      </c>
      <c r="C2236" s="55" t="str">
        <f>VLOOKUP(A2236,'Customer Names'!A2234:E3059,4,FALSE)</f>
        <v>Regan</v>
      </c>
      <c r="D2236" s="50">
        <f>VLOOKUP(HealthCare!A2236,Medical_Examinations!A2235:J4570,2,TRUE)</f>
        <v>15.41</v>
      </c>
      <c r="E2236" s="50">
        <f>VLOOKUP(HealthCare!A2236,Medical_Examinations!A2235:J4570,4,TRUE)</f>
        <v>5.43</v>
      </c>
      <c r="F2236" s="7" t="str">
        <f>VLOOKUP(A2236,Medical_Examinations!A2235:J4570,6,TRUE)</f>
        <v>yes</v>
      </c>
      <c r="G2236" s="7" t="str">
        <f>VLOOKUP(A2236,Medical_Examinations!A2235:J4570,7,TRUE)</f>
        <v>No</v>
      </c>
      <c r="H2236" s="7" t="str">
        <f>VLOOKUP(A2236,Medical_Examinations!A2235:J4570,8,TRUE)</f>
        <v>Yes</v>
      </c>
      <c r="I2236" s="51">
        <f>VLOOKUP(A2236,Medical_Examinations!A2235:J4570,9,TRUE)</f>
        <v>1</v>
      </c>
      <c r="J2236" s="7" t="str">
        <f>VLOOKUP(A2236,Medical_Examinations!A2235:J4570,10,TRUE)</f>
        <v>No</v>
      </c>
      <c r="K2236" s="7" t="str">
        <f>VLOOKUP(A2236,Medical_Examinations!A2235:J4570,3,TRUE)</f>
        <v>Underweight</v>
      </c>
      <c r="L2236" s="7" t="str">
        <f>VLOOKUP(A2236,Medical_Examinations!A2235:J4570,5,TRUE)</f>
        <v>Normal</v>
      </c>
      <c r="M2236" s="52">
        <f>VLOOKUP(A2236,Hospitalization!A132:K2474,5,TRUE)</f>
        <v>37169</v>
      </c>
      <c r="N2236" s="51">
        <f ca="1">VLOOKUP(A2236,Hospitalization!A438:K2780,6,TRUE)</f>
        <v>60</v>
      </c>
      <c r="O2236" s="7" t="str">
        <f>VLOOKUP(A2227,Hospitalization!A1228:K3570,11,TRUE)</f>
        <v>R1024</v>
      </c>
      <c r="P2236" s="7" t="str">
        <f>VLOOKUP(A2236,Hospitalization!A1237:K3579,10,TRUE)</f>
        <v>tier - 2</v>
      </c>
      <c r="Q2236" s="53">
        <f>VLOOKUP(A2236,Hospitalization!A1237:K3579,8,TRUE)</f>
        <v>7844.8</v>
      </c>
      <c r="R2236" s="7" t="str">
        <f>VLOOKUP(A2236,Hospitalization!A1237:K3579,9,TRUE)</f>
        <v>tier - 2</v>
      </c>
    </row>
    <row r="2237" spans="1:18" x14ac:dyDescent="0.3">
      <c r="A2237" s="69" t="s">
        <v>2246</v>
      </c>
      <c r="B2237" s="55" t="str">
        <f>VLOOKUP(A2237,'Customer Names'!A2237:E3555,3,TRUE)</f>
        <v xml:space="preserve"> Mr</v>
      </c>
      <c r="C2237" s="55" t="str">
        <f>VLOOKUP(A2237,'Customer Names'!A2235:E3060,4,FALSE)</f>
        <v>Koenis</v>
      </c>
      <c r="D2237" s="54">
        <f>VLOOKUP(HealthCare!A2237,Medical_Examinations!A2236:J4571,2,TRUE)</f>
        <v>24.59</v>
      </c>
      <c r="E2237" s="54">
        <f>VLOOKUP(HealthCare!A2237,Medical_Examinations!A2236:J4571,4,TRUE)</f>
        <v>4.38</v>
      </c>
      <c r="F2237" s="55" t="str">
        <f>VLOOKUP(A2237,Medical_Examinations!A2236:J4571,6,TRUE)</f>
        <v>No</v>
      </c>
      <c r="G2237" s="55" t="str">
        <f>VLOOKUP(A2237,Medical_Examinations!A2236:J4571,7,TRUE)</f>
        <v>No</v>
      </c>
      <c r="H2237" s="55" t="str">
        <f>VLOOKUP(A2237,Medical_Examinations!A2236:J4571,8,TRUE)</f>
        <v>No</v>
      </c>
      <c r="I2237" s="56">
        <f>VLOOKUP(A2237,Medical_Examinations!A2236:J4571,9,TRUE)</f>
        <v>1</v>
      </c>
      <c r="J2237" s="55" t="str">
        <f>VLOOKUP(A2237,Medical_Examinations!A2236:J4571,10,TRUE)</f>
        <v>No</v>
      </c>
      <c r="K2237" s="55" t="str">
        <f>VLOOKUP(A2237,Medical_Examinations!A2236:J4571,3,TRUE)</f>
        <v>Normal Weight</v>
      </c>
      <c r="L2237" s="55" t="str">
        <f>VLOOKUP(A2237,Medical_Examinations!A2236:J4571,5,TRUE)</f>
        <v>Normal</v>
      </c>
      <c r="M2237" s="57">
        <f>VLOOKUP(A2237,Hospitalization!A133:K2475,5,TRUE)</f>
        <v>32793</v>
      </c>
      <c r="N2237" s="56">
        <f ca="1">VLOOKUP(A2237,Hospitalization!A439:K2781,6,TRUE)</f>
        <v>22</v>
      </c>
      <c r="O2237" s="55" t="str">
        <f>VLOOKUP(A2228,Hospitalization!A1229:K3571,11,TRUE)</f>
        <v>R1013</v>
      </c>
      <c r="P2237" s="55" t="str">
        <f>VLOOKUP(A2237,Hospitalization!A1238:K3580,10,TRUE)</f>
        <v>tier - 2</v>
      </c>
      <c r="Q2237" s="58">
        <f>VLOOKUP(A2237,Hospitalization!A1238:K3580,8,TRUE)</f>
        <v>7824.37</v>
      </c>
      <c r="R2237" s="55" t="str">
        <f>VLOOKUP(A2237,Hospitalization!A1238:K3580,9,TRUE)</f>
        <v>tier - 2</v>
      </c>
    </row>
    <row r="2238" spans="1:18" x14ac:dyDescent="0.3">
      <c r="A2238" s="69" t="s">
        <v>2247</v>
      </c>
      <c r="B2238" s="55" t="str">
        <f>VLOOKUP(A2238,'Customer Names'!A2238:E3556,3,TRUE)</f>
        <v xml:space="preserve"> Mr</v>
      </c>
      <c r="C2238" s="55" t="str">
        <f>VLOOKUP(A2238,'Customer Names'!A2236:E3061,4,FALSE)</f>
        <v>Kittaka</v>
      </c>
      <c r="D2238" s="50">
        <f>VLOOKUP(HealthCare!A2238,Medical_Examinations!A2237:J4572,2,TRUE)</f>
        <v>33.33</v>
      </c>
      <c r="E2238" s="50">
        <f>VLOOKUP(HealthCare!A2238,Medical_Examinations!A2237:J4572,4,TRUE)</f>
        <v>9.7899999999999991</v>
      </c>
      <c r="F2238" s="7" t="str">
        <f>VLOOKUP(A2238,Medical_Examinations!A2237:J4572,6,TRUE)</f>
        <v>No</v>
      </c>
      <c r="G2238" s="7" t="str">
        <f>VLOOKUP(A2238,Medical_Examinations!A2237:J4572,7,TRUE)</f>
        <v>No</v>
      </c>
      <c r="H2238" s="7" t="str">
        <f>VLOOKUP(A2238,Medical_Examinations!A2237:J4572,8,TRUE)</f>
        <v>No</v>
      </c>
      <c r="I2238" s="51">
        <f>VLOOKUP(A2238,Medical_Examinations!A2237:J4572,9,TRUE)</f>
        <v>0</v>
      </c>
      <c r="J2238" s="7" t="str">
        <f>VLOOKUP(A2238,Medical_Examinations!A2237:J4572,10,TRUE)</f>
        <v>No</v>
      </c>
      <c r="K2238" s="7" t="str">
        <f>VLOOKUP(A2238,Medical_Examinations!A2237:J4572,3,TRUE)</f>
        <v>Obesity</v>
      </c>
      <c r="L2238" s="7" t="str">
        <f>VLOOKUP(A2238,Medical_Examinations!A2237:J4572,5,TRUE)</f>
        <v>Diabetes</v>
      </c>
      <c r="M2238" s="52">
        <f>VLOOKUP(A2238,Hospitalization!A2:K2344,5,FALSE)</f>
        <v>33593</v>
      </c>
      <c r="N2238" s="51">
        <f ca="1">VLOOKUP(A2238,Hospitalization!A440:K2782,6,TRUE)</f>
        <v>56</v>
      </c>
      <c r="O2238" s="7" t="str">
        <f>VLOOKUP(A2229,Hospitalization!A1230:K3572,11,TRUE)</f>
        <v>R1013</v>
      </c>
      <c r="P2238" s="7" t="str">
        <f>VLOOKUP(A2238,Hospitalization!A1239:K3581,10,TRUE)</f>
        <v>tier - 1</v>
      </c>
      <c r="Q2238" s="53">
        <f>VLOOKUP(A2238,Hospitalization!A1239:K3581,8,TRUE)</f>
        <v>7812.67</v>
      </c>
      <c r="R2238" s="7" t="str">
        <f>VLOOKUP(A2238,Hospitalization!A1239:K3581,9,TRUE)</f>
        <v>tier - 2</v>
      </c>
    </row>
    <row r="2239" spans="1:18" x14ac:dyDescent="0.3">
      <c r="A2239" s="69" t="s">
        <v>2248</v>
      </c>
      <c r="B2239" s="55" t="str">
        <f>VLOOKUP(A2239,'Customer Names'!A2239:E3557,3,TRUE)</f>
        <v xml:space="preserve"> Mr</v>
      </c>
      <c r="C2239" s="55" t="str">
        <f>VLOOKUP(A2239,'Customer Names'!A2237:E3062,4,FALSE)</f>
        <v>Concannon</v>
      </c>
      <c r="D2239" s="54">
        <f>VLOOKUP(HealthCare!A2239,Medical_Examinations!A2238:J4573,2,TRUE)</f>
        <v>18.5</v>
      </c>
      <c r="E2239" s="54">
        <f>VLOOKUP(HealthCare!A2239,Medical_Examinations!A2238:J4573,4,TRUE)</f>
        <v>11.84</v>
      </c>
      <c r="F2239" s="55" t="str">
        <f>VLOOKUP(A2239,Medical_Examinations!A2238:J4573,6,TRUE)</f>
        <v>No</v>
      </c>
      <c r="G2239" s="55" t="str">
        <f>VLOOKUP(A2239,Medical_Examinations!A2238:J4573,7,TRUE)</f>
        <v>No</v>
      </c>
      <c r="H2239" s="55" t="str">
        <f>VLOOKUP(A2239,Medical_Examinations!A2238:J4573,8,TRUE)</f>
        <v>No</v>
      </c>
      <c r="I2239" s="56">
        <f>VLOOKUP(A2239,Medical_Examinations!A2238:J4573,9,TRUE)</f>
        <v>0</v>
      </c>
      <c r="J2239" s="55" t="str">
        <f>VLOOKUP(A2239,Medical_Examinations!A2238:J4573,10,TRUE)</f>
        <v>No</v>
      </c>
      <c r="K2239" s="55" t="str">
        <f>VLOOKUP(A2239,Medical_Examinations!A2238:J4573,3,TRUE)</f>
        <v>Normal Weight</v>
      </c>
      <c r="L2239" s="55" t="str">
        <f>VLOOKUP(A2239,Medical_Examinations!A2238:J4573,5,TRUE)</f>
        <v>Diabetes</v>
      </c>
      <c r="M2239" s="57">
        <f>VLOOKUP(A2239,Hospitalization!A3:K2345,5,FALSE)</f>
        <v>27342</v>
      </c>
      <c r="N2239" s="56">
        <f ca="1">VLOOKUP(A2239,Hospitalization!A441:K2783,6,TRUE)</f>
        <v>43</v>
      </c>
      <c r="O2239" s="55" t="str">
        <f>VLOOKUP(A2230,Hospitalization!A1231:K3573,11,TRUE)</f>
        <v>R1013</v>
      </c>
      <c r="P2239" s="55" t="str">
        <f>VLOOKUP(A2239,Hospitalization!A1240:K3582,10,TRUE)</f>
        <v>tier - 3</v>
      </c>
      <c r="Q2239" s="58">
        <f>VLOOKUP(A2239,Hospitalization!A1240:K3582,8,TRUE)</f>
        <v>7804.16</v>
      </c>
      <c r="R2239" s="55" t="str">
        <f>VLOOKUP(A2239,Hospitalization!A1240:K3582,9,TRUE)</f>
        <v>tier - 2</v>
      </c>
    </row>
    <row r="2240" spans="1:18" x14ac:dyDescent="0.3">
      <c r="A2240" s="69" t="s">
        <v>2249</v>
      </c>
      <c r="B2240" s="55" t="str">
        <f>VLOOKUP(A2240,'Customer Names'!A2240:E3558,3,TRUE)</f>
        <v xml:space="preserve"> Mr</v>
      </c>
      <c r="C2240" s="55" t="str">
        <f>VLOOKUP(A2240,'Customer Names'!A2238:E3063,4,FALSE)</f>
        <v>Johnson</v>
      </c>
      <c r="D2240" s="50">
        <f>VLOOKUP(HealthCare!A2240,Medical_Examinations!A2239:J4574,2,TRUE)</f>
        <v>18.579999999999998</v>
      </c>
      <c r="E2240" s="50">
        <f>VLOOKUP(HealthCare!A2240,Medical_Examinations!A2239:J4574,4,TRUE)</f>
        <v>6.22</v>
      </c>
      <c r="F2240" s="7" t="str">
        <f>VLOOKUP(A2240,Medical_Examinations!A2239:J4574,6,TRUE)</f>
        <v>No</v>
      </c>
      <c r="G2240" s="7" t="str">
        <f>VLOOKUP(A2240,Medical_Examinations!A2239:J4574,7,TRUE)</f>
        <v>No</v>
      </c>
      <c r="H2240" s="7" t="str">
        <f>VLOOKUP(A2240,Medical_Examinations!A2239:J4574,8,TRUE)</f>
        <v>No</v>
      </c>
      <c r="I2240" s="51">
        <f>VLOOKUP(A2240,Medical_Examinations!A2239:J4574,9,TRUE)</f>
        <v>0</v>
      </c>
      <c r="J2240" s="7" t="str">
        <f>VLOOKUP(A2240,Medical_Examinations!A2239:J4574,10,TRUE)</f>
        <v>No</v>
      </c>
      <c r="K2240" s="7" t="str">
        <f>VLOOKUP(A2240,Medical_Examinations!A2239:J4574,3,TRUE)</f>
        <v>Normal Weight</v>
      </c>
      <c r="L2240" s="7" t="str">
        <f>VLOOKUP(A2240,Medical_Examinations!A2239:J4574,5,TRUE)</f>
        <v>Prediabetes</v>
      </c>
      <c r="M2240" s="52">
        <f>VLOOKUP(A2240,Hospitalization!A4:K2346,5,FALSE)</f>
        <v>35766</v>
      </c>
      <c r="N2240" s="51">
        <f ca="1">VLOOKUP(A2240,Hospitalization!A442:K2784,6,TRUE)</f>
        <v>57</v>
      </c>
      <c r="O2240" s="7" t="str">
        <f>VLOOKUP(A2231,Hospitalization!A1232:K3574,11,TRUE)</f>
        <v>R1012</v>
      </c>
      <c r="P2240" s="7" t="str">
        <f>VLOOKUP(A2240,Hospitalization!A1241:K3583,10,TRUE)</f>
        <v>tier - 3</v>
      </c>
      <c r="Q2240" s="53">
        <f>VLOOKUP(A2240,Hospitalization!A1241:K3583,8,TRUE)</f>
        <v>7803.77</v>
      </c>
      <c r="R2240" s="7" t="str">
        <f>VLOOKUP(A2240,Hospitalization!A1241:K3583,9,TRUE)</f>
        <v>tier - 2</v>
      </c>
    </row>
    <row r="2241" spans="1:18" x14ac:dyDescent="0.3">
      <c r="A2241" s="69" t="s">
        <v>2250</v>
      </c>
      <c r="B2241" s="55" t="str">
        <f>VLOOKUP(A2241,'Customer Names'!A2241:E3559,3,TRUE)</f>
        <v xml:space="preserve"> Ms</v>
      </c>
      <c r="C2241" s="55" t="str">
        <f>VLOOKUP(A2241,'Customer Names'!A2239:E3064,4,FALSE)</f>
        <v>Schultz</v>
      </c>
      <c r="D2241" s="54">
        <f>VLOOKUP(HealthCare!A2241,Medical_Examinations!A2240:J4575,2,TRUE)</f>
        <v>16.64</v>
      </c>
      <c r="E2241" s="54">
        <f>VLOOKUP(HealthCare!A2241,Medical_Examinations!A2240:J4575,4,TRUE)</f>
        <v>10.01</v>
      </c>
      <c r="F2241" s="55" t="str">
        <f>VLOOKUP(A2241,Medical_Examinations!A2240:J4575,6,TRUE)</f>
        <v>No</v>
      </c>
      <c r="G2241" s="55" t="str">
        <f>VLOOKUP(A2241,Medical_Examinations!A2240:J4575,7,TRUE)</f>
        <v>No</v>
      </c>
      <c r="H2241" s="55" t="str">
        <f>VLOOKUP(A2241,Medical_Examinations!A2240:J4575,8,TRUE)</f>
        <v>No</v>
      </c>
      <c r="I2241" s="56">
        <f>VLOOKUP(A2241,Medical_Examinations!A2240:J4575,9,TRUE)</f>
        <v>0</v>
      </c>
      <c r="J2241" s="55" t="str">
        <f>VLOOKUP(A2241,Medical_Examinations!A2240:J4575,10,TRUE)</f>
        <v>No</v>
      </c>
      <c r="K2241" s="55" t="str">
        <f>VLOOKUP(A2241,Medical_Examinations!A2240:J4575,3,TRUE)</f>
        <v>Underweight</v>
      </c>
      <c r="L2241" s="55" t="str">
        <f>VLOOKUP(A2241,Medical_Examinations!A2240:J4575,5,TRUE)</f>
        <v>Diabetes</v>
      </c>
      <c r="M2241" s="57">
        <f>VLOOKUP(A2241,Hospitalization!A5:K2347,5,FALSE)</f>
        <v>27369</v>
      </c>
      <c r="N2241" s="56">
        <f ca="1">VLOOKUP(A2241,Hospitalization!A443:K2785,6,TRUE)</f>
        <v>58</v>
      </c>
      <c r="O2241" s="55" t="str">
        <f>VLOOKUP(A2232,Hospitalization!A1233:K3575,11,TRUE)</f>
        <v>R1025</v>
      </c>
      <c r="P2241" s="55" t="str">
        <f>VLOOKUP(A2241,Hospitalization!A1242:K3584,10,TRUE)</f>
        <v>tier - 3</v>
      </c>
      <c r="Q2241" s="58">
        <f>VLOOKUP(A2241,Hospitalization!A1242:K3584,8,TRUE)</f>
        <v>7789.64</v>
      </c>
      <c r="R2241" s="55" t="str">
        <f>VLOOKUP(A2241,Hospitalization!A1242:K3584,9,TRUE)</f>
        <v>tier - 1</v>
      </c>
    </row>
    <row r="2242" spans="1:18" x14ac:dyDescent="0.3">
      <c r="A2242" s="69" t="s">
        <v>2251</v>
      </c>
      <c r="B2242" s="55" t="str">
        <f>VLOOKUP(A2242,'Customer Names'!A2242:E3560,3,TRUE)</f>
        <v xml:space="preserve"> Ms</v>
      </c>
      <c r="C2242" s="55" t="str">
        <f>VLOOKUP(A2242,'Customer Names'!A2240:E3065,4,FALSE)</f>
        <v>Brannigan</v>
      </c>
      <c r="D2242" s="50">
        <f>VLOOKUP(HealthCare!A2242,Medical_Examinations!A2241:J4576,2,TRUE)</f>
        <v>19.329999999999998</v>
      </c>
      <c r="E2242" s="50">
        <f>VLOOKUP(HealthCare!A2242,Medical_Examinations!A2241:J4576,4,TRUE)</f>
        <v>4.32</v>
      </c>
      <c r="F2242" s="7" t="str">
        <f>VLOOKUP(A2242,Medical_Examinations!A2241:J4576,6,TRUE)</f>
        <v>No</v>
      </c>
      <c r="G2242" s="7" t="str">
        <f>VLOOKUP(A2242,Medical_Examinations!A2241:J4576,7,TRUE)</f>
        <v>No</v>
      </c>
      <c r="H2242" s="7" t="str">
        <f>VLOOKUP(A2242,Medical_Examinations!A2241:J4576,8,TRUE)</f>
        <v>No</v>
      </c>
      <c r="I2242" s="51">
        <f>VLOOKUP(A2242,Medical_Examinations!A2241:J4576,9,TRUE)</f>
        <v>1</v>
      </c>
      <c r="J2242" s="7" t="str">
        <f>VLOOKUP(A2242,Medical_Examinations!A2241:J4576,10,TRUE)</f>
        <v>No</v>
      </c>
      <c r="K2242" s="7" t="str">
        <f>VLOOKUP(A2242,Medical_Examinations!A2241:J4576,3,TRUE)</f>
        <v>Normal Weight</v>
      </c>
      <c r="L2242" s="7" t="str">
        <f>VLOOKUP(A2242,Medical_Examinations!A2241:J4576,5,TRUE)</f>
        <v>Normal</v>
      </c>
      <c r="M2242" s="52">
        <f>VLOOKUP(A2242,Hospitalization!A6:K2348,5,FALSE)</f>
        <v>35785</v>
      </c>
      <c r="N2242" s="51">
        <f ca="1">VLOOKUP(A2242,Hospitalization!A444:K2786,6,TRUE)</f>
        <v>54</v>
      </c>
      <c r="O2242" s="7" t="str">
        <f>VLOOKUP(A2233,Hospitalization!A1234:K3576,11,TRUE)</f>
        <v>R1024</v>
      </c>
      <c r="P2242" s="7" t="str">
        <f>VLOOKUP(A2242,Hospitalization!A1243:K3585,10,TRUE)</f>
        <v>tier - 1</v>
      </c>
      <c r="Q2242" s="53">
        <f>VLOOKUP(A2242,Hospitalization!A1243:K3585,8,TRUE)</f>
        <v>7763.06</v>
      </c>
      <c r="R2242" s="7" t="str">
        <f>VLOOKUP(A2242,Hospitalization!A1243:K3585,9,TRUE)</f>
        <v>tier - 2</v>
      </c>
    </row>
    <row r="2243" spans="1:18" x14ac:dyDescent="0.3">
      <c r="A2243" s="69" t="s">
        <v>2252</v>
      </c>
      <c r="B2243" s="55" t="str">
        <f>VLOOKUP(A2243,'Customer Names'!A2243:E3561,3,TRUE)</f>
        <v xml:space="preserve"> Ms</v>
      </c>
      <c r="C2243" s="55" t="str">
        <f>VLOOKUP(A2243,'Customer Names'!A2241:E3066,4,FALSE)</f>
        <v>Cavallo</v>
      </c>
      <c r="D2243" s="54">
        <f>VLOOKUP(HealthCare!A2243,Medical_Examinations!A2242:J4577,2,TRUE)</f>
        <v>21.26</v>
      </c>
      <c r="E2243" s="54">
        <f>VLOOKUP(HealthCare!A2243,Medical_Examinations!A2242:J4577,4,TRUE)</f>
        <v>5.65</v>
      </c>
      <c r="F2243" s="55" t="str">
        <f>VLOOKUP(A2243,Medical_Examinations!A2242:J4577,6,TRUE)</f>
        <v>yes</v>
      </c>
      <c r="G2243" s="55" t="str">
        <f>VLOOKUP(A2243,Medical_Examinations!A2242:J4577,7,TRUE)</f>
        <v>No</v>
      </c>
      <c r="H2243" s="55" t="str">
        <f>VLOOKUP(A2243,Medical_Examinations!A2242:J4577,8,TRUE)</f>
        <v>Yes</v>
      </c>
      <c r="I2243" s="56">
        <f>VLOOKUP(A2243,Medical_Examinations!A2242:J4577,9,TRUE)</f>
        <v>1</v>
      </c>
      <c r="J2243" s="55" t="str">
        <f>VLOOKUP(A2243,Medical_Examinations!A2242:J4577,10,TRUE)</f>
        <v>No</v>
      </c>
      <c r="K2243" s="55" t="str">
        <f>VLOOKUP(A2243,Medical_Examinations!A2242:J4577,3,TRUE)</f>
        <v>Normal Weight</v>
      </c>
      <c r="L2243" s="55" t="str">
        <f>VLOOKUP(A2243,Medical_Examinations!A2242:J4577,5,TRUE)</f>
        <v>Normal</v>
      </c>
      <c r="M2243" s="57">
        <f>VLOOKUP(A2243,Hospitalization!A7:K2349,5,FALSE)</f>
        <v>29767</v>
      </c>
      <c r="N2243" s="56">
        <f ca="1">VLOOKUP(A2243,Hospitalization!A445:K2787,6,TRUE)</f>
        <v>38</v>
      </c>
      <c r="O2243" s="55" t="str">
        <f>VLOOKUP(A2234,Hospitalization!A1235:K3577,11,TRUE)</f>
        <v>R1013</v>
      </c>
      <c r="P2243" s="55" t="str">
        <f>VLOOKUP(A2243,Hospitalization!A1244:K3586,10,TRUE)</f>
        <v>tier - 1</v>
      </c>
      <c r="Q2243" s="58">
        <f>VLOOKUP(A2243,Hospitalization!A1244:K3586,8,TRUE)</f>
        <v>7749.16</v>
      </c>
      <c r="R2243" s="55" t="str">
        <f>VLOOKUP(A2243,Hospitalization!A1244:K3586,9,TRUE)</f>
        <v>tier - 2</v>
      </c>
    </row>
    <row r="2244" spans="1:18" x14ac:dyDescent="0.3">
      <c r="A2244" s="69" t="s">
        <v>2253</v>
      </c>
      <c r="B2244" s="55" t="str">
        <f>VLOOKUP(A2244,'Customer Names'!A2244:E3562,3,TRUE)</f>
        <v xml:space="preserve"> Mr</v>
      </c>
      <c r="C2244" s="55" t="str">
        <f>VLOOKUP(A2244,'Customer Names'!A2242:E3067,4,FALSE)</f>
        <v>Chang</v>
      </c>
      <c r="D2244" s="50">
        <f>VLOOKUP(HealthCare!A2244,Medical_Examinations!A2243:J4578,2,TRUE)</f>
        <v>15.6</v>
      </c>
      <c r="E2244" s="50">
        <f>VLOOKUP(HealthCare!A2244,Medical_Examinations!A2243:J4578,4,TRUE)</f>
        <v>4.12</v>
      </c>
      <c r="F2244" s="7" t="str">
        <f>VLOOKUP(A2244,Medical_Examinations!A2243:J4578,6,TRUE)</f>
        <v>yes</v>
      </c>
      <c r="G2244" s="7" t="str">
        <f>VLOOKUP(A2244,Medical_Examinations!A2243:J4578,7,TRUE)</f>
        <v>No</v>
      </c>
      <c r="H2244" s="7" t="str">
        <f>VLOOKUP(A2244,Medical_Examinations!A2243:J4578,8,TRUE)</f>
        <v>No</v>
      </c>
      <c r="I2244" s="51">
        <f>VLOOKUP(A2244,Medical_Examinations!A2243:J4578,9,TRUE)</f>
        <v>1</v>
      </c>
      <c r="J2244" s="7" t="str">
        <f>VLOOKUP(A2244,Medical_Examinations!A2243:J4578,10,TRUE)</f>
        <v>No</v>
      </c>
      <c r="K2244" s="7" t="str">
        <f>VLOOKUP(A2244,Medical_Examinations!A2243:J4578,3,TRUE)</f>
        <v>Underweight</v>
      </c>
      <c r="L2244" s="7" t="str">
        <f>VLOOKUP(A2244,Medical_Examinations!A2243:J4578,5,TRUE)</f>
        <v>Normal</v>
      </c>
      <c r="M2244" s="52">
        <f>VLOOKUP(A2244,Hospitalization!A8:K2350,5,FALSE)</f>
        <v>28106</v>
      </c>
      <c r="N2244" s="51">
        <f ca="1">VLOOKUP(A2244,Hospitalization!A446:K2788,6,TRUE)</f>
        <v>56</v>
      </c>
      <c r="O2244" s="7" t="str">
        <f>VLOOKUP(A2235,Hospitalization!A1236:K3578,11,TRUE)</f>
        <v>R1012</v>
      </c>
      <c r="P2244" s="7" t="str">
        <f>VLOOKUP(A2244,Hospitalization!A1245:K3587,10,TRUE)</f>
        <v>tier - 2</v>
      </c>
      <c r="Q2244" s="53">
        <f>VLOOKUP(A2244,Hospitalization!A1245:K3587,8,TRUE)</f>
        <v>7742.11</v>
      </c>
      <c r="R2244" s="7" t="str">
        <f>VLOOKUP(A2244,Hospitalization!A1245:K3587,9,TRUE)</f>
        <v>tier - 3</v>
      </c>
    </row>
    <row r="2245" spans="1:18" x14ac:dyDescent="0.3">
      <c r="A2245" s="69" t="s">
        <v>2254</v>
      </c>
      <c r="B2245" s="55" t="str">
        <f>VLOOKUP(A2245,'Customer Names'!A2245:E3563,3,TRUE)</f>
        <v xml:space="preserve"> Mr</v>
      </c>
      <c r="C2245" s="55" t="str">
        <f>VLOOKUP(A2245,'Customer Names'!A2243:E3068,4,FALSE)</f>
        <v>Axelrod</v>
      </c>
      <c r="D2245" s="54">
        <f>VLOOKUP(HealthCare!A2245,Medical_Examinations!A2244:J4579,2,TRUE)</f>
        <v>24.39</v>
      </c>
      <c r="E2245" s="54">
        <f>VLOOKUP(HealthCare!A2245,Medical_Examinations!A2244:J4579,4,TRUE)</f>
        <v>6.24</v>
      </c>
      <c r="F2245" s="55" t="str">
        <f>VLOOKUP(A2245,Medical_Examinations!A2244:J4579,6,TRUE)</f>
        <v>No</v>
      </c>
      <c r="G2245" s="55" t="str">
        <f>VLOOKUP(A2245,Medical_Examinations!A2244:J4579,7,TRUE)</f>
        <v>No</v>
      </c>
      <c r="H2245" s="55" t="str">
        <f>VLOOKUP(A2245,Medical_Examinations!A2244:J4579,8,TRUE)</f>
        <v>No</v>
      </c>
      <c r="I2245" s="56">
        <f>VLOOKUP(A2245,Medical_Examinations!A2244:J4579,9,TRUE)</f>
        <v>1</v>
      </c>
      <c r="J2245" s="55" t="str">
        <f>VLOOKUP(A2245,Medical_Examinations!A2244:J4579,10,TRUE)</f>
        <v>No</v>
      </c>
      <c r="K2245" s="55" t="str">
        <f>VLOOKUP(A2245,Medical_Examinations!A2244:J4579,3,TRUE)</f>
        <v>Normal Weight</v>
      </c>
      <c r="L2245" s="55" t="str">
        <f>VLOOKUP(A2245,Medical_Examinations!A2244:J4579,5,TRUE)</f>
        <v>Prediabetes</v>
      </c>
      <c r="M2245" s="57">
        <f>VLOOKUP(A2245,Hospitalization!A9:K2351,5,FALSE)</f>
        <v>28737</v>
      </c>
      <c r="N2245" s="56">
        <f ca="1">VLOOKUP(A2245,Hospitalization!A447:K2789,6,TRUE)</f>
        <v>61</v>
      </c>
      <c r="O2245" s="55" t="str">
        <f>VLOOKUP(A2236,Hospitalization!A1237:K3579,11,TRUE)</f>
        <v>R1012</v>
      </c>
      <c r="P2245" s="55" t="str">
        <f>VLOOKUP(A2245,Hospitalization!A1246:K3588,10,TRUE)</f>
        <v>tier - 1</v>
      </c>
      <c r="Q2245" s="58">
        <f>VLOOKUP(A2245,Hospitalization!A1246:K3588,8,TRUE)</f>
        <v>7740.34</v>
      </c>
      <c r="R2245" s="55" t="str">
        <f>VLOOKUP(A2245,Hospitalization!A1246:K3588,9,TRUE)</f>
        <v>tier - 1</v>
      </c>
    </row>
    <row r="2246" spans="1:18" x14ac:dyDescent="0.3">
      <c r="A2246" s="69" t="s">
        <v>2255</v>
      </c>
      <c r="B2246" s="55" t="str">
        <f>VLOOKUP(A2246,'Customer Names'!A2246:E3564,3,TRUE)</f>
        <v xml:space="preserve"> Ms</v>
      </c>
      <c r="C2246" s="55" t="str">
        <f>VLOOKUP(A2246,'Customer Names'!A2244:E3069,4,FALSE)</f>
        <v>Davenport</v>
      </c>
      <c r="D2246" s="50">
        <f>VLOOKUP(HealthCare!A2246,Medical_Examinations!A2245:J4580,2,TRUE)</f>
        <v>24.75</v>
      </c>
      <c r="E2246" s="50">
        <f>VLOOKUP(HealthCare!A2246,Medical_Examinations!A2245:J4580,4,TRUE)</f>
        <v>4.83</v>
      </c>
      <c r="F2246" s="7" t="str">
        <f>VLOOKUP(A2246,Medical_Examinations!A2245:J4580,6,TRUE)</f>
        <v>No</v>
      </c>
      <c r="G2246" s="7" t="str">
        <f>VLOOKUP(A2246,Medical_Examinations!A2245:J4580,7,TRUE)</f>
        <v>No</v>
      </c>
      <c r="H2246" s="7" t="str">
        <f>VLOOKUP(A2246,Medical_Examinations!A2245:J4580,8,TRUE)</f>
        <v>No</v>
      </c>
      <c r="I2246" s="51">
        <f>VLOOKUP(A2246,Medical_Examinations!A2245:J4580,9,TRUE)</f>
        <v>0</v>
      </c>
      <c r="J2246" s="7" t="str">
        <f>VLOOKUP(A2246,Medical_Examinations!A2245:J4580,10,TRUE)</f>
        <v>No</v>
      </c>
      <c r="K2246" s="7" t="str">
        <f>VLOOKUP(A2246,Medical_Examinations!A2245:J4580,3,TRUE)</f>
        <v>Normal Weight</v>
      </c>
      <c r="L2246" s="7" t="str">
        <f>VLOOKUP(A2246,Medical_Examinations!A2245:J4580,5,TRUE)</f>
        <v>Normal</v>
      </c>
      <c r="M2246" s="52">
        <f>VLOOKUP(A2246,Hospitalization!A10:K2352,5,FALSE)</f>
        <v>23941</v>
      </c>
      <c r="N2246" s="51">
        <f ca="1">VLOOKUP(A2246,Hospitalization!A448:K2790,6,TRUE)</f>
        <v>57</v>
      </c>
      <c r="O2246" s="7" t="str">
        <f>VLOOKUP(A2237,Hospitalization!A1238:K3580,11,TRUE)</f>
        <v>R1012</v>
      </c>
      <c r="P2246" s="7" t="str">
        <f>VLOOKUP(A2246,Hospitalization!A1247:K3589,10,TRUE)</f>
        <v>tier - 2</v>
      </c>
      <c r="Q2246" s="53">
        <f>VLOOKUP(A2246,Hospitalization!A1247:K3589,8,TRUE)</f>
        <v>7736.39</v>
      </c>
      <c r="R2246" s="7" t="str">
        <f>VLOOKUP(A2246,Hospitalization!A1247:K3589,9,TRUE)</f>
        <v>tier - 3</v>
      </c>
    </row>
    <row r="2247" spans="1:18" x14ac:dyDescent="0.3">
      <c r="A2247" s="69" t="s">
        <v>2256</v>
      </c>
      <c r="B2247" s="55" t="str">
        <f>VLOOKUP(A2247,'Customer Names'!A2247:E3565,3,TRUE)</f>
        <v xml:space="preserve"> Ms</v>
      </c>
      <c r="C2247" s="55" t="str">
        <f>VLOOKUP(A2247,'Customer Names'!A2245:E3070,4,FALSE)</f>
        <v>Roberge</v>
      </c>
      <c r="D2247" s="54">
        <f>VLOOKUP(HealthCare!A2247,Medical_Examinations!A2246:J4581,2,TRUE)</f>
        <v>20.88</v>
      </c>
      <c r="E2247" s="54">
        <f>VLOOKUP(HealthCare!A2247,Medical_Examinations!A2246:J4581,4,TRUE)</f>
        <v>7.4</v>
      </c>
      <c r="F2247" s="55" t="str">
        <f>VLOOKUP(A2247,Medical_Examinations!A2246:J4581,6,TRUE)</f>
        <v>No</v>
      </c>
      <c r="G2247" s="55" t="str">
        <f>VLOOKUP(A2247,Medical_Examinations!A2246:J4581,7,TRUE)</f>
        <v>No</v>
      </c>
      <c r="H2247" s="55" t="str">
        <f>VLOOKUP(A2247,Medical_Examinations!A2246:J4581,8,TRUE)</f>
        <v>No</v>
      </c>
      <c r="I2247" s="56">
        <f>VLOOKUP(A2247,Medical_Examinations!A2246:J4581,9,TRUE)</f>
        <v>0</v>
      </c>
      <c r="J2247" s="55" t="str">
        <f>VLOOKUP(A2247,Medical_Examinations!A2246:J4581,10,TRUE)</f>
        <v>No</v>
      </c>
      <c r="K2247" s="55" t="str">
        <f>VLOOKUP(A2247,Medical_Examinations!A2246:J4581,3,TRUE)</f>
        <v>Normal Weight</v>
      </c>
      <c r="L2247" s="55" t="str">
        <f>VLOOKUP(A2247,Medical_Examinations!A2246:J4581,5,TRUE)</f>
        <v>Diabetes</v>
      </c>
      <c r="M2247" s="57">
        <f>VLOOKUP(A2247,Hospitalization!A11:K2353,5,FALSE)</f>
        <v>28366</v>
      </c>
      <c r="N2247" s="56">
        <f ca="1">VLOOKUP(A2247,Hospitalization!A449:K2791,6,TRUE)</f>
        <v>54</v>
      </c>
      <c r="O2247" s="55" t="str">
        <f>VLOOKUP(A2238,Hospitalization!A1239:K3581,11,TRUE)</f>
        <v>R1012</v>
      </c>
      <c r="P2247" s="55" t="str">
        <f>VLOOKUP(A2247,Hospitalization!A1248:K3590,10,TRUE)</f>
        <v>tier - 3</v>
      </c>
      <c r="Q2247" s="58">
        <f>VLOOKUP(A2247,Hospitalization!A1248:K3590,8,TRUE)</f>
        <v>7731.86</v>
      </c>
      <c r="R2247" s="55" t="str">
        <f>VLOOKUP(A2247,Hospitalization!A1248:K3590,9,TRUE)</f>
        <v>tier - 2</v>
      </c>
    </row>
    <row r="2248" spans="1:18" x14ac:dyDescent="0.3">
      <c r="A2248" s="69" t="s">
        <v>2257</v>
      </c>
      <c r="B2248" s="55" t="str">
        <f>VLOOKUP(A2248,'Customer Names'!A2248:E3566,3,TRUE)</f>
        <v xml:space="preserve"> Ms</v>
      </c>
      <c r="C2248" s="55" t="str">
        <f>VLOOKUP(A2248,'Customer Names'!A2246:E3071,4,FALSE)</f>
        <v>Schmidt</v>
      </c>
      <c r="D2248" s="50">
        <f>VLOOKUP(HealthCare!A2248,Medical_Examinations!A2247:J4582,2,TRUE)</f>
        <v>20.43</v>
      </c>
      <c r="E2248" s="50">
        <f>VLOOKUP(HealthCare!A2248,Medical_Examinations!A2247:J4582,4,TRUE)</f>
        <v>4.54</v>
      </c>
      <c r="F2248" s="7" t="str">
        <f>VLOOKUP(A2248,Medical_Examinations!A2247:J4582,6,TRUE)</f>
        <v>No</v>
      </c>
      <c r="G2248" s="7" t="str">
        <f>VLOOKUP(A2248,Medical_Examinations!A2247:J4582,7,TRUE)</f>
        <v>No</v>
      </c>
      <c r="H2248" s="7" t="str">
        <f>VLOOKUP(A2248,Medical_Examinations!A2247:J4582,8,TRUE)</f>
        <v>No</v>
      </c>
      <c r="I2248" s="51">
        <f>VLOOKUP(A2248,Medical_Examinations!A2247:J4582,9,TRUE)</f>
        <v>0</v>
      </c>
      <c r="J2248" s="7" t="str">
        <f>VLOOKUP(A2248,Medical_Examinations!A2247:J4582,10,TRUE)</f>
        <v>No</v>
      </c>
      <c r="K2248" s="7" t="str">
        <f>VLOOKUP(A2248,Medical_Examinations!A2247:J4582,3,TRUE)</f>
        <v>Normal Weight</v>
      </c>
      <c r="L2248" s="7" t="str">
        <f>VLOOKUP(A2248,Medical_Examinations!A2247:J4582,5,TRUE)</f>
        <v>Normal</v>
      </c>
      <c r="M2248" s="52">
        <f>VLOOKUP(A2248,Hospitalization!A12:K2354,5,FALSE)</f>
        <v>28828</v>
      </c>
      <c r="N2248" s="51">
        <f ca="1">VLOOKUP(A2248,Hospitalization!A450:K2792,6,TRUE)</f>
        <v>53</v>
      </c>
      <c r="O2248" s="7" t="str">
        <f>VLOOKUP(A2239,Hospitalization!A1240:K3582,11,TRUE)</f>
        <v>R1013</v>
      </c>
      <c r="P2248" s="7" t="str">
        <f>VLOOKUP(A2248,Hospitalization!A1249:K3591,10,TRUE)</f>
        <v>tier - 2</v>
      </c>
      <c r="Q2248" s="53">
        <f>VLOOKUP(A2248,Hospitalization!A1249:K3591,8,TRUE)</f>
        <v>7731.43</v>
      </c>
      <c r="R2248" s="7" t="str">
        <f>VLOOKUP(A2248,Hospitalization!A1249:K3591,9,TRUE)</f>
        <v>tier - 3</v>
      </c>
    </row>
    <row r="2249" spans="1:18" x14ac:dyDescent="0.3">
      <c r="A2249" s="69" t="s">
        <v>2258</v>
      </c>
      <c r="B2249" s="55" t="str">
        <f>VLOOKUP(A2249,'Customer Names'!A2249:E3567,3,TRUE)</f>
        <v xml:space="preserve"> Mr</v>
      </c>
      <c r="C2249" s="55" t="str">
        <f>VLOOKUP(A2249,'Customer Names'!A2247:E3072,4,FALSE)</f>
        <v>Kosters</v>
      </c>
      <c r="D2249" s="54">
        <f>VLOOKUP(HealthCare!A2249,Medical_Examinations!A2248:J4583,2,TRUE)</f>
        <v>15.18</v>
      </c>
      <c r="E2249" s="54">
        <f>VLOOKUP(HealthCare!A2249,Medical_Examinations!A2248:J4583,4,TRUE)</f>
        <v>11.11</v>
      </c>
      <c r="F2249" s="55" t="str">
        <f>VLOOKUP(A2249,Medical_Examinations!A2248:J4583,6,TRUE)</f>
        <v>No</v>
      </c>
      <c r="G2249" s="55" t="str">
        <f>VLOOKUP(A2249,Medical_Examinations!A2248:J4583,7,TRUE)</f>
        <v>No</v>
      </c>
      <c r="H2249" s="55" t="str">
        <f>VLOOKUP(A2249,Medical_Examinations!A2248:J4583,8,TRUE)</f>
        <v>No</v>
      </c>
      <c r="I2249" s="56">
        <f>VLOOKUP(A2249,Medical_Examinations!A2248:J4583,9,TRUE)</f>
        <v>0</v>
      </c>
      <c r="J2249" s="55" t="str">
        <f>VLOOKUP(A2249,Medical_Examinations!A2248:J4583,10,TRUE)</f>
        <v>No</v>
      </c>
      <c r="K2249" s="55" t="str">
        <f>VLOOKUP(A2249,Medical_Examinations!A2248:J4583,3,TRUE)</f>
        <v>Underweight</v>
      </c>
      <c r="L2249" s="55" t="str">
        <f>VLOOKUP(A2249,Medical_Examinations!A2248:J4583,5,TRUE)</f>
        <v>Diabetes</v>
      </c>
      <c r="M2249" s="57">
        <f>VLOOKUP(A2249,Hospitalization!A13:K2355,5,FALSE)</f>
        <v>29474</v>
      </c>
      <c r="N2249" s="56">
        <f ca="1">VLOOKUP(A2249,Hospitalization!A451:K2793,6,TRUE)</f>
        <v>60</v>
      </c>
      <c r="O2249" s="55" t="str">
        <f>VLOOKUP(A2240,Hospitalization!A1241:K3583,11,TRUE)</f>
        <v>R1012</v>
      </c>
      <c r="P2249" s="55" t="str">
        <f>VLOOKUP(A2249,Hospitalization!A1250:K3592,10,TRUE)</f>
        <v>tier - 1</v>
      </c>
      <c r="Q2249" s="58">
        <f>VLOOKUP(A2249,Hospitalization!A1250:K3592,8,TRUE)</f>
        <v>7729.65</v>
      </c>
      <c r="R2249" s="55" t="str">
        <f>VLOOKUP(A2249,Hospitalization!A1250:K3592,9,TRUE)</f>
        <v>tier - 3</v>
      </c>
    </row>
    <row r="2250" spans="1:18" x14ac:dyDescent="0.3">
      <c r="A2250" s="69" t="s">
        <v>2259</v>
      </c>
      <c r="B2250" s="55" t="str">
        <f>VLOOKUP(A2250,'Customer Names'!A2250:E3568,3,TRUE)</f>
        <v xml:space="preserve"> Mr</v>
      </c>
      <c r="C2250" s="55" t="str">
        <f>VLOOKUP(A2250,'Customer Names'!A2248:E3073,4,FALSE)</f>
        <v>Dykes</v>
      </c>
      <c r="D2250" s="50">
        <f>VLOOKUP(HealthCare!A2250,Medical_Examinations!A2249:J4584,2,TRUE)</f>
        <v>15.12</v>
      </c>
      <c r="E2250" s="50">
        <f>VLOOKUP(HealthCare!A2250,Medical_Examinations!A2249:J4584,4,TRUE)</f>
        <v>4.03</v>
      </c>
      <c r="F2250" s="7" t="str">
        <f>VLOOKUP(A2250,Medical_Examinations!A2249:J4584,6,TRUE)</f>
        <v>yes</v>
      </c>
      <c r="G2250" s="7" t="str">
        <f>VLOOKUP(A2250,Medical_Examinations!A2249:J4584,7,TRUE)</f>
        <v>No</v>
      </c>
      <c r="H2250" s="7" t="str">
        <f>VLOOKUP(A2250,Medical_Examinations!A2249:J4584,8,TRUE)</f>
        <v>No</v>
      </c>
      <c r="I2250" s="51">
        <f>VLOOKUP(A2250,Medical_Examinations!A2249:J4584,9,TRUE)</f>
        <v>0</v>
      </c>
      <c r="J2250" s="7" t="str">
        <f>VLOOKUP(A2250,Medical_Examinations!A2249:J4584,10,TRUE)</f>
        <v>No</v>
      </c>
      <c r="K2250" s="7" t="str">
        <f>VLOOKUP(A2250,Medical_Examinations!A2249:J4584,3,TRUE)</f>
        <v>Underweight</v>
      </c>
      <c r="L2250" s="7" t="str">
        <f>VLOOKUP(A2250,Medical_Examinations!A2249:J4584,5,TRUE)</f>
        <v>Normal</v>
      </c>
      <c r="M2250" s="52">
        <f>VLOOKUP(A2250,Hospitalization!A14:K2356,5,FALSE)</f>
        <v>29008</v>
      </c>
      <c r="N2250" s="51">
        <f ca="1">VLOOKUP(A2250,Hospitalization!A452:K2794,6,TRUE)</f>
        <v>60</v>
      </c>
      <c r="O2250" s="7" t="str">
        <f>VLOOKUP(A2241,Hospitalization!A1242:K3584,11,TRUE)</f>
        <v>R1013</v>
      </c>
      <c r="P2250" s="7" t="str">
        <f>VLOOKUP(A2250,Hospitalization!A1251:K3593,10,TRUE)</f>
        <v>tier - 3</v>
      </c>
      <c r="Q2250" s="53">
        <f>VLOOKUP(A2250,Hospitalization!A1251:K3593,8,TRUE)</f>
        <v>7727.25</v>
      </c>
      <c r="R2250" s="7" t="str">
        <f>VLOOKUP(A2250,Hospitalization!A1251:K3593,9,TRUE)</f>
        <v>tier - 2</v>
      </c>
    </row>
    <row r="2251" spans="1:18" x14ac:dyDescent="0.3">
      <c r="A2251" s="69" t="s">
        <v>2260</v>
      </c>
      <c r="B2251" s="55" t="str">
        <f>VLOOKUP(A2251,'Customer Names'!A2251:E3569,3,TRUE)</f>
        <v xml:space="preserve"> Ms</v>
      </c>
      <c r="C2251" s="55" t="str">
        <f>VLOOKUP(A2251,'Customer Names'!A2249:E3074,4,FALSE)</f>
        <v>Velan</v>
      </c>
      <c r="D2251" s="54">
        <f>VLOOKUP(HealthCare!A2251,Medical_Examinations!A2250:J4585,2,TRUE)</f>
        <v>23.88</v>
      </c>
      <c r="E2251" s="54">
        <f>VLOOKUP(HealthCare!A2251,Medical_Examinations!A2250:J4585,4,TRUE)</f>
        <v>4.51</v>
      </c>
      <c r="F2251" s="55" t="str">
        <f>VLOOKUP(A2251,Medical_Examinations!A2250:J4585,6,TRUE)</f>
        <v>No</v>
      </c>
      <c r="G2251" s="55" t="str">
        <f>VLOOKUP(A2251,Medical_Examinations!A2250:J4585,7,TRUE)</f>
        <v>No</v>
      </c>
      <c r="H2251" s="55" t="str">
        <f>VLOOKUP(A2251,Medical_Examinations!A2250:J4585,8,TRUE)</f>
        <v>No</v>
      </c>
      <c r="I2251" s="56">
        <f>VLOOKUP(A2251,Medical_Examinations!A2250:J4585,9,TRUE)</f>
        <v>1</v>
      </c>
      <c r="J2251" s="55" t="str">
        <f>VLOOKUP(A2251,Medical_Examinations!A2250:J4585,10,TRUE)</f>
        <v>No</v>
      </c>
      <c r="K2251" s="55" t="str">
        <f>VLOOKUP(A2251,Medical_Examinations!A2250:J4585,3,TRUE)</f>
        <v>Normal Weight</v>
      </c>
      <c r="L2251" s="55" t="str">
        <f>VLOOKUP(A2251,Medical_Examinations!A2250:J4585,5,TRUE)</f>
        <v>Normal</v>
      </c>
      <c r="M2251" s="57">
        <f>VLOOKUP(A2251,Hospitalization!A15:K2357,5,FALSE)</f>
        <v>31970</v>
      </c>
      <c r="N2251" s="56">
        <f ca="1">VLOOKUP(A2251,Hospitalization!A453:K2795,6,TRUE)</f>
        <v>62</v>
      </c>
      <c r="O2251" s="55" t="str">
        <f>VLOOKUP(A2242,Hospitalization!A1243:K3585,11,TRUE)</f>
        <v>R1012</v>
      </c>
      <c r="P2251" s="55" t="str">
        <f>VLOOKUP(A2251,Hospitalization!A1252:K3594,10,TRUE)</f>
        <v>tier - 3</v>
      </c>
      <c r="Q2251" s="58">
        <f>VLOOKUP(A2251,Hospitalization!A1252:K3594,8,TRUE)</f>
        <v>7684.62</v>
      </c>
      <c r="R2251" s="55" t="str">
        <f>VLOOKUP(A2251,Hospitalization!A1252:K3594,9,TRUE)</f>
        <v>tier - 2</v>
      </c>
    </row>
    <row r="2252" spans="1:18" x14ac:dyDescent="0.3">
      <c r="A2252" s="69" t="s">
        <v>2261</v>
      </c>
      <c r="B2252" s="55" t="str">
        <f>VLOOKUP(A2252,'Customer Names'!A2252:E3570,3,TRUE)</f>
        <v xml:space="preserve"> Ms</v>
      </c>
      <c r="C2252" s="55" t="str">
        <f>VLOOKUP(A2252,'Customer Names'!A2250:E3075,4,FALSE)</f>
        <v>Goolik</v>
      </c>
      <c r="D2252" s="50">
        <f>VLOOKUP(HealthCare!A2252,Medical_Examinations!A2251:J4586,2,TRUE)</f>
        <v>16.13</v>
      </c>
      <c r="E2252" s="50">
        <f>VLOOKUP(HealthCare!A2252,Medical_Examinations!A2251:J4586,4,TRUE)</f>
        <v>5.56</v>
      </c>
      <c r="F2252" s="7" t="str">
        <f>VLOOKUP(A2252,Medical_Examinations!A2251:J4586,6,TRUE)</f>
        <v>No</v>
      </c>
      <c r="G2252" s="7" t="str">
        <f>VLOOKUP(A2252,Medical_Examinations!A2251:J4586,7,TRUE)</f>
        <v>yes</v>
      </c>
      <c r="H2252" s="7" t="str">
        <f>VLOOKUP(A2252,Medical_Examinations!A2251:J4586,8,TRUE)</f>
        <v>No</v>
      </c>
      <c r="I2252" s="51">
        <f>VLOOKUP(A2252,Medical_Examinations!A2251:J4586,9,TRUE)</f>
        <v>1</v>
      </c>
      <c r="J2252" s="7" t="str">
        <f>VLOOKUP(A2252,Medical_Examinations!A2251:J4586,10,TRUE)</f>
        <v>No</v>
      </c>
      <c r="K2252" s="7" t="str">
        <f>VLOOKUP(A2252,Medical_Examinations!A2251:J4586,3,TRUE)</f>
        <v>Underweight</v>
      </c>
      <c r="L2252" s="7" t="str">
        <f>VLOOKUP(A2252,Medical_Examinations!A2251:J4586,5,TRUE)</f>
        <v>Normal</v>
      </c>
      <c r="M2252" s="52">
        <f>VLOOKUP(A2252,Hospitalization!A16:K2358,5,FALSE)</f>
        <v>30303</v>
      </c>
      <c r="N2252" s="51">
        <f ca="1">VLOOKUP(A2252,Hospitalization!A454:K2796,6,TRUE)</f>
        <v>40</v>
      </c>
      <c r="O2252" s="7" t="str">
        <f>VLOOKUP(A2243,Hospitalization!A1244:K3586,11,TRUE)</f>
        <v>R1012</v>
      </c>
      <c r="P2252" s="7" t="str">
        <f>VLOOKUP(A2252,Hospitalization!A1253:K3595,10,TRUE)</f>
        <v>tier - 1</v>
      </c>
      <c r="Q2252" s="53">
        <f>VLOOKUP(A2252,Hospitalization!A1253:K3595,8,TRUE)</f>
        <v>7682.67</v>
      </c>
      <c r="R2252" s="7" t="str">
        <f>VLOOKUP(A2252,Hospitalization!A1253:K3595,9,TRUE)</f>
        <v>tier - 2</v>
      </c>
    </row>
    <row r="2253" spans="1:18" x14ac:dyDescent="0.3">
      <c r="A2253" s="69" t="s">
        <v>2262</v>
      </c>
      <c r="B2253" s="55" t="str">
        <f>VLOOKUP(A2253,'Customer Names'!A2253:E3571,3,TRUE)</f>
        <v xml:space="preserve"> Mr</v>
      </c>
      <c r="C2253" s="55" t="str">
        <f>VLOOKUP(A2253,'Customer Names'!A2251:E3076,4,FALSE)</f>
        <v>Bain</v>
      </c>
      <c r="D2253" s="54">
        <f>VLOOKUP(HealthCare!A2253,Medical_Examinations!A2252:J4587,2,TRUE)</f>
        <v>24.09</v>
      </c>
      <c r="E2253" s="54">
        <f>VLOOKUP(HealthCare!A2253,Medical_Examinations!A2252:J4587,4,TRUE)</f>
        <v>4.0999999999999996</v>
      </c>
      <c r="F2253" s="55" t="str">
        <f>VLOOKUP(A2253,Medical_Examinations!A2252:J4587,6,TRUE)</f>
        <v>No</v>
      </c>
      <c r="G2253" s="55" t="str">
        <f>VLOOKUP(A2253,Medical_Examinations!A2252:J4587,7,TRUE)</f>
        <v>yes</v>
      </c>
      <c r="H2253" s="55" t="str">
        <f>VLOOKUP(A2253,Medical_Examinations!A2252:J4587,8,TRUE)</f>
        <v>No</v>
      </c>
      <c r="I2253" s="56">
        <f>VLOOKUP(A2253,Medical_Examinations!A2252:J4587,9,TRUE)</f>
        <v>1</v>
      </c>
      <c r="J2253" s="55" t="str">
        <f>VLOOKUP(A2253,Medical_Examinations!A2252:J4587,10,TRUE)</f>
        <v>No</v>
      </c>
      <c r="K2253" s="55" t="str">
        <f>VLOOKUP(A2253,Medical_Examinations!A2252:J4587,3,TRUE)</f>
        <v>Normal Weight</v>
      </c>
      <c r="L2253" s="55" t="str">
        <f>VLOOKUP(A2253,Medical_Examinations!A2252:J4587,5,TRUE)</f>
        <v>Normal</v>
      </c>
      <c r="M2253" s="57">
        <f>VLOOKUP(A2253,Hospitalization!A17:K2359,5,FALSE)</f>
        <v>29939</v>
      </c>
      <c r="N2253" s="56">
        <f ca="1">VLOOKUP(A2253,Hospitalization!A455:K2797,6,TRUE)</f>
        <v>60</v>
      </c>
      <c r="O2253" s="55" t="str">
        <f>VLOOKUP(A2244,Hospitalization!A1245:K3587,11,TRUE)</f>
        <v>R1013</v>
      </c>
      <c r="P2253" s="55" t="str">
        <f>VLOOKUP(A2253,Hospitalization!A1254:K3596,10,TRUE)</f>
        <v>tier - 2</v>
      </c>
      <c r="Q2253" s="58">
        <f>VLOOKUP(A2253,Hospitalization!A1254:K3596,8,TRUE)</f>
        <v>7681.17</v>
      </c>
      <c r="R2253" s="55" t="str">
        <f>VLOOKUP(A2253,Hospitalization!A1254:K3596,9,TRUE)</f>
        <v>tier - 2</v>
      </c>
    </row>
    <row r="2254" spans="1:18" x14ac:dyDescent="0.3">
      <c r="A2254" s="69" t="s">
        <v>2263</v>
      </c>
      <c r="B2254" s="55" t="str">
        <f>VLOOKUP(A2254,'Customer Names'!A2254:E3572,3,TRUE)</f>
        <v xml:space="preserve"> Ms</v>
      </c>
      <c r="C2254" s="55" t="str">
        <f>VLOOKUP(A2254,'Customer Names'!A2252:E3077,4,FALSE)</f>
        <v>Wieck</v>
      </c>
      <c r="D2254" s="50">
        <f>VLOOKUP(HealthCare!A2254,Medical_Examinations!A2253:J4588,2,TRUE)</f>
        <v>19.43</v>
      </c>
      <c r="E2254" s="50">
        <f>VLOOKUP(HealthCare!A2254,Medical_Examinations!A2253:J4588,4,TRUE)</f>
        <v>5.85</v>
      </c>
      <c r="F2254" s="7" t="str">
        <f>VLOOKUP(A2254,Medical_Examinations!A2253:J4588,6,TRUE)</f>
        <v>No</v>
      </c>
      <c r="G2254" s="7" t="str">
        <f>VLOOKUP(A2254,Medical_Examinations!A2253:J4588,7,TRUE)</f>
        <v>yes</v>
      </c>
      <c r="H2254" s="7" t="str">
        <f>VLOOKUP(A2254,Medical_Examinations!A2253:J4588,8,TRUE)</f>
        <v>No</v>
      </c>
      <c r="I2254" s="51">
        <f>VLOOKUP(A2254,Medical_Examinations!A2253:J4588,9,TRUE)</f>
        <v>1</v>
      </c>
      <c r="J2254" s="7" t="str">
        <f>VLOOKUP(A2254,Medical_Examinations!A2253:J4588,10,TRUE)</f>
        <v>No</v>
      </c>
      <c r="K2254" s="7" t="str">
        <f>VLOOKUP(A2254,Medical_Examinations!A2253:J4588,3,TRUE)</f>
        <v>Normal Weight</v>
      </c>
      <c r="L2254" s="7" t="str">
        <f>VLOOKUP(A2254,Medical_Examinations!A2253:J4588,5,TRUE)</f>
        <v>Prediabetes</v>
      </c>
      <c r="M2254" s="52">
        <f>VLOOKUP(A2254,Hospitalization!A18:K2360,5,FALSE)</f>
        <v>26217</v>
      </c>
      <c r="N2254" s="51">
        <f ca="1">VLOOKUP(A2254,Hospitalization!A456:K2798,6,TRUE)</f>
        <v>32</v>
      </c>
      <c r="O2254" s="7" t="str">
        <f>VLOOKUP(A2245,Hospitalization!A1246:K3588,11,TRUE)</f>
        <v>R1011</v>
      </c>
      <c r="P2254" s="7" t="str">
        <f>VLOOKUP(A2254,Hospitalization!A1255:K3597,10,TRUE)</f>
        <v>tier - 1</v>
      </c>
      <c r="Q2254" s="53">
        <f>VLOOKUP(A2254,Hospitalization!A1255:K3597,8,TRUE)</f>
        <v>7680.92</v>
      </c>
      <c r="R2254" s="7" t="str">
        <f>VLOOKUP(A2254,Hospitalization!A1255:K3597,9,TRUE)</f>
        <v>tier - 2</v>
      </c>
    </row>
    <row r="2255" spans="1:18" x14ac:dyDescent="0.3">
      <c r="A2255" s="69" t="s">
        <v>2264</v>
      </c>
      <c r="B2255" s="55" t="str">
        <f>VLOOKUP(A2255,'Customer Names'!A2255:E3573,3,TRUE)</f>
        <v xml:space="preserve"> Ms</v>
      </c>
      <c r="C2255" s="55" t="str">
        <f>VLOOKUP(A2255,'Customer Names'!A2253:E3078,4,FALSE)</f>
        <v>Friel</v>
      </c>
      <c r="D2255" s="54">
        <f>VLOOKUP(HealthCare!A2255,Medical_Examinations!A2254:J4589,2,TRUE)</f>
        <v>15.22</v>
      </c>
      <c r="E2255" s="54">
        <f>VLOOKUP(HealthCare!A2255,Medical_Examinations!A2254:J4589,4,TRUE)</f>
        <v>4.92</v>
      </c>
      <c r="F2255" s="55" t="str">
        <f>VLOOKUP(A2255,Medical_Examinations!A2254:J4589,6,TRUE)</f>
        <v>yes</v>
      </c>
      <c r="G2255" s="55" t="str">
        <f>VLOOKUP(A2255,Medical_Examinations!A2254:J4589,7,TRUE)</f>
        <v>No</v>
      </c>
      <c r="H2255" s="55" t="str">
        <f>VLOOKUP(A2255,Medical_Examinations!A2254:J4589,8,TRUE)</f>
        <v>Yes</v>
      </c>
      <c r="I2255" s="56">
        <f>VLOOKUP(A2255,Medical_Examinations!A2254:J4589,9,TRUE)</f>
        <v>1</v>
      </c>
      <c r="J2255" s="55" t="str">
        <f>VLOOKUP(A2255,Medical_Examinations!A2254:J4589,10,TRUE)</f>
        <v>No</v>
      </c>
      <c r="K2255" s="55" t="str">
        <f>VLOOKUP(A2255,Medical_Examinations!A2254:J4589,3,TRUE)</f>
        <v>Underweight</v>
      </c>
      <c r="L2255" s="55" t="str">
        <f>VLOOKUP(A2255,Medical_Examinations!A2254:J4589,5,TRUE)</f>
        <v>Normal</v>
      </c>
      <c r="M2255" s="57">
        <f>VLOOKUP(A2255,Hospitalization!A19:K2361,5,FALSE)</f>
        <v>34955</v>
      </c>
      <c r="N2255" s="56">
        <f ca="1">VLOOKUP(A2255,Hospitalization!A457:K2799,6,TRUE)</f>
        <v>60</v>
      </c>
      <c r="O2255" s="55" t="str">
        <f>VLOOKUP(A2246,Hospitalization!A1247:K3589,11,TRUE)</f>
        <v>R1013</v>
      </c>
      <c r="P2255" s="55" t="str">
        <f>VLOOKUP(A2255,Hospitalization!A1256:K3598,10,TRUE)</f>
        <v>tier - 1</v>
      </c>
      <c r="Q2255" s="58">
        <f>VLOOKUP(A2255,Hospitalization!A1256:K3598,8,TRUE)</f>
        <v>7676.4</v>
      </c>
      <c r="R2255" s="55" t="str">
        <f>VLOOKUP(A2255,Hospitalization!A1256:K3598,9,TRUE)</f>
        <v>tier - 2</v>
      </c>
    </row>
    <row r="2256" spans="1:18" x14ac:dyDescent="0.3">
      <c r="A2256" s="69" t="s">
        <v>2265</v>
      </c>
      <c r="B2256" s="55" t="str">
        <f>VLOOKUP(A2256,'Customer Names'!A2256:E3574,3,TRUE)</f>
        <v xml:space="preserve"> Ms</v>
      </c>
      <c r="C2256" s="55" t="str">
        <f>VLOOKUP(A2256,'Customer Names'!A2254:E3079,4,FALSE)</f>
        <v>Santandreu</v>
      </c>
      <c r="D2256" s="50">
        <f>VLOOKUP(HealthCare!A2256,Medical_Examinations!A2255:J4590,2,TRUE)</f>
        <v>20.72</v>
      </c>
      <c r="E2256" s="50">
        <f>VLOOKUP(HealthCare!A2256,Medical_Examinations!A2255:J4590,4,TRUE)</f>
        <v>9.4600000000000009</v>
      </c>
      <c r="F2256" s="7" t="str">
        <f>VLOOKUP(A2256,Medical_Examinations!A2255:J4590,6,TRUE)</f>
        <v>No</v>
      </c>
      <c r="G2256" s="7" t="str">
        <f>VLOOKUP(A2256,Medical_Examinations!A2255:J4590,7,TRUE)</f>
        <v>No</v>
      </c>
      <c r="H2256" s="7" t="str">
        <f>VLOOKUP(A2256,Medical_Examinations!A2255:J4590,8,TRUE)</f>
        <v>No</v>
      </c>
      <c r="I2256" s="51">
        <f>VLOOKUP(A2256,Medical_Examinations!A2255:J4590,9,TRUE)</f>
        <v>0</v>
      </c>
      <c r="J2256" s="7" t="str">
        <f>VLOOKUP(A2256,Medical_Examinations!A2255:J4590,10,TRUE)</f>
        <v>No</v>
      </c>
      <c r="K2256" s="7" t="str">
        <f>VLOOKUP(A2256,Medical_Examinations!A2255:J4590,3,TRUE)</f>
        <v>Normal Weight</v>
      </c>
      <c r="L2256" s="7" t="str">
        <f>VLOOKUP(A2256,Medical_Examinations!A2255:J4590,5,TRUE)</f>
        <v>Diabetes</v>
      </c>
      <c r="M2256" s="52">
        <f>VLOOKUP(A2256,Hospitalization!A20:K2362,5,FALSE)</f>
        <v>35393</v>
      </c>
      <c r="N2256" s="51">
        <f ca="1">VLOOKUP(A2256,Hospitalization!A458:K2800,6,TRUE)</f>
        <v>60</v>
      </c>
      <c r="O2256" s="7" t="str">
        <f>VLOOKUP(A2247,Hospitalization!A1248:K3590,11,TRUE)</f>
        <v>R1012</v>
      </c>
      <c r="P2256" s="7" t="str">
        <f>VLOOKUP(A2256,Hospitalization!A1257:K3599,10,TRUE)</f>
        <v>tier - 2</v>
      </c>
      <c r="Q2256" s="53">
        <f>VLOOKUP(A2256,Hospitalization!A1257:K3599,8,TRUE)</f>
        <v>7670.75</v>
      </c>
      <c r="R2256" s="7" t="str">
        <f>VLOOKUP(A2256,Hospitalization!A1257:K3599,9,TRUE)</f>
        <v>tier - 2</v>
      </c>
    </row>
    <row r="2257" spans="1:18" x14ac:dyDescent="0.3">
      <c r="A2257" s="69" t="s">
        <v>2266</v>
      </c>
      <c r="B2257" s="55" t="str">
        <f>VLOOKUP(A2257,'Customer Names'!A2257:E3575,3,TRUE)</f>
        <v xml:space="preserve"> Mr</v>
      </c>
      <c r="C2257" s="55" t="str">
        <f>VLOOKUP(A2257,'Customer Names'!A2255:E3080,4,FALSE)</f>
        <v>Johnson</v>
      </c>
      <c r="D2257" s="54">
        <f>VLOOKUP(HealthCare!A2257,Medical_Examinations!A2256:J4591,2,TRUE)</f>
        <v>35.4</v>
      </c>
      <c r="E2257" s="54">
        <f>VLOOKUP(HealthCare!A2257,Medical_Examinations!A2256:J4591,4,TRUE)</f>
        <v>5.94</v>
      </c>
      <c r="F2257" s="55" t="str">
        <f>VLOOKUP(A2257,Medical_Examinations!A2256:J4591,6,TRUE)</f>
        <v>No</v>
      </c>
      <c r="G2257" s="55" t="str">
        <f>VLOOKUP(A2257,Medical_Examinations!A2256:J4591,7,TRUE)</f>
        <v>No</v>
      </c>
      <c r="H2257" s="55" t="str">
        <f>VLOOKUP(A2257,Medical_Examinations!A2256:J4591,8,TRUE)</f>
        <v>Yes</v>
      </c>
      <c r="I2257" s="56">
        <f>VLOOKUP(A2257,Medical_Examinations!A2256:J4591,9,TRUE)</f>
        <v>1</v>
      </c>
      <c r="J2257" s="55" t="str">
        <f>VLOOKUP(A2257,Medical_Examinations!A2256:J4591,10,TRUE)</f>
        <v>No</v>
      </c>
      <c r="K2257" s="55" t="str">
        <f>VLOOKUP(A2257,Medical_Examinations!A2256:J4591,3,TRUE)</f>
        <v>Obesity</v>
      </c>
      <c r="L2257" s="55" t="str">
        <f>VLOOKUP(A2257,Medical_Examinations!A2256:J4591,5,TRUE)</f>
        <v>Prediabetes</v>
      </c>
      <c r="M2257" s="57">
        <f>VLOOKUP(A2257,Hospitalization!A21:K2363,5,FALSE)</f>
        <v>28042</v>
      </c>
      <c r="N2257" s="56">
        <f ca="1">VLOOKUP(A2257,Hospitalization!A459:K2801,6,TRUE)</f>
        <v>59</v>
      </c>
      <c r="O2257" s="55" t="str">
        <f>VLOOKUP(A2248,Hospitalization!A1249:K3591,11,TRUE)</f>
        <v>R1013</v>
      </c>
      <c r="P2257" s="55" t="str">
        <f>VLOOKUP(A2257,Hospitalization!A1258:K3600,10,TRUE)</f>
        <v>tier - 1</v>
      </c>
      <c r="Q2257" s="58">
        <f>VLOOKUP(A2257,Hospitalization!A1258:K3600,8,TRUE)</f>
        <v>7662.47</v>
      </c>
      <c r="R2257" s="55" t="str">
        <f>VLOOKUP(A2257,Hospitalization!A1258:K3600,9,TRUE)</f>
        <v>tier - 2</v>
      </c>
    </row>
    <row r="2258" spans="1:18" x14ac:dyDescent="0.3">
      <c r="A2258" s="69" t="s">
        <v>2267</v>
      </c>
      <c r="B2258" s="55" t="str">
        <f>VLOOKUP(A2258,'Customer Names'!A2258:E3576,3,TRUE)</f>
        <v xml:space="preserve"> Mr</v>
      </c>
      <c r="C2258" s="55" t="str">
        <f>VLOOKUP(A2258,'Customer Names'!A2256:E3081,4,FALSE)</f>
        <v>Gerber</v>
      </c>
      <c r="D2258" s="50">
        <f>VLOOKUP(HealthCare!A2258,Medical_Examinations!A2257:J4592,2,TRUE)</f>
        <v>34.4</v>
      </c>
      <c r="E2258" s="50">
        <f>VLOOKUP(HealthCare!A2258,Medical_Examinations!A2257:J4592,4,TRUE)</f>
        <v>5.7</v>
      </c>
      <c r="F2258" s="7" t="str">
        <f>VLOOKUP(A2258,Medical_Examinations!A2257:J4592,6,TRUE)</f>
        <v>No</v>
      </c>
      <c r="G2258" s="7" t="str">
        <f>VLOOKUP(A2258,Medical_Examinations!A2257:J4592,7,TRUE)</f>
        <v>No</v>
      </c>
      <c r="H2258" s="7" t="str">
        <f>VLOOKUP(A2258,Medical_Examinations!A2257:J4592,8,TRUE)</f>
        <v>Yes</v>
      </c>
      <c r="I2258" s="51">
        <f>VLOOKUP(A2258,Medical_Examinations!A2257:J4592,9,TRUE)</f>
        <v>1</v>
      </c>
      <c r="J2258" s="7" t="str">
        <f>VLOOKUP(A2258,Medical_Examinations!A2257:J4592,10,TRUE)</f>
        <v>No</v>
      </c>
      <c r="K2258" s="7" t="str">
        <f>VLOOKUP(A2258,Medical_Examinations!A2257:J4592,3,TRUE)</f>
        <v>Obesity</v>
      </c>
      <c r="L2258" s="7" t="str">
        <f>VLOOKUP(A2258,Medical_Examinations!A2257:J4592,5,TRUE)</f>
        <v>Normal</v>
      </c>
      <c r="M2258" s="52">
        <f>VLOOKUP(A2258,Hospitalization!A22:K2364,5,FALSE)</f>
        <v>24103</v>
      </c>
      <c r="N2258" s="51">
        <f ca="1">VLOOKUP(A2258,Hospitalization!A460:K2802,6,TRUE)</f>
        <v>55</v>
      </c>
      <c r="O2258" s="7" t="str">
        <f>VLOOKUP(A2249,Hospitalization!A1250:K3592,11,TRUE)</f>
        <v>R1016</v>
      </c>
      <c r="P2258" s="7" t="str">
        <f>VLOOKUP(A2258,Hospitalization!A1259:K3601,10,TRUE)</f>
        <v>tier - 3</v>
      </c>
      <c r="Q2258" s="53">
        <f>VLOOKUP(A2258,Hospitalization!A1259:K3601,8,TRUE)</f>
        <v>7657.69</v>
      </c>
      <c r="R2258" s="7" t="str">
        <f>VLOOKUP(A2258,Hospitalization!A1259:K3601,9,TRUE)</f>
        <v>tier - 3</v>
      </c>
    </row>
    <row r="2259" spans="1:18" x14ac:dyDescent="0.3">
      <c r="A2259" s="69" t="s">
        <v>2268</v>
      </c>
      <c r="B2259" s="55" t="str">
        <f>VLOOKUP(A2259,'Customer Names'!A2259:E3577,3,TRUE)</f>
        <v xml:space="preserve"> Mr</v>
      </c>
      <c r="C2259" s="55" t="str">
        <f>VLOOKUP(A2259,'Customer Names'!A2257:E3082,4,FALSE)</f>
        <v>Benadum</v>
      </c>
      <c r="D2259" s="54">
        <f>VLOOKUP(HealthCare!A2259,Medical_Examinations!A2258:J4593,2,TRUE)</f>
        <v>34.1</v>
      </c>
      <c r="E2259" s="54">
        <f>VLOOKUP(HealthCare!A2259,Medical_Examinations!A2258:J4593,4,TRUE)</f>
        <v>4.13</v>
      </c>
      <c r="F2259" s="55" t="str">
        <f>VLOOKUP(A2259,Medical_Examinations!A2258:J4593,6,TRUE)</f>
        <v>No</v>
      </c>
      <c r="G2259" s="55" t="str">
        <f>VLOOKUP(A2259,Medical_Examinations!A2258:J4593,7,TRUE)</f>
        <v>No</v>
      </c>
      <c r="H2259" s="55" t="str">
        <f>VLOOKUP(A2259,Medical_Examinations!A2258:J4593,8,TRUE)</f>
        <v>Yes</v>
      </c>
      <c r="I2259" s="56">
        <f>VLOOKUP(A2259,Medical_Examinations!A2258:J4593,9,TRUE)</f>
        <v>1</v>
      </c>
      <c r="J2259" s="55" t="str">
        <f>VLOOKUP(A2259,Medical_Examinations!A2258:J4593,10,TRUE)</f>
        <v>No</v>
      </c>
      <c r="K2259" s="55" t="str">
        <f>VLOOKUP(A2259,Medical_Examinations!A2258:J4593,3,TRUE)</f>
        <v>Obesity</v>
      </c>
      <c r="L2259" s="55" t="str">
        <f>VLOOKUP(A2259,Medical_Examinations!A2258:J4593,5,TRUE)</f>
        <v>Normal</v>
      </c>
      <c r="M2259" s="57">
        <f>VLOOKUP(A2259,Hospitalization!A23:K2365,5,FALSE)</f>
        <v>36068</v>
      </c>
      <c r="N2259" s="56">
        <f ca="1">VLOOKUP(A2259,Hospitalization!A461:K2803,6,TRUE)</f>
        <v>43</v>
      </c>
      <c r="O2259" s="55" t="str">
        <f>VLOOKUP(A2250,Hospitalization!A1251:K3593,11,TRUE)</f>
        <v>R1012</v>
      </c>
      <c r="P2259" s="55" t="str">
        <f>VLOOKUP(A2259,Hospitalization!A1260:K3602,10,TRUE)</f>
        <v>tier - 3</v>
      </c>
      <c r="Q2259" s="58">
        <f>VLOOKUP(A2259,Hospitalization!A1260:K3602,8,TRUE)</f>
        <v>7652.26</v>
      </c>
      <c r="R2259" s="55" t="str">
        <f>VLOOKUP(A2259,Hospitalization!A1260:K3602,9,TRUE)</f>
        <v>tier - 2</v>
      </c>
    </row>
    <row r="2260" spans="1:18" x14ac:dyDescent="0.3">
      <c r="A2260" s="69" t="s">
        <v>2269</v>
      </c>
      <c r="B2260" s="55" t="str">
        <f>VLOOKUP(A2260,'Customer Names'!A2260:E3578,3,TRUE)</f>
        <v xml:space="preserve"> Mr</v>
      </c>
      <c r="C2260" s="55" t="str">
        <f>VLOOKUP(A2260,'Customer Names'!A2258:E3083,4,FALSE)</f>
        <v>Ragazzini</v>
      </c>
      <c r="D2260" s="50">
        <f>VLOOKUP(HealthCare!A2260,Medical_Examinations!A2259:J4594,2,TRUE)</f>
        <v>30.4</v>
      </c>
      <c r="E2260" s="50">
        <f>VLOOKUP(HealthCare!A2260,Medical_Examinations!A2259:J4594,4,TRUE)</f>
        <v>4.7699999999999996</v>
      </c>
      <c r="F2260" s="7" t="str">
        <f>VLOOKUP(A2260,Medical_Examinations!A2259:J4594,6,TRUE)</f>
        <v>No</v>
      </c>
      <c r="G2260" s="7" t="str">
        <f>VLOOKUP(A2260,Medical_Examinations!A2259:J4594,7,TRUE)</f>
        <v>No</v>
      </c>
      <c r="H2260" s="7" t="str">
        <f>VLOOKUP(A2260,Medical_Examinations!A2259:J4594,8,TRUE)</f>
        <v>Yes</v>
      </c>
      <c r="I2260" s="51">
        <f>VLOOKUP(A2260,Medical_Examinations!A2259:J4594,9,TRUE)</f>
        <v>1</v>
      </c>
      <c r="J2260" s="7" t="str">
        <f>VLOOKUP(A2260,Medical_Examinations!A2259:J4594,10,TRUE)</f>
        <v>No</v>
      </c>
      <c r="K2260" s="7" t="str">
        <f>VLOOKUP(A2260,Medical_Examinations!A2259:J4594,3,TRUE)</f>
        <v>Obesity</v>
      </c>
      <c r="L2260" s="7" t="str">
        <f>VLOOKUP(A2260,Medical_Examinations!A2259:J4594,5,TRUE)</f>
        <v>Normal</v>
      </c>
      <c r="M2260" s="52">
        <f>VLOOKUP(A2260,Hospitalization!A24:K2366,5,FALSE)</f>
        <v>34191</v>
      </c>
      <c r="N2260" s="51">
        <f ca="1">VLOOKUP(A2260,Hospitalization!A462:K2804,6,TRUE)</f>
        <v>57</v>
      </c>
      <c r="O2260" s="7" t="str">
        <f>VLOOKUP(A2251,Hospitalization!A1252:K3594,11,TRUE)</f>
        <v>R1021</v>
      </c>
      <c r="P2260" s="7" t="str">
        <f>VLOOKUP(A2260,Hospitalization!A1261:K3603,10,TRUE)</f>
        <v>tier - 2</v>
      </c>
      <c r="Q2260" s="53">
        <f>VLOOKUP(A2260,Hospitalization!A1261:K3603,8,TRUE)</f>
        <v>7650.8</v>
      </c>
      <c r="R2260" s="7" t="str">
        <f>VLOOKUP(A2260,Hospitalization!A1261:K3603,9,TRUE)</f>
        <v>tier - 2</v>
      </c>
    </row>
    <row r="2261" spans="1:18" x14ac:dyDescent="0.3">
      <c r="A2261" s="69" t="s">
        <v>2270</v>
      </c>
      <c r="B2261" s="55" t="str">
        <f>VLOOKUP(A2261,'Customer Names'!A2261:E3579,3,TRUE)</f>
        <v xml:space="preserve"> Mr</v>
      </c>
      <c r="C2261" s="55" t="str">
        <f>VLOOKUP(A2261,'Customer Names'!A2259:E3084,4,FALSE)</f>
        <v>Kessinger</v>
      </c>
      <c r="D2261" s="54">
        <f>VLOOKUP(HealthCare!A2261,Medical_Examinations!A2260:J4595,2,TRUE)</f>
        <v>28.7</v>
      </c>
      <c r="E2261" s="54">
        <f>VLOOKUP(HealthCare!A2261,Medical_Examinations!A2260:J4595,4,TRUE)</f>
        <v>4.99</v>
      </c>
      <c r="F2261" s="55" t="str">
        <f>VLOOKUP(A2261,Medical_Examinations!A2260:J4595,6,TRUE)</f>
        <v>No</v>
      </c>
      <c r="G2261" s="55" t="str">
        <f>VLOOKUP(A2261,Medical_Examinations!A2260:J4595,7,TRUE)</f>
        <v>No</v>
      </c>
      <c r="H2261" s="55" t="str">
        <f>VLOOKUP(A2261,Medical_Examinations!A2260:J4595,8,TRUE)</f>
        <v>Yes</v>
      </c>
      <c r="I2261" s="56">
        <f>VLOOKUP(A2261,Medical_Examinations!A2260:J4595,9,TRUE)</f>
        <v>1</v>
      </c>
      <c r="J2261" s="55" t="str">
        <f>VLOOKUP(A2261,Medical_Examinations!A2260:J4595,10,TRUE)</f>
        <v>No</v>
      </c>
      <c r="K2261" s="55" t="str">
        <f>VLOOKUP(A2261,Medical_Examinations!A2260:J4595,3,TRUE)</f>
        <v>Overweight</v>
      </c>
      <c r="L2261" s="55" t="str">
        <f>VLOOKUP(A2261,Medical_Examinations!A2260:J4595,5,TRUE)</f>
        <v>Normal</v>
      </c>
      <c r="M2261" s="57">
        <f>VLOOKUP(A2261,Hospitalization!A25:K2367,5,FALSE)</f>
        <v>36326</v>
      </c>
      <c r="N2261" s="56">
        <f ca="1">VLOOKUP(A2261,Hospitalization!A463:K2805,6,TRUE)</f>
        <v>61</v>
      </c>
      <c r="O2261" s="55" t="str">
        <f>VLOOKUP(A2252,Hospitalization!A1253:K3595,11,TRUE)</f>
        <v>R1013</v>
      </c>
      <c r="P2261" s="55" t="str">
        <f>VLOOKUP(A2261,Hospitalization!A1262:K3604,10,TRUE)</f>
        <v>tier - 2</v>
      </c>
      <c r="Q2261" s="58">
        <f>VLOOKUP(A2261,Hospitalization!A1262:K3604,8,TRUE)</f>
        <v>7642.05</v>
      </c>
      <c r="R2261" s="55" t="str">
        <f>VLOOKUP(A2261,Hospitalization!A1262:K3604,9,TRUE)</f>
        <v>tier - 2</v>
      </c>
    </row>
    <row r="2262" spans="1:18" x14ac:dyDescent="0.3">
      <c r="A2262" s="69" t="s">
        <v>2271</v>
      </c>
      <c r="B2262" s="55" t="str">
        <f>VLOOKUP(A2262,'Customer Names'!A2262:E3580,3,TRUE)</f>
        <v xml:space="preserve"> Ms</v>
      </c>
      <c r="C2262" s="55" t="str">
        <f>VLOOKUP(A2262,'Customer Names'!A2260:E3085,4,FALSE)</f>
        <v>Bezgin</v>
      </c>
      <c r="D2262" s="50">
        <f>VLOOKUP(HealthCare!A2262,Medical_Examinations!A2261:J4596,2,TRUE)</f>
        <v>17.440000000000001</v>
      </c>
      <c r="E2262" s="50">
        <f>VLOOKUP(HealthCare!A2262,Medical_Examinations!A2261:J4596,4,TRUE)</f>
        <v>4.42</v>
      </c>
      <c r="F2262" s="7" t="str">
        <f>VLOOKUP(A2262,Medical_Examinations!A2261:J4596,6,TRUE)</f>
        <v>yes</v>
      </c>
      <c r="G2262" s="7" t="str">
        <f>VLOOKUP(A2262,Medical_Examinations!A2261:J4596,7,TRUE)</f>
        <v>No</v>
      </c>
      <c r="H2262" s="7" t="str">
        <f>VLOOKUP(A2262,Medical_Examinations!A2261:J4596,8,TRUE)</f>
        <v>Yes</v>
      </c>
      <c r="I2262" s="51">
        <f>VLOOKUP(A2262,Medical_Examinations!A2261:J4596,9,TRUE)</f>
        <v>1</v>
      </c>
      <c r="J2262" s="7" t="str">
        <f>VLOOKUP(A2262,Medical_Examinations!A2261:J4596,10,TRUE)</f>
        <v>No</v>
      </c>
      <c r="K2262" s="7" t="str">
        <f>VLOOKUP(A2262,Medical_Examinations!A2261:J4596,3,TRUE)</f>
        <v>Underweight</v>
      </c>
      <c r="L2262" s="7" t="str">
        <f>VLOOKUP(A2262,Medical_Examinations!A2261:J4596,5,TRUE)</f>
        <v>Normal</v>
      </c>
      <c r="M2262" s="52">
        <f>VLOOKUP(A2262,Hospitalization!A26:K2368,5,FALSE)</f>
        <v>29426</v>
      </c>
      <c r="N2262" s="51">
        <f ca="1">VLOOKUP(A2262,Hospitalization!A464:K2806,6,TRUE)</f>
        <v>38</v>
      </c>
      <c r="O2262" s="7" t="str">
        <f>VLOOKUP(A2253,Hospitalization!A1254:K3596,11,TRUE)</f>
        <v>R1020</v>
      </c>
      <c r="P2262" s="7" t="str">
        <f>VLOOKUP(A2262,Hospitalization!A1263:K3605,10,TRUE)</f>
        <v>tier - 1</v>
      </c>
      <c r="Q2262" s="53">
        <f>VLOOKUP(A2262,Hospitalization!A1263:K3605,8,TRUE)</f>
        <v>7640.31</v>
      </c>
      <c r="R2262" s="7" t="str">
        <f>VLOOKUP(A2262,Hospitalization!A1263:K3605,9,TRUE)</f>
        <v>tier - 2</v>
      </c>
    </row>
    <row r="2263" spans="1:18" x14ac:dyDescent="0.3">
      <c r="A2263" s="69" t="s">
        <v>2272</v>
      </c>
      <c r="B2263" s="55" t="str">
        <f>VLOOKUP(A2263,'Customer Names'!A2263:E3581,3,TRUE)</f>
        <v xml:space="preserve"> Mr</v>
      </c>
      <c r="C2263" s="55" t="str">
        <f>VLOOKUP(A2263,'Customer Names'!A2261:E3086,4,FALSE)</f>
        <v>Woldesilassie</v>
      </c>
      <c r="D2263" s="54">
        <f>VLOOKUP(HealthCare!A2263,Medical_Examinations!A2262:J4597,2,TRUE)</f>
        <v>27.6</v>
      </c>
      <c r="E2263" s="54">
        <f>VLOOKUP(HealthCare!A2263,Medical_Examinations!A2262:J4597,4,TRUE)</f>
        <v>4.01</v>
      </c>
      <c r="F2263" s="55" t="str">
        <f>VLOOKUP(A2263,Medical_Examinations!A2262:J4597,6,TRUE)</f>
        <v>No</v>
      </c>
      <c r="G2263" s="55" t="str">
        <f>VLOOKUP(A2263,Medical_Examinations!A2262:J4597,7,TRUE)</f>
        <v>No</v>
      </c>
      <c r="H2263" s="55" t="str">
        <f>VLOOKUP(A2263,Medical_Examinations!A2262:J4597,8,TRUE)</f>
        <v>Yes</v>
      </c>
      <c r="I2263" s="56">
        <f>VLOOKUP(A2263,Medical_Examinations!A2262:J4597,9,TRUE)</f>
        <v>1</v>
      </c>
      <c r="J2263" s="55" t="str">
        <f>VLOOKUP(A2263,Medical_Examinations!A2262:J4597,10,TRUE)</f>
        <v>No</v>
      </c>
      <c r="K2263" s="55" t="str">
        <f>VLOOKUP(A2263,Medical_Examinations!A2262:J4597,3,TRUE)</f>
        <v>Overweight</v>
      </c>
      <c r="L2263" s="55" t="str">
        <f>VLOOKUP(A2263,Medical_Examinations!A2262:J4597,5,TRUE)</f>
        <v>Normal</v>
      </c>
      <c r="M2263" s="57">
        <f>VLOOKUP(A2263,Hospitalization!A27:K2369,5,FALSE)</f>
        <v>29392</v>
      </c>
      <c r="N2263" s="56">
        <f ca="1">VLOOKUP(A2263,Hospitalization!A465:K2807,6,TRUE)</f>
        <v>56</v>
      </c>
      <c r="O2263" s="55" t="str">
        <f>VLOOKUP(A2254,Hospitalization!A1255:K3597,11,TRUE)</f>
        <v>R1013</v>
      </c>
      <c r="P2263" s="55" t="str">
        <f>VLOOKUP(A2263,Hospitalization!A1264:K3606,10,TRUE)</f>
        <v>tier - 2</v>
      </c>
      <c r="Q2263" s="58">
        <f>VLOOKUP(A2263,Hospitalization!A1264:K3606,8,TRUE)</f>
        <v>7639.42</v>
      </c>
      <c r="R2263" s="55" t="str">
        <f>VLOOKUP(A2263,Hospitalization!A1264:K3606,9,TRUE)</f>
        <v>tier - 2</v>
      </c>
    </row>
    <row r="2264" spans="1:18" x14ac:dyDescent="0.3">
      <c r="A2264" s="69" t="s">
        <v>2273</v>
      </c>
      <c r="B2264" s="55" t="str">
        <f>VLOOKUP(A2264,'Customer Names'!A2264:E3582,3,TRUE)</f>
        <v xml:space="preserve"> Mr</v>
      </c>
      <c r="C2264" s="55" t="str">
        <f>VLOOKUP(A2264,'Customer Names'!A2262:E3087,4,FALSE)</f>
        <v>Ruiz Herrero</v>
      </c>
      <c r="D2264" s="50">
        <f>VLOOKUP(HealthCare!A2264,Medical_Examinations!A2263:J4598,2,TRUE)</f>
        <v>20.7</v>
      </c>
      <c r="E2264" s="50">
        <f>VLOOKUP(HealthCare!A2264,Medical_Examinations!A2263:J4598,4,TRUE)</f>
        <v>4.49</v>
      </c>
      <c r="F2264" s="7" t="str">
        <f>VLOOKUP(A2264,Medical_Examinations!A2263:J4598,6,TRUE)</f>
        <v>No</v>
      </c>
      <c r="G2264" s="7" t="str">
        <f>VLOOKUP(A2264,Medical_Examinations!A2263:J4598,7,TRUE)</f>
        <v>No</v>
      </c>
      <c r="H2264" s="7" t="str">
        <f>VLOOKUP(A2264,Medical_Examinations!A2263:J4598,8,TRUE)</f>
        <v>Yes</v>
      </c>
      <c r="I2264" s="51">
        <f>VLOOKUP(A2264,Medical_Examinations!A2263:J4598,9,TRUE)</f>
        <v>1</v>
      </c>
      <c r="J2264" s="7" t="str">
        <f>VLOOKUP(A2264,Medical_Examinations!A2263:J4598,10,TRUE)</f>
        <v>No</v>
      </c>
      <c r="K2264" s="7" t="str">
        <f>VLOOKUP(A2264,Medical_Examinations!A2263:J4598,3,TRUE)</f>
        <v>Normal Weight</v>
      </c>
      <c r="L2264" s="7" t="str">
        <f>VLOOKUP(A2264,Medical_Examinations!A2263:J4598,5,TRUE)</f>
        <v>Normal</v>
      </c>
      <c r="M2264" s="52">
        <f>VLOOKUP(A2264,Hospitalization!A28:K2370,5,FALSE)</f>
        <v>37238</v>
      </c>
      <c r="N2264" s="51">
        <f ca="1">VLOOKUP(A2264,Hospitalization!A466:K2808,6,TRUE)</f>
        <v>63</v>
      </c>
      <c r="O2264" s="7" t="str">
        <f>VLOOKUP(A2255,Hospitalization!A1256:K3598,11,TRUE)</f>
        <v>R1012</v>
      </c>
      <c r="P2264" s="7" t="str">
        <f>VLOOKUP(A2264,Hospitalization!A1265:K3607,10,TRUE)</f>
        <v>tier - 3</v>
      </c>
      <c r="Q2264" s="53">
        <f>VLOOKUP(A2264,Hospitalization!A1265:K3607,8,TRUE)</f>
        <v>7636.92</v>
      </c>
      <c r="R2264" s="7" t="str">
        <f>VLOOKUP(A2264,Hospitalization!A1265:K3607,9,TRUE)</f>
        <v>tier - 2</v>
      </c>
    </row>
    <row r="2265" spans="1:18" x14ac:dyDescent="0.3">
      <c r="A2265" s="69" t="s">
        <v>2274</v>
      </c>
      <c r="B2265" s="55" t="str">
        <f>VLOOKUP(A2265,'Customer Names'!A2265:E3583,3,TRUE)</f>
        <v xml:space="preserve"> Mr</v>
      </c>
      <c r="C2265" s="55" t="str">
        <f>VLOOKUP(A2265,'Customer Names'!A2263:E3088,4,FALSE)</f>
        <v>Bin Alias</v>
      </c>
      <c r="D2265" s="54">
        <f>VLOOKUP(HealthCare!A2265,Medical_Examinations!A2264:J4599,2,TRUE)</f>
        <v>20.3</v>
      </c>
      <c r="E2265" s="54">
        <f>VLOOKUP(HealthCare!A2265,Medical_Examinations!A2264:J4599,4,TRUE)</f>
        <v>6.37</v>
      </c>
      <c r="F2265" s="55" t="str">
        <f>VLOOKUP(A2265,Medical_Examinations!A2264:J4599,6,TRUE)</f>
        <v>No</v>
      </c>
      <c r="G2265" s="55" t="str">
        <f>VLOOKUP(A2265,Medical_Examinations!A2264:J4599,7,TRUE)</f>
        <v>No</v>
      </c>
      <c r="H2265" s="55" t="str">
        <f>VLOOKUP(A2265,Medical_Examinations!A2264:J4599,8,TRUE)</f>
        <v>Yes</v>
      </c>
      <c r="I2265" s="56">
        <f>VLOOKUP(A2265,Medical_Examinations!A2264:J4599,9,TRUE)</f>
        <v>1</v>
      </c>
      <c r="J2265" s="55" t="str">
        <f>VLOOKUP(A2265,Medical_Examinations!A2264:J4599,10,TRUE)</f>
        <v>No</v>
      </c>
      <c r="K2265" s="55" t="str">
        <f>VLOOKUP(A2265,Medical_Examinations!A2264:J4599,3,TRUE)</f>
        <v>Normal Weight</v>
      </c>
      <c r="L2265" s="55" t="str">
        <f>VLOOKUP(A2265,Medical_Examinations!A2264:J4599,5,TRUE)</f>
        <v>Prediabetes</v>
      </c>
      <c r="M2265" s="57">
        <f>VLOOKUP(A2265,Hospitalization!A29:K2371,5,FALSE)</f>
        <v>28726</v>
      </c>
      <c r="N2265" s="56">
        <f ca="1">VLOOKUP(A2265,Hospitalization!A467:K2809,6,TRUE)</f>
        <v>61</v>
      </c>
      <c r="O2265" s="55" t="str">
        <f>VLOOKUP(A2256,Hospitalization!A1257:K3599,11,TRUE)</f>
        <v>R1022</v>
      </c>
      <c r="P2265" s="55" t="str">
        <f>VLOOKUP(A2265,Hospitalization!A1266:K3608,10,TRUE)</f>
        <v>tier - 1</v>
      </c>
      <c r="Q2265" s="58">
        <f>VLOOKUP(A2265,Hospitalization!A1266:K3608,8,TRUE)</f>
        <v>7633.72</v>
      </c>
      <c r="R2265" s="55" t="str">
        <f>VLOOKUP(A2265,Hospitalization!A1266:K3608,9,TRUE)</f>
        <v>tier - 2</v>
      </c>
    </row>
    <row r="2266" spans="1:18" x14ac:dyDescent="0.3">
      <c r="A2266" s="69" t="s">
        <v>2275</v>
      </c>
      <c r="B2266" s="55" t="str">
        <f>VLOOKUP(A2266,'Customer Names'!A2266:E3584,3,TRUE)</f>
        <v xml:space="preserve"> Mr</v>
      </c>
      <c r="C2266" s="55" t="str">
        <f>VLOOKUP(A2266,'Customer Names'!A2264:E3089,4,FALSE)</f>
        <v>Fischer-Daly</v>
      </c>
      <c r="D2266" s="50">
        <f>VLOOKUP(HealthCare!A2266,Medical_Examinations!A2265:J4600,2,TRUE)</f>
        <v>19.8</v>
      </c>
      <c r="E2266" s="50">
        <f>VLOOKUP(HealthCare!A2266,Medical_Examinations!A2265:J4600,4,TRUE)</f>
        <v>5.12</v>
      </c>
      <c r="F2266" s="7" t="str">
        <f>VLOOKUP(A2266,Medical_Examinations!A2265:J4600,6,TRUE)</f>
        <v>No</v>
      </c>
      <c r="G2266" s="7" t="str">
        <f>VLOOKUP(A2266,Medical_Examinations!A2265:J4600,7,TRUE)</f>
        <v>No</v>
      </c>
      <c r="H2266" s="7" t="str">
        <f>VLOOKUP(A2266,Medical_Examinations!A2265:J4600,8,TRUE)</f>
        <v>Yes</v>
      </c>
      <c r="I2266" s="51">
        <f>VLOOKUP(A2266,Medical_Examinations!A2265:J4600,9,TRUE)</f>
        <v>1</v>
      </c>
      <c r="J2266" s="7" t="str">
        <f>VLOOKUP(A2266,Medical_Examinations!A2265:J4600,10,TRUE)</f>
        <v>No</v>
      </c>
      <c r="K2266" s="7" t="str">
        <f>VLOOKUP(A2266,Medical_Examinations!A2265:J4600,3,TRUE)</f>
        <v>Normal Weight</v>
      </c>
      <c r="L2266" s="7" t="str">
        <f>VLOOKUP(A2266,Medical_Examinations!A2265:J4600,5,TRUE)</f>
        <v>Normal</v>
      </c>
      <c r="M2266" s="52">
        <f>VLOOKUP(A2266,Hospitalization!A30:K2372,5,FALSE)</f>
        <v>28823</v>
      </c>
      <c r="N2266" s="51">
        <f ca="1">VLOOKUP(A2266,Hospitalization!A468:K2810,6,TRUE)</f>
        <v>46</v>
      </c>
      <c r="O2266" s="7" t="str">
        <f>VLOOKUP(A2257,Hospitalization!A1258:K3600,11,TRUE)</f>
        <v>R1011</v>
      </c>
      <c r="P2266" s="7" t="str">
        <f>VLOOKUP(A2266,Hospitalization!A1267:K3609,10,TRUE)</f>
        <v>tier - 2</v>
      </c>
      <c r="Q2266" s="53">
        <f>VLOOKUP(A2266,Hospitalization!A1267:K3609,8,TRUE)</f>
        <v>7626.99</v>
      </c>
      <c r="R2266" s="7" t="str">
        <f>VLOOKUP(A2266,Hospitalization!A1267:K3609,9,TRUE)</f>
        <v>tier - 2</v>
      </c>
    </row>
    <row r="2267" spans="1:18" x14ac:dyDescent="0.3">
      <c r="A2267" s="69" t="s">
        <v>2276</v>
      </c>
      <c r="B2267" s="55" t="str">
        <f>VLOOKUP(A2267,'Customer Names'!A2267:E3585,3,TRUE)</f>
        <v xml:space="preserve"> Ms</v>
      </c>
      <c r="C2267" s="55" t="str">
        <f>VLOOKUP(A2267,'Customer Names'!A2265:E3090,4,FALSE)</f>
        <v>Pulliam</v>
      </c>
      <c r="D2267" s="54">
        <f>VLOOKUP(HealthCare!A2267,Medical_Examinations!A2266:J4601,2,TRUE)</f>
        <v>21.87</v>
      </c>
      <c r="E2267" s="54">
        <f>VLOOKUP(HealthCare!A2267,Medical_Examinations!A2266:J4601,4,TRUE)</f>
        <v>8.59</v>
      </c>
      <c r="F2267" s="55" t="str">
        <f>VLOOKUP(A2267,Medical_Examinations!A2266:J4601,6,TRUE)</f>
        <v>No</v>
      </c>
      <c r="G2267" s="55" t="str">
        <f>VLOOKUP(A2267,Medical_Examinations!A2266:J4601,7,TRUE)</f>
        <v>No</v>
      </c>
      <c r="H2267" s="55" t="str">
        <f>VLOOKUP(A2267,Medical_Examinations!A2266:J4601,8,TRUE)</f>
        <v>No</v>
      </c>
      <c r="I2267" s="56">
        <f>VLOOKUP(A2267,Medical_Examinations!A2266:J4601,9,TRUE)</f>
        <v>0</v>
      </c>
      <c r="J2267" s="55" t="str">
        <f>VLOOKUP(A2267,Medical_Examinations!A2266:J4601,10,TRUE)</f>
        <v>No</v>
      </c>
      <c r="K2267" s="55" t="str">
        <f>VLOOKUP(A2267,Medical_Examinations!A2266:J4601,3,TRUE)</f>
        <v>Normal Weight</v>
      </c>
      <c r="L2267" s="55" t="str">
        <f>VLOOKUP(A2267,Medical_Examinations!A2266:J4601,5,TRUE)</f>
        <v>Diabetes</v>
      </c>
      <c r="M2267" s="57">
        <f>VLOOKUP(A2267,Hospitalization!A31:K2373,5,FALSE)</f>
        <v>28800</v>
      </c>
      <c r="N2267" s="56">
        <f ca="1">VLOOKUP(A2267,Hospitalization!A469:K2811,6,TRUE)</f>
        <v>60</v>
      </c>
      <c r="O2267" s="55" t="str">
        <f>VLOOKUP(A2258,Hospitalization!A1259:K3601,11,TRUE)</f>
        <v>R1012</v>
      </c>
      <c r="P2267" s="55" t="str">
        <f>VLOOKUP(A2267,Hospitalization!A1268:K3610,10,TRUE)</f>
        <v>tier - 1</v>
      </c>
      <c r="Q2267" s="58">
        <f>VLOOKUP(A2267,Hospitalization!A1268:K3610,8,TRUE)</f>
        <v>7624.63</v>
      </c>
      <c r="R2267" s="55" t="str">
        <f>VLOOKUP(A2267,Hospitalization!A1268:K3610,9,TRUE)</f>
        <v>tier - 2</v>
      </c>
    </row>
    <row r="2268" spans="1:18" x14ac:dyDescent="0.3">
      <c r="A2268" s="69" t="s">
        <v>2277</v>
      </c>
      <c r="B2268" s="55" t="str">
        <f>VLOOKUP(A2268,'Customer Names'!A2268:E3586,3,TRUE)</f>
        <v xml:space="preserve"> Ms</v>
      </c>
      <c r="C2268" s="55" t="str">
        <f>VLOOKUP(A2268,'Customer Names'!A2266:E3091,4,FALSE)</f>
        <v>Guisinger</v>
      </c>
      <c r="D2268" s="50">
        <f>VLOOKUP(HealthCare!A2268,Medical_Examinations!A2267:J4602,2,TRUE)</f>
        <v>16.600000000000001</v>
      </c>
      <c r="E2268" s="50">
        <f>VLOOKUP(HealthCare!A2268,Medical_Examinations!A2267:J4602,4,TRUE)</f>
        <v>5.87</v>
      </c>
      <c r="F2268" s="7" t="str">
        <f>VLOOKUP(A2268,Medical_Examinations!A2267:J4602,6,TRUE)</f>
        <v>No</v>
      </c>
      <c r="G2268" s="7" t="str">
        <f>VLOOKUP(A2268,Medical_Examinations!A2267:J4602,7,TRUE)</f>
        <v>No</v>
      </c>
      <c r="H2268" s="7" t="str">
        <f>VLOOKUP(A2268,Medical_Examinations!A2267:J4602,8,TRUE)</f>
        <v>No</v>
      </c>
      <c r="I2268" s="51">
        <f>VLOOKUP(A2268,Medical_Examinations!A2267:J4602,9,TRUE)</f>
        <v>1</v>
      </c>
      <c r="J2268" s="7" t="str">
        <f>VLOOKUP(A2268,Medical_Examinations!A2267:J4602,10,TRUE)</f>
        <v>No</v>
      </c>
      <c r="K2268" s="7" t="str">
        <f>VLOOKUP(A2268,Medical_Examinations!A2267:J4602,3,TRUE)</f>
        <v>Underweight</v>
      </c>
      <c r="L2268" s="7" t="str">
        <f>VLOOKUP(A2268,Medical_Examinations!A2267:J4602,5,TRUE)</f>
        <v>Prediabetes</v>
      </c>
      <c r="M2268" s="52">
        <f>VLOOKUP(A2268,Hospitalization!A32:K2374,5,FALSE)</f>
        <v>28822</v>
      </c>
      <c r="N2268" s="51">
        <f ca="1">VLOOKUP(A2268,Hospitalization!A470:K2812,6,TRUE)</f>
        <v>43</v>
      </c>
      <c r="O2268" s="7" t="str">
        <f>VLOOKUP(A2259,Hospitalization!A1260:K3602,11,TRUE)</f>
        <v>R1023</v>
      </c>
      <c r="P2268" s="7" t="str">
        <f>VLOOKUP(A2268,Hospitalization!A1269:K3611,10,TRUE)</f>
        <v>tier - 1</v>
      </c>
      <c r="Q2268" s="53">
        <f>VLOOKUP(A2268,Hospitalization!A1269:K3611,8,TRUE)</f>
        <v>7623.52</v>
      </c>
      <c r="R2268" s="7" t="str">
        <f>VLOOKUP(A2268,Hospitalization!A1269:K3611,9,TRUE)</f>
        <v>tier - 2</v>
      </c>
    </row>
    <row r="2269" spans="1:18" x14ac:dyDescent="0.3">
      <c r="A2269" s="69" t="s">
        <v>2278</v>
      </c>
      <c r="B2269" s="55" t="str">
        <f>VLOOKUP(A2269,'Customer Names'!A2269:E3587,3,TRUE)</f>
        <v xml:space="preserve"> Ms</v>
      </c>
      <c r="C2269" s="55" t="str">
        <f>VLOOKUP(A2269,'Customer Names'!A2267:E3092,4,FALSE)</f>
        <v>Arnerich</v>
      </c>
      <c r="D2269" s="54">
        <f>VLOOKUP(HealthCare!A2269,Medical_Examinations!A2268:J4603,2,TRUE)</f>
        <v>21.98</v>
      </c>
      <c r="E2269" s="54">
        <f>VLOOKUP(HealthCare!A2269,Medical_Examinations!A2268:J4603,4,TRUE)</f>
        <v>7.03</v>
      </c>
      <c r="F2269" s="55" t="str">
        <f>VLOOKUP(A2269,Medical_Examinations!A2268:J4603,6,TRUE)</f>
        <v>No</v>
      </c>
      <c r="G2269" s="55" t="str">
        <f>VLOOKUP(A2269,Medical_Examinations!A2268:J4603,7,TRUE)</f>
        <v>No</v>
      </c>
      <c r="H2269" s="55" t="str">
        <f>VLOOKUP(A2269,Medical_Examinations!A2268:J4603,8,TRUE)</f>
        <v>No</v>
      </c>
      <c r="I2269" s="56">
        <f>VLOOKUP(A2269,Medical_Examinations!A2268:J4603,9,TRUE)</f>
        <v>0</v>
      </c>
      <c r="J2269" s="55" t="str">
        <f>VLOOKUP(A2269,Medical_Examinations!A2268:J4603,10,TRUE)</f>
        <v>No</v>
      </c>
      <c r="K2269" s="55" t="str">
        <f>VLOOKUP(A2269,Medical_Examinations!A2268:J4603,3,TRUE)</f>
        <v>Normal Weight</v>
      </c>
      <c r="L2269" s="55" t="str">
        <f>VLOOKUP(A2269,Medical_Examinations!A2268:J4603,5,TRUE)</f>
        <v>Diabetes</v>
      </c>
      <c r="M2269" s="57">
        <f>VLOOKUP(A2269,Hospitalization!A33:K2375,5,FALSE)</f>
        <v>35325</v>
      </c>
      <c r="N2269" s="56">
        <f ca="1">VLOOKUP(A2269,Hospitalization!A471:K2813,6,TRUE)</f>
        <v>61</v>
      </c>
      <c r="O2269" s="55" t="str">
        <f>VLOOKUP(A2260,Hospitalization!A1261:K3603,11,TRUE)</f>
        <v>R1012</v>
      </c>
      <c r="P2269" s="55" t="str">
        <f>VLOOKUP(A2269,Hospitalization!A1270:K3612,10,TRUE)</f>
        <v>tier - 3</v>
      </c>
      <c r="Q2269" s="58">
        <f>VLOOKUP(A2269,Hospitalization!A1270:K3612,8,TRUE)</f>
        <v>7623.13</v>
      </c>
      <c r="R2269" s="55" t="str">
        <f>VLOOKUP(A2269,Hospitalization!A1270:K3612,9,TRUE)</f>
        <v>tier - 2</v>
      </c>
    </row>
    <row r="2270" spans="1:18" x14ac:dyDescent="0.3">
      <c r="A2270" s="69" t="s">
        <v>2279</v>
      </c>
      <c r="B2270" s="55" t="str">
        <f>VLOOKUP(A2270,'Customer Names'!A2270:E3588,3,TRUE)</f>
        <v xml:space="preserve"> Ms</v>
      </c>
      <c r="C2270" s="55" t="str">
        <f>VLOOKUP(A2270,'Customer Names'!A2268:E3093,4,FALSE)</f>
        <v>Lynch</v>
      </c>
      <c r="D2270" s="50">
        <f>VLOOKUP(HealthCare!A2270,Medical_Examinations!A2269:J4604,2,TRUE)</f>
        <v>19.7</v>
      </c>
      <c r="E2270" s="50">
        <f>VLOOKUP(HealthCare!A2270,Medical_Examinations!A2269:J4604,4,TRUE)</f>
        <v>5.51</v>
      </c>
      <c r="F2270" s="7" t="str">
        <f>VLOOKUP(A2270,Medical_Examinations!A2269:J4604,6,TRUE)</f>
        <v>No</v>
      </c>
      <c r="G2270" s="7" t="str">
        <f>VLOOKUP(A2270,Medical_Examinations!A2269:J4604,7,TRUE)</f>
        <v>No</v>
      </c>
      <c r="H2270" s="7" t="str">
        <f>VLOOKUP(A2270,Medical_Examinations!A2269:J4604,8,TRUE)</f>
        <v>No</v>
      </c>
      <c r="I2270" s="51">
        <f>VLOOKUP(A2270,Medical_Examinations!A2269:J4604,9,TRUE)</f>
        <v>1</v>
      </c>
      <c r="J2270" s="7" t="str">
        <f>VLOOKUP(A2270,Medical_Examinations!A2269:J4604,10,TRUE)</f>
        <v>No</v>
      </c>
      <c r="K2270" s="7" t="str">
        <f>VLOOKUP(A2270,Medical_Examinations!A2269:J4604,3,TRUE)</f>
        <v>Normal Weight</v>
      </c>
      <c r="L2270" s="7" t="str">
        <f>VLOOKUP(A2270,Medical_Examinations!A2269:J4604,5,TRUE)</f>
        <v>Normal</v>
      </c>
      <c r="M2270" s="52">
        <f>VLOOKUP(A2270,Hospitalization!A34:K2376,5,FALSE)</f>
        <v>25022</v>
      </c>
      <c r="N2270" s="51">
        <f ca="1">VLOOKUP(A2270,Hospitalization!A472:K2814,6,TRUE)</f>
        <v>62</v>
      </c>
      <c r="O2270" s="7" t="str">
        <f>VLOOKUP(A2261,Hospitalization!A1262:K3604,11,TRUE)</f>
        <v>R1026</v>
      </c>
      <c r="P2270" s="7" t="str">
        <f>VLOOKUP(A2270,Hospitalization!A1271:K3613,10,TRUE)</f>
        <v>tier - 2</v>
      </c>
      <c r="Q2270" s="53">
        <f>VLOOKUP(A2270,Hospitalization!A1271:K3613,8,TRUE)</f>
        <v>7609.6</v>
      </c>
      <c r="R2270" s="7" t="str">
        <f>VLOOKUP(A2270,Hospitalization!A1271:K3613,9,TRUE)</f>
        <v>tier - 3</v>
      </c>
    </row>
    <row r="2271" spans="1:18" x14ac:dyDescent="0.3">
      <c r="A2271" s="69" t="s">
        <v>2280</v>
      </c>
      <c r="B2271" s="55" t="str">
        <f>VLOOKUP(A2271,'Customer Names'!A2271:E3589,3,TRUE)</f>
        <v xml:space="preserve"> Ms</v>
      </c>
      <c r="C2271" s="55" t="str">
        <f>VLOOKUP(A2271,'Customer Names'!A2269:E3094,4,FALSE)</f>
        <v>Reilly</v>
      </c>
      <c r="D2271" s="54">
        <f>VLOOKUP(HealthCare!A2271,Medical_Examinations!A2270:J4605,2,TRUE)</f>
        <v>19.21</v>
      </c>
      <c r="E2271" s="54">
        <f>VLOOKUP(HealthCare!A2271,Medical_Examinations!A2270:J4605,4,TRUE)</f>
        <v>4.76</v>
      </c>
      <c r="F2271" s="55" t="str">
        <f>VLOOKUP(A2271,Medical_Examinations!A2270:J4605,6,TRUE)</f>
        <v>No</v>
      </c>
      <c r="G2271" s="55" t="str">
        <f>VLOOKUP(A2271,Medical_Examinations!A2270:J4605,7,TRUE)</f>
        <v>yes</v>
      </c>
      <c r="H2271" s="55" t="str">
        <f>VLOOKUP(A2271,Medical_Examinations!A2270:J4605,8,TRUE)</f>
        <v>No</v>
      </c>
      <c r="I2271" s="56">
        <f>VLOOKUP(A2271,Medical_Examinations!A2270:J4605,9,TRUE)</f>
        <v>1</v>
      </c>
      <c r="J2271" s="55" t="str">
        <f>VLOOKUP(A2271,Medical_Examinations!A2270:J4605,10,TRUE)</f>
        <v>No</v>
      </c>
      <c r="K2271" s="55" t="str">
        <f>VLOOKUP(A2271,Medical_Examinations!A2270:J4605,3,TRUE)</f>
        <v>Normal Weight</v>
      </c>
      <c r="L2271" s="55" t="str">
        <f>VLOOKUP(A2271,Medical_Examinations!A2270:J4605,5,TRUE)</f>
        <v>Normal</v>
      </c>
      <c r="M2271" s="57">
        <f>VLOOKUP(A2271,Hospitalization!A35:K2377,5,FALSE)</f>
        <v>24670</v>
      </c>
      <c r="N2271" s="56">
        <f ca="1">VLOOKUP(A2271,Hospitalization!A473:K2815,6,TRUE)</f>
        <v>61</v>
      </c>
      <c r="O2271" s="55" t="str">
        <f>VLOOKUP(A2262,Hospitalization!A1263:K3605,11,TRUE)</f>
        <v>R1013</v>
      </c>
      <c r="P2271" s="55" t="str">
        <f>VLOOKUP(A2271,Hospitalization!A1272:K3614,10,TRUE)</f>
        <v>tier - 2</v>
      </c>
      <c r="Q2271" s="58">
        <f>VLOOKUP(A2271,Hospitalization!A1272:K3614,8,TRUE)</f>
        <v>7585.62</v>
      </c>
      <c r="R2271" s="55" t="str">
        <f>VLOOKUP(A2271,Hospitalization!A1272:K3614,9,TRUE)</f>
        <v>tier - 3</v>
      </c>
    </row>
    <row r="2272" spans="1:18" x14ac:dyDescent="0.3">
      <c r="A2272" s="69" t="s">
        <v>2281</v>
      </c>
      <c r="B2272" s="55" t="str">
        <f>VLOOKUP(A2272,'Customer Names'!A2272:E3590,3,TRUE)</f>
        <v xml:space="preserve"> Mr</v>
      </c>
      <c r="C2272" s="55" t="str">
        <f>VLOOKUP(A2272,'Customer Names'!A2270:E3095,4,FALSE)</f>
        <v>Nolette</v>
      </c>
      <c r="D2272" s="50">
        <f>VLOOKUP(HealthCare!A2272,Medical_Examinations!A2271:J4606,2,TRUE)</f>
        <v>19.3</v>
      </c>
      <c r="E2272" s="50">
        <f>VLOOKUP(HealthCare!A2272,Medical_Examinations!A2271:J4606,4,TRUE)</f>
        <v>4.7</v>
      </c>
      <c r="F2272" s="7" t="str">
        <f>VLOOKUP(A2272,Medical_Examinations!A2271:J4606,6,TRUE)</f>
        <v>No</v>
      </c>
      <c r="G2272" s="7" t="str">
        <f>VLOOKUP(A2272,Medical_Examinations!A2271:J4606,7,TRUE)</f>
        <v>yes</v>
      </c>
      <c r="H2272" s="7" t="str">
        <f>VLOOKUP(A2272,Medical_Examinations!A2271:J4606,8,TRUE)</f>
        <v>No</v>
      </c>
      <c r="I2272" s="51">
        <f>VLOOKUP(A2272,Medical_Examinations!A2271:J4606,9,TRUE)</f>
        <v>1</v>
      </c>
      <c r="J2272" s="7" t="str">
        <f>VLOOKUP(A2272,Medical_Examinations!A2271:J4606,10,TRUE)</f>
        <v>No</v>
      </c>
      <c r="K2272" s="7" t="str">
        <f>VLOOKUP(A2272,Medical_Examinations!A2271:J4606,3,TRUE)</f>
        <v>Normal Weight</v>
      </c>
      <c r="L2272" s="7" t="str">
        <f>VLOOKUP(A2272,Medical_Examinations!A2271:J4606,5,TRUE)</f>
        <v>Normal</v>
      </c>
      <c r="M2272" s="52">
        <f>VLOOKUP(A2272,Hospitalization!A36:K2378,5,FALSE)</f>
        <v>34560</v>
      </c>
      <c r="N2272" s="51">
        <f ca="1">VLOOKUP(A2272,Hospitalization!A474:K2816,6,TRUE)</f>
        <v>62</v>
      </c>
      <c r="O2272" s="7" t="str">
        <f>VLOOKUP(A2263,Hospitalization!A1264:K3606,11,TRUE)</f>
        <v>R1024</v>
      </c>
      <c r="P2272" s="7" t="str">
        <f>VLOOKUP(A2272,Hospitalization!A1273:K3615,10,TRUE)</f>
        <v>tier - 2</v>
      </c>
      <c r="Q2272" s="53">
        <f>VLOOKUP(A2272,Hospitalization!A1273:K3615,8,TRUE)</f>
        <v>7567.13</v>
      </c>
      <c r="R2272" s="7" t="str">
        <f>VLOOKUP(A2272,Hospitalization!A1273:K3615,9,TRUE)</f>
        <v>tier - 2</v>
      </c>
    </row>
    <row r="2273" spans="1:18" x14ac:dyDescent="0.3">
      <c r="A2273" s="69" t="s">
        <v>2282</v>
      </c>
      <c r="B2273" s="55" t="str">
        <f>VLOOKUP(A2273,'Customer Names'!A2273:E3591,3,TRUE)</f>
        <v xml:space="preserve"> Ms</v>
      </c>
      <c r="C2273" s="55" t="str">
        <f>VLOOKUP(A2273,'Customer Names'!A2271:E3096,4,FALSE)</f>
        <v>Chabrier</v>
      </c>
      <c r="D2273" s="54">
        <f>VLOOKUP(HealthCare!A2273,Medical_Examinations!A2272:J4607,2,TRUE)</f>
        <v>16.22</v>
      </c>
      <c r="E2273" s="54">
        <f>VLOOKUP(HealthCare!A2273,Medical_Examinations!A2272:J4607,4,TRUE)</f>
        <v>6.21</v>
      </c>
      <c r="F2273" s="55" t="str">
        <f>VLOOKUP(A2273,Medical_Examinations!A2272:J4607,6,TRUE)</f>
        <v>yes</v>
      </c>
      <c r="G2273" s="55" t="str">
        <f>VLOOKUP(A2273,Medical_Examinations!A2272:J4607,7,TRUE)</f>
        <v>No</v>
      </c>
      <c r="H2273" s="55" t="str">
        <f>VLOOKUP(A2273,Medical_Examinations!A2272:J4607,8,TRUE)</f>
        <v>No</v>
      </c>
      <c r="I2273" s="56">
        <f>VLOOKUP(A2273,Medical_Examinations!A2272:J4607,9,TRUE)</f>
        <v>0</v>
      </c>
      <c r="J2273" s="55" t="str">
        <f>VLOOKUP(A2273,Medical_Examinations!A2272:J4607,10,TRUE)</f>
        <v>No</v>
      </c>
      <c r="K2273" s="55" t="str">
        <f>VLOOKUP(A2273,Medical_Examinations!A2272:J4607,3,TRUE)</f>
        <v>Underweight</v>
      </c>
      <c r="L2273" s="55" t="str">
        <f>VLOOKUP(A2273,Medical_Examinations!A2272:J4607,5,TRUE)</f>
        <v>Prediabetes</v>
      </c>
      <c r="M2273" s="57">
        <f>VLOOKUP(A2273,Hospitalization!A37:K2379,5,FALSE)</f>
        <v>32492</v>
      </c>
      <c r="N2273" s="56">
        <f ca="1">VLOOKUP(A2273,Hospitalization!A475:K2817,6,TRUE)</f>
        <v>60</v>
      </c>
      <c r="O2273" s="55" t="str">
        <f>VLOOKUP(A2264,Hospitalization!A1265:K3607,11,TRUE)</f>
        <v>R1012</v>
      </c>
      <c r="P2273" s="55" t="str">
        <f>VLOOKUP(A2273,Hospitalization!A1274:K3616,10,TRUE)</f>
        <v>tier - 2</v>
      </c>
      <c r="Q2273" s="58">
        <f>VLOOKUP(A2273,Hospitalization!A1274:K3616,8,TRUE)</f>
        <v>7538.52</v>
      </c>
      <c r="R2273" s="55" t="str">
        <f>VLOOKUP(A2273,Hospitalization!A1274:K3616,9,TRUE)</f>
        <v>tier - 2</v>
      </c>
    </row>
    <row r="2274" spans="1:18" x14ac:dyDescent="0.3">
      <c r="A2274" s="69" t="s">
        <v>2283</v>
      </c>
      <c r="B2274" s="55" t="str">
        <f>VLOOKUP(A2274,'Customer Names'!A2274:E3592,3,TRUE)</f>
        <v xml:space="preserve"> Mr</v>
      </c>
      <c r="C2274" s="55" t="str">
        <f>VLOOKUP(A2274,'Customer Names'!A2272:E3097,4,FALSE)</f>
        <v>Lee</v>
      </c>
      <c r="D2274" s="50">
        <f>VLOOKUP(HealthCare!A2274,Medical_Examinations!A2273:J4608,2,TRUE)</f>
        <v>17.12</v>
      </c>
      <c r="E2274" s="50">
        <f>VLOOKUP(HealthCare!A2274,Medical_Examinations!A2273:J4608,4,TRUE)</f>
        <v>4.5199999999999996</v>
      </c>
      <c r="F2274" s="7" t="str">
        <f>VLOOKUP(A2274,Medical_Examinations!A2273:J4608,6,TRUE)</f>
        <v>No</v>
      </c>
      <c r="G2274" s="7" t="str">
        <f>VLOOKUP(A2274,Medical_Examinations!A2273:J4608,7,TRUE)</f>
        <v>yes</v>
      </c>
      <c r="H2274" s="7" t="str">
        <f>VLOOKUP(A2274,Medical_Examinations!A2273:J4608,8,TRUE)</f>
        <v>No</v>
      </c>
      <c r="I2274" s="51">
        <f>VLOOKUP(A2274,Medical_Examinations!A2273:J4608,9,TRUE)</f>
        <v>1</v>
      </c>
      <c r="J2274" s="7" t="str">
        <f>VLOOKUP(A2274,Medical_Examinations!A2273:J4608,10,TRUE)</f>
        <v>No</v>
      </c>
      <c r="K2274" s="7" t="str">
        <f>VLOOKUP(A2274,Medical_Examinations!A2273:J4608,3,TRUE)</f>
        <v>Underweight</v>
      </c>
      <c r="L2274" s="7" t="str">
        <f>VLOOKUP(A2274,Medical_Examinations!A2273:J4608,5,TRUE)</f>
        <v>Normal</v>
      </c>
      <c r="M2274" s="52">
        <f>VLOOKUP(A2274,Hospitalization!A38:K2380,5,FALSE)</f>
        <v>30916</v>
      </c>
      <c r="N2274" s="51">
        <f ca="1">VLOOKUP(A2274,Hospitalization!A476:K2818,6,TRUE)</f>
        <v>62</v>
      </c>
      <c r="O2274" s="7" t="str">
        <f>VLOOKUP(A2265,Hospitalization!A1266:K3608,11,TRUE)</f>
        <v>R1013</v>
      </c>
      <c r="P2274" s="7" t="str">
        <f>VLOOKUP(A2274,Hospitalization!A1275:K3617,10,TRUE)</f>
        <v>tier - 2</v>
      </c>
      <c r="Q2274" s="53">
        <f>VLOOKUP(A2274,Hospitalization!A1275:K3617,8,TRUE)</f>
        <v>7537.16</v>
      </c>
      <c r="R2274" s="7" t="str">
        <f>VLOOKUP(A2274,Hospitalization!A1275:K3617,9,TRUE)</f>
        <v>tier - 2</v>
      </c>
    </row>
    <row r="2275" spans="1:18" x14ac:dyDescent="0.3">
      <c r="A2275" s="69" t="s">
        <v>2284</v>
      </c>
      <c r="B2275" s="55" t="str">
        <f>VLOOKUP(A2275,'Customer Names'!A2275:E3593,3,TRUE)</f>
        <v xml:space="preserve"> Ms</v>
      </c>
      <c r="C2275" s="55" t="str">
        <f>VLOOKUP(A2275,'Customer Names'!A2273:E3098,4,FALSE)</f>
        <v>Knotts</v>
      </c>
      <c r="D2275" s="54">
        <f>VLOOKUP(HealthCare!A2275,Medical_Examinations!A2274:J4609,2,TRUE)</f>
        <v>19.07</v>
      </c>
      <c r="E2275" s="54">
        <f>VLOOKUP(HealthCare!A2275,Medical_Examinations!A2274:J4609,4,TRUE)</f>
        <v>5.45</v>
      </c>
      <c r="F2275" s="55" t="str">
        <f>VLOOKUP(A2275,Medical_Examinations!A2274:J4609,6,TRUE)</f>
        <v>No</v>
      </c>
      <c r="G2275" s="55" t="str">
        <f>VLOOKUP(A2275,Medical_Examinations!A2274:J4609,7,TRUE)</f>
        <v>No</v>
      </c>
      <c r="H2275" s="55" t="str">
        <f>VLOOKUP(A2275,Medical_Examinations!A2274:J4609,8,TRUE)</f>
        <v>No</v>
      </c>
      <c r="I2275" s="56">
        <f>VLOOKUP(A2275,Medical_Examinations!A2274:J4609,9,TRUE)</f>
        <v>1</v>
      </c>
      <c r="J2275" s="55" t="str">
        <f>VLOOKUP(A2275,Medical_Examinations!A2274:J4609,10,TRUE)</f>
        <v>No</v>
      </c>
      <c r="K2275" s="55" t="str">
        <f>VLOOKUP(A2275,Medical_Examinations!A2274:J4609,3,TRUE)</f>
        <v>Normal Weight</v>
      </c>
      <c r="L2275" s="55" t="str">
        <f>VLOOKUP(A2275,Medical_Examinations!A2274:J4609,5,TRUE)</f>
        <v>Normal</v>
      </c>
      <c r="M2275" s="57">
        <f>VLOOKUP(A2275,Hospitalization!A39:K2381,5,FALSE)</f>
        <v>28838</v>
      </c>
      <c r="N2275" s="56">
        <f ca="1">VLOOKUP(A2275,Hospitalization!A477:K2819,6,TRUE)</f>
        <v>62</v>
      </c>
      <c r="O2275" s="55" t="str">
        <f>VLOOKUP(A2266,Hospitalization!A1267:K3609,11,TRUE)</f>
        <v>R1011</v>
      </c>
      <c r="P2275" s="55" t="str">
        <f>VLOOKUP(A2275,Hospitalization!A1276:K3618,10,TRUE)</f>
        <v>tier - 1</v>
      </c>
      <c r="Q2275" s="58">
        <f>VLOOKUP(A2275,Hospitalization!A1276:K3618,8,TRUE)</f>
        <v>7531.7</v>
      </c>
      <c r="R2275" s="55" t="str">
        <f>VLOOKUP(A2275,Hospitalization!A1276:K3618,9,TRUE)</f>
        <v>tier - 2</v>
      </c>
    </row>
    <row r="2276" spans="1:18" x14ac:dyDescent="0.3">
      <c r="A2276" s="69" t="s">
        <v>2285</v>
      </c>
      <c r="B2276" s="55" t="str">
        <f>VLOOKUP(A2276,'Customer Names'!A2276:E3594,3,TRUE)</f>
        <v xml:space="preserve"> Mr</v>
      </c>
      <c r="C2276" s="55" t="str">
        <f>VLOOKUP(A2276,'Customer Names'!A2274:E3099,4,FALSE)</f>
        <v>Pultorak</v>
      </c>
      <c r="D2276" s="50">
        <f>VLOOKUP(HealthCare!A2276,Medical_Examinations!A2275:J4610,2,TRUE)</f>
        <v>15.56</v>
      </c>
      <c r="E2276" s="50">
        <f>VLOOKUP(HealthCare!A2276,Medical_Examinations!A2275:J4610,4,TRUE)</f>
        <v>4.42</v>
      </c>
      <c r="F2276" s="7" t="str">
        <f>VLOOKUP(A2276,Medical_Examinations!A2275:J4610,6,TRUE)</f>
        <v>No</v>
      </c>
      <c r="G2276" s="7" t="str">
        <f>VLOOKUP(A2276,Medical_Examinations!A2275:J4610,7,TRUE)</f>
        <v>No</v>
      </c>
      <c r="H2276" s="7" t="str">
        <f>VLOOKUP(A2276,Medical_Examinations!A2275:J4610,8,TRUE)</f>
        <v>No</v>
      </c>
      <c r="I2276" s="51">
        <f>VLOOKUP(A2276,Medical_Examinations!A2275:J4610,9,TRUE)</f>
        <v>0</v>
      </c>
      <c r="J2276" s="7" t="str">
        <f>VLOOKUP(A2276,Medical_Examinations!A2275:J4610,10,TRUE)</f>
        <v>No</v>
      </c>
      <c r="K2276" s="7" t="str">
        <f>VLOOKUP(A2276,Medical_Examinations!A2275:J4610,3,TRUE)</f>
        <v>Underweight</v>
      </c>
      <c r="L2276" s="7" t="str">
        <f>VLOOKUP(A2276,Medical_Examinations!A2275:J4610,5,TRUE)</f>
        <v>Normal</v>
      </c>
      <c r="M2276" s="52">
        <f>VLOOKUP(A2276,Hospitalization!A40:K2382,5,FALSE)</f>
        <v>28043</v>
      </c>
      <c r="N2276" s="51">
        <f ca="1">VLOOKUP(A2276,Hospitalization!A478:K2820,6,TRUE)</f>
        <v>52</v>
      </c>
      <c r="O2276" s="7" t="str">
        <f>VLOOKUP(A2267,Hospitalization!A1268:K3610,11,TRUE)</f>
        <v>R1011</v>
      </c>
      <c r="P2276" s="7" t="str">
        <f>VLOOKUP(A2276,Hospitalization!A1277:K3619,10,TRUE)</f>
        <v>tier - 1</v>
      </c>
      <c r="Q2276" s="53">
        <f>VLOOKUP(A2276,Hospitalization!A1277:K3619,8,TRUE)</f>
        <v>7526.71</v>
      </c>
      <c r="R2276" s="7" t="str">
        <f>VLOOKUP(A2276,Hospitalization!A1277:K3619,9,TRUE)</f>
        <v>tier - 3</v>
      </c>
    </row>
    <row r="2277" spans="1:18" x14ac:dyDescent="0.3">
      <c r="A2277" s="69" t="s">
        <v>2286</v>
      </c>
      <c r="B2277" s="55" t="str">
        <f>VLOOKUP(A2277,'Customer Names'!A2277:E3595,3,TRUE)</f>
        <v xml:space="preserve"> Mr</v>
      </c>
      <c r="C2277" s="55" t="str">
        <f>VLOOKUP(A2277,'Customer Names'!A2275:E3100,4,FALSE)</f>
        <v>Maxon</v>
      </c>
      <c r="D2277" s="54">
        <f>VLOOKUP(HealthCare!A2277,Medical_Examinations!A2276:J4611,2,TRUE)</f>
        <v>22.76</v>
      </c>
      <c r="E2277" s="54">
        <f>VLOOKUP(HealthCare!A2277,Medical_Examinations!A2276:J4611,4,TRUE)</f>
        <v>9.44</v>
      </c>
      <c r="F2277" s="55" t="str">
        <f>VLOOKUP(A2277,Medical_Examinations!A2276:J4611,6,TRUE)</f>
        <v>No</v>
      </c>
      <c r="G2277" s="55" t="str">
        <f>VLOOKUP(A2277,Medical_Examinations!A2276:J4611,7,TRUE)</f>
        <v>No</v>
      </c>
      <c r="H2277" s="55" t="str">
        <f>VLOOKUP(A2277,Medical_Examinations!A2276:J4611,8,TRUE)</f>
        <v>No</v>
      </c>
      <c r="I2277" s="56">
        <f>VLOOKUP(A2277,Medical_Examinations!A2276:J4611,9,TRUE)</f>
        <v>0</v>
      </c>
      <c r="J2277" s="55" t="str">
        <f>VLOOKUP(A2277,Medical_Examinations!A2276:J4611,10,TRUE)</f>
        <v>No</v>
      </c>
      <c r="K2277" s="55" t="str">
        <f>VLOOKUP(A2277,Medical_Examinations!A2276:J4611,3,TRUE)</f>
        <v>Normal Weight</v>
      </c>
      <c r="L2277" s="55" t="str">
        <f>VLOOKUP(A2277,Medical_Examinations!A2276:J4611,5,TRUE)</f>
        <v>Diabetes</v>
      </c>
      <c r="M2277" s="57">
        <f>VLOOKUP(A2277,Hospitalization!A41:K2383,5,FALSE)</f>
        <v>28781</v>
      </c>
      <c r="N2277" s="56">
        <f ca="1">VLOOKUP(A2277,Hospitalization!A479:K2821,6,TRUE)</f>
        <v>59</v>
      </c>
      <c r="O2277" s="55" t="str">
        <f>VLOOKUP(A2268,Hospitalization!A1269:K3611,11,TRUE)</f>
        <v>R1011</v>
      </c>
      <c r="P2277" s="55" t="str">
        <f>VLOOKUP(A2277,Hospitalization!A1278:K3620,10,TRUE)</f>
        <v>tier - 3</v>
      </c>
      <c r="Q2277" s="58">
        <f>VLOOKUP(A2277,Hospitalization!A1278:K3620,8,TRUE)</f>
        <v>7518.03</v>
      </c>
      <c r="R2277" s="55" t="str">
        <f>VLOOKUP(A2277,Hospitalization!A1278:K3620,9,TRUE)</f>
        <v>tier - 2</v>
      </c>
    </row>
    <row r="2278" spans="1:18" x14ac:dyDescent="0.3">
      <c r="A2278" s="69" t="s">
        <v>2287</v>
      </c>
      <c r="B2278" s="55" t="str">
        <f>VLOOKUP(A2278,'Customer Names'!A2278:E3596,3,TRUE)</f>
        <v xml:space="preserve"> Ms</v>
      </c>
      <c r="C2278" s="55" t="str">
        <f>VLOOKUP(A2278,'Customer Names'!A2276:E3101,4,FALSE)</f>
        <v>Kraai</v>
      </c>
      <c r="D2278" s="50">
        <f>VLOOKUP(HealthCare!A2278,Medical_Examinations!A2277:J4612,2,TRUE)</f>
        <v>22.79</v>
      </c>
      <c r="E2278" s="50">
        <f>VLOOKUP(HealthCare!A2278,Medical_Examinations!A2277:J4612,4,TRUE)</f>
        <v>6.15</v>
      </c>
      <c r="F2278" s="7" t="str">
        <f>VLOOKUP(A2278,Medical_Examinations!A2277:J4612,6,TRUE)</f>
        <v>yes</v>
      </c>
      <c r="G2278" s="7" t="str">
        <f>VLOOKUP(A2278,Medical_Examinations!A2277:J4612,7,TRUE)</f>
        <v>No</v>
      </c>
      <c r="H2278" s="7" t="str">
        <f>VLOOKUP(A2278,Medical_Examinations!A2277:J4612,8,TRUE)</f>
        <v>Yes</v>
      </c>
      <c r="I2278" s="51">
        <f>VLOOKUP(A2278,Medical_Examinations!A2277:J4612,9,TRUE)</f>
        <v>1</v>
      </c>
      <c r="J2278" s="7" t="str">
        <f>VLOOKUP(A2278,Medical_Examinations!A2277:J4612,10,TRUE)</f>
        <v>No</v>
      </c>
      <c r="K2278" s="7" t="str">
        <f>VLOOKUP(A2278,Medical_Examinations!A2277:J4612,3,TRUE)</f>
        <v>Normal Weight</v>
      </c>
      <c r="L2278" s="7" t="str">
        <f>VLOOKUP(A2278,Medical_Examinations!A2277:J4612,5,TRUE)</f>
        <v>Prediabetes</v>
      </c>
      <c r="M2278" s="52">
        <f>VLOOKUP(A2278,Hospitalization!A42:K2384,5,FALSE)</f>
        <v>30507</v>
      </c>
      <c r="N2278" s="51">
        <f ca="1">VLOOKUP(A2278,Hospitalization!A480:K2822,6,TRUE)</f>
        <v>59</v>
      </c>
      <c r="O2278" s="7" t="str">
        <f>VLOOKUP(A2269,Hospitalization!A1270:K3612,11,TRUE)</f>
        <v>R1011</v>
      </c>
      <c r="P2278" s="7" t="str">
        <f>VLOOKUP(A2278,Hospitalization!A1279:K3621,10,TRUE)</f>
        <v>tier - 2</v>
      </c>
      <c r="Q2278" s="53">
        <f>VLOOKUP(A2278,Hospitalization!A1279:K3621,8,TRUE)</f>
        <v>7512.27</v>
      </c>
      <c r="R2278" s="7" t="str">
        <f>VLOOKUP(A2278,Hospitalization!A1279:K3621,9,TRUE)</f>
        <v>tier - 3</v>
      </c>
    </row>
    <row r="2279" spans="1:18" x14ac:dyDescent="0.3">
      <c r="A2279" s="69" t="s">
        <v>2288</v>
      </c>
      <c r="B2279" s="55" t="str">
        <f>VLOOKUP(A2279,'Customer Names'!A2279:E3597,3,TRUE)</f>
        <v xml:space="preserve"> Mr</v>
      </c>
      <c r="C2279" s="55" t="str">
        <f>VLOOKUP(A2279,'Customer Names'!A2277:E3102,4,FALSE)</f>
        <v>Larosa</v>
      </c>
      <c r="D2279" s="54">
        <f>VLOOKUP(HealthCare!A2279,Medical_Examinations!A2278:J4613,2,TRUE)</f>
        <v>17.41</v>
      </c>
      <c r="E2279" s="54">
        <f>VLOOKUP(HealthCare!A2279,Medical_Examinations!A2278:J4613,4,TRUE)</f>
        <v>5.13</v>
      </c>
      <c r="F2279" s="55" t="str">
        <f>VLOOKUP(A2279,Medical_Examinations!A2278:J4613,6,TRUE)</f>
        <v>yes</v>
      </c>
      <c r="G2279" s="55" t="str">
        <f>VLOOKUP(A2279,Medical_Examinations!A2278:J4613,7,TRUE)</f>
        <v>No</v>
      </c>
      <c r="H2279" s="55" t="str">
        <f>VLOOKUP(A2279,Medical_Examinations!A2278:J4613,8,TRUE)</f>
        <v>No</v>
      </c>
      <c r="I2279" s="56">
        <f>VLOOKUP(A2279,Medical_Examinations!A2278:J4613,9,TRUE)</f>
        <v>0</v>
      </c>
      <c r="J2279" s="55" t="str">
        <f>VLOOKUP(A2279,Medical_Examinations!A2278:J4613,10,TRUE)</f>
        <v>No</v>
      </c>
      <c r="K2279" s="55" t="str">
        <f>VLOOKUP(A2279,Medical_Examinations!A2278:J4613,3,TRUE)</f>
        <v>Underweight</v>
      </c>
      <c r="L2279" s="55" t="str">
        <f>VLOOKUP(A2279,Medical_Examinations!A2278:J4613,5,TRUE)</f>
        <v>Normal</v>
      </c>
      <c r="M2279" s="57">
        <f>VLOOKUP(A2279,Hospitalization!A43:K2385,5,FALSE)</f>
        <v>35731</v>
      </c>
      <c r="N2279" s="56">
        <f ca="1">VLOOKUP(A2279,Hospitalization!A481:K2823,6,TRUE)</f>
        <v>58</v>
      </c>
      <c r="O2279" s="55" t="str">
        <f>VLOOKUP(A2270,Hospitalization!A1271:K3613,11,TRUE)</f>
        <v>R1012</v>
      </c>
      <c r="P2279" s="55" t="str">
        <f>VLOOKUP(A2279,Hospitalization!A1280:K3622,10,TRUE)</f>
        <v>tier - 1</v>
      </c>
      <c r="Q2279" s="58">
        <f>VLOOKUP(A2279,Hospitalization!A1280:K3622,8,TRUE)</f>
        <v>7504.3</v>
      </c>
      <c r="R2279" s="55" t="str">
        <f>VLOOKUP(A2279,Hospitalization!A1280:K3622,9,TRUE)</f>
        <v>tier - 2</v>
      </c>
    </row>
    <row r="2280" spans="1:18" x14ac:dyDescent="0.3">
      <c r="A2280" s="69" t="s">
        <v>2289</v>
      </c>
      <c r="B2280" s="55" t="str">
        <f>VLOOKUP(A2280,'Customer Names'!A2280:E3598,3,TRUE)</f>
        <v xml:space="preserve"> Mr</v>
      </c>
      <c r="C2280" s="55" t="str">
        <f>VLOOKUP(A2280,'Customer Names'!A2278:E3103,4,FALSE)</f>
        <v>King</v>
      </c>
      <c r="D2280" s="50">
        <f>VLOOKUP(HealthCare!A2280,Medical_Examinations!A2279:J4614,2,TRUE)</f>
        <v>19.32</v>
      </c>
      <c r="E2280" s="50">
        <f>VLOOKUP(HealthCare!A2280,Medical_Examinations!A2279:J4614,4,TRUE)</f>
        <v>4.96</v>
      </c>
      <c r="F2280" s="7" t="str">
        <f>VLOOKUP(A2280,Medical_Examinations!A2279:J4614,6,TRUE)</f>
        <v>yes</v>
      </c>
      <c r="G2280" s="7" t="str">
        <f>VLOOKUP(A2280,Medical_Examinations!A2279:J4614,7,TRUE)</f>
        <v>No</v>
      </c>
      <c r="H2280" s="7" t="str">
        <f>VLOOKUP(A2280,Medical_Examinations!A2279:J4614,8,TRUE)</f>
        <v>No</v>
      </c>
      <c r="I2280" s="51">
        <f>VLOOKUP(A2280,Medical_Examinations!A2279:J4614,9,TRUE)</f>
        <v>0</v>
      </c>
      <c r="J2280" s="7" t="str">
        <f>VLOOKUP(A2280,Medical_Examinations!A2279:J4614,10,TRUE)</f>
        <v>No</v>
      </c>
      <c r="K2280" s="7" t="str">
        <f>VLOOKUP(A2280,Medical_Examinations!A2279:J4614,3,TRUE)</f>
        <v>Normal Weight</v>
      </c>
      <c r="L2280" s="7" t="str">
        <f>VLOOKUP(A2280,Medical_Examinations!A2279:J4614,5,TRUE)</f>
        <v>Normal</v>
      </c>
      <c r="M2280" s="52">
        <f>VLOOKUP(A2280,Hospitalization!A44:K2386,5,FALSE)</f>
        <v>32492</v>
      </c>
      <c r="N2280" s="51">
        <f ca="1">VLOOKUP(A2280,Hospitalization!A482:K2824,6,TRUE)</f>
        <v>22</v>
      </c>
      <c r="O2280" s="7" t="str">
        <f>VLOOKUP(A2271,Hospitalization!A1272:K3614,11,TRUE)</f>
        <v>R1013</v>
      </c>
      <c r="P2280" s="7" t="str">
        <f>VLOOKUP(A2280,Hospitalization!A1281:K3623,10,TRUE)</f>
        <v>tier - 3</v>
      </c>
      <c r="Q2280" s="53">
        <f>VLOOKUP(A2280,Hospitalization!A1281:K3623,8,TRUE)</f>
        <v>7494.63</v>
      </c>
      <c r="R2280" s="7" t="str">
        <f>VLOOKUP(A2280,Hospitalization!A1281:K3623,9,TRUE)</f>
        <v>tier - 2</v>
      </c>
    </row>
    <row r="2281" spans="1:18" x14ac:dyDescent="0.3">
      <c r="A2281" s="69" t="s">
        <v>2290</v>
      </c>
      <c r="B2281" s="55" t="str">
        <f>VLOOKUP(A2281,'Customer Names'!A2281:E3599,3,TRUE)</f>
        <v xml:space="preserve"> Mr</v>
      </c>
      <c r="C2281" s="55" t="str">
        <f>VLOOKUP(A2281,'Customer Names'!A2279:E3104,4,FALSE)</f>
        <v>Haney</v>
      </c>
      <c r="D2281" s="54">
        <f>VLOOKUP(HealthCare!A2281,Medical_Examinations!A2280:J4615,2,TRUE)</f>
        <v>18.25</v>
      </c>
      <c r="E2281" s="54">
        <f>VLOOKUP(HealthCare!A2281,Medical_Examinations!A2280:J4615,4,TRUE)</f>
        <v>10.95</v>
      </c>
      <c r="F2281" s="55" t="str">
        <f>VLOOKUP(A2281,Medical_Examinations!A2280:J4615,6,TRUE)</f>
        <v>No</v>
      </c>
      <c r="G2281" s="55" t="str">
        <f>VLOOKUP(A2281,Medical_Examinations!A2280:J4615,7,TRUE)</f>
        <v>No</v>
      </c>
      <c r="H2281" s="55" t="str">
        <f>VLOOKUP(A2281,Medical_Examinations!A2280:J4615,8,TRUE)</f>
        <v>No</v>
      </c>
      <c r="I2281" s="56">
        <f>VLOOKUP(A2281,Medical_Examinations!A2280:J4615,9,TRUE)</f>
        <v>0</v>
      </c>
      <c r="J2281" s="55" t="str">
        <f>VLOOKUP(A2281,Medical_Examinations!A2280:J4615,10,TRUE)</f>
        <v>No</v>
      </c>
      <c r="K2281" s="55" t="str">
        <f>VLOOKUP(A2281,Medical_Examinations!A2280:J4615,3,TRUE)</f>
        <v>Underweight</v>
      </c>
      <c r="L2281" s="55" t="str">
        <f>VLOOKUP(A2281,Medical_Examinations!A2280:J4615,5,TRUE)</f>
        <v>Diabetes</v>
      </c>
      <c r="M2281" s="57">
        <f>VLOOKUP(A2281,Hospitalization!A45:K2387,5,FALSE)</f>
        <v>24688</v>
      </c>
      <c r="N2281" s="56">
        <f ca="1">VLOOKUP(A2281,Hospitalization!A483:K2825,6,TRUE)</f>
        <v>61</v>
      </c>
      <c r="O2281" s="55" t="str">
        <f>VLOOKUP(A2272,Hospitalization!A1273:K3615,11,TRUE)</f>
        <v>R1021</v>
      </c>
      <c r="P2281" s="55" t="str">
        <f>VLOOKUP(A2281,Hospitalization!A1282:K3624,10,TRUE)</f>
        <v>tier - 3</v>
      </c>
      <c r="Q2281" s="58">
        <f>VLOOKUP(A2281,Hospitalization!A1282:K3624,8,TRUE)</f>
        <v>7463.51</v>
      </c>
      <c r="R2281" s="55" t="str">
        <f>VLOOKUP(A2281,Hospitalization!A1282:K3624,9,TRUE)</f>
        <v>tier - 3</v>
      </c>
    </row>
    <row r="2282" spans="1:18" x14ac:dyDescent="0.3">
      <c r="A2282" s="69" t="s">
        <v>2291</v>
      </c>
      <c r="B2282" s="55" t="str">
        <f>VLOOKUP(A2282,'Customer Names'!A2282:E3600,3,TRUE)</f>
        <v xml:space="preserve"> Mr</v>
      </c>
      <c r="C2282" s="55" t="str">
        <f>VLOOKUP(A2282,'Customer Names'!A2280:E3105,4,FALSE)</f>
        <v>Boulay</v>
      </c>
      <c r="D2282" s="50">
        <f>VLOOKUP(HealthCare!A2282,Medical_Examinations!A2281:J4616,2,TRUE)</f>
        <v>53.13</v>
      </c>
      <c r="E2282" s="50">
        <f>VLOOKUP(HealthCare!A2282,Medical_Examinations!A2281:J4616,4,TRUE)</f>
        <v>4.4400000000000004</v>
      </c>
      <c r="F2282" s="7" t="str">
        <f>VLOOKUP(A2282,Medical_Examinations!A2281:J4616,6,TRUE)</f>
        <v>No</v>
      </c>
      <c r="G2282" s="7" t="str">
        <f>VLOOKUP(A2282,Medical_Examinations!A2281:J4616,7,TRUE)</f>
        <v>yes</v>
      </c>
      <c r="H2282" s="7" t="str">
        <f>VLOOKUP(A2282,Medical_Examinations!A2281:J4616,8,TRUE)</f>
        <v>No</v>
      </c>
      <c r="I2282" s="51">
        <f>VLOOKUP(A2282,Medical_Examinations!A2281:J4616,9,TRUE)</f>
        <v>1</v>
      </c>
      <c r="J2282" s="7" t="str">
        <f>VLOOKUP(A2282,Medical_Examinations!A2281:J4616,10,TRUE)</f>
        <v>No</v>
      </c>
      <c r="K2282" s="7" t="str">
        <f>VLOOKUP(A2282,Medical_Examinations!A2281:J4616,3,TRUE)</f>
        <v>Obesity</v>
      </c>
      <c r="L2282" s="7" t="str">
        <f>VLOOKUP(A2282,Medical_Examinations!A2281:J4616,5,TRUE)</f>
        <v>Normal</v>
      </c>
      <c r="M2282" s="52">
        <f>VLOOKUP(A2282,Hospitalization!A46:K2388,5,FALSE)</f>
        <v>37043</v>
      </c>
      <c r="N2282" s="51">
        <f ca="1">VLOOKUP(A2282,Hospitalization!A484:K2826,6,TRUE)</f>
        <v>62</v>
      </c>
      <c r="O2282" s="7" t="str">
        <f>VLOOKUP(A2273,Hospitalization!A1274:K3616,11,TRUE)</f>
        <v>R1012</v>
      </c>
      <c r="P2282" s="7" t="str">
        <f>VLOOKUP(A2282,Hospitalization!A1283:K3625,10,TRUE)</f>
        <v>tier - 2</v>
      </c>
      <c r="Q2282" s="53">
        <f>VLOOKUP(A2282,Hospitalization!A1283:K3625,8,TRUE)</f>
        <v>7450.36</v>
      </c>
      <c r="R2282" s="7" t="str">
        <f>VLOOKUP(A2282,Hospitalization!A1283:K3625,9,TRUE)</f>
        <v>tier - 2</v>
      </c>
    </row>
    <row r="2283" spans="1:18" x14ac:dyDescent="0.3">
      <c r="A2283" s="69" t="s">
        <v>2292</v>
      </c>
      <c r="B2283" s="55" t="str">
        <f>VLOOKUP(A2283,'Customer Names'!A2283:E3601,3,TRUE)</f>
        <v xml:space="preserve"> Ms</v>
      </c>
      <c r="C2283" s="55" t="str">
        <f>VLOOKUP(A2283,'Customer Names'!A2281:E3106,4,FALSE)</f>
        <v>Peters</v>
      </c>
      <c r="D2283" s="54">
        <f>VLOOKUP(HealthCare!A2283,Medical_Examinations!A2282:J4617,2,TRUE)</f>
        <v>20.46</v>
      </c>
      <c r="E2283" s="54">
        <f>VLOOKUP(HealthCare!A2283,Medical_Examinations!A2282:J4617,4,TRUE)</f>
        <v>4.0199999999999996</v>
      </c>
      <c r="F2283" s="55" t="str">
        <f>VLOOKUP(A2283,Medical_Examinations!A2282:J4617,6,TRUE)</f>
        <v>No</v>
      </c>
      <c r="G2283" s="55" t="str">
        <f>VLOOKUP(A2283,Medical_Examinations!A2282:J4617,7,TRUE)</f>
        <v>No</v>
      </c>
      <c r="H2283" s="55" t="str">
        <f>VLOOKUP(A2283,Medical_Examinations!A2282:J4617,8,TRUE)</f>
        <v>No</v>
      </c>
      <c r="I2283" s="56">
        <f>VLOOKUP(A2283,Medical_Examinations!A2282:J4617,9,TRUE)</f>
        <v>0</v>
      </c>
      <c r="J2283" s="55" t="str">
        <f>VLOOKUP(A2283,Medical_Examinations!A2282:J4617,10,TRUE)</f>
        <v>No</v>
      </c>
      <c r="K2283" s="55" t="str">
        <f>VLOOKUP(A2283,Medical_Examinations!A2282:J4617,3,TRUE)</f>
        <v>Normal Weight</v>
      </c>
      <c r="L2283" s="55" t="str">
        <f>VLOOKUP(A2283,Medical_Examinations!A2282:J4617,5,TRUE)</f>
        <v>Normal</v>
      </c>
      <c r="M2283" s="57">
        <f>VLOOKUP(A2283,Hospitalization!A47:K2389,5,FALSE)</f>
        <v>28398</v>
      </c>
      <c r="N2283" s="56">
        <f ca="1">VLOOKUP(A2283,Hospitalization!A485:K2827,6,TRUE)</f>
        <v>34</v>
      </c>
      <c r="O2283" s="55" t="str">
        <f>VLOOKUP(A2274,Hospitalization!A1275:K3617,11,TRUE)</f>
        <v>R1012</v>
      </c>
      <c r="P2283" s="55" t="str">
        <f>VLOOKUP(A2283,Hospitalization!A1284:K3626,10,TRUE)</f>
        <v>tier - 3</v>
      </c>
      <c r="Q2283" s="58">
        <f>VLOOKUP(A2283,Hospitalization!A1284:K3626,8,TRUE)</f>
        <v>7448.4</v>
      </c>
      <c r="R2283" s="55" t="str">
        <f>VLOOKUP(A2283,Hospitalization!A1284:K3626,9,TRUE)</f>
        <v>tier - 3</v>
      </c>
    </row>
    <row r="2284" spans="1:18" x14ac:dyDescent="0.3">
      <c r="A2284" s="69" t="s">
        <v>2293</v>
      </c>
      <c r="B2284" s="55" t="str">
        <f>VLOOKUP(A2284,'Customer Names'!A2284:E3602,3,TRUE)</f>
        <v xml:space="preserve"> Mr</v>
      </c>
      <c r="C2284" s="55" t="str">
        <f>VLOOKUP(A2284,'Customer Names'!A2282:E3107,4,FALSE)</f>
        <v>Luy</v>
      </c>
      <c r="D2284" s="50">
        <f>VLOOKUP(HealthCare!A2284,Medical_Examinations!A2283:J4618,2,TRUE)</f>
        <v>43.01</v>
      </c>
      <c r="E2284" s="50">
        <f>VLOOKUP(HealthCare!A2284,Medical_Examinations!A2283:J4618,4,TRUE)</f>
        <v>5.44</v>
      </c>
      <c r="F2284" s="7" t="str">
        <f>VLOOKUP(A2284,Medical_Examinations!A2283:J4618,6,TRUE)</f>
        <v>No</v>
      </c>
      <c r="G2284" s="7" t="str">
        <f>VLOOKUP(A2284,Medical_Examinations!A2283:J4618,7,TRUE)</f>
        <v>yes</v>
      </c>
      <c r="H2284" s="7" t="str">
        <f>VLOOKUP(A2284,Medical_Examinations!A2283:J4618,8,TRUE)</f>
        <v>No</v>
      </c>
      <c r="I2284" s="51">
        <f>VLOOKUP(A2284,Medical_Examinations!A2283:J4618,9,TRUE)</f>
        <v>1</v>
      </c>
      <c r="J2284" s="7" t="str">
        <f>VLOOKUP(A2284,Medical_Examinations!A2283:J4618,10,TRUE)</f>
        <v>No</v>
      </c>
      <c r="K2284" s="7" t="str">
        <f>VLOOKUP(A2284,Medical_Examinations!A2283:J4618,3,TRUE)</f>
        <v>Obesity</v>
      </c>
      <c r="L2284" s="7" t="str">
        <f>VLOOKUP(A2284,Medical_Examinations!A2283:J4618,5,TRUE)</f>
        <v>Normal</v>
      </c>
      <c r="M2284" s="52">
        <f>VLOOKUP(A2284,Hospitalization!A48:K2390,5,FALSE)</f>
        <v>28393</v>
      </c>
      <c r="N2284" s="51">
        <f ca="1">VLOOKUP(A2284,Hospitalization!A486:K2828,6,TRUE)</f>
        <v>61</v>
      </c>
      <c r="O2284" s="7" t="str">
        <f>VLOOKUP(A2275,Hospitalization!A1276:K3618,11,TRUE)</f>
        <v>R1013</v>
      </c>
      <c r="P2284" s="7" t="str">
        <f>VLOOKUP(A2284,Hospitalization!A1285:K3627,10,TRUE)</f>
        <v>tier - 1</v>
      </c>
      <c r="Q2284" s="53">
        <f>VLOOKUP(A2284,Hospitalization!A1285:K3627,8,TRUE)</f>
        <v>7445.92</v>
      </c>
      <c r="R2284" s="7" t="str">
        <f>VLOOKUP(A2284,Hospitalization!A1285:K3627,9,TRUE)</f>
        <v>tier - 3</v>
      </c>
    </row>
    <row r="2285" spans="1:18" x14ac:dyDescent="0.3">
      <c r="A2285" s="69" t="s">
        <v>2294</v>
      </c>
      <c r="B2285" s="55" t="str">
        <f>VLOOKUP(A2285,'Customer Names'!A2285:E3603,3,TRUE)</f>
        <v xml:space="preserve"> Ms</v>
      </c>
      <c r="C2285" s="55" t="str">
        <f>VLOOKUP(A2285,'Customer Names'!A2283:E3108,4,FALSE)</f>
        <v>Fava</v>
      </c>
      <c r="D2285" s="54">
        <f>VLOOKUP(HealthCare!A2285,Medical_Examinations!A2284:J4619,2,TRUE)</f>
        <v>15.01</v>
      </c>
      <c r="E2285" s="54">
        <f>VLOOKUP(HealthCare!A2285,Medical_Examinations!A2284:J4619,4,TRUE)</f>
        <v>4.1500000000000004</v>
      </c>
      <c r="F2285" s="55" t="str">
        <f>VLOOKUP(A2285,Medical_Examinations!A2284:J4619,6,TRUE)</f>
        <v>No</v>
      </c>
      <c r="G2285" s="55" t="str">
        <f>VLOOKUP(A2285,Medical_Examinations!A2284:J4619,7,TRUE)</f>
        <v>No</v>
      </c>
      <c r="H2285" s="55" t="str">
        <f>VLOOKUP(A2285,Medical_Examinations!A2284:J4619,8,TRUE)</f>
        <v>Yes</v>
      </c>
      <c r="I2285" s="56">
        <f>VLOOKUP(A2285,Medical_Examinations!A2284:J4619,9,TRUE)</f>
        <v>1</v>
      </c>
      <c r="J2285" s="55" t="str">
        <f>VLOOKUP(A2285,Medical_Examinations!A2284:J4619,10,TRUE)</f>
        <v>No</v>
      </c>
      <c r="K2285" s="55" t="str">
        <f>VLOOKUP(A2285,Medical_Examinations!A2284:J4619,3,TRUE)</f>
        <v>Underweight</v>
      </c>
      <c r="L2285" s="55" t="str">
        <f>VLOOKUP(A2285,Medical_Examinations!A2284:J4619,5,TRUE)</f>
        <v>Normal</v>
      </c>
      <c r="M2285" s="57">
        <f>VLOOKUP(A2285,Hospitalization!A49:K2391,5,FALSE)</f>
        <v>29409</v>
      </c>
      <c r="N2285" s="56">
        <f ca="1">VLOOKUP(A2285,Hospitalization!A487:K2829,6,TRUE)</f>
        <v>60</v>
      </c>
      <c r="O2285" s="55" t="str">
        <f>VLOOKUP(A2276,Hospitalization!A1277:K3619,11,TRUE)</f>
        <v>R1012</v>
      </c>
      <c r="P2285" s="55" t="str">
        <f>VLOOKUP(A2285,Hospitalization!A1286:K3628,10,TRUE)</f>
        <v>tier - 3</v>
      </c>
      <c r="Q2285" s="58">
        <f>VLOOKUP(A2285,Hospitalization!A1286:K3628,8,TRUE)</f>
        <v>7443.64</v>
      </c>
      <c r="R2285" s="55" t="str">
        <f>VLOOKUP(A2285,Hospitalization!A1286:K3628,9,TRUE)</f>
        <v>tier - 2</v>
      </c>
    </row>
    <row r="2286" spans="1:18" x14ac:dyDescent="0.3">
      <c r="A2286" s="69" t="s">
        <v>2295</v>
      </c>
      <c r="B2286" s="55" t="str">
        <f>VLOOKUP(A2286,'Customer Names'!A2286:E3604,3,TRUE)</f>
        <v xml:space="preserve"> Mr</v>
      </c>
      <c r="C2286" s="55" t="str">
        <f>VLOOKUP(A2286,'Customer Names'!A2284:E3109,4,FALSE)</f>
        <v>Montoya</v>
      </c>
      <c r="D2286" s="50">
        <f>VLOOKUP(HealthCare!A2286,Medical_Examinations!A2285:J4620,2,TRUE)</f>
        <v>41.14</v>
      </c>
      <c r="E2286" s="50">
        <f>VLOOKUP(HealthCare!A2286,Medical_Examinations!A2285:J4620,4,TRUE)</f>
        <v>6.02</v>
      </c>
      <c r="F2286" s="7" t="str">
        <f>VLOOKUP(A2286,Medical_Examinations!A2285:J4620,6,TRUE)</f>
        <v>No</v>
      </c>
      <c r="G2286" s="7" t="str">
        <f>VLOOKUP(A2286,Medical_Examinations!A2285:J4620,7,TRUE)</f>
        <v>yes</v>
      </c>
      <c r="H2286" s="7" t="str">
        <f>VLOOKUP(A2286,Medical_Examinations!A2285:J4620,8,TRUE)</f>
        <v>No</v>
      </c>
      <c r="I2286" s="51">
        <f>VLOOKUP(A2286,Medical_Examinations!A2285:J4620,9,TRUE)</f>
        <v>1</v>
      </c>
      <c r="J2286" s="7" t="str">
        <f>VLOOKUP(A2286,Medical_Examinations!A2285:J4620,10,TRUE)</f>
        <v>No</v>
      </c>
      <c r="K2286" s="7" t="str">
        <f>VLOOKUP(A2286,Medical_Examinations!A2285:J4620,3,TRUE)</f>
        <v>Obesity</v>
      </c>
      <c r="L2286" s="7" t="str">
        <f>VLOOKUP(A2286,Medical_Examinations!A2285:J4620,5,TRUE)</f>
        <v>Prediabetes</v>
      </c>
      <c r="M2286" s="52">
        <f>VLOOKUP(A2286,Hospitalization!A50:K2392,5,FALSE)</f>
        <v>29099</v>
      </c>
      <c r="N2286" s="51">
        <f ca="1">VLOOKUP(A2286,Hospitalization!A488:K2830,6,TRUE)</f>
        <v>62</v>
      </c>
      <c r="O2286" s="7" t="str">
        <f>VLOOKUP(A2277,Hospitalization!A1278:K3620,11,TRUE)</f>
        <v>R1012</v>
      </c>
      <c r="P2286" s="7" t="str">
        <f>VLOOKUP(A2286,Hospitalization!A1287:K3629,10,TRUE)</f>
        <v>tier - 2</v>
      </c>
      <c r="Q2286" s="53">
        <f>VLOOKUP(A2286,Hospitalization!A1287:K3629,8,TRUE)</f>
        <v>7441.5</v>
      </c>
      <c r="R2286" s="7" t="str">
        <f>VLOOKUP(A2286,Hospitalization!A1287:K3629,9,TRUE)</f>
        <v>tier - 3</v>
      </c>
    </row>
    <row r="2287" spans="1:18" x14ac:dyDescent="0.3">
      <c r="A2287" s="69" t="s">
        <v>2296</v>
      </c>
      <c r="B2287" s="55" t="str">
        <f>VLOOKUP(A2287,'Customer Names'!A2287:E3605,3,TRUE)</f>
        <v xml:space="preserve"> Ms</v>
      </c>
      <c r="C2287" s="55" t="str">
        <f>VLOOKUP(A2287,'Customer Names'!A2285:E3110,4,FALSE)</f>
        <v>Bain</v>
      </c>
      <c r="D2287" s="54">
        <f>VLOOKUP(HealthCare!A2287,Medical_Examinations!A2286:J4621,2,TRUE)</f>
        <v>16.55</v>
      </c>
      <c r="E2287" s="54">
        <f>VLOOKUP(HealthCare!A2287,Medical_Examinations!A2286:J4621,4,TRUE)</f>
        <v>7.73</v>
      </c>
      <c r="F2287" s="55" t="str">
        <f>VLOOKUP(A2287,Medical_Examinations!A2286:J4621,6,TRUE)</f>
        <v>No</v>
      </c>
      <c r="G2287" s="55" t="str">
        <f>VLOOKUP(A2287,Medical_Examinations!A2286:J4621,7,TRUE)</f>
        <v>No</v>
      </c>
      <c r="H2287" s="55" t="str">
        <f>VLOOKUP(A2287,Medical_Examinations!A2286:J4621,8,TRUE)</f>
        <v>No</v>
      </c>
      <c r="I2287" s="56">
        <f>VLOOKUP(A2287,Medical_Examinations!A2286:J4621,9,TRUE)</f>
        <v>0</v>
      </c>
      <c r="J2287" s="55" t="str">
        <f>VLOOKUP(A2287,Medical_Examinations!A2286:J4621,10,TRUE)</f>
        <v>No</v>
      </c>
      <c r="K2287" s="55" t="str">
        <f>VLOOKUP(A2287,Medical_Examinations!A2286:J4621,3,TRUE)</f>
        <v>Underweight</v>
      </c>
      <c r="L2287" s="55" t="str">
        <f>VLOOKUP(A2287,Medical_Examinations!A2286:J4621,5,TRUE)</f>
        <v>Diabetes</v>
      </c>
      <c r="M2287" s="57">
        <f>VLOOKUP(A2287,Hospitalization!A51:K2393,5,FALSE)</f>
        <v>28362</v>
      </c>
      <c r="N2287" s="56">
        <f ca="1">VLOOKUP(A2287,Hospitalization!A489:K2831,6,TRUE)</f>
        <v>58</v>
      </c>
      <c r="O2287" s="55" t="str">
        <f>VLOOKUP(A2278,Hospitalization!A1279:K3621,11,TRUE)</f>
        <v>R1011</v>
      </c>
      <c r="P2287" s="55" t="str">
        <f>VLOOKUP(A2287,Hospitalization!A1288:K3630,10,TRUE)</f>
        <v>tier - 2</v>
      </c>
      <c r="Q2287" s="58">
        <f>VLOOKUP(A2287,Hospitalization!A1288:K3630,8,TRUE)</f>
        <v>7441.05</v>
      </c>
      <c r="R2287" s="55" t="str">
        <f>VLOOKUP(A2287,Hospitalization!A1288:K3630,9,TRUE)</f>
        <v>tier - 3</v>
      </c>
    </row>
    <row r="2288" spans="1:18" x14ac:dyDescent="0.3">
      <c r="A2288" s="69" t="s">
        <v>2297</v>
      </c>
      <c r="B2288" s="55" t="str">
        <f>VLOOKUP(A2288,'Customer Names'!A2288:E3606,3,TRUE)</f>
        <v xml:space="preserve"> Mr</v>
      </c>
      <c r="C2288" s="55" t="str">
        <f>VLOOKUP(A2288,'Customer Names'!A2286:E3111,4,FALSE)</f>
        <v>Albertson</v>
      </c>
      <c r="D2288" s="50">
        <f>VLOOKUP(HealthCare!A2288,Medical_Examinations!A2287:J4622,2,TRUE)</f>
        <v>37.29</v>
      </c>
      <c r="E2288" s="50">
        <f>VLOOKUP(HealthCare!A2288,Medical_Examinations!A2287:J4622,4,TRUE)</f>
        <v>5.03</v>
      </c>
      <c r="F2288" s="7" t="str">
        <f>VLOOKUP(A2288,Medical_Examinations!A2287:J4622,6,TRUE)</f>
        <v>No</v>
      </c>
      <c r="G2288" s="7" t="str">
        <f>VLOOKUP(A2288,Medical_Examinations!A2287:J4622,7,TRUE)</f>
        <v>yes</v>
      </c>
      <c r="H2288" s="7" t="str">
        <f>VLOOKUP(A2288,Medical_Examinations!A2287:J4622,8,TRUE)</f>
        <v>No</v>
      </c>
      <c r="I2288" s="51">
        <f>VLOOKUP(A2288,Medical_Examinations!A2287:J4622,9,TRUE)</f>
        <v>1</v>
      </c>
      <c r="J2288" s="7" t="str">
        <f>VLOOKUP(A2288,Medical_Examinations!A2287:J4622,10,TRUE)</f>
        <v>No</v>
      </c>
      <c r="K2288" s="7" t="str">
        <f>VLOOKUP(A2288,Medical_Examinations!A2287:J4622,3,TRUE)</f>
        <v>Obesity</v>
      </c>
      <c r="L2288" s="7" t="str">
        <f>VLOOKUP(A2288,Medical_Examinations!A2287:J4622,5,TRUE)</f>
        <v>Normal</v>
      </c>
      <c r="M2288" s="52">
        <f>VLOOKUP(A2288,Hospitalization!A2:K2344,5,FALSE)</f>
        <v>28826</v>
      </c>
      <c r="N2288" s="51">
        <f ca="1">VLOOKUP(A2288,Hospitalization!A490:K2832,6,TRUE)</f>
        <v>43</v>
      </c>
      <c r="O2288" s="7" t="str">
        <f>VLOOKUP(A2279,Hospitalization!A1280:K3622,11,TRUE)</f>
        <v>R1012</v>
      </c>
      <c r="P2288" s="7" t="str">
        <f>VLOOKUP(A2288,Hospitalization!A1289:K3631,10,TRUE)</f>
        <v>tier - 3</v>
      </c>
      <c r="Q2288" s="53">
        <f>VLOOKUP(A2288,Hospitalization!A1289:K3631,8,TRUE)</f>
        <v>7421.19</v>
      </c>
      <c r="R2288" s="7" t="str">
        <f>VLOOKUP(A2288,Hospitalization!A1289:K3631,9,TRUE)</f>
        <v>tier - 2</v>
      </c>
    </row>
    <row r="2289" spans="1:18" x14ac:dyDescent="0.3">
      <c r="A2289" s="69" t="s">
        <v>2298</v>
      </c>
      <c r="B2289" s="55" t="str">
        <f>VLOOKUP(A2289,'Customer Names'!A2289:E3607,3,TRUE)</f>
        <v xml:space="preserve"> Ms</v>
      </c>
      <c r="C2289" s="55" t="str">
        <f>VLOOKUP(A2289,'Customer Names'!A2287:E3112,4,FALSE)</f>
        <v>Barger</v>
      </c>
      <c r="D2289" s="54">
        <f>VLOOKUP(HealthCare!A2289,Medical_Examinations!A2288:J4623,2,TRUE)</f>
        <v>16.739999999999998</v>
      </c>
      <c r="E2289" s="54">
        <f>VLOOKUP(HealthCare!A2289,Medical_Examinations!A2288:J4623,4,TRUE)</f>
        <v>4.08</v>
      </c>
      <c r="F2289" s="55" t="str">
        <f>VLOOKUP(A2289,Medical_Examinations!A2288:J4623,6,TRUE)</f>
        <v>yes</v>
      </c>
      <c r="G2289" s="55" t="str">
        <f>VLOOKUP(A2289,Medical_Examinations!A2288:J4623,7,TRUE)</f>
        <v>No</v>
      </c>
      <c r="H2289" s="55" t="str">
        <f>VLOOKUP(A2289,Medical_Examinations!A2288:J4623,8,TRUE)</f>
        <v>No</v>
      </c>
      <c r="I2289" s="56">
        <f>VLOOKUP(A2289,Medical_Examinations!A2288:J4623,9,TRUE)</f>
        <v>0</v>
      </c>
      <c r="J2289" s="55" t="str">
        <f>VLOOKUP(A2289,Medical_Examinations!A2288:J4623,10,TRUE)</f>
        <v>No</v>
      </c>
      <c r="K2289" s="55" t="str">
        <f>VLOOKUP(A2289,Medical_Examinations!A2288:J4623,3,TRUE)</f>
        <v>Underweight</v>
      </c>
      <c r="L2289" s="55" t="str">
        <f>VLOOKUP(A2289,Medical_Examinations!A2288:J4623,5,TRUE)</f>
        <v>Normal</v>
      </c>
      <c r="M2289" s="57">
        <f>VLOOKUP(A2289,Hospitalization!A3:K2345,5,FALSE)</f>
        <v>28806</v>
      </c>
      <c r="N2289" s="56">
        <f ca="1">VLOOKUP(A2289,Hospitalization!A491:K2833,6,TRUE)</f>
        <v>32</v>
      </c>
      <c r="O2289" s="55" t="str">
        <f>VLOOKUP(A2280,Hospitalization!A1281:K3623,11,TRUE)</f>
        <v>R1025</v>
      </c>
      <c r="P2289" s="55" t="str">
        <f>VLOOKUP(A2289,Hospitalization!A1290:K3632,10,TRUE)</f>
        <v>tier - 2</v>
      </c>
      <c r="Q2289" s="58">
        <f>VLOOKUP(A2289,Hospitalization!A1290:K3632,8,TRUE)</f>
        <v>7419.48</v>
      </c>
      <c r="R2289" s="55" t="str">
        <f>VLOOKUP(A2289,Hospitalization!A1290:K3632,9,TRUE)</f>
        <v>tier - 2</v>
      </c>
    </row>
    <row r="2290" spans="1:18" x14ac:dyDescent="0.3">
      <c r="A2290" s="69" t="s">
        <v>2299</v>
      </c>
      <c r="B2290" s="55" t="str">
        <f>VLOOKUP(A2290,'Customer Names'!A2290:E3608,3,TRUE)</f>
        <v xml:space="preserve"> Mr</v>
      </c>
      <c r="C2290" s="55" t="str">
        <f>VLOOKUP(A2290,'Customer Names'!A2288:E3113,4,FALSE)</f>
        <v>Fraioli</v>
      </c>
      <c r="D2290" s="50">
        <f>VLOOKUP(HealthCare!A2290,Medical_Examinations!A2289:J4624,2,TRUE)</f>
        <v>34.43</v>
      </c>
      <c r="E2290" s="50">
        <f>VLOOKUP(HealthCare!A2290,Medical_Examinations!A2289:J4624,4,TRUE)</f>
        <v>4.2699999999999996</v>
      </c>
      <c r="F2290" s="7" t="str">
        <f>VLOOKUP(A2290,Medical_Examinations!A2289:J4624,6,TRUE)</f>
        <v>No</v>
      </c>
      <c r="G2290" s="7" t="str">
        <f>VLOOKUP(A2290,Medical_Examinations!A2289:J4624,7,TRUE)</f>
        <v>yes</v>
      </c>
      <c r="H2290" s="7" t="str">
        <f>VLOOKUP(A2290,Medical_Examinations!A2289:J4624,8,TRUE)</f>
        <v>No</v>
      </c>
      <c r="I2290" s="51">
        <f>VLOOKUP(A2290,Medical_Examinations!A2289:J4624,9,TRUE)</f>
        <v>1</v>
      </c>
      <c r="J2290" s="7" t="str">
        <f>VLOOKUP(A2290,Medical_Examinations!A2289:J4624,10,TRUE)</f>
        <v>No</v>
      </c>
      <c r="K2290" s="7" t="str">
        <f>VLOOKUP(A2290,Medical_Examinations!A2289:J4624,3,TRUE)</f>
        <v>Obesity</v>
      </c>
      <c r="L2290" s="7" t="str">
        <f>VLOOKUP(A2290,Medical_Examinations!A2289:J4624,5,TRUE)</f>
        <v>Normal</v>
      </c>
      <c r="M2290" s="52">
        <f>VLOOKUP(A2290,Hospitalization!A4:K2346,5,FALSE)</f>
        <v>30578</v>
      </c>
      <c r="N2290" s="51">
        <f ca="1">VLOOKUP(A2290,Hospitalization!A492:K2834,6,TRUE)</f>
        <v>43</v>
      </c>
      <c r="O2290" s="7" t="str">
        <f>VLOOKUP(A2281,Hospitalization!A1282:K3624,11,TRUE)</f>
        <v>R1013</v>
      </c>
      <c r="P2290" s="7" t="str">
        <f>VLOOKUP(A2290,Hospitalization!A1291:K3633,10,TRUE)</f>
        <v>tier - 2</v>
      </c>
      <c r="Q2290" s="53">
        <f>VLOOKUP(A2290,Hospitalization!A1291:K3633,8,TRUE)</f>
        <v>7418.52</v>
      </c>
      <c r="R2290" s="7" t="str">
        <f>VLOOKUP(A2290,Hospitalization!A1291:K3633,9,TRUE)</f>
        <v>tier - 2</v>
      </c>
    </row>
    <row r="2291" spans="1:18" x14ac:dyDescent="0.3">
      <c r="A2291" s="69" t="s">
        <v>2300</v>
      </c>
      <c r="B2291" s="55" t="str">
        <f>VLOOKUP(A2291,'Customer Names'!A2291:E3609,3,TRUE)</f>
        <v xml:space="preserve"> Mr</v>
      </c>
      <c r="C2291" s="55" t="str">
        <f>VLOOKUP(A2291,'Customer Names'!A2289:E3114,4,FALSE)</f>
        <v>April</v>
      </c>
      <c r="D2291" s="54">
        <f>VLOOKUP(HealthCare!A2291,Medical_Examinations!A2290:J4625,2,TRUE)</f>
        <v>34.1</v>
      </c>
      <c r="E2291" s="54">
        <f>VLOOKUP(HealthCare!A2291,Medical_Examinations!A2290:J4625,4,TRUE)</f>
        <v>4.07</v>
      </c>
      <c r="F2291" s="55" t="str">
        <f>VLOOKUP(A2291,Medical_Examinations!A2290:J4625,6,TRUE)</f>
        <v>No</v>
      </c>
      <c r="G2291" s="55" t="str">
        <f>VLOOKUP(A2291,Medical_Examinations!A2290:J4625,7,TRUE)</f>
        <v>yes</v>
      </c>
      <c r="H2291" s="55" t="str">
        <f>VLOOKUP(A2291,Medical_Examinations!A2290:J4625,8,TRUE)</f>
        <v>No</v>
      </c>
      <c r="I2291" s="56">
        <f>VLOOKUP(A2291,Medical_Examinations!A2290:J4625,9,TRUE)</f>
        <v>1</v>
      </c>
      <c r="J2291" s="55" t="str">
        <f>VLOOKUP(A2291,Medical_Examinations!A2290:J4625,10,TRUE)</f>
        <v>No</v>
      </c>
      <c r="K2291" s="55" t="str">
        <f>VLOOKUP(A2291,Medical_Examinations!A2290:J4625,3,TRUE)</f>
        <v>Obesity</v>
      </c>
      <c r="L2291" s="55" t="str">
        <f>VLOOKUP(A2291,Medical_Examinations!A2290:J4625,5,TRUE)</f>
        <v>Normal</v>
      </c>
      <c r="M2291" s="57">
        <f>VLOOKUP(A2291,Hospitalization!A5:K2347,5,FALSE)</f>
        <v>34172</v>
      </c>
      <c r="N2291" s="56">
        <f ca="1">VLOOKUP(A2291,Hospitalization!A493:K2835,6,TRUE)</f>
        <v>60</v>
      </c>
      <c r="O2291" s="55" t="str">
        <f>VLOOKUP(A2282,Hospitalization!A1283:K3625,11,TRUE)</f>
        <v>R1012</v>
      </c>
      <c r="P2291" s="55" t="str">
        <f>VLOOKUP(A2291,Hospitalization!A1292:K3634,10,TRUE)</f>
        <v>tier - 2</v>
      </c>
      <c r="Q2291" s="58">
        <f>VLOOKUP(A2291,Hospitalization!A1292:K3634,8,TRUE)</f>
        <v>7388.85</v>
      </c>
      <c r="R2291" s="55" t="str">
        <f>VLOOKUP(A2291,Hospitalization!A1292:K3634,9,TRUE)</f>
        <v>tier - 2</v>
      </c>
    </row>
    <row r="2292" spans="1:18" x14ac:dyDescent="0.3">
      <c r="A2292" s="69" t="s">
        <v>2301</v>
      </c>
      <c r="B2292" s="55" t="str">
        <f>VLOOKUP(A2292,'Customer Names'!A2292:E3610,3,TRUE)</f>
        <v xml:space="preserve"> Ms</v>
      </c>
      <c r="C2292" s="55" t="str">
        <f>VLOOKUP(A2292,'Customer Names'!A2290:E3115,4,FALSE)</f>
        <v>King</v>
      </c>
      <c r="D2292" s="50">
        <f>VLOOKUP(HealthCare!A2292,Medical_Examinations!A2291:J4626,2,TRUE)</f>
        <v>19.3</v>
      </c>
      <c r="E2292" s="50">
        <f>VLOOKUP(HealthCare!A2292,Medical_Examinations!A2291:J4626,4,TRUE)</f>
        <v>10.36</v>
      </c>
      <c r="F2292" s="7" t="str">
        <f>VLOOKUP(A2292,Medical_Examinations!A2291:J4626,6,TRUE)</f>
        <v>No</v>
      </c>
      <c r="G2292" s="7" t="str">
        <f>VLOOKUP(A2292,Medical_Examinations!A2291:J4626,7,TRUE)</f>
        <v>No</v>
      </c>
      <c r="H2292" s="7" t="str">
        <f>VLOOKUP(A2292,Medical_Examinations!A2291:J4626,8,TRUE)</f>
        <v>No</v>
      </c>
      <c r="I2292" s="51">
        <f>VLOOKUP(A2292,Medical_Examinations!A2291:J4626,9,TRUE)</f>
        <v>0</v>
      </c>
      <c r="J2292" s="7" t="str">
        <f>VLOOKUP(A2292,Medical_Examinations!A2291:J4626,10,TRUE)</f>
        <v>No</v>
      </c>
      <c r="K2292" s="7" t="str">
        <f>VLOOKUP(A2292,Medical_Examinations!A2291:J4626,3,TRUE)</f>
        <v>Normal Weight</v>
      </c>
      <c r="L2292" s="7" t="str">
        <f>VLOOKUP(A2292,Medical_Examinations!A2291:J4626,5,TRUE)</f>
        <v>Diabetes</v>
      </c>
      <c r="M2292" s="52">
        <f>VLOOKUP(A2292,Hospitalization!A6:K2348,5,FALSE)</f>
        <v>29914</v>
      </c>
      <c r="N2292" s="51">
        <f ca="1">VLOOKUP(A2292,Hospitalization!A494:K2836,6,TRUE)</f>
        <v>46</v>
      </c>
      <c r="O2292" s="7" t="str">
        <f>VLOOKUP(A2283,Hospitalization!A1284:K3626,11,TRUE)</f>
        <v>R1017</v>
      </c>
      <c r="P2292" s="7" t="str">
        <f>VLOOKUP(A2292,Hospitalization!A1293:K3635,10,TRUE)</f>
        <v>tier - 1</v>
      </c>
      <c r="Q2292" s="53">
        <f>VLOOKUP(A2292,Hospitalization!A1293:K3635,8,TRUE)</f>
        <v>7371.77</v>
      </c>
      <c r="R2292" s="7" t="str">
        <f>VLOOKUP(A2292,Hospitalization!A1293:K3635,9,TRUE)</f>
        <v>tier - 2</v>
      </c>
    </row>
    <row r="2293" spans="1:18" x14ac:dyDescent="0.3">
      <c r="A2293" s="69" t="s">
        <v>2302</v>
      </c>
      <c r="B2293" s="55" t="str">
        <f>VLOOKUP(A2293,'Customer Names'!A2293:E3611,3,TRUE)</f>
        <v xml:space="preserve"> Mr</v>
      </c>
      <c r="C2293" s="55" t="str">
        <f>VLOOKUP(A2293,'Customer Names'!A2291:E3116,4,FALSE)</f>
        <v>Talhelm</v>
      </c>
      <c r="D2293" s="54">
        <f>VLOOKUP(HealthCare!A2293,Medical_Examinations!A2292:J4627,2,TRUE)</f>
        <v>33.659999999999997</v>
      </c>
      <c r="E2293" s="54">
        <f>VLOOKUP(HealthCare!A2293,Medical_Examinations!A2292:J4627,4,TRUE)</f>
        <v>5.71</v>
      </c>
      <c r="F2293" s="55" t="str">
        <f>VLOOKUP(A2293,Medical_Examinations!A2292:J4627,6,TRUE)</f>
        <v>No</v>
      </c>
      <c r="G2293" s="55" t="str">
        <f>VLOOKUP(A2293,Medical_Examinations!A2292:J4627,7,TRUE)</f>
        <v>yes</v>
      </c>
      <c r="H2293" s="55" t="str">
        <f>VLOOKUP(A2293,Medical_Examinations!A2292:J4627,8,TRUE)</f>
        <v>No</v>
      </c>
      <c r="I2293" s="56">
        <f>VLOOKUP(A2293,Medical_Examinations!A2292:J4627,9,TRUE)</f>
        <v>1</v>
      </c>
      <c r="J2293" s="55" t="str">
        <f>VLOOKUP(A2293,Medical_Examinations!A2292:J4627,10,TRUE)</f>
        <v>No</v>
      </c>
      <c r="K2293" s="55" t="str">
        <f>VLOOKUP(A2293,Medical_Examinations!A2292:J4627,3,TRUE)</f>
        <v>Obesity</v>
      </c>
      <c r="L2293" s="55" t="str">
        <f>VLOOKUP(A2293,Medical_Examinations!A2292:J4627,5,TRUE)</f>
        <v>Prediabetes</v>
      </c>
      <c r="M2293" s="57">
        <f>VLOOKUP(A2293,Hospitalization!A7:K2349,5,FALSE)</f>
        <v>24085</v>
      </c>
      <c r="N2293" s="56">
        <f ca="1">VLOOKUP(A2293,Hospitalization!A495:K2837,6,TRUE)</f>
        <v>59</v>
      </c>
      <c r="O2293" s="55" t="str">
        <f>VLOOKUP(A2284,Hospitalization!A1285:K3627,11,TRUE)</f>
        <v>R1011</v>
      </c>
      <c r="P2293" s="55" t="str">
        <f>VLOOKUP(A2293,Hospitalization!A1294:K3636,10,TRUE)</f>
        <v>tier - 3</v>
      </c>
      <c r="Q2293" s="58">
        <f>VLOOKUP(A2293,Hospitalization!A1294:K3636,8,TRUE)</f>
        <v>7362.31</v>
      </c>
      <c r="R2293" s="55" t="str">
        <f>VLOOKUP(A2293,Hospitalization!A1294:K3636,9,TRUE)</f>
        <v>tier - 3</v>
      </c>
    </row>
    <row r="2294" spans="1:18" x14ac:dyDescent="0.3">
      <c r="A2294" s="69" t="s">
        <v>2303</v>
      </c>
      <c r="B2294" s="55" t="str">
        <f>VLOOKUP(A2294,'Customer Names'!A2294:E3612,3,TRUE)</f>
        <v xml:space="preserve"> Mr</v>
      </c>
      <c r="C2294" s="55" t="str">
        <f>VLOOKUP(A2294,'Customer Names'!A2292:E3117,4,FALSE)</f>
        <v>Regnier</v>
      </c>
      <c r="D2294" s="50">
        <f>VLOOKUP(HealthCare!A2294,Medical_Examinations!A2293:J4628,2,TRUE)</f>
        <v>33.33</v>
      </c>
      <c r="E2294" s="50">
        <f>VLOOKUP(HealthCare!A2294,Medical_Examinations!A2293:J4628,4,TRUE)</f>
        <v>6.08</v>
      </c>
      <c r="F2294" s="7" t="str">
        <f>VLOOKUP(A2294,Medical_Examinations!A2293:J4628,6,TRUE)</f>
        <v>No</v>
      </c>
      <c r="G2294" s="7" t="str">
        <f>VLOOKUP(A2294,Medical_Examinations!A2293:J4628,7,TRUE)</f>
        <v>yes</v>
      </c>
      <c r="H2294" s="7" t="str">
        <f>VLOOKUP(A2294,Medical_Examinations!A2293:J4628,8,TRUE)</f>
        <v>No</v>
      </c>
      <c r="I2294" s="51">
        <f>VLOOKUP(A2294,Medical_Examinations!A2293:J4628,9,TRUE)</f>
        <v>1</v>
      </c>
      <c r="J2294" s="7" t="str">
        <f>VLOOKUP(A2294,Medical_Examinations!A2293:J4628,10,TRUE)</f>
        <v>No</v>
      </c>
      <c r="K2294" s="7" t="str">
        <f>VLOOKUP(A2294,Medical_Examinations!A2293:J4628,3,TRUE)</f>
        <v>Obesity</v>
      </c>
      <c r="L2294" s="7" t="str">
        <f>VLOOKUP(A2294,Medical_Examinations!A2293:J4628,5,TRUE)</f>
        <v>Prediabetes</v>
      </c>
      <c r="M2294" s="52">
        <f>VLOOKUP(A2294,Hospitalization!A8:K2350,5,FALSE)</f>
        <v>29783</v>
      </c>
      <c r="N2294" s="51">
        <f ca="1">VLOOKUP(A2294,Hospitalization!A496:K2838,6,TRUE)</f>
        <v>40</v>
      </c>
      <c r="O2294" s="7" t="str">
        <f>VLOOKUP(A2285,Hospitalization!A1286:K3628,11,TRUE)</f>
        <v>R1012</v>
      </c>
      <c r="P2294" s="7" t="str">
        <f>VLOOKUP(A2294,Hospitalization!A1295:K3637,10,TRUE)</f>
        <v>tier - 3</v>
      </c>
      <c r="Q2294" s="53">
        <f>VLOOKUP(A2294,Hospitalization!A1295:K3637,8,TRUE)</f>
        <v>7358.18</v>
      </c>
      <c r="R2294" s="7" t="str">
        <f>VLOOKUP(A2294,Hospitalization!A1295:K3637,9,TRUE)</f>
        <v>tier - 2</v>
      </c>
    </row>
    <row r="2295" spans="1:18" x14ac:dyDescent="0.3">
      <c r="A2295" s="69" t="s">
        <v>2304</v>
      </c>
      <c r="B2295" s="55" t="str">
        <f>VLOOKUP(A2295,'Customer Names'!A2295:E3613,3,TRUE)</f>
        <v xml:space="preserve"> Ms</v>
      </c>
      <c r="C2295" s="55" t="str">
        <f>VLOOKUP(A2295,'Customer Names'!A2293:E3118,4,FALSE)</f>
        <v>Treece</v>
      </c>
      <c r="D2295" s="54">
        <f>VLOOKUP(HealthCare!A2295,Medical_Examinations!A2294:J4629,2,TRUE)</f>
        <v>21.84</v>
      </c>
      <c r="E2295" s="54">
        <f>VLOOKUP(HealthCare!A2295,Medical_Examinations!A2294:J4629,4,TRUE)</f>
        <v>5.71</v>
      </c>
      <c r="F2295" s="55" t="str">
        <f>VLOOKUP(A2295,Medical_Examinations!A2294:J4629,6,TRUE)</f>
        <v>No</v>
      </c>
      <c r="G2295" s="55" t="str">
        <f>VLOOKUP(A2295,Medical_Examinations!A2294:J4629,7,TRUE)</f>
        <v>yes</v>
      </c>
      <c r="H2295" s="55" t="str">
        <f>VLOOKUP(A2295,Medical_Examinations!A2294:J4629,8,TRUE)</f>
        <v>No</v>
      </c>
      <c r="I2295" s="56">
        <f>VLOOKUP(A2295,Medical_Examinations!A2294:J4629,9,TRUE)</f>
        <v>1</v>
      </c>
      <c r="J2295" s="55" t="str">
        <f>VLOOKUP(A2295,Medical_Examinations!A2294:J4629,10,TRUE)</f>
        <v>No</v>
      </c>
      <c r="K2295" s="55" t="str">
        <f>VLOOKUP(A2295,Medical_Examinations!A2294:J4629,3,TRUE)</f>
        <v>Normal Weight</v>
      </c>
      <c r="L2295" s="55" t="str">
        <f>VLOOKUP(A2295,Medical_Examinations!A2294:J4629,5,TRUE)</f>
        <v>Prediabetes</v>
      </c>
      <c r="M2295" s="57">
        <f>VLOOKUP(A2295,Hospitalization!A9:K2351,5,FALSE)</f>
        <v>30488</v>
      </c>
      <c r="N2295" s="56">
        <f ca="1">VLOOKUP(A2295,Hospitalization!A497:K2839,6,TRUE)</f>
        <v>42</v>
      </c>
      <c r="O2295" s="55" t="str">
        <f>VLOOKUP(A2286,Hospitalization!A1287:K3629,11,TRUE)</f>
        <v>R1011</v>
      </c>
      <c r="P2295" s="55" t="str">
        <f>VLOOKUP(A2295,Hospitalization!A1296:K3638,10,TRUE)</f>
        <v>tier - 2</v>
      </c>
      <c r="Q2295" s="58">
        <f>VLOOKUP(A2295,Hospitalization!A1296:K3638,8,TRUE)</f>
        <v>7357.49</v>
      </c>
      <c r="R2295" s="55" t="str">
        <f>VLOOKUP(A2295,Hospitalization!A1296:K3638,9,TRUE)</f>
        <v>tier - 2</v>
      </c>
    </row>
    <row r="2296" spans="1:18" x14ac:dyDescent="0.3">
      <c r="A2296" s="69" t="s">
        <v>2305</v>
      </c>
      <c r="B2296" s="55" t="str">
        <f>VLOOKUP(A2296,'Customer Names'!A2296:E3614,3,TRUE)</f>
        <v xml:space="preserve"> Mr</v>
      </c>
      <c r="C2296" s="55" t="str">
        <f>VLOOKUP(A2296,'Customer Names'!A2294:E3119,4,FALSE)</f>
        <v>Beisel</v>
      </c>
      <c r="D2296" s="50">
        <f>VLOOKUP(HealthCare!A2296,Medical_Examinations!A2295:J4630,2,TRUE)</f>
        <v>16.87</v>
      </c>
      <c r="E2296" s="50">
        <f>VLOOKUP(HealthCare!A2296,Medical_Examinations!A2295:J4630,4,TRUE)</f>
        <v>9.1300000000000008</v>
      </c>
      <c r="F2296" s="7" t="str">
        <f>VLOOKUP(A2296,Medical_Examinations!A2295:J4630,6,TRUE)</f>
        <v>No</v>
      </c>
      <c r="G2296" s="7" t="str">
        <f>VLOOKUP(A2296,Medical_Examinations!A2295:J4630,7,TRUE)</f>
        <v>No</v>
      </c>
      <c r="H2296" s="7" t="str">
        <f>VLOOKUP(A2296,Medical_Examinations!A2295:J4630,8,TRUE)</f>
        <v>No</v>
      </c>
      <c r="I2296" s="51">
        <f>VLOOKUP(A2296,Medical_Examinations!A2295:J4630,9,TRUE)</f>
        <v>0</v>
      </c>
      <c r="J2296" s="7" t="str">
        <f>VLOOKUP(A2296,Medical_Examinations!A2295:J4630,10,TRUE)</f>
        <v>No</v>
      </c>
      <c r="K2296" s="7" t="str">
        <f>VLOOKUP(A2296,Medical_Examinations!A2295:J4630,3,TRUE)</f>
        <v>Underweight</v>
      </c>
      <c r="L2296" s="7" t="str">
        <f>VLOOKUP(A2296,Medical_Examinations!A2295:J4630,5,TRUE)</f>
        <v>Diabetes</v>
      </c>
      <c r="M2296" s="52">
        <f>VLOOKUP(A2296,Hospitalization!A10:K2352,5,FALSE)</f>
        <v>34247</v>
      </c>
      <c r="N2296" s="51">
        <f ca="1">VLOOKUP(A2296,Hospitalization!A498:K2840,6,TRUE)</f>
        <v>58</v>
      </c>
      <c r="O2296" s="7" t="str">
        <f>VLOOKUP(A2287,Hospitalization!A1288:K3630,11,TRUE)</f>
        <v>R1011</v>
      </c>
      <c r="P2296" s="7" t="str">
        <f>VLOOKUP(A2296,Hospitalization!A1297:K3639,10,TRUE)</f>
        <v>tier - 2</v>
      </c>
      <c r="Q2296" s="53">
        <f>VLOOKUP(A2296,Hospitalization!A1297:K3639,8,TRUE)</f>
        <v>7349.12</v>
      </c>
      <c r="R2296" s="7" t="str">
        <f>VLOOKUP(A2296,Hospitalization!A1297:K3639,9,TRUE)</f>
        <v>tier - 2</v>
      </c>
    </row>
    <row r="2297" spans="1:18" x14ac:dyDescent="0.3">
      <c r="A2297" s="69" t="s">
        <v>2306</v>
      </c>
      <c r="B2297" s="55" t="str">
        <f>VLOOKUP(A2297,'Customer Names'!A2297:E3615,3,TRUE)</f>
        <v xml:space="preserve"> Mr</v>
      </c>
      <c r="C2297" s="55" t="str">
        <f>VLOOKUP(A2297,'Customer Names'!A2295:E3120,4,FALSE)</f>
        <v>Enke</v>
      </c>
      <c r="D2297" s="54">
        <f>VLOOKUP(HealthCare!A2297,Medical_Examinations!A2296:J4631,2,TRUE)</f>
        <v>30.14</v>
      </c>
      <c r="E2297" s="54">
        <f>VLOOKUP(HealthCare!A2297,Medical_Examinations!A2296:J4631,4,TRUE)</f>
        <v>5.49</v>
      </c>
      <c r="F2297" s="55" t="str">
        <f>VLOOKUP(A2297,Medical_Examinations!A2296:J4631,6,TRUE)</f>
        <v>No</v>
      </c>
      <c r="G2297" s="55" t="str">
        <f>VLOOKUP(A2297,Medical_Examinations!A2296:J4631,7,TRUE)</f>
        <v>yes</v>
      </c>
      <c r="H2297" s="55" t="str">
        <f>VLOOKUP(A2297,Medical_Examinations!A2296:J4631,8,TRUE)</f>
        <v>No</v>
      </c>
      <c r="I2297" s="56">
        <f>VLOOKUP(A2297,Medical_Examinations!A2296:J4631,9,TRUE)</f>
        <v>1</v>
      </c>
      <c r="J2297" s="55" t="str">
        <f>VLOOKUP(A2297,Medical_Examinations!A2296:J4631,10,TRUE)</f>
        <v>No</v>
      </c>
      <c r="K2297" s="55" t="str">
        <f>VLOOKUP(A2297,Medical_Examinations!A2296:J4631,3,TRUE)</f>
        <v>Obesity</v>
      </c>
      <c r="L2297" s="55" t="str">
        <f>VLOOKUP(A2297,Medical_Examinations!A2296:J4631,5,TRUE)</f>
        <v>Normal</v>
      </c>
      <c r="M2297" s="57">
        <f>VLOOKUP(A2297,Hospitalization!A11:K2353,5,FALSE)</f>
        <v>28460</v>
      </c>
      <c r="N2297" s="56">
        <f ca="1">VLOOKUP(A2297,Hospitalization!A499:K2841,6,TRUE)</f>
        <v>57</v>
      </c>
      <c r="O2297" s="55" t="str">
        <f>VLOOKUP(A2288,Hospitalization!A1289:K3631,11,TRUE)</f>
        <v>R1012</v>
      </c>
      <c r="P2297" s="55" t="str">
        <f>VLOOKUP(A2297,Hospitalization!A1298:K3640,10,TRUE)</f>
        <v>tier - 1</v>
      </c>
      <c r="Q2297" s="58">
        <f>VLOOKUP(A2297,Hospitalization!A1298:K3640,8,TRUE)</f>
        <v>7348.14</v>
      </c>
      <c r="R2297" s="55" t="str">
        <f>VLOOKUP(A2297,Hospitalization!A1298:K3640,9,TRUE)</f>
        <v>tier - 2</v>
      </c>
    </row>
    <row r="2298" spans="1:18" x14ac:dyDescent="0.3">
      <c r="A2298" s="69" t="s">
        <v>2307</v>
      </c>
      <c r="B2298" s="55" t="str">
        <f>VLOOKUP(A2298,'Customer Names'!A2298:E3616,3,TRUE)</f>
        <v xml:space="preserve"> Mr</v>
      </c>
      <c r="C2298" s="55" t="str">
        <f>VLOOKUP(A2298,'Customer Names'!A2296:E3121,4,FALSE)</f>
        <v>Ruiz-Tagle Barros</v>
      </c>
      <c r="D2298" s="50">
        <f>VLOOKUP(HealthCare!A2298,Medical_Examinations!A2297:J4632,2,TRUE)</f>
        <v>23.21</v>
      </c>
      <c r="E2298" s="50">
        <f>VLOOKUP(HealthCare!A2298,Medical_Examinations!A2297:J4632,4,TRUE)</f>
        <v>4.37</v>
      </c>
      <c r="F2298" s="7" t="str">
        <f>VLOOKUP(A2298,Medical_Examinations!A2297:J4632,6,TRUE)</f>
        <v>No</v>
      </c>
      <c r="G2298" s="7" t="str">
        <f>VLOOKUP(A2298,Medical_Examinations!A2297:J4632,7,TRUE)</f>
        <v>yes</v>
      </c>
      <c r="H2298" s="7" t="str">
        <f>VLOOKUP(A2298,Medical_Examinations!A2297:J4632,8,TRUE)</f>
        <v>No</v>
      </c>
      <c r="I2298" s="51">
        <f>VLOOKUP(A2298,Medical_Examinations!A2297:J4632,9,TRUE)</f>
        <v>1</v>
      </c>
      <c r="J2298" s="7" t="str">
        <f>VLOOKUP(A2298,Medical_Examinations!A2297:J4632,10,TRUE)</f>
        <v>No</v>
      </c>
      <c r="K2298" s="7" t="str">
        <f>VLOOKUP(A2298,Medical_Examinations!A2297:J4632,3,TRUE)</f>
        <v>Normal Weight</v>
      </c>
      <c r="L2298" s="7" t="str">
        <f>VLOOKUP(A2298,Medical_Examinations!A2297:J4632,5,TRUE)</f>
        <v>Normal</v>
      </c>
      <c r="M2298" s="52">
        <f>VLOOKUP(A2298,Hospitalization!A12:K2354,5,FALSE)</f>
        <v>29032</v>
      </c>
      <c r="N2298" s="51">
        <f ca="1">VLOOKUP(A2298,Hospitalization!A500:K2842,6,TRUE)</f>
        <v>57</v>
      </c>
      <c r="O2298" s="7" t="str">
        <f>VLOOKUP(A2289,Hospitalization!A1290:K3632,11,TRUE)</f>
        <v>R1012</v>
      </c>
      <c r="P2298" s="7" t="str">
        <f>VLOOKUP(A2298,Hospitalization!A1299:K3641,10,TRUE)</f>
        <v>tier - 1</v>
      </c>
      <c r="Q2298" s="53">
        <f>VLOOKUP(A2298,Hospitalization!A1299:K3641,8,TRUE)</f>
        <v>7345.73</v>
      </c>
      <c r="R2298" s="7" t="str">
        <f>VLOOKUP(A2298,Hospitalization!A1299:K3641,9,TRUE)</f>
        <v>tier - 2</v>
      </c>
    </row>
    <row r="2299" spans="1:18" x14ac:dyDescent="0.3">
      <c r="A2299" s="69" t="s">
        <v>2308</v>
      </c>
      <c r="B2299" s="55" t="str">
        <f>VLOOKUP(A2299,'Customer Names'!A2299:E3617,3,TRUE)</f>
        <v xml:space="preserve"> Ms</v>
      </c>
      <c r="C2299" s="55" t="str">
        <f>VLOOKUP(A2299,'Customer Names'!A2297:E3122,4,FALSE)</f>
        <v>Ferrell</v>
      </c>
      <c r="D2299" s="54">
        <f>VLOOKUP(HealthCare!A2299,Medical_Examinations!A2298:J4633,2,TRUE)</f>
        <v>17.170000000000002</v>
      </c>
      <c r="E2299" s="54">
        <f>VLOOKUP(HealthCare!A2299,Medical_Examinations!A2298:J4633,4,TRUE)</f>
        <v>8.4600000000000009</v>
      </c>
      <c r="F2299" s="55" t="str">
        <f>VLOOKUP(A2299,Medical_Examinations!A2298:J4633,6,TRUE)</f>
        <v>No</v>
      </c>
      <c r="G2299" s="55" t="str">
        <f>VLOOKUP(A2299,Medical_Examinations!A2298:J4633,7,TRUE)</f>
        <v>No</v>
      </c>
      <c r="H2299" s="55" t="str">
        <f>VLOOKUP(A2299,Medical_Examinations!A2298:J4633,8,TRUE)</f>
        <v>No</v>
      </c>
      <c r="I2299" s="56">
        <f>VLOOKUP(A2299,Medical_Examinations!A2298:J4633,9,TRUE)</f>
        <v>0</v>
      </c>
      <c r="J2299" s="55" t="str">
        <f>VLOOKUP(A2299,Medical_Examinations!A2298:J4633,10,TRUE)</f>
        <v>No</v>
      </c>
      <c r="K2299" s="55" t="str">
        <f>VLOOKUP(A2299,Medical_Examinations!A2298:J4633,3,TRUE)</f>
        <v>Underweight</v>
      </c>
      <c r="L2299" s="55" t="str">
        <f>VLOOKUP(A2299,Medical_Examinations!A2298:J4633,5,TRUE)</f>
        <v>Diabetes</v>
      </c>
      <c r="M2299" s="57">
        <f>VLOOKUP(A2299,Hospitalization!A13:K2355,5,FALSE)</f>
        <v>28477</v>
      </c>
      <c r="N2299" s="56">
        <f ca="1">VLOOKUP(A2299,Hospitalization!A501:K2843,6,TRUE)</f>
        <v>63</v>
      </c>
      <c r="O2299" s="55" t="str">
        <f>VLOOKUP(A2290,Hospitalization!A1291:K3633,11,TRUE)</f>
        <v>R1011</v>
      </c>
      <c r="P2299" s="55" t="str">
        <f>VLOOKUP(A2299,Hospitalization!A1300:K3642,10,TRUE)</f>
        <v>tier - 1</v>
      </c>
      <c r="Q2299" s="58">
        <f>VLOOKUP(A2299,Hospitalization!A1300:K3642,8,TRUE)</f>
        <v>7345.08</v>
      </c>
      <c r="R2299" s="55" t="str">
        <f>VLOOKUP(A2299,Hospitalization!A1300:K3642,9,TRUE)</f>
        <v>tier - 2</v>
      </c>
    </row>
    <row r="2300" spans="1:18" x14ac:dyDescent="0.3">
      <c r="A2300" s="69" t="s">
        <v>2309</v>
      </c>
      <c r="B2300" s="55" t="str">
        <f>VLOOKUP(A2300,'Customer Names'!A2300:E3618,3,TRUE)</f>
        <v xml:space="preserve"> Mr</v>
      </c>
      <c r="C2300" s="55" t="str">
        <f>VLOOKUP(A2300,'Customer Names'!A2298:E3123,4,FALSE)</f>
        <v>Gates</v>
      </c>
      <c r="D2300" s="50">
        <f>VLOOKUP(HealthCare!A2300,Medical_Examinations!A2299:J4634,2,TRUE)</f>
        <v>15.61</v>
      </c>
      <c r="E2300" s="50">
        <f>VLOOKUP(HealthCare!A2300,Medical_Examinations!A2299:J4634,4,TRUE)</f>
        <v>5.28</v>
      </c>
      <c r="F2300" s="7" t="str">
        <f>VLOOKUP(A2300,Medical_Examinations!A2299:J4634,6,TRUE)</f>
        <v>No</v>
      </c>
      <c r="G2300" s="7" t="str">
        <f>VLOOKUP(A2300,Medical_Examinations!A2299:J4634,7,TRUE)</f>
        <v>No</v>
      </c>
      <c r="H2300" s="7" t="str">
        <f>VLOOKUP(A2300,Medical_Examinations!A2299:J4634,8,TRUE)</f>
        <v>No</v>
      </c>
      <c r="I2300" s="51">
        <f>VLOOKUP(A2300,Medical_Examinations!A2299:J4634,9,TRUE)</f>
        <v>1</v>
      </c>
      <c r="J2300" s="7" t="str">
        <f>VLOOKUP(A2300,Medical_Examinations!A2299:J4634,10,TRUE)</f>
        <v>No</v>
      </c>
      <c r="K2300" s="7" t="str">
        <f>VLOOKUP(A2300,Medical_Examinations!A2299:J4634,3,TRUE)</f>
        <v>Underweight</v>
      </c>
      <c r="L2300" s="7" t="str">
        <f>VLOOKUP(A2300,Medical_Examinations!A2299:J4634,5,TRUE)</f>
        <v>Normal</v>
      </c>
      <c r="M2300" s="52">
        <f>VLOOKUP(A2300,Hospitalization!A14:K2356,5,FALSE)</f>
        <v>31578</v>
      </c>
      <c r="N2300" s="51">
        <f ca="1">VLOOKUP(A2300,Hospitalization!A502:K2844,6,TRUE)</f>
        <v>63</v>
      </c>
      <c r="O2300" s="7" t="str">
        <f>VLOOKUP(A2291,Hospitalization!A1292:K3634,11,TRUE)</f>
        <v>R1026</v>
      </c>
      <c r="P2300" s="7" t="str">
        <f>VLOOKUP(A2300,Hospitalization!A1301:K3643,10,TRUE)</f>
        <v>tier - 2</v>
      </c>
      <c r="Q2300" s="53">
        <f>VLOOKUP(A2300,Hospitalization!A1301:K3643,8,TRUE)</f>
        <v>7339.93</v>
      </c>
      <c r="R2300" s="7" t="str">
        <f>VLOOKUP(A2300,Hospitalization!A1301:K3643,9,TRUE)</f>
        <v>tier - 2</v>
      </c>
    </row>
    <row r="2301" spans="1:18" x14ac:dyDescent="0.3">
      <c r="A2301" s="69" t="s">
        <v>2310</v>
      </c>
      <c r="B2301" s="55" t="str">
        <f>VLOOKUP(A2301,'Customer Names'!A2301:E3619,3,TRUE)</f>
        <v xml:space="preserve"> Mr</v>
      </c>
      <c r="C2301" s="55" t="str">
        <f>VLOOKUP(A2301,'Customer Names'!A2299:E3124,4,FALSE)</f>
        <v>Jeffers</v>
      </c>
      <c r="D2301" s="54">
        <f>VLOOKUP(HealthCare!A2301,Medical_Examinations!A2300:J4635,2,TRUE)</f>
        <v>17.98</v>
      </c>
      <c r="E2301" s="54">
        <f>VLOOKUP(HealthCare!A2301,Medical_Examinations!A2300:J4635,4,TRUE)</f>
        <v>5.33</v>
      </c>
      <c r="F2301" s="55" t="str">
        <f>VLOOKUP(A2301,Medical_Examinations!A2300:J4635,6,TRUE)</f>
        <v>yes</v>
      </c>
      <c r="G2301" s="55" t="str">
        <f>VLOOKUP(A2301,Medical_Examinations!A2300:J4635,7,TRUE)</f>
        <v>No</v>
      </c>
      <c r="H2301" s="55" t="str">
        <f>VLOOKUP(A2301,Medical_Examinations!A2300:J4635,8,TRUE)</f>
        <v>Yes</v>
      </c>
      <c r="I2301" s="56">
        <f>VLOOKUP(A2301,Medical_Examinations!A2300:J4635,9,TRUE)</f>
        <v>1</v>
      </c>
      <c r="J2301" s="55" t="str">
        <f>VLOOKUP(A2301,Medical_Examinations!A2300:J4635,10,TRUE)</f>
        <v>No</v>
      </c>
      <c r="K2301" s="55" t="str">
        <f>VLOOKUP(A2301,Medical_Examinations!A2300:J4635,3,TRUE)</f>
        <v>Underweight</v>
      </c>
      <c r="L2301" s="55" t="str">
        <f>VLOOKUP(A2301,Medical_Examinations!A2300:J4635,5,TRUE)</f>
        <v>Normal</v>
      </c>
      <c r="M2301" s="57">
        <f>VLOOKUP(A2301,Hospitalization!A15:K2357,5,FALSE)</f>
        <v>29025</v>
      </c>
      <c r="N2301" s="56">
        <f ca="1">VLOOKUP(A2301,Hospitalization!A503:K2845,6,TRUE)</f>
        <v>63</v>
      </c>
      <c r="O2301" s="55" t="str">
        <f>VLOOKUP(A2292,Hospitalization!A1293:K3635,11,TRUE)</f>
        <v>R1011</v>
      </c>
      <c r="P2301" s="55" t="str">
        <f>VLOOKUP(A2301,Hospitalization!A1302:K3644,10,TRUE)</f>
        <v>tier - 3</v>
      </c>
      <c r="Q2301" s="58">
        <f>VLOOKUP(A2301,Hospitalization!A1302:K3644,8,TRUE)</f>
        <v>7325.05</v>
      </c>
      <c r="R2301" s="55" t="str">
        <f>VLOOKUP(A2301,Hospitalization!A1302:K3644,9,TRUE)</f>
        <v>tier - 2</v>
      </c>
    </row>
    <row r="2302" spans="1:18" x14ac:dyDescent="0.3">
      <c r="A2302" s="69" t="s">
        <v>2311</v>
      </c>
      <c r="B2302" s="55" t="str">
        <f>VLOOKUP(A2302,'Customer Names'!A2302:E3620,3,TRUE)</f>
        <v xml:space="preserve"> Mr</v>
      </c>
      <c r="C2302" s="55" t="str">
        <f>VLOOKUP(A2302,'Customer Names'!A2300:E3125,4,FALSE)</f>
        <v>Sulhanek</v>
      </c>
      <c r="D2302" s="50">
        <f>VLOOKUP(HealthCare!A2302,Medical_Examinations!A2301:J4636,2,TRUE)</f>
        <v>21.64</v>
      </c>
      <c r="E2302" s="50">
        <f>VLOOKUP(HealthCare!A2302,Medical_Examinations!A2301:J4636,4,TRUE)</f>
        <v>5.5</v>
      </c>
      <c r="F2302" s="7" t="str">
        <f>VLOOKUP(A2302,Medical_Examinations!A2301:J4636,6,TRUE)</f>
        <v>No</v>
      </c>
      <c r="G2302" s="7" t="str">
        <f>VLOOKUP(A2302,Medical_Examinations!A2301:J4636,7,TRUE)</f>
        <v>yes</v>
      </c>
      <c r="H2302" s="7" t="str">
        <f>VLOOKUP(A2302,Medical_Examinations!A2301:J4636,8,TRUE)</f>
        <v>No</v>
      </c>
      <c r="I2302" s="51">
        <f>VLOOKUP(A2302,Medical_Examinations!A2301:J4636,9,TRUE)</f>
        <v>1</v>
      </c>
      <c r="J2302" s="7" t="str">
        <f>VLOOKUP(A2302,Medical_Examinations!A2301:J4636,10,TRUE)</f>
        <v>No</v>
      </c>
      <c r="K2302" s="7" t="str">
        <f>VLOOKUP(A2302,Medical_Examinations!A2301:J4636,3,TRUE)</f>
        <v>Normal Weight</v>
      </c>
      <c r="L2302" s="7" t="str">
        <f>VLOOKUP(A2302,Medical_Examinations!A2301:J4636,5,TRUE)</f>
        <v>Normal</v>
      </c>
      <c r="M2302" s="52">
        <f>VLOOKUP(A2302,Hospitalization!A16:K2358,5,FALSE)</f>
        <v>38306</v>
      </c>
      <c r="N2302" s="51">
        <f ca="1">VLOOKUP(A2302,Hospitalization!A504:K2846,6,TRUE)</f>
        <v>64</v>
      </c>
      <c r="O2302" s="7" t="str">
        <f>VLOOKUP(A2293,Hospitalization!A1294:K3636,11,TRUE)</f>
        <v>R1013</v>
      </c>
      <c r="P2302" s="7" t="str">
        <f>VLOOKUP(A2302,Hospitalization!A1303:K3645,10,TRUE)</f>
        <v>tier - 2</v>
      </c>
      <c r="Q2302" s="53">
        <f>VLOOKUP(A2302,Hospitalization!A1303:K3645,8,TRUE)</f>
        <v>7323.73</v>
      </c>
      <c r="R2302" s="7" t="str">
        <f>VLOOKUP(A2302,Hospitalization!A1303:K3645,9,TRUE)</f>
        <v>tier - 2</v>
      </c>
    </row>
    <row r="2303" spans="1:18" x14ac:dyDescent="0.3">
      <c r="A2303" s="69" t="s">
        <v>2312</v>
      </c>
      <c r="B2303" s="55" t="str">
        <f>VLOOKUP(A2303,'Customer Names'!A2303:E3621,3,TRUE)</f>
        <v xml:space="preserve"> Mr</v>
      </c>
      <c r="C2303" s="55" t="str">
        <f>VLOOKUP(A2303,'Customer Names'!A2301:E3126,4,FALSE)</f>
        <v>Ozahowski</v>
      </c>
      <c r="D2303" s="54">
        <f>VLOOKUP(HealthCare!A2303,Medical_Examinations!A2302:J4637,2,TRUE)</f>
        <v>16.399999999999999</v>
      </c>
      <c r="E2303" s="54">
        <f>VLOOKUP(HealthCare!A2303,Medical_Examinations!A2302:J4637,4,TRUE)</f>
        <v>5.4</v>
      </c>
      <c r="F2303" s="55" t="str">
        <f>VLOOKUP(A2303,Medical_Examinations!A2302:J4637,6,TRUE)</f>
        <v>No</v>
      </c>
      <c r="G2303" s="55" t="str">
        <f>VLOOKUP(A2303,Medical_Examinations!A2302:J4637,7,TRUE)</f>
        <v>No</v>
      </c>
      <c r="H2303" s="55" t="str">
        <f>VLOOKUP(A2303,Medical_Examinations!A2302:J4637,8,TRUE)</f>
        <v>Yes</v>
      </c>
      <c r="I2303" s="56">
        <f>VLOOKUP(A2303,Medical_Examinations!A2302:J4637,9,TRUE)</f>
        <v>1</v>
      </c>
      <c r="J2303" s="55" t="str">
        <f>VLOOKUP(A2303,Medical_Examinations!A2302:J4637,10,TRUE)</f>
        <v>No</v>
      </c>
      <c r="K2303" s="55" t="str">
        <f>VLOOKUP(A2303,Medical_Examinations!A2302:J4637,3,TRUE)</f>
        <v>Underweight</v>
      </c>
      <c r="L2303" s="55" t="str">
        <f>VLOOKUP(A2303,Medical_Examinations!A2302:J4637,5,TRUE)</f>
        <v>Normal</v>
      </c>
      <c r="M2303" s="57">
        <f>VLOOKUP(A2303,Hospitalization!A17:K2359,5,FALSE)</f>
        <v>23934</v>
      </c>
      <c r="N2303" s="56">
        <f ca="1">VLOOKUP(A2303,Hospitalization!A505:K2847,6,TRUE)</f>
        <v>39</v>
      </c>
      <c r="O2303" s="55" t="str">
        <f>VLOOKUP(A2294,Hospitalization!A1295:K3637,11,TRUE)</f>
        <v>R1024</v>
      </c>
      <c r="P2303" s="55" t="str">
        <f>VLOOKUP(A2303,Hospitalization!A1304:K3646,10,TRUE)</f>
        <v>tier - 3</v>
      </c>
      <c r="Q2303" s="58">
        <f>VLOOKUP(A2303,Hospitalization!A1304:K3646,8,TRUE)</f>
        <v>7322.86</v>
      </c>
      <c r="R2303" s="55" t="str">
        <f>VLOOKUP(A2303,Hospitalization!A1304:K3646,9,TRUE)</f>
        <v>tier - 3</v>
      </c>
    </row>
    <row r="2304" spans="1:18" x14ac:dyDescent="0.3">
      <c r="A2304" s="69" t="s">
        <v>2313</v>
      </c>
      <c r="B2304" s="55" t="str">
        <f>VLOOKUP(A2304,'Customer Names'!A2304:E3622,3,TRUE)</f>
        <v xml:space="preserve"> Ms</v>
      </c>
      <c r="C2304" s="55" t="str">
        <f>VLOOKUP(A2304,'Customer Names'!A2302:E3127,4,FALSE)</f>
        <v>Caron</v>
      </c>
      <c r="D2304" s="50">
        <f>VLOOKUP(HealthCare!A2304,Medical_Examinations!A2303:J4638,2,TRUE)</f>
        <v>15.77</v>
      </c>
      <c r="E2304" s="50">
        <f>VLOOKUP(HealthCare!A2304,Medical_Examinations!A2303:J4638,4,TRUE)</f>
        <v>6.05</v>
      </c>
      <c r="F2304" s="7" t="str">
        <f>VLOOKUP(A2304,Medical_Examinations!A2303:J4638,6,TRUE)</f>
        <v>yes</v>
      </c>
      <c r="G2304" s="7" t="str">
        <f>VLOOKUP(A2304,Medical_Examinations!A2303:J4638,7,TRUE)</f>
        <v>No</v>
      </c>
      <c r="H2304" s="7" t="str">
        <f>VLOOKUP(A2304,Medical_Examinations!A2303:J4638,8,TRUE)</f>
        <v>No</v>
      </c>
      <c r="I2304" s="51">
        <f>VLOOKUP(A2304,Medical_Examinations!A2303:J4638,9,TRUE)</f>
        <v>1</v>
      </c>
      <c r="J2304" s="7" t="str">
        <f>VLOOKUP(A2304,Medical_Examinations!A2303:J4638,10,TRUE)</f>
        <v>No</v>
      </c>
      <c r="K2304" s="7" t="str">
        <f>VLOOKUP(A2304,Medical_Examinations!A2303:J4638,3,TRUE)</f>
        <v>Underweight</v>
      </c>
      <c r="L2304" s="7" t="str">
        <f>VLOOKUP(A2304,Medical_Examinations!A2303:J4638,5,TRUE)</f>
        <v>Prediabetes</v>
      </c>
      <c r="M2304" s="52">
        <f>VLOOKUP(A2304,Hospitalization!A18:K2360,5,FALSE)</f>
        <v>26522</v>
      </c>
      <c r="N2304" s="51">
        <f ca="1">VLOOKUP(A2304,Hospitalization!A506:K2848,6,TRUE)</f>
        <v>35</v>
      </c>
      <c r="O2304" s="7" t="str">
        <f>VLOOKUP(A2295,Hospitalization!A1296:K3638,11,TRUE)</f>
        <v>R1012</v>
      </c>
      <c r="P2304" s="7" t="str">
        <f>VLOOKUP(A2304,Hospitalization!A1305:K3647,10,TRUE)</f>
        <v>tier - 3</v>
      </c>
      <c r="Q2304" s="53">
        <f>VLOOKUP(A2304,Hospitalization!A1305:K3647,8,TRUE)</f>
        <v>7318.22</v>
      </c>
      <c r="R2304" s="7" t="str">
        <f>VLOOKUP(A2304,Hospitalization!A1305:K3647,9,TRUE)</f>
        <v>tier - 2</v>
      </c>
    </row>
    <row r="2305" spans="1:18" x14ac:dyDescent="0.3">
      <c r="A2305" s="69" t="s">
        <v>2314</v>
      </c>
      <c r="B2305" s="55" t="str">
        <f>VLOOKUP(A2305,'Customer Names'!A2305:E3623,3,TRUE)</f>
        <v xml:space="preserve"> Mr</v>
      </c>
      <c r="C2305" s="55" t="str">
        <f>VLOOKUP(A2305,'Customer Names'!A2303:E3128,4,FALSE)</f>
        <v>Fullarton</v>
      </c>
      <c r="D2305" s="54">
        <f>VLOOKUP(HealthCare!A2305,Medical_Examinations!A2304:J4639,2,TRUE)</f>
        <v>18.27</v>
      </c>
      <c r="E2305" s="54">
        <f>VLOOKUP(HealthCare!A2305,Medical_Examinations!A2304:J4639,4,TRUE)</f>
        <v>11.46</v>
      </c>
      <c r="F2305" s="55" t="str">
        <f>VLOOKUP(A2305,Medical_Examinations!A2304:J4639,6,TRUE)</f>
        <v>No</v>
      </c>
      <c r="G2305" s="55" t="str">
        <f>VLOOKUP(A2305,Medical_Examinations!A2304:J4639,7,TRUE)</f>
        <v>No</v>
      </c>
      <c r="H2305" s="55" t="str">
        <f>VLOOKUP(A2305,Medical_Examinations!A2304:J4639,8,TRUE)</f>
        <v>No</v>
      </c>
      <c r="I2305" s="56">
        <f>VLOOKUP(A2305,Medical_Examinations!A2304:J4639,9,TRUE)</f>
        <v>0</v>
      </c>
      <c r="J2305" s="55" t="str">
        <f>VLOOKUP(A2305,Medical_Examinations!A2304:J4639,10,TRUE)</f>
        <v>No</v>
      </c>
      <c r="K2305" s="55" t="str">
        <f>VLOOKUP(A2305,Medical_Examinations!A2304:J4639,3,TRUE)</f>
        <v>Underweight</v>
      </c>
      <c r="L2305" s="55" t="str">
        <f>VLOOKUP(A2305,Medical_Examinations!A2304:J4639,5,TRUE)</f>
        <v>Diabetes</v>
      </c>
      <c r="M2305" s="57">
        <f>VLOOKUP(A2305,Hospitalization!A19:K2361,5,FALSE)</f>
        <v>23918</v>
      </c>
      <c r="N2305" s="56">
        <f ca="1">VLOOKUP(A2305,Hospitalization!A507:K2849,6,TRUE)</f>
        <v>49</v>
      </c>
      <c r="O2305" s="55" t="str">
        <f>VLOOKUP(A2296,Hospitalization!A1297:K3639,11,TRUE)</f>
        <v>R1021</v>
      </c>
      <c r="P2305" s="55" t="str">
        <f>VLOOKUP(A2305,Hospitalization!A1306:K3648,10,TRUE)</f>
        <v>tier - 1</v>
      </c>
      <c r="Q2305" s="58">
        <f>VLOOKUP(A2305,Hospitalization!A1306:K3648,8,TRUE)</f>
        <v>7318.21</v>
      </c>
      <c r="R2305" s="55" t="str">
        <f>VLOOKUP(A2305,Hospitalization!A1306:K3648,9,TRUE)</f>
        <v>tier - 3</v>
      </c>
    </row>
    <row r="2306" spans="1:18" x14ac:dyDescent="0.3">
      <c r="A2306" s="69" t="s">
        <v>2315</v>
      </c>
      <c r="B2306" s="55" t="str">
        <f>VLOOKUP(A2306,'Customer Names'!A2306:E3624,3,TRUE)</f>
        <v xml:space="preserve"> Mr</v>
      </c>
      <c r="C2306" s="55" t="str">
        <f>VLOOKUP(A2306,'Customer Names'!A2304:E3129,4,FALSE)</f>
        <v>Lindgren</v>
      </c>
      <c r="D2306" s="50">
        <f>VLOOKUP(HealthCare!A2306,Medical_Examinations!A2305:J4640,2,TRUE)</f>
        <v>16.489999999999998</v>
      </c>
      <c r="E2306" s="50">
        <f>VLOOKUP(HealthCare!A2306,Medical_Examinations!A2305:J4640,4,TRUE)</f>
        <v>8.48</v>
      </c>
      <c r="F2306" s="7" t="str">
        <f>VLOOKUP(A2306,Medical_Examinations!A2305:J4640,6,TRUE)</f>
        <v>No</v>
      </c>
      <c r="G2306" s="7" t="str">
        <f>VLOOKUP(A2306,Medical_Examinations!A2305:J4640,7,TRUE)</f>
        <v>No</v>
      </c>
      <c r="H2306" s="7" t="str">
        <f>VLOOKUP(A2306,Medical_Examinations!A2305:J4640,8,TRUE)</f>
        <v>No</v>
      </c>
      <c r="I2306" s="51">
        <f>VLOOKUP(A2306,Medical_Examinations!A2305:J4640,9,TRUE)</f>
        <v>0</v>
      </c>
      <c r="J2306" s="7" t="str">
        <f>VLOOKUP(A2306,Medical_Examinations!A2305:J4640,10,TRUE)</f>
        <v>No</v>
      </c>
      <c r="K2306" s="7" t="str">
        <f>VLOOKUP(A2306,Medical_Examinations!A2305:J4640,3,TRUE)</f>
        <v>Underweight</v>
      </c>
      <c r="L2306" s="7" t="str">
        <f>VLOOKUP(A2306,Medical_Examinations!A2305:J4640,5,TRUE)</f>
        <v>Diabetes</v>
      </c>
      <c r="M2306" s="52">
        <f>VLOOKUP(A2306,Hospitalization!A20:K2362,5,FALSE)</f>
        <v>23899</v>
      </c>
      <c r="N2306" s="51">
        <f ca="1">VLOOKUP(A2306,Hospitalization!A508:K2850,6,TRUE)</f>
        <v>62</v>
      </c>
      <c r="O2306" s="7" t="str">
        <f>VLOOKUP(A2297,Hospitalization!A1298:K3640,11,TRUE)</f>
        <v>R1011</v>
      </c>
      <c r="P2306" s="7" t="str">
        <f>VLOOKUP(A2306,Hospitalization!A1307:K3649,10,TRUE)</f>
        <v>tier - 3</v>
      </c>
      <c r="Q2306" s="53">
        <f>VLOOKUP(A2306,Hospitalization!A1307:K3649,8,TRUE)</f>
        <v>7304.65</v>
      </c>
      <c r="R2306" s="7" t="str">
        <f>VLOOKUP(A2306,Hospitalization!A1307:K3649,9,TRUE)</f>
        <v>tier - 3</v>
      </c>
    </row>
    <row r="2307" spans="1:18" x14ac:dyDescent="0.3">
      <c r="A2307" s="69" t="s">
        <v>2316</v>
      </c>
      <c r="B2307" s="55" t="str">
        <f>VLOOKUP(A2307,'Customer Names'!A2307:E3625,3,TRUE)</f>
        <v xml:space="preserve"> Mr</v>
      </c>
      <c r="C2307" s="55" t="str">
        <f>VLOOKUP(A2307,'Customer Names'!A2305:E3130,4,FALSE)</f>
        <v>Akiha</v>
      </c>
      <c r="D2307" s="54">
        <f>VLOOKUP(HealthCare!A2307,Medical_Examinations!A2306:J4641,2,TRUE)</f>
        <v>16.14</v>
      </c>
      <c r="E2307" s="54">
        <f>VLOOKUP(HealthCare!A2307,Medical_Examinations!A2306:J4641,4,TRUE)</f>
        <v>4.8600000000000003</v>
      </c>
      <c r="F2307" s="55" t="str">
        <f>VLOOKUP(A2307,Medical_Examinations!A2306:J4641,6,TRUE)</f>
        <v>No</v>
      </c>
      <c r="G2307" s="55" t="str">
        <f>VLOOKUP(A2307,Medical_Examinations!A2306:J4641,7,TRUE)</f>
        <v>No</v>
      </c>
      <c r="H2307" s="55" t="str">
        <f>VLOOKUP(A2307,Medical_Examinations!A2306:J4641,8,TRUE)</f>
        <v>No</v>
      </c>
      <c r="I2307" s="56">
        <f>VLOOKUP(A2307,Medical_Examinations!A2306:J4641,9,TRUE)</f>
        <v>0</v>
      </c>
      <c r="J2307" s="55" t="str">
        <f>VLOOKUP(A2307,Medical_Examinations!A2306:J4641,10,TRUE)</f>
        <v>No</v>
      </c>
      <c r="K2307" s="55" t="str">
        <f>VLOOKUP(A2307,Medical_Examinations!A2306:J4641,3,TRUE)</f>
        <v>Underweight</v>
      </c>
      <c r="L2307" s="55" t="str">
        <f>VLOOKUP(A2307,Medical_Examinations!A2306:J4641,5,TRUE)</f>
        <v>Normal</v>
      </c>
      <c r="M2307" s="57">
        <f>VLOOKUP(A2307,Hospitalization!A21:K2363,5,FALSE)</f>
        <v>24467</v>
      </c>
      <c r="N2307" s="56">
        <f ca="1">VLOOKUP(A2307,Hospitalization!A509:K2851,6,TRUE)</f>
        <v>62</v>
      </c>
      <c r="O2307" s="55" t="str">
        <f>VLOOKUP(A2298,Hospitalization!A1299:K3641,11,TRUE)</f>
        <v>R1013</v>
      </c>
      <c r="P2307" s="55" t="str">
        <f>VLOOKUP(A2307,Hospitalization!A1308:K3650,10,TRUE)</f>
        <v>tier - 1</v>
      </c>
      <c r="Q2307" s="58">
        <f>VLOOKUP(A2307,Hospitalization!A1308:K3650,8,TRUE)</f>
        <v>7302.46</v>
      </c>
      <c r="R2307" s="55" t="str">
        <f>VLOOKUP(A2307,Hospitalization!A1308:K3650,9,TRUE)</f>
        <v>tier - 3</v>
      </c>
    </row>
    <row r="2308" spans="1:18" x14ac:dyDescent="0.3">
      <c r="A2308" s="69" t="s">
        <v>2317</v>
      </c>
      <c r="B2308" s="55" t="str">
        <f>VLOOKUP(A2308,'Customer Names'!A2308:E3626,3,TRUE)</f>
        <v xml:space="preserve"> Ms</v>
      </c>
      <c r="C2308" s="55" t="str">
        <f>VLOOKUP(A2308,'Customer Names'!A2306:E3131,4,FALSE)</f>
        <v>Sweny</v>
      </c>
      <c r="D2308" s="50">
        <f>VLOOKUP(HealthCare!A2308,Medical_Examinations!A2307:J4642,2,TRUE)</f>
        <v>20.85</v>
      </c>
      <c r="E2308" s="50">
        <f>VLOOKUP(HealthCare!A2308,Medical_Examinations!A2307:J4642,4,TRUE)</f>
        <v>4.45</v>
      </c>
      <c r="F2308" s="7" t="str">
        <f>VLOOKUP(A2308,Medical_Examinations!A2307:J4642,6,TRUE)</f>
        <v>yes</v>
      </c>
      <c r="G2308" s="7" t="str">
        <f>VLOOKUP(A2308,Medical_Examinations!A2307:J4642,7,TRUE)</f>
        <v>No</v>
      </c>
      <c r="H2308" s="7" t="str">
        <f>VLOOKUP(A2308,Medical_Examinations!A2307:J4642,8,TRUE)</f>
        <v>No</v>
      </c>
      <c r="I2308" s="51">
        <f>VLOOKUP(A2308,Medical_Examinations!A2307:J4642,9,TRUE)</f>
        <v>1</v>
      </c>
      <c r="J2308" s="7" t="str">
        <f>VLOOKUP(A2308,Medical_Examinations!A2307:J4642,10,TRUE)</f>
        <v>No</v>
      </c>
      <c r="K2308" s="7" t="str">
        <f>VLOOKUP(A2308,Medical_Examinations!A2307:J4642,3,TRUE)</f>
        <v>Normal Weight</v>
      </c>
      <c r="L2308" s="7" t="str">
        <f>VLOOKUP(A2308,Medical_Examinations!A2307:J4642,5,TRUE)</f>
        <v>Normal</v>
      </c>
      <c r="M2308" s="52">
        <f>VLOOKUP(A2308,Hospitalization!A22:K2364,5,FALSE)</f>
        <v>31353</v>
      </c>
      <c r="N2308" s="51">
        <f ca="1">VLOOKUP(A2308,Hospitalization!A510:K2852,6,TRUE)</f>
        <v>62</v>
      </c>
      <c r="O2308" s="7" t="str">
        <f>VLOOKUP(A2299,Hospitalization!A1300:K3642,11,TRUE)</f>
        <v>R1011</v>
      </c>
      <c r="P2308" s="7" t="str">
        <f>VLOOKUP(A2308,Hospitalization!A1309:K3651,10,TRUE)</f>
        <v>tier - 1</v>
      </c>
      <c r="Q2308" s="53">
        <f>VLOOKUP(A2308,Hospitalization!A1309:K3651,8,TRUE)</f>
        <v>7281.51</v>
      </c>
      <c r="R2308" s="7" t="str">
        <f>VLOOKUP(A2308,Hospitalization!A1309:K3651,9,TRUE)</f>
        <v>tier - 2</v>
      </c>
    </row>
    <row r="2309" spans="1:18" x14ac:dyDescent="0.3">
      <c r="A2309" s="69" t="s">
        <v>2318</v>
      </c>
      <c r="B2309" s="55" t="str">
        <f>VLOOKUP(A2309,'Customer Names'!A2309:E3627,3,TRUE)</f>
        <v xml:space="preserve"> Ms</v>
      </c>
      <c r="C2309" s="55" t="str">
        <f>VLOOKUP(A2309,'Customer Names'!A2307:E3132,4,FALSE)</f>
        <v>Tobin</v>
      </c>
      <c r="D2309" s="54">
        <f>VLOOKUP(HealthCare!A2309,Medical_Examinations!A2308:J4643,2,TRUE)</f>
        <v>15.88</v>
      </c>
      <c r="E2309" s="54">
        <f>VLOOKUP(HealthCare!A2309,Medical_Examinations!A2308:J4643,4,TRUE)</f>
        <v>4.3600000000000003</v>
      </c>
      <c r="F2309" s="55" t="str">
        <f>VLOOKUP(A2309,Medical_Examinations!A2308:J4643,6,TRUE)</f>
        <v>No</v>
      </c>
      <c r="G2309" s="55" t="str">
        <f>VLOOKUP(A2309,Medical_Examinations!A2308:J4643,7,TRUE)</f>
        <v>No</v>
      </c>
      <c r="H2309" s="55" t="str">
        <f>VLOOKUP(A2309,Medical_Examinations!A2308:J4643,8,TRUE)</f>
        <v>No</v>
      </c>
      <c r="I2309" s="56">
        <f>VLOOKUP(A2309,Medical_Examinations!A2308:J4643,9,TRUE)</f>
        <v>0</v>
      </c>
      <c r="J2309" s="55" t="str">
        <f>VLOOKUP(A2309,Medical_Examinations!A2308:J4643,10,TRUE)</f>
        <v>No</v>
      </c>
      <c r="K2309" s="55" t="str">
        <f>VLOOKUP(A2309,Medical_Examinations!A2308:J4643,3,TRUE)</f>
        <v>Underweight</v>
      </c>
      <c r="L2309" s="55" t="str">
        <f>VLOOKUP(A2309,Medical_Examinations!A2308:J4643,5,TRUE)</f>
        <v>Normal</v>
      </c>
      <c r="M2309" s="57">
        <f>VLOOKUP(A2309,Hospitalization!A23:K2365,5,FALSE)</f>
        <v>28112</v>
      </c>
      <c r="N2309" s="56">
        <f ca="1">VLOOKUP(A2309,Hospitalization!A511:K2853,6,TRUE)</f>
        <v>63</v>
      </c>
      <c r="O2309" s="55" t="str">
        <f>VLOOKUP(A2300,Hospitalization!A1301:K3643,11,TRUE)</f>
        <v>R1012</v>
      </c>
      <c r="P2309" s="55" t="str">
        <f>VLOOKUP(A2309,Hospitalization!A1310:K3652,10,TRUE)</f>
        <v>tier - 1</v>
      </c>
      <c r="Q2309" s="58">
        <f>VLOOKUP(A2309,Hospitalization!A1310:K3652,8,TRUE)</f>
        <v>7273.02</v>
      </c>
      <c r="R2309" s="55" t="str">
        <f>VLOOKUP(A2309,Hospitalization!A1310:K3652,9,TRUE)</f>
        <v>tier - 2</v>
      </c>
    </row>
    <row r="2310" spans="1:18" x14ac:dyDescent="0.3">
      <c r="A2310" s="69" t="s">
        <v>2319</v>
      </c>
      <c r="B2310" s="55" t="str">
        <f>VLOOKUP(A2310,'Customer Names'!A2310:E3628,3,TRUE)</f>
        <v xml:space="preserve"> Ms</v>
      </c>
      <c r="C2310" s="55" t="str">
        <f>VLOOKUP(A2310,'Customer Names'!A2308:E3133,4,FALSE)</f>
        <v>Pedersen</v>
      </c>
      <c r="D2310" s="50">
        <f>VLOOKUP(HealthCare!A2310,Medical_Examinations!A2309:J4644,2,TRUE)</f>
        <v>20.66</v>
      </c>
      <c r="E2310" s="50">
        <f>VLOOKUP(HealthCare!A2310,Medical_Examinations!A2309:J4644,4,TRUE)</f>
        <v>5.8</v>
      </c>
      <c r="F2310" s="7" t="str">
        <f>VLOOKUP(A2310,Medical_Examinations!A2309:J4644,6,TRUE)</f>
        <v>No</v>
      </c>
      <c r="G2310" s="7" t="str">
        <f>VLOOKUP(A2310,Medical_Examinations!A2309:J4644,7,TRUE)</f>
        <v>yes</v>
      </c>
      <c r="H2310" s="7" t="str">
        <f>VLOOKUP(A2310,Medical_Examinations!A2309:J4644,8,TRUE)</f>
        <v>No</v>
      </c>
      <c r="I2310" s="51">
        <f>VLOOKUP(A2310,Medical_Examinations!A2309:J4644,9,TRUE)</f>
        <v>1</v>
      </c>
      <c r="J2310" s="7" t="str">
        <f>VLOOKUP(A2310,Medical_Examinations!A2309:J4644,10,TRUE)</f>
        <v>No</v>
      </c>
      <c r="K2310" s="7" t="str">
        <f>VLOOKUP(A2310,Medical_Examinations!A2309:J4644,3,TRUE)</f>
        <v>Normal Weight</v>
      </c>
      <c r="L2310" s="7" t="str">
        <f>VLOOKUP(A2310,Medical_Examinations!A2309:J4644,5,TRUE)</f>
        <v>Prediabetes</v>
      </c>
      <c r="M2310" s="52">
        <f>VLOOKUP(A2310,Hospitalization!A24:K2366,5,FALSE)</f>
        <v>29802</v>
      </c>
      <c r="N2310" s="51">
        <f ca="1">VLOOKUP(A2310,Hospitalization!A512:K2854,6,TRUE)</f>
        <v>62</v>
      </c>
      <c r="O2310" s="7" t="str">
        <f>VLOOKUP(A2301,Hospitalization!A1302:K3644,11,TRUE)</f>
        <v>R1024</v>
      </c>
      <c r="P2310" s="7" t="str">
        <f>VLOOKUP(A2310,Hospitalization!A1311:K3653,10,TRUE)</f>
        <v>tier - 3</v>
      </c>
      <c r="Q2310" s="53">
        <f>VLOOKUP(A2310,Hospitalization!A1311:K3653,8,TRUE)</f>
        <v>7265.7</v>
      </c>
      <c r="R2310" s="7" t="str">
        <f>VLOOKUP(A2310,Hospitalization!A1311:K3653,9,TRUE)</f>
        <v>tier - 3</v>
      </c>
    </row>
    <row r="2311" spans="1:18" x14ac:dyDescent="0.3">
      <c r="A2311" s="69" t="s">
        <v>2320</v>
      </c>
      <c r="B2311" s="55" t="str">
        <f>VLOOKUP(A2311,'Customer Names'!A2311:E3629,3,TRUE)</f>
        <v xml:space="preserve"> Mr</v>
      </c>
      <c r="C2311" s="55" t="str">
        <f>VLOOKUP(A2311,'Customer Names'!A2309:E3134,4,FALSE)</f>
        <v>Lynch</v>
      </c>
      <c r="D2311" s="54">
        <f>VLOOKUP(HealthCare!A2311,Medical_Examinations!A2310:J4645,2,TRUE)</f>
        <v>20.399999999999999</v>
      </c>
      <c r="E2311" s="54">
        <f>VLOOKUP(HealthCare!A2311,Medical_Examinations!A2310:J4645,4,TRUE)</f>
        <v>5.27</v>
      </c>
      <c r="F2311" s="55" t="str">
        <f>VLOOKUP(A2311,Medical_Examinations!A2310:J4645,6,TRUE)</f>
        <v>No</v>
      </c>
      <c r="G2311" s="55" t="str">
        <f>VLOOKUP(A2311,Medical_Examinations!A2310:J4645,7,TRUE)</f>
        <v>No</v>
      </c>
      <c r="H2311" s="55" t="str">
        <f>VLOOKUP(A2311,Medical_Examinations!A2310:J4645,8,TRUE)</f>
        <v>No</v>
      </c>
      <c r="I2311" s="56">
        <f>VLOOKUP(A2311,Medical_Examinations!A2310:J4645,9,TRUE)</f>
        <v>0</v>
      </c>
      <c r="J2311" s="55" t="str">
        <f>VLOOKUP(A2311,Medical_Examinations!A2310:J4645,10,TRUE)</f>
        <v>No</v>
      </c>
      <c r="K2311" s="55" t="str">
        <f>VLOOKUP(A2311,Medical_Examinations!A2310:J4645,3,TRUE)</f>
        <v>Normal Weight</v>
      </c>
      <c r="L2311" s="55" t="str">
        <f>VLOOKUP(A2311,Medical_Examinations!A2310:J4645,5,TRUE)</f>
        <v>Normal</v>
      </c>
      <c r="M2311" s="57">
        <f>VLOOKUP(A2311,Hospitalization!A25:K2367,5,FALSE)</f>
        <v>29750</v>
      </c>
      <c r="N2311" s="56">
        <f ca="1">VLOOKUP(A2311,Hospitalization!A513:K2855,6,TRUE)</f>
        <v>63</v>
      </c>
      <c r="O2311" s="55" t="str">
        <f>VLOOKUP(A2302,Hospitalization!A1303:K3645,11,TRUE)</f>
        <v>R1024</v>
      </c>
      <c r="P2311" s="55" t="str">
        <f>VLOOKUP(A2311,Hospitalization!A1312:K3654,10,TRUE)</f>
        <v>tier - 3</v>
      </c>
      <c r="Q2311" s="58">
        <f>VLOOKUP(A2311,Hospitalization!A1312:K3654,8,TRUE)</f>
        <v>7261.74</v>
      </c>
      <c r="R2311" s="55" t="str">
        <f>VLOOKUP(A2311,Hospitalization!A1312:K3654,9,TRUE)</f>
        <v>tier - 3</v>
      </c>
    </row>
    <row r="2312" spans="1:18" x14ac:dyDescent="0.3">
      <c r="A2312" s="69" t="s">
        <v>2321</v>
      </c>
      <c r="B2312" s="55" t="str">
        <f>VLOOKUP(A2312,'Customer Names'!A2312:E3630,3,TRUE)</f>
        <v xml:space="preserve"> Mrs</v>
      </c>
      <c r="C2312" s="55" t="str">
        <f>VLOOKUP(A2312,'Customer Names'!A2310:E3135,4,FALSE)</f>
        <v>Keys</v>
      </c>
      <c r="D2312" s="50">
        <f>VLOOKUP(HealthCare!A2312,Medical_Examinations!A2311:J4646,2,TRUE)</f>
        <v>25.19</v>
      </c>
      <c r="E2312" s="50">
        <f>VLOOKUP(HealthCare!A2312,Medical_Examinations!A2311:J4646,4,TRUE)</f>
        <v>5.64</v>
      </c>
      <c r="F2312" s="7" t="str">
        <f>VLOOKUP(A2312,Medical_Examinations!A2311:J4646,6,TRUE)</f>
        <v>yes</v>
      </c>
      <c r="G2312" s="7" t="str">
        <f>VLOOKUP(A2312,Medical_Examinations!A2311:J4646,7,TRUE)</f>
        <v>No</v>
      </c>
      <c r="H2312" s="7" t="str">
        <f>VLOOKUP(A2312,Medical_Examinations!A2311:J4646,8,TRUE)</f>
        <v>No</v>
      </c>
      <c r="I2312" s="51">
        <f>VLOOKUP(A2312,Medical_Examinations!A2311:J4646,9,TRUE)</f>
        <v>0</v>
      </c>
      <c r="J2312" s="7" t="str">
        <f>VLOOKUP(A2312,Medical_Examinations!A2311:J4646,10,TRUE)</f>
        <v>No</v>
      </c>
      <c r="K2312" s="7" t="str">
        <f>VLOOKUP(A2312,Medical_Examinations!A2311:J4646,3,TRUE)</f>
        <v>Overweight</v>
      </c>
      <c r="L2312" s="7" t="str">
        <f>VLOOKUP(A2312,Medical_Examinations!A2311:J4646,5,TRUE)</f>
        <v>Normal</v>
      </c>
      <c r="M2312" s="52">
        <f>VLOOKUP(A2312,Hospitalization!A26:K2368,5,FALSE)</f>
        <v>29812</v>
      </c>
      <c r="N2312" s="51">
        <f ca="1">VLOOKUP(A2312,Hospitalization!A514:K2856,6,TRUE)</f>
        <v>52</v>
      </c>
      <c r="O2312" s="7" t="str">
        <f>VLOOKUP(A2303,Hospitalization!A1304:K3646,11,TRUE)</f>
        <v>R1012</v>
      </c>
      <c r="P2312" s="7" t="str">
        <f>VLOOKUP(A2312,Hospitalization!A1313:K3655,10,TRUE)</f>
        <v>tier - 2</v>
      </c>
      <c r="Q2312" s="53">
        <f>VLOOKUP(A2312,Hospitalization!A1313:K3655,8,TRUE)</f>
        <v>7256.72</v>
      </c>
      <c r="R2312" s="7" t="str">
        <f>VLOOKUP(A2312,Hospitalization!A1313:K3655,9,TRUE)</f>
        <v>tier - 3</v>
      </c>
    </row>
    <row r="2313" spans="1:18" x14ac:dyDescent="0.3">
      <c r="A2313" s="69" t="s">
        <v>2322</v>
      </c>
      <c r="B2313" s="55" t="str">
        <f>VLOOKUP(A2313,'Customer Names'!A2313:E3631,3,TRUE)</f>
        <v xml:space="preserve"> Ms</v>
      </c>
      <c r="C2313" s="55" t="str">
        <f>VLOOKUP(A2313,'Customer Names'!A2311:E3136,4,FALSE)</f>
        <v>Wilbur</v>
      </c>
      <c r="D2313" s="54">
        <f>VLOOKUP(HealthCare!A2313,Medical_Examinations!A2312:J4647,2,TRUE)</f>
        <v>20.54</v>
      </c>
      <c r="E2313" s="54">
        <f>VLOOKUP(HealthCare!A2313,Medical_Examinations!A2312:J4647,4,TRUE)</f>
        <v>4.2</v>
      </c>
      <c r="F2313" s="55" t="str">
        <f>VLOOKUP(A2313,Medical_Examinations!A2312:J4647,6,TRUE)</f>
        <v>yes</v>
      </c>
      <c r="G2313" s="55" t="str">
        <f>VLOOKUP(A2313,Medical_Examinations!A2312:J4647,7,TRUE)</f>
        <v>No</v>
      </c>
      <c r="H2313" s="55" t="str">
        <f>VLOOKUP(A2313,Medical_Examinations!A2312:J4647,8,TRUE)</f>
        <v>No</v>
      </c>
      <c r="I2313" s="56">
        <f>VLOOKUP(A2313,Medical_Examinations!A2312:J4647,9,TRUE)</f>
        <v>1</v>
      </c>
      <c r="J2313" s="55" t="str">
        <f>VLOOKUP(A2313,Medical_Examinations!A2312:J4647,10,TRUE)</f>
        <v>No</v>
      </c>
      <c r="K2313" s="55" t="str">
        <f>VLOOKUP(A2313,Medical_Examinations!A2312:J4647,3,TRUE)</f>
        <v>Normal Weight</v>
      </c>
      <c r="L2313" s="55" t="str">
        <f>VLOOKUP(A2313,Medical_Examinations!A2312:J4647,5,TRUE)</f>
        <v>Normal</v>
      </c>
      <c r="M2313" s="57">
        <f>VLOOKUP(A2313,Hospitalization!A2:K2344,5,FALSE)</f>
        <v>30156</v>
      </c>
      <c r="N2313" s="56">
        <f ca="1">VLOOKUP(A2313,Hospitalization!A515:K2857,6,TRUE)</f>
        <v>36</v>
      </c>
      <c r="O2313" s="55" t="str">
        <f>VLOOKUP(A2304,Hospitalization!A1305:K3647,11,TRUE)</f>
        <v>R1012</v>
      </c>
      <c r="P2313" s="55" t="str">
        <f>VLOOKUP(A2313,Hospitalization!A1314:K3656,10,TRUE)</f>
        <v>tier - 1</v>
      </c>
      <c r="Q2313" s="58">
        <f>VLOOKUP(A2313,Hospitalization!A1314:K3656,8,TRUE)</f>
        <v>7248.71</v>
      </c>
      <c r="R2313" s="55" t="str">
        <f>VLOOKUP(A2313,Hospitalization!A1314:K3656,9,TRUE)</f>
        <v>tier - 2</v>
      </c>
    </row>
    <row r="2314" spans="1:18" x14ac:dyDescent="0.3">
      <c r="A2314" s="69" t="s">
        <v>2323</v>
      </c>
      <c r="B2314" s="55" t="str">
        <f>VLOOKUP(A2314,'Customer Names'!A2314:E3632,3,TRUE)</f>
        <v xml:space="preserve"> Mr</v>
      </c>
      <c r="C2314" s="55" t="str">
        <f>VLOOKUP(A2314,'Customer Names'!A2312:E3137,4,FALSE)</f>
        <v>Ditota</v>
      </c>
      <c r="D2314" s="50">
        <f>VLOOKUP(HealthCare!A2314,Medical_Examinations!A2313:J4648,2,TRUE)</f>
        <v>20.13</v>
      </c>
      <c r="E2314" s="50">
        <f>VLOOKUP(HealthCare!A2314,Medical_Examinations!A2313:J4648,4,TRUE)</f>
        <v>5.42</v>
      </c>
      <c r="F2314" s="7" t="str">
        <f>VLOOKUP(A2314,Medical_Examinations!A2313:J4648,6,TRUE)</f>
        <v>No</v>
      </c>
      <c r="G2314" s="7" t="str">
        <f>VLOOKUP(A2314,Medical_Examinations!A2313:J4648,7,TRUE)</f>
        <v>No</v>
      </c>
      <c r="H2314" s="7" t="str">
        <f>VLOOKUP(A2314,Medical_Examinations!A2313:J4648,8,TRUE)</f>
        <v>No</v>
      </c>
      <c r="I2314" s="51">
        <f>VLOOKUP(A2314,Medical_Examinations!A2313:J4648,9,TRUE)</f>
        <v>0</v>
      </c>
      <c r="J2314" s="7" t="str">
        <f>VLOOKUP(A2314,Medical_Examinations!A2313:J4648,10,TRUE)</f>
        <v>No</v>
      </c>
      <c r="K2314" s="7" t="str">
        <f>VLOOKUP(A2314,Medical_Examinations!A2313:J4648,3,TRUE)</f>
        <v>Normal Weight</v>
      </c>
      <c r="L2314" s="7" t="str">
        <f>VLOOKUP(A2314,Medical_Examinations!A2313:J4648,5,TRUE)</f>
        <v>Normal</v>
      </c>
      <c r="M2314" s="52">
        <f>VLOOKUP(A2314,Hospitalization!A3:K2345,5,FALSE)</f>
        <v>31657</v>
      </c>
      <c r="N2314" s="51">
        <f ca="1">VLOOKUP(A2314,Hospitalization!A516:K2858,6,TRUE)</f>
        <v>40</v>
      </c>
      <c r="O2314" s="7" t="str">
        <f>VLOOKUP(A2305,Hospitalization!A1306:K3648,11,TRUE)</f>
        <v>R1013</v>
      </c>
      <c r="P2314" s="7" t="str">
        <f>VLOOKUP(A2314,Hospitalization!A1315:K3657,10,TRUE)</f>
        <v>tier - 3</v>
      </c>
      <c r="Q2314" s="53">
        <f>VLOOKUP(A2314,Hospitalization!A1315:K3657,8,TRUE)</f>
        <v>7243.81</v>
      </c>
      <c r="R2314" s="7" t="str">
        <f>VLOOKUP(A2314,Hospitalization!A1315:K3657,9,TRUE)</f>
        <v>tier - 2</v>
      </c>
    </row>
    <row r="2315" spans="1:18" x14ac:dyDescent="0.3">
      <c r="A2315" s="69" t="s">
        <v>2324</v>
      </c>
      <c r="B2315" s="55" t="str">
        <f>VLOOKUP(A2315,'Customer Names'!A2315:E3633,3,TRUE)</f>
        <v xml:space="preserve"> Ms</v>
      </c>
      <c r="C2315" s="55" t="str">
        <f>VLOOKUP(A2315,'Customer Names'!A2313:E3138,4,FALSE)</f>
        <v>Horbol</v>
      </c>
      <c r="D2315" s="54">
        <f>VLOOKUP(HealthCare!A2315,Medical_Examinations!A2314:J4649,2,TRUE)</f>
        <v>18.93</v>
      </c>
      <c r="E2315" s="54">
        <f>VLOOKUP(HealthCare!A2315,Medical_Examinations!A2314:J4649,4,TRUE)</f>
        <v>6.11</v>
      </c>
      <c r="F2315" s="55" t="str">
        <f>VLOOKUP(A2315,Medical_Examinations!A2314:J4649,6,TRUE)</f>
        <v>No</v>
      </c>
      <c r="G2315" s="55" t="str">
        <f>VLOOKUP(A2315,Medical_Examinations!A2314:J4649,7,TRUE)</f>
        <v>No</v>
      </c>
      <c r="H2315" s="55" t="str">
        <f>VLOOKUP(A2315,Medical_Examinations!A2314:J4649,8,TRUE)</f>
        <v>Yes</v>
      </c>
      <c r="I2315" s="56">
        <f>VLOOKUP(A2315,Medical_Examinations!A2314:J4649,9,TRUE)</f>
        <v>1</v>
      </c>
      <c r="J2315" s="55" t="str">
        <f>VLOOKUP(A2315,Medical_Examinations!A2314:J4649,10,TRUE)</f>
        <v>No</v>
      </c>
      <c r="K2315" s="55" t="str">
        <f>VLOOKUP(A2315,Medical_Examinations!A2314:J4649,3,TRUE)</f>
        <v>Normal Weight</v>
      </c>
      <c r="L2315" s="55" t="str">
        <f>VLOOKUP(A2315,Medical_Examinations!A2314:J4649,5,TRUE)</f>
        <v>Prediabetes</v>
      </c>
      <c r="M2315" s="57">
        <f>VLOOKUP(A2315,Hospitalization!A4:K2346,5,FALSE)</f>
        <v>31606</v>
      </c>
      <c r="N2315" s="56">
        <f ca="1">VLOOKUP(A2315,Hospitalization!A517:K2859,6,TRUE)</f>
        <v>59</v>
      </c>
      <c r="O2315" s="55" t="str">
        <f>VLOOKUP(A2306,Hospitalization!A1307:K3649,11,TRUE)</f>
        <v>R1013</v>
      </c>
      <c r="P2315" s="55" t="str">
        <f>VLOOKUP(A2315,Hospitalization!A1316:K3658,10,TRUE)</f>
        <v>tier - 1</v>
      </c>
      <c r="Q2315" s="58">
        <f>VLOOKUP(A2315,Hospitalization!A1316:K3658,8,TRUE)</f>
        <v>7228.22</v>
      </c>
      <c r="R2315" s="55" t="str">
        <f>VLOOKUP(A2315,Hospitalization!A1316:K3658,9,TRUE)</f>
        <v>tier - 2</v>
      </c>
    </row>
    <row r="2316" spans="1:18" x14ac:dyDescent="0.3">
      <c r="A2316" s="69" t="s">
        <v>2325</v>
      </c>
      <c r="B2316" s="55" t="str">
        <f>VLOOKUP(A2316,'Customer Names'!A2316:E3634,3,TRUE)</f>
        <v xml:space="preserve"> Ms</v>
      </c>
      <c r="C2316" s="55" t="str">
        <f>VLOOKUP(A2316,'Customer Names'!A2314:E3139,4,FALSE)</f>
        <v>O'Rourke</v>
      </c>
      <c r="D2316" s="50">
        <f>VLOOKUP(HealthCare!A2316,Medical_Examinations!A2315:J4650,2,TRUE)</f>
        <v>24.14</v>
      </c>
      <c r="E2316" s="50">
        <f>VLOOKUP(HealthCare!A2316,Medical_Examinations!A2315:J4650,4,TRUE)</f>
        <v>5.29</v>
      </c>
      <c r="F2316" s="7" t="str">
        <f>VLOOKUP(A2316,Medical_Examinations!A2315:J4650,6,TRUE)</f>
        <v>No</v>
      </c>
      <c r="G2316" s="7" t="str">
        <f>VLOOKUP(A2316,Medical_Examinations!A2315:J4650,7,TRUE)</f>
        <v>yes</v>
      </c>
      <c r="H2316" s="7" t="str">
        <f>VLOOKUP(A2316,Medical_Examinations!A2315:J4650,8,TRUE)</f>
        <v>No</v>
      </c>
      <c r="I2316" s="51">
        <f>VLOOKUP(A2316,Medical_Examinations!A2315:J4650,9,TRUE)</f>
        <v>1</v>
      </c>
      <c r="J2316" s="7" t="str">
        <f>VLOOKUP(A2316,Medical_Examinations!A2315:J4650,10,TRUE)</f>
        <v>No</v>
      </c>
      <c r="K2316" s="7" t="str">
        <f>VLOOKUP(A2316,Medical_Examinations!A2315:J4650,3,TRUE)</f>
        <v>Normal Weight</v>
      </c>
      <c r="L2316" s="7" t="str">
        <f>VLOOKUP(A2316,Medical_Examinations!A2315:J4650,5,TRUE)</f>
        <v>Normal</v>
      </c>
      <c r="M2316" s="52">
        <f>VLOOKUP(A2316,Hospitalization!A5:K2347,5,FALSE)</f>
        <v>28383</v>
      </c>
      <c r="N2316" s="51">
        <f ca="1">VLOOKUP(A2316,Hospitalization!A518:K2860,6,TRUE)</f>
        <v>58</v>
      </c>
      <c r="O2316" s="7" t="str">
        <f>VLOOKUP(A2307,Hospitalization!A1308:K3650,11,TRUE)</f>
        <v>R1012</v>
      </c>
      <c r="P2316" s="7" t="str">
        <f>VLOOKUP(A2316,Hospitalization!A1317:K3659,10,TRUE)</f>
        <v>tier - 3</v>
      </c>
      <c r="Q2316" s="53">
        <f>VLOOKUP(A2316,Hospitalization!A1317:K3659,8,TRUE)</f>
        <v>7222.79</v>
      </c>
      <c r="R2316" s="7" t="str">
        <f>VLOOKUP(A2316,Hospitalization!A1317:K3659,9,TRUE)</f>
        <v>tier - 3</v>
      </c>
    </row>
    <row r="2317" spans="1:18" x14ac:dyDescent="0.3">
      <c r="A2317" s="69" t="s">
        <v>2326</v>
      </c>
      <c r="B2317" s="55" t="str">
        <f>VLOOKUP(A2317,'Customer Names'!A2317:E3635,3,TRUE)</f>
        <v xml:space="preserve"> Mr</v>
      </c>
      <c r="C2317" s="55" t="str">
        <f>VLOOKUP(A2317,'Customer Names'!A2315:E3140,4,FALSE)</f>
        <v>Williams</v>
      </c>
      <c r="D2317" s="54">
        <f>VLOOKUP(HealthCare!A2317,Medical_Examinations!A2316:J4651,2,TRUE)</f>
        <v>25.03</v>
      </c>
      <c r="E2317" s="54">
        <f>VLOOKUP(HealthCare!A2317,Medical_Examinations!A2316:J4651,4,TRUE)</f>
        <v>5.91</v>
      </c>
      <c r="F2317" s="55" t="str">
        <f>VLOOKUP(A2317,Medical_Examinations!A2316:J4651,6,TRUE)</f>
        <v>No</v>
      </c>
      <c r="G2317" s="55" t="str">
        <f>VLOOKUP(A2317,Medical_Examinations!A2316:J4651,7,TRUE)</f>
        <v>yes</v>
      </c>
      <c r="H2317" s="55" t="str">
        <f>VLOOKUP(A2317,Medical_Examinations!A2316:J4651,8,TRUE)</f>
        <v>No</v>
      </c>
      <c r="I2317" s="56">
        <f>VLOOKUP(A2317,Medical_Examinations!A2316:J4651,9,TRUE)</f>
        <v>1</v>
      </c>
      <c r="J2317" s="55" t="str">
        <f>VLOOKUP(A2317,Medical_Examinations!A2316:J4651,10,TRUE)</f>
        <v>No</v>
      </c>
      <c r="K2317" s="55" t="str">
        <f>VLOOKUP(A2317,Medical_Examinations!A2316:J4651,3,TRUE)</f>
        <v>Overweight</v>
      </c>
      <c r="L2317" s="55" t="str">
        <f>VLOOKUP(A2317,Medical_Examinations!A2316:J4651,5,TRUE)</f>
        <v>Prediabetes</v>
      </c>
      <c r="M2317" s="57">
        <f>VLOOKUP(A2317,Hospitalization!A6:K2348,5,FALSE)</f>
        <v>33417</v>
      </c>
      <c r="N2317" s="56">
        <f ca="1">VLOOKUP(A2317,Hospitalization!A519:K2861,6,TRUE)</f>
        <v>59</v>
      </c>
      <c r="O2317" s="55" t="str">
        <f>VLOOKUP(A2308,Hospitalization!A1309:K3651,11,TRUE)</f>
        <v>R1012</v>
      </c>
      <c r="P2317" s="55" t="str">
        <f>VLOOKUP(A2317,Hospitalization!A1318:K3660,10,TRUE)</f>
        <v>tier - 2</v>
      </c>
      <c r="Q2317" s="58">
        <f>VLOOKUP(A2317,Hospitalization!A1318:K3660,8,TRUE)</f>
        <v>7220.25</v>
      </c>
      <c r="R2317" s="55" t="str">
        <f>VLOOKUP(A2317,Hospitalization!A1318:K3660,9,TRUE)</f>
        <v>tier - 2</v>
      </c>
    </row>
    <row r="2318" spans="1:18" x14ac:dyDescent="0.3">
      <c r="A2318" s="69" t="s">
        <v>2327</v>
      </c>
      <c r="B2318" s="55" t="str">
        <f>VLOOKUP(A2318,'Customer Names'!A2318:E3636,3,TRUE)</f>
        <v xml:space="preserve"> Mr</v>
      </c>
      <c r="C2318" s="55" t="str">
        <f>VLOOKUP(A2318,'Customer Names'!A2316:E3141,4,FALSE)</f>
        <v>Murakami</v>
      </c>
      <c r="D2318" s="50">
        <f>VLOOKUP(HealthCare!A2318,Medical_Examinations!A2317:J4652,2,TRUE)</f>
        <v>20.47</v>
      </c>
      <c r="E2318" s="50">
        <f>VLOOKUP(HealthCare!A2318,Medical_Examinations!A2317:J4652,4,TRUE)</f>
        <v>5.81</v>
      </c>
      <c r="F2318" s="7" t="str">
        <f>VLOOKUP(A2318,Medical_Examinations!A2317:J4652,6,TRUE)</f>
        <v>yes</v>
      </c>
      <c r="G2318" s="7" t="str">
        <f>VLOOKUP(A2318,Medical_Examinations!A2317:J4652,7,TRUE)</f>
        <v>No</v>
      </c>
      <c r="H2318" s="7" t="str">
        <f>VLOOKUP(A2318,Medical_Examinations!A2317:J4652,8,TRUE)</f>
        <v>No</v>
      </c>
      <c r="I2318" s="51">
        <f>VLOOKUP(A2318,Medical_Examinations!A2317:J4652,9,TRUE)</f>
        <v>1</v>
      </c>
      <c r="J2318" s="7" t="str">
        <f>VLOOKUP(A2318,Medical_Examinations!A2317:J4652,10,TRUE)</f>
        <v>No</v>
      </c>
      <c r="K2318" s="7" t="str">
        <f>VLOOKUP(A2318,Medical_Examinations!A2317:J4652,3,TRUE)</f>
        <v>Normal Weight</v>
      </c>
      <c r="L2318" s="7" t="str">
        <f>VLOOKUP(A2318,Medical_Examinations!A2317:J4652,5,TRUE)</f>
        <v>Prediabetes</v>
      </c>
      <c r="M2318" s="52">
        <f>VLOOKUP(A2318,Hospitalization!A7:K2349,5,FALSE)</f>
        <v>30641</v>
      </c>
      <c r="N2318" s="51">
        <f ca="1">VLOOKUP(A2318,Hospitalization!A520:K2862,6,TRUE)</f>
        <v>59</v>
      </c>
      <c r="O2318" s="7" t="str">
        <f>VLOOKUP(A2309,Hospitalization!A1310:K3652,11,TRUE)</f>
        <v>R1013</v>
      </c>
      <c r="P2318" s="7" t="str">
        <f>VLOOKUP(A2318,Hospitalization!A1319:K3661,10,TRUE)</f>
        <v>tier - 3</v>
      </c>
      <c r="Q2318" s="53">
        <f>VLOOKUP(A2318,Hospitalization!A1319:K3661,8,TRUE)</f>
        <v>7209.49</v>
      </c>
      <c r="R2318" s="7" t="str">
        <f>VLOOKUP(A2318,Hospitalization!A1319:K3661,9,TRUE)</f>
        <v>tier - 2</v>
      </c>
    </row>
    <row r="2319" spans="1:18" x14ac:dyDescent="0.3">
      <c r="A2319" s="69" t="s">
        <v>2328</v>
      </c>
      <c r="B2319" s="55" t="str">
        <f>VLOOKUP(A2319,'Customer Names'!A2319:E3637,3,TRUE)</f>
        <v xml:space="preserve"> Ms</v>
      </c>
      <c r="C2319" s="55" t="str">
        <f>VLOOKUP(A2319,'Customer Names'!A2317:E3142,4,FALSE)</f>
        <v>Gagnon</v>
      </c>
      <c r="D2319" s="54">
        <f>VLOOKUP(HealthCare!A2319,Medical_Examinations!A2318:J4653,2,TRUE)</f>
        <v>18.82</v>
      </c>
      <c r="E2319" s="54">
        <f>VLOOKUP(HealthCare!A2319,Medical_Examinations!A2318:J4653,4,TRUE)</f>
        <v>5.51</v>
      </c>
      <c r="F2319" s="55" t="str">
        <f>VLOOKUP(A2319,Medical_Examinations!A2318:J4653,6,TRUE)</f>
        <v>yes</v>
      </c>
      <c r="G2319" s="55" t="str">
        <f>VLOOKUP(A2319,Medical_Examinations!A2318:J4653,7,TRUE)</f>
        <v>No</v>
      </c>
      <c r="H2319" s="55" t="str">
        <f>VLOOKUP(A2319,Medical_Examinations!A2318:J4653,8,TRUE)</f>
        <v>No</v>
      </c>
      <c r="I2319" s="56">
        <f>VLOOKUP(A2319,Medical_Examinations!A2318:J4653,9,TRUE)</f>
        <v>0</v>
      </c>
      <c r="J2319" s="55" t="str">
        <f>VLOOKUP(A2319,Medical_Examinations!A2318:J4653,10,TRUE)</f>
        <v>No</v>
      </c>
      <c r="K2319" s="55" t="str">
        <f>VLOOKUP(A2319,Medical_Examinations!A2318:J4653,3,TRUE)</f>
        <v>Normal Weight</v>
      </c>
      <c r="L2319" s="55" t="str">
        <f>VLOOKUP(A2319,Medical_Examinations!A2318:J4653,5,TRUE)</f>
        <v>Normal</v>
      </c>
      <c r="M2319" s="57">
        <f>VLOOKUP(A2319,Hospitalization!A8:K2350,5,FALSE)</f>
        <v>30539</v>
      </c>
      <c r="N2319" s="56">
        <f ca="1">VLOOKUP(A2319,Hospitalization!A521:K2863,6,TRUE)</f>
        <v>35</v>
      </c>
      <c r="O2319" s="55" t="str">
        <f>VLOOKUP(A2310,Hospitalization!A1311:K3653,11,TRUE)</f>
        <v>R1012</v>
      </c>
      <c r="P2319" s="55" t="str">
        <f>VLOOKUP(A2319,Hospitalization!A1320:K3662,10,TRUE)</f>
        <v>tier - 3</v>
      </c>
      <c r="Q2319" s="58">
        <f>VLOOKUP(A2319,Hospitalization!A1320:K3662,8,TRUE)</f>
        <v>7201.7</v>
      </c>
      <c r="R2319" s="55" t="str">
        <f>VLOOKUP(A2319,Hospitalization!A1320:K3662,9,TRUE)</f>
        <v>tier - 2</v>
      </c>
    </row>
    <row r="2320" spans="1:18" x14ac:dyDescent="0.3">
      <c r="A2320" s="69" t="s">
        <v>2329</v>
      </c>
      <c r="B2320" s="55" t="str">
        <f>VLOOKUP(A2320,'Customer Names'!A2320:E3638,3,TRUE)</f>
        <v xml:space="preserve"> Mr</v>
      </c>
      <c r="C2320" s="55" t="str">
        <f>VLOOKUP(A2320,'Customer Names'!A2318:E3143,4,FALSE)</f>
        <v>Petermann</v>
      </c>
      <c r="D2320" s="50">
        <f>VLOOKUP(HealthCare!A2320,Medical_Examinations!A2319:J4654,2,TRUE)</f>
        <v>17.079999999999998</v>
      </c>
      <c r="E2320" s="50">
        <f>VLOOKUP(HealthCare!A2320,Medical_Examinations!A2319:J4654,4,TRUE)</f>
        <v>5.73</v>
      </c>
      <c r="F2320" s="7" t="str">
        <f>VLOOKUP(A2320,Medical_Examinations!A2319:J4654,6,TRUE)</f>
        <v>No</v>
      </c>
      <c r="G2320" s="7" t="str">
        <f>VLOOKUP(A2320,Medical_Examinations!A2319:J4654,7,TRUE)</f>
        <v>No</v>
      </c>
      <c r="H2320" s="7" t="str">
        <f>VLOOKUP(A2320,Medical_Examinations!A2319:J4654,8,TRUE)</f>
        <v>Yes</v>
      </c>
      <c r="I2320" s="51">
        <f>VLOOKUP(A2320,Medical_Examinations!A2319:J4654,9,TRUE)</f>
        <v>1</v>
      </c>
      <c r="J2320" s="7" t="str">
        <f>VLOOKUP(A2320,Medical_Examinations!A2319:J4654,10,TRUE)</f>
        <v>No</v>
      </c>
      <c r="K2320" s="7" t="str">
        <f>VLOOKUP(A2320,Medical_Examinations!A2319:J4654,3,TRUE)</f>
        <v>Underweight</v>
      </c>
      <c r="L2320" s="7" t="str">
        <f>VLOOKUP(A2320,Medical_Examinations!A2319:J4654,5,TRUE)</f>
        <v>Prediabetes</v>
      </c>
      <c r="M2320" s="52">
        <f>VLOOKUP(A2320,Hospitalization!A9:K2351,5,FALSE)</f>
        <v>30208</v>
      </c>
      <c r="N2320" s="51">
        <f ca="1">VLOOKUP(A2320,Hospitalization!A522:K2864,6,TRUE)</f>
        <v>62</v>
      </c>
      <c r="O2320" s="7" t="str">
        <f>VLOOKUP(A2311,Hospitalization!A1312:K3654,11,TRUE)</f>
        <v>R1012</v>
      </c>
      <c r="P2320" s="7" t="str">
        <f>VLOOKUP(A2320,Hospitalization!A1321:K3663,10,TRUE)</f>
        <v>tier - 2</v>
      </c>
      <c r="Q2320" s="53">
        <f>VLOOKUP(A2320,Hospitalization!A1321:K3663,8,TRUE)</f>
        <v>7196.87</v>
      </c>
      <c r="R2320" s="7" t="str">
        <f>VLOOKUP(A2320,Hospitalization!A1321:K3663,9,TRUE)</f>
        <v>tier - 3</v>
      </c>
    </row>
    <row r="2321" spans="1:18" x14ac:dyDescent="0.3">
      <c r="A2321" s="69" t="s">
        <v>2330</v>
      </c>
      <c r="B2321" s="55" t="str">
        <f>VLOOKUP(A2321,'Customer Names'!A2321:E3639,3,TRUE)</f>
        <v xml:space="preserve"> Ms</v>
      </c>
      <c r="C2321" s="55" t="str">
        <f>VLOOKUP(A2321,'Customer Names'!A2319:E3144,4,FALSE)</f>
        <v>Graves - Rostro</v>
      </c>
      <c r="D2321" s="54">
        <f>VLOOKUP(HealthCare!A2321,Medical_Examinations!A2320:J4655,2,TRUE)</f>
        <v>19.21</v>
      </c>
      <c r="E2321" s="54">
        <f>VLOOKUP(HealthCare!A2321,Medical_Examinations!A2320:J4655,4,TRUE)</f>
        <v>5.53</v>
      </c>
      <c r="F2321" s="55" t="str">
        <f>VLOOKUP(A2321,Medical_Examinations!A2320:J4655,6,TRUE)</f>
        <v>yes</v>
      </c>
      <c r="G2321" s="55" t="str">
        <f>VLOOKUP(A2321,Medical_Examinations!A2320:J4655,7,TRUE)</f>
        <v>No</v>
      </c>
      <c r="H2321" s="55" t="str">
        <f>VLOOKUP(A2321,Medical_Examinations!A2320:J4655,8,TRUE)</f>
        <v>No</v>
      </c>
      <c r="I2321" s="56">
        <f>VLOOKUP(A2321,Medical_Examinations!A2320:J4655,9,TRUE)</f>
        <v>0</v>
      </c>
      <c r="J2321" s="55" t="str">
        <f>VLOOKUP(A2321,Medical_Examinations!A2320:J4655,10,TRUE)</f>
        <v>No</v>
      </c>
      <c r="K2321" s="55" t="str">
        <f>VLOOKUP(A2321,Medical_Examinations!A2320:J4655,3,TRUE)</f>
        <v>Normal Weight</v>
      </c>
      <c r="L2321" s="55" t="str">
        <f>VLOOKUP(A2321,Medical_Examinations!A2320:J4655,5,TRUE)</f>
        <v>Normal</v>
      </c>
      <c r="M2321" s="57">
        <f>VLOOKUP(A2321,Hospitalization!A10:K2352,5,FALSE)</f>
        <v>27594</v>
      </c>
      <c r="N2321" s="56">
        <f ca="1">VLOOKUP(A2321,Hospitalization!A523:K2865,6,TRUE)</f>
        <v>63</v>
      </c>
      <c r="O2321" s="55" t="str">
        <f>VLOOKUP(A2312,Hospitalization!A1313:K3655,11,TRUE)</f>
        <v>R1012</v>
      </c>
      <c r="P2321" s="55" t="str">
        <f>VLOOKUP(A2321,Hospitalization!A1322:K3664,10,TRUE)</f>
        <v>tier - 3</v>
      </c>
      <c r="Q2321" s="58">
        <f>VLOOKUP(A2321,Hospitalization!A1322:K3664,8,TRUE)</f>
        <v>7175.51</v>
      </c>
      <c r="R2321" s="55" t="str">
        <f>VLOOKUP(A2321,Hospitalization!A1322:K3664,9,TRUE)</f>
        <v>tier - 2</v>
      </c>
    </row>
    <row r="2322" spans="1:18" x14ac:dyDescent="0.3">
      <c r="A2322" s="69" t="s">
        <v>2331</v>
      </c>
      <c r="B2322" s="55" t="str">
        <f>VLOOKUP(A2322,'Customer Names'!A2322:E3640,3,TRUE)</f>
        <v xml:space="preserve"> Mr</v>
      </c>
      <c r="C2322" s="55" t="str">
        <f>VLOOKUP(A2322,'Customer Names'!A2320:E3145,4,FALSE)</f>
        <v>Danielson</v>
      </c>
      <c r="D2322" s="50">
        <f>VLOOKUP(HealthCare!A2322,Medical_Examinations!A2321:J4656,2,TRUE)</f>
        <v>17.86</v>
      </c>
      <c r="E2322" s="50">
        <f>VLOOKUP(HealthCare!A2322,Medical_Examinations!A2321:J4656,4,TRUE)</f>
        <v>5.43</v>
      </c>
      <c r="F2322" s="7" t="str">
        <f>VLOOKUP(A2322,Medical_Examinations!A2321:J4656,6,TRUE)</f>
        <v>No</v>
      </c>
      <c r="G2322" s="7" t="str">
        <f>VLOOKUP(A2322,Medical_Examinations!A2321:J4656,7,TRUE)</f>
        <v>No</v>
      </c>
      <c r="H2322" s="7" t="str">
        <f>VLOOKUP(A2322,Medical_Examinations!A2321:J4656,8,TRUE)</f>
        <v>Yes</v>
      </c>
      <c r="I2322" s="51">
        <f>VLOOKUP(A2322,Medical_Examinations!A2321:J4656,9,TRUE)</f>
        <v>1</v>
      </c>
      <c r="J2322" s="7" t="str">
        <f>VLOOKUP(A2322,Medical_Examinations!A2321:J4656,10,TRUE)</f>
        <v>No</v>
      </c>
      <c r="K2322" s="7" t="str">
        <f>VLOOKUP(A2322,Medical_Examinations!A2321:J4656,3,TRUE)</f>
        <v>Underweight</v>
      </c>
      <c r="L2322" s="7" t="str">
        <f>VLOOKUP(A2322,Medical_Examinations!A2321:J4656,5,TRUE)</f>
        <v>Normal</v>
      </c>
      <c r="M2322" s="52">
        <f>VLOOKUP(A2322,Hospitalization!A11:K2353,5,FALSE)</f>
        <v>30179</v>
      </c>
      <c r="N2322" s="51">
        <f ca="1">VLOOKUP(A2322,Hospitalization!A524:K2866,6,TRUE)</f>
        <v>63</v>
      </c>
      <c r="O2322" s="7" t="str">
        <f>VLOOKUP(A2313,Hospitalization!A1314:K3656,11,TRUE)</f>
        <v>R1013</v>
      </c>
      <c r="P2322" s="7" t="str">
        <f>VLOOKUP(A2322,Hospitalization!A1323:K3665,10,TRUE)</f>
        <v>tier - 2</v>
      </c>
      <c r="Q2322" s="53">
        <f>VLOOKUP(A2322,Hospitalization!A1323:K3665,8,TRUE)</f>
        <v>7173.36</v>
      </c>
      <c r="R2322" s="7" t="str">
        <f>VLOOKUP(A2322,Hospitalization!A1323:K3665,9,TRUE)</f>
        <v>tier - 3</v>
      </c>
    </row>
    <row r="2323" spans="1:18" x14ac:dyDescent="0.3">
      <c r="A2323" s="69" t="s">
        <v>2332</v>
      </c>
      <c r="B2323" s="55" t="str">
        <f>VLOOKUP(A2323,'Customer Names'!A2323:E3641,3,TRUE)</f>
        <v xml:space="preserve"> Ms</v>
      </c>
      <c r="C2323" s="55" t="str">
        <f>VLOOKUP(A2323,'Customer Names'!A2321:E3146,4,FALSE)</f>
        <v>Street</v>
      </c>
      <c r="D2323" s="54">
        <f>VLOOKUP(HealthCare!A2323,Medical_Examinations!A2322:J4657,2,TRUE)</f>
        <v>21.38</v>
      </c>
      <c r="E2323" s="54">
        <f>VLOOKUP(HealthCare!A2323,Medical_Examinations!A2322:J4657,4,TRUE)</f>
        <v>8.01</v>
      </c>
      <c r="F2323" s="55" t="str">
        <f>VLOOKUP(A2323,Medical_Examinations!A2322:J4657,6,TRUE)</f>
        <v>No</v>
      </c>
      <c r="G2323" s="55" t="str">
        <f>VLOOKUP(A2323,Medical_Examinations!A2322:J4657,7,TRUE)</f>
        <v>No</v>
      </c>
      <c r="H2323" s="55" t="str">
        <f>VLOOKUP(A2323,Medical_Examinations!A2322:J4657,8,TRUE)</f>
        <v>No</v>
      </c>
      <c r="I2323" s="56">
        <f>VLOOKUP(A2323,Medical_Examinations!A2322:J4657,9,TRUE)</f>
        <v>0</v>
      </c>
      <c r="J2323" s="55" t="str">
        <f>VLOOKUP(A2323,Medical_Examinations!A2322:J4657,10,TRUE)</f>
        <v>No</v>
      </c>
      <c r="K2323" s="55" t="str">
        <f>VLOOKUP(A2323,Medical_Examinations!A2322:J4657,3,TRUE)</f>
        <v>Normal Weight</v>
      </c>
      <c r="L2323" s="55" t="str">
        <f>VLOOKUP(A2323,Medical_Examinations!A2322:J4657,5,TRUE)</f>
        <v>Diabetes</v>
      </c>
      <c r="M2323" s="57">
        <f>VLOOKUP(A2323,Hospitalization!A12:K2354,5,FALSE)</f>
        <v>29494</v>
      </c>
      <c r="N2323" s="56">
        <f ca="1">VLOOKUP(A2323,Hospitalization!A525:K2867,6,TRUE)</f>
        <v>59</v>
      </c>
      <c r="O2323" s="55" t="str">
        <f>VLOOKUP(A2314,Hospitalization!A1315:K3657,11,TRUE)</f>
        <v>R1013</v>
      </c>
      <c r="P2323" s="55" t="str">
        <f>VLOOKUP(A2323,Hospitalization!A1324:K3666,10,TRUE)</f>
        <v>tier - 3</v>
      </c>
      <c r="Q2323" s="58">
        <f>VLOOKUP(A2323,Hospitalization!A1324:K3666,8,TRUE)</f>
        <v>7162.01</v>
      </c>
      <c r="R2323" s="55" t="str">
        <f>VLOOKUP(A2323,Hospitalization!A1324:K3666,9,TRUE)</f>
        <v>tier - 2</v>
      </c>
    </row>
    <row r="2324" spans="1:18" x14ac:dyDescent="0.3">
      <c r="A2324" s="69" t="s">
        <v>2333</v>
      </c>
      <c r="B2324" s="55" t="str">
        <f>VLOOKUP(A2324,'Customer Names'!A2324:E3642,3,TRUE)</f>
        <v xml:space="preserve"> Mr</v>
      </c>
      <c r="C2324" s="55" t="str">
        <f>VLOOKUP(A2324,'Customer Names'!A2322:E3147,4,FALSE)</f>
        <v>Buss</v>
      </c>
      <c r="D2324" s="50">
        <f>VLOOKUP(HealthCare!A2324,Medical_Examinations!A2323:J4658,2,TRUE)</f>
        <v>23.35</v>
      </c>
      <c r="E2324" s="50">
        <f>VLOOKUP(HealthCare!A2324,Medical_Examinations!A2323:J4658,4,TRUE)</f>
        <v>5.94</v>
      </c>
      <c r="F2324" s="7" t="str">
        <f>VLOOKUP(A2324,Medical_Examinations!A2323:J4658,6,TRUE)</f>
        <v>No</v>
      </c>
      <c r="G2324" s="7" t="str">
        <f>VLOOKUP(A2324,Medical_Examinations!A2323:J4658,7,TRUE)</f>
        <v>No</v>
      </c>
      <c r="H2324" s="7" t="str">
        <f>VLOOKUP(A2324,Medical_Examinations!A2323:J4658,8,TRUE)</f>
        <v>No</v>
      </c>
      <c r="I2324" s="51">
        <f>VLOOKUP(A2324,Medical_Examinations!A2323:J4658,9,TRUE)</f>
        <v>0</v>
      </c>
      <c r="J2324" s="7" t="str">
        <f>VLOOKUP(A2324,Medical_Examinations!A2323:J4658,10,TRUE)</f>
        <v>No</v>
      </c>
      <c r="K2324" s="7" t="str">
        <f>VLOOKUP(A2324,Medical_Examinations!A2323:J4658,3,TRUE)</f>
        <v>Normal Weight</v>
      </c>
      <c r="L2324" s="7" t="str">
        <f>VLOOKUP(A2324,Medical_Examinations!A2323:J4658,5,TRUE)</f>
        <v>Prediabetes</v>
      </c>
      <c r="M2324" s="52">
        <f>VLOOKUP(A2324,Hospitalization!A13:K2355,5,FALSE)</f>
        <v>29501</v>
      </c>
      <c r="N2324" s="51">
        <f ca="1">VLOOKUP(A2324,Hospitalization!A526:K2868,6,TRUE)</f>
        <v>64</v>
      </c>
      <c r="O2324" s="7" t="str">
        <f>VLOOKUP(A2315,Hospitalization!A1316:K3658,11,TRUE)</f>
        <v>R1024</v>
      </c>
      <c r="P2324" s="7" t="str">
        <f>VLOOKUP(A2324,Hospitalization!A1325:K3667,10,TRUE)</f>
        <v>tier - 1</v>
      </c>
      <c r="Q2324" s="53">
        <f>VLOOKUP(A2324,Hospitalization!A1325:K3667,8,TRUE)</f>
        <v>7160.33</v>
      </c>
      <c r="R2324" s="7" t="str">
        <f>VLOOKUP(A2324,Hospitalization!A1325:K3667,9,TRUE)</f>
        <v>tier - 2</v>
      </c>
    </row>
    <row r="2325" spans="1:18" x14ac:dyDescent="0.3">
      <c r="A2325" s="69" t="s">
        <v>2334</v>
      </c>
      <c r="B2325" s="55" t="str">
        <f>VLOOKUP(A2325,'Customer Names'!A2325:E3643,3,TRUE)</f>
        <v xml:space="preserve"> Ms</v>
      </c>
      <c r="C2325" s="55" t="str">
        <f>VLOOKUP(A2325,'Customer Names'!A2323:E3148,4,FALSE)</f>
        <v>Duffy</v>
      </c>
      <c r="D2325" s="54">
        <f>VLOOKUP(HealthCare!A2325,Medical_Examinations!A2324:J4659,2,TRUE)</f>
        <v>22.24</v>
      </c>
      <c r="E2325" s="54">
        <f>VLOOKUP(HealthCare!A2325,Medical_Examinations!A2324:J4659,4,TRUE)</f>
        <v>5.04</v>
      </c>
      <c r="F2325" s="55" t="str">
        <f>VLOOKUP(A2325,Medical_Examinations!A2324:J4659,6,TRUE)</f>
        <v>No</v>
      </c>
      <c r="G2325" s="55" t="str">
        <f>VLOOKUP(A2325,Medical_Examinations!A2324:J4659,7,TRUE)</f>
        <v>No</v>
      </c>
      <c r="H2325" s="55" t="str">
        <f>VLOOKUP(A2325,Medical_Examinations!A2324:J4659,8,TRUE)</f>
        <v>No</v>
      </c>
      <c r="I2325" s="56">
        <f>VLOOKUP(A2325,Medical_Examinations!A2324:J4659,9,TRUE)</f>
        <v>0</v>
      </c>
      <c r="J2325" s="55" t="str">
        <f>VLOOKUP(A2325,Medical_Examinations!A2324:J4659,10,TRUE)</f>
        <v>No</v>
      </c>
      <c r="K2325" s="55" t="str">
        <f>VLOOKUP(A2325,Medical_Examinations!A2324:J4659,3,TRUE)</f>
        <v>Normal Weight</v>
      </c>
      <c r="L2325" s="55" t="str">
        <f>VLOOKUP(A2325,Medical_Examinations!A2324:J4659,5,TRUE)</f>
        <v>Normal</v>
      </c>
      <c r="M2325" s="57">
        <f>VLOOKUP(A2325,Hospitalization!A14:K2356,5,TRUE)</f>
        <v>29394</v>
      </c>
      <c r="N2325" s="56">
        <f ca="1">VLOOKUP(A2325,Hospitalization!A527:K2869,6,TRUE)</f>
        <v>36</v>
      </c>
      <c r="O2325" s="55" t="str">
        <f>VLOOKUP(A2316,Hospitalization!A1317:K3659,11,TRUE)</f>
        <v>R1012</v>
      </c>
      <c r="P2325" s="55" t="str">
        <f>VLOOKUP(A2325,Hospitalization!A1326:K3668,10,TRUE)</f>
        <v>tier - 2</v>
      </c>
      <c r="Q2325" s="58">
        <f>VLOOKUP(A2325,Hospitalization!A1326:K3668,8,TRUE)</f>
        <v>7160.09</v>
      </c>
      <c r="R2325" s="55" t="str">
        <f>VLOOKUP(A2325,Hospitalization!A1326:K3668,9,TRUE)</f>
        <v>tier - 2</v>
      </c>
    </row>
    <row r="2326" spans="1:18" x14ac:dyDescent="0.3">
      <c r="A2326" s="69" t="s">
        <v>2335</v>
      </c>
      <c r="B2326" s="55" t="str">
        <f>VLOOKUP(A2326,'Customer Names'!A2326:E3644,3,TRUE)</f>
        <v xml:space="preserve"> Mr</v>
      </c>
      <c r="C2326" s="55" t="str">
        <f>VLOOKUP(A2326,'Customer Names'!A2324:E3149,4,FALSE)</f>
        <v>Hines</v>
      </c>
      <c r="D2326" s="50">
        <f>VLOOKUP(HealthCare!A2326,Medical_Examinations!A2325:J4660,2,TRUE)</f>
        <v>24.76</v>
      </c>
      <c r="E2326" s="50">
        <f>VLOOKUP(HealthCare!A2326,Medical_Examinations!A2325:J4660,4,TRUE)</f>
        <v>4.54</v>
      </c>
      <c r="F2326" s="7" t="str">
        <f>VLOOKUP(A2326,Medical_Examinations!A2325:J4660,6,TRUE)</f>
        <v>yes</v>
      </c>
      <c r="G2326" s="7" t="str">
        <f>VLOOKUP(A2326,Medical_Examinations!A2325:J4660,7,TRUE)</f>
        <v>No</v>
      </c>
      <c r="H2326" s="7" t="str">
        <f>VLOOKUP(A2326,Medical_Examinations!A2325:J4660,8,TRUE)</f>
        <v>No</v>
      </c>
      <c r="I2326" s="51">
        <f>VLOOKUP(A2326,Medical_Examinations!A2325:J4660,9,TRUE)</f>
        <v>0</v>
      </c>
      <c r="J2326" s="7" t="str">
        <f>VLOOKUP(A2326,Medical_Examinations!A2325:J4660,10,TRUE)</f>
        <v>No</v>
      </c>
      <c r="K2326" s="7" t="str">
        <f>VLOOKUP(A2326,Medical_Examinations!A2325:J4660,3,TRUE)</f>
        <v>Normal Weight</v>
      </c>
      <c r="L2326" s="7" t="str">
        <f>VLOOKUP(A2326,Medical_Examinations!A2325:J4660,5,TRUE)</f>
        <v>Normal</v>
      </c>
      <c r="M2326" s="52">
        <f>VLOOKUP(A2326,Hospitalization!A2:K2344,5,FALSE)</f>
        <v>29784</v>
      </c>
      <c r="N2326" s="51">
        <f ca="1">VLOOKUP(A2326,Hospitalization!A528:K2870,6,TRUE)</f>
        <v>54</v>
      </c>
      <c r="O2326" s="7" t="str">
        <f>VLOOKUP(A2317,Hospitalization!A1318:K3660,11,TRUE)</f>
        <v>R1021</v>
      </c>
      <c r="P2326" s="7" t="str">
        <f>VLOOKUP(A2326,Hospitalization!A1327:K3669,10,TRUE)</f>
        <v>tier - 1</v>
      </c>
      <c r="Q2326" s="53">
        <f>VLOOKUP(A2326,Hospitalization!A1327:K3669,8,TRUE)</f>
        <v>7153.55</v>
      </c>
      <c r="R2326" s="7" t="str">
        <f>VLOOKUP(A2326,Hospitalization!A1327:K3669,9,TRUE)</f>
        <v>tier - 2</v>
      </c>
    </row>
    <row r="2327" spans="1:18" x14ac:dyDescent="0.3">
      <c r="A2327" s="69" t="s">
        <v>2336</v>
      </c>
      <c r="B2327" s="55" t="str">
        <f>VLOOKUP(A2327,'Customer Names'!A2327:E3645,3,TRUE)</f>
        <v xml:space="preserve"> Mr</v>
      </c>
      <c r="C2327" s="55" t="str">
        <f>VLOOKUP(A2327,'Customer Names'!A2325:E3150,4,FALSE)</f>
        <v>Castro</v>
      </c>
      <c r="D2327" s="54">
        <f>VLOOKUP(HealthCare!A2327,Medical_Examinations!A2326:J4661,2,TRUE)</f>
        <v>20.100000000000001</v>
      </c>
      <c r="E2327" s="54">
        <f>VLOOKUP(HealthCare!A2327,Medical_Examinations!A2326:J4661,4,TRUE)</f>
        <v>5.6</v>
      </c>
      <c r="F2327" s="55" t="str">
        <f>VLOOKUP(A2327,Medical_Examinations!A2326:J4661,6,TRUE)</f>
        <v>yes</v>
      </c>
      <c r="G2327" s="55" t="str">
        <f>VLOOKUP(A2327,Medical_Examinations!A2326:J4661,7,TRUE)</f>
        <v>No</v>
      </c>
      <c r="H2327" s="55" t="str">
        <f>VLOOKUP(A2327,Medical_Examinations!A2326:J4661,8,TRUE)</f>
        <v>Yes</v>
      </c>
      <c r="I2327" s="56">
        <f>VLOOKUP(A2327,Medical_Examinations!A2326:J4661,9,TRUE)</f>
        <v>1</v>
      </c>
      <c r="J2327" s="55" t="str">
        <f>VLOOKUP(A2327,Medical_Examinations!A2326:J4661,10,TRUE)</f>
        <v>No</v>
      </c>
      <c r="K2327" s="55" t="str">
        <f>VLOOKUP(A2327,Medical_Examinations!A2326:J4661,3,TRUE)</f>
        <v>Normal Weight</v>
      </c>
      <c r="L2327" s="55" t="str">
        <f>VLOOKUP(A2327,Medical_Examinations!A2326:J4661,5,TRUE)</f>
        <v>Normal</v>
      </c>
      <c r="M2327" s="57">
        <f>VLOOKUP(A2327,Hospitalization!A3:K2345,5,FALSE)</f>
        <v>28739</v>
      </c>
      <c r="N2327" s="56">
        <f ca="1">VLOOKUP(A2327,Hospitalization!A529:K2871,6,TRUE)</f>
        <v>47</v>
      </c>
      <c r="O2327" s="55" t="str">
        <f>VLOOKUP(A2318,Hospitalization!A1319:K3661,11,TRUE)</f>
        <v>R1012</v>
      </c>
      <c r="P2327" s="55" t="str">
        <f>VLOOKUP(A2327,Hospitalization!A1328:K3670,10,TRUE)</f>
        <v>tier - 2</v>
      </c>
      <c r="Q2327" s="58">
        <f>VLOOKUP(A2327,Hospitalization!A1328:K3670,8,TRUE)</f>
        <v>7152.67</v>
      </c>
      <c r="R2327" s="55" t="str">
        <f>VLOOKUP(A2327,Hospitalization!A1328:K3670,9,TRUE)</f>
        <v>tier - 3</v>
      </c>
    </row>
    <row r="2328" spans="1:18" x14ac:dyDescent="0.3">
      <c r="A2328" s="69" t="s">
        <v>2337</v>
      </c>
      <c r="B2328" s="55" t="str">
        <f>VLOOKUP(A2328,'Customer Names'!A2328:E3646,3,TRUE)</f>
        <v xml:space="preserve"> Ms</v>
      </c>
      <c r="C2328" s="55" t="str">
        <f>VLOOKUP(A2328,'Customer Names'!A2326:E3151,4,FALSE)</f>
        <v>Howell</v>
      </c>
      <c r="D2328" s="50">
        <f>VLOOKUP(HealthCare!A2328,Medical_Examinations!A2327:J4662,2,TRUE)</f>
        <v>21.77</v>
      </c>
      <c r="E2328" s="50">
        <f>VLOOKUP(HealthCare!A2328,Medical_Examinations!A2327:J4662,4,TRUE)</f>
        <v>10.67</v>
      </c>
      <c r="F2328" s="7" t="str">
        <f>VLOOKUP(A2328,Medical_Examinations!A2327:J4662,6,TRUE)</f>
        <v>No</v>
      </c>
      <c r="G2328" s="7" t="str">
        <f>VLOOKUP(A2328,Medical_Examinations!A2327:J4662,7,TRUE)</f>
        <v>No</v>
      </c>
      <c r="H2328" s="7" t="str">
        <f>VLOOKUP(A2328,Medical_Examinations!A2327:J4662,8,TRUE)</f>
        <v>No</v>
      </c>
      <c r="I2328" s="51">
        <f>VLOOKUP(A2328,Medical_Examinations!A2327:J4662,9,TRUE)</f>
        <v>0</v>
      </c>
      <c r="J2328" s="7" t="str">
        <f>VLOOKUP(A2328,Medical_Examinations!A2327:J4662,10,TRUE)</f>
        <v>No</v>
      </c>
      <c r="K2328" s="7" t="str">
        <f>VLOOKUP(A2328,Medical_Examinations!A2327:J4662,3,TRUE)</f>
        <v>Normal Weight</v>
      </c>
      <c r="L2328" s="7" t="str">
        <f>VLOOKUP(A2328,Medical_Examinations!A2327:J4662,5,TRUE)</f>
        <v>Diabetes</v>
      </c>
      <c r="M2328" s="52">
        <f>VLOOKUP(A2328,Hospitalization!A4:K2346,5,FALSE)</f>
        <v>30862</v>
      </c>
      <c r="N2328" s="51">
        <f ca="1">VLOOKUP(A2328,Hospitalization!A530:K2872,6,TRUE)</f>
        <v>62</v>
      </c>
      <c r="O2328" s="7" t="str">
        <f>VLOOKUP(A2319,Hospitalization!A1320:K3662,11,TRUE)</f>
        <v>R1012</v>
      </c>
      <c r="P2328" s="7" t="str">
        <f>VLOOKUP(A2328,Hospitalization!A1329:K3671,10,TRUE)</f>
        <v>tier - 2</v>
      </c>
      <c r="Q2328" s="53">
        <f>VLOOKUP(A2328,Hospitalization!A1329:K3671,8,TRUE)</f>
        <v>7151.09</v>
      </c>
      <c r="R2328" s="7" t="str">
        <f>VLOOKUP(A2328,Hospitalization!A1329:K3671,9,TRUE)</f>
        <v>tier - 2</v>
      </c>
    </row>
    <row r="2329" spans="1:18" x14ac:dyDescent="0.3">
      <c r="A2329" s="69" t="s">
        <v>2338</v>
      </c>
      <c r="B2329" s="55" t="str">
        <f>VLOOKUP(A2329,'Customer Names'!A2329:E3647,3,TRUE)</f>
        <v xml:space="preserve"> Ms</v>
      </c>
      <c r="C2329" s="55" t="str">
        <f>VLOOKUP(A2329,'Customer Names'!A2327:E3152,4,FALSE)</f>
        <v>Avery</v>
      </c>
      <c r="D2329" s="54">
        <f>VLOOKUP(HealthCare!A2329,Medical_Examinations!A2328:J4663,2,TRUE)</f>
        <v>17.82</v>
      </c>
      <c r="E2329" s="54">
        <f>VLOOKUP(HealthCare!A2329,Medical_Examinations!A2328:J4663,4,TRUE)</f>
        <v>5.26</v>
      </c>
      <c r="F2329" s="55" t="str">
        <f>VLOOKUP(A2329,Medical_Examinations!A2328:J4663,6,TRUE)</f>
        <v>yes</v>
      </c>
      <c r="G2329" s="55" t="str">
        <f>VLOOKUP(A2329,Medical_Examinations!A2328:J4663,7,TRUE)</f>
        <v>No</v>
      </c>
      <c r="H2329" s="55" t="str">
        <f>VLOOKUP(A2329,Medical_Examinations!A2328:J4663,8,TRUE)</f>
        <v>No</v>
      </c>
      <c r="I2329" s="56">
        <f>VLOOKUP(A2329,Medical_Examinations!A2328:J4663,9,TRUE)</f>
        <v>1</v>
      </c>
      <c r="J2329" s="55" t="str">
        <f>VLOOKUP(A2329,Medical_Examinations!A2328:J4663,10,TRUE)</f>
        <v>No</v>
      </c>
      <c r="K2329" s="55" t="str">
        <f>VLOOKUP(A2329,Medical_Examinations!A2328:J4663,3,TRUE)</f>
        <v>Underweight</v>
      </c>
      <c r="L2329" s="55" t="str">
        <f>VLOOKUP(A2329,Medical_Examinations!A2328:J4663,5,TRUE)</f>
        <v>Normal</v>
      </c>
      <c r="M2329" s="57">
        <f>VLOOKUP(A2329,Hospitalization!A5:K2347,5,FALSE)</f>
        <v>28701</v>
      </c>
      <c r="N2329" s="56">
        <f ca="1">VLOOKUP(A2329,Hospitalization!A531:K2873,6,TRUE)</f>
        <v>31</v>
      </c>
      <c r="O2329" s="55" t="str">
        <f>VLOOKUP(A2320,Hospitalization!A1321:K3663,11,TRUE)</f>
        <v>R1011</v>
      </c>
      <c r="P2329" s="55" t="str">
        <f>VLOOKUP(A2329,Hospitalization!A1330:K3672,10,TRUE)</f>
        <v>tier - 3</v>
      </c>
      <c r="Q2329" s="58">
        <f>VLOOKUP(A2329,Hospitalization!A1330:K3672,8,TRUE)</f>
        <v>7147.47</v>
      </c>
      <c r="R2329" s="55" t="str">
        <f>VLOOKUP(A2329,Hospitalization!A1330:K3672,9,TRUE)</f>
        <v>tier - 2</v>
      </c>
    </row>
    <row r="2330" spans="1:18" x14ac:dyDescent="0.3">
      <c r="A2330" s="69" t="s">
        <v>2339</v>
      </c>
      <c r="B2330" s="55" t="str">
        <f>VLOOKUP(A2330,'Customer Names'!A2330:E3648,3,TRUE)</f>
        <v xml:space="preserve"> Ms</v>
      </c>
      <c r="C2330" s="55" t="str">
        <f>VLOOKUP(A2330,'Customer Names'!A2328:E3153,4,FALSE)</f>
        <v>Bohinski</v>
      </c>
      <c r="D2330" s="50">
        <f>VLOOKUP(HealthCare!A2330,Medical_Examinations!A2329:J4664,2,TRUE)</f>
        <v>17.07</v>
      </c>
      <c r="E2330" s="50">
        <f>VLOOKUP(HealthCare!A2330,Medical_Examinations!A2329:J4664,4,TRUE)</f>
        <v>5.22</v>
      </c>
      <c r="F2330" s="7" t="str">
        <f>VLOOKUP(A2330,Medical_Examinations!A2329:J4664,6,TRUE)</f>
        <v>No</v>
      </c>
      <c r="G2330" s="7" t="str">
        <f>VLOOKUP(A2330,Medical_Examinations!A2329:J4664,7,TRUE)</f>
        <v>No</v>
      </c>
      <c r="H2330" s="7" t="str">
        <f>VLOOKUP(A2330,Medical_Examinations!A2329:J4664,8,TRUE)</f>
        <v>Yes</v>
      </c>
      <c r="I2330" s="51">
        <f>VLOOKUP(A2330,Medical_Examinations!A2329:J4664,9,TRUE)</f>
        <v>1</v>
      </c>
      <c r="J2330" s="7" t="str">
        <f>VLOOKUP(A2330,Medical_Examinations!A2329:J4664,10,TRUE)</f>
        <v>No</v>
      </c>
      <c r="K2330" s="7" t="str">
        <f>VLOOKUP(A2330,Medical_Examinations!A2329:J4664,3,TRUE)</f>
        <v>Underweight</v>
      </c>
      <c r="L2330" s="7" t="str">
        <f>VLOOKUP(A2330,Medical_Examinations!A2329:J4664,5,TRUE)</f>
        <v>Normal</v>
      </c>
      <c r="M2330" s="52">
        <f>VLOOKUP(A2330,Hospitalization!A6:K2348,5,FALSE)</f>
        <v>27935</v>
      </c>
      <c r="N2330" s="51">
        <f ca="1">VLOOKUP(A2330,Hospitalization!A532:K2874,6,TRUE)</f>
        <v>57</v>
      </c>
      <c r="O2330" s="7" t="str">
        <f>VLOOKUP(A2321,Hospitalization!A1322:K3664,11,TRUE)</f>
        <v>R1013</v>
      </c>
      <c r="P2330" s="7" t="str">
        <f>VLOOKUP(A2330,Hospitalization!A1331:K3673,10,TRUE)</f>
        <v>tier - 2</v>
      </c>
      <c r="Q2330" s="53">
        <f>VLOOKUP(A2330,Hospitalization!A1331:K3673,8,TRUE)</f>
        <v>7147.11</v>
      </c>
      <c r="R2330" s="7" t="str">
        <f>VLOOKUP(A2330,Hospitalization!A1331:K3673,9,TRUE)</f>
        <v>tier - 3</v>
      </c>
    </row>
    <row r="2331" spans="1:18" x14ac:dyDescent="0.3">
      <c r="A2331" s="69" t="s">
        <v>2340</v>
      </c>
      <c r="B2331" s="55" t="str">
        <f>VLOOKUP(A2331,'Customer Names'!A2331:E3649,3,TRUE)</f>
        <v xml:space="preserve"> Ms</v>
      </c>
      <c r="C2331" s="55" t="str">
        <f>VLOOKUP(A2331,'Customer Names'!A2329:E3154,4,FALSE)</f>
        <v>Kohls</v>
      </c>
      <c r="D2331" s="54">
        <f>VLOOKUP(HealthCare!A2331,Medical_Examinations!A2330:J4665,2,TRUE)</f>
        <v>22.24</v>
      </c>
      <c r="E2331" s="54">
        <f>VLOOKUP(HealthCare!A2331,Medical_Examinations!A2330:J4665,4,TRUE)</f>
        <v>4.29</v>
      </c>
      <c r="F2331" s="55" t="str">
        <f>VLOOKUP(A2331,Medical_Examinations!A2330:J4665,6,TRUE)</f>
        <v>yes</v>
      </c>
      <c r="G2331" s="55" t="str">
        <f>VLOOKUP(A2331,Medical_Examinations!A2330:J4665,7,TRUE)</f>
        <v>No</v>
      </c>
      <c r="H2331" s="55" t="str">
        <f>VLOOKUP(A2331,Medical_Examinations!A2330:J4665,8,TRUE)</f>
        <v>No</v>
      </c>
      <c r="I2331" s="56">
        <f>VLOOKUP(A2331,Medical_Examinations!A2330:J4665,9,TRUE)</f>
        <v>0</v>
      </c>
      <c r="J2331" s="55" t="str">
        <f>VLOOKUP(A2331,Medical_Examinations!A2330:J4665,10,TRUE)</f>
        <v>No</v>
      </c>
      <c r="K2331" s="55" t="str">
        <f>VLOOKUP(A2331,Medical_Examinations!A2330:J4665,3,TRUE)</f>
        <v>Normal Weight</v>
      </c>
      <c r="L2331" s="55" t="str">
        <f>VLOOKUP(A2331,Medical_Examinations!A2330:J4665,5,TRUE)</f>
        <v>Normal</v>
      </c>
      <c r="M2331" s="57">
        <f>VLOOKUP(A2331,Hospitalization!A7:K2349,5,FALSE)</f>
        <v>36380</v>
      </c>
      <c r="N2331" s="56">
        <f ca="1">VLOOKUP(A2331,Hospitalization!A533:K2875,6,TRUE)</f>
        <v>59</v>
      </c>
      <c r="O2331" s="55" t="str">
        <f>VLOOKUP(A2322,Hospitalization!A1323:K3665,11,TRUE)</f>
        <v>R1016</v>
      </c>
      <c r="P2331" s="55" t="str">
        <f>VLOOKUP(A2331,Hospitalization!A1332:K3674,10,TRUE)</f>
        <v>tier - 1</v>
      </c>
      <c r="Q2331" s="58">
        <f>VLOOKUP(A2331,Hospitalization!A1332:K3674,8,TRUE)</f>
        <v>7144.4</v>
      </c>
      <c r="R2331" s="55" t="str">
        <f>VLOOKUP(A2331,Hospitalization!A1332:K3674,9,TRUE)</f>
        <v>tier - 2</v>
      </c>
    </row>
    <row r="2332" spans="1:18" x14ac:dyDescent="0.3">
      <c r="A2332" s="69" t="s">
        <v>2341</v>
      </c>
      <c r="B2332" s="55" t="str">
        <f>VLOOKUP(A2332,'Customer Names'!A2332:E3650,3,TRUE)</f>
        <v xml:space="preserve"> Mr</v>
      </c>
      <c r="C2332" s="55" t="str">
        <f>VLOOKUP(A2332,'Customer Names'!A2330:E3155,4,FALSE)</f>
        <v>Brietzke</v>
      </c>
      <c r="D2332" s="50">
        <f>VLOOKUP(HealthCare!A2332,Medical_Examinations!A2331:J4666,2,TRUE)</f>
        <v>22.34</v>
      </c>
      <c r="E2332" s="50">
        <f>VLOOKUP(HealthCare!A2332,Medical_Examinations!A2331:J4666,4,TRUE)</f>
        <v>5.57</v>
      </c>
      <c r="F2332" s="7" t="str">
        <f>VLOOKUP(A2332,Medical_Examinations!A2331:J4666,6,TRUE)</f>
        <v>No</v>
      </c>
      <c r="G2332" s="7" t="str">
        <f>VLOOKUP(A2332,Medical_Examinations!A2331:J4666,7,TRUE)</f>
        <v>No</v>
      </c>
      <c r="H2332" s="7" t="str">
        <f>VLOOKUP(A2332,Medical_Examinations!A2331:J4666,8,TRUE)</f>
        <v>No</v>
      </c>
      <c r="I2332" s="51">
        <f>VLOOKUP(A2332,Medical_Examinations!A2331:J4666,9,TRUE)</f>
        <v>1</v>
      </c>
      <c r="J2332" s="7" t="str">
        <f>VLOOKUP(A2332,Medical_Examinations!A2331:J4666,10,TRUE)</f>
        <v>No</v>
      </c>
      <c r="K2332" s="7" t="str">
        <f>VLOOKUP(A2332,Medical_Examinations!A2331:J4666,3,TRUE)</f>
        <v>Normal Weight</v>
      </c>
      <c r="L2332" s="7" t="str">
        <f>VLOOKUP(A2332,Medical_Examinations!A2331:J4666,5,TRUE)</f>
        <v>Normal</v>
      </c>
      <c r="M2332" s="52">
        <f>VLOOKUP(A2332,Hospitalization!A2:K2344,5,FALSE)</f>
        <v>30870</v>
      </c>
      <c r="N2332" s="51">
        <f ca="1">VLOOKUP(A2332,Hospitalization!A534:K2876,6,TRUE)</f>
        <v>57</v>
      </c>
      <c r="O2332" s="7" t="str">
        <f>VLOOKUP(A2323,Hospitalization!A1324:K3666,11,FALSE)</f>
        <v>R1013</v>
      </c>
      <c r="P2332" s="7" t="str">
        <f>VLOOKUP(A2332,Hospitalization!A1333:K3675,10,TRUE)</f>
        <v>tier - 1</v>
      </c>
      <c r="Q2332" s="53">
        <f>VLOOKUP(A2332,Hospitalization!A1333:K3675,8,TRUE)</f>
        <v>7133.9</v>
      </c>
      <c r="R2332" s="7" t="str">
        <f>VLOOKUP(A2332,Hospitalization!A1333:K3675,9,TRUE)</f>
        <v>tier - 2</v>
      </c>
    </row>
    <row r="2333" spans="1:18" x14ac:dyDescent="0.3">
      <c r="A2333" s="69" t="s">
        <v>2342</v>
      </c>
      <c r="B2333" s="55" t="str">
        <f>VLOOKUP(A2333,'Customer Names'!A2333:E3651,3,TRUE)</f>
        <v xml:space="preserve"> Mr</v>
      </c>
      <c r="C2333" s="55" t="str">
        <f>VLOOKUP(A2333,'Customer Names'!A2331:E3156,4,FALSE)</f>
        <v>Riveros Gonzalez</v>
      </c>
      <c r="D2333" s="54">
        <f>VLOOKUP(HealthCare!A2333,Medical_Examinations!A2332:J4667,2,TRUE)</f>
        <v>17.7</v>
      </c>
      <c r="E2333" s="54">
        <f>VLOOKUP(HealthCare!A2333,Medical_Examinations!A2332:J4667,4,TRUE)</f>
        <v>6.28</v>
      </c>
      <c r="F2333" s="55" t="str">
        <f>VLOOKUP(A2333,Medical_Examinations!A2332:J4667,6,TRUE)</f>
        <v>No</v>
      </c>
      <c r="G2333" s="55" t="str">
        <f>VLOOKUP(A2333,Medical_Examinations!A2332:J4667,7,TRUE)</f>
        <v>No</v>
      </c>
      <c r="H2333" s="55" t="str">
        <f>VLOOKUP(A2333,Medical_Examinations!A2332:J4667,8,TRUE)</f>
        <v>No</v>
      </c>
      <c r="I2333" s="56">
        <f>VLOOKUP(A2333,Medical_Examinations!A2332:J4667,9,TRUE)</f>
        <v>1</v>
      </c>
      <c r="J2333" s="55" t="str">
        <f>VLOOKUP(A2333,Medical_Examinations!A2332:J4667,10,TRUE)</f>
        <v>No</v>
      </c>
      <c r="K2333" s="55" t="str">
        <f>VLOOKUP(A2333,Medical_Examinations!A2332:J4667,3,TRUE)</f>
        <v>Underweight</v>
      </c>
      <c r="L2333" s="55" t="str">
        <f>VLOOKUP(A2333,Medical_Examinations!A2332:J4667,5,TRUE)</f>
        <v>Prediabetes</v>
      </c>
      <c r="M2333" s="57">
        <f>VLOOKUP(A2333,Hospitalization!A3:K2345,5,FALSE)</f>
        <v>34182</v>
      </c>
      <c r="N2333" s="56">
        <f ca="1">VLOOKUP(A2333,Hospitalization!A535:K2877,6,TRUE)</f>
        <v>60</v>
      </c>
      <c r="O2333" s="55" t="str">
        <f>VLOOKUP(A2324,Hospitalization!A1325:K3667,11,FALSE)</f>
        <v>R1013</v>
      </c>
      <c r="P2333" s="55" t="str">
        <f>VLOOKUP(A2333,Hospitalization!A1334:K3676,10,TRUE)</f>
        <v>tier - 2</v>
      </c>
      <c r="Q2333" s="58">
        <f>VLOOKUP(A2333,Hospitalization!A1334:K3676,8,TRUE)</f>
        <v>7128.64</v>
      </c>
      <c r="R2333" s="55" t="str">
        <f>VLOOKUP(A2333,Hospitalization!A1334:K3676,9,TRUE)</f>
        <v>tier - 2</v>
      </c>
    </row>
    <row r="2334" spans="1:18" x14ac:dyDescent="0.3">
      <c r="A2334" s="69" t="s">
        <v>2343</v>
      </c>
      <c r="B2334" s="55" t="str">
        <f>VLOOKUP(A2334,'Customer Names'!A2334:E3652,3,TRUE)</f>
        <v xml:space="preserve"> Ms</v>
      </c>
      <c r="C2334" s="55" t="str">
        <f>VLOOKUP(A2334,'Customer Names'!A2332:E3157,4,FALSE)</f>
        <v>Albano</v>
      </c>
      <c r="D2334" s="50">
        <f>VLOOKUP(HealthCare!A2334,Medical_Examinations!A2333:J4668,2,TRUE)</f>
        <v>16.47</v>
      </c>
      <c r="E2334" s="50">
        <f>VLOOKUP(HealthCare!A2334,Medical_Examinations!A2333:J4668,4,TRUE)</f>
        <v>6.35</v>
      </c>
      <c r="F2334" s="7" t="str">
        <f>VLOOKUP(A2334,Medical_Examinations!A2333:J4668,6,TRUE)</f>
        <v>No</v>
      </c>
      <c r="G2334" s="7" t="str">
        <f>VLOOKUP(A2334,Medical_Examinations!A2333:J4668,7,TRUE)</f>
        <v>No</v>
      </c>
      <c r="H2334" s="7" t="str">
        <f>VLOOKUP(A2334,Medical_Examinations!A2333:J4668,8,TRUE)</f>
        <v>Yes</v>
      </c>
      <c r="I2334" s="51">
        <f>VLOOKUP(A2334,Medical_Examinations!A2333:J4668,9,TRUE)</f>
        <v>1</v>
      </c>
      <c r="J2334" s="7" t="str">
        <f>VLOOKUP(A2334,Medical_Examinations!A2333:J4668,10,TRUE)</f>
        <v>No</v>
      </c>
      <c r="K2334" s="7" t="str">
        <f>VLOOKUP(A2334,Medical_Examinations!A2333:J4668,3,TRUE)</f>
        <v>Underweight</v>
      </c>
      <c r="L2334" s="7" t="str">
        <f>VLOOKUP(A2334,Medical_Examinations!A2333:J4668,5,TRUE)</f>
        <v>Prediabetes</v>
      </c>
      <c r="M2334" s="52">
        <f>VLOOKUP(A2334,Hospitalization!A4:K2346,5,FALSE)</f>
        <v>25018</v>
      </c>
      <c r="N2334" s="51">
        <f ca="1">VLOOKUP(A2334,Hospitalization!A536:K2878,6,TRUE)</f>
        <v>63</v>
      </c>
      <c r="O2334" s="7" t="str">
        <f>VLOOKUP(A2325,Hospitalization!A1326:K3668,11,FALSE)</f>
        <v>R1011</v>
      </c>
      <c r="P2334" s="7" t="str">
        <f>VLOOKUP(A2334,Hospitalization!A1335:K3677,10,TRUE)</f>
        <v>tier - 2</v>
      </c>
      <c r="Q2334" s="53">
        <f>VLOOKUP(A2334,Hospitalization!A1335:K3677,8,TRUE)</f>
        <v>7125.25</v>
      </c>
      <c r="R2334" s="7" t="str">
        <f>VLOOKUP(A2334,Hospitalization!A1335:K3677,9,TRUE)</f>
        <v>tier - 3</v>
      </c>
    </row>
    <row r="2335" spans="1:18" x14ac:dyDescent="0.3">
      <c r="A2335" s="69" t="s">
        <v>2344</v>
      </c>
      <c r="B2335" s="55" t="str">
        <f>VLOOKUP(A2335,'Customer Names'!A2335:E3653,3,TRUE)</f>
        <v xml:space="preserve"> Mr</v>
      </c>
      <c r="C2335" s="55" t="str">
        <f>VLOOKUP(A2335,'Customer Names'!A2333:E3158,4,FALSE)</f>
        <v>Rosendahl</v>
      </c>
      <c r="D2335" s="54">
        <f>VLOOKUP(HealthCare!A2335,Medical_Examinations!A2334:J4669,2,TRUE)</f>
        <v>17.600000000000001</v>
      </c>
      <c r="E2335" s="54">
        <f>VLOOKUP(HealthCare!A2335,Medical_Examinations!A2334:J4669,4,TRUE)</f>
        <v>4.3899999999999997</v>
      </c>
      <c r="F2335" s="55" t="str">
        <f>VLOOKUP(A2335,Medical_Examinations!A2334:J4669,6,TRUE)</f>
        <v>No</v>
      </c>
      <c r="G2335" s="55" t="str">
        <f>VLOOKUP(A2335,Medical_Examinations!A2334:J4669,7,TRUE)</f>
        <v>No</v>
      </c>
      <c r="H2335" s="55" t="str">
        <f>VLOOKUP(A2335,Medical_Examinations!A2334:J4669,8,TRUE)</f>
        <v>No</v>
      </c>
      <c r="I2335" s="56">
        <f>VLOOKUP(A2335,Medical_Examinations!A2334:J4669,9,TRUE)</f>
        <v>1</v>
      </c>
      <c r="J2335" s="55" t="str">
        <f>VLOOKUP(A2335,Medical_Examinations!A2334:J4669,10,TRUE)</f>
        <v>No</v>
      </c>
      <c r="K2335" s="55" t="str">
        <f>VLOOKUP(A2335,Medical_Examinations!A2334:J4669,3,TRUE)</f>
        <v>Underweight</v>
      </c>
      <c r="L2335" s="55" t="str">
        <f>VLOOKUP(A2335,Medical_Examinations!A2334:J4669,5,TRUE)</f>
        <v>Normal</v>
      </c>
      <c r="M2335" s="57">
        <f>VLOOKUP(A2335,Hospitalization!A2:K2344,5,FALSE)</f>
        <v>32000</v>
      </c>
      <c r="N2335" s="56">
        <f ca="1">VLOOKUP(A2335,Hospitalization!A537:K2879,6,TRUE)</f>
        <v>64</v>
      </c>
      <c r="O2335" s="55" t="str">
        <f>VLOOKUP(A2326,Hospitalization!A1327:K3669,11,FALSE)</f>
        <v>R1012</v>
      </c>
      <c r="P2335" s="55" t="str">
        <f>VLOOKUP(A2335,Hospitalization!A1336:K3678,10,TRUE)</f>
        <v>tier - 1</v>
      </c>
      <c r="Q2335" s="58">
        <f>VLOOKUP(A2335,Hospitalization!A1336:K3678,8,TRUE)</f>
        <v>7106.81</v>
      </c>
      <c r="R2335" s="55" t="str">
        <f>VLOOKUP(A2335,Hospitalization!A1336:K3678,9,TRUE)</f>
        <v>tier - 2</v>
      </c>
    </row>
    <row r="2336" spans="1:18" x14ac:dyDescent="0.3">
      <c r="A2336" s="69" t="s">
        <v>2345</v>
      </c>
      <c r="B2336" s="55" t="str">
        <f>VLOOKUP(A2336,'Customer Names'!A2336:E3654,3,TRUE)</f>
        <v xml:space="preserve"> Mr</v>
      </c>
      <c r="C2336" s="55" t="str">
        <f>VLOOKUP(A2336,'Customer Names'!A2334:E3159,4,FALSE)</f>
        <v>German</v>
      </c>
      <c r="D2336" s="50">
        <f>VLOOKUP(HealthCare!A2336,Medical_Examinations!A2335:J4670,2,TRUE)</f>
        <v>17.579999999999998</v>
      </c>
      <c r="E2336" s="50">
        <f>VLOOKUP(HealthCare!A2336,Medical_Examinations!A2335:J4670,4,TRUE)</f>
        <v>4.51</v>
      </c>
      <c r="F2336" s="7" t="str">
        <f>VLOOKUP(A2336,Medical_Examinations!A2335:J4670,6,TRUE)</f>
        <v>No</v>
      </c>
      <c r="G2336" s="7" t="str">
        <f>VLOOKUP(A2336,Medical_Examinations!A2335:J4670,7,TRUE)</f>
        <v>No</v>
      </c>
      <c r="H2336" s="7" t="str">
        <f>VLOOKUP(A2336,Medical_Examinations!A2335:J4670,8,TRUE)</f>
        <v>No</v>
      </c>
      <c r="I2336" s="51">
        <f>VLOOKUP(A2336,Medical_Examinations!A2335:J4670,9,TRUE)</f>
        <v>1</v>
      </c>
      <c r="J2336" s="7" t="str">
        <f>VLOOKUP(A2336,Medical_Examinations!A2335:J4670,10,TRUE)</f>
        <v>No</v>
      </c>
      <c r="K2336" s="7" t="str">
        <f>VLOOKUP(A2336,Medical_Examinations!A2335:J4670,3,TRUE)</f>
        <v>Underweight</v>
      </c>
      <c r="L2336" s="7" t="str">
        <f>VLOOKUP(A2336,Medical_Examinations!A2335:J4670,5,TRUE)</f>
        <v>Normal</v>
      </c>
      <c r="M2336" s="52">
        <f>VLOOKUP(A2336,Hospitalization!A3:K2345,5,TRUE)</f>
        <v>33773</v>
      </c>
      <c r="N2336" s="51">
        <f ca="1">VLOOKUP(A2336,Hospitalization!A538:K2880,6,TRUE)</f>
        <v>64</v>
      </c>
      <c r="O2336" s="7" t="str">
        <f>VLOOKUP(A2327,Hospitalization!A1328:K3670,11,FALSE)</f>
        <v>R1013</v>
      </c>
      <c r="P2336" s="7" t="str">
        <f>VLOOKUP(A2336,Hospitalization!A1337:K3679,10,TRUE)</f>
        <v>tier - 2</v>
      </c>
      <c r="Q2336" s="53">
        <f>VLOOKUP(A2336,Hospitalization!A1337:K3679,8,TRUE)</f>
        <v>7096.98</v>
      </c>
      <c r="R2336" s="7" t="str">
        <f>VLOOKUP(A2336,Hospitalization!A1337:K3679,9,TRUE)</f>
        <v>tier - 2</v>
      </c>
    </row>
    <row r="2337" spans="1:18" x14ac:dyDescent="0.3">
      <c r="A2337" s="14" t="s">
        <v>1008</v>
      </c>
      <c r="B2337" s="55" t="s">
        <v>2389</v>
      </c>
      <c r="C2337" s="55" t="s">
        <v>2389</v>
      </c>
      <c r="D2337" s="54">
        <f>VLOOKUP(HealthCare!A2337,Medical_Examinations!A2336:J4671,2,TRUE)</f>
        <v>17.579999999999998</v>
      </c>
      <c r="E2337" s="54">
        <v>4.51</v>
      </c>
      <c r="F2337" s="55" t="s">
        <v>9</v>
      </c>
      <c r="G2337" s="55" t="s">
        <v>9</v>
      </c>
      <c r="H2337" s="55" t="s">
        <v>9</v>
      </c>
      <c r="I2337" s="56">
        <v>0</v>
      </c>
      <c r="J2337" s="55" t="s">
        <v>9</v>
      </c>
      <c r="K2337" s="55" t="s">
        <v>8345</v>
      </c>
      <c r="L2337" s="55" t="s">
        <v>8342</v>
      </c>
      <c r="M2337" s="57">
        <f>VLOOKUP(A2337,Hospitalization!A4:K2346,5,TRUE)</f>
        <v>34884</v>
      </c>
      <c r="N2337" s="56">
        <f ca="1">VLOOKUP(A2337,Hospitalization!A539:K2881,6,TRUE)</f>
        <v>68</v>
      </c>
      <c r="O2337" s="55" t="str">
        <f>VLOOKUP(A2328,Hospitalization!A1329:K3671,11,FALSE)</f>
        <v>R1011</v>
      </c>
      <c r="P2337" s="55" t="str">
        <f>VLOOKUP(A2337,Hospitalization!A1338:K3680,10,TRUE)</f>
        <v>tier - 3</v>
      </c>
      <c r="Q2337" s="58">
        <f>VLOOKUP(A2337,Hospitalization!A1338:K3680,8,TRUE)</f>
        <v>650</v>
      </c>
      <c r="R2337" s="55" t="str">
        <f>VLOOKUP(A2337,Hospitalization!A1338:K3680,9,TRUE)</f>
        <v>tier - 3</v>
      </c>
    </row>
    <row r="2338" spans="1:18" x14ac:dyDescent="0.3">
      <c r="A2338" s="14" t="s">
        <v>1009</v>
      </c>
      <c r="B2338" s="55" t="s">
        <v>2389</v>
      </c>
      <c r="C2338" s="55" t="s">
        <v>2389</v>
      </c>
      <c r="D2338" s="50">
        <f>AVERAGE(D2:D2337)</f>
        <v>24.540196917808327</v>
      </c>
      <c r="E2338" s="50">
        <f>AVERAGE(E2:E2337)</f>
        <v>5.6305051369863612</v>
      </c>
      <c r="F2338" s="7" t="s">
        <v>2389</v>
      </c>
      <c r="G2338" s="7" t="s">
        <v>2389</v>
      </c>
      <c r="H2338" s="7" t="s">
        <v>2389</v>
      </c>
      <c r="I2338" s="51">
        <v>0</v>
      </c>
      <c r="J2338" s="7" t="s">
        <v>9</v>
      </c>
      <c r="K2338" s="7" t="s">
        <v>8345</v>
      </c>
      <c r="L2338" s="7" t="s">
        <v>8342</v>
      </c>
      <c r="M2338" s="52">
        <f>VLOOKUP(A2338,Hospitalization!A5:K2347,5,TRUE)</f>
        <v>34121</v>
      </c>
      <c r="N2338" s="51">
        <f ca="1">VLOOKUP(A2338,Hospitalization!A540:K2882,6,TRUE)</f>
        <v>31</v>
      </c>
      <c r="O2338" s="7" t="str">
        <f>VLOOKUP(A2329,Hospitalization!A1330:K3672,11,FALSE)</f>
        <v>R1013</v>
      </c>
      <c r="P2338" s="7" t="str">
        <f>VLOOKUP(A2338,Hospitalization!A1339:K3681,10,TRUE)</f>
        <v>tier - 3</v>
      </c>
      <c r="Q2338" s="53">
        <f>VLOOKUP(A2338,Hospitalization!A1339:K3681,8,TRUE)</f>
        <v>650</v>
      </c>
      <c r="R2338" s="7" t="str">
        <f>VLOOKUP(A2338,Hospitalization!A1339:K3681,9,TRUE)</f>
        <v>tier - 3</v>
      </c>
    </row>
    <row r="2339" spans="1:18" x14ac:dyDescent="0.3">
      <c r="A2339" s="14" t="s">
        <v>2389</v>
      </c>
      <c r="B2339" s="55" t="s">
        <v>2389</v>
      </c>
      <c r="C2339" s="55" t="s">
        <v>2389</v>
      </c>
      <c r="D2339" s="54">
        <f>AVERAGE(D2:D2337)</f>
        <v>24.540196917808327</v>
      </c>
      <c r="E2339" s="54">
        <f>AVERAGE(E2:E2337)</f>
        <v>5.6305051369863612</v>
      </c>
      <c r="F2339" s="55" t="s">
        <v>2389</v>
      </c>
      <c r="G2339" s="55" t="s">
        <v>2389</v>
      </c>
      <c r="H2339" s="55" t="s">
        <v>2389</v>
      </c>
      <c r="I2339" s="56">
        <v>0</v>
      </c>
      <c r="J2339" s="55" t="s">
        <v>9</v>
      </c>
      <c r="K2339" s="55" t="s">
        <v>8345</v>
      </c>
      <c r="L2339" s="55" t="s">
        <v>8342</v>
      </c>
      <c r="M2339" s="57">
        <f>VLOOKUP(A2339,Hospitalization!A6:K2348,5,TRUE)</f>
        <v>37215</v>
      </c>
      <c r="N2339" s="56">
        <f ca="1">VLOOKUP(A2339,Hospitalization!A541:K2883,6,TRUE)</f>
        <v>64</v>
      </c>
      <c r="O2339" s="55" t="str">
        <f>VLOOKUP(A2330,Hospitalization!A1331:K3673,11,FALSE)</f>
        <v>R1011</v>
      </c>
      <c r="P2339" s="55" t="str">
        <f>VLOOKUP(A2339,Hospitalization!A1340:K3682,10,TRUE)</f>
        <v>tier - 3</v>
      </c>
      <c r="Q2339" s="58">
        <f>VLOOKUP(A2339,Hospitalization!A1340:K3682,8,TRUE)</f>
        <v>646.14</v>
      </c>
      <c r="R2339" s="55" t="str">
        <f>VLOOKUP(A2339,Hospitalization!A1340:K3682,9,TRUE)</f>
        <v>tier - 3</v>
      </c>
    </row>
    <row r="2340" spans="1:18" x14ac:dyDescent="0.3">
      <c r="A2340" s="14" t="s">
        <v>2389</v>
      </c>
      <c r="B2340" s="55" t="s">
        <v>2389</v>
      </c>
      <c r="C2340" s="55" t="s">
        <v>2389</v>
      </c>
      <c r="D2340" s="50">
        <f>AVERAGE(D2:D2337)</f>
        <v>24.540196917808327</v>
      </c>
      <c r="E2340" s="50">
        <f>AVERAGE(E2:E2337)</f>
        <v>5.6305051369863612</v>
      </c>
      <c r="F2340" s="7" t="s">
        <v>2389</v>
      </c>
      <c r="G2340" s="7" t="s">
        <v>2389</v>
      </c>
      <c r="H2340" s="7" t="s">
        <v>2389</v>
      </c>
      <c r="I2340" s="51">
        <v>0</v>
      </c>
      <c r="J2340" s="7" t="s">
        <v>9</v>
      </c>
      <c r="K2340" s="7" t="s">
        <v>8345</v>
      </c>
      <c r="L2340" s="7" t="s">
        <v>8342</v>
      </c>
      <c r="M2340" s="52">
        <f>VLOOKUP(A2340,Hospitalization!A7:K2349,5,TRUE)</f>
        <v>37215</v>
      </c>
      <c r="N2340" s="51">
        <f ca="1">VLOOKUP(A2340,Hospitalization!A542:K2884,6,TRUE)</f>
        <v>64</v>
      </c>
      <c r="O2340" s="7" t="str">
        <f>VLOOKUP(A2331,Hospitalization!A1332:K3674,11,TRUE)</f>
        <v>R1022</v>
      </c>
      <c r="P2340" s="7" t="str">
        <f>VLOOKUP(A2340,Hospitalization!A1341:K3683,10,TRUE)</f>
        <v>tier - 3</v>
      </c>
      <c r="Q2340" s="53">
        <f>VLOOKUP(A2340,Hospitalization!A1341:K3683,8,TRUE)</f>
        <v>646.14</v>
      </c>
      <c r="R2340" s="7" t="str">
        <f>VLOOKUP(A2340,Hospitalization!A1341:K3683,9,TRUE)</f>
        <v>tier - 3</v>
      </c>
    </row>
    <row r="2341" spans="1:18" x14ac:dyDescent="0.3">
      <c r="A2341" s="14" t="s">
        <v>2389</v>
      </c>
      <c r="B2341" s="55" t="s">
        <v>2389</v>
      </c>
      <c r="C2341" s="55" t="s">
        <v>2389</v>
      </c>
      <c r="D2341" s="54">
        <f>AVERAGE(D2:D2337)</f>
        <v>24.540196917808327</v>
      </c>
      <c r="E2341" s="54">
        <f>AVERAGE(E2:E2337)</f>
        <v>5.6305051369863612</v>
      </c>
      <c r="F2341" s="55" t="s">
        <v>2389</v>
      </c>
      <c r="G2341" s="55" t="s">
        <v>2389</v>
      </c>
      <c r="H2341" s="55" t="s">
        <v>2389</v>
      </c>
      <c r="I2341" s="56">
        <v>0</v>
      </c>
      <c r="J2341" s="55" t="s">
        <v>9</v>
      </c>
      <c r="K2341" s="55" t="s">
        <v>8345</v>
      </c>
      <c r="L2341" s="55" t="s">
        <v>8342</v>
      </c>
      <c r="M2341" s="57">
        <f>VLOOKUP(A2341,Hospitalization!A8:K2350,5,TRUE)</f>
        <v>37215</v>
      </c>
      <c r="N2341" s="56">
        <f ca="1">VLOOKUP(A2341,Hospitalization!A543:K2885,6,TRUE)</f>
        <v>64</v>
      </c>
      <c r="O2341" s="55" t="str">
        <f>VLOOKUP(A2332,Hospitalization!A1333:K3675,11,TRUE)</f>
        <v>R1024</v>
      </c>
      <c r="P2341" s="55" t="str">
        <f>VLOOKUP(A2341,Hospitalization!A1342:K3684,10,TRUE)</f>
        <v>tier - 3</v>
      </c>
      <c r="Q2341" s="58">
        <f>VLOOKUP(A2341,Hospitalization!A1342:K3684,8,TRUE)</f>
        <v>646.14</v>
      </c>
      <c r="R2341" s="55" t="str">
        <f>VLOOKUP(A2341,Hospitalization!A1342:K3684,9,TRUE)</f>
        <v>tier - 3</v>
      </c>
    </row>
    <row r="2342" spans="1:18" x14ac:dyDescent="0.3">
      <c r="A2342" s="14" t="s">
        <v>2389</v>
      </c>
      <c r="B2342" s="55" t="s">
        <v>2389</v>
      </c>
      <c r="C2342" s="55" t="s">
        <v>2389</v>
      </c>
      <c r="D2342" s="50">
        <f>AVERAGE(D2:D2337)</f>
        <v>24.540196917808327</v>
      </c>
      <c r="E2342" s="50">
        <f>AVERAGE(E2:E2337)</f>
        <v>5.6305051369863612</v>
      </c>
      <c r="F2342" s="7" t="s">
        <v>2389</v>
      </c>
      <c r="G2342" s="7" t="s">
        <v>2389</v>
      </c>
      <c r="H2342" s="7" t="s">
        <v>2389</v>
      </c>
      <c r="I2342" s="51">
        <v>0</v>
      </c>
      <c r="J2342" s="7" t="s">
        <v>9</v>
      </c>
      <c r="K2342" s="7" t="s">
        <v>8345</v>
      </c>
      <c r="L2342" s="7" t="s">
        <v>8342</v>
      </c>
      <c r="M2342" s="52">
        <f>VLOOKUP(A2342,Hospitalization!A9:K2351,5,TRUE)</f>
        <v>37215</v>
      </c>
      <c r="N2342" s="51">
        <f ca="1">VLOOKUP(A2342,Hospitalization!A544:K2886,6,TRUE)</f>
        <v>64</v>
      </c>
      <c r="O2342" s="7" t="str">
        <f>VLOOKUP(A2333,Hospitalization!A1334:K3676,11,TRUE)</f>
        <v>R1021</v>
      </c>
      <c r="P2342" s="7" t="str">
        <f>VLOOKUP(A2342,Hospitalization!A1343:K3685,10,TRUE)</f>
        <v>tier - 3</v>
      </c>
      <c r="Q2342" s="53">
        <f>VLOOKUP(A2342,Hospitalization!A1343:K3685,8,TRUE)</f>
        <v>646.14</v>
      </c>
      <c r="R2342" s="7" t="str">
        <f>VLOOKUP(A2342,Hospitalization!A1343:K3685,9,TRUE)</f>
        <v>tier - 3</v>
      </c>
    </row>
    <row r="2343" spans="1:18" x14ac:dyDescent="0.3">
      <c r="A2343" s="14" t="s">
        <v>2389</v>
      </c>
      <c r="B2343" s="55" t="s">
        <v>2389</v>
      </c>
      <c r="C2343" s="55" t="s">
        <v>2389</v>
      </c>
      <c r="D2343" s="54">
        <f>AVERAGE(D2:D2336)</f>
        <v>24.543177730192824</v>
      </c>
      <c r="E2343" s="54">
        <f>AVERAGE(E2:E2337)</f>
        <v>5.6305051369863612</v>
      </c>
      <c r="F2343" s="55" t="s">
        <v>2389</v>
      </c>
      <c r="G2343" s="55" t="s">
        <v>2389</v>
      </c>
      <c r="H2343" s="55" t="s">
        <v>2389</v>
      </c>
      <c r="I2343" s="56">
        <v>0</v>
      </c>
      <c r="J2343" s="55" t="s">
        <v>9</v>
      </c>
      <c r="K2343" s="55" t="s">
        <v>8345</v>
      </c>
      <c r="L2343" s="55" t="s">
        <v>8342</v>
      </c>
      <c r="M2343" s="57">
        <f>VLOOKUP(A2343,Hospitalization!A10:K2352,5,TRUE)</f>
        <v>37215</v>
      </c>
      <c r="N2343" s="56">
        <f ca="1">VLOOKUP(A2343,Hospitalization!A545:K2887,6,TRUE)</f>
        <v>64</v>
      </c>
      <c r="O2343" s="55" t="str">
        <f>VLOOKUP(A2334,Hospitalization!A1335:K3677,11,FALSE)</f>
        <v>R1013</v>
      </c>
      <c r="P2343" s="55" t="str">
        <f>VLOOKUP(A2343,Hospitalization!A1344:K3686,10,TRUE)</f>
        <v>tier - 3</v>
      </c>
      <c r="Q2343" s="58">
        <f>VLOOKUP(A2343,Hospitalization!A1344:K3686,8,TRUE)</f>
        <v>646.14</v>
      </c>
      <c r="R2343" s="55" t="str">
        <f>VLOOKUP(A2343,Hospitalization!A1344:K3686,9,TRUE)</f>
        <v>tier - 3</v>
      </c>
    </row>
    <row r="2344" spans="1:18" x14ac:dyDescent="0.3">
      <c r="A2344" s="70" t="s">
        <v>2389</v>
      </c>
      <c r="B2344" s="55" t="s">
        <v>2389</v>
      </c>
      <c r="C2344" s="55" t="s">
        <v>2389</v>
      </c>
      <c r="D2344" s="59">
        <f>AVERAGE(D3:D2337)</f>
        <v>24.530402569593253</v>
      </c>
      <c r="E2344" s="59">
        <f>AVERAGE(E3:E2338)</f>
        <v>5.6297176819936334</v>
      </c>
      <c r="F2344" s="48" t="s">
        <v>2389</v>
      </c>
      <c r="G2344" s="48" t="s">
        <v>2389</v>
      </c>
      <c r="H2344" s="48" t="s">
        <v>2389</v>
      </c>
      <c r="I2344" s="60">
        <v>0</v>
      </c>
      <c r="J2344" s="48" t="s">
        <v>9</v>
      </c>
      <c r="K2344" s="48" t="s">
        <v>8345</v>
      </c>
      <c r="L2344" s="48" t="s">
        <v>8342</v>
      </c>
      <c r="M2344" s="61">
        <f>VLOOKUP(A2344,Hospitalization!A11:K2353,5,TRUE)</f>
        <v>37215</v>
      </c>
      <c r="N2344" s="60">
        <f ca="1">VLOOKUP(A2344,Hospitalization!A546:K2888,6,TRUE)</f>
        <v>64</v>
      </c>
      <c r="O2344" s="48" t="str">
        <f>VLOOKUP(A2335,Hospitalization!A1336:K3678,11,FALSE)</f>
        <v>R1012</v>
      </c>
      <c r="P2344" s="48" t="str">
        <f>VLOOKUP(A2344,Hospitalization!A1345:K3687,10,TRUE)</f>
        <v>tier - 3</v>
      </c>
      <c r="Q2344" s="62">
        <f>VLOOKUP(A2344,Hospitalization!A1345:K3687,8,TRUE)</f>
        <v>646.14</v>
      </c>
      <c r="R2344" s="49" t="str">
        <f>VLOOKUP(A2344,Hospitalization!A1345:K3687,9,TRUE)</f>
        <v>tier - 3</v>
      </c>
    </row>
    <row r="2346" spans="1:18" x14ac:dyDescent="0.3">
      <c r="B2346" s="4"/>
    </row>
    <row r="2347" spans="1:18" x14ac:dyDescent="0.3">
      <c r="C2347" s="4"/>
    </row>
    <row r="2348" spans="1:18" ht="15.6" x14ac:dyDescent="0.3">
      <c r="I2348" s="32" t="s">
        <v>8346</v>
      </c>
    </row>
    <row r="2349" spans="1:18" x14ac:dyDescent="0.3">
      <c r="C2349" s="4"/>
      <c r="L2349">
        <f>COUNTIF(K:K,"Normal Weight")</f>
        <v>353</v>
      </c>
    </row>
    <row r="2350" spans="1:18" x14ac:dyDescent="0.3">
      <c r="H2350" t="s">
        <v>8342</v>
      </c>
      <c r="I2350" s="5" t="s">
        <v>8343</v>
      </c>
      <c r="J2350" t="s">
        <v>8344</v>
      </c>
      <c r="L2350">
        <f>COUNTIF(K:K,"Obesity")</f>
        <v>635</v>
      </c>
    </row>
    <row r="2351" spans="1:18" x14ac:dyDescent="0.3">
      <c r="H2351">
        <f>COUNTIF(L:L,"Normal")</f>
        <v>1631</v>
      </c>
      <c r="I2351" s="5">
        <f>COUNTIF(L:L,"Prediabetes")</f>
        <v>329</v>
      </c>
      <c r="J2351">
        <f>COUNTIF(L:L,"Diabetes")</f>
        <v>383</v>
      </c>
      <c r="L2351">
        <f>COUNTIF(K:K,"Underweight")</f>
        <v>1024</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FD408F-9887-4D43-B8A5-B705786F5C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Medical_Examinations</vt:lpstr>
      <vt:lpstr>Customer Names</vt:lpstr>
      <vt:lpstr>Hospitalization</vt:lpstr>
      <vt:lpstr>Pivot Table</vt:lpstr>
      <vt:lpstr>Dashboard</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Alfiya Ismail</dc:creator>
  <cp:lastModifiedBy>Alfiya Ismail</cp:lastModifiedBy>
  <dcterms:created xsi:type="dcterms:W3CDTF">2026-10-09T16:35:05Z</dcterms:created>
  <dcterms:modified xsi:type="dcterms:W3CDTF">2026-10-15T13:59:22Z</dcterms:modified>
</cp:coreProperties>
</file>